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drawings/drawing3.xml" ContentType="application/vnd.openxmlformats-officedocument.drawing+xml"/>
  <Override PartName="/xl/slicers/slicer2.xml" ContentType="application/vnd.ms-excel.slicer+xml"/>
  <Override PartName="/xl/drawings/drawing4.xml" ContentType="application/vnd.openxmlformats-officedocument.drawing+xml"/>
  <Override PartName="/xl/slicers/slicer3.xml" ContentType="application/vnd.ms-excel.slicer+xml"/>
  <Override PartName="/xl/drawings/drawing5.xml" ContentType="application/vnd.openxmlformats-officedocument.drawing+xml"/>
  <Override PartName="/xl/slicers/slicer4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uramericana.sharepoint.com/sites/ProyectosMxico/Shared Documents/Proyectos México/Información de Mercado/2025/AMIS/Q4/"/>
    </mc:Choice>
  </mc:AlternateContent>
  <xr:revisionPtr revIDLastSave="2" documentId="8_{82AEFD30-B33C-43E4-A83F-2E4B3DA4028E}" xr6:coauthVersionLast="47" xr6:coauthVersionMax="47" xr10:uidLastSave="{3F5E8150-2D23-4355-9E59-1003BE59A0C5}"/>
  <workbookProtection workbookAlgorithmName="SHA-512" workbookHashValue="pKTOt4DDXFJA+67NuYDZIPpg2AHQIHBWqJjQTVo6WQnLHelJ+CycavnCSvolQ7A8ibq0AC2uJkt2v3POzHiZiQ==" workbookSaltValue="vdoaWUWeAAPr+aYRtjvwZA==" workbookSpinCount="100000" lockStructure="1"/>
  <bookViews>
    <workbookView xWindow="-110" yWindow="-110" windowWidth="19420" windowHeight="11500" tabRatio="860" firstSheet="6" activeTab="7" xr2:uid="{E8447B9C-6D69-480F-A10E-2554D085ABFF}"/>
  </bookViews>
  <sheets>
    <sheet name="TD Operación" sheetId="3" state="hidden" r:id="rId1"/>
    <sheet name="TDPrimas_" sheetId="24" state="hidden" r:id="rId2"/>
    <sheet name="TDPrimas Vida" sheetId="15" state="hidden" r:id="rId3"/>
    <sheet name="TD Siniestros" sheetId="10" state="hidden" r:id="rId4"/>
    <sheet name="TD Siniestros Daños" sheetId="13" state="hidden" r:id="rId5"/>
    <sheet name="Cat" sheetId="4" state="hidden" r:id="rId6"/>
    <sheet name="Inicio" sheetId="21" r:id="rId7"/>
    <sheet name="Primas Directas" sheetId="1" r:id="rId8"/>
    <sheet name="Siniestros" sheetId="11" r:id="rId9"/>
    <sheet name="Primas Directas (Vida)" sheetId="19" r:id="rId10"/>
    <sheet name="Siniestros (Daños)" sheetId="12" r:id="rId11"/>
  </sheets>
  <definedNames>
    <definedName name="_xlnm._FilterDatabase" localSheetId="9" hidden="1">'Primas Directas (Vida)'!$C$7:$L$208</definedName>
    <definedName name="SegmentaciónDeDatos_periodo">#N/A</definedName>
    <definedName name="SegmentaciónDeDatos_Ramo_">#N/A</definedName>
    <definedName name="SegmentaciónDeDatos_Ramo_1">#N/A</definedName>
    <definedName name="SegmentaciónDeDatos_Ramo_2">#N/A</definedName>
  </definedNames>
  <calcPr calcId="191029"/>
  <pivotCaches>
    <pivotCache cacheId="0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" i="12" l="1"/>
  <c r="B2" i="12"/>
  <c r="D7" i="11"/>
  <c r="L1" i="19" l="1"/>
  <c r="I1" i="11"/>
  <c r="L1" i="1"/>
  <c r="E22" i="1"/>
  <c r="B2" i="1" l="1"/>
  <c r="D15" i="4"/>
  <c r="D16" i="4"/>
  <c r="D17" i="4"/>
  <c r="D18" i="4"/>
  <c r="D19" i="4"/>
  <c r="D9" i="4"/>
  <c r="D10" i="4"/>
  <c r="D11" i="4"/>
  <c r="D12" i="4"/>
  <c r="D13" i="4"/>
  <c r="D75" i="4"/>
  <c r="F9" i="1"/>
  <c r="G9" i="1"/>
  <c r="H9" i="1"/>
  <c r="I9" i="1"/>
  <c r="J9" i="1"/>
  <c r="K9" i="1"/>
  <c r="L9" i="1"/>
  <c r="F10" i="1"/>
  <c r="G10" i="1"/>
  <c r="H10" i="1"/>
  <c r="I10" i="1"/>
  <c r="J10" i="1"/>
  <c r="K10" i="1"/>
  <c r="L10" i="1"/>
  <c r="F11" i="1"/>
  <c r="G11" i="1"/>
  <c r="H11" i="1"/>
  <c r="I11" i="1"/>
  <c r="J11" i="1"/>
  <c r="K11" i="1"/>
  <c r="L11" i="1"/>
  <c r="F12" i="1"/>
  <c r="G12" i="1"/>
  <c r="H12" i="1"/>
  <c r="I12" i="1"/>
  <c r="J12" i="1"/>
  <c r="K12" i="1"/>
  <c r="L12" i="1"/>
  <c r="F13" i="1"/>
  <c r="G13" i="1"/>
  <c r="H13" i="1"/>
  <c r="I13" i="1"/>
  <c r="J13" i="1"/>
  <c r="K13" i="1"/>
  <c r="L13" i="1"/>
  <c r="F14" i="1"/>
  <c r="G14" i="1"/>
  <c r="H14" i="1"/>
  <c r="I14" i="1"/>
  <c r="J14" i="1"/>
  <c r="K14" i="1"/>
  <c r="L14" i="1"/>
  <c r="F15" i="1"/>
  <c r="G15" i="1"/>
  <c r="H15" i="1"/>
  <c r="I15" i="1"/>
  <c r="J15" i="1"/>
  <c r="K15" i="1"/>
  <c r="L15" i="1"/>
  <c r="F16" i="1"/>
  <c r="G16" i="1"/>
  <c r="H16" i="1"/>
  <c r="I16" i="1"/>
  <c r="J16" i="1"/>
  <c r="K16" i="1"/>
  <c r="L16" i="1"/>
  <c r="F17" i="1"/>
  <c r="G17" i="1"/>
  <c r="H17" i="1"/>
  <c r="I17" i="1"/>
  <c r="J17" i="1"/>
  <c r="K17" i="1"/>
  <c r="L17" i="1"/>
  <c r="F18" i="1"/>
  <c r="G18" i="1"/>
  <c r="H18" i="1"/>
  <c r="I18" i="1"/>
  <c r="J18" i="1"/>
  <c r="K18" i="1"/>
  <c r="L18" i="1"/>
  <c r="F19" i="1"/>
  <c r="G19" i="1"/>
  <c r="H19" i="1"/>
  <c r="I19" i="1"/>
  <c r="J19" i="1"/>
  <c r="K19" i="1"/>
  <c r="L19" i="1"/>
  <c r="F20" i="1"/>
  <c r="G20" i="1"/>
  <c r="H20" i="1"/>
  <c r="I20" i="1"/>
  <c r="J20" i="1"/>
  <c r="K20" i="1"/>
  <c r="L20" i="1"/>
  <c r="F21" i="1"/>
  <c r="G21" i="1"/>
  <c r="H21" i="1"/>
  <c r="I21" i="1"/>
  <c r="J21" i="1"/>
  <c r="K21" i="1"/>
  <c r="L21" i="1"/>
  <c r="F22" i="1"/>
  <c r="G22" i="1"/>
  <c r="H22" i="1"/>
  <c r="I22" i="1"/>
  <c r="J22" i="1"/>
  <c r="K22" i="1"/>
  <c r="L22" i="1"/>
  <c r="F23" i="1"/>
  <c r="G23" i="1"/>
  <c r="H23" i="1"/>
  <c r="I23" i="1"/>
  <c r="J23" i="1"/>
  <c r="K23" i="1"/>
  <c r="L23" i="1"/>
  <c r="F24" i="1"/>
  <c r="G24" i="1"/>
  <c r="H24" i="1"/>
  <c r="I24" i="1"/>
  <c r="J24" i="1"/>
  <c r="K24" i="1"/>
  <c r="L24" i="1"/>
  <c r="F25" i="1"/>
  <c r="G25" i="1"/>
  <c r="H25" i="1"/>
  <c r="I25" i="1"/>
  <c r="J25" i="1"/>
  <c r="K25" i="1"/>
  <c r="L25" i="1"/>
  <c r="F26" i="1"/>
  <c r="G26" i="1"/>
  <c r="H26" i="1"/>
  <c r="I26" i="1"/>
  <c r="J26" i="1"/>
  <c r="K26" i="1"/>
  <c r="L26" i="1"/>
  <c r="F27" i="1"/>
  <c r="G27" i="1"/>
  <c r="H27" i="1"/>
  <c r="I27" i="1"/>
  <c r="J27" i="1"/>
  <c r="K27" i="1"/>
  <c r="L27" i="1"/>
  <c r="F28" i="1"/>
  <c r="G28" i="1"/>
  <c r="H28" i="1"/>
  <c r="I28" i="1"/>
  <c r="J28" i="1"/>
  <c r="K28" i="1"/>
  <c r="L28" i="1"/>
  <c r="F29" i="1"/>
  <c r="G29" i="1"/>
  <c r="H29" i="1"/>
  <c r="I29" i="1"/>
  <c r="J29" i="1"/>
  <c r="K29" i="1"/>
  <c r="L29" i="1"/>
  <c r="F30" i="1"/>
  <c r="G30" i="1"/>
  <c r="H30" i="1"/>
  <c r="I30" i="1"/>
  <c r="J30" i="1"/>
  <c r="K30" i="1"/>
  <c r="L30" i="1"/>
  <c r="F31" i="1"/>
  <c r="G31" i="1"/>
  <c r="H31" i="1"/>
  <c r="I31" i="1"/>
  <c r="J31" i="1"/>
  <c r="K31" i="1"/>
  <c r="L31" i="1"/>
  <c r="F32" i="1"/>
  <c r="G32" i="1"/>
  <c r="H32" i="1"/>
  <c r="I32" i="1"/>
  <c r="J32" i="1"/>
  <c r="K32" i="1"/>
  <c r="L32" i="1"/>
  <c r="F33" i="1"/>
  <c r="G33" i="1"/>
  <c r="H33" i="1"/>
  <c r="I33" i="1"/>
  <c r="J33" i="1"/>
  <c r="K33" i="1"/>
  <c r="L33" i="1"/>
  <c r="F34" i="1"/>
  <c r="G34" i="1"/>
  <c r="H34" i="1"/>
  <c r="I34" i="1"/>
  <c r="J34" i="1"/>
  <c r="K34" i="1"/>
  <c r="L34" i="1"/>
  <c r="F35" i="1"/>
  <c r="G35" i="1"/>
  <c r="H35" i="1"/>
  <c r="I35" i="1"/>
  <c r="J35" i="1"/>
  <c r="K35" i="1"/>
  <c r="L35" i="1"/>
  <c r="F36" i="1"/>
  <c r="G36" i="1"/>
  <c r="H36" i="1"/>
  <c r="I36" i="1"/>
  <c r="J36" i="1"/>
  <c r="K36" i="1"/>
  <c r="L36" i="1"/>
  <c r="F37" i="1"/>
  <c r="G37" i="1"/>
  <c r="H37" i="1"/>
  <c r="I37" i="1"/>
  <c r="J37" i="1"/>
  <c r="K37" i="1"/>
  <c r="L37" i="1"/>
  <c r="F38" i="1"/>
  <c r="G38" i="1"/>
  <c r="H38" i="1"/>
  <c r="I38" i="1"/>
  <c r="J38" i="1"/>
  <c r="K38" i="1"/>
  <c r="L38" i="1"/>
  <c r="F39" i="1"/>
  <c r="G39" i="1"/>
  <c r="H39" i="1"/>
  <c r="I39" i="1"/>
  <c r="J39" i="1"/>
  <c r="K39" i="1"/>
  <c r="L39" i="1"/>
  <c r="F40" i="1"/>
  <c r="G40" i="1"/>
  <c r="H40" i="1"/>
  <c r="I40" i="1"/>
  <c r="J40" i="1"/>
  <c r="K40" i="1"/>
  <c r="L40" i="1"/>
  <c r="F41" i="1"/>
  <c r="G41" i="1"/>
  <c r="H41" i="1"/>
  <c r="I41" i="1"/>
  <c r="J41" i="1"/>
  <c r="K41" i="1"/>
  <c r="L41" i="1"/>
  <c r="F42" i="1"/>
  <c r="G42" i="1"/>
  <c r="H42" i="1"/>
  <c r="I42" i="1"/>
  <c r="J42" i="1"/>
  <c r="K42" i="1"/>
  <c r="L42" i="1"/>
  <c r="F43" i="1"/>
  <c r="G43" i="1"/>
  <c r="H43" i="1"/>
  <c r="I43" i="1"/>
  <c r="J43" i="1"/>
  <c r="K43" i="1"/>
  <c r="L43" i="1"/>
  <c r="F44" i="1"/>
  <c r="G44" i="1"/>
  <c r="H44" i="1"/>
  <c r="I44" i="1"/>
  <c r="J44" i="1"/>
  <c r="K44" i="1"/>
  <c r="L44" i="1"/>
  <c r="F45" i="1"/>
  <c r="G45" i="1"/>
  <c r="H45" i="1"/>
  <c r="I45" i="1"/>
  <c r="J45" i="1"/>
  <c r="K45" i="1"/>
  <c r="L45" i="1"/>
  <c r="F46" i="1"/>
  <c r="G46" i="1"/>
  <c r="H46" i="1"/>
  <c r="I46" i="1"/>
  <c r="J46" i="1"/>
  <c r="K46" i="1"/>
  <c r="L46" i="1"/>
  <c r="F47" i="1"/>
  <c r="G47" i="1"/>
  <c r="H47" i="1"/>
  <c r="I47" i="1"/>
  <c r="J47" i="1"/>
  <c r="K47" i="1"/>
  <c r="L47" i="1"/>
  <c r="F48" i="1"/>
  <c r="G48" i="1"/>
  <c r="H48" i="1"/>
  <c r="I48" i="1"/>
  <c r="J48" i="1"/>
  <c r="K48" i="1"/>
  <c r="L48" i="1"/>
  <c r="F49" i="1"/>
  <c r="G49" i="1"/>
  <c r="H49" i="1"/>
  <c r="I49" i="1"/>
  <c r="J49" i="1"/>
  <c r="K49" i="1"/>
  <c r="L49" i="1"/>
  <c r="F50" i="1"/>
  <c r="G50" i="1"/>
  <c r="H50" i="1"/>
  <c r="I50" i="1"/>
  <c r="J50" i="1"/>
  <c r="K50" i="1"/>
  <c r="L50" i="1"/>
  <c r="F51" i="1"/>
  <c r="G51" i="1"/>
  <c r="H51" i="1"/>
  <c r="I51" i="1"/>
  <c r="J51" i="1"/>
  <c r="K51" i="1"/>
  <c r="L51" i="1"/>
  <c r="F52" i="1"/>
  <c r="G52" i="1"/>
  <c r="H52" i="1"/>
  <c r="I52" i="1"/>
  <c r="J52" i="1"/>
  <c r="K52" i="1"/>
  <c r="L52" i="1"/>
  <c r="F53" i="1"/>
  <c r="G53" i="1"/>
  <c r="H53" i="1"/>
  <c r="I53" i="1"/>
  <c r="J53" i="1"/>
  <c r="K53" i="1"/>
  <c r="L53" i="1"/>
  <c r="F54" i="1"/>
  <c r="G54" i="1"/>
  <c r="H54" i="1"/>
  <c r="I54" i="1"/>
  <c r="J54" i="1"/>
  <c r="K54" i="1"/>
  <c r="L54" i="1"/>
  <c r="F55" i="1"/>
  <c r="G55" i="1"/>
  <c r="H55" i="1"/>
  <c r="I55" i="1"/>
  <c r="J55" i="1"/>
  <c r="K55" i="1"/>
  <c r="L55" i="1"/>
  <c r="F56" i="1"/>
  <c r="G56" i="1"/>
  <c r="H56" i="1"/>
  <c r="I56" i="1"/>
  <c r="J56" i="1"/>
  <c r="K56" i="1"/>
  <c r="L56" i="1"/>
  <c r="F57" i="1"/>
  <c r="G57" i="1"/>
  <c r="H57" i="1"/>
  <c r="I57" i="1"/>
  <c r="J57" i="1"/>
  <c r="K57" i="1"/>
  <c r="L57" i="1"/>
  <c r="F58" i="1"/>
  <c r="G58" i="1"/>
  <c r="H58" i="1"/>
  <c r="I58" i="1"/>
  <c r="J58" i="1"/>
  <c r="K58" i="1"/>
  <c r="L58" i="1"/>
  <c r="F59" i="1"/>
  <c r="G59" i="1"/>
  <c r="H59" i="1"/>
  <c r="I59" i="1"/>
  <c r="J59" i="1"/>
  <c r="K59" i="1"/>
  <c r="L59" i="1"/>
  <c r="F60" i="1"/>
  <c r="G60" i="1"/>
  <c r="H60" i="1"/>
  <c r="I60" i="1"/>
  <c r="J60" i="1"/>
  <c r="K60" i="1"/>
  <c r="L60" i="1"/>
  <c r="F61" i="1"/>
  <c r="G61" i="1"/>
  <c r="H61" i="1"/>
  <c r="I61" i="1"/>
  <c r="J61" i="1"/>
  <c r="K61" i="1"/>
  <c r="L61" i="1"/>
  <c r="F62" i="1"/>
  <c r="G62" i="1"/>
  <c r="H62" i="1"/>
  <c r="I62" i="1"/>
  <c r="J62" i="1"/>
  <c r="K62" i="1"/>
  <c r="L62" i="1"/>
  <c r="F63" i="1"/>
  <c r="G63" i="1"/>
  <c r="H63" i="1"/>
  <c r="I63" i="1"/>
  <c r="J63" i="1"/>
  <c r="K63" i="1"/>
  <c r="L63" i="1"/>
  <c r="F64" i="1"/>
  <c r="G64" i="1"/>
  <c r="H64" i="1"/>
  <c r="I64" i="1"/>
  <c r="J64" i="1"/>
  <c r="K64" i="1"/>
  <c r="L64" i="1"/>
  <c r="F65" i="1"/>
  <c r="G65" i="1"/>
  <c r="H65" i="1"/>
  <c r="I65" i="1"/>
  <c r="J65" i="1"/>
  <c r="K65" i="1"/>
  <c r="L65" i="1"/>
  <c r="F66" i="1"/>
  <c r="G66" i="1"/>
  <c r="H66" i="1"/>
  <c r="I66" i="1"/>
  <c r="J66" i="1"/>
  <c r="K66" i="1"/>
  <c r="L66" i="1"/>
  <c r="F67" i="1"/>
  <c r="G67" i="1"/>
  <c r="H67" i="1"/>
  <c r="I67" i="1"/>
  <c r="J67" i="1"/>
  <c r="K67" i="1"/>
  <c r="L67" i="1"/>
  <c r="F68" i="1"/>
  <c r="G68" i="1"/>
  <c r="H68" i="1"/>
  <c r="I68" i="1"/>
  <c r="J68" i="1"/>
  <c r="K68" i="1"/>
  <c r="L68" i="1"/>
  <c r="F69" i="1"/>
  <c r="G69" i="1"/>
  <c r="H69" i="1"/>
  <c r="I69" i="1"/>
  <c r="J69" i="1"/>
  <c r="K69" i="1"/>
  <c r="L69" i="1"/>
  <c r="F70" i="1"/>
  <c r="G70" i="1"/>
  <c r="H70" i="1"/>
  <c r="I70" i="1"/>
  <c r="J70" i="1"/>
  <c r="K70" i="1"/>
  <c r="L70" i="1"/>
  <c r="F71" i="1"/>
  <c r="G71" i="1"/>
  <c r="H71" i="1"/>
  <c r="I71" i="1"/>
  <c r="J71" i="1"/>
  <c r="K71" i="1"/>
  <c r="L71" i="1"/>
  <c r="F72" i="1"/>
  <c r="G72" i="1"/>
  <c r="H72" i="1"/>
  <c r="I72" i="1"/>
  <c r="J72" i="1"/>
  <c r="K72" i="1"/>
  <c r="L72" i="1"/>
  <c r="F73" i="1"/>
  <c r="G73" i="1"/>
  <c r="H73" i="1"/>
  <c r="I73" i="1"/>
  <c r="J73" i="1"/>
  <c r="K73" i="1"/>
  <c r="L73" i="1"/>
  <c r="F74" i="1"/>
  <c r="G74" i="1"/>
  <c r="H74" i="1"/>
  <c r="I74" i="1"/>
  <c r="J74" i="1"/>
  <c r="K74" i="1"/>
  <c r="L74" i="1"/>
  <c r="F75" i="1"/>
  <c r="G75" i="1"/>
  <c r="H75" i="1"/>
  <c r="I75" i="1"/>
  <c r="J75" i="1"/>
  <c r="K75" i="1"/>
  <c r="L75" i="1"/>
  <c r="F76" i="1"/>
  <c r="G76" i="1"/>
  <c r="H76" i="1"/>
  <c r="I76" i="1"/>
  <c r="J76" i="1"/>
  <c r="K76" i="1"/>
  <c r="L76" i="1"/>
  <c r="F77" i="1"/>
  <c r="G77" i="1"/>
  <c r="H77" i="1"/>
  <c r="I77" i="1"/>
  <c r="J77" i="1"/>
  <c r="K77" i="1"/>
  <c r="L77" i="1"/>
  <c r="F78" i="1"/>
  <c r="G78" i="1"/>
  <c r="H78" i="1"/>
  <c r="I78" i="1"/>
  <c r="J78" i="1"/>
  <c r="K78" i="1"/>
  <c r="L78" i="1"/>
  <c r="F79" i="1"/>
  <c r="G79" i="1"/>
  <c r="H79" i="1"/>
  <c r="I79" i="1"/>
  <c r="J79" i="1"/>
  <c r="K79" i="1"/>
  <c r="L79" i="1"/>
  <c r="F80" i="1"/>
  <c r="G80" i="1"/>
  <c r="H80" i="1"/>
  <c r="I80" i="1"/>
  <c r="J80" i="1"/>
  <c r="K80" i="1"/>
  <c r="L80" i="1"/>
  <c r="F81" i="1"/>
  <c r="G81" i="1"/>
  <c r="H81" i="1"/>
  <c r="I81" i="1"/>
  <c r="J81" i="1"/>
  <c r="K81" i="1"/>
  <c r="L81" i="1"/>
  <c r="F82" i="1"/>
  <c r="G82" i="1"/>
  <c r="H82" i="1"/>
  <c r="I82" i="1"/>
  <c r="J82" i="1"/>
  <c r="K82" i="1"/>
  <c r="L82" i="1"/>
  <c r="F83" i="1"/>
  <c r="G83" i="1"/>
  <c r="H83" i="1"/>
  <c r="I83" i="1"/>
  <c r="J83" i="1"/>
  <c r="K83" i="1"/>
  <c r="L83" i="1"/>
  <c r="F84" i="1"/>
  <c r="G84" i="1"/>
  <c r="H84" i="1"/>
  <c r="I84" i="1"/>
  <c r="J84" i="1"/>
  <c r="K84" i="1"/>
  <c r="L84" i="1"/>
  <c r="F85" i="1"/>
  <c r="G85" i="1"/>
  <c r="H85" i="1"/>
  <c r="I85" i="1"/>
  <c r="J85" i="1"/>
  <c r="K85" i="1"/>
  <c r="L85" i="1"/>
  <c r="F86" i="1"/>
  <c r="G86" i="1"/>
  <c r="H86" i="1"/>
  <c r="I86" i="1"/>
  <c r="J86" i="1"/>
  <c r="K86" i="1"/>
  <c r="L86" i="1"/>
  <c r="F87" i="1"/>
  <c r="G87" i="1"/>
  <c r="H87" i="1"/>
  <c r="I87" i="1"/>
  <c r="J87" i="1"/>
  <c r="K87" i="1"/>
  <c r="L87" i="1"/>
  <c r="F88" i="1"/>
  <c r="G88" i="1"/>
  <c r="H88" i="1"/>
  <c r="I88" i="1"/>
  <c r="J88" i="1"/>
  <c r="K88" i="1"/>
  <c r="L88" i="1"/>
  <c r="F89" i="1"/>
  <c r="G89" i="1"/>
  <c r="H89" i="1"/>
  <c r="I89" i="1"/>
  <c r="J89" i="1"/>
  <c r="K89" i="1"/>
  <c r="L89" i="1"/>
  <c r="F90" i="1"/>
  <c r="G90" i="1"/>
  <c r="H90" i="1"/>
  <c r="I90" i="1"/>
  <c r="J90" i="1"/>
  <c r="K90" i="1"/>
  <c r="L90" i="1"/>
  <c r="F91" i="1"/>
  <c r="G91" i="1"/>
  <c r="H91" i="1"/>
  <c r="I91" i="1"/>
  <c r="J91" i="1"/>
  <c r="K91" i="1"/>
  <c r="L91" i="1"/>
  <c r="F92" i="1"/>
  <c r="G92" i="1"/>
  <c r="H92" i="1"/>
  <c r="I92" i="1"/>
  <c r="J92" i="1"/>
  <c r="K92" i="1"/>
  <c r="L92" i="1"/>
  <c r="F93" i="1"/>
  <c r="G93" i="1"/>
  <c r="H93" i="1"/>
  <c r="I93" i="1"/>
  <c r="J93" i="1"/>
  <c r="K93" i="1"/>
  <c r="L93" i="1"/>
  <c r="F94" i="1"/>
  <c r="G94" i="1"/>
  <c r="H94" i="1"/>
  <c r="I94" i="1"/>
  <c r="J94" i="1"/>
  <c r="K94" i="1"/>
  <c r="L94" i="1"/>
  <c r="F95" i="1"/>
  <c r="G95" i="1"/>
  <c r="H95" i="1"/>
  <c r="I95" i="1"/>
  <c r="J95" i="1"/>
  <c r="K95" i="1"/>
  <c r="L95" i="1"/>
  <c r="F96" i="1"/>
  <c r="G96" i="1"/>
  <c r="H96" i="1"/>
  <c r="I96" i="1"/>
  <c r="J96" i="1"/>
  <c r="K96" i="1"/>
  <c r="L96" i="1"/>
  <c r="F97" i="1"/>
  <c r="G97" i="1"/>
  <c r="H97" i="1"/>
  <c r="I97" i="1"/>
  <c r="J97" i="1"/>
  <c r="K97" i="1"/>
  <c r="L97" i="1"/>
  <c r="F98" i="1"/>
  <c r="G98" i="1"/>
  <c r="H98" i="1"/>
  <c r="I98" i="1"/>
  <c r="J98" i="1"/>
  <c r="K98" i="1"/>
  <c r="L98" i="1"/>
  <c r="F99" i="1"/>
  <c r="G99" i="1"/>
  <c r="H99" i="1"/>
  <c r="I99" i="1"/>
  <c r="J99" i="1"/>
  <c r="K99" i="1"/>
  <c r="L99" i="1"/>
  <c r="F100" i="1"/>
  <c r="G100" i="1"/>
  <c r="H100" i="1"/>
  <c r="I100" i="1"/>
  <c r="J100" i="1"/>
  <c r="K100" i="1"/>
  <c r="L100" i="1"/>
  <c r="F101" i="1"/>
  <c r="G101" i="1"/>
  <c r="H101" i="1"/>
  <c r="I101" i="1"/>
  <c r="J101" i="1"/>
  <c r="K101" i="1"/>
  <c r="L101" i="1"/>
  <c r="F102" i="1"/>
  <c r="G102" i="1"/>
  <c r="H102" i="1"/>
  <c r="I102" i="1"/>
  <c r="J102" i="1"/>
  <c r="K102" i="1"/>
  <c r="L102" i="1"/>
  <c r="F103" i="1"/>
  <c r="G103" i="1"/>
  <c r="H103" i="1"/>
  <c r="I103" i="1"/>
  <c r="J103" i="1"/>
  <c r="K103" i="1"/>
  <c r="L103" i="1"/>
  <c r="F104" i="1"/>
  <c r="G104" i="1"/>
  <c r="H104" i="1"/>
  <c r="I104" i="1"/>
  <c r="J104" i="1"/>
  <c r="K104" i="1"/>
  <c r="L104" i="1"/>
  <c r="F105" i="1"/>
  <c r="G105" i="1"/>
  <c r="H105" i="1"/>
  <c r="I105" i="1"/>
  <c r="J105" i="1"/>
  <c r="K105" i="1"/>
  <c r="L105" i="1"/>
  <c r="F106" i="1"/>
  <c r="G106" i="1"/>
  <c r="H106" i="1"/>
  <c r="I106" i="1"/>
  <c r="J106" i="1"/>
  <c r="K106" i="1"/>
  <c r="L106" i="1"/>
  <c r="F107" i="1"/>
  <c r="G107" i="1"/>
  <c r="H107" i="1"/>
  <c r="I107" i="1"/>
  <c r="J107" i="1"/>
  <c r="K107" i="1"/>
  <c r="L107" i="1"/>
  <c r="F108" i="1"/>
  <c r="G108" i="1"/>
  <c r="H108" i="1"/>
  <c r="I108" i="1"/>
  <c r="J108" i="1"/>
  <c r="K108" i="1"/>
  <c r="L108" i="1"/>
  <c r="F109" i="1"/>
  <c r="G109" i="1"/>
  <c r="H109" i="1"/>
  <c r="I109" i="1"/>
  <c r="J109" i="1"/>
  <c r="K109" i="1"/>
  <c r="L109" i="1"/>
  <c r="F110" i="1"/>
  <c r="G110" i="1"/>
  <c r="H110" i="1"/>
  <c r="I110" i="1"/>
  <c r="J110" i="1"/>
  <c r="K110" i="1"/>
  <c r="L110" i="1"/>
  <c r="F111" i="1"/>
  <c r="G111" i="1"/>
  <c r="H111" i="1"/>
  <c r="I111" i="1"/>
  <c r="J111" i="1"/>
  <c r="K111" i="1"/>
  <c r="L111" i="1"/>
  <c r="F112" i="1"/>
  <c r="G112" i="1"/>
  <c r="H112" i="1"/>
  <c r="I112" i="1"/>
  <c r="J112" i="1"/>
  <c r="K112" i="1"/>
  <c r="L112" i="1"/>
  <c r="F113" i="1"/>
  <c r="G113" i="1"/>
  <c r="H113" i="1"/>
  <c r="I113" i="1"/>
  <c r="J113" i="1"/>
  <c r="K113" i="1"/>
  <c r="L113" i="1"/>
  <c r="F114" i="1"/>
  <c r="G114" i="1"/>
  <c r="H114" i="1"/>
  <c r="I114" i="1"/>
  <c r="J114" i="1"/>
  <c r="K114" i="1"/>
  <c r="L114" i="1"/>
  <c r="F115" i="1"/>
  <c r="G115" i="1"/>
  <c r="H115" i="1"/>
  <c r="I115" i="1"/>
  <c r="J115" i="1"/>
  <c r="K115" i="1"/>
  <c r="L115" i="1"/>
  <c r="F116" i="1"/>
  <c r="G116" i="1"/>
  <c r="H116" i="1"/>
  <c r="I116" i="1"/>
  <c r="J116" i="1"/>
  <c r="K116" i="1"/>
  <c r="L116" i="1"/>
  <c r="F117" i="1"/>
  <c r="G117" i="1"/>
  <c r="H117" i="1"/>
  <c r="I117" i="1"/>
  <c r="J117" i="1"/>
  <c r="K117" i="1"/>
  <c r="L117" i="1"/>
  <c r="F118" i="1"/>
  <c r="G118" i="1"/>
  <c r="H118" i="1"/>
  <c r="I118" i="1"/>
  <c r="J118" i="1"/>
  <c r="K118" i="1"/>
  <c r="L118" i="1"/>
  <c r="F119" i="1"/>
  <c r="G119" i="1"/>
  <c r="H119" i="1"/>
  <c r="I119" i="1"/>
  <c r="J119" i="1"/>
  <c r="K119" i="1"/>
  <c r="L119" i="1"/>
  <c r="F120" i="1"/>
  <c r="G120" i="1"/>
  <c r="H120" i="1"/>
  <c r="I120" i="1"/>
  <c r="J120" i="1"/>
  <c r="K120" i="1"/>
  <c r="L120" i="1"/>
  <c r="F121" i="1"/>
  <c r="G121" i="1"/>
  <c r="H121" i="1"/>
  <c r="I121" i="1"/>
  <c r="J121" i="1"/>
  <c r="K121" i="1"/>
  <c r="L121" i="1"/>
  <c r="F122" i="1"/>
  <c r="G122" i="1"/>
  <c r="H122" i="1"/>
  <c r="I122" i="1"/>
  <c r="J122" i="1"/>
  <c r="K122" i="1"/>
  <c r="L122" i="1"/>
  <c r="F123" i="1"/>
  <c r="G123" i="1"/>
  <c r="H123" i="1"/>
  <c r="I123" i="1"/>
  <c r="J123" i="1"/>
  <c r="K123" i="1"/>
  <c r="L123" i="1"/>
  <c r="F124" i="1"/>
  <c r="G124" i="1"/>
  <c r="H124" i="1"/>
  <c r="I124" i="1"/>
  <c r="J124" i="1"/>
  <c r="K124" i="1"/>
  <c r="L124" i="1"/>
  <c r="F125" i="1"/>
  <c r="G125" i="1"/>
  <c r="H125" i="1"/>
  <c r="I125" i="1"/>
  <c r="J125" i="1"/>
  <c r="K125" i="1"/>
  <c r="L125" i="1"/>
  <c r="G7" i="1"/>
  <c r="F7" i="1"/>
  <c r="D6" i="1"/>
  <c r="E125" i="1"/>
  <c r="D125" i="1"/>
  <c r="C125" i="1"/>
  <c r="B125" i="1"/>
  <c r="E124" i="1"/>
  <c r="D124" i="1"/>
  <c r="C124" i="1"/>
  <c r="B124" i="1"/>
  <c r="E123" i="1"/>
  <c r="D123" i="1"/>
  <c r="C123" i="1"/>
  <c r="B123" i="1"/>
  <c r="E122" i="1"/>
  <c r="D122" i="1"/>
  <c r="C122" i="1"/>
  <c r="B122" i="1"/>
  <c r="E121" i="1"/>
  <c r="D121" i="1"/>
  <c r="C121" i="1"/>
  <c r="B121" i="1"/>
  <c r="E120" i="1"/>
  <c r="D120" i="1"/>
  <c r="C120" i="1"/>
  <c r="B120" i="1"/>
  <c r="E119" i="1"/>
  <c r="D119" i="1"/>
  <c r="C119" i="1"/>
  <c r="B119" i="1"/>
  <c r="E118" i="1"/>
  <c r="D118" i="1"/>
  <c r="C118" i="1"/>
  <c r="B118" i="1"/>
  <c r="E117" i="1"/>
  <c r="D117" i="1"/>
  <c r="C117" i="1"/>
  <c r="B117" i="1"/>
  <c r="E116" i="1"/>
  <c r="D116" i="1"/>
  <c r="C116" i="1"/>
  <c r="B116" i="1"/>
  <c r="E115" i="1"/>
  <c r="D115" i="1"/>
  <c r="C115" i="1"/>
  <c r="B115" i="1"/>
  <c r="E114" i="1"/>
  <c r="D114" i="1"/>
  <c r="C114" i="1"/>
  <c r="B114" i="1"/>
  <c r="E113" i="1"/>
  <c r="D113" i="1"/>
  <c r="C113" i="1"/>
  <c r="B113" i="1"/>
  <c r="E112" i="1"/>
  <c r="D112" i="1"/>
  <c r="C112" i="1"/>
  <c r="B112" i="1"/>
  <c r="E111" i="1"/>
  <c r="D111" i="1"/>
  <c r="C111" i="1"/>
  <c r="B111" i="1"/>
  <c r="E110" i="1"/>
  <c r="D110" i="1"/>
  <c r="C110" i="1"/>
  <c r="B110" i="1"/>
  <c r="E109" i="1"/>
  <c r="D109" i="1"/>
  <c r="C109" i="1"/>
  <c r="B109" i="1"/>
  <c r="E108" i="1"/>
  <c r="D108" i="1"/>
  <c r="C108" i="1"/>
  <c r="B108" i="1"/>
  <c r="E107" i="1"/>
  <c r="D107" i="1"/>
  <c r="C107" i="1"/>
  <c r="B107" i="1"/>
  <c r="E106" i="1"/>
  <c r="D106" i="1"/>
  <c r="C106" i="1"/>
  <c r="B106" i="1"/>
  <c r="E105" i="1"/>
  <c r="D105" i="1"/>
  <c r="C105" i="1"/>
  <c r="B105" i="1"/>
  <c r="E104" i="1"/>
  <c r="D104" i="1"/>
  <c r="C104" i="1"/>
  <c r="B104" i="1"/>
  <c r="E103" i="1"/>
  <c r="D103" i="1"/>
  <c r="C103" i="1"/>
  <c r="B103" i="1"/>
  <c r="E102" i="1"/>
  <c r="D102" i="1"/>
  <c r="C102" i="1"/>
  <c r="B102" i="1"/>
  <c r="E101" i="1"/>
  <c r="D101" i="1"/>
  <c r="C101" i="1"/>
  <c r="B101" i="1"/>
  <c r="E100" i="1"/>
  <c r="D100" i="1"/>
  <c r="C100" i="1"/>
  <c r="B100" i="1"/>
  <c r="E99" i="1"/>
  <c r="D99" i="1"/>
  <c r="C99" i="1"/>
  <c r="B99" i="1"/>
  <c r="E98" i="1"/>
  <c r="D98" i="1"/>
  <c r="C98" i="1"/>
  <c r="B98" i="1"/>
  <c r="E97" i="1"/>
  <c r="D97" i="1"/>
  <c r="C97" i="1"/>
  <c r="B97" i="1"/>
  <c r="E96" i="1"/>
  <c r="D96" i="1"/>
  <c r="C96" i="1"/>
  <c r="B96" i="1"/>
  <c r="E95" i="1"/>
  <c r="D95" i="1"/>
  <c r="C95" i="1"/>
  <c r="B95" i="1"/>
  <c r="E94" i="1"/>
  <c r="D94" i="1"/>
  <c r="C94" i="1"/>
  <c r="B94" i="1"/>
  <c r="E93" i="1"/>
  <c r="D93" i="1"/>
  <c r="C93" i="1"/>
  <c r="B93" i="1"/>
  <c r="E92" i="1"/>
  <c r="D92" i="1"/>
  <c r="C92" i="1"/>
  <c r="B92" i="1"/>
  <c r="E91" i="1"/>
  <c r="D91" i="1"/>
  <c r="C91" i="1"/>
  <c r="B91" i="1"/>
  <c r="E90" i="1"/>
  <c r="D90" i="1"/>
  <c r="C90" i="1"/>
  <c r="B90" i="1"/>
  <c r="E89" i="1"/>
  <c r="D89" i="1"/>
  <c r="C89" i="1"/>
  <c r="B89" i="1"/>
  <c r="E88" i="1"/>
  <c r="D88" i="1"/>
  <c r="C88" i="1"/>
  <c r="B88" i="1"/>
  <c r="E87" i="1"/>
  <c r="D87" i="1"/>
  <c r="C87" i="1"/>
  <c r="B87" i="1"/>
  <c r="E86" i="1"/>
  <c r="D86" i="1"/>
  <c r="C86" i="1"/>
  <c r="B86" i="1"/>
  <c r="E85" i="1"/>
  <c r="D85" i="1"/>
  <c r="C85" i="1"/>
  <c r="B85" i="1"/>
  <c r="E84" i="1"/>
  <c r="D84" i="1"/>
  <c r="C84" i="1"/>
  <c r="B84" i="1"/>
  <c r="E83" i="1"/>
  <c r="D83" i="1"/>
  <c r="C83" i="1"/>
  <c r="B83" i="1"/>
  <c r="E82" i="1"/>
  <c r="D82" i="1"/>
  <c r="C82" i="1"/>
  <c r="B82" i="1"/>
  <c r="E81" i="1"/>
  <c r="D81" i="1"/>
  <c r="C81" i="1"/>
  <c r="B81" i="1"/>
  <c r="E80" i="1"/>
  <c r="D80" i="1"/>
  <c r="C80" i="1"/>
  <c r="B80" i="1"/>
  <c r="E79" i="1"/>
  <c r="D79" i="1"/>
  <c r="C79" i="1"/>
  <c r="B79" i="1"/>
  <c r="E78" i="1"/>
  <c r="D78" i="1"/>
  <c r="C78" i="1"/>
  <c r="B78" i="1"/>
  <c r="E77" i="1"/>
  <c r="D77" i="1"/>
  <c r="C77" i="1"/>
  <c r="B77" i="1"/>
  <c r="E76" i="1"/>
  <c r="D76" i="1"/>
  <c r="C76" i="1"/>
  <c r="B76" i="1"/>
  <c r="E75" i="1"/>
  <c r="D75" i="1"/>
  <c r="C75" i="1"/>
  <c r="B75" i="1"/>
  <c r="E74" i="1"/>
  <c r="D74" i="1"/>
  <c r="C74" i="1"/>
  <c r="B74" i="1"/>
  <c r="E73" i="1"/>
  <c r="D73" i="1"/>
  <c r="C73" i="1"/>
  <c r="B73" i="1"/>
  <c r="E72" i="1"/>
  <c r="D72" i="1"/>
  <c r="C72" i="1"/>
  <c r="B72" i="1"/>
  <c r="E71" i="1"/>
  <c r="D71" i="1"/>
  <c r="C71" i="1"/>
  <c r="B71" i="1"/>
  <c r="E70" i="1"/>
  <c r="D70" i="1"/>
  <c r="C70" i="1"/>
  <c r="B70" i="1"/>
  <c r="E69" i="1"/>
  <c r="D69" i="1"/>
  <c r="C69" i="1"/>
  <c r="B69" i="1"/>
  <c r="E68" i="1"/>
  <c r="D68" i="1"/>
  <c r="C68" i="1"/>
  <c r="B68" i="1"/>
  <c r="E67" i="1"/>
  <c r="D67" i="1"/>
  <c r="C67" i="1"/>
  <c r="B67" i="1"/>
  <c r="E66" i="1"/>
  <c r="D66" i="1"/>
  <c r="C66" i="1"/>
  <c r="B66" i="1"/>
  <c r="E65" i="1"/>
  <c r="D65" i="1"/>
  <c r="C65" i="1"/>
  <c r="B65" i="1"/>
  <c r="E64" i="1"/>
  <c r="D64" i="1"/>
  <c r="C64" i="1"/>
  <c r="B64" i="1"/>
  <c r="E63" i="1"/>
  <c r="D63" i="1"/>
  <c r="C63" i="1"/>
  <c r="B63" i="1"/>
  <c r="E62" i="1"/>
  <c r="D62" i="1"/>
  <c r="C62" i="1"/>
  <c r="B62" i="1"/>
  <c r="E61" i="1"/>
  <c r="D61" i="1"/>
  <c r="C61" i="1"/>
  <c r="B61" i="1"/>
  <c r="E60" i="1"/>
  <c r="D60" i="1"/>
  <c r="C60" i="1"/>
  <c r="B60" i="1"/>
  <c r="E59" i="1"/>
  <c r="D59" i="1"/>
  <c r="C59" i="1"/>
  <c r="B59" i="1"/>
  <c r="E58" i="1"/>
  <c r="D58" i="1"/>
  <c r="C58" i="1"/>
  <c r="B58" i="1"/>
  <c r="E57" i="1"/>
  <c r="D57" i="1"/>
  <c r="C57" i="1"/>
  <c r="B57" i="1"/>
  <c r="E56" i="1"/>
  <c r="D56" i="1"/>
  <c r="C56" i="1"/>
  <c r="B56" i="1"/>
  <c r="E55" i="1"/>
  <c r="D55" i="1"/>
  <c r="C55" i="1"/>
  <c r="B55" i="1"/>
  <c r="E54" i="1"/>
  <c r="D54" i="1"/>
  <c r="C54" i="1"/>
  <c r="B54" i="1"/>
  <c r="E53" i="1"/>
  <c r="D53" i="1"/>
  <c r="C53" i="1"/>
  <c r="B53" i="1"/>
  <c r="E52" i="1"/>
  <c r="D52" i="1"/>
  <c r="C52" i="1"/>
  <c r="B52" i="1"/>
  <c r="E51" i="1"/>
  <c r="D51" i="1"/>
  <c r="C51" i="1"/>
  <c r="B51" i="1"/>
  <c r="E50" i="1"/>
  <c r="D50" i="1"/>
  <c r="C50" i="1"/>
  <c r="B50" i="1"/>
  <c r="E49" i="1"/>
  <c r="D49" i="1"/>
  <c r="C49" i="1"/>
  <c r="B49" i="1"/>
  <c r="E48" i="1"/>
  <c r="D48" i="1"/>
  <c r="C48" i="1"/>
  <c r="B48" i="1"/>
  <c r="E47" i="1"/>
  <c r="D47" i="1"/>
  <c r="C47" i="1"/>
  <c r="B47" i="1"/>
  <c r="E46" i="1"/>
  <c r="D46" i="1"/>
  <c r="C46" i="1"/>
  <c r="B46" i="1"/>
  <c r="E45" i="1"/>
  <c r="D45" i="1"/>
  <c r="C45" i="1"/>
  <c r="B45" i="1"/>
  <c r="E44" i="1"/>
  <c r="D44" i="1"/>
  <c r="C44" i="1"/>
  <c r="B44" i="1"/>
  <c r="E43" i="1"/>
  <c r="D43" i="1"/>
  <c r="C43" i="1"/>
  <c r="B43" i="1"/>
  <c r="E42" i="1"/>
  <c r="D42" i="1"/>
  <c r="C42" i="1"/>
  <c r="B42" i="1"/>
  <c r="E41" i="1"/>
  <c r="D41" i="1"/>
  <c r="C41" i="1"/>
  <c r="B41" i="1"/>
  <c r="E40" i="1"/>
  <c r="D40" i="1"/>
  <c r="C40" i="1"/>
  <c r="B40" i="1"/>
  <c r="E39" i="1"/>
  <c r="D39" i="1"/>
  <c r="C39" i="1"/>
  <c r="B39" i="1"/>
  <c r="E38" i="1"/>
  <c r="D38" i="1"/>
  <c r="C38" i="1"/>
  <c r="B38" i="1"/>
  <c r="E37" i="1"/>
  <c r="D37" i="1"/>
  <c r="C37" i="1"/>
  <c r="B37" i="1"/>
  <c r="E36" i="1"/>
  <c r="D36" i="1"/>
  <c r="C36" i="1"/>
  <c r="B36" i="1"/>
  <c r="E35" i="1"/>
  <c r="D35" i="1"/>
  <c r="C35" i="1"/>
  <c r="B35" i="1"/>
  <c r="E34" i="1"/>
  <c r="D34" i="1"/>
  <c r="C34" i="1"/>
  <c r="B34" i="1"/>
  <c r="E33" i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D22" i="1"/>
  <c r="C22" i="1"/>
  <c r="B22" i="1"/>
  <c r="E21" i="1"/>
  <c r="D21" i="1"/>
  <c r="C21" i="1"/>
  <c r="B21" i="1"/>
  <c r="E20" i="1"/>
  <c r="D20" i="1"/>
  <c r="C20" i="1"/>
  <c r="B20" i="1"/>
  <c r="E19" i="1"/>
  <c r="D19" i="1"/>
  <c r="C19" i="1"/>
  <c r="B19" i="1"/>
  <c r="E18" i="1"/>
  <c r="D18" i="1"/>
  <c r="C18" i="1"/>
  <c r="B18" i="1"/>
  <c r="E17" i="1"/>
  <c r="D17" i="1"/>
  <c r="C17" i="1"/>
  <c r="B17" i="1"/>
  <c r="E16" i="1"/>
  <c r="D16" i="1"/>
  <c r="C16" i="1"/>
  <c r="B16" i="1"/>
  <c r="E15" i="1"/>
  <c r="D15" i="1"/>
  <c r="C15" i="1"/>
  <c r="B15" i="1"/>
  <c r="E14" i="1"/>
  <c r="D14" i="1"/>
  <c r="C14" i="1"/>
  <c r="B14" i="1"/>
  <c r="E13" i="1"/>
  <c r="D13" i="1"/>
  <c r="C13" i="1"/>
  <c r="B13" i="1"/>
  <c r="E12" i="1"/>
  <c r="D12" i="1"/>
  <c r="C12" i="1"/>
  <c r="B12" i="1"/>
  <c r="E11" i="1"/>
  <c r="D11" i="1"/>
  <c r="C11" i="1"/>
  <c r="B11" i="1"/>
  <c r="E10" i="1"/>
  <c r="D10" i="1"/>
  <c r="C10" i="1"/>
  <c r="B10" i="1"/>
  <c r="E9" i="1"/>
  <c r="D9" i="1"/>
  <c r="C9" i="1"/>
  <c r="B9" i="1"/>
  <c r="D8" i="1" l="1"/>
  <c r="D32" i="4"/>
  <c r="I8" i="1"/>
  <c r="H8" i="1"/>
  <c r="G8" i="1"/>
  <c r="F8" i="1"/>
  <c r="L8" i="1"/>
  <c r="K8" i="1"/>
  <c r="J8" i="1"/>
  <c r="C2" i="19"/>
  <c r="D9" i="19"/>
  <c r="D10" i="19" s="1"/>
  <c r="D11" i="19" s="1"/>
  <c r="B8" i="19"/>
  <c r="B9" i="19" l="1"/>
  <c r="B10" i="19" s="1"/>
  <c r="B11" i="19" s="1"/>
  <c r="D77" i="4"/>
  <c r="D71" i="4"/>
  <c r="D76" i="4"/>
  <c r="D68" i="4"/>
  <c r="D74" i="4"/>
  <c r="D67" i="4"/>
  <c r="D73" i="4"/>
  <c r="D70" i="4"/>
  <c r="D65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8" i="4"/>
  <c r="D37" i="4"/>
  <c r="D36" i="4"/>
  <c r="D35" i="4"/>
  <c r="D34" i="4"/>
  <c r="D30" i="4"/>
  <c r="D31" i="4" s="1"/>
  <c r="D29" i="4"/>
  <c r="D28" i="4"/>
  <c r="D27" i="4"/>
  <c r="D26" i="4"/>
  <c r="D25" i="4"/>
  <c r="D24" i="4"/>
  <c r="D23" i="4"/>
  <c r="D22" i="4"/>
  <c r="D21" i="4"/>
  <c r="D20" i="4"/>
  <c r="D14" i="4"/>
  <c r="D8" i="4"/>
  <c r="D7" i="4"/>
  <c r="D6" i="4"/>
  <c r="D5" i="4"/>
  <c r="D4" i="4"/>
  <c r="D3" i="4"/>
  <c r="D2" i="4"/>
  <c r="P124" i="12"/>
  <c r="O124" i="12"/>
  <c r="N124" i="12"/>
  <c r="M124" i="12"/>
  <c r="L124" i="12"/>
  <c r="K124" i="12"/>
  <c r="H124" i="12"/>
  <c r="G124" i="12"/>
  <c r="F124" i="12"/>
  <c r="E124" i="12"/>
  <c r="D124" i="12"/>
  <c r="C124" i="12"/>
  <c r="B124" i="12"/>
  <c r="P123" i="12"/>
  <c r="O123" i="12"/>
  <c r="N123" i="12"/>
  <c r="M123" i="12"/>
  <c r="L123" i="12"/>
  <c r="K123" i="12"/>
  <c r="H123" i="12"/>
  <c r="G123" i="12"/>
  <c r="F123" i="12"/>
  <c r="E123" i="12"/>
  <c r="D123" i="12"/>
  <c r="C123" i="12"/>
  <c r="B123" i="12"/>
  <c r="P122" i="12"/>
  <c r="O122" i="12"/>
  <c r="N122" i="12"/>
  <c r="M122" i="12"/>
  <c r="L122" i="12"/>
  <c r="K122" i="12"/>
  <c r="H122" i="12"/>
  <c r="G122" i="12"/>
  <c r="F122" i="12"/>
  <c r="E122" i="12"/>
  <c r="D122" i="12"/>
  <c r="C122" i="12"/>
  <c r="B122" i="12"/>
  <c r="P121" i="12"/>
  <c r="O121" i="12"/>
  <c r="N121" i="12"/>
  <c r="M121" i="12"/>
  <c r="L121" i="12"/>
  <c r="K121" i="12"/>
  <c r="H121" i="12"/>
  <c r="G121" i="12"/>
  <c r="F121" i="12"/>
  <c r="E121" i="12"/>
  <c r="D121" i="12"/>
  <c r="C121" i="12"/>
  <c r="B121" i="12"/>
  <c r="P120" i="12"/>
  <c r="O120" i="12"/>
  <c r="N120" i="12"/>
  <c r="M120" i="12"/>
  <c r="L120" i="12"/>
  <c r="K120" i="12"/>
  <c r="H120" i="12"/>
  <c r="G120" i="12"/>
  <c r="F120" i="12"/>
  <c r="E120" i="12"/>
  <c r="D120" i="12"/>
  <c r="C120" i="12"/>
  <c r="B120" i="12"/>
  <c r="P119" i="12"/>
  <c r="O119" i="12"/>
  <c r="N119" i="12"/>
  <c r="M119" i="12"/>
  <c r="L119" i="12"/>
  <c r="K119" i="12"/>
  <c r="H119" i="12"/>
  <c r="G119" i="12"/>
  <c r="F119" i="12"/>
  <c r="E119" i="12"/>
  <c r="D119" i="12"/>
  <c r="C119" i="12"/>
  <c r="B119" i="12"/>
  <c r="P118" i="12"/>
  <c r="O118" i="12"/>
  <c r="N118" i="12"/>
  <c r="M118" i="12"/>
  <c r="L118" i="12"/>
  <c r="K118" i="12"/>
  <c r="H118" i="12"/>
  <c r="G118" i="12"/>
  <c r="F118" i="12"/>
  <c r="E118" i="12"/>
  <c r="D118" i="12"/>
  <c r="C118" i="12"/>
  <c r="B118" i="12"/>
  <c r="P117" i="12"/>
  <c r="O117" i="12"/>
  <c r="N117" i="12"/>
  <c r="M117" i="12"/>
  <c r="L117" i="12"/>
  <c r="K117" i="12"/>
  <c r="H117" i="12"/>
  <c r="G117" i="12"/>
  <c r="F117" i="12"/>
  <c r="E117" i="12"/>
  <c r="D117" i="12"/>
  <c r="C117" i="12"/>
  <c r="B117" i="12"/>
  <c r="P116" i="12"/>
  <c r="O116" i="12"/>
  <c r="N116" i="12"/>
  <c r="M116" i="12"/>
  <c r="L116" i="12"/>
  <c r="K116" i="12"/>
  <c r="H116" i="12"/>
  <c r="G116" i="12"/>
  <c r="F116" i="12"/>
  <c r="E116" i="12"/>
  <c r="D116" i="12"/>
  <c r="C116" i="12"/>
  <c r="B116" i="12"/>
  <c r="P115" i="12"/>
  <c r="O115" i="12"/>
  <c r="N115" i="12"/>
  <c r="M115" i="12"/>
  <c r="L115" i="12"/>
  <c r="K115" i="12"/>
  <c r="H115" i="12"/>
  <c r="G115" i="12"/>
  <c r="F115" i="12"/>
  <c r="E115" i="12"/>
  <c r="D115" i="12"/>
  <c r="C115" i="12"/>
  <c r="B115" i="12"/>
  <c r="P114" i="12"/>
  <c r="O114" i="12"/>
  <c r="N114" i="12"/>
  <c r="M114" i="12"/>
  <c r="L114" i="12"/>
  <c r="K114" i="12"/>
  <c r="H114" i="12"/>
  <c r="G114" i="12"/>
  <c r="F114" i="12"/>
  <c r="E114" i="12"/>
  <c r="D114" i="12"/>
  <c r="C114" i="12"/>
  <c r="B114" i="12"/>
  <c r="P113" i="12"/>
  <c r="O113" i="12"/>
  <c r="N113" i="12"/>
  <c r="M113" i="12"/>
  <c r="L113" i="12"/>
  <c r="K113" i="12"/>
  <c r="H113" i="12"/>
  <c r="G113" i="12"/>
  <c r="F113" i="12"/>
  <c r="E113" i="12"/>
  <c r="D113" i="12"/>
  <c r="C113" i="12"/>
  <c r="B113" i="12"/>
  <c r="P112" i="12"/>
  <c r="O112" i="12"/>
  <c r="N112" i="12"/>
  <c r="M112" i="12"/>
  <c r="L112" i="12"/>
  <c r="K112" i="12"/>
  <c r="H112" i="12"/>
  <c r="G112" i="12"/>
  <c r="F112" i="12"/>
  <c r="E112" i="12"/>
  <c r="D112" i="12"/>
  <c r="C112" i="12"/>
  <c r="B112" i="12"/>
  <c r="P111" i="12"/>
  <c r="O111" i="12"/>
  <c r="N111" i="12"/>
  <c r="M111" i="12"/>
  <c r="L111" i="12"/>
  <c r="K111" i="12"/>
  <c r="H111" i="12"/>
  <c r="G111" i="12"/>
  <c r="F111" i="12"/>
  <c r="E111" i="12"/>
  <c r="D111" i="12"/>
  <c r="C111" i="12"/>
  <c r="B111" i="12"/>
  <c r="P110" i="12"/>
  <c r="O110" i="12"/>
  <c r="N110" i="12"/>
  <c r="M110" i="12"/>
  <c r="L110" i="12"/>
  <c r="K110" i="12"/>
  <c r="H110" i="12"/>
  <c r="G110" i="12"/>
  <c r="F110" i="12"/>
  <c r="E110" i="12"/>
  <c r="D110" i="12"/>
  <c r="C110" i="12"/>
  <c r="B110" i="12"/>
  <c r="P109" i="12"/>
  <c r="O109" i="12"/>
  <c r="N109" i="12"/>
  <c r="M109" i="12"/>
  <c r="L109" i="12"/>
  <c r="K109" i="12"/>
  <c r="H109" i="12"/>
  <c r="G109" i="12"/>
  <c r="F109" i="12"/>
  <c r="E109" i="12"/>
  <c r="D109" i="12"/>
  <c r="C109" i="12"/>
  <c r="B109" i="12"/>
  <c r="P108" i="12"/>
  <c r="O108" i="12"/>
  <c r="N108" i="12"/>
  <c r="M108" i="12"/>
  <c r="L108" i="12"/>
  <c r="K108" i="12"/>
  <c r="H108" i="12"/>
  <c r="G108" i="12"/>
  <c r="F108" i="12"/>
  <c r="E108" i="12"/>
  <c r="D108" i="12"/>
  <c r="C108" i="12"/>
  <c r="B108" i="12"/>
  <c r="P107" i="12"/>
  <c r="O107" i="12"/>
  <c r="N107" i="12"/>
  <c r="M107" i="12"/>
  <c r="L107" i="12"/>
  <c r="K107" i="12"/>
  <c r="H107" i="12"/>
  <c r="G107" i="12"/>
  <c r="F107" i="12"/>
  <c r="E107" i="12"/>
  <c r="D107" i="12"/>
  <c r="C107" i="12"/>
  <c r="B107" i="12"/>
  <c r="P106" i="12"/>
  <c r="O106" i="12"/>
  <c r="N106" i="12"/>
  <c r="M106" i="12"/>
  <c r="L106" i="12"/>
  <c r="K106" i="12"/>
  <c r="H106" i="12"/>
  <c r="G106" i="12"/>
  <c r="F106" i="12"/>
  <c r="E106" i="12"/>
  <c r="D106" i="12"/>
  <c r="C106" i="12"/>
  <c r="B106" i="12"/>
  <c r="P105" i="12"/>
  <c r="O105" i="12"/>
  <c r="N105" i="12"/>
  <c r="M105" i="12"/>
  <c r="L105" i="12"/>
  <c r="K105" i="12"/>
  <c r="H105" i="12"/>
  <c r="G105" i="12"/>
  <c r="F105" i="12"/>
  <c r="E105" i="12"/>
  <c r="D105" i="12"/>
  <c r="C105" i="12"/>
  <c r="B105" i="12"/>
  <c r="P104" i="12"/>
  <c r="O104" i="12"/>
  <c r="N104" i="12"/>
  <c r="M104" i="12"/>
  <c r="L104" i="12"/>
  <c r="K104" i="12"/>
  <c r="H104" i="12"/>
  <c r="G104" i="12"/>
  <c r="F104" i="12"/>
  <c r="E104" i="12"/>
  <c r="D104" i="12"/>
  <c r="C104" i="12"/>
  <c r="B104" i="12"/>
  <c r="P103" i="12"/>
  <c r="O103" i="12"/>
  <c r="N103" i="12"/>
  <c r="M103" i="12"/>
  <c r="L103" i="12"/>
  <c r="K103" i="12"/>
  <c r="H103" i="12"/>
  <c r="G103" i="12"/>
  <c r="F103" i="12"/>
  <c r="E103" i="12"/>
  <c r="D103" i="12"/>
  <c r="C103" i="12"/>
  <c r="B103" i="12"/>
  <c r="P102" i="12"/>
  <c r="O102" i="12"/>
  <c r="N102" i="12"/>
  <c r="M102" i="12"/>
  <c r="L102" i="12"/>
  <c r="K102" i="12"/>
  <c r="H102" i="12"/>
  <c r="G102" i="12"/>
  <c r="F102" i="12"/>
  <c r="E102" i="12"/>
  <c r="D102" i="12"/>
  <c r="C102" i="12"/>
  <c r="B102" i="12"/>
  <c r="P101" i="12"/>
  <c r="O101" i="12"/>
  <c r="N101" i="12"/>
  <c r="M101" i="12"/>
  <c r="L101" i="12"/>
  <c r="K101" i="12"/>
  <c r="H101" i="12"/>
  <c r="G101" i="12"/>
  <c r="F101" i="12"/>
  <c r="E101" i="12"/>
  <c r="D101" i="12"/>
  <c r="C101" i="12"/>
  <c r="B101" i="12"/>
  <c r="P100" i="12"/>
  <c r="O100" i="12"/>
  <c r="N100" i="12"/>
  <c r="M100" i="12"/>
  <c r="L100" i="12"/>
  <c r="K100" i="12"/>
  <c r="H100" i="12"/>
  <c r="G100" i="12"/>
  <c r="F100" i="12"/>
  <c r="E100" i="12"/>
  <c r="D100" i="12"/>
  <c r="C100" i="12"/>
  <c r="B100" i="12"/>
  <c r="P99" i="12"/>
  <c r="O99" i="12"/>
  <c r="N99" i="12"/>
  <c r="M99" i="12"/>
  <c r="L99" i="12"/>
  <c r="K99" i="12"/>
  <c r="H99" i="12"/>
  <c r="G99" i="12"/>
  <c r="F99" i="12"/>
  <c r="E99" i="12"/>
  <c r="D99" i="12"/>
  <c r="C99" i="12"/>
  <c r="B99" i="12"/>
  <c r="P98" i="12"/>
  <c r="O98" i="12"/>
  <c r="N98" i="12"/>
  <c r="M98" i="12"/>
  <c r="L98" i="12"/>
  <c r="K98" i="12"/>
  <c r="H98" i="12"/>
  <c r="G98" i="12"/>
  <c r="F98" i="12"/>
  <c r="E98" i="12"/>
  <c r="D98" i="12"/>
  <c r="C98" i="12"/>
  <c r="B98" i="12"/>
  <c r="P97" i="12"/>
  <c r="O97" i="12"/>
  <c r="N97" i="12"/>
  <c r="M97" i="12"/>
  <c r="L97" i="12"/>
  <c r="K97" i="12"/>
  <c r="H97" i="12"/>
  <c r="G97" i="12"/>
  <c r="F97" i="12"/>
  <c r="E97" i="12"/>
  <c r="D97" i="12"/>
  <c r="C97" i="12"/>
  <c r="B97" i="12"/>
  <c r="P96" i="12"/>
  <c r="O96" i="12"/>
  <c r="N96" i="12"/>
  <c r="M96" i="12"/>
  <c r="L96" i="12"/>
  <c r="K96" i="12"/>
  <c r="H96" i="12"/>
  <c r="G96" i="12"/>
  <c r="F96" i="12"/>
  <c r="E96" i="12"/>
  <c r="D96" i="12"/>
  <c r="C96" i="12"/>
  <c r="B96" i="12"/>
  <c r="P95" i="12"/>
  <c r="O95" i="12"/>
  <c r="N95" i="12"/>
  <c r="M95" i="12"/>
  <c r="L95" i="12"/>
  <c r="K95" i="12"/>
  <c r="H95" i="12"/>
  <c r="G95" i="12"/>
  <c r="F95" i="12"/>
  <c r="E95" i="12"/>
  <c r="D95" i="12"/>
  <c r="C95" i="12"/>
  <c r="B95" i="12"/>
  <c r="P94" i="12"/>
  <c r="O94" i="12"/>
  <c r="N94" i="12"/>
  <c r="M94" i="12"/>
  <c r="L94" i="12"/>
  <c r="K94" i="12"/>
  <c r="H94" i="12"/>
  <c r="G94" i="12"/>
  <c r="F94" i="12"/>
  <c r="E94" i="12"/>
  <c r="D94" i="12"/>
  <c r="C94" i="12"/>
  <c r="B94" i="12"/>
  <c r="P93" i="12"/>
  <c r="O93" i="12"/>
  <c r="N93" i="12"/>
  <c r="M93" i="12"/>
  <c r="L93" i="12"/>
  <c r="K93" i="12"/>
  <c r="H93" i="12"/>
  <c r="G93" i="12"/>
  <c r="F93" i="12"/>
  <c r="E93" i="12"/>
  <c r="D93" i="12"/>
  <c r="C93" i="12"/>
  <c r="B93" i="12"/>
  <c r="P92" i="12"/>
  <c r="O92" i="12"/>
  <c r="N92" i="12"/>
  <c r="M92" i="12"/>
  <c r="L92" i="12"/>
  <c r="K92" i="12"/>
  <c r="H92" i="12"/>
  <c r="G92" i="12"/>
  <c r="F92" i="12"/>
  <c r="E92" i="12"/>
  <c r="D92" i="12"/>
  <c r="C92" i="12"/>
  <c r="B92" i="12"/>
  <c r="P91" i="12"/>
  <c r="O91" i="12"/>
  <c r="N91" i="12"/>
  <c r="M91" i="12"/>
  <c r="L91" i="12"/>
  <c r="K91" i="12"/>
  <c r="H91" i="12"/>
  <c r="G91" i="12"/>
  <c r="F91" i="12"/>
  <c r="E91" i="12"/>
  <c r="D91" i="12"/>
  <c r="C91" i="12"/>
  <c r="B91" i="12"/>
  <c r="P90" i="12"/>
  <c r="O90" i="12"/>
  <c r="N90" i="12"/>
  <c r="M90" i="12"/>
  <c r="L90" i="12"/>
  <c r="K90" i="12"/>
  <c r="H90" i="12"/>
  <c r="G90" i="12"/>
  <c r="F90" i="12"/>
  <c r="E90" i="12"/>
  <c r="D90" i="12"/>
  <c r="C90" i="12"/>
  <c r="B90" i="12"/>
  <c r="P89" i="12"/>
  <c r="O89" i="12"/>
  <c r="N89" i="12"/>
  <c r="M89" i="12"/>
  <c r="L89" i="12"/>
  <c r="K89" i="12"/>
  <c r="H89" i="12"/>
  <c r="G89" i="12"/>
  <c r="F89" i="12"/>
  <c r="E89" i="12"/>
  <c r="D89" i="12"/>
  <c r="C89" i="12"/>
  <c r="B89" i="12"/>
  <c r="P88" i="12"/>
  <c r="O88" i="12"/>
  <c r="N88" i="12"/>
  <c r="M88" i="12"/>
  <c r="L88" i="12"/>
  <c r="K88" i="12"/>
  <c r="H88" i="12"/>
  <c r="G88" i="12"/>
  <c r="F88" i="12"/>
  <c r="E88" i="12"/>
  <c r="D88" i="12"/>
  <c r="C88" i="12"/>
  <c r="B88" i="12"/>
  <c r="P87" i="12"/>
  <c r="O87" i="12"/>
  <c r="N87" i="12"/>
  <c r="M87" i="12"/>
  <c r="L87" i="12"/>
  <c r="K87" i="12"/>
  <c r="H87" i="12"/>
  <c r="G87" i="12"/>
  <c r="F87" i="12"/>
  <c r="E87" i="12"/>
  <c r="D87" i="12"/>
  <c r="C87" i="12"/>
  <c r="B87" i="12"/>
  <c r="P86" i="12"/>
  <c r="O86" i="12"/>
  <c r="N86" i="12"/>
  <c r="M86" i="12"/>
  <c r="L86" i="12"/>
  <c r="K86" i="12"/>
  <c r="H86" i="12"/>
  <c r="G86" i="12"/>
  <c r="F86" i="12"/>
  <c r="E86" i="12"/>
  <c r="D86" i="12"/>
  <c r="C86" i="12"/>
  <c r="B86" i="12"/>
  <c r="P85" i="12"/>
  <c r="O85" i="12"/>
  <c r="N85" i="12"/>
  <c r="M85" i="12"/>
  <c r="L85" i="12"/>
  <c r="K85" i="12"/>
  <c r="H85" i="12"/>
  <c r="G85" i="12"/>
  <c r="F85" i="12"/>
  <c r="E85" i="12"/>
  <c r="D85" i="12"/>
  <c r="C85" i="12"/>
  <c r="B85" i="12"/>
  <c r="P84" i="12"/>
  <c r="O84" i="12"/>
  <c r="N84" i="12"/>
  <c r="M84" i="12"/>
  <c r="L84" i="12"/>
  <c r="K84" i="12"/>
  <c r="H84" i="12"/>
  <c r="G84" i="12"/>
  <c r="F84" i="12"/>
  <c r="E84" i="12"/>
  <c r="D84" i="12"/>
  <c r="C84" i="12"/>
  <c r="B84" i="12"/>
  <c r="P83" i="12"/>
  <c r="O83" i="12"/>
  <c r="N83" i="12"/>
  <c r="M83" i="12"/>
  <c r="L83" i="12"/>
  <c r="K83" i="12"/>
  <c r="H83" i="12"/>
  <c r="G83" i="12"/>
  <c r="F83" i="12"/>
  <c r="E83" i="12"/>
  <c r="D83" i="12"/>
  <c r="C83" i="12"/>
  <c r="B83" i="12"/>
  <c r="P82" i="12"/>
  <c r="O82" i="12"/>
  <c r="N82" i="12"/>
  <c r="M82" i="12"/>
  <c r="L82" i="12"/>
  <c r="K82" i="12"/>
  <c r="H82" i="12"/>
  <c r="G82" i="12"/>
  <c r="F82" i="12"/>
  <c r="E82" i="12"/>
  <c r="D82" i="12"/>
  <c r="C82" i="12"/>
  <c r="B82" i="12"/>
  <c r="P81" i="12"/>
  <c r="O81" i="12"/>
  <c r="N81" i="12"/>
  <c r="M81" i="12"/>
  <c r="L81" i="12"/>
  <c r="K81" i="12"/>
  <c r="H81" i="12"/>
  <c r="G81" i="12"/>
  <c r="F81" i="12"/>
  <c r="E81" i="12"/>
  <c r="D81" i="12"/>
  <c r="C81" i="12"/>
  <c r="B81" i="12"/>
  <c r="P80" i="12"/>
  <c r="O80" i="12"/>
  <c r="N80" i="12"/>
  <c r="M80" i="12"/>
  <c r="L80" i="12"/>
  <c r="K80" i="12"/>
  <c r="H80" i="12"/>
  <c r="G80" i="12"/>
  <c r="F80" i="12"/>
  <c r="E80" i="12"/>
  <c r="D80" i="12"/>
  <c r="C80" i="12"/>
  <c r="B80" i="12"/>
  <c r="P79" i="12"/>
  <c r="O79" i="12"/>
  <c r="N79" i="12"/>
  <c r="M79" i="12"/>
  <c r="L79" i="12"/>
  <c r="K79" i="12"/>
  <c r="H79" i="12"/>
  <c r="G79" i="12"/>
  <c r="F79" i="12"/>
  <c r="E79" i="12"/>
  <c r="D79" i="12"/>
  <c r="C79" i="12"/>
  <c r="B79" i="12"/>
  <c r="P78" i="12"/>
  <c r="O78" i="12"/>
  <c r="N78" i="12"/>
  <c r="M78" i="12"/>
  <c r="L78" i="12"/>
  <c r="K78" i="12"/>
  <c r="H78" i="12"/>
  <c r="G78" i="12"/>
  <c r="F78" i="12"/>
  <c r="E78" i="12"/>
  <c r="D78" i="12"/>
  <c r="C78" i="12"/>
  <c r="B78" i="12"/>
  <c r="P77" i="12"/>
  <c r="O77" i="12"/>
  <c r="N77" i="12"/>
  <c r="M77" i="12"/>
  <c r="L77" i="12"/>
  <c r="K77" i="12"/>
  <c r="H77" i="12"/>
  <c r="G77" i="12"/>
  <c r="F77" i="12"/>
  <c r="E77" i="12"/>
  <c r="D77" i="12"/>
  <c r="C77" i="12"/>
  <c r="B77" i="12"/>
  <c r="P76" i="12"/>
  <c r="O76" i="12"/>
  <c r="N76" i="12"/>
  <c r="M76" i="12"/>
  <c r="L76" i="12"/>
  <c r="K76" i="12"/>
  <c r="H76" i="12"/>
  <c r="G76" i="12"/>
  <c r="F76" i="12"/>
  <c r="E76" i="12"/>
  <c r="D76" i="12"/>
  <c r="C76" i="12"/>
  <c r="B76" i="12"/>
  <c r="P75" i="12"/>
  <c r="O75" i="12"/>
  <c r="N75" i="12"/>
  <c r="M75" i="12"/>
  <c r="L75" i="12"/>
  <c r="K75" i="12"/>
  <c r="H75" i="12"/>
  <c r="G75" i="12"/>
  <c r="F75" i="12"/>
  <c r="E75" i="12"/>
  <c r="D75" i="12"/>
  <c r="C75" i="12"/>
  <c r="B75" i="12"/>
  <c r="P74" i="12"/>
  <c r="O74" i="12"/>
  <c r="N74" i="12"/>
  <c r="M74" i="12"/>
  <c r="L74" i="12"/>
  <c r="K74" i="12"/>
  <c r="H74" i="12"/>
  <c r="G74" i="12"/>
  <c r="F74" i="12"/>
  <c r="E74" i="12"/>
  <c r="D74" i="12"/>
  <c r="C74" i="12"/>
  <c r="B74" i="12"/>
  <c r="P73" i="12"/>
  <c r="O73" i="12"/>
  <c r="N73" i="12"/>
  <c r="M73" i="12"/>
  <c r="L73" i="12"/>
  <c r="K73" i="12"/>
  <c r="H73" i="12"/>
  <c r="G73" i="12"/>
  <c r="F73" i="12"/>
  <c r="E73" i="12"/>
  <c r="D73" i="12"/>
  <c r="C73" i="12"/>
  <c r="B73" i="12"/>
  <c r="P72" i="12"/>
  <c r="O72" i="12"/>
  <c r="N72" i="12"/>
  <c r="M72" i="12"/>
  <c r="L72" i="12"/>
  <c r="K72" i="12"/>
  <c r="H72" i="12"/>
  <c r="G72" i="12"/>
  <c r="F72" i="12"/>
  <c r="E72" i="12"/>
  <c r="D72" i="12"/>
  <c r="C72" i="12"/>
  <c r="B72" i="12"/>
  <c r="P71" i="12"/>
  <c r="O71" i="12"/>
  <c r="N71" i="12"/>
  <c r="M71" i="12"/>
  <c r="L71" i="12"/>
  <c r="K71" i="12"/>
  <c r="H71" i="12"/>
  <c r="G71" i="12"/>
  <c r="F71" i="12"/>
  <c r="E71" i="12"/>
  <c r="D71" i="12"/>
  <c r="C71" i="12"/>
  <c r="B71" i="12"/>
  <c r="P70" i="12"/>
  <c r="O70" i="12"/>
  <c r="N70" i="12"/>
  <c r="M70" i="12"/>
  <c r="L70" i="12"/>
  <c r="K70" i="12"/>
  <c r="H70" i="12"/>
  <c r="G70" i="12"/>
  <c r="F70" i="12"/>
  <c r="E70" i="12"/>
  <c r="D70" i="12"/>
  <c r="C70" i="12"/>
  <c r="B70" i="12"/>
  <c r="P69" i="12"/>
  <c r="O69" i="12"/>
  <c r="N69" i="12"/>
  <c r="M69" i="12"/>
  <c r="L69" i="12"/>
  <c r="K69" i="12"/>
  <c r="H69" i="12"/>
  <c r="G69" i="12"/>
  <c r="F69" i="12"/>
  <c r="E69" i="12"/>
  <c r="D69" i="12"/>
  <c r="C69" i="12"/>
  <c r="B69" i="12"/>
  <c r="P68" i="12"/>
  <c r="O68" i="12"/>
  <c r="N68" i="12"/>
  <c r="M68" i="12"/>
  <c r="L68" i="12"/>
  <c r="K68" i="12"/>
  <c r="H68" i="12"/>
  <c r="G68" i="12"/>
  <c r="F68" i="12"/>
  <c r="E68" i="12"/>
  <c r="D68" i="12"/>
  <c r="C68" i="12"/>
  <c r="B68" i="12"/>
  <c r="P67" i="12"/>
  <c r="O67" i="12"/>
  <c r="N67" i="12"/>
  <c r="M67" i="12"/>
  <c r="L67" i="12"/>
  <c r="K67" i="12"/>
  <c r="H67" i="12"/>
  <c r="G67" i="12"/>
  <c r="F67" i="12"/>
  <c r="E67" i="12"/>
  <c r="D67" i="12"/>
  <c r="C67" i="12"/>
  <c r="B67" i="12"/>
  <c r="P66" i="12"/>
  <c r="O66" i="12"/>
  <c r="N66" i="12"/>
  <c r="M66" i="12"/>
  <c r="L66" i="12"/>
  <c r="K66" i="12"/>
  <c r="H66" i="12"/>
  <c r="G66" i="12"/>
  <c r="F66" i="12"/>
  <c r="E66" i="12"/>
  <c r="D66" i="12"/>
  <c r="C66" i="12"/>
  <c r="B66" i="12"/>
  <c r="P65" i="12"/>
  <c r="O65" i="12"/>
  <c r="N65" i="12"/>
  <c r="M65" i="12"/>
  <c r="L65" i="12"/>
  <c r="K65" i="12"/>
  <c r="H65" i="12"/>
  <c r="G65" i="12"/>
  <c r="F65" i="12"/>
  <c r="E65" i="12"/>
  <c r="D65" i="12"/>
  <c r="C65" i="12"/>
  <c r="B65" i="12"/>
  <c r="P64" i="12"/>
  <c r="O64" i="12"/>
  <c r="N64" i="12"/>
  <c r="M64" i="12"/>
  <c r="L64" i="12"/>
  <c r="K64" i="12"/>
  <c r="H64" i="12"/>
  <c r="G64" i="12"/>
  <c r="F64" i="12"/>
  <c r="E64" i="12"/>
  <c r="D64" i="12"/>
  <c r="C64" i="12"/>
  <c r="B64" i="12"/>
  <c r="P63" i="12"/>
  <c r="O63" i="12"/>
  <c r="N63" i="12"/>
  <c r="M63" i="12"/>
  <c r="L63" i="12"/>
  <c r="K63" i="12"/>
  <c r="H63" i="12"/>
  <c r="G63" i="12"/>
  <c r="F63" i="12"/>
  <c r="E63" i="12"/>
  <c r="D63" i="12"/>
  <c r="C63" i="12"/>
  <c r="B63" i="12"/>
  <c r="P62" i="12"/>
  <c r="O62" i="12"/>
  <c r="N62" i="12"/>
  <c r="M62" i="12"/>
  <c r="L62" i="12"/>
  <c r="K62" i="12"/>
  <c r="H62" i="12"/>
  <c r="G62" i="12"/>
  <c r="F62" i="12"/>
  <c r="E62" i="12"/>
  <c r="D62" i="12"/>
  <c r="C62" i="12"/>
  <c r="B62" i="12"/>
  <c r="P61" i="12"/>
  <c r="O61" i="12"/>
  <c r="N61" i="12"/>
  <c r="M61" i="12"/>
  <c r="L61" i="12"/>
  <c r="K61" i="12"/>
  <c r="H61" i="12"/>
  <c r="G61" i="12"/>
  <c r="F61" i="12"/>
  <c r="E61" i="12"/>
  <c r="D61" i="12"/>
  <c r="C61" i="12"/>
  <c r="B61" i="12"/>
  <c r="P60" i="12"/>
  <c r="O60" i="12"/>
  <c r="N60" i="12"/>
  <c r="M60" i="12"/>
  <c r="L60" i="12"/>
  <c r="K60" i="12"/>
  <c r="H60" i="12"/>
  <c r="G60" i="12"/>
  <c r="F60" i="12"/>
  <c r="E60" i="12"/>
  <c r="D60" i="12"/>
  <c r="C60" i="12"/>
  <c r="B60" i="12"/>
  <c r="P59" i="12"/>
  <c r="O59" i="12"/>
  <c r="N59" i="12"/>
  <c r="M59" i="12"/>
  <c r="L59" i="12"/>
  <c r="K59" i="12"/>
  <c r="H59" i="12"/>
  <c r="G59" i="12"/>
  <c r="F59" i="12"/>
  <c r="E59" i="12"/>
  <c r="D59" i="12"/>
  <c r="C59" i="12"/>
  <c r="B59" i="12"/>
  <c r="P58" i="12"/>
  <c r="O58" i="12"/>
  <c r="N58" i="12"/>
  <c r="M58" i="12"/>
  <c r="L58" i="12"/>
  <c r="K58" i="12"/>
  <c r="H58" i="12"/>
  <c r="G58" i="12"/>
  <c r="F58" i="12"/>
  <c r="E58" i="12"/>
  <c r="D58" i="12"/>
  <c r="C58" i="12"/>
  <c r="B58" i="12"/>
  <c r="P57" i="12"/>
  <c r="O57" i="12"/>
  <c r="N57" i="12"/>
  <c r="M57" i="12"/>
  <c r="L57" i="12"/>
  <c r="K57" i="12"/>
  <c r="H57" i="12"/>
  <c r="G57" i="12"/>
  <c r="F57" i="12"/>
  <c r="E57" i="12"/>
  <c r="D57" i="12"/>
  <c r="C57" i="12"/>
  <c r="B57" i="12"/>
  <c r="P56" i="12"/>
  <c r="O56" i="12"/>
  <c r="N56" i="12"/>
  <c r="M56" i="12"/>
  <c r="L56" i="12"/>
  <c r="K56" i="12"/>
  <c r="H56" i="12"/>
  <c r="G56" i="12"/>
  <c r="F56" i="12"/>
  <c r="E56" i="12"/>
  <c r="D56" i="12"/>
  <c r="C56" i="12"/>
  <c r="B56" i="12"/>
  <c r="P55" i="12"/>
  <c r="O55" i="12"/>
  <c r="N55" i="12"/>
  <c r="M55" i="12"/>
  <c r="L55" i="12"/>
  <c r="K55" i="12"/>
  <c r="H55" i="12"/>
  <c r="G55" i="12"/>
  <c r="F55" i="12"/>
  <c r="E55" i="12"/>
  <c r="D55" i="12"/>
  <c r="C55" i="12"/>
  <c r="B55" i="12"/>
  <c r="P54" i="12"/>
  <c r="O54" i="12"/>
  <c r="N54" i="12"/>
  <c r="M54" i="12"/>
  <c r="L54" i="12"/>
  <c r="K54" i="12"/>
  <c r="H54" i="12"/>
  <c r="G54" i="12"/>
  <c r="F54" i="12"/>
  <c r="E54" i="12"/>
  <c r="D54" i="12"/>
  <c r="C54" i="12"/>
  <c r="B54" i="12"/>
  <c r="P53" i="12"/>
  <c r="O53" i="12"/>
  <c r="N53" i="12"/>
  <c r="M53" i="12"/>
  <c r="L53" i="12"/>
  <c r="K53" i="12"/>
  <c r="H53" i="12"/>
  <c r="G53" i="12"/>
  <c r="F53" i="12"/>
  <c r="E53" i="12"/>
  <c r="D53" i="12"/>
  <c r="C53" i="12"/>
  <c r="B53" i="12"/>
  <c r="P52" i="12"/>
  <c r="O52" i="12"/>
  <c r="N52" i="12"/>
  <c r="M52" i="12"/>
  <c r="L52" i="12"/>
  <c r="K52" i="12"/>
  <c r="H52" i="12"/>
  <c r="G52" i="12"/>
  <c r="F52" i="12"/>
  <c r="E52" i="12"/>
  <c r="D52" i="12"/>
  <c r="C52" i="12"/>
  <c r="B52" i="12"/>
  <c r="P51" i="12"/>
  <c r="O51" i="12"/>
  <c r="N51" i="12"/>
  <c r="M51" i="12"/>
  <c r="L51" i="12"/>
  <c r="K51" i="12"/>
  <c r="H51" i="12"/>
  <c r="G51" i="12"/>
  <c r="F51" i="12"/>
  <c r="E51" i="12"/>
  <c r="D51" i="12"/>
  <c r="C51" i="12"/>
  <c r="B51" i="12"/>
  <c r="P50" i="12"/>
  <c r="O50" i="12"/>
  <c r="N50" i="12"/>
  <c r="M50" i="12"/>
  <c r="L50" i="12"/>
  <c r="K50" i="12"/>
  <c r="H50" i="12"/>
  <c r="G50" i="12"/>
  <c r="F50" i="12"/>
  <c r="E50" i="12"/>
  <c r="D50" i="12"/>
  <c r="C50" i="12"/>
  <c r="B50" i="12"/>
  <c r="P49" i="12"/>
  <c r="O49" i="12"/>
  <c r="N49" i="12"/>
  <c r="M49" i="12"/>
  <c r="L49" i="12"/>
  <c r="K49" i="12"/>
  <c r="H49" i="12"/>
  <c r="G49" i="12"/>
  <c r="F49" i="12"/>
  <c r="E49" i="12"/>
  <c r="D49" i="12"/>
  <c r="C49" i="12"/>
  <c r="B49" i="12"/>
  <c r="P48" i="12"/>
  <c r="O48" i="12"/>
  <c r="N48" i="12"/>
  <c r="M48" i="12"/>
  <c r="L48" i="12"/>
  <c r="K48" i="12"/>
  <c r="H48" i="12"/>
  <c r="G48" i="12"/>
  <c r="F48" i="12"/>
  <c r="E48" i="12"/>
  <c r="D48" i="12"/>
  <c r="C48" i="12"/>
  <c r="B48" i="12"/>
  <c r="P47" i="12"/>
  <c r="O47" i="12"/>
  <c r="N47" i="12"/>
  <c r="M47" i="12"/>
  <c r="L47" i="12"/>
  <c r="K47" i="12"/>
  <c r="H47" i="12"/>
  <c r="G47" i="12"/>
  <c r="F47" i="12"/>
  <c r="E47" i="12"/>
  <c r="D47" i="12"/>
  <c r="C47" i="12"/>
  <c r="B47" i="12"/>
  <c r="P46" i="12"/>
  <c r="O46" i="12"/>
  <c r="N46" i="12"/>
  <c r="M46" i="12"/>
  <c r="L46" i="12"/>
  <c r="K46" i="12"/>
  <c r="H46" i="12"/>
  <c r="G46" i="12"/>
  <c r="F46" i="12"/>
  <c r="E46" i="12"/>
  <c r="D46" i="12"/>
  <c r="C46" i="12"/>
  <c r="B46" i="12"/>
  <c r="P45" i="12"/>
  <c r="O45" i="12"/>
  <c r="N45" i="12"/>
  <c r="M45" i="12"/>
  <c r="L45" i="12"/>
  <c r="K45" i="12"/>
  <c r="H45" i="12"/>
  <c r="G45" i="12"/>
  <c r="F45" i="12"/>
  <c r="E45" i="12"/>
  <c r="D45" i="12"/>
  <c r="C45" i="12"/>
  <c r="B45" i="12"/>
  <c r="P44" i="12"/>
  <c r="O44" i="12"/>
  <c r="N44" i="12"/>
  <c r="M44" i="12"/>
  <c r="L44" i="12"/>
  <c r="K44" i="12"/>
  <c r="H44" i="12"/>
  <c r="G44" i="12"/>
  <c r="F44" i="12"/>
  <c r="E44" i="12"/>
  <c r="D44" i="12"/>
  <c r="C44" i="12"/>
  <c r="B44" i="12"/>
  <c r="P43" i="12"/>
  <c r="O43" i="12"/>
  <c r="N43" i="12"/>
  <c r="M43" i="12"/>
  <c r="L43" i="12"/>
  <c r="K43" i="12"/>
  <c r="H43" i="12"/>
  <c r="G43" i="12"/>
  <c r="F43" i="12"/>
  <c r="E43" i="12"/>
  <c r="D43" i="12"/>
  <c r="C43" i="12"/>
  <c r="B43" i="12"/>
  <c r="P42" i="12"/>
  <c r="O42" i="12"/>
  <c r="N42" i="12"/>
  <c r="M42" i="12"/>
  <c r="L42" i="12"/>
  <c r="K42" i="12"/>
  <c r="H42" i="12"/>
  <c r="G42" i="12"/>
  <c r="F42" i="12"/>
  <c r="E42" i="12"/>
  <c r="D42" i="12"/>
  <c r="C42" i="12"/>
  <c r="B42" i="12"/>
  <c r="P41" i="12"/>
  <c r="O41" i="12"/>
  <c r="N41" i="12"/>
  <c r="M41" i="12"/>
  <c r="L41" i="12"/>
  <c r="K41" i="12"/>
  <c r="H41" i="12"/>
  <c r="G41" i="12"/>
  <c r="F41" i="12"/>
  <c r="E41" i="12"/>
  <c r="D41" i="12"/>
  <c r="C41" i="12"/>
  <c r="B41" i="12"/>
  <c r="P40" i="12"/>
  <c r="O40" i="12"/>
  <c r="N40" i="12"/>
  <c r="M40" i="12"/>
  <c r="L40" i="12"/>
  <c r="K40" i="12"/>
  <c r="H40" i="12"/>
  <c r="G40" i="12"/>
  <c r="F40" i="12"/>
  <c r="E40" i="12"/>
  <c r="D40" i="12"/>
  <c r="C40" i="12"/>
  <c r="B40" i="12"/>
  <c r="P39" i="12"/>
  <c r="O39" i="12"/>
  <c r="N39" i="12"/>
  <c r="M39" i="12"/>
  <c r="L39" i="12"/>
  <c r="K39" i="12"/>
  <c r="H39" i="12"/>
  <c r="G39" i="12"/>
  <c r="F39" i="12"/>
  <c r="E39" i="12"/>
  <c r="D39" i="12"/>
  <c r="C39" i="12"/>
  <c r="B39" i="12"/>
  <c r="P38" i="12"/>
  <c r="O38" i="12"/>
  <c r="N38" i="12"/>
  <c r="M38" i="12"/>
  <c r="L38" i="12"/>
  <c r="K38" i="12"/>
  <c r="H38" i="12"/>
  <c r="G38" i="12"/>
  <c r="F38" i="12"/>
  <c r="E38" i="12"/>
  <c r="D38" i="12"/>
  <c r="C38" i="12"/>
  <c r="B38" i="12"/>
  <c r="P37" i="12"/>
  <c r="O37" i="12"/>
  <c r="N37" i="12"/>
  <c r="M37" i="12"/>
  <c r="L37" i="12"/>
  <c r="K37" i="12"/>
  <c r="H37" i="12"/>
  <c r="G37" i="12"/>
  <c r="F37" i="12"/>
  <c r="E37" i="12"/>
  <c r="D37" i="12"/>
  <c r="C37" i="12"/>
  <c r="B37" i="12"/>
  <c r="P36" i="12"/>
  <c r="O36" i="12"/>
  <c r="N36" i="12"/>
  <c r="M36" i="12"/>
  <c r="L36" i="12"/>
  <c r="K36" i="12"/>
  <c r="H36" i="12"/>
  <c r="G36" i="12"/>
  <c r="F36" i="12"/>
  <c r="E36" i="12"/>
  <c r="D36" i="12"/>
  <c r="C36" i="12"/>
  <c r="B36" i="12"/>
  <c r="P35" i="12"/>
  <c r="O35" i="12"/>
  <c r="N35" i="12"/>
  <c r="M35" i="12"/>
  <c r="L35" i="12"/>
  <c r="K35" i="12"/>
  <c r="H35" i="12"/>
  <c r="G35" i="12"/>
  <c r="F35" i="12"/>
  <c r="E35" i="12"/>
  <c r="D35" i="12"/>
  <c r="C35" i="12"/>
  <c r="B35" i="12"/>
  <c r="P34" i="12"/>
  <c r="O34" i="12"/>
  <c r="N34" i="12"/>
  <c r="M34" i="12"/>
  <c r="L34" i="12"/>
  <c r="K34" i="12"/>
  <c r="H34" i="12"/>
  <c r="G34" i="12"/>
  <c r="F34" i="12"/>
  <c r="E34" i="12"/>
  <c r="D34" i="12"/>
  <c r="C34" i="12"/>
  <c r="B34" i="12"/>
  <c r="P33" i="12"/>
  <c r="O33" i="12"/>
  <c r="N33" i="12"/>
  <c r="M33" i="12"/>
  <c r="L33" i="12"/>
  <c r="K33" i="12"/>
  <c r="H33" i="12"/>
  <c r="G33" i="12"/>
  <c r="F33" i="12"/>
  <c r="E33" i="12"/>
  <c r="D33" i="12"/>
  <c r="C33" i="12"/>
  <c r="B33" i="12"/>
  <c r="P32" i="12"/>
  <c r="O32" i="12"/>
  <c r="N32" i="12"/>
  <c r="M32" i="12"/>
  <c r="L32" i="12"/>
  <c r="K32" i="12"/>
  <c r="H32" i="12"/>
  <c r="G32" i="12"/>
  <c r="F32" i="12"/>
  <c r="E32" i="12"/>
  <c r="D32" i="12"/>
  <c r="C32" i="12"/>
  <c r="B32" i="12"/>
  <c r="P31" i="12"/>
  <c r="O31" i="12"/>
  <c r="N31" i="12"/>
  <c r="M31" i="12"/>
  <c r="L31" i="12"/>
  <c r="K31" i="12"/>
  <c r="H31" i="12"/>
  <c r="G31" i="12"/>
  <c r="F31" i="12"/>
  <c r="E31" i="12"/>
  <c r="D31" i="12"/>
  <c r="C31" i="12"/>
  <c r="B31" i="12"/>
  <c r="P30" i="12"/>
  <c r="O30" i="12"/>
  <c r="N30" i="12"/>
  <c r="M30" i="12"/>
  <c r="L30" i="12"/>
  <c r="K30" i="12"/>
  <c r="H30" i="12"/>
  <c r="G30" i="12"/>
  <c r="F30" i="12"/>
  <c r="E30" i="12"/>
  <c r="D30" i="12"/>
  <c r="C30" i="12"/>
  <c r="B30" i="12"/>
  <c r="P29" i="12"/>
  <c r="O29" i="12"/>
  <c r="N29" i="12"/>
  <c r="M29" i="12"/>
  <c r="L29" i="12"/>
  <c r="K29" i="12"/>
  <c r="H29" i="12"/>
  <c r="G29" i="12"/>
  <c r="F29" i="12"/>
  <c r="E29" i="12"/>
  <c r="D29" i="12"/>
  <c r="C29" i="12"/>
  <c r="B29" i="12"/>
  <c r="P28" i="12"/>
  <c r="O28" i="12"/>
  <c r="N28" i="12"/>
  <c r="M28" i="12"/>
  <c r="L28" i="12"/>
  <c r="K28" i="12"/>
  <c r="H28" i="12"/>
  <c r="G28" i="12"/>
  <c r="F28" i="12"/>
  <c r="E28" i="12"/>
  <c r="D28" i="12"/>
  <c r="C28" i="12"/>
  <c r="B28" i="12"/>
  <c r="P27" i="12"/>
  <c r="O27" i="12"/>
  <c r="N27" i="12"/>
  <c r="M27" i="12"/>
  <c r="L27" i="12"/>
  <c r="K27" i="12"/>
  <c r="H27" i="12"/>
  <c r="G27" i="12"/>
  <c r="F27" i="12"/>
  <c r="E27" i="12"/>
  <c r="D27" i="12"/>
  <c r="C27" i="12"/>
  <c r="B27" i="12"/>
  <c r="P26" i="12"/>
  <c r="O26" i="12"/>
  <c r="N26" i="12"/>
  <c r="M26" i="12"/>
  <c r="L26" i="12"/>
  <c r="K26" i="12"/>
  <c r="H26" i="12"/>
  <c r="G26" i="12"/>
  <c r="F26" i="12"/>
  <c r="E26" i="12"/>
  <c r="D26" i="12"/>
  <c r="C26" i="12"/>
  <c r="B26" i="12"/>
  <c r="P25" i="12"/>
  <c r="O25" i="12"/>
  <c r="N25" i="12"/>
  <c r="M25" i="12"/>
  <c r="L25" i="12"/>
  <c r="K25" i="12"/>
  <c r="H25" i="12"/>
  <c r="G25" i="12"/>
  <c r="F25" i="12"/>
  <c r="E25" i="12"/>
  <c r="D25" i="12"/>
  <c r="C25" i="12"/>
  <c r="B25" i="12"/>
  <c r="P24" i="12"/>
  <c r="O24" i="12"/>
  <c r="N24" i="12"/>
  <c r="M24" i="12"/>
  <c r="L24" i="12"/>
  <c r="K24" i="12"/>
  <c r="H24" i="12"/>
  <c r="G24" i="12"/>
  <c r="F24" i="12"/>
  <c r="E24" i="12"/>
  <c r="D24" i="12"/>
  <c r="C24" i="12"/>
  <c r="B24" i="12"/>
  <c r="P23" i="12"/>
  <c r="O23" i="12"/>
  <c r="N23" i="12"/>
  <c r="M23" i="12"/>
  <c r="L23" i="12"/>
  <c r="K23" i="12"/>
  <c r="H23" i="12"/>
  <c r="G23" i="12"/>
  <c r="F23" i="12"/>
  <c r="E23" i="12"/>
  <c r="D23" i="12"/>
  <c r="C23" i="12"/>
  <c r="B23" i="12"/>
  <c r="P22" i="12"/>
  <c r="O22" i="12"/>
  <c r="N22" i="12"/>
  <c r="M22" i="12"/>
  <c r="L22" i="12"/>
  <c r="K22" i="12"/>
  <c r="H22" i="12"/>
  <c r="G22" i="12"/>
  <c r="F22" i="12"/>
  <c r="E22" i="12"/>
  <c r="D22" i="12"/>
  <c r="C22" i="12"/>
  <c r="B22" i="12"/>
  <c r="P21" i="12"/>
  <c r="O21" i="12"/>
  <c r="N21" i="12"/>
  <c r="M21" i="12"/>
  <c r="L21" i="12"/>
  <c r="K21" i="12"/>
  <c r="H21" i="12"/>
  <c r="G21" i="12"/>
  <c r="F21" i="12"/>
  <c r="E21" i="12"/>
  <c r="D21" i="12"/>
  <c r="C21" i="12"/>
  <c r="B21" i="12"/>
  <c r="P20" i="12"/>
  <c r="O20" i="12"/>
  <c r="N20" i="12"/>
  <c r="M20" i="12"/>
  <c r="L20" i="12"/>
  <c r="K20" i="12"/>
  <c r="H20" i="12"/>
  <c r="G20" i="12"/>
  <c r="F20" i="12"/>
  <c r="E20" i="12"/>
  <c r="D20" i="12"/>
  <c r="C20" i="12"/>
  <c r="B20" i="12"/>
  <c r="P19" i="12"/>
  <c r="O19" i="12"/>
  <c r="N19" i="12"/>
  <c r="M19" i="12"/>
  <c r="L19" i="12"/>
  <c r="K19" i="12"/>
  <c r="H19" i="12"/>
  <c r="G19" i="12"/>
  <c r="F19" i="12"/>
  <c r="E19" i="12"/>
  <c r="D19" i="12"/>
  <c r="C19" i="12"/>
  <c r="B19" i="12"/>
  <c r="P18" i="12"/>
  <c r="O18" i="12"/>
  <c r="N18" i="12"/>
  <c r="M18" i="12"/>
  <c r="L18" i="12"/>
  <c r="K18" i="12"/>
  <c r="H18" i="12"/>
  <c r="G18" i="12"/>
  <c r="F18" i="12"/>
  <c r="E18" i="12"/>
  <c r="D18" i="12"/>
  <c r="C18" i="12"/>
  <c r="B18" i="12"/>
  <c r="P17" i="12"/>
  <c r="O17" i="12"/>
  <c r="N17" i="12"/>
  <c r="M17" i="12"/>
  <c r="L17" i="12"/>
  <c r="K17" i="12"/>
  <c r="H17" i="12"/>
  <c r="G17" i="12"/>
  <c r="F17" i="12"/>
  <c r="E17" i="12"/>
  <c r="D17" i="12"/>
  <c r="C17" i="12"/>
  <c r="B17" i="12"/>
  <c r="P16" i="12"/>
  <c r="O16" i="12"/>
  <c r="N16" i="12"/>
  <c r="M16" i="12"/>
  <c r="L16" i="12"/>
  <c r="K16" i="12"/>
  <c r="H16" i="12"/>
  <c r="G16" i="12"/>
  <c r="F16" i="12"/>
  <c r="E16" i="12"/>
  <c r="D16" i="12"/>
  <c r="C16" i="12"/>
  <c r="B16" i="12"/>
  <c r="P15" i="12"/>
  <c r="O15" i="12"/>
  <c r="N15" i="12"/>
  <c r="M15" i="12"/>
  <c r="L15" i="12"/>
  <c r="K15" i="12"/>
  <c r="H15" i="12"/>
  <c r="G15" i="12"/>
  <c r="F15" i="12"/>
  <c r="E15" i="12"/>
  <c r="D15" i="12"/>
  <c r="C15" i="12"/>
  <c r="B15" i="12"/>
  <c r="P14" i="12"/>
  <c r="O14" i="12"/>
  <c r="N14" i="12"/>
  <c r="M14" i="12"/>
  <c r="L14" i="12"/>
  <c r="K14" i="12"/>
  <c r="H14" i="12"/>
  <c r="G14" i="12"/>
  <c r="F14" i="12"/>
  <c r="E14" i="12"/>
  <c r="D14" i="12"/>
  <c r="C14" i="12"/>
  <c r="B14" i="12"/>
  <c r="P13" i="12"/>
  <c r="O13" i="12"/>
  <c r="N13" i="12"/>
  <c r="M13" i="12"/>
  <c r="L13" i="12"/>
  <c r="K13" i="12"/>
  <c r="H13" i="12"/>
  <c r="G13" i="12"/>
  <c r="F13" i="12"/>
  <c r="E13" i="12"/>
  <c r="D13" i="12"/>
  <c r="C13" i="12"/>
  <c r="B13" i="12"/>
  <c r="P12" i="12"/>
  <c r="O12" i="12"/>
  <c r="N12" i="12"/>
  <c r="M12" i="12"/>
  <c r="L12" i="12"/>
  <c r="K12" i="12"/>
  <c r="H12" i="12"/>
  <c r="G12" i="12"/>
  <c r="F12" i="12"/>
  <c r="E12" i="12"/>
  <c r="D12" i="12"/>
  <c r="C12" i="12"/>
  <c r="B12" i="12"/>
  <c r="P11" i="12"/>
  <c r="O11" i="12"/>
  <c r="N11" i="12"/>
  <c r="M11" i="12"/>
  <c r="L11" i="12"/>
  <c r="K11" i="12"/>
  <c r="H11" i="12"/>
  <c r="G11" i="12"/>
  <c r="F11" i="12"/>
  <c r="E11" i="12"/>
  <c r="D11" i="12"/>
  <c r="C11" i="12"/>
  <c r="B11" i="12"/>
  <c r="P10" i="12"/>
  <c r="O10" i="12"/>
  <c r="N10" i="12"/>
  <c r="M10" i="12"/>
  <c r="L10" i="12"/>
  <c r="K10" i="12"/>
  <c r="H10" i="12"/>
  <c r="G10" i="12"/>
  <c r="F10" i="12"/>
  <c r="E10" i="12"/>
  <c r="D10" i="12"/>
  <c r="C10" i="12"/>
  <c r="B10" i="12"/>
  <c r="P9" i="12"/>
  <c r="O9" i="12"/>
  <c r="N9" i="12"/>
  <c r="M9" i="12"/>
  <c r="L9" i="12"/>
  <c r="K9" i="12"/>
  <c r="H9" i="12"/>
  <c r="G9" i="12"/>
  <c r="F9" i="12"/>
  <c r="E9" i="12"/>
  <c r="D9" i="12"/>
  <c r="C9" i="12"/>
  <c r="B9" i="12"/>
  <c r="P8" i="12"/>
  <c r="O8" i="12"/>
  <c r="N8" i="12"/>
  <c r="M8" i="12"/>
  <c r="L8" i="12"/>
  <c r="K8" i="12"/>
  <c r="H8" i="12"/>
  <c r="G8" i="12"/>
  <c r="F8" i="12"/>
  <c r="E8" i="12"/>
  <c r="D8" i="12"/>
  <c r="C8" i="12"/>
  <c r="B8" i="12"/>
  <c r="P7" i="12"/>
  <c r="O7" i="12"/>
  <c r="N7" i="12"/>
  <c r="M7" i="12"/>
  <c r="L7" i="12"/>
  <c r="K7" i="12"/>
  <c r="H7" i="12"/>
  <c r="G7" i="12"/>
  <c r="F7" i="12"/>
  <c r="E7" i="12"/>
  <c r="D7" i="12"/>
  <c r="H124" i="11"/>
  <c r="G124" i="11"/>
  <c r="F124" i="11"/>
  <c r="E124" i="11"/>
  <c r="D124" i="11"/>
  <c r="C124" i="11"/>
  <c r="B124" i="11"/>
  <c r="H123" i="11"/>
  <c r="G123" i="11"/>
  <c r="F123" i="11"/>
  <c r="E123" i="11"/>
  <c r="D123" i="11"/>
  <c r="C123" i="11"/>
  <c r="B123" i="11"/>
  <c r="H122" i="11"/>
  <c r="G122" i="11"/>
  <c r="F122" i="11"/>
  <c r="E122" i="11"/>
  <c r="D122" i="11"/>
  <c r="C122" i="11"/>
  <c r="B122" i="11"/>
  <c r="H121" i="11"/>
  <c r="G121" i="11"/>
  <c r="F121" i="11"/>
  <c r="E121" i="11"/>
  <c r="D121" i="11"/>
  <c r="C121" i="11"/>
  <c r="B121" i="11"/>
  <c r="H120" i="11"/>
  <c r="G120" i="11"/>
  <c r="F120" i="11"/>
  <c r="E120" i="11"/>
  <c r="D120" i="11"/>
  <c r="C120" i="11"/>
  <c r="B120" i="11"/>
  <c r="H119" i="11"/>
  <c r="G119" i="11"/>
  <c r="F119" i="11"/>
  <c r="E119" i="11"/>
  <c r="D119" i="11"/>
  <c r="C119" i="11"/>
  <c r="B119" i="11"/>
  <c r="H118" i="11"/>
  <c r="G118" i="11"/>
  <c r="F118" i="11"/>
  <c r="E118" i="11"/>
  <c r="D118" i="11"/>
  <c r="C118" i="11"/>
  <c r="B118" i="11"/>
  <c r="H117" i="11"/>
  <c r="G117" i="11"/>
  <c r="F117" i="11"/>
  <c r="E117" i="11"/>
  <c r="D117" i="11"/>
  <c r="C117" i="11"/>
  <c r="B117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4" i="11"/>
  <c r="G84" i="11"/>
  <c r="F84" i="11"/>
  <c r="E84" i="11"/>
  <c r="D84" i="11"/>
  <c r="C84" i="11"/>
  <c r="B84" i="11"/>
  <c r="H83" i="11"/>
  <c r="G83" i="11"/>
  <c r="F83" i="11"/>
  <c r="E83" i="11"/>
  <c r="D83" i="11"/>
  <c r="C83" i="11"/>
  <c r="B83" i="11"/>
  <c r="H82" i="11"/>
  <c r="G82" i="11"/>
  <c r="F82" i="11"/>
  <c r="E82" i="11"/>
  <c r="D82" i="11"/>
  <c r="C82" i="11"/>
  <c r="B82" i="11"/>
  <c r="H81" i="11"/>
  <c r="G81" i="11"/>
  <c r="F81" i="11"/>
  <c r="E81" i="11"/>
  <c r="D81" i="11"/>
  <c r="C81" i="11"/>
  <c r="B81" i="11"/>
  <c r="H80" i="11"/>
  <c r="G80" i="11"/>
  <c r="F80" i="11"/>
  <c r="E80" i="11"/>
  <c r="D80" i="11"/>
  <c r="C80" i="11"/>
  <c r="B80" i="11"/>
  <c r="H79" i="11"/>
  <c r="G79" i="11"/>
  <c r="F79" i="11"/>
  <c r="E79" i="11"/>
  <c r="D79" i="11"/>
  <c r="C79" i="11"/>
  <c r="B79" i="11"/>
  <c r="H78" i="11"/>
  <c r="G78" i="11"/>
  <c r="F78" i="11"/>
  <c r="E78" i="11"/>
  <c r="D78" i="11"/>
  <c r="C78" i="11"/>
  <c r="B78" i="11"/>
  <c r="H77" i="11"/>
  <c r="G77" i="11"/>
  <c r="F77" i="11"/>
  <c r="E77" i="11"/>
  <c r="D77" i="11"/>
  <c r="C77" i="11"/>
  <c r="B77" i="11"/>
  <c r="H76" i="11"/>
  <c r="G76" i="11"/>
  <c r="F76" i="11"/>
  <c r="E76" i="11"/>
  <c r="D76" i="11"/>
  <c r="C76" i="11"/>
  <c r="B76" i="11"/>
  <c r="H75" i="11"/>
  <c r="G75" i="11"/>
  <c r="F75" i="11"/>
  <c r="E75" i="11"/>
  <c r="D75" i="11"/>
  <c r="C75" i="11"/>
  <c r="B75" i="11"/>
  <c r="H74" i="11"/>
  <c r="G74" i="11"/>
  <c r="F74" i="11"/>
  <c r="E74" i="11"/>
  <c r="D74" i="11"/>
  <c r="C74" i="11"/>
  <c r="B74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E6" i="19"/>
  <c r="G6" i="19" s="1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L208" i="19"/>
  <c r="F208" i="19"/>
  <c r="E208" i="19"/>
  <c r="D208" i="19"/>
  <c r="D209" i="19" s="1"/>
  <c r="D210" i="19" s="1"/>
  <c r="D211" i="19" s="1"/>
  <c r="C208" i="19"/>
  <c r="L204" i="19"/>
  <c r="F204" i="19"/>
  <c r="E204" i="19"/>
  <c r="D204" i="19"/>
  <c r="D205" i="19" s="1"/>
  <c r="D206" i="19" s="1"/>
  <c r="D207" i="19" s="1"/>
  <c r="C204" i="19"/>
  <c r="L200" i="19"/>
  <c r="F200" i="19"/>
  <c r="E200" i="19"/>
  <c r="D200" i="19"/>
  <c r="D201" i="19" s="1"/>
  <c r="D202" i="19" s="1"/>
  <c r="D203" i="19" s="1"/>
  <c r="C200" i="19"/>
  <c r="L196" i="19"/>
  <c r="F196" i="19"/>
  <c r="E196" i="19"/>
  <c r="D196" i="19"/>
  <c r="D197" i="19" s="1"/>
  <c r="D198" i="19" s="1"/>
  <c r="D199" i="19" s="1"/>
  <c r="C196" i="19"/>
  <c r="L192" i="19"/>
  <c r="F192" i="19"/>
  <c r="E192" i="19"/>
  <c r="D192" i="19"/>
  <c r="D193" i="19" s="1"/>
  <c r="D194" i="19" s="1"/>
  <c r="D195" i="19" s="1"/>
  <c r="C192" i="19"/>
  <c r="L188" i="19"/>
  <c r="F188" i="19"/>
  <c r="E188" i="19"/>
  <c r="D188" i="19"/>
  <c r="D189" i="19" s="1"/>
  <c r="D190" i="19" s="1"/>
  <c r="D191" i="19" s="1"/>
  <c r="C188" i="19"/>
  <c r="L184" i="19"/>
  <c r="F184" i="19"/>
  <c r="E184" i="19"/>
  <c r="D184" i="19"/>
  <c r="D185" i="19" s="1"/>
  <c r="D186" i="19" s="1"/>
  <c r="D187" i="19" s="1"/>
  <c r="C184" i="19"/>
  <c r="L180" i="19"/>
  <c r="F180" i="19"/>
  <c r="E180" i="19"/>
  <c r="D180" i="19"/>
  <c r="D181" i="19" s="1"/>
  <c r="D182" i="19" s="1"/>
  <c r="D183" i="19" s="1"/>
  <c r="C180" i="19"/>
  <c r="L176" i="19"/>
  <c r="F176" i="19"/>
  <c r="E176" i="19"/>
  <c r="D176" i="19"/>
  <c r="D177" i="19" s="1"/>
  <c r="D178" i="19" s="1"/>
  <c r="D179" i="19" s="1"/>
  <c r="C176" i="19"/>
  <c r="L172" i="19"/>
  <c r="F172" i="19"/>
  <c r="E172" i="19"/>
  <c r="D172" i="19"/>
  <c r="D173" i="19" s="1"/>
  <c r="D174" i="19" s="1"/>
  <c r="D175" i="19" s="1"/>
  <c r="C172" i="19"/>
  <c r="L168" i="19"/>
  <c r="F168" i="19"/>
  <c r="E168" i="19"/>
  <c r="D168" i="19"/>
  <c r="D169" i="19" s="1"/>
  <c r="D170" i="19" s="1"/>
  <c r="D171" i="19" s="1"/>
  <c r="C168" i="19"/>
  <c r="L164" i="19"/>
  <c r="F164" i="19"/>
  <c r="E164" i="19"/>
  <c r="D164" i="19"/>
  <c r="D165" i="19" s="1"/>
  <c r="D166" i="19" s="1"/>
  <c r="D167" i="19" s="1"/>
  <c r="C164" i="19"/>
  <c r="L160" i="19"/>
  <c r="F160" i="19"/>
  <c r="E160" i="19"/>
  <c r="D160" i="19"/>
  <c r="D161" i="19" s="1"/>
  <c r="D162" i="19" s="1"/>
  <c r="D163" i="19" s="1"/>
  <c r="C160" i="19"/>
  <c r="L156" i="19"/>
  <c r="F156" i="19"/>
  <c r="E156" i="19"/>
  <c r="D156" i="19"/>
  <c r="D157" i="19" s="1"/>
  <c r="D158" i="19" s="1"/>
  <c r="D159" i="19" s="1"/>
  <c r="C156" i="19"/>
  <c r="L152" i="19"/>
  <c r="F152" i="19"/>
  <c r="E152" i="19"/>
  <c r="D152" i="19"/>
  <c r="D153" i="19" s="1"/>
  <c r="D154" i="19" s="1"/>
  <c r="D155" i="19" s="1"/>
  <c r="C152" i="19"/>
  <c r="L148" i="19"/>
  <c r="F148" i="19"/>
  <c r="E148" i="19"/>
  <c r="D148" i="19"/>
  <c r="D149" i="19" s="1"/>
  <c r="D150" i="19" s="1"/>
  <c r="D151" i="19" s="1"/>
  <c r="C148" i="19"/>
  <c r="L144" i="19"/>
  <c r="F144" i="19"/>
  <c r="E144" i="19"/>
  <c r="D144" i="19"/>
  <c r="D145" i="19" s="1"/>
  <c r="D146" i="19" s="1"/>
  <c r="D147" i="19" s="1"/>
  <c r="C144" i="19"/>
  <c r="L140" i="19"/>
  <c r="F140" i="19"/>
  <c r="E140" i="19"/>
  <c r="D140" i="19"/>
  <c r="C140" i="19"/>
  <c r="L136" i="19"/>
  <c r="F136" i="19"/>
  <c r="E136" i="19"/>
  <c r="D136" i="19"/>
  <c r="D137" i="19" s="1"/>
  <c r="D138" i="19" s="1"/>
  <c r="D139" i="19" s="1"/>
  <c r="C136" i="19"/>
  <c r="L132" i="19"/>
  <c r="F132" i="19"/>
  <c r="E132" i="19"/>
  <c r="D132" i="19"/>
  <c r="D133" i="19" s="1"/>
  <c r="D134" i="19" s="1"/>
  <c r="D135" i="19" s="1"/>
  <c r="C132" i="19"/>
  <c r="L128" i="19"/>
  <c r="F128" i="19"/>
  <c r="E128" i="19"/>
  <c r="D128" i="19"/>
  <c r="D129" i="19" s="1"/>
  <c r="D130" i="19" s="1"/>
  <c r="D131" i="19" s="1"/>
  <c r="C128" i="19"/>
  <c r="L124" i="19"/>
  <c r="F124" i="19"/>
  <c r="E124" i="19"/>
  <c r="D124" i="19"/>
  <c r="D125" i="19" s="1"/>
  <c r="D126" i="19" s="1"/>
  <c r="D127" i="19" s="1"/>
  <c r="C124" i="19"/>
  <c r="L120" i="19"/>
  <c r="F120" i="19"/>
  <c r="E120" i="19"/>
  <c r="D120" i="19"/>
  <c r="D121" i="19" s="1"/>
  <c r="D122" i="19" s="1"/>
  <c r="D123" i="19" s="1"/>
  <c r="C120" i="19"/>
  <c r="L116" i="19"/>
  <c r="F116" i="19"/>
  <c r="E116" i="19"/>
  <c r="D116" i="19"/>
  <c r="D117" i="19" s="1"/>
  <c r="D118" i="19" s="1"/>
  <c r="D119" i="19" s="1"/>
  <c r="C116" i="19"/>
  <c r="L112" i="19"/>
  <c r="F112" i="19"/>
  <c r="E112" i="19"/>
  <c r="D112" i="19"/>
  <c r="D113" i="19" s="1"/>
  <c r="D114" i="19" s="1"/>
  <c r="D115" i="19" s="1"/>
  <c r="C112" i="19"/>
  <c r="L108" i="19"/>
  <c r="F108" i="19"/>
  <c r="E108" i="19"/>
  <c r="D108" i="19"/>
  <c r="D109" i="19" s="1"/>
  <c r="D110" i="19" s="1"/>
  <c r="D111" i="19" s="1"/>
  <c r="C108" i="19"/>
  <c r="L104" i="19"/>
  <c r="F104" i="19"/>
  <c r="E104" i="19"/>
  <c r="D104" i="19"/>
  <c r="C104" i="19"/>
  <c r="L100" i="19"/>
  <c r="F100" i="19"/>
  <c r="E100" i="19"/>
  <c r="D100" i="19"/>
  <c r="D101" i="19" s="1"/>
  <c r="D102" i="19" s="1"/>
  <c r="D103" i="19" s="1"/>
  <c r="C100" i="19"/>
  <c r="L96" i="19"/>
  <c r="F96" i="19"/>
  <c r="E96" i="19"/>
  <c r="D96" i="19"/>
  <c r="D97" i="19" s="1"/>
  <c r="D98" i="19" s="1"/>
  <c r="D99" i="19" s="1"/>
  <c r="C96" i="19"/>
  <c r="L92" i="19"/>
  <c r="F92" i="19"/>
  <c r="E92" i="19"/>
  <c r="D92" i="19"/>
  <c r="C92" i="19"/>
  <c r="L88" i="19"/>
  <c r="F88" i="19"/>
  <c r="E88" i="19"/>
  <c r="D88" i="19"/>
  <c r="C88" i="19"/>
  <c r="L84" i="19"/>
  <c r="F84" i="19"/>
  <c r="E84" i="19"/>
  <c r="D84" i="19"/>
  <c r="D85" i="19" s="1"/>
  <c r="D86" i="19" s="1"/>
  <c r="D87" i="19" s="1"/>
  <c r="C84" i="19"/>
  <c r="L80" i="19"/>
  <c r="F80" i="19"/>
  <c r="E80" i="19"/>
  <c r="D80" i="19"/>
  <c r="D81" i="19" s="1"/>
  <c r="D82" i="19" s="1"/>
  <c r="D83" i="19" s="1"/>
  <c r="C80" i="19"/>
  <c r="L76" i="19"/>
  <c r="F76" i="19"/>
  <c r="E76" i="19"/>
  <c r="D76" i="19"/>
  <c r="D77" i="19" s="1"/>
  <c r="D78" i="19" s="1"/>
  <c r="D79" i="19" s="1"/>
  <c r="C76" i="19"/>
  <c r="L72" i="19"/>
  <c r="F72" i="19"/>
  <c r="E72" i="19"/>
  <c r="D72" i="19"/>
  <c r="C72" i="19"/>
  <c r="L68" i="19"/>
  <c r="F68" i="19"/>
  <c r="E68" i="19"/>
  <c r="D68" i="19"/>
  <c r="D69" i="19" s="1"/>
  <c r="D70" i="19" s="1"/>
  <c r="D71" i="19" s="1"/>
  <c r="C68" i="19"/>
  <c r="L64" i="19"/>
  <c r="F64" i="19"/>
  <c r="E64" i="19"/>
  <c r="D64" i="19"/>
  <c r="D65" i="19" s="1"/>
  <c r="D66" i="19" s="1"/>
  <c r="D67" i="19" s="1"/>
  <c r="C64" i="19"/>
  <c r="L60" i="19"/>
  <c r="F60" i="19"/>
  <c r="E60" i="19"/>
  <c r="D60" i="19"/>
  <c r="D61" i="19" s="1"/>
  <c r="D62" i="19" s="1"/>
  <c r="D63" i="19" s="1"/>
  <c r="C60" i="19"/>
  <c r="L56" i="19"/>
  <c r="F56" i="19"/>
  <c r="E56" i="19"/>
  <c r="D56" i="19"/>
  <c r="D57" i="19" s="1"/>
  <c r="D58" i="19" s="1"/>
  <c r="D59" i="19" s="1"/>
  <c r="C56" i="19"/>
  <c r="L52" i="19"/>
  <c r="F52" i="19"/>
  <c r="E52" i="19"/>
  <c r="D52" i="19"/>
  <c r="D53" i="19" s="1"/>
  <c r="D54" i="19" s="1"/>
  <c r="D55" i="19" s="1"/>
  <c r="C52" i="19"/>
  <c r="L48" i="19"/>
  <c r="F48" i="19"/>
  <c r="E48" i="19"/>
  <c r="D48" i="19"/>
  <c r="D49" i="19" s="1"/>
  <c r="D50" i="19" s="1"/>
  <c r="D51" i="19" s="1"/>
  <c r="C48" i="19"/>
  <c r="L44" i="19"/>
  <c r="F44" i="19"/>
  <c r="E44" i="19"/>
  <c r="D44" i="19"/>
  <c r="D45" i="19" s="1"/>
  <c r="D46" i="19" s="1"/>
  <c r="D47" i="19" s="1"/>
  <c r="C44" i="19"/>
  <c r="L40" i="19"/>
  <c r="F40" i="19"/>
  <c r="E40" i="19"/>
  <c r="D40" i="19"/>
  <c r="D41" i="19" s="1"/>
  <c r="D42" i="19" s="1"/>
  <c r="D43" i="19" s="1"/>
  <c r="C40" i="19"/>
  <c r="L36" i="19"/>
  <c r="F36" i="19"/>
  <c r="E36" i="19"/>
  <c r="D36" i="19"/>
  <c r="D37" i="19" s="1"/>
  <c r="D38" i="19" s="1"/>
  <c r="D39" i="19" s="1"/>
  <c r="C36" i="19"/>
  <c r="L32" i="19"/>
  <c r="F32" i="19"/>
  <c r="E32" i="19"/>
  <c r="D32" i="19"/>
  <c r="D33" i="19" s="1"/>
  <c r="D34" i="19" s="1"/>
  <c r="D35" i="19" s="1"/>
  <c r="C32" i="19"/>
  <c r="L28" i="19"/>
  <c r="F28" i="19"/>
  <c r="E28" i="19"/>
  <c r="D28" i="19"/>
  <c r="C28" i="19"/>
  <c r="L24" i="19"/>
  <c r="F24" i="19"/>
  <c r="E24" i="19"/>
  <c r="D24" i="19"/>
  <c r="D25" i="19" s="1"/>
  <c r="D26" i="19" s="1"/>
  <c r="D27" i="19" s="1"/>
  <c r="C24" i="19"/>
  <c r="L20" i="19"/>
  <c r="F20" i="19"/>
  <c r="E20" i="19"/>
  <c r="D20" i="19"/>
  <c r="D21" i="19" s="1"/>
  <c r="D22" i="19" s="1"/>
  <c r="D23" i="19" s="1"/>
  <c r="C20" i="19"/>
  <c r="L16" i="19"/>
  <c r="F16" i="19"/>
  <c r="E16" i="19"/>
  <c r="D16" i="19"/>
  <c r="C16" i="19"/>
  <c r="L12" i="19"/>
  <c r="F12" i="19"/>
  <c r="E12" i="19"/>
  <c r="D12" i="19"/>
  <c r="C12" i="19"/>
  <c r="I7" i="11" l="1"/>
  <c r="I74" i="11"/>
  <c r="I10" i="11"/>
  <c r="I50" i="11"/>
  <c r="I117" i="11"/>
  <c r="I109" i="11"/>
  <c r="I101" i="11"/>
  <c r="I93" i="11"/>
  <c r="I123" i="11"/>
  <c r="I107" i="11"/>
  <c r="I99" i="11"/>
  <c r="I122" i="11"/>
  <c r="I106" i="11"/>
  <c r="I90" i="11"/>
  <c r="I124" i="11"/>
  <c r="I116" i="11"/>
  <c r="I108" i="11"/>
  <c r="I100" i="11"/>
  <c r="I92" i="11"/>
  <c r="I115" i="11"/>
  <c r="I91" i="11"/>
  <c r="I114" i="11"/>
  <c r="I98" i="11"/>
  <c r="I121" i="11"/>
  <c r="I113" i="11"/>
  <c r="I105" i="11"/>
  <c r="I97" i="11"/>
  <c r="I119" i="11"/>
  <c r="I118" i="11"/>
  <c r="I110" i="11"/>
  <c r="I102" i="11"/>
  <c r="I94" i="11"/>
  <c r="I120" i="11"/>
  <c r="I112" i="11"/>
  <c r="I104" i="11"/>
  <c r="I96" i="11"/>
  <c r="I111" i="11"/>
  <c r="I103" i="11"/>
  <c r="I95" i="11"/>
  <c r="I9" i="11"/>
  <c r="I17" i="11"/>
  <c r="I25" i="11"/>
  <c r="I33" i="11"/>
  <c r="I41" i="11"/>
  <c r="I49" i="11"/>
  <c r="I57" i="11"/>
  <c r="I65" i="11"/>
  <c r="I73" i="11"/>
  <c r="I81" i="11"/>
  <c r="I89" i="11"/>
  <c r="I18" i="11"/>
  <c r="I8" i="11"/>
  <c r="I16" i="11"/>
  <c r="I24" i="11"/>
  <c r="I32" i="11"/>
  <c r="I40" i="11"/>
  <c r="I48" i="11"/>
  <c r="I56" i="11"/>
  <c r="I64" i="11"/>
  <c r="I72" i="11"/>
  <c r="I80" i="11"/>
  <c r="I88" i="11"/>
  <c r="I42" i="11"/>
  <c r="I66" i="11"/>
  <c r="I82" i="11"/>
  <c r="I15" i="11"/>
  <c r="I23" i="11"/>
  <c r="I31" i="11"/>
  <c r="I39" i="11"/>
  <c r="I47" i="11"/>
  <c r="I55" i="11"/>
  <c r="I63" i="11"/>
  <c r="I71" i="11"/>
  <c r="I79" i="11"/>
  <c r="I87" i="11"/>
  <c r="I26" i="11"/>
  <c r="I14" i="11"/>
  <c r="I22" i="11"/>
  <c r="I30" i="11"/>
  <c r="I38" i="11"/>
  <c r="I46" i="11"/>
  <c r="I54" i="11"/>
  <c r="I62" i="11"/>
  <c r="I70" i="11"/>
  <c r="I78" i="11"/>
  <c r="I86" i="11"/>
  <c r="I34" i="11"/>
  <c r="I58" i="11"/>
  <c r="I13" i="11"/>
  <c r="I21" i="11"/>
  <c r="I29" i="11"/>
  <c r="I37" i="11"/>
  <c r="I45" i="11"/>
  <c r="I53" i="11"/>
  <c r="I61" i="11"/>
  <c r="I69" i="11"/>
  <c r="I77" i="11"/>
  <c r="I85" i="11"/>
  <c r="I20" i="11"/>
  <c r="I28" i="11"/>
  <c r="I36" i="11"/>
  <c r="I44" i="11"/>
  <c r="I52" i="11"/>
  <c r="I60" i="11"/>
  <c r="I68" i="11"/>
  <c r="I76" i="11"/>
  <c r="I84" i="11"/>
  <c r="I12" i="11"/>
  <c r="I11" i="11"/>
  <c r="I19" i="11"/>
  <c r="I27" i="11"/>
  <c r="I35" i="11"/>
  <c r="I43" i="11"/>
  <c r="I51" i="11"/>
  <c r="I59" i="11"/>
  <c r="I67" i="11"/>
  <c r="I75" i="11"/>
  <c r="I83" i="11"/>
  <c r="I180" i="19"/>
  <c r="J208" i="19"/>
  <c r="I204" i="19"/>
  <c r="I184" i="19"/>
  <c r="J192" i="19"/>
  <c r="J200" i="19"/>
  <c r="I208" i="19"/>
  <c r="I120" i="19"/>
  <c r="I176" i="19"/>
  <c r="J184" i="19"/>
  <c r="I188" i="19"/>
  <c r="I196" i="19"/>
  <c r="J176" i="19"/>
  <c r="J188" i="19"/>
  <c r="J196" i="19"/>
  <c r="J180" i="19"/>
  <c r="I192" i="19"/>
  <c r="I200" i="19"/>
  <c r="J204" i="19"/>
  <c r="J32" i="19"/>
  <c r="I64" i="19"/>
  <c r="I94" i="12"/>
  <c r="I30" i="12"/>
  <c r="J16" i="19"/>
  <c r="J24" i="19"/>
  <c r="I40" i="19"/>
  <c r="I92" i="19"/>
  <c r="J96" i="19"/>
  <c r="J156" i="19"/>
  <c r="J112" i="19"/>
  <c r="I136" i="19"/>
  <c r="I148" i="19"/>
  <c r="J64" i="19"/>
  <c r="J76" i="19"/>
  <c r="J88" i="19"/>
  <c r="J60" i="19"/>
  <c r="I72" i="19"/>
  <c r="J48" i="19"/>
  <c r="I62" i="12"/>
  <c r="I48" i="19"/>
  <c r="J84" i="19"/>
  <c r="D29" i="19"/>
  <c r="D30" i="19" s="1"/>
  <c r="D31" i="19" s="1"/>
  <c r="J40" i="19"/>
  <c r="J44" i="19"/>
  <c r="I68" i="19"/>
  <c r="J72" i="19"/>
  <c r="I104" i="19"/>
  <c r="J120" i="19"/>
  <c r="I124" i="19"/>
  <c r="J68" i="19"/>
  <c r="I50" i="12"/>
  <c r="D105" i="19"/>
  <c r="D106" i="19" s="1"/>
  <c r="D107" i="19" s="1"/>
  <c r="J52" i="19"/>
  <c r="I52" i="19"/>
  <c r="J36" i="19"/>
  <c r="B12" i="19"/>
  <c r="B13" i="19" s="1"/>
  <c r="L13" i="19" s="1"/>
  <c r="D13" i="19"/>
  <c r="D14" i="19" s="1"/>
  <c r="D15" i="19" s="1"/>
  <c r="D17" i="19"/>
  <c r="D18" i="19" s="1"/>
  <c r="D19" i="19" s="1"/>
  <c r="J12" i="19"/>
  <c r="J20" i="19"/>
  <c r="I28" i="19"/>
  <c r="I20" i="19"/>
  <c r="I24" i="19"/>
  <c r="I32" i="19"/>
  <c r="J28" i="19"/>
  <c r="I12" i="19"/>
  <c r="I36" i="19"/>
  <c r="I16" i="19"/>
  <c r="J80" i="19"/>
  <c r="I88" i="19"/>
  <c r="I160" i="19"/>
  <c r="J160" i="19"/>
  <c r="I172" i="19"/>
  <c r="J172" i="19"/>
  <c r="I128" i="19"/>
  <c r="J128" i="19"/>
  <c r="J56" i="19"/>
  <c r="I56" i="19"/>
  <c r="D73" i="19"/>
  <c r="D74" i="19" s="1"/>
  <c r="D75" i="19" s="1"/>
  <c r="I80" i="19"/>
  <c r="D93" i="19"/>
  <c r="D94" i="19" s="1"/>
  <c r="D95" i="19" s="1"/>
  <c r="J132" i="19"/>
  <c r="J152" i="19"/>
  <c r="I152" i="19"/>
  <c r="I100" i="19"/>
  <c r="J100" i="19"/>
  <c r="I84" i="19"/>
  <c r="D89" i="19"/>
  <c r="D90" i="19" s="1"/>
  <c r="D91" i="19" s="1"/>
  <c r="I132" i="19"/>
  <c r="J140" i="19"/>
  <c r="I140" i="19"/>
  <c r="J168" i="19"/>
  <c r="I44" i="19"/>
  <c r="I76" i="19"/>
  <c r="I156" i="19"/>
  <c r="J108" i="19"/>
  <c r="I108" i="19"/>
  <c r="I164" i="19"/>
  <c r="I168" i="19"/>
  <c r="J148" i="19"/>
  <c r="J164" i="19"/>
  <c r="I60" i="19"/>
  <c r="J104" i="19"/>
  <c r="J116" i="19"/>
  <c r="I116" i="19"/>
  <c r="J144" i="19"/>
  <c r="I144" i="19"/>
  <c r="J92" i="19"/>
  <c r="I96" i="19"/>
  <c r="J124" i="19"/>
  <c r="J136" i="19"/>
  <c r="I112" i="19"/>
  <c r="D141" i="19"/>
  <c r="D142" i="19" s="1"/>
  <c r="D143" i="19" s="1"/>
  <c r="G6" i="12"/>
  <c r="O6" i="12" s="1"/>
  <c r="D6" i="12"/>
  <c r="K6" i="12" s="1"/>
  <c r="G6" i="11"/>
  <c r="E6" i="1"/>
  <c r="F6" i="19" s="1"/>
  <c r="H6" i="19" s="1"/>
  <c r="F6" i="1"/>
  <c r="D6" i="11"/>
  <c r="I82" i="12"/>
  <c r="I98" i="12"/>
  <c r="I18" i="12"/>
  <c r="I10" i="12"/>
  <c r="I118" i="12"/>
  <c r="I86" i="12"/>
  <c r="I54" i="12"/>
  <c r="I22" i="12"/>
  <c r="I102" i="12"/>
  <c r="I70" i="12"/>
  <c r="I38" i="12"/>
  <c r="I114" i="12"/>
  <c r="I26" i="12"/>
  <c r="I58" i="12"/>
  <c r="I90" i="12"/>
  <c r="I122" i="12"/>
  <c r="I14" i="12"/>
  <c r="I46" i="12"/>
  <c r="I78" i="12"/>
  <c r="I110" i="12"/>
  <c r="E8" i="1"/>
  <c r="I34" i="12"/>
  <c r="I66" i="12"/>
  <c r="I123" i="12"/>
  <c r="I7" i="12"/>
  <c r="I42" i="12"/>
  <c r="I74" i="12"/>
  <c r="I106" i="12"/>
  <c r="I9" i="12"/>
  <c r="I13" i="12"/>
  <c r="I17" i="12"/>
  <c r="I21" i="12"/>
  <c r="I25" i="12"/>
  <c r="I29" i="12"/>
  <c r="I33" i="12"/>
  <c r="I37" i="12"/>
  <c r="I41" i="12"/>
  <c r="I45" i="12"/>
  <c r="I49" i="12"/>
  <c r="I53" i="12"/>
  <c r="I57" i="12"/>
  <c r="I61" i="12"/>
  <c r="I65" i="12"/>
  <c r="I69" i="12"/>
  <c r="I73" i="12"/>
  <c r="I77" i="12"/>
  <c r="I81" i="12"/>
  <c r="I85" i="12"/>
  <c r="I89" i="12"/>
  <c r="I93" i="12"/>
  <c r="I97" i="12"/>
  <c r="I101" i="12"/>
  <c r="I105" i="12"/>
  <c r="I109" i="12"/>
  <c r="I113" i="12"/>
  <c r="I117" i="12"/>
  <c r="I121" i="12"/>
  <c r="I8" i="12"/>
  <c r="I12" i="12"/>
  <c r="I16" i="12"/>
  <c r="I20" i="12"/>
  <c r="I24" i="12"/>
  <c r="I28" i="12"/>
  <c r="I32" i="12"/>
  <c r="I36" i="12"/>
  <c r="I40" i="12"/>
  <c r="I44" i="12"/>
  <c r="I48" i="12"/>
  <c r="I52" i="12"/>
  <c r="I56" i="12"/>
  <c r="I60" i="12"/>
  <c r="I64" i="12"/>
  <c r="I68" i="12"/>
  <c r="I72" i="12"/>
  <c r="I76" i="12"/>
  <c r="I80" i="12"/>
  <c r="I84" i="12"/>
  <c r="I88" i="12"/>
  <c r="I92" i="12"/>
  <c r="I96" i="12"/>
  <c r="I100" i="12"/>
  <c r="I104" i="12"/>
  <c r="I108" i="12"/>
  <c r="I112" i="12"/>
  <c r="I116" i="12"/>
  <c r="I120" i="12"/>
  <c r="I124" i="12"/>
  <c r="I11" i="12"/>
  <c r="I15" i="12"/>
  <c r="I19" i="12"/>
  <c r="I23" i="12"/>
  <c r="I27" i="12"/>
  <c r="I31" i="12"/>
  <c r="I35" i="12"/>
  <c r="I39" i="12"/>
  <c r="I43" i="12"/>
  <c r="I47" i="12"/>
  <c r="I51" i="12"/>
  <c r="I55" i="12"/>
  <c r="I59" i="12"/>
  <c r="I63" i="12"/>
  <c r="I67" i="12"/>
  <c r="I71" i="12"/>
  <c r="I75" i="12"/>
  <c r="I79" i="12"/>
  <c r="I83" i="12"/>
  <c r="I87" i="12"/>
  <c r="I91" i="12"/>
  <c r="I95" i="12"/>
  <c r="I99" i="12"/>
  <c r="I103" i="12"/>
  <c r="I107" i="12"/>
  <c r="I111" i="12"/>
  <c r="I115" i="12"/>
  <c r="I119" i="12"/>
  <c r="E8" i="19" l="1"/>
  <c r="G200" i="19"/>
  <c r="G176" i="19"/>
  <c r="H200" i="19"/>
  <c r="G196" i="19"/>
  <c r="H208" i="19"/>
  <c r="H192" i="19"/>
  <c r="G192" i="19"/>
  <c r="G204" i="19"/>
  <c r="G184" i="19"/>
  <c r="H196" i="19"/>
  <c r="H176" i="19"/>
  <c r="H188" i="19"/>
  <c r="G188" i="19"/>
  <c r="H204" i="19"/>
  <c r="H184" i="19"/>
  <c r="H180" i="19"/>
  <c r="G180" i="19"/>
  <c r="G208" i="19"/>
  <c r="I8" i="19"/>
  <c r="J8" i="19"/>
  <c r="F8" i="19"/>
  <c r="L8" i="19"/>
  <c r="H112" i="19"/>
  <c r="H104" i="19"/>
  <c r="E13" i="19"/>
  <c r="H136" i="19"/>
  <c r="H144" i="19"/>
  <c r="H164" i="19"/>
  <c r="H148" i="19"/>
  <c r="H168" i="19"/>
  <c r="H156" i="19"/>
  <c r="H108" i="19"/>
  <c r="G156" i="19"/>
  <c r="G132" i="19"/>
  <c r="H124" i="19"/>
  <c r="G148" i="19"/>
  <c r="G64" i="19"/>
  <c r="H64" i="19"/>
  <c r="G116" i="19"/>
  <c r="H60" i="19"/>
  <c r="G164" i="19"/>
  <c r="H84" i="19"/>
  <c r="G56" i="19"/>
  <c r="H100" i="19"/>
  <c r="G32" i="19"/>
  <c r="H40" i="19"/>
  <c r="H76" i="19"/>
  <c r="G92" i="19"/>
  <c r="G120" i="19"/>
  <c r="G12" i="19"/>
  <c r="H6" i="12"/>
  <c r="P6" i="12" s="1"/>
  <c r="G6" i="1"/>
  <c r="H6" i="11"/>
  <c r="G68" i="19"/>
  <c r="G128" i="19"/>
  <c r="G160" i="19"/>
  <c r="G48" i="19"/>
  <c r="H12" i="19"/>
  <c r="H24" i="19"/>
  <c r="H32" i="19"/>
  <c r="H72" i="19"/>
  <c r="H96" i="19"/>
  <c r="H172" i="19"/>
  <c r="H68" i="19"/>
  <c r="G36" i="19"/>
  <c r="H44" i="19"/>
  <c r="G44" i="19"/>
  <c r="H140" i="19"/>
  <c r="G88" i="19"/>
  <c r="H16" i="19"/>
  <c r="H28" i="19"/>
  <c r="H20" i="19"/>
  <c r="H92" i="19"/>
  <c r="G24" i="19"/>
  <c r="H52" i="19"/>
  <c r="G84" i="19"/>
  <c r="G80" i="19"/>
  <c r="H48" i="19"/>
  <c r="G152" i="19"/>
  <c r="H56" i="19"/>
  <c r="G96" i="19"/>
  <c r="G112" i="19"/>
  <c r="H120" i="19"/>
  <c r="H128" i="19"/>
  <c r="G100" i="19"/>
  <c r="H36" i="19"/>
  <c r="G28" i="19"/>
  <c r="H116" i="19"/>
  <c r="G172" i="19"/>
  <c r="F13" i="19"/>
  <c r="B14" i="19"/>
  <c r="H152" i="19"/>
  <c r="H80" i="19"/>
  <c r="H160" i="19"/>
  <c r="G16" i="19"/>
  <c r="G60" i="19"/>
  <c r="G40" i="19"/>
  <c r="G76" i="19"/>
  <c r="G144" i="19"/>
  <c r="G20" i="19"/>
  <c r="G124" i="19"/>
  <c r="G104" i="19"/>
  <c r="G108" i="19"/>
  <c r="G168" i="19"/>
  <c r="H132" i="19"/>
  <c r="H88" i="19"/>
  <c r="G72" i="19"/>
  <c r="G136" i="19"/>
  <c r="G140" i="19"/>
  <c r="G52" i="19"/>
  <c r="K13" i="19" l="1"/>
  <c r="H13" i="19"/>
  <c r="E9" i="19"/>
  <c r="H8" i="19"/>
  <c r="G8" i="19"/>
  <c r="I13" i="19"/>
  <c r="G13" i="19"/>
  <c r="L11" i="19"/>
  <c r="L9" i="19"/>
  <c r="E10" i="19"/>
  <c r="F10" i="19"/>
  <c r="L10" i="19"/>
  <c r="F9" i="19"/>
  <c r="B15" i="19"/>
  <c r="B16" i="19" s="1"/>
  <c r="F14" i="19"/>
  <c r="E14" i="19"/>
  <c r="K14" i="19" s="1"/>
  <c r="L14" i="19"/>
  <c r="J13" i="19"/>
  <c r="K10" i="19" l="1"/>
  <c r="K9" i="19"/>
  <c r="B17" i="19"/>
  <c r="B20" i="19"/>
  <c r="I10" i="19"/>
  <c r="J9" i="19"/>
  <c r="I9" i="19"/>
  <c r="F11" i="19"/>
  <c r="E11" i="19"/>
  <c r="K12" i="19" s="1"/>
  <c r="H9" i="19"/>
  <c r="G9" i="19"/>
  <c r="H10" i="19"/>
  <c r="G10" i="19"/>
  <c r="J10" i="19"/>
  <c r="H14" i="19"/>
  <c r="G14" i="19"/>
  <c r="I14" i="19"/>
  <c r="J14" i="19"/>
  <c r="L15" i="19"/>
  <c r="E15" i="19"/>
  <c r="K16" i="19" s="1"/>
  <c r="F15" i="19"/>
  <c r="K15" i="19" l="1"/>
  <c r="K11" i="19"/>
  <c r="F17" i="19"/>
  <c r="E17" i="19"/>
  <c r="B21" i="19"/>
  <c r="B24" i="19"/>
  <c r="L17" i="19"/>
  <c r="B18" i="19"/>
  <c r="J11" i="19"/>
  <c r="I11" i="19"/>
  <c r="H11" i="19"/>
  <c r="G11" i="19"/>
  <c r="H15" i="19"/>
  <c r="G15" i="19"/>
  <c r="I15" i="19"/>
  <c r="J15" i="19"/>
  <c r="K17" i="19" l="1"/>
  <c r="L18" i="19"/>
  <c r="F18" i="19"/>
  <c r="B22" i="19"/>
  <c r="E21" i="19"/>
  <c r="L21" i="19"/>
  <c r="F21" i="19"/>
  <c r="I17" i="19"/>
  <c r="G17" i="19"/>
  <c r="J17" i="19"/>
  <c r="H17" i="19"/>
  <c r="E18" i="19"/>
  <c r="B19" i="19"/>
  <c r="L19" i="19" s="1"/>
  <c r="B25" i="19"/>
  <c r="B28" i="19"/>
  <c r="K21" i="19" l="1"/>
  <c r="K18" i="19"/>
  <c r="F19" i="19"/>
  <c r="I18" i="19"/>
  <c r="E25" i="19"/>
  <c r="F25" i="19"/>
  <c r="J18" i="19"/>
  <c r="B23" i="19"/>
  <c r="L23" i="19" s="1"/>
  <c r="F22" i="19"/>
  <c r="L22" i="19"/>
  <c r="E22" i="19"/>
  <c r="E19" i="19"/>
  <c r="K20" i="19" s="1"/>
  <c r="G21" i="19"/>
  <c r="I21" i="19"/>
  <c r="J21" i="19"/>
  <c r="H21" i="19"/>
  <c r="B29" i="19"/>
  <c r="B32" i="19"/>
  <c r="L25" i="19"/>
  <c r="B26" i="19"/>
  <c r="G18" i="19"/>
  <c r="H18" i="19"/>
  <c r="K25" i="19" l="1"/>
  <c r="K19" i="19"/>
  <c r="K22" i="19"/>
  <c r="F23" i="19"/>
  <c r="E23" i="19"/>
  <c r="K24" i="19" s="1"/>
  <c r="G22" i="19"/>
  <c r="J22" i="19"/>
  <c r="I22" i="19"/>
  <c r="H22" i="19"/>
  <c r="B27" i="19"/>
  <c r="L27" i="19" s="1"/>
  <c r="F26" i="19"/>
  <c r="L26" i="19"/>
  <c r="E26" i="19"/>
  <c r="B30" i="19"/>
  <c r="E29" i="19"/>
  <c r="L29" i="19"/>
  <c r="F29" i="19"/>
  <c r="I19" i="19"/>
  <c r="H19" i="19"/>
  <c r="G19" i="19"/>
  <c r="J19" i="19"/>
  <c r="H25" i="19"/>
  <c r="G25" i="19"/>
  <c r="I25" i="19"/>
  <c r="J25" i="19"/>
  <c r="B33" i="19"/>
  <c r="B36" i="19"/>
  <c r="K29" i="19" l="1"/>
  <c r="K23" i="19"/>
  <c r="K26" i="19"/>
  <c r="G23" i="19"/>
  <c r="E27" i="19"/>
  <c r="K28" i="19" s="1"/>
  <c r="J23" i="19"/>
  <c r="H23" i="19"/>
  <c r="I23" i="19"/>
  <c r="G29" i="19"/>
  <c r="I29" i="19"/>
  <c r="J29" i="19"/>
  <c r="H29" i="19"/>
  <c r="B34" i="19"/>
  <c r="E33" i="19"/>
  <c r="F33" i="19"/>
  <c r="L33" i="19"/>
  <c r="B31" i="19"/>
  <c r="L31" i="19" s="1"/>
  <c r="L30" i="19"/>
  <c r="F30" i="19"/>
  <c r="E30" i="19"/>
  <c r="J26" i="19"/>
  <c r="I26" i="19"/>
  <c r="G26" i="19"/>
  <c r="H26" i="19"/>
  <c r="F27" i="19"/>
  <c r="B37" i="19"/>
  <c r="B40" i="19"/>
  <c r="K33" i="19" l="1"/>
  <c r="K30" i="19"/>
  <c r="K27" i="19"/>
  <c r="H27" i="19"/>
  <c r="G27" i="19"/>
  <c r="I27" i="19"/>
  <c r="J27" i="19"/>
  <c r="B35" i="19"/>
  <c r="L35" i="19" s="1"/>
  <c r="F34" i="19"/>
  <c r="L34" i="19"/>
  <c r="E34" i="19"/>
  <c r="K34" i="19" s="1"/>
  <c r="E31" i="19"/>
  <c r="K32" i="19" s="1"/>
  <c r="H30" i="19"/>
  <c r="G30" i="19"/>
  <c r="I30" i="19"/>
  <c r="J30" i="19"/>
  <c r="B38" i="19"/>
  <c r="F37" i="19"/>
  <c r="E37" i="19"/>
  <c r="L37" i="19"/>
  <c r="F31" i="19"/>
  <c r="I33" i="19"/>
  <c r="H33" i="19"/>
  <c r="G33" i="19"/>
  <c r="J33" i="19"/>
  <c r="B41" i="19"/>
  <c r="B44" i="19"/>
  <c r="K37" i="19" l="1"/>
  <c r="K31" i="19"/>
  <c r="E35" i="19"/>
  <c r="K36" i="19" s="1"/>
  <c r="F35" i="19"/>
  <c r="G37" i="19"/>
  <c r="J37" i="19"/>
  <c r="H37" i="19"/>
  <c r="I37" i="19"/>
  <c r="H31" i="19"/>
  <c r="G31" i="19"/>
  <c r="J31" i="19"/>
  <c r="I31" i="19"/>
  <c r="G34" i="19"/>
  <c r="I34" i="19"/>
  <c r="J34" i="19"/>
  <c r="H34" i="19"/>
  <c r="B39" i="19"/>
  <c r="L39" i="19" s="1"/>
  <c r="E38" i="19"/>
  <c r="F38" i="19"/>
  <c r="L38" i="19"/>
  <c r="B42" i="19"/>
  <c r="F41" i="19"/>
  <c r="E41" i="19"/>
  <c r="L41" i="19"/>
  <c r="B45" i="19"/>
  <c r="B48" i="19"/>
  <c r="K35" i="19" l="1"/>
  <c r="K41" i="19"/>
  <c r="K38" i="19"/>
  <c r="H35" i="19"/>
  <c r="G35" i="19"/>
  <c r="I35" i="19"/>
  <c r="J35" i="19"/>
  <c r="H38" i="19"/>
  <c r="I38" i="19"/>
  <c r="G38" i="19"/>
  <c r="J38" i="19"/>
  <c r="F39" i="19"/>
  <c r="B43" i="19"/>
  <c r="L43" i="19" s="1"/>
  <c r="F42" i="19"/>
  <c r="E42" i="19"/>
  <c r="L42" i="19"/>
  <c r="B46" i="19"/>
  <c r="L45" i="19"/>
  <c r="E45" i="19"/>
  <c r="F45" i="19"/>
  <c r="E39" i="19"/>
  <c r="K40" i="19" s="1"/>
  <c r="H41" i="19"/>
  <c r="I41" i="19"/>
  <c r="G41" i="19"/>
  <c r="J41" i="19"/>
  <c r="B49" i="19"/>
  <c r="B52" i="19"/>
  <c r="K45" i="19" l="1"/>
  <c r="K42" i="19"/>
  <c r="K39" i="19"/>
  <c r="F43" i="19"/>
  <c r="E43" i="19"/>
  <c r="K44" i="19" s="1"/>
  <c r="B50" i="19"/>
  <c r="F49" i="19"/>
  <c r="E49" i="19"/>
  <c r="L49" i="19"/>
  <c r="I39" i="19"/>
  <c r="H39" i="19"/>
  <c r="G39" i="19"/>
  <c r="J39" i="19"/>
  <c r="I45" i="19"/>
  <c r="H45" i="19"/>
  <c r="G45" i="19"/>
  <c r="J45" i="19"/>
  <c r="B47" i="19"/>
  <c r="L47" i="19" s="1"/>
  <c r="F46" i="19"/>
  <c r="E46" i="19"/>
  <c r="L46" i="19"/>
  <c r="I42" i="19"/>
  <c r="G42" i="19"/>
  <c r="J42" i="19"/>
  <c r="H42" i="19"/>
  <c r="B53" i="19"/>
  <c r="B56" i="19"/>
  <c r="K49" i="19" l="1"/>
  <c r="K43" i="19"/>
  <c r="K46" i="19"/>
  <c r="H43" i="19"/>
  <c r="G43" i="19"/>
  <c r="J43" i="19"/>
  <c r="I43" i="19"/>
  <c r="H46" i="19"/>
  <c r="I46" i="19"/>
  <c r="G46" i="19"/>
  <c r="J46" i="19"/>
  <c r="B54" i="19"/>
  <c r="L53" i="19"/>
  <c r="F53" i="19"/>
  <c r="E53" i="19"/>
  <c r="J49" i="19"/>
  <c r="I49" i="19"/>
  <c r="H49" i="19"/>
  <c r="G49" i="19"/>
  <c r="E47" i="19"/>
  <c r="K48" i="19" s="1"/>
  <c r="F47" i="19"/>
  <c r="B51" i="19"/>
  <c r="L51" i="19" s="1"/>
  <c r="F50" i="19"/>
  <c r="L50" i="19"/>
  <c r="E50" i="19"/>
  <c r="K50" i="19" s="1"/>
  <c r="B57" i="19"/>
  <c r="B60" i="19"/>
  <c r="K53" i="19" l="1"/>
  <c r="K47" i="19"/>
  <c r="I47" i="19"/>
  <c r="G47" i="19"/>
  <c r="J47" i="19"/>
  <c r="H47" i="19"/>
  <c r="I53" i="19"/>
  <c r="H53" i="19"/>
  <c r="G53" i="19"/>
  <c r="J53" i="19"/>
  <c r="B58" i="19"/>
  <c r="F57" i="19"/>
  <c r="L57" i="19"/>
  <c r="E57" i="19"/>
  <c r="H50" i="19"/>
  <c r="J50" i="19"/>
  <c r="G50" i="19"/>
  <c r="I50" i="19"/>
  <c r="F51" i="19"/>
  <c r="B55" i="19"/>
  <c r="L55" i="19" s="1"/>
  <c r="L54" i="19"/>
  <c r="E54" i="19"/>
  <c r="F54" i="19"/>
  <c r="E51" i="19"/>
  <c r="K52" i="19" s="1"/>
  <c r="B61" i="19"/>
  <c r="B64" i="19"/>
  <c r="K57" i="19" l="1"/>
  <c r="K51" i="19"/>
  <c r="K54" i="19"/>
  <c r="F55" i="19"/>
  <c r="J57" i="19"/>
  <c r="I57" i="19"/>
  <c r="G57" i="19"/>
  <c r="H57" i="19"/>
  <c r="E55" i="19"/>
  <c r="K56" i="19" s="1"/>
  <c r="B59" i="19"/>
  <c r="L59" i="19" s="1"/>
  <c r="F58" i="19"/>
  <c r="L58" i="19"/>
  <c r="E58" i="19"/>
  <c r="K58" i="19" s="1"/>
  <c r="B62" i="19"/>
  <c r="B63" i="19" s="1"/>
  <c r="L63" i="19" s="1"/>
  <c r="E61" i="19"/>
  <c r="F61" i="19"/>
  <c r="L61" i="19"/>
  <c r="G51" i="19"/>
  <c r="I51" i="19"/>
  <c r="J51" i="19"/>
  <c r="H51" i="19"/>
  <c r="J54" i="19"/>
  <c r="G54" i="19"/>
  <c r="H54" i="19"/>
  <c r="I54" i="19"/>
  <c r="B65" i="19"/>
  <c r="B68" i="19"/>
  <c r="K61" i="19" l="1"/>
  <c r="K55" i="19"/>
  <c r="F62" i="19"/>
  <c r="G55" i="19"/>
  <c r="H55" i="19"/>
  <c r="I55" i="19"/>
  <c r="J55" i="19"/>
  <c r="F63" i="19"/>
  <c r="J61" i="19"/>
  <c r="G61" i="19"/>
  <c r="E63" i="19"/>
  <c r="K64" i="19" s="1"/>
  <c r="I61" i="19"/>
  <c r="H61" i="19"/>
  <c r="L62" i="19"/>
  <c r="E62" i="19"/>
  <c r="G58" i="19"/>
  <c r="H58" i="19"/>
  <c r="J58" i="19"/>
  <c r="I58" i="19"/>
  <c r="F59" i="19"/>
  <c r="B66" i="19"/>
  <c r="L66" i="19" s="1"/>
  <c r="F65" i="19"/>
  <c r="L65" i="19"/>
  <c r="E65" i="19"/>
  <c r="E59" i="19"/>
  <c r="K60" i="19" s="1"/>
  <c r="B69" i="19"/>
  <c r="B72" i="19"/>
  <c r="K63" i="19" l="1"/>
  <c r="K65" i="19"/>
  <c r="K59" i="19"/>
  <c r="K62" i="19"/>
  <c r="B67" i="19"/>
  <c r="L67" i="19" s="1"/>
  <c r="G65" i="19"/>
  <c r="J65" i="19"/>
  <c r="I65" i="19"/>
  <c r="H65" i="19"/>
  <c r="I62" i="19"/>
  <c r="J62" i="19"/>
  <c r="H62" i="19"/>
  <c r="G62" i="19"/>
  <c r="E66" i="19"/>
  <c r="F66" i="19"/>
  <c r="B70" i="19"/>
  <c r="B71" i="19" s="1"/>
  <c r="L71" i="19" s="1"/>
  <c r="E69" i="19"/>
  <c r="L69" i="19"/>
  <c r="F69" i="19"/>
  <c r="H63" i="19"/>
  <c r="G63" i="19"/>
  <c r="I63" i="19"/>
  <c r="J63" i="19"/>
  <c r="H59" i="19"/>
  <c r="J59" i="19"/>
  <c r="G59" i="19"/>
  <c r="I59" i="19"/>
  <c r="B73" i="19"/>
  <c r="B76" i="19"/>
  <c r="K69" i="19" l="1"/>
  <c r="K66" i="19"/>
  <c r="L70" i="19"/>
  <c r="F67" i="19"/>
  <c r="E67" i="19"/>
  <c r="K68" i="19" s="1"/>
  <c r="J69" i="19"/>
  <c r="F71" i="19"/>
  <c r="E71" i="19"/>
  <c r="K72" i="19" s="1"/>
  <c r="H69" i="19"/>
  <c r="G69" i="19"/>
  <c r="I69" i="19"/>
  <c r="F70" i="19"/>
  <c r="E70" i="19"/>
  <c r="B74" i="19"/>
  <c r="L73" i="19"/>
  <c r="F73" i="19"/>
  <c r="E73" i="19"/>
  <c r="I66" i="19"/>
  <c r="H66" i="19"/>
  <c r="J66" i="19"/>
  <c r="G66" i="19"/>
  <c r="B77" i="19"/>
  <c r="B80" i="19"/>
  <c r="K73" i="19" l="1"/>
  <c r="K71" i="19"/>
  <c r="K67" i="19"/>
  <c r="K70" i="19"/>
  <c r="I67" i="19"/>
  <c r="J67" i="19"/>
  <c r="H67" i="19"/>
  <c r="G67" i="19"/>
  <c r="H70" i="19"/>
  <c r="J70" i="19"/>
  <c r="I70" i="19"/>
  <c r="G70" i="19"/>
  <c r="L77" i="19"/>
  <c r="E77" i="19"/>
  <c r="I73" i="19"/>
  <c r="H73" i="19"/>
  <c r="J73" i="19"/>
  <c r="G73" i="19"/>
  <c r="J71" i="19"/>
  <c r="I71" i="19"/>
  <c r="G71" i="19"/>
  <c r="H71" i="19"/>
  <c r="B75" i="19"/>
  <c r="L75" i="19" s="1"/>
  <c r="E74" i="19"/>
  <c r="F74" i="19"/>
  <c r="L74" i="19"/>
  <c r="B81" i="19"/>
  <c r="B84" i="19"/>
  <c r="F77" i="19"/>
  <c r="B78" i="19"/>
  <c r="K77" i="19" l="1"/>
  <c r="K74" i="19"/>
  <c r="F75" i="19"/>
  <c r="B82" i="19"/>
  <c r="L81" i="19"/>
  <c r="E81" i="19"/>
  <c r="F81" i="19"/>
  <c r="I77" i="19"/>
  <c r="H77" i="19"/>
  <c r="J77" i="19"/>
  <c r="G77" i="19"/>
  <c r="E75" i="19"/>
  <c r="K76" i="19" s="1"/>
  <c r="J74" i="19"/>
  <c r="H74" i="19"/>
  <c r="I74" i="19"/>
  <c r="G74" i="19"/>
  <c r="L78" i="19"/>
  <c r="F78" i="19"/>
  <c r="E78" i="19"/>
  <c r="B79" i="19"/>
  <c r="B85" i="19"/>
  <c r="B88" i="19"/>
  <c r="K81" i="19" l="1"/>
  <c r="K75" i="19"/>
  <c r="K78" i="19"/>
  <c r="J78" i="19"/>
  <c r="B86" i="19"/>
  <c r="E85" i="19"/>
  <c r="L85" i="19"/>
  <c r="F85" i="19"/>
  <c r="F79" i="19"/>
  <c r="L79" i="19"/>
  <c r="G75" i="19"/>
  <c r="I75" i="19"/>
  <c r="H75" i="19"/>
  <c r="J75" i="19"/>
  <c r="G81" i="19"/>
  <c r="J81" i="19"/>
  <c r="H81" i="19"/>
  <c r="I81" i="19"/>
  <c r="I78" i="19"/>
  <c r="E79" i="19"/>
  <c r="K80" i="19" s="1"/>
  <c r="B83" i="19"/>
  <c r="L83" i="19" s="1"/>
  <c r="E82" i="19"/>
  <c r="F82" i="19"/>
  <c r="L82" i="19"/>
  <c r="B89" i="19"/>
  <c r="B92" i="19"/>
  <c r="G78" i="19"/>
  <c r="H78" i="19"/>
  <c r="K85" i="19" l="1"/>
  <c r="K82" i="19"/>
  <c r="K79" i="19"/>
  <c r="E83" i="19"/>
  <c r="K84" i="19" s="1"/>
  <c r="F83" i="19"/>
  <c r="I85" i="19"/>
  <c r="H79" i="19"/>
  <c r="J79" i="19"/>
  <c r="G79" i="19"/>
  <c r="I79" i="19"/>
  <c r="G85" i="19"/>
  <c r="H85" i="19"/>
  <c r="J85" i="19"/>
  <c r="H82" i="19"/>
  <c r="J82" i="19"/>
  <c r="I82" i="19"/>
  <c r="G82" i="19"/>
  <c r="E89" i="19"/>
  <c r="F89" i="19"/>
  <c r="B87" i="19"/>
  <c r="L87" i="19" s="1"/>
  <c r="F86" i="19"/>
  <c r="E86" i="19"/>
  <c r="L86" i="19"/>
  <c r="B93" i="19"/>
  <c r="B96" i="19"/>
  <c r="L89" i="19"/>
  <c r="B90" i="19"/>
  <c r="K89" i="19" l="1"/>
  <c r="K86" i="19"/>
  <c r="K83" i="19"/>
  <c r="G83" i="19"/>
  <c r="H83" i="19"/>
  <c r="I83" i="19"/>
  <c r="J83" i="19"/>
  <c r="I86" i="19"/>
  <c r="F87" i="19"/>
  <c r="B91" i="19"/>
  <c r="L91" i="19" s="1"/>
  <c r="F90" i="19"/>
  <c r="E90" i="19"/>
  <c r="L90" i="19"/>
  <c r="E87" i="19"/>
  <c r="K88" i="19" s="1"/>
  <c r="G86" i="19"/>
  <c r="H86" i="19"/>
  <c r="J86" i="19"/>
  <c r="E93" i="19"/>
  <c r="F93" i="19"/>
  <c r="G89" i="19"/>
  <c r="H89" i="19"/>
  <c r="I89" i="19"/>
  <c r="J89" i="19"/>
  <c r="B97" i="19"/>
  <c r="B100" i="19"/>
  <c r="L93" i="19"/>
  <c r="B94" i="19"/>
  <c r="K93" i="19" l="1"/>
  <c r="K90" i="19"/>
  <c r="K87" i="19"/>
  <c r="F91" i="19"/>
  <c r="E91" i="19"/>
  <c r="K92" i="19" s="1"/>
  <c r="B95" i="19"/>
  <c r="L95" i="19" s="1"/>
  <c r="E94" i="19"/>
  <c r="L94" i="19"/>
  <c r="F94" i="19"/>
  <c r="J87" i="19"/>
  <c r="H87" i="19"/>
  <c r="G87" i="19"/>
  <c r="I87" i="19"/>
  <c r="B98" i="19"/>
  <c r="L97" i="19"/>
  <c r="E97" i="19"/>
  <c r="F97" i="19"/>
  <c r="J90" i="19"/>
  <c r="G90" i="19"/>
  <c r="I90" i="19"/>
  <c r="H90" i="19"/>
  <c r="I93" i="19"/>
  <c r="H93" i="19"/>
  <c r="J93" i="19"/>
  <c r="G93" i="19"/>
  <c r="B101" i="19"/>
  <c r="B104" i="19"/>
  <c r="K97" i="19" l="1"/>
  <c r="K91" i="19"/>
  <c r="K94" i="19"/>
  <c r="H91" i="19"/>
  <c r="F95" i="19"/>
  <c r="E95" i="19"/>
  <c r="K96" i="19" s="1"/>
  <c r="I91" i="19"/>
  <c r="G91" i="19"/>
  <c r="J91" i="19"/>
  <c r="B102" i="19"/>
  <c r="F101" i="19"/>
  <c r="E101" i="19"/>
  <c r="L101" i="19"/>
  <c r="J97" i="19"/>
  <c r="H97" i="19"/>
  <c r="G97" i="19"/>
  <c r="I97" i="19"/>
  <c r="B99" i="19"/>
  <c r="L99" i="19" s="1"/>
  <c r="L98" i="19"/>
  <c r="F98" i="19"/>
  <c r="E98" i="19"/>
  <c r="H94" i="19"/>
  <c r="J94" i="19"/>
  <c r="G94" i="19"/>
  <c r="I94" i="19"/>
  <c r="B105" i="19"/>
  <c r="B108" i="19"/>
  <c r="K101" i="19" l="1"/>
  <c r="K98" i="19"/>
  <c r="K95" i="19"/>
  <c r="J95" i="19"/>
  <c r="H95" i="19"/>
  <c r="G95" i="19"/>
  <c r="I95" i="19"/>
  <c r="J101" i="19"/>
  <c r="I101" i="19"/>
  <c r="G101" i="19"/>
  <c r="H101" i="19"/>
  <c r="G98" i="19"/>
  <c r="I98" i="19"/>
  <c r="H98" i="19"/>
  <c r="J98" i="19"/>
  <c r="E99" i="19"/>
  <c r="K100" i="19" s="1"/>
  <c r="B106" i="19"/>
  <c r="L105" i="19"/>
  <c r="F105" i="19"/>
  <c r="E105" i="19"/>
  <c r="F99" i="19"/>
  <c r="B103" i="19"/>
  <c r="L103" i="19" s="1"/>
  <c r="L102" i="19"/>
  <c r="F102" i="19"/>
  <c r="E102" i="19"/>
  <c r="B109" i="19"/>
  <c r="B112" i="19"/>
  <c r="K105" i="19" l="1"/>
  <c r="K102" i="19"/>
  <c r="K99" i="19"/>
  <c r="G99" i="19"/>
  <c r="J99" i="19"/>
  <c r="H99" i="19"/>
  <c r="I99" i="19"/>
  <c r="E103" i="19"/>
  <c r="K104" i="19" s="1"/>
  <c r="G105" i="19"/>
  <c r="I105" i="19"/>
  <c r="J105" i="19"/>
  <c r="H105" i="19"/>
  <c r="I102" i="19"/>
  <c r="H102" i="19"/>
  <c r="G102" i="19"/>
  <c r="J102" i="19"/>
  <c r="B107" i="19"/>
  <c r="L107" i="19" s="1"/>
  <c r="F106" i="19"/>
  <c r="L106" i="19"/>
  <c r="E106" i="19"/>
  <c r="F103" i="19"/>
  <c r="B110" i="19"/>
  <c r="L109" i="19"/>
  <c r="E109" i="19"/>
  <c r="F109" i="19"/>
  <c r="B113" i="19"/>
  <c r="B116" i="19"/>
  <c r="K109" i="19" l="1"/>
  <c r="K103" i="19"/>
  <c r="K106" i="19"/>
  <c r="G103" i="19"/>
  <c r="H103" i="19"/>
  <c r="J103" i="19"/>
  <c r="I103" i="19"/>
  <c r="F107" i="19"/>
  <c r="J106" i="19"/>
  <c r="B111" i="19"/>
  <c r="L111" i="19" s="1"/>
  <c r="L110" i="19"/>
  <c r="F110" i="19"/>
  <c r="E110" i="19"/>
  <c r="H106" i="19"/>
  <c r="I106" i="19"/>
  <c r="G106" i="19"/>
  <c r="F113" i="19"/>
  <c r="L113" i="19"/>
  <c r="E107" i="19"/>
  <c r="K108" i="19" s="1"/>
  <c r="G109" i="19"/>
  <c r="J109" i="19"/>
  <c r="H109" i="19"/>
  <c r="I109" i="19"/>
  <c r="B117" i="19"/>
  <c r="B120" i="19"/>
  <c r="E113" i="19"/>
  <c r="B114" i="19"/>
  <c r="K113" i="19" l="1"/>
  <c r="K107" i="19"/>
  <c r="K110" i="19"/>
  <c r="E111" i="19"/>
  <c r="K112" i="19" s="1"/>
  <c r="F111" i="19"/>
  <c r="B118" i="19"/>
  <c r="F117" i="19"/>
  <c r="L117" i="19"/>
  <c r="E117" i="19"/>
  <c r="F114" i="19"/>
  <c r="L114" i="19"/>
  <c r="I113" i="19"/>
  <c r="J113" i="19"/>
  <c r="I110" i="19"/>
  <c r="G110" i="19"/>
  <c r="H110" i="19"/>
  <c r="J110" i="19"/>
  <c r="I107" i="19"/>
  <c r="G107" i="19"/>
  <c r="H107" i="19"/>
  <c r="J107" i="19"/>
  <c r="E114" i="19"/>
  <c r="B115" i="19"/>
  <c r="L115" i="19" s="1"/>
  <c r="H113" i="19"/>
  <c r="G113" i="19"/>
  <c r="B121" i="19"/>
  <c r="B124" i="19"/>
  <c r="K117" i="19" l="1"/>
  <c r="K111" i="19"/>
  <c r="K114" i="19"/>
  <c r="G111" i="19"/>
  <c r="H111" i="19"/>
  <c r="J111" i="19"/>
  <c r="I111" i="19"/>
  <c r="E115" i="19"/>
  <c r="K116" i="19" s="1"/>
  <c r="I114" i="19"/>
  <c r="F121" i="19"/>
  <c r="L121" i="19"/>
  <c r="F115" i="19"/>
  <c r="J114" i="19"/>
  <c r="J117" i="19"/>
  <c r="I117" i="19"/>
  <c r="H117" i="19"/>
  <c r="G117" i="19"/>
  <c r="B119" i="19"/>
  <c r="L119" i="19" s="1"/>
  <c r="L118" i="19"/>
  <c r="F118" i="19"/>
  <c r="E118" i="19"/>
  <c r="E121" i="19"/>
  <c r="B122" i="19"/>
  <c r="B125" i="19"/>
  <c r="B128" i="19"/>
  <c r="H114" i="19"/>
  <c r="G114" i="19"/>
  <c r="K121" i="19" l="1"/>
  <c r="K118" i="19"/>
  <c r="K115" i="19"/>
  <c r="H115" i="19"/>
  <c r="G115" i="19"/>
  <c r="J115" i="19"/>
  <c r="I115" i="19"/>
  <c r="J118" i="19"/>
  <c r="E119" i="19"/>
  <c r="K120" i="19" s="1"/>
  <c r="F122" i="19"/>
  <c r="E122" i="19"/>
  <c r="K122" i="19" s="1"/>
  <c r="J121" i="19"/>
  <c r="I121" i="19"/>
  <c r="F119" i="19"/>
  <c r="H118" i="19"/>
  <c r="I118" i="19"/>
  <c r="G118" i="19"/>
  <c r="B126" i="19"/>
  <c r="F125" i="19"/>
  <c r="L125" i="19"/>
  <c r="E125" i="19"/>
  <c r="B129" i="19"/>
  <c r="B132" i="19"/>
  <c r="L122" i="19"/>
  <c r="B123" i="19"/>
  <c r="L123" i="19" s="1"/>
  <c r="G121" i="19"/>
  <c r="H121" i="19"/>
  <c r="K125" i="19" l="1"/>
  <c r="K119" i="19"/>
  <c r="F123" i="19"/>
  <c r="B130" i="19"/>
  <c r="L129" i="19"/>
  <c r="F129" i="19"/>
  <c r="E129" i="19"/>
  <c r="G125" i="19"/>
  <c r="J125" i="19"/>
  <c r="I125" i="19"/>
  <c r="H125" i="19"/>
  <c r="G122" i="19"/>
  <c r="H122" i="19"/>
  <c r="J122" i="19"/>
  <c r="I122" i="19"/>
  <c r="F126" i="19"/>
  <c r="E126" i="19"/>
  <c r="B127" i="19"/>
  <c r="L127" i="19" s="1"/>
  <c r="E123" i="19"/>
  <c r="K124" i="19" s="1"/>
  <c r="L126" i="19"/>
  <c r="H119" i="19"/>
  <c r="G119" i="19"/>
  <c r="I119" i="19"/>
  <c r="J119" i="19"/>
  <c r="B133" i="19"/>
  <c r="B136" i="19"/>
  <c r="K129" i="19" l="1"/>
  <c r="K123" i="19"/>
  <c r="K126" i="19"/>
  <c r="H123" i="19"/>
  <c r="E127" i="19"/>
  <c r="K128" i="19" s="1"/>
  <c r="F127" i="19"/>
  <c r="I126" i="19"/>
  <c r="H126" i="19"/>
  <c r="G126" i="19"/>
  <c r="J126" i="19"/>
  <c r="B134" i="19"/>
  <c r="E133" i="19"/>
  <c r="F133" i="19"/>
  <c r="L133" i="19"/>
  <c r="H129" i="19"/>
  <c r="J129" i="19"/>
  <c r="G129" i="19"/>
  <c r="I129" i="19"/>
  <c r="I123" i="19"/>
  <c r="J123" i="19"/>
  <c r="G123" i="19"/>
  <c r="B131" i="19"/>
  <c r="L131" i="19" s="1"/>
  <c r="F130" i="19"/>
  <c r="E130" i="19"/>
  <c r="L130" i="19"/>
  <c r="B137" i="19"/>
  <c r="B140" i="19"/>
  <c r="K127" i="19" l="1"/>
  <c r="K133" i="19"/>
  <c r="K130" i="19"/>
  <c r="H127" i="19"/>
  <c r="J127" i="19"/>
  <c r="G127" i="19"/>
  <c r="I127" i="19"/>
  <c r="E131" i="19"/>
  <c r="K132" i="19" s="1"/>
  <c r="F131" i="19"/>
  <c r="B138" i="19"/>
  <c r="L137" i="19"/>
  <c r="F137" i="19"/>
  <c r="E137" i="19"/>
  <c r="I130" i="19"/>
  <c r="G130" i="19"/>
  <c r="H130" i="19"/>
  <c r="J130" i="19"/>
  <c r="J133" i="19"/>
  <c r="H133" i="19"/>
  <c r="G133" i="19"/>
  <c r="I133" i="19"/>
  <c r="B135" i="19"/>
  <c r="L135" i="19" s="1"/>
  <c r="F134" i="19"/>
  <c r="E134" i="19"/>
  <c r="K134" i="19" s="1"/>
  <c r="L134" i="19"/>
  <c r="B141" i="19"/>
  <c r="B144" i="19"/>
  <c r="K137" i="19" l="1"/>
  <c r="K131" i="19"/>
  <c r="E135" i="19"/>
  <c r="K136" i="19" s="1"/>
  <c r="F135" i="19"/>
  <c r="E141" i="19"/>
  <c r="F141" i="19"/>
  <c r="I137" i="19"/>
  <c r="J137" i="19"/>
  <c r="G137" i="19"/>
  <c r="H137" i="19"/>
  <c r="I134" i="19"/>
  <c r="J134" i="19"/>
  <c r="H134" i="19"/>
  <c r="G134" i="19"/>
  <c r="B139" i="19"/>
  <c r="L139" i="19" s="1"/>
  <c r="F138" i="19"/>
  <c r="L138" i="19"/>
  <c r="E138" i="19"/>
  <c r="J131" i="19"/>
  <c r="G131" i="19"/>
  <c r="H131" i="19"/>
  <c r="I131" i="19"/>
  <c r="B145" i="19"/>
  <c r="B148" i="19"/>
  <c r="L141" i="19"/>
  <c r="B142" i="19"/>
  <c r="K135" i="19" l="1"/>
  <c r="K141" i="19"/>
  <c r="K138" i="19"/>
  <c r="G135" i="19"/>
  <c r="I135" i="19"/>
  <c r="H135" i="19"/>
  <c r="J135" i="19"/>
  <c r="J141" i="19"/>
  <c r="G141" i="19"/>
  <c r="I141" i="19"/>
  <c r="H141" i="19"/>
  <c r="B143" i="19"/>
  <c r="L143" i="19" s="1"/>
  <c r="F142" i="19"/>
  <c r="E142" i="19"/>
  <c r="L142" i="19"/>
  <c r="H138" i="19"/>
  <c r="J138" i="19"/>
  <c r="G138" i="19"/>
  <c r="I138" i="19"/>
  <c r="F139" i="19"/>
  <c r="B146" i="19"/>
  <c r="L145" i="19"/>
  <c r="E145" i="19"/>
  <c r="F145" i="19"/>
  <c r="E139" i="19"/>
  <c r="K140" i="19" s="1"/>
  <c r="B149" i="19"/>
  <c r="B152" i="19"/>
  <c r="K145" i="19" l="1"/>
  <c r="K142" i="19"/>
  <c r="K139" i="19"/>
  <c r="E143" i="19"/>
  <c r="K144" i="19" s="1"/>
  <c r="F143" i="19"/>
  <c r="J139" i="19"/>
  <c r="G139" i="19"/>
  <c r="H139" i="19"/>
  <c r="I139" i="19"/>
  <c r="I145" i="19"/>
  <c r="J145" i="19"/>
  <c r="H145" i="19"/>
  <c r="G145" i="19"/>
  <c r="B147" i="19"/>
  <c r="L147" i="19" s="1"/>
  <c r="F146" i="19"/>
  <c r="L146" i="19"/>
  <c r="E146" i="19"/>
  <c r="H142" i="19"/>
  <c r="G142" i="19"/>
  <c r="I142" i="19"/>
  <c r="J142" i="19"/>
  <c r="E149" i="19"/>
  <c r="L149" i="19"/>
  <c r="B153" i="19"/>
  <c r="B156" i="19"/>
  <c r="F149" i="19"/>
  <c r="B150" i="19"/>
  <c r="K149" i="19" l="1"/>
  <c r="K143" i="19"/>
  <c r="K146" i="19"/>
  <c r="J143" i="19"/>
  <c r="I143" i="19"/>
  <c r="G143" i="19"/>
  <c r="H143" i="19"/>
  <c r="E147" i="19"/>
  <c r="K148" i="19" s="1"/>
  <c r="F150" i="19"/>
  <c r="L150" i="19"/>
  <c r="H149" i="19"/>
  <c r="I149" i="19"/>
  <c r="G149" i="19"/>
  <c r="J149" i="19"/>
  <c r="F147" i="19"/>
  <c r="B154" i="19"/>
  <c r="F153" i="19"/>
  <c r="E153" i="19"/>
  <c r="L153" i="19"/>
  <c r="H146" i="19"/>
  <c r="G146" i="19"/>
  <c r="I146" i="19"/>
  <c r="J146" i="19"/>
  <c r="E150" i="19"/>
  <c r="B151" i="19"/>
  <c r="L151" i="19" s="1"/>
  <c r="B157" i="19"/>
  <c r="B160" i="19"/>
  <c r="K147" i="19" l="1"/>
  <c r="K153" i="19"/>
  <c r="K150" i="19"/>
  <c r="E151" i="19"/>
  <c r="K152" i="19" s="1"/>
  <c r="J150" i="19"/>
  <c r="I153" i="19"/>
  <c r="J153" i="19"/>
  <c r="H153" i="19"/>
  <c r="G153" i="19"/>
  <c r="F151" i="19"/>
  <c r="I150" i="19"/>
  <c r="E157" i="19"/>
  <c r="L157" i="19"/>
  <c r="B155" i="19"/>
  <c r="L155" i="19" s="1"/>
  <c r="L154" i="19"/>
  <c r="F154" i="19"/>
  <c r="E154" i="19"/>
  <c r="J147" i="19"/>
  <c r="G147" i="19"/>
  <c r="H147" i="19"/>
  <c r="I147" i="19"/>
  <c r="B161" i="19"/>
  <c r="B164" i="19"/>
  <c r="F157" i="19"/>
  <c r="B158" i="19"/>
  <c r="G150" i="19"/>
  <c r="H150" i="19"/>
  <c r="K151" i="19" l="1"/>
  <c r="K157" i="19"/>
  <c r="K154" i="19"/>
  <c r="H151" i="19"/>
  <c r="G151" i="19"/>
  <c r="J151" i="19"/>
  <c r="F155" i="19"/>
  <c r="H154" i="19"/>
  <c r="G154" i="19"/>
  <c r="J154" i="19"/>
  <c r="I154" i="19"/>
  <c r="I151" i="19"/>
  <c r="G157" i="19"/>
  <c r="H157" i="19"/>
  <c r="J157" i="19"/>
  <c r="I157" i="19"/>
  <c r="B159" i="19"/>
  <c r="L159" i="19" s="1"/>
  <c r="F158" i="19"/>
  <c r="E158" i="19"/>
  <c r="L158" i="19"/>
  <c r="B162" i="19"/>
  <c r="F161" i="19"/>
  <c r="E161" i="19"/>
  <c r="L161" i="19"/>
  <c r="E155" i="19"/>
  <c r="K156" i="19" s="1"/>
  <c r="B165" i="19"/>
  <c r="B168" i="19"/>
  <c r="K158" i="19" l="1"/>
  <c r="K161" i="19"/>
  <c r="K155" i="19"/>
  <c r="B166" i="19"/>
  <c r="L165" i="19"/>
  <c r="F165" i="19"/>
  <c r="E165" i="19"/>
  <c r="I158" i="19"/>
  <c r="H158" i="19"/>
  <c r="G158" i="19"/>
  <c r="J158" i="19"/>
  <c r="E159" i="19"/>
  <c r="K160" i="19" s="1"/>
  <c r="H155" i="19"/>
  <c r="J155" i="19"/>
  <c r="I155" i="19"/>
  <c r="G155" i="19"/>
  <c r="G161" i="19"/>
  <c r="I161" i="19"/>
  <c r="J161" i="19"/>
  <c r="H161" i="19"/>
  <c r="F159" i="19"/>
  <c r="B163" i="19"/>
  <c r="L163" i="19" s="1"/>
  <c r="E162" i="19"/>
  <c r="K162" i="19" s="1"/>
  <c r="F162" i="19"/>
  <c r="L162" i="19"/>
  <c r="B169" i="19"/>
  <c r="B172" i="19"/>
  <c r="K165" i="19" l="1"/>
  <c r="K159" i="19"/>
  <c r="B170" i="19"/>
  <c r="L169" i="19"/>
  <c r="F169" i="19"/>
  <c r="E169" i="19"/>
  <c r="F163" i="19"/>
  <c r="J165" i="19"/>
  <c r="I165" i="19"/>
  <c r="G165" i="19"/>
  <c r="H165" i="19"/>
  <c r="E163" i="19"/>
  <c r="K164" i="19" s="1"/>
  <c r="J159" i="19"/>
  <c r="I159" i="19"/>
  <c r="G159" i="19"/>
  <c r="H159" i="19"/>
  <c r="J162" i="19"/>
  <c r="I162" i="19"/>
  <c r="G162" i="19"/>
  <c r="H162" i="19"/>
  <c r="B167" i="19"/>
  <c r="L167" i="19" s="1"/>
  <c r="L166" i="19"/>
  <c r="F166" i="19"/>
  <c r="E166" i="19"/>
  <c r="B173" i="19"/>
  <c r="B176" i="19"/>
  <c r="K169" i="19" l="1"/>
  <c r="K163" i="19"/>
  <c r="K166" i="19"/>
  <c r="I166" i="19"/>
  <c r="F167" i="19"/>
  <c r="H163" i="19"/>
  <c r="G163" i="19"/>
  <c r="I163" i="19"/>
  <c r="J163" i="19"/>
  <c r="G169" i="19"/>
  <c r="H169" i="19"/>
  <c r="I169" i="19"/>
  <c r="J169" i="19"/>
  <c r="L173" i="19"/>
  <c r="E173" i="19"/>
  <c r="H166" i="19"/>
  <c r="J166" i="19"/>
  <c r="G166" i="19"/>
  <c r="E167" i="19"/>
  <c r="K168" i="19" s="1"/>
  <c r="B171" i="19"/>
  <c r="L171" i="19" s="1"/>
  <c r="F170" i="19"/>
  <c r="E170" i="19"/>
  <c r="L170" i="19"/>
  <c r="B177" i="19"/>
  <c r="B180" i="19"/>
  <c r="B181" i="19" s="1"/>
  <c r="F173" i="19"/>
  <c r="B174" i="19"/>
  <c r="K173" i="19" l="1"/>
  <c r="K170" i="19"/>
  <c r="K167" i="19"/>
  <c r="E171" i="19"/>
  <c r="K172" i="19" s="1"/>
  <c r="B178" i="19"/>
  <c r="L177" i="19"/>
  <c r="E177" i="19"/>
  <c r="F177" i="19"/>
  <c r="H170" i="19"/>
  <c r="G170" i="19"/>
  <c r="I170" i="19"/>
  <c r="J170" i="19"/>
  <c r="I173" i="19"/>
  <c r="G173" i="19"/>
  <c r="J173" i="19"/>
  <c r="H173" i="19"/>
  <c r="B182" i="19"/>
  <c r="L181" i="19"/>
  <c r="F181" i="19"/>
  <c r="E181" i="19"/>
  <c r="B175" i="19"/>
  <c r="L175" i="19" s="1"/>
  <c r="L174" i="19"/>
  <c r="F174" i="19"/>
  <c r="E174" i="19"/>
  <c r="J167" i="19"/>
  <c r="H167" i="19"/>
  <c r="G167" i="19"/>
  <c r="I167" i="19"/>
  <c r="F171" i="19"/>
  <c r="K181" i="19" l="1"/>
  <c r="K177" i="19"/>
  <c r="K174" i="19"/>
  <c r="K171" i="19"/>
  <c r="G171" i="19"/>
  <c r="I171" i="19"/>
  <c r="H171" i="19"/>
  <c r="J171" i="19"/>
  <c r="B183" i="19"/>
  <c r="E183" i="19" s="1"/>
  <c r="L182" i="19"/>
  <c r="E182" i="19"/>
  <c r="F182" i="19"/>
  <c r="G174" i="19"/>
  <c r="J174" i="19"/>
  <c r="H174" i="19"/>
  <c r="I174" i="19"/>
  <c r="F175" i="19"/>
  <c r="E175" i="19"/>
  <c r="K176" i="19" s="1"/>
  <c r="K8" i="19" s="1"/>
  <c r="I177" i="19"/>
  <c r="J177" i="19"/>
  <c r="H177" i="19"/>
  <c r="G177" i="19"/>
  <c r="J181" i="19"/>
  <c r="I181" i="19"/>
  <c r="H181" i="19"/>
  <c r="G181" i="19"/>
  <c r="B179" i="19"/>
  <c r="L179" i="19" s="1"/>
  <c r="F178" i="19"/>
  <c r="E178" i="19"/>
  <c r="L178" i="19"/>
  <c r="F183" i="19" l="1"/>
  <c r="J183" i="19" s="1"/>
  <c r="K183" i="19"/>
  <c r="K182" i="19"/>
  <c r="K178" i="19"/>
  <c r="K175" i="19"/>
  <c r="F179" i="19"/>
  <c r="I178" i="19"/>
  <c r="J178" i="19"/>
  <c r="H178" i="19"/>
  <c r="G178" i="19"/>
  <c r="G183" i="19"/>
  <c r="H183" i="19"/>
  <c r="I175" i="19"/>
  <c r="J175" i="19"/>
  <c r="H175" i="19"/>
  <c r="G175" i="19"/>
  <c r="I182" i="19"/>
  <c r="J182" i="19"/>
  <c r="H182" i="19"/>
  <c r="G182" i="19"/>
  <c r="E179" i="19"/>
  <c r="K180" i="19" s="1"/>
  <c r="B184" i="19"/>
  <c r="K184" i="19" s="1"/>
  <c r="L183" i="19"/>
  <c r="I183" i="19" l="1"/>
  <c r="K179" i="19"/>
  <c r="B185" i="19"/>
  <c r="B186" i="19" s="1"/>
  <c r="B188" i="19"/>
  <c r="I179" i="19"/>
  <c r="J179" i="19"/>
  <c r="H179" i="19"/>
  <c r="G179" i="19"/>
  <c r="F185" i="19" l="1"/>
  <c r="E185" i="19"/>
  <c r="L185" i="19"/>
  <c r="B189" i="19"/>
  <c r="B192" i="19"/>
  <c r="B187" i="19"/>
  <c r="L187" i="19" s="1"/>
  <c r="F186" i="19"/>
  <c r="E186" i="19"/>
  <c r="L186" i="19"/>
  <c r="K186" i="19" l="1"/>
  <c r="K185" i="19"/>
  <c r="I185" i="19"/>
  <c r="J185" i="19"/>
  <c r="H185" i="19"/>
  <c r="G185" i="19"/>
  <c r="B190" i="19"/>
  <c r="F189" i="19"/>
  <c r="L189" i="19"/>
  <c r="E189" i="19"/>
  <c r="B193" i="19"/>
  <c r="B196" i="19"/>
  <c r="J186" i="19"/>
  <c r="I186" i="19"/>
  <c r="H186" i="19"/>
  <c r="G186" i="19"/>
  <c r="F187" i="19"/>
  <c r="E187" i="19"/>
  <c r="K188" i="19" s="1"/>
  <c r="K189" i="19" l="1"/>
  <c r="K187" i="19"/>
  <c r="B191" i="19"/>
  <c r="L191" i="19" s="1"/>
  <c r="L190" i="19"/>
  <c r="E190" i="19"/>
  <c r="K190" i="19" s="1"/>
  <c r="F190" i="19"/>
  <c r="B194" i="19"/>
  <c r="F193" i="19"/>
  <c r="E193" i="19"/>
  <c r="L193" i="19"/>
  <c r="J189" i="19"/>
  <c r="I189" i="19"/>
  <c r="H189" i="19"/>
  <c r="G189" i="19"/>
  <c r="B200" i="19"/>
  <c r="B197" i="19"/>
  <c r="J187" i="19"/>
  <c r="I187" i="19"/>
  <c r="G187" i="19"/>
  <c r="H187" i="19"/>
  <c r="F191" i="19" l="1"/>
  <c r="K193" i="19"/>
  <c r="I193" i="19"/>
  <c r="J193" i="19"/>
  <c r="H193" i="19"/>
  <c r="G193" i="19"/>
  <c r="E191" i="19"/>
  <c r="K192" i="19" s="1"/>
  <c r="B195" i="19"/>
  <c r="L195" i="19" s="1"/>
  <c r="L194" i="19"/>
  <c r="E194" i="19"/>
  <c r="F194" i="19"/>
  <c r="I190" i="19"/>
  <c r="J190" i="19"/>
  <c r="H190" i="19"/>
  <c r="G190" i="19"/>
  <c r="B198" i="19"/>
  <c r="E197" i="19"/>
  <c r="L197" i="19"/>
  <c r="F197" i="19"/>
  <c r="B201" i="19"/>
  <c r="B204" i="19"/>
  <c r="K197" i="19" l="1"/>
  <c r="K194" i="19"/>
  <c r="K191" i="19"/>
  <c r="F195" i="19"/>
  <c r="G191" i="19"/>
  <c r="I191" i="19"/>
  <c r="J191" i="19"/>
  <c r="H191" i="19"/>
  <c r="B202" i="19"/>
  <c r="E201" i="19"/>
  <c r="L201" i="19"/>
  <c r="F201" i="19"/>
  <c r="J197" i="19"/>
  <c r="I197" i="19"/>
  <c r="H197" i="19"/>
  <c r="G197" i="19"/>
  <c r="I194" i="19"/>
  <c r="J194" i="19"/>
  <c r="H194" i="19"/>
  <c r="G194" i="19"/>
  <c r="B199" i="19"/>
  <c r="L199" i="19" s="1"/>
  <c r="L198" i="19"/>
  <c r="E198" i="19"/>
  <c r="K198" i="19" s="1"/>
  <c r="F198" i="19"/>
  <c r="E195" i="19"/>
  <c r="K196" i="19" s="1"/>
  <c r="B205" i="19"/>
  <c r="B208" i="19"/>
  <c r="B209" i="19" s="1"/>
  <c r="K201" i="19" l="1"/>
  <c r="K195" i="19"/>
  <c r="B203" i="19"/>
  <c r="L203" i="19" s="1"/>
  <c r="F202" i="19"/>
  <c r="E202" i="19"/>
  <c r="L202" i="19"/>
  <c r="B210" i="19"/>
  <c r="E209" i="19"/>
  <c r="K209" i="19" s="1"/>
  <c r="L209" i="19"/>
  <c r="F209" i="19"/>
  <c r="J201" i="19"/>
  <c r="I201" i="19"/>
  <c r="G201" i="19"/>
  <c r="H201" i="19"/>
  <c r="B206" i="19"/>
  <c r="F205" i="19"/>
  <c r="L205" i="19"/>
  <c r="E205" i="19"/>
  <c r="E199" i="19"/>
  <c r="K200" i="19" s="1"/>
  <c r="G195" i="19"/>
  <c r="H195" i="19"/>
  <c r="I195" i="19"/>
  <c r="I198" i="19"/>
  <c r="J198" i="19"/>
  <c r="H198" i="19"/>
  <c r="G198" i="19"/>
  <c r="F199" i="19"/>
  <c r="J195" i="19"/>
  <c r="K199" i="19" l="1"/>
  <c r="K205" i="19"/>
  <c r="K202" i="19"/>
  <c r="J199" i="19"/>
  <c r="F203" i="19"/>
  <c r="E203" i="19"/>
  <c r="K203" i="19" s="1"/>
  <c r="J209" i="19"/>
  <c r="G209" i="19"/>
  <c r="I209" i="19"/>
  <c r="H209" i="19"/>
  <c r="B211" i="19"/>
  <c r="L211" i="19" s="1"/>
  <c r="F210" i="19"/>
  <c r="L210" i="19"/>
  <c r="E210" i="19"/>
  <c r="K210" i="19" s="1"/>
  <c r="B207" i="19"/>
  <c r="L207" i="19" s="1"/>
  <c r="L206" i="19"/>
  <c r="F206" i="19"/>
  <c r="E206" i="19"/>
  <c r="H199" i="19"/>
  <c r="G199" i="19"/>
  <c r="I199" i="19"/>
  <c r="I205" i="19"/>
  <c r="J205" i="19"/>
  <c r="H205" i="19"/>
  <c r="G205" i="19"/>
  <c r="J202" i="19"/>
  <c r="H202" i="19"/>
  <c r="I202" i="19"/>
  <c r="G202" i="19"/>
  <c r="K206" i="19" l="1"/>
  <c r="J203" i="19"/>
  <c r="K204" i="19"/>
  <c r="I203" i="19"/>
  <c r="F207" i="19"/>
  <c r="H203" i="19"/>
  <c r="G203" i="19"/>
  <c r="E207" i="19"/>
  <c r="K208" i="19" s="1"/>
  <c r="G210" i="19"/>
  <c r="H210" i="19"/>
  <c r="J210" i="19"/>
  <c r="I210" i="19"/>
  <c r="I206" i="19"/>
  <c r="H206" i="19"/>
  <c r="J206" i="19"/>
  <c r="G206" i="19"/>
  <c r="F211" i="19"/>
  <c r="E211" i="19"/>
  <c r="K211" i="19" s="1"/>
  <c r="K207" i="19" l="1"/>
  <c r="H211" i="19"/>
  <c r="G211" i="19"/>
  <c r="J211" i="19"/>
  <c r="I211" i="19"/>
  <c r="H207" i="19"/>
  <c r="G207" i="19"/>
  <c r="I207" i="19"/>
  <c r="J207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AE554A-C8DF-49FD-9494-97BA2D4B89BF}" keepAlive="1" name="Consulta - tablero_estadistica_resumenrr7" description="Conexión a la consulta 'tablero_estadistica_resumenrr7' en el libro." type="5" refreshedVersion="8" background="1" saveData="1">
    <dbPr connection="Provider=Microsoft.Mashup.OleDb.1;Data Source=$Workbook$;Location=tablero_estadistica_resumenrr7;Extended Properties=&quot;&quot;" command="SELECT * FROM [tablero_estadistica_resumenrr7]"/>
  </connection>
</connections>
</file>

<file path=xl/sharedStrings.xml><?xml version="1.0" encoding="utf-8"?>
<sst xmlns="http://schemas.openxmlformats.org/spreadsheetml/2006/main" count="3603" uniqueCount="406">
  <si>
    <t>nombre_compania</t>
  </si>
  <si>
    <t>ramo</t>
  </si>
  <si>
    <t>operacion</t>
  </si>
  <si>
    <t>ramo_complemento</t>
  </si>
  <si>
    <t>subramo</t>
  </si>
  <si>
    <t>periodo</t>
  </si>
  <si>
    <t>Banorte</t>
  </si>
  <si>
    <t>Automoviles Turistas</t>
  </si>
  <si>
    <t>Allianz México</t>
  </si>
  <si>
    <t>AP Gpo y Col</t>
  </si>
  <si>
    <t>Accidentes Personales</t>
  </si>
  <si>
    <t>AP Individual</t>
  </si>
  <si>
    <t>Assurant Vida</t>
  </si>
  <si>
    <t>General de Seguros</t>
  </si>
  <si>
    <t>Otros Riesgos Catastroficos</t>
  </si>
  <si>
    <t>Riesgos Catastroficos</t>
  </si>
  <si>
    <t>Seguros SURA</t>
  </si>
  <si>
    <t>HDI Seguros</t>
  </si>
  <si>
    <t>Gastos Medicos</t>
  </si>
  <si>
    <t>AyA Agricola</t>
  </si>
  <si>
    <t>Agricola y de Animales</t>
  </si>
  <si>
    <t>AIG Seguros</t>
  </si>
  <si>
    <t>Chubb Seguros México</t>
  </si>
  <si>
    <t>Quálitas</t>
  </si>
  <si>
    <t>Otros Automoviles y Obligatorios</t>
  </si>
  <si>
    <t>Camiones</t>
  </si>
  <si>
    <t>Salud Gpo y Col</t>
  </si>
  <si>
    <t>Salud</t>
  </si>
  <si>
    <t>Mapfre México</t>
  </si>
  <si>
    <t>Terremoto y Erupcion Volcanica</t>
  </si>
  <si>
    <t>Vida Total</t>
  </si>
  <si>
    <t>Automoviles Total</t>
  </si>
  <si>
    <t>G.N.P.</t>
  </si>
  <si>
    <t>AXA Seguros</t>
  </si>
  <si>
    <t>Diversos</t>
  </si>
  <si>
    <t>FM Global</t>
  </si>
  <si>
    <t>Tecnicos</t>
  </si>
  <si>
    <t>Genworth Seg. de Crédito</t>
  </si>
  <si>
    <t>Credito a la Vivienda</t>
  </si>
  <si>
    <t>Cardif Vida</t>
  </si>
  <si>
    <t>GMM. Individual</t>
  </si>
  <si>
    <t>Monterrey New York Life</t>
  </si>
  <si>
    <t>GMM. Gpo y Col</t>
  </si>
  <si>
    <t>Pensiones IMSS</t>
  </si>
  <si>
    <t>RC General</t>
  </si>
  <si>
    <t>Responsabilidad Civil y Riesgos Profesionales</t>
  </si>
  <si>
    <t>RC Viajero</t>
  </si>
  <si>
    <t>GMX Seguros</t>
  </si>
  <si>
    <t>RC Otros</t>
  </si>
  <si>
    <t>RC Aviones y Barcos</t>
  </si>
  <si>
    <t>Metlife México</t>
  </si>
  <si>
    <t>Total General</t>
  </si>
  <si>
    <t>Vida Individual</t>
  </si>
  <si>
    <t>Vida Gpo y Col</t>
  </si>
  <si>
    <t>AyA Otros</t>
  </si>
  <si>
    <t>Ve Por Más</t>
  </si>
  <si>
    <t>MediAccess</t>
  </si>
  <si>
    <t>Salud Individual</t>
  </si>
  <si>
    <t>Afirme</t>
  </si>
  <si>
    <t>Incendio</t>
  </si>
  <si>
    <t>Pensiones Total</t>
  </si>
  <si>
    <t>Atlas</t>
  </si>
  <si>
    <t>HSBC Seguros</t>
  </si>
  <si>
    <t>AyA Pecuario</t>
  </si>
  <si>
    <t>Huracan y Otros Riesgos Hidrometeorologicos</t>
  </si>
  <si>
    <t>Inbursa</t>
  </si>
  <si>
    <t>MyT Cascos</t>
  </si>
  <si>
    <t>Maritimo y Transportes</t>
  </si>
  <si>
    <t>Odontoprev</t>
  </si>
  <si>
    <t>Accidentes y Enfermedades Total</t>
  </si>
  <si>
    <t>Miscelaneos</t>
  </si>
  <si>
    <t>MyT Carga</t>
  </si>
  <si>
    <t>Tokio Marine</t>
  </si>
  <si>
    <t>Daños Sin Autos Total</t>
  </si>
  <si>
    <t>Total General Sin Pensiones</t>
  </si>
  <si>
    <t>TOTAL GRANDES</t>
  </si>
  <si>
    <t>Credito</t>
  </si>
  <si>
    <t>Pensiones ISSSTE</t>
  </si>
  <si>
    <t>La Latinoamericana</t>
  </si>
  <si>
    <t>Automoviles Residentes</t>
  </si>
  <si>
    <t>Plan Seguro</t>
  </si>
  <si>
    <t>Pan-American México</t>
  </si>
  <si>
    <t>Zurich Santander</t>
  </si>
  <si>
    <t>Daños Total</t>
  </si>
  <si>
    <t>Primero Seguros</t>
  </si>
  <si>
    <t>HDI Global Seguros</t>
  </si>
  <si>
    <t>Zurich Aseguradora Mexicana</t>
  </si>
  <si>
    <t>El Potosí</t>
  </si>
  <si>
    <t>Seguros Azteca Daños</t>
  </si>
  <si>
    <t>Hir Seguros</t>
  </si>
  <si>
    <t>Virginia Surety</t>
  </si>
  <si>
    <t>Seguros Argos</t>
  </si>
  <si>
    <t>TOTAL MEDIANAS</t>
  </si>
  <si>
    <t>El Águila</t>
  </si>
  <si>
    <t>Seguros Azteca</t>
  </si>
  <si>
    <t>PREVEM Seguros</t>
  </si>
  <si>
    <t>Swiss Re Corporate Solutions</t>
  </si>
  <si>
    <t>Patrimonial Vida</t>
  </si>
  <si>
    <t>General de Salud</t>
  </si>
  <si>
    <t>Prudential</t>
  </si>
  <si>
    <t>Atradius</t>
  </si>
  <si>
    <t>SHF Cred Vivienda</t>
  </si>
  <si>
    <t>TOTAL RESTO</t>
  </si>
  <si>
    <t>TOTAL</t>
  </si>
  <si>
    <t>Patria</t>
  </si>
  <si>
    <t>Pensiones Banorte</t>
  </si>
  <si>
    <t>Solunion Crédito</t>
  </si>
  <si>
    <t>BUPA México</t>
  </si>
  <si>
    <t>Skandia Life</t>
  </si>
  <si>
    <t>ProFuturo G.N.P.</t>
  </si>
  <si>
    <t>ANA</t>
  </si>
  <si>
    <t>AXA Salud</t>
  </si>
  <si>
    <t>Berkley Seguros</t>
  </si>
  <si>
    <t>Insignia Life</t>
  </si>
  <si>
    <t>Crabi</t>
  </si>
  <si>
    <t>Coface</t>
  </si>
  <si>
    <t>Suma de Prima_DirectaAct</t>
  </si>
  <si>
    <t>Suma de CostoSin_Act</t>
  </si>
  <si>
    <t>Cifras en miles</t>
  </si>
  <si>
    <t>Primas Directas</t>
  </si>
  <si>
    <t xml:space="preserve">% Part. en Merc. </t>
  </si>
  <si>
    <t>Incremento</t>
  </si>
  <si>
    <t>% de Cartera</t>
  </si>
  <si>
    <t>Compañías</t>
  </si>
  <si>
    <t>Importe</t>
  </si>
  <si>
    <t>%</t>
  </si>
  <si>
    <t xml:space="preserve">Por </t>
  </si>
  <si>
    <t>Total</t>
  </si>
  <si>
    <t>Operación</t>
  </si>
  <si>
    <t>Cartera</t>
  </si>
  <si>
    <t>NE  = No Existe</t>
  </si>
  <si>
    <t>* % Extraordinario mayor de 1000%</t>
  </si>
  <si>
    <t>Ramo_</t>
  </si>
  <si>
    <t>Suma de Prima_DirectaAnt</t>
  </si>
  <si>
    <t>29 Automoviles Total</t>
  </si>
  <si>
    <t>30 Automoviles Residentes</t>
  </si>
  <si>
    <t>31 Camiones</t>
  </si>
  <si>
    <t>32 Automoviles Turistas</t>
  </si>
  <si>
    <t>33 Otros Automoviles y Obligatorios</t>
  </si>
  <si>
    <t>10 Total General</t>
  </si>
  <si>
    <t>11 Total General Sin Pensiones</t>
  </si>
  <si>
    <t>12 Vida Total</t>
  </si>
  <si>
    <t>13 Vida Individual</t>
  </si>
  <si>
    <t>14 Vida Gpo y Col</t>
  </si>
  <si>
    <t>18 Accidentes y Enfermedades Total</t>
  </si>
  <si>
    <t>19 Accidentes Personales</t>
  </si>
  <si>
    <t>20 AP Individual</t>
  </si>
  <si>
    <t>21 AP Gpo y Col</t>
  </si>
  <si>
    <t>22 Gastos Medicos</t>
  </si>
  <si>
    <t>23 GMM. Individual</t>
  </si>
  <si>
    <t>24 GMM. Gpo y Col</t>
  </si>
  <si>
    <t>28 Daños Total</t>
  </si>
  <si>
    <t>34 Daños Sin Autos Total</t>
  </si>
  <si>
    <t>35 Responsabilidad Civil y Riesgos Profesionales</t>
  </si>
  <si>
    <t>36 RC General</t>
  </si>
  <si>
    <t>37 RC Aviones y Barcos</t>
  </si>
  <si>
    <t>38 RC Viajero</t>
  </si>
  <si>
    <t>40 Maritimo y Transportes</t>
  </si>
  <si>
    <t>41 MyT Carga</t>
  </si>
  <si>
    <t>42 MyT Cascos</t>
  </si>
  <si>
    <t>43 Incendio</t>
  </si>
  <si>
    <t>44 Riesgos Catastroficos</t>
  </si>
  <si>
    <t>45 Terremoto y Erupcion Volcanica</t>
  </si>
  <si>
    <t>46 Huracan y Otros Riesgos Hidrometeorologicos</t>
  </si>
  <si>
    <t>48 Agricola y de Animales</t>
  </si>
  <si>
    <t>49 AyA Agricola</t>
  </si>
  <si>
    <t>51 AyA Pecuario</t>
  </si>
  <si>
    <t>52 Diversos</t>
  </si>
  <si>
    <t>53 Miscelaneos</t>
  </si>
  <si>
    <t>54 Tecnicos</t>
  </si>
  <si>
    <t>15 Pensiones Total</t>
  </si>
  <si>
    <t>16 Pensiones IMSS</t>
  </si>
  <si>
    <t>17 Pensiones ISSSTE</t>
  </si>
  <si>
    <t>25 Salud</t>
  </si>
  <si>
    <t>26 Salud Individual</t>
  </si>
  <si>
    <t>27 Salud Gpo y Col</t>
  </si>
  <si>
    <t>39 RC Otros</t>
  </si>
  <si>
    <t>47 Otros Riesgos Catastroficos</t>
  </si>
  <si>
    <t>50 AyA Otros</t>
  </si>
  <si>
    <t>55 Credito</t>
  </si>
  <si>
    <t>56 Credito a la Vivienda</t>
  </si>
  <si>
    <t>Jerarquia 2</t>
  </si>
  <si>
    <t>Sector</t>
  </si>
  <si>
    <t>Q4</t>
  </si>
  <si>
    <t>Q3</t>
  </si>
  <si>
    <t>Q2</t>
  </si>
  <si>
    <t>Q1</t>
  </si>
  <si>
    <t>Cuarto Trimestre</t>
  </si>
  <si>
    <t>Tercer Trimestre</t>
  </si>
  <si>
    <t>Segundo Trimestre</t>
  </si>
  <si>
    <t>Primer Trimestre</t>
  </si>
  <si>
    <t>Siniestros Directos</t>
  </si>
  <si>
    <t>Siniestros Retenidos</t>
  </si>
  <si>
    <t>% de</t>
  </si>
  <si>
    <t>% vs. Prima Directa</t>
  </si>
  <si>
    <t>Prima Dev.</t>
  </si>
  <si>
    <t>% vs. Prima Dev. Ret.</t>
  </si>
  <si>
    <t>Incr.</t>
  </si>
  <si>
    <t>Retenida</t>
  </si>
  <si>
    <t>%  Participac de Mercado</t>
  </si>
  <si>
    <t>PRIMAS DIRECTAS</t>
  </si>
  <si>
    <t>Suma de IncResvDivAct</t>
  </si>
  <si>
    <t>Incr. %</t>
  </si>
  <si>
    <t>Inc. Rva.
Dividendos</t>
  </si>
  <si>
    <t>SINIESTROS DIRECTOS</t>
  </si>
  <si>
    <t>Suma de Costo_Sin_RetAct</t>
  </si>
  <si>
    <t>Suma de Prima_DevengadaAct</t>
  </si>
  <si>
    <t>(Varios elementos)</t>
  </si>
  <si>
    <t>Suma de Prima_Directa_Act1anio</t>
  </si>
  <si>
    <t>Suma de PrimaDirectaAct_Renov</t>
  </si>
  <si>
    <t>Suma de PrimaDirectaAct_Unica</t>
  </si>
  <si>
    <t>Daños Sin Autos</t>
  </si>
  <si>
    <t>Daños</t>
  </si>
  <si>
    <t>Automoviles</t>
  </si>
  <si>
    <t>ramo_raiz</t>
  </si>
  <si>
    <t>Prima_DevengadaAnt</t>
  </si>
  <si>
    <t>Prima_DevengadaAct</t>
  </si>
  <si>
    <t>CostoSin_Ant</t>
  </si>
  <si>
    <t>CostoSin_Act</t>
  </si>
  <si>
    <t>PrimaDirectaAnt_Unica</t>
  </si>
  <si>
    <t>PrimaDirectaAct_Unica</t>
  </si>
  <si>
    <t>PrimaDirectaAnt_Renov</t>
  </si>
  <si>
    <t>PrimaDirectaAct_Renov</t>
  </si>
  <si>
    <t>Prima_Directa_Ant1anio</t>
  </si>
  <si>
    <t>Prima_Directa_Act1anio</t>
  </si>
  <si>
    <t>Costo_Sin_RetAnt</t>
  </si>
  <si>
    <t>Costo_Sin_RetAct</t>
  </si>
  <si>
    <t>IncResvDivAnt</t>
  </si>
  <si>
    <t>IncResvDivAct</t>
  </si>
  <si>
    <t>Prima_DirectaAnt</t>
  </si>
  <si>
    <t>Prima_DirectaAct</t>
  </si>
  <si>
    <t>jerarquia</t>
  </si>
  <si>
    <t>mes_reporte</t>
  </si>
  <si>
    <t>anio_reporte</t>
  </si>
  <si>
    <t>Análisis de Primas Directas</t>
  </si>
  <si>
    <t>Suma de Prima_Directa_Ant1anio</t>
  </si>
  <si>
    <t>Suma de PrimaDirectaAnt_Renov</t>
  </si>
  <si>
    <t>Suma de PrimaDirectaAnt_Unica</t>
  </si>
  <si>
    <t>EstadisticAMIS Informe</t>
  </si>
  <si>
    <t>Con la finalidad de atender la solicitud de información, presentamos esta publicación comparando los datosprimas del periodo actual vs el mismo periodo del año anterior.</t>
  </si>
  <si>
    <t>Participación de mercado</t>
  </si>
  <si>
    <t>Porcentaje que representa la participación de las compañías sobre el total del ramo o subramo que se está consultando.</t>
  </si>
  <si>
    <t>Participación por operación</t>
  </si>
  <si>
    <t>Porcentaje que representa la participación del subramo sobre el ramo de la compañía.</t>
  </si>
  <si>
    <t>Participación por cartera</t>
  </si>
  <si>
    <t>Porcentaje que representa la participación del ramo o subramos sobre el total general sin pensiones de la compañía.</t>
  </si>
  <si>
    <t>Participación por sector</t>
  </si>
  <si>
    <t>Porcentaje que representa la participación de la compañía del ramo o subramo(s) sobre la suma del total general sin pensiones.</t>
  </si>
  <si>
    <t>ANÁLISIS DE PRIMAS DIRECTAS</t>
  </si>
  <si>
    <t>ANÁLISIS DE SINIESTROS</t>
  </si>
  <si>
    <t>DEFINICIÓN DE TÉRMINOS</t>
  </si>
  <si>
    <t>Periodo:</t>
  </si>
  <si>
    <t>Fecha de actualización:</t>
  </si>
  <si>
    <t>SPT</t>
  </si>
  <si>
    <t>Agroasemex</t>
  </si>
  <si>
    <t>numero_compania</t>
  </si>
  <si>
    <t>gestor_cia_id</t>
  </si>
  <si>
    <t>ofuscacion</t>
  </si>
  <si>
    <t>fecha_ofuscada</t>
  </si>
  <si>
    <t>Prima_directa_Anual_act</t>
  </si>
  <si>
    <t>Prima_directa_Anual_ant</t>
  </si>
  <si>
    <t>cto_sin_anual_act</t>
  </si>
  <si>
    <t>cto_sin_anual_ant</t>
  </si>
  <si>
    <t>pib_act</t>
  </si>
  <si>
    <t>pib_ant</t>
  </si>
  <si>
    <t>inpc_act</t>
  </si>
  <si>
    <t>inpc_ant</t>
  </si>
  <si>
    <t>PD_Cartera_act</t>
  </si>
  <si>
    <t>PD_Cartera_ant</t>
  </si>
  <si>
    <t>PD_Sector_Total_act</t>
  </si>
  <si>
    <t>PD_Sector_Total_ant</t>
  </si>
  <si>
    <t>PD_Sector_SinPension_act</t>
  </si>
  <si>
    <t>PD_Sector_SinPension_ant</t>
  </si>
  <si>
    <t>PD_Mercado_Act</t>
  </si>
  <si>
    <t>PD_Mercado_Ant</t>
  </si>
  <si>
    <t>CS_Mercado_Act</t>
  </si>
  <si>
    <t>CS_Mercado_Ant</t>
  </si>
  <si>
    <t>PD_Operacion_act</t>
  </si>
  <si>
    <t>PD_Operacion_ant</t>
  </si>
  <si>
    <t>Part_Mercado_Act</t>
  </si>
  <si>
    <t>Part_Mercado_Ant</t>
  </si>
  <si>
    <t>PD_IncreAbs</t>
  </si>
  <si>
    <t>PD_IncreRel</t>
  </si>
  <si>
    <t>Part_Operacion_Act</t>
  </si>
  <si>
    <t>Part_Operacion_Ant</t>
  </si>
  <si>
    <t>Part_Cartera_Act</t>
  </si>
  <si>
    <t>Part_Cartera_Ant</t>
  </si>
  <si>
    <t>Part_Sector_Act</t>
  </si>
  <si>
    <t>Part_SectorSinPen_Act</t>
  </si>
  <si>
    <t>Part_Sector_Ant</t>
  </si>
  <si>
    <t>Part_SectorSinPen_Ant</t>
  </si>
  <si>
    <t>PD_PartMerc_1anio</t>
  </si>
  <si>
    <t>PD_PartMerc_Renovacion</t>
  </si>
  <si>
    <t>PD_PartMerc_Unicas</t>
  </si>
  <si>
    <t>PDanio1_IncreAbs1anio</t>
  </si>
  <si>
    <t>PD_IncreRel1anio</t>
  </si>
  <si>
    <t>PD_IncreAbsRenov</t>
  </si>
  <si>
    <t>PD_IncreRelRenov</t>
  </si>
  <si>
    <t>PD_IncreAbsUni</t>
  </si>
  <si>
    <t>PD_IncreRelUnica</t>
  </si>
  <si>
    <t>SIN_IncreRel</t>
  </si>
  <si>
    <t>SINvsPRIM_ACT</t>
  </si>
  <si>
    <t>SINvsPRIM_ANT</t>
  </si>
  <si>
    <t>PartSIN_Merc_Act</t>
  </si>
  <si>
    <t>IncrSinRet</t>
  </si>
  <si>
    <t>IncrDevengada</t>
  </si>
  <si>
    <t>SINvsPDEV_ACT</t>
  </si>
  <si>
    <t>SINvsPDEV_ANT</t>
  </si>
  <si>
    <t>size_compania</t>
  </si>
  <si>
    <t>anio_anterior</t>
  </si>
  <si>
    <t>num_trimeste</t>
  </si>
  <si>
    <t>IMSS Jubilacion (retiro, cesantia y vejez)</t>
  </si>
  <si>
    <t>ISSSTE Incapacidad Permanente RT</t>
  </si>
  <si>
    <t>IMSS Muerte (invalidez y vida)</t>
  </si>
  <si>
    <t>ISSSTE Invalidez (invalidez y vida)</t>
  </si>
  <si>
    <t>IMSS Incapacidad Permanente RT</t>
  </si>
  <si>
    <t>ISSSTE Muerte (invalidez y vida)</t>
  </si>
  <si>
    <t>ISSSTE Jubilacion (retiro, cesantia y vejez)</t>
  </si>
  <si>
    <t>IMSS Invalidez (invalidez y vida)</t>
  </si>
  <si>
    <t>ISSSTE Muerte (riesgos de trabajo)</t>
  </si>
  <si>
    <t>IMSS Muerte (riesgos de trabajo)</t>
  </si>
  <si>
    <t>Suma de Part_Mercado_Act</t>
  </si>
  <si>
    <t>Suma de Part_Mercado_Ant</t>
  </si>
  <si>
    <t>Suma de PD_IncreAbs</t>
  </si>
  <si>
    <t>Suma de PD_IncreRel</t>
  </si>
  <si>
    <t>Suma de Part_Operacion_Act</t>
  </si>
  <si>
    <t>Suma de Part_Cartera_Act</t>
  </si>
  <si>
    <t>Suma de Part_Sector_Act</t>
  </si>
  <si>
    <t>Suma de SIN_IncreRel</t>
  </si>
  <si>
    <t>Suma de SINvsPRIM_ACT</t>
  </si>
  <si>
    <t>Suma de SINvsPRIM_ANT</t>
  </si>
  <si>
    <t>39 Automoviles Total</t>
  </si>
  <si>
    <t>46 Daños Sin Autos Total</t>
  </si>
  <si>
    <t>38 Daños Total</t>
  </si>
  <si>
    <t>41 Automoviles Residentes</t>
  </si>
  <si>
    <t>42 Camiones</t>
  </si>
  <si>
    <t>44 Otros Automoviles y Obligatorios</t>
  </si>
  <si>
    <t>46 Responsabilidad Civil y Riesgos Profesionales</t>
  </si>
  <si>
    <t>47 RC General</t>
  </si>
  <si>
    <t>48 RC Aviones y Barcos</t>
  </si>
  <si>
    <t>49 RC Viajero</t>
  </si>
  <si>
    <t>50 RC Otros</t>
  </si>
  <si>
    <t>51 Maritimo y Transportes</t>
  </si>
  <si>
    <t>52 MyT Carga</t>
  </si>
  <si>
    <t>53 MyT Cascos</t>
  </si>
  <si>
    <t>54 Incendio</t>
  </si>
  <si>
    <t>55 Riesgos Catastroficos</t>
  </si>
  <si>
    <t>56 Terremoto y Erupcion Volcanica</t>
  </si>
  <si>
    <t>57 Huracan y Otros Riesgos Hidrometeorologicos</t>
  </si>
  <si>
    <t>63 Diversos</t>
  </si>
  <si>
    <t>64 Miscelaneos</t>
  </si>
  <si>
    <t>65 Tecnicos</t>
  </si>
  <si>
    <t>28 Accidentes y Enfermedades Total</t>
  </si>
  <si>
    <t>29 Accidentes Personales</t>
  </si>
  <si>
    <t>31 AP Gpo y Col</t>
  </si>
  <si>
    <t>59 Agricola y de Animales</t>
  </si>
  <si>
    <t>60 AyA Agricola</t>
  </si>
  <si>
    <t>62 AyA Pecuario</t>
  </si>
  <si>
    <t>30 AP Individual</t>
  </si>
  <si>
    <t>43 Automoviles Turistas</t>
  </si>
  <si>
    <t>66 Credito</t>
  </si>
  <si>
    <t>32 Gastos Medicos</t>
  </si>
  <si>
    <t>33 GMM. Individual</t>
  </si>
  <si>
    <t>34 GMM. Gpo y Col</t>
  </si>
  <si>
    <t>35 Salud</t>
  </si>
  <si>
    <t>36 Salud Individual</t>
  </si>
  <si>
    <t>37 Salud Gpo y Col</t>
  </si>
  <si>
    <t>Quálitas Salud</t>
  </si>
  <si>
    <t>Sompo Japan</t>
  </si>
  <si>
    <t>61 AyA Otros</t>
  </si>
  <si>
    <t>58 Otros Riesgos Catastroficos</t>
  </si>
  <si>
    <t>22 Pensiones ISSSTE</t>
  </si>
  <si>
    <t>67 Credito a la Vivienda</t>
  </si>
  <si>
    <t>17 IMSS Incapacidad Permanente RT</t>
  </si>
  <si>
    <t>18 IMSS Invalidez (invalidez y vida)</t>
  </si>
  <si>
    <t>20 IMSS Muerte (invalidez y vida)</t>
  </si>
  <si>
    <t>21 IMSS Muerte (riesgos de trabajo)</t>
  </si>
  <si>
    <t>19 IMSS Jubilacion (retiro, cesantia y vejez)</t>
  </si>
  <si>
    <t>23 ISSSTE Incapacidad Permanente RT</t>
  </si>
  <si>
    <t>24 ISSSTE Invalidez (invalidez y vida)</t>
  </si>
  <si>
    <t>25 ISSSTE Jubilacion (retiro, cesantia y vejez)</t>
  </si>
  <si>
    <t>26 ISSSTE Muerte (invalidez y vida)</t>
  </si>
  <si>
    <t>27 ISSSTE Muerte (riesgos de trabajo)</t>
  </si>
  <si>
    <t>SPP Seguros</t>
  </si>
  <si>
    <t>Momento Seguros</t>
  </si>
  <si>
    <t>fecha_carga</t>
  </si>
  <si>
    <t>Suma de IncrSinRet</t>
  </si>
  <si>
    <t>Suma de SINvsPDEV_ACT</t>
  </si>
  <si>
    <t>Suma de IncrDevengada</t>
  </si>
  <si>
    <t>Suma de SINvsPDEV_ANT</t>
  </si>
  <si>
    <t>Suma de PD_IncreRel1anio</t>
  </si>
  <si>
    <t>Suma de PD_PartMerc_Renovacion</t>
  </si>
  <si>
    <t>Suma de PD_PartMerc_Unicas</t>
  </si>
  <si>
    <t>Suma de SIN_IncreRel2</t>
  </si>
  <si>
    <t>Thona</t>
  </si>
  <si>
    <t>Tláloc Seguros</t>
  </si>
  <si>
    <t>NOTAS DE ACTUALIZACIÓN:</t>
  </si>
  <si>
    <t>Porcentaje de articipación:</t>
  </si>
  <si>
    <t>Cardif Seguros Generales</t>
  </si>
  <si>
    <t>Pensiones BBVA</t>
  </si>
  <si>
    <t>Banamex Pensiones</t>
  </si>
  <si>
    <t>BBVA Salud</t>
  </si>
  <si>
    <t>BBVA</t>
  </si>
  <si>
    <t>Banamex Seguros</t>
  </si>
  <si>
    <t>2025-Q4</t>
  </si>
  <si>
    <t>AUNA Seguros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</si>
</sst>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_-;\-* #,##0_-;_-* &quot;-&quot;??_-;_-@_-"/>
    <numFmt numFmtId="165" formatCode="#,##0;\(#,##0\)"/>
    <numFmt numFmtId="166" formatCode="#,##0.00;\(#,##0.00\)"/>
    <numFmt numFmtId="167" formatCode="#,##0.0;\(#,##0.0\)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b/>
      <sz val="10"/>
      <name val="Century Gothic"/>
      <family val="2"/>
    </font>
    <font>
      <sz val="7"/>
      <name val="Century Gothic"/>
      <family val="2"/>
    </font>
    <font>
      <sz val="8"/>
      <name val="Century Gothic"/>
      <family val="2"/>
    </font>
    <font>
      <b/>
      <sz val="8"/>
      <name val="Century Gothic"/>
      <family val="2"/>
    </font>
    <font>
      <sz val="10"/>
      <name val="Arial"/>
      <family val="2"/>
    </font>
    <font>
      <b/>
      <sz val="11"/>
      <name val="Century Gothic"/>
      <family val="2"/>
    </font>
    <font>
      <sz val="8"/>
      <color theme="0"/>
      <name val="Century Gothic"/>
      <family val="2"/>
    </font>
    <font>
      <i/>
      <sz val="7"/>
      <name val="Century Gothic"/>
      <family val="2"/>
    </font>
    <font>
      <b/>
      <sz val="8"/>
      <color theme="0"/>
      <name val="Century Gothic"/>
      <family val="2"/>
    </font>
    <font>
      <sz val="8"/>
      <color theme="1"/>
      <name val="Century Gothic"/>
      <family val="2"/>
    </font>
    <font>
      <sz val="7"/>
      <color theme="0"/>
      <name val="Century Gothic"/>
      <family val="2"/>
    </font>
    <font>
      <b/>
      <sz val="8"/>
      <color rgb="FF33CCCC"/>
      <name val="Century Gothic"/>
      <family val="2"/>
    </font>
    <font>
      <b/>
      <sz val="9"/>
      <name val="Century Gothic"/>
      <family val="2"/>
    </font>
    <font>
      <b/>
      <sz val="18"/>
      <color theme="1"/>
      <name val="Century Gothic"/>
      <family val="2"/>
    </font>
    <font>
      <sz val="9"/>
      <color rgb="FF000000"/>
      <name val="Century Gothic"/>
      <family val="2"/>
    </font>
    <font>
      <b/>
      <sz val="8"/>
      <color theme="1"/>
      <name val="Century Gothic"/>
      <family val="2"/>
    </font>
    <font>
      <b/>
      <sz val="11"/>
      <color theme="1"/>
      <name val="Century Gothic"/>
      <family val="2"/>
    </font>
    <font>
      <b/>
      <sz val="9"/>
      <color theme="1"/>
      <name val="Century Gothic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0000"/>
      <name val="Century Gothic"/>
      <family val="2"/>
    </font>
    <font>
      <u/>
      <sz val="11"/>
      <color theme="1"/>
      <name val="Calibri"/>
      <family val="2"/>
      <scheme val="minor"/>
    </font>
    <font>
      <b/>
      <sz val="9"/>
      <color rgb="FF000000"/>
      <name val="Century Gothic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7" fillId="0" borderId="0"/>
  </cellStyleXfs>
  <cellXfs count="188">
    <xf numFmtId="0" fontId="0" fillId="0" borderId="0" xfId="0"/>
    <xf numFmtId="0" fontId="0" fillId="0" borderId="0" xfId="0" pivotButton="1"/>
    <xf numFmtId="164" fontId="0" fillId="0" borderId="0" xfId="0" applyNumberFormat="1"/>
    <xf numFmtId="0" fontId="2" fillId="0" borderId="0" xfId="2" applyFont="1"/>
    <xf numFmtId="0" fontId="3" fillId="0" borderId="0" xfId="2" applyFont="1" applyAlignment="1">
      <alignment horizontal="center"/>
    </xf>
    <xf numFmtId="0" fontId="4" fillId="0" borderId="0" xfId="2" applyFont="1" applyAlignment="1">
      <alignment horizontal="center"/>
    </xf>
    <xf numFmtId="0" fontId="10" fillId="0" borderId="0" xfId="2" applyFont="1" applyAlignment="1">
      <alignment horizontal="center"/>
    </xf>
    <xf numFmtId="0" fontId="2" fillId="0" borderId="0" xfId="2" applyFont="1" applyAlignment="1">
      <alignment vertical="center"/>
    </xf>
    <xf numFmtId="0" fontId="5" fillId="0" borderId="0" xfId="2" applyFont="1" applyAlignment="1" applyProtection="1">
      <alignment horizontal="center"/>
      <protection locked="0" hidden="1"/>
    </xf>
    <xf numFmtId="0" fontId="5" fillId="0" borderId="0" xfId="2" applyFont="1" applyAlignment="1" applyProtection="1">
      <alignment horizontal="left" indent="1"/>
      <protection locked="0" hidden="1"/>
    </xf>
    <xf numFmtId="165" fontId="5" fillId="0" borderId="0" xfId="0" applyNumberFormat="1" applyFont="1" applyAlignment="1" applyProtection="1">
      <alignment horizontal="right" vertical="center" indent="1"/>
      <protection locked="0" hidden="1"/>
    </xf>
    <xf numFmtId="166" fontId="5" fillId="0" borderId="0" xfId="0" applyNumberFormat="1" applyFont="1" applyAlignment="1" applyProtection="1">
      <alignment horizontal="center" vertical="center"/>
      <protection locked="0" hidden="1"/>
    </xf>
    <xf numFmtId="166" fontId="5" fillId="0" borderId="0" xfId="0" applyNumberFormat="1" applyFont="1" applyAlignment="1" applyProtection="1">
      <alignment horizontal="right" vertical="center" indent="1"/>
      <protection locked="0" hidden="1"/>
    </xf>
    <xf numFmtId="2" fontId="5" fillId="0" borderId="0" xfId="0" applyNumberFormat="1" applyFont="1" applyAlignment="1" applyProtection="1">
      <alignment horizontal="center" vertical="center"/>
      <protection locked="0" hidden="1"/>
    </xf>
    <xf numFmtId="0" fontId="5" fillId="0" borderId="0" xfId="0" applyFont="1" applyAlignment="1" applyProtection="1">
      <alignment horizontal="left" indent="1"/>
      <protection locked="0" hidden="1"/>
    </xf>
    <xf numFmtId="0" fontId="2" fillId="0" borderId="0" xfId="2" applyFont="1" applyProtection="1">
      <protection locked="0"/>
    </xf>
    <xf numFmtId="0" fontId="2" fillId="0" borderId="0" xfId="2" applyFont="1" applyAlignment="1" applyProtection="1">
      <alignment vertical="center"/>
      <protection locked="0"/>
    </xf>
    <xf numFmtId="4" fontId="2" fillId="0" borderId="0" xfId="0" applyNumberFormat="1" applyFont="1" applyAlignment="1" applyProtection="1">
      <alignment vertical="center"/>
      <protection locked="0"/>
    </xf>
    <xf numFmtId="4" fontId="2" fillId="0" borderId="0" xfId="0" applyNumberFormat="1" applyFont="1" applyProtection="1">
      <protection locked="0"/>
    </xf>
    <xf numFmtId="165" fontId="2" fillId="0" borderId="0" xfId="0" applyNumberFormat="1" applyFont="1" applyProtection="1">
      <protection locked="0"/>
    </xf>
    <xf numFmtId="0" fontId="3" fillId="0" borderId="0" xfId="2" applyFont="1" applyAlignment="1" applyProtection="1">
      <alignment horizontal="center"/>
      <protection locked="0" hidden="1"/>
    </xf>
    <xf numFmtId="167" fontId="5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2" applyFont="1" applyProtection="1">
      <protection locked="0" hidden="1"/>
    </xf>
    <xf numFmtId="167" fontId="2" fillId="0" borderId="0" xfId="2" applyNumberFormat="1" applyFont="1" applyAlignment="1" applyProtection="1">
      <alignment horizontal="center"/>
      <protection locked="0" hidden="1"/>
    </xf>
    <xf numFmtId="0" fontId="2" fillId="0" borderId="0" xfId="2" applyFont="1" applyAlignment="1" applyProtection="1">
      <alignment horizontal="center"/>
      <protection locked="0" hidden="1"/>
    </xf>
    <xf numFmtId="0" fontId="0" fillId="0" borderId="0" xfId="0" applyProtection="1">
      <protection locked="0"/>
    </xf>
    <xf numFmtId="0" fontId="6" fillId="0" borderId="0" xfId="2" applyFont="1" applyProtection="1">
      <protection locked="0"/>
    </xf>
    <xf numFmtId="0" fontId="2" fillId="0" borderId="0" xfId="2" applyFont="1" applyAlignment="1" applyProtection="1">
      <alignment horizontal="center"/>
      <protection locked="0"/>
    </xf>
    <xf numFmtId="0" fontId="0" fillId="0" borderId="0" xfId="0" applyProtection="1">
      <protection locked="0" hidden="1"/>
    </xf>
    <xf numFmtId="0" fontId="6" fillId="0" borderId="0" xfId="0" applyFont="1" applyAlignment="1" applyProtection="1">
      <alignment horizontal="left" indent="1"/>
      <protection locked="0" hidden="1"/>
    </xf>
    <xf numFmtId="4" fontId="2" fillId="0" borderId="0" xfId="2" applyNumberFormat="1" applyFont="1" applyAlignment="1" applyProtection="1">
      <alignment horizontal="center"/>
      <protection locked="0" hidden="1"/>
    </xf>
    <xf numFmtId="0" fontId="9" fillId="3" borderId="1" xfId="0" applyFont="1" applyFill="1" applyBorder="1" applyAlignment="1" applyProtection="1">
      <alignment horizontal="center"/>
      <protection locked="0" hidden="1"/>
    </xf>
    <xf numFmtId="0" fontId="9" fillId="3" borderId="1" xfId="2" applyFont="1" applyFill="1" applyBorder="1" applyAlignment="1" applyProtection="1">
      <alignment horizontal="center"/>
      <protection locked="0" hidden="1"/>
    </xf>
    <xf numFmtId="0" fontId="9" fillId="3" borderId="1" xfId="2" applyFont="1" applyFill="1" applyBorder="1" applyAlignment="1" applyProtection="1">
      <alignment horizontal="center" vertical="center"/>
      <protection locked="0" hidden="1"/>
    </xf>
    <xf numFmtId="0" fontId="9" fillId="3" borderId="2" xfId="2" applyFont="1" applyFill="1" applyBorder="1" applyAlignment="1">
      <alignment horizontal="center" vertical="center"/>
    </xf>
    <xf numFmtId="0" fontId="9" fillId="3" borderId="3" xfId="2" applyFont="1" applyFill="1" applyBorder="1" applyAlignment="1">
      <alignment horizontal="center" vertical="center"/>
    </xf>
    <xf numFmtId="0" fontId="9" fillId="3" borderId="4" xfId="2" applyFont="1" applyFill="1" applyBorder="1" applyAlignment="1" applyProtection="1">
      <alignment horizontal="centerContinuous"/>
      <protection locked="0" hidden="1"/>
    </xf>
    <xf numFmtId="0" fontId="9" fillId="3" borderId="5" xfId="2" applyFont="1" applyFill="1" applyBorder="1" applyAlignment="1" applyProtection="1">
      <alignment horizontal="centerContinuous"/>
      <protection locked="0" hidden="1"/>
    </xf>
    <xf numFmtId="0" fontId="9" fillId="3" borderId="4" xfId="2" applyFont="1" applyFill="1" applyBorder="1" applyAlignment="1" applyProtection="1">
      <alignment horizontal="center" vertical="center"/>
      <protection locked="0" hidden="1"/>
    </xf>
    <xf numFmtId="0" fontId="9" fillId="3" borderId="5" xfId="2" applyFont="1" applyFill="1" applyBorder="1" applyAlignment="1" applyProtection="1">
      <alignment horizontal="center" vertical="center"/>
      <protection locked="0" hidden="1"/>
    </xf>
    <xf numFmtId="0" fontId="9" fillId="3" borderId="8" xfId="2" applyFont="1" applyFill="1" applyBorder="1" applyAlignment="1" applyProtection="1">
      <alignment horizontal="center" vertical="center"/>
      <protection locked="0" hidden="1"/>
    </xf>
    <xf numFmtId="0" fontId="11" fillId="4" borderId="7" xfId="0" applyFont="1" applyFill="1" applyBorder="1" applyAlignment="1" applyProtection="1">
      <alignment horizontal="center"/>
      <protection locked="0" hidden="1"/>
    </xf>
    <xf numFmtId="0" fontId="11" fillId="4" borderId="7" xfId="0" applyFont="1" applyFill="1" applyBorder="1" applyAlignment="1" applyProtection="1">
      <alignment horizontal="left" indent="1"/>
      <protection locked="0" hidden="1"/>
    </xf>
    <xf numFmtId="165" fontId="11" fillId="4" borderId="7" xfId="0" applyNumberFormat="1" applyFont="1" applyFill="1" applyBorder="1" applyAlignment="1" applyProtection="1">
      <alignment horizontal="right" vertical="center" indent="1"/>
      <protection locked="0" hidden="1"/>
    </xf>
    <xf numFmtId="166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166" fontId="11" fillId="4" borderId="7" xfId="0" applyNumberFormat="1" applyFont="1" applyFill="1" applyBorder="1" applyAlignment="1" applyProtection="1">
      <alignment horizontal="right" vertical="center" indent="1"/>
      <protection locked="0" hidden="1"/>
    </xf>
    <xf numFmtId="2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3" fontId="5" fillId="0" borderId="0" xfId="0" applyNumberFormat="1" applyFont="1" applyAlignment="1" applyProtection="1">
      <alignment horizontal="right" vertical="center" indent="1"/>
      <protection locked="0" hidden="1"/>
    </xf>
    <xf numFmtId="166" fontId="6" fillId="0" borderId="0" xfId="0" applyNumberFormat="1" applyFont="1" applyAlignment="1" applyProtection="1">
      <alignment horizontal="center" vertical="center"/>
      <protection locked="0" hidden="1"/>
    </xf>
    <xf numFmtId="0" fontId="6" fillId="5" borderId="0" xfId="0" applyFont="1" applyFill="1" applyAlignment="1" applyProtection="1">
      <alignment horizontal="left" indent="1"/>
      <protection locked="0" hidden="1"/>
    </xf>
    <xf numFmtId="165" fontId="6" fillId="5" borderId="0" xfId="0" applyNumberFormat="1" applyFont="1" applyFill="1" applyAlignment="1" applyProtection="1">
      <alignment horizontal="right" vertical="center" indent="1"/>
      <protection locked="0" hidden="1"/>
    </xf>
    <xf numFmtId="166" fontId="6" fillId="5" borderId="0" xfId="0" applyNumberFormat="1" applyFont="1" applyFill="1" applyAlignment="1" applyProtection="1">
      <alignment horizontal="center" vertical="center"/>
      <protection locked="0" hidden="1"/>
    </xf>
    <xf numFmtId="166" fontId="6" fillId="5" borderId="0" xfId="0" applyNumberFormat="1" applyFont="1" applyFill="1" applyAlignment="1" applyProtection="1">
      <alignment horizontal="right" vertical="center" indent="1"/>
      <protection locked="0" hidden="1"/>
    </xf>
    <xf numFmtId="2" fontId="6" fillId="5" borderId="0" xfId="0" applyNumberFormat="1" applyFont="1" applyFill="1" applyAlignment="1" applyProtection="1">
      <alignment horizontal="center" vertic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165" fontId="2" fillId="0" borderId="0" xfId="2" applyNumberFormat="1" applyFont="1" applyProtection="1">
      <protection locked="0"/>
    </xf>
    <xf numFmtId="0" fontId="9" fillId="3" borderId="2" xfId="2" applyFont="1" applyFill="1" applyBorder="1" applyAlignment="1" applyProtection="1">
      <alignment horizontal="center" vertical="center"/>
      <protection locked="0" hidden="1"/>
    </xf>
    <xf numFmtId="0" fontId="9" fillId="3" borderId="3" xfId="2" applyFont="1" applyFill="1" applyBorder="1" applyAlignment="1" applyProtection="1">
      <alignment horizontal="center" vertical="center"/>
      <protection locked="0" hidden="1"/>
    </xf>
    <xf numFmtId="167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0" fontId="11" fillId="4" borderId="9" xfId="0" applyFont="1" applyFill="1" applyBorder="1" applyAlignment="1" applyProtection="1">
      <alignment horizontal="center"/>
      <protection locked="0" hidden="1"/>
    </xf>
    <xf numFmtId="0" fontId="11" fillId="4" borderId="9" xfId="0" applyFont="1" applyFill="1" applyBorder="1" applyAlignment="1" applyProtection="1">
      <alignment horizontal="left" indent="1"/>
      <protection locked="0" hidden="1"/>
    </xf>
    <xf numFmtId="165" fontId="11" fillId="4" borderId="9" xfId="0" applyNumberFormat="1" applyFont="1" applyFill="1" applyBorder="1" applyAlignment="1" applyProtection="1">
      <alignment horizontal="right" vertical="center" indent="1"/>
      <protection locked="0" hidden="1"/>
    </xf>
    <xf numFmtId="167" fontId="11" fillId="4" borderId="9" xfId="0" applyNumberFormat="1" applyFont="1" applyFill="1" applyBorder="1" applyAlignment="1" applyProtection="1">
      <alignment horizontal="center" vertical="center"/>
      <protection locked="0" hidden="1"/>
    </xf>
    <xf numFmtId="166" fontId="11" fillId="4" borderId="9" xfId="0" applyNumberFormat="1" applyFont="1" applyFill="1" applyBorder="1" applyAlignment="1" applyProtection="1">
      <alignment horizontal="center" vertical="center"/>
      <protection locked="0" hidden="1"/>
    </xf>
    <xf numFmtId="167" fontId="6" fillId="5" borderId="0" xfId="0" applyNumberFormat="1" applyFont="1" applyFill="1" applyAlignment="1" applyProtection="1">
      <alignment horizontal="center" vertical="center"/>
      <protection locked="0" hidden="1"/>
    </xf>
    <xf numFmtId="4" fontId="5" fillId="0" borderId="0" xfId="0" applyNumberFormat="1" applyFont="1" applyAlignment="1" applyProtection="1">
      <alignment horizontal="center" vertical="center"/>
      <protection locked="0" hidden="1"/>
    </xf>
    <xf numFmtId="3" fontId="6" fillId="0" borderId="0" xfId="0" applyNumberFormat="1" applyFont="1" applyAlignment="1" applyProtection="1">
      <alignment horizontal="right" vertical="center" indent="1"/>
      <protection locked="0" hidden="1"/>
    </xf>
    <xf numFmtId="4" fontId="6" fillId="0" borderId="0" xfId="0" applyNumberFormat="1" applyFont="1" applyAlignment="1" applyProtection="1">
      <alignment horizontal="center" vertical="center"/>
      <protection locked="0" hidden="1"/>
    </xf>
    <xf numFmtId="3" fontId="5" fillId="0" borderId="0" xfId="0" applyNumberFormat="1" applyFont="1" applyAlignment="1" applyProtection="1">
      <alignment horizontal="center" vertical="center"/>
      <protection locked="0" hidden="1"/>
    </xf>
    <xf numFmtId="3" fontId="11" fillId="4" borderId="7" xfId="0" applyNumberFormat="1" applyFont="1" applyFill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4" fontId="6" fillId="5" borderId="0" xfId="0" applyNumberFormat="1" applyFont="1" applyFill="1" applyAlignment="1" applyProtection="1">
      <alignment horizontal="center" vertical="center"/>
      <protection locked="0" hidden="1"/>
    </xf>
    <xf numFmtId="3" fontId="6" fillId="5" borderId="0" xfId="0" applyNumberFormat="1" applyFont="1" applyFill="1" applyAlignment="1" applyProtection="1">
      <alignment horizontal="center" vertical="center"/>
      <protection locked="0" hidden="1"/>
    </xf>
    <xf numFmtId="0" fontId="8" fillId="2" borderId="10" xfId="3" applyFont="1" applyFill="1" applyBorder="1" applyAlignment="1" applyProtection="1">
      <alignment horizontal="left"/>
      <protection locked="0" hidden="1"/>
    </xf>
    <xf numFmtId="0" fontId="3" fillId="2" borderId="11" xfId="2" applyFont="1" applyFill="1" applyBorder="1" applyAlignment="1" applyProtection="1">
      <alignment horizontal="center" vertical="center"/>
      <protection locked="0" hidden="1"/>
    </xf>
    <xf numFmtId="0" fontId="3" fillId="2" borderId="11" xfId="2" applyFont="1" applyFill="1" applyBorder="1" applyAlignment="1" applyProtection="1">
      <alignment vertical="center"/>
      <protection locked="0" hidden="1"/>
    </xf>
    <xf numFmtId="0" fontId="8" fillId="2" borderId="12" xfId="2" applyFont="1" applyFill="1" applyBorder="1" applyAlignment="1" applyProtection="1">
      <alignment horizontal="right" vertical="center"/>
      <protection locked="0" hidden="1"/>
    </xf>
    <xf numFmtId="0" fontId="0" fillId="2" borderId="11" xfId="0" applyFill="1" applyBorder="1" applyProtection="1">
      <protection locked="0" hidden="1"/>
    </xf>
    <xf numFmtId="0" fontId="2" fillId="2" borderId="11" xfId="2" applyFont="1" applyFill="1" applyBorder="1" applyProtection="1">
      <protection locked="0" hidden="1"/>
    </xf>
    <xf numFmtId="0" fontId="4" fillId="0" borderId="0" xfId="2" applyFont="1" applyProtection="1">
      <protection locked="0" hidden="1"/>
    </xf>
    <xf numFmtId="0" fontId="10" fillId="0" borderId="0" xfId="2" applyFont="1" applyProtection="1">
      <protection locked="0" hidden="1"/>
    </xf>
    <xf numFmtId="0" fontId="2" fillId="0" borderId="0" xfId="0" applyFont="1"/>
    <xf numFmtId="0" fontId="2" fillId="0" borderId="0" xfId="0" applyFont="1" applyProtection="1">
      <protection hidden="1"/>
    </xf>
    <xf numFmtId="0" fontId="12" fillId="0" borderId="0" xfId="0" applyFont="1" applyProtection="1">
      <protection hidden="1"/>
    </xf>
    <xf numFmtId="0" fontId="12" fillId="8" borderId="0" xfId="0" applyFont="1" applyFill="1" applyProtection="1">
      <protection hidden="1"/>
    </xf>
    <xf numFmtId="0" fontId="12" fillId="3" borderId="0" xfId="0" applyFont="1" applyFill="1" applyProtection="1">
      <protection hidden="1"/>
    </xf>
    <xf numFmtId="0" fontId="0" fillId="0" borderId="0" xfId="0" applyProtection="1">
      <protection hidden="1"/>
    </xf>
    <xf numFmtId="0" fontId="8" fillId="2" borderId="10" xfId="3" applyFont="1" applyFill="1" applyBorder="1" applyAlignment="1" applyProtection="1">
      <alignment horizontal="left"/>
      <protection locked="0"/>
    </xf>
    <xf numFmtId="0" fontId="3" fillId="2" borderId="11" xfId="2" applyFont="1" applyFill="1" applyBorder="1" applyAlignment="1" applyProtection="1">
      <alignment horizontal="center" vertical="center"/>
      <protection locked="0"/>
    </xf>
    <xf numFmtId="0" fontId="3" fillId="2" borderId="11" xfId="2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3" fillId="6" borderId="0" xfId="0" applyFont="1" applyFill="1" applyAlignment="1" applyProtection="1">
      <alignment horizontal="center"/>
      <protection locked="0"/>
    </xf>
    <xf numFmtId="0" fontId="4" fillId="6" borderId="0" xfId="0" applyFont="1" applyFill="1" applyAlignment="1" applyProtection="1">
      <alignment horizontal="right"/>
      <protection locked="0"/>
    </xf>
    <xf numFmtId="0" fontId="13" fillId="3" borderId="2" xfId="0" applyFont="1" applyFill="1" applyBorder="1" applyAlignment="1" applyProtection="1">
      <alignment horizontal="center"/>
      <protection locked="0"/>
    </xf>
    <xf numFmtId="0" fontId="13" fillId="3" borderId="14" xfId="0" applyFont="1" applyFill="1" applyBorder="1" applyAlignment="1" applyProtection="1">
      <alignment horizontal="center"/>
      <protection locked="0"/>
    </xf>
    <xf numFmtId="0" fontId="13" fillId="3" borderId="15" xfId="0" applyFont="1" applyFill="1" applyBorder="1" applyAlignment="1" applyProtection="1">
      <alignment horizontal="centerContinuous"/>
      <protection locked="0"/>
    </xf>
    <xf numFmtId="0" fontId="13" fillId="3" borderId="16" xfId="0" applyFont="1" applyFill="1" applyBorder="1" applyAlignment="1" applyProtection="1">
      <alignment horizontal="centerContinuous"/>
      <protection locked="0"/>
    </xf>
    <xf numFmtId="0" fontId="13" fillId="3" borderId="17" xfId="0" applyFont="1" applyFill="1" applyBorder="1" applyAlignment="1" applyProtection="1">
      <alignment horizontal="centerContinuous"/>
      <protection locked="0"/>
    </xf>
    <xf numFmtId="0" fontId="13" fillId="3" borderId="4" xfId="2" applyFont="1" applyFill="1" applyBorder="1" applyAlignment="1" applyProtection="1">
      <alignment horizontal="centerContinuous"/>
      <protection locked="0"/>
    </xf>
    <xf numFmtId="0" fontId="13" fillId="3" borderId="18" xfId="2" applyFont="1" applyFill="1" applyBorder="1" applyAlignment="1" applyProtection="1">
      <alignment horizontal="centerContinuous"/>
      <protection locked="0"/>
    </xf>
    <xf numFmtId="0" fontId="13" fillId="3" borderId="19" xfId="0" applyFont="1" applyFill="1" applyBorder="1" applyAlignment="1" applyProtection="1">
      <alignment horizontal="center"/>
      <protection locked="0"/>
    </xf>
    <xf numFmtId="0" fontId="13" fillId="3" borderId="20" xfId="0" applyFont="1" applyFill="1" applyBorder="1" applyAlignment="1" applyProtection="1">
      <alignment horizontal="center"/>
      <protection locked="0"/>
    </xf>
    <xf numFmtId="0" fontId="13" fillId="3" borderId="6" xfId="0" applyFont="1" applyFill="1" applyBorder="1" applyAlignment="1" applyProtection="1">
      <alignment horizontal="center"/>
      <protection locked="0"/>
    </xf>
    <xf numFmtId="0" fontId="13" fillId="3" borderId="21" xfId="0" applyFont="1" applyFill="1" applyBorder="1" applyAlignment="1" applyProtection="1">
      <alignment horizontal="center"/>
      <protection locked="0"/>
    </xf>
    <xf numFmtId="0" fontId="13" fillId="3" borderId="22" xfId="0" applyFont="1" applyFill="1" applyBorder="1" applyAlignment="1" applyProtection="1">
      <alignment horizontal="center"/>
      <protection locked="0"/>
    </xf>
    <xf numFmtId="0" fontId="13" fillId="3" borderId="23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Protection="1">
      <protection locked="0" hidden="1"/>
    </xf>
    <xf numFmtId="165" fontId="11" fillId="4" borderId="24" xfId="0" applyNumberFormat="1" applyFont="1" applyFill="1" applyBorder="1" applyAlignment="1" applyProtection="1">
      <alignment horizontal="right" vertical="center"/>
      <protection locked="0" hidden="1"/>
    </xf>
    <xf numFmtId="2" fontId="11" fillId="4" borderId="24" xfId="0" applyNumberFormat="1" applyFont="1" applyFill="1" applyBorder="1" applyAlignment="1" applyProtection="1">
      <alignment horizontal="right" vertical="center"/>
      <protection locked="0" hidden="1"/>
    </xf>
    <xf numFmtId="166" fontId="11" fillId="4" borderId="24" xfId="0" applyNumberFormat="1" applyFont="1" applyFill="1" applyBorder="1" applyAlignment="1" applyProtection="1">
      <alignment horizontal="right" vertical="center"/>
      <protection locked="0" hidden="1"/>
    </xf>
    <xf numFmtId="166" fontId="11" fillId="4" borderId="25" xfId="0" applyNumberFormat="1" applyFont="1" applyFill="1" applyBorder="1" applyAlignment="1" applyProtection="1">
      <alignment horizontal="right" vertical="center"/>
      <protection locked="0" hidden="1"/>
    </xf>
    <xf numFmtId="165" fontId="5" fillId="0" borderId="0" xfId="0" applyNumberFormat="1" applyFont="1" applyAlignment="1" applyProtection="1">
      <alignment horizontal="right" vertical="center"/>
      <protection locked="0" hidden="1"/>
    </xf>
    <xf numFmtId="2" fontId="5" fillId="0" borderId="0" xfId="0" applyNumberFormat="1" applyFont="1" applyAlignment="1" applyProtection="1">
      <alignment horizontal="right" vertical="center"/>
      <protection locked="0" hidden="1"/>
    </xf>
    <xf numFmtId="166" fontId="5" fillId="0" borderId="0" xfId="0" applyNumberFormat="1" applyFont="1" applyAlignment="1" applyProtection="1">
      <alignment horizontal="right" vertical="center"/>
      <protection locked="0" hidden="1"/>
    </xf>
    <xf numFmtId="0" fontId="6" fillId="9" borderId="0" xfId="0" applyFont="1" applyFill="1" applyAlignment="1" applyProtection="1">
      <alignment horizontal="center"/>
      <protection locked="0" hidden="1"/>
    </xf>
    <xf numFmtId="0" fontId="6" fillId="9" borderId="0" xfId="0" applyFont="1" applyFill="1" applyProtection="1">
      <protection locked="0" hidden="1"/>
    </xf>
    <xf numFmtId="165" fontId="6" fillId="9" borderId="0" xfId="0" applyNumberFormat="1" applyFont="1" applyFill="1" applyAlignment="1" applyProtection="1">
      <alignment horizontal="right" vertical="center"/>
      <protection locked="0" hidden="1"/>
    </xf>
    <xf numFmtId="2" fontId="6" fillId="9" borderId="0" xfId="0" applyNumberFormat="1" applyFont="1" applyFill="1" applyAlignment="1" applyProtection="1">
      <alignment horizontal="right" vertical="center"/>
      <protection locked="0" hidden="1"/>
    </xf>
    <xf numFmtId="166" fontId="6" fillId="9" borderId="0" xfId="0" applyNumberFormat="1" applyFont="1" applyFill="1" applyAlignment="1" applyProtection="1">
      <alignment horizontal="right" vertical="center"/>
      <protection locked="0" hidden="1"/>
    </xf>
    <xf numFmtId="0" fontId="5" fillId="7" borderId="0" xfId="0" applyFont="1" applyFill="1" applyProtection="1">
      <protection locked="0" hidden="1"/>
    </xf>
    <xf numFmtId="165" fontId="5" fillId="7" borderId="0" xfId="0" applyNumberFormat="1" applyFont="1" applyFill="1" applyAlignment="1" applyProtection="1">
      <alignment horizontal="right" vertical="center"/>
      <protection locked="0" hidden="1"/>
    </xf>
    <xf numFmtId="2" fontId="5" fillId="7" borderId="0" xfId="0" applyNumberFormat="1" applyFont="1" applyFill="1" applyAlignment="1" applyProtection="1">
      <alignment horizontal="right" vertical="center"/>
      <protection locked="0" hidden="1"/>
    </xf>
    <xf numFmtId="166" fontId="5" fillId="7" borderId="0" xfId="0" applyNumberFormat="1" applyFont="1" applyFill="1" applyAlignment="1" applyProtection="1">
      <alignment horizontal="right" vertical="center"/>
      <protection locked="0" hidden="1"/>
    </xf>
    <xf numFmtId="0" fontId="14" fillId="4" borderId="26" xfId="0" applyFont="1" applyFill="1" applyBorder="1" applyAlignment="1" applyProtection="1">
      <alignment horizontal="center"/>
      <protection locked="0" hidden="1"/>
    </xf>
    <xf numFmtId="0" fontId="6" fillId="0" borderId="0" xfId="0" applyFont="1" applyProtection="1">
      <protection locked="0"/>
    </xf>
    <xf numFmtId="0" fontId="19" fillId="0" borderId="0" xfId="0" applyFont="1" applyAlignment="1">
      <alignment vertical="top"/>
    </xf>
    <xf numFmtId="0" fontId="17" fillId="0" borderId="0" xfId="0" applyFont="1" applyAlignment="1" applyProtection="1">
      <alignment horizontal="left" vertical="top" wrapText="1"/>
      <protection hidden="1"/>
    </xf>
    <xf numFmtId="0" fontId="16" fillId="0" borderId="0" xfId="0" applyFont="1" applyAlignment="1" applyProtection="1">
      <alignment horizontal="right" indent="2"/>
      <protection locked="0"/>
    </xf>
    <xf numFmtId="0" fontId="0" fillId="0" borderId="0" xfId="0" applyAlignment="1" applyProtection="1">
      <alignment horizontal="right"/>
      <protection locked="0"/>
    </xf>
    <xf numFmtId="0" fontId="17" fillId="0" borderId="0" xfId="0" applyFont="1" applyAlignment="1" applyProtection="1">
      <alignment vertical="top" wrapText="1"/>
      <protection locked="0"/>
    </xf>
    <xf numFmtId="0" fontId="17" fillId="0" borderId="0" xfId="0" applyFont="1" applyAlignment="1" applyProtection="1">
      <alignment horizontal="right" vertical="top" wrapText="1" indent="2"/>
      <protection locked="0"/>
    </xf>
    <xf numFmtId="0" fontId="17" fillId="0" borderId="0" xfId="0" applyFont="1" applyAlignment="1" applyProtection="1">
      <alignment horizontal="right" vertical="top"/>
      <protection locked="0"/>
    </xf>
    <xf numFmtId="0" fontId="19" fillId="0" borderId="0" xfId="0" applyFont="1" applyAlignment="1" applyProtection="1">
      <alignment horizontal="center" vertical="top"/>
      <protection locked="0"/>
    </xf>
    <xf numFmtId="0" fontId="20" fillId="0" borderId="0" xfId="0" applyFont="1" applyAlignment="1" applyProtection="1">
      <alignment horizontal="left"/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15" fontId="17" fillId="0" borderId="0" xfId="0" applyNumberFormat="1" applyFont="1" applyAlignment="1" applyProtection="1">
      <alignment horizontal="left" vertical="top" wrapText="1"/>
      <protection hidden="1"/>
    </xf>
    <xf numFmtId="0" fontId="5" fillId="9" borderId="7" xfId="0" applyFont="1" applyFill="1" applyBorder="1" applyProtection="1">
      <protection locked="0" hidden="1"/>
    </xf>
    <xf numFmtId="165" fontId="5" fillId="9" borderId="24" xfId="0" applyNumberFormat="1" applyFont="1" applyFill="1" applyBorder="1" applyAlignment="1" applyProtection="1">
      <alignment horizontal="right" vertical="center"/>
      <protection locked="0" hidden="1"/>
    </xf>
    <xf numFmtId="2" fontId="5" fillId="9" borderId="24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24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25" xfId="0" applyNumberFormat="1" applyFont="1" applyFill="1" applyBorder="1" applyAlignment="1" applyProtection="1">
      <alignment horizontal="right" vertical="center"/>
      <protection locked="0" hidden="1"/>
    </xf>
    <xf numFmtId="0" fontId="5" fillId="9" borderId="24" xfId="0" applyFont="1" applyFill="1" applyBorder="1" applyProtection="1">
      <protection locked="0" hidden="1"/>
    </xf>
    <xf numFmtId="0" fontId="5" fillId="9" borderId="19" xfId="0" applyFont="1" applyFill="1" applyBorder="1" applyProtection="1">
      <protection locked="0" hidden="1"/>
    </xf>
    <xf numFmtId="165" fontId="5" fillId="9" borderId="19" xfId="0" applyNumberFormat="1" applyFont="1" applyFill="1" applyBorder="1" applyAlignment="1" applyProtection="1">
      <alignment horizontal="right" vertical="center"/>
      <protection locked="0" hidden="1"/>
    </xf>
    <xf numFmtId="2" fontId="5" fillId="9" borderId="19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19" xfId="0" applyNumberFormat="1" applyFont="1" applyFill="1" applyBorder="1" applyAlignment="1" applyProtection="1">
      <alignment horizontal="right" vertical="center"/>
      <protection locked="0" hidden="1"/>
    </xf>
    <xf numFmtId="166" fontId="5" fillId="9" borderId="20" xfId="0" applyNumberFormat="1" applyFont="1" applyFill="1" applyBorder="1" applyAlignment="1" applyProtection="1">
      <alignment horizontal="right" vertical="center"/>
      <protection locked="0" hidden="1"/>
    </xf>
    <xf numFmtId="164" fontId="0" fillId="0" borderId="0" xfId="1" applyNumberFormat="1" applyFont="1"/>
    <xf numFmtId="43" fontId="0" fillId="0" borderId="0" xfId="0" applyNumberFormat="1"/>
    <xf numFmtId="2" fontId="0" fillId="0" borderId="0" xfId="1" applyNumberFormat="1" applyFont="1" applyProtection="1"/>
    <xf numFmtId="0" fontId="0" fillId="10" borderId="0" xfId="0" applyFill="1"/>
    <xf numFmtId="0" fontId="21" fillId="11" borderId="27" xfId="0" applyFont="1" applyFill="1" applyBorder="1"/>
    <xf numFmtId="0" fontId="21" fillId="0" borderId="27" xfId="0" applyFont="1" applyBorder="1"/>
    <xf numFmtId="0" fontId="17" fillId="0" borderId="0" xfId="0" applyFont="1" applyAlignment="1">
      <alignment horizontal="right" vertical="top" wrapText="1" indent="2"/>
    </xf>
    <xf numFmtId="0" fontId="17" fillId="0" borderId="0" xfId="0" applyFont="1" applyAlignment="1">
      <alignment horizontal="right" vertical="top"/>
    </xf>
    <xf numFmtId="0" fontId="22" fillId="0" borderId="0" xfId="0" applyFont="1"/>
    <xf numFmtId="0" fontId="23" fillId="0" borderId="0" xfId="0" applyFont="1" applyAlignment="1">
      <alignment wrapText="1"/>
    </xf>
    <xf numFmtId="0" fontId="24" fillId="0" borderId="0" xfId="0" applyFont="1" applyProtection="1">
      <protection locked="0" hidden="1"/>
    </xf>
    <xf numFmtId="0" fontId="2" fillId="0" borderId="0" xfId="2" applyFont="1" applyProtection="1">
      <protection hidden="1"/>
    </xf>
    <xf numFmtId="0" fontId="5" fillId="0" borderId="0" xfId="2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left" indent="1"/>
      <protection hidden="1"/>
    </xf>
    <xf numFmtId="3" fontId="5" fillId="0" borderId="0" xfId="0" applyNumberFormat="1" applyFont="1" applyAlignment="1" applyProtection="1">
      <alignment horizontal="right" vertical="center" indent="1"/>
      <protection hidden="1"/>
    </xf>
    <xf numFmtId="166" fontId="5" fillId="0" borderId="0" xfId="0" applyNumberFormat="1" applyFont="1" applyAlignment="1" applyProtection="1">
      <alignment horizontal="center" vertical="center"/>
      <protection hidden="1"/>
    </xf>
    <xf numFmtId="165" fontId="5" fillId="0" borderId="0" xfId="0" applyNumberFormat="1" applyFont="1" applyAlignment="1" applyProtection="1">
      <alignment horizontal="right" vertical="center" indent="1"/>
      <protection hidden="1"/>
    </xf>
    <xf numFmtId="166" fontId="5" fillId="0" borderId="0" xfId="0" applyNumberFormat="1" applyFont="1" applyAlignment="1" applyProtection="1">
      <alignment horizontal="right" vertical="center" indent="1"/>
      <protection hidden="1"/>
    </xf>
    <xf numFmtId="2" fontId="5" fillId="0" borderId="0" xfId="0" applyNumberFormat="1" applyFont="1" applyAlignment="1" applyProtection="1">
      <alignment horizontal="center" vertical="center"/>
      <protection hidden="1"/>
    </xf>
    <xf numFmtId="0" fontId="12" fillId="0" borderId="0" xfId="2" applyFont="1" applyProtection="1">
      <protection hidden="1"/>
    </xf>
    <xf numFmtId="0" fontId="2" fillId="0" borderId="0" xfId="2" applyFont="1" applyAlignment="1" applyProtection="1">
      <alignment horizontal="center"/>
      <protection hidden="1"/>
    </xf>
    <xf numFmtId="165" fontId="2" fillId="0" borderId="0" xfId="2" applyNumberFormat="1" applyFont="1" applyAlignment="1" applyProtection="1">
      <alignment horizontal="center"/>
      <protection hidden="1"/>
    </xf>
    <xf numFmtId="0" fontId="6" fillId="0" borderId="0" xfId="2" applyFont="1" applyProtection="1">
      <protection hidden="1"/>
    </xf>
    <xf numFmtId="0" fontId="19" fillId="0" borderId="0" xfId="0" applyFont="1" applyAlignment="1" applyProtection="1">
      <alignment horizontal="left"/>
      <protection locked="0"/>
    </xf>
    <xf numFmtId="10" fontId="25" fillId="0" borderId="0" xfId="0" applyNumberFormat="1" applyFont="1" applyAlignment="1">
      <alignment horizontal="left" vertical="top" wrapText="1"/>
    </xf>
    <xf numFmtId="43" fontId="2" fillId="0" borderId="0" xfId="1" applyFont="1" applyProtection="1">
      <protection locked="0"/>
    </xf>
    <xf numFmtId="0" fontId="22" fillId="0" borderId="0" xfId="0" applyFont="1"/>
    <xf numFmtId="0" fontId="17" fillId="0" borderId="0" xfId="0" applyFont="1" applyAlignment="1" applyProtection="1">
      <alignment horizontal="right" vertical="top" wrapText="1" indent="2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0" fontId="9" fillId="3" borderId="1" xfId="2" applyFont="1" applyFill="1" applyBorder="1" applyAlignment="1" applyProtection="1">
      <alignment horizontal="center" vertical="center"/>
      <protection locked="0" hidden="1"/>
    </xf>
    <xf numFmtId="0" fontId="9" fillId="3" borderId="8" xfId="2" applyFont="1" applyFill="1" applyBorder="1" applyAlignment="1" applyProtection="1">
      <alignment horizontal="center" vertical="center"/>
      <protection locked="0" hidden="1"/>
    </xf>
    <xf numFmtId="0" fontId="8" fillId="0" borderId="0" xfId="3" applyFont="1" applyAlignment="1" applyProtection="1">
      <alignment horizontal="center"/>
      <protection locked="0" hidden="1"/>
    </xf>
    <xf numFmtId="0" fontId="9" fillId="3" borderId="1" xfId="2" applyFont="1" applyFill="1" applyBorder="1" applyAlignment="1">
      <alignment horizontal="center" vertical="center"/>
    </xf>
    <xf numFmtId="0" fontId="9" fillId="3" borderId="1" xfId="0" applyFont="1" applyFill="1" applyBorder="1" applyAlignment="1" applyProtection="1">
      <alignment horizontal="center" vertical="center"/>
      <protection locked="0" hidden="1"/>
    </xf>
    <xf numFmtId="0" fontId="9" fillId="3" borderId="8" xfId="0" applyFont="1" applyFill="1" applyBorder="1" applyAlignment="1" applyProtection="1">
      <alignment horizontal="center" vertical="center"/>
      <protection locked="0" hidden="1"/>
    </xf>
    <xf numFmtId="0" fontId="9" fillId="3" borderId="1" xfId="0" applyFont="1" applyFill="1" applyBorder="1" applyAlignment="1" applyProtection="1">
      <alignment horizontal="center" vertical="center" wrapText="1"/>
      <protection locked="0" hidden="1"/>
    </xf>
    <xf numFmtId="0" fontId="9" fillId="3" borderId="1" xfId="0" applyFont="1" applyFill="1" applyBorder="1" applyAlignment="1" applyProtection="1">
      <alignment horizontal="center"/>
      <protection locked="0" hidden="1"/>
    </xf>
    <xf numFmtId="0" fontId="9" fillId="3" borderId="8" xfId="0" applyFont="1" applyFill="1" applyBorder="1" applyAlignment="1" applyProtection="1">
      <alignment horizontal="center" vertical="center" wrapText="1"/>
      <protection locked="0" hidden="1"/>
    </xf>
    <xf numFmtId="0" fontId="15" fillId="6" borderId="13" xfId="0" applyFont="1" applyFill="1" applyBorder="1" applyAlignment="1" applyProtection="1">
      <alignment horizontal="center"/>
      <protection locked="0"/>
    </xf>
  </cellXfs>
  <cellStyles count="4">
    <cellStyle name="Millares" xfId="1" builtinId="3"/>
    <cellStyle name="Normal" xfId="0" builtinId="0"/>
    <cellStyle name="Normal 2" xfId="3" xr:uid="{C7AD1D84-262E-4F94-940B-809C36141317}"/>
    <cellStyle name="Normal 3" xfId="2" xr:uid="{B728CDF0-332D-4B45-AF15-24F7B19040A2}"/>
  </cellStyles>
  <dxfs count="28"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fill>
        <patternFill patternType="solid">
          <bgColor rgb="FFFFFF00"/>
        </patternFill>
      </fill>
    </dxf>
    <dxf>
      <numFmt numFmtId="35" formatCode="_-* #,##0.00_-;\-* #,##0.00_-;_-* &quot;-&quot;??_-;_-@_-"/>
    </dxf>
    <dxf>
      <font>
        <b/>
        <i val="0"/>
      </font>
      <fill>
        <patternFill>
          <bgColor theme="3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2499465926084170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5" formatCode="_-* #,##0.00_-;\-* #,##0.00_-;_-* &quot;-&quot;??_-;_-@_-"/>
    </dxf>
    <dxf>
      <fill>
        <patternFill patternType="solid">
          <bgColor rgb="FFFFFF00"/>
        </patternFill>
      </fill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font>
        <sz val="8"/>
        <color theme="0"/>
      </font>
      <fill>
        <patternFill>
          <bgColor theme="3"/>
        </patternFill>
      </fill>
      <border>
        <bottom style="thin">
          <color theme="4"/>
        </bottom>
        <vertical/>
        <horizontal/>
      </border>
    </dxf>
    <dxf>
      <font>
        <b val="0"/>
        <i val="0"/>
        <sz val="8"/>
        <color theme="1"/>
        <name val="Century Gothic"/>
        <family val="2"/>
        <scheme val="none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i val="0"/>
        <sz val="10"/>
        <color auto="1"/>
        <name val="Century Gothic"/>
        <family val="2"/>
        <scheme val="none"/>
      </font>
      <fill>
        <patternFill>
          <bgColor theme="0" tint="-0.14996795556505021"/>
        </patternFill>
      </fill>
      <border>
        <bottom style="thin">
          <color theme="4"/>
        </bottom>
        <vertical/>
        <horizontal/>
      </border>
    </dxf>
    <dxf>
      <font>
        <b val="0"/>
        <i val="0"/>
        <sz val="8"/>
        <color theme="1"/>
        <name val="Century Gothic"/>
        <family val="2"/>
        <scheme val="none"/>
      </font>
      <border>
        <left style="medium">
          <color theme="0" tint="-0.24994659260841701"/>
        </left>
        <right style="medium">
          <color theme="0" tint="-0.24994659260841701"/>
        </right>
        <top style="medium">
          <color theme="0" tint="-0.24994659260841701"/>
        </top>
        <bottom style="medium">
          <color theme="0" tint="-0.24994659260841701"/>
        </bottom>
        <vertical/>
        <horizontal/>
      </border>
    </dxf>
    <dxf>
      <font>
        <sz val="12"/>
        <name val="Century Gothic"/>
        <family val="2"/>
        <scheme val="none"/>
      </font>
    </dxf>
    <dxf>
      <font>
        <b/>
        <i val="0"/>
        <sz val="12"/>
        <color theme="0"/>
        <name val="Century Gothic"/>
        <family val="2"/>
        <scheme val="none"/>
      </font>
      <fill>
        <patternFill>
          <bgColor theme="3"/>
        </patternFill>
      </fill>
    </dxf>
    <dxf>
      <font>
        <b/>
        <i val="0"/>
        <sz val="11"/>
        <name val="Century Gothic"/>
        <family val="2"/>
        <scheme val="none"/>
      </font>
    </dxf>
  </dxfs>
  <tableStyles count="5" defaultTableStyle="TableStyleMedium2" defaultPivotStyle="PivotStyleLight16">
    <tableStyle name="Estilo de segmentación de datos 1" pivot="0" table="0" count="1" xr9:uid="{5521B7F2-4C8E-4893-BAF5-3C723A3F5693}">
      <tableStyleElement type="wholeTable" dxfId="27"/>
    </tableStyle>
    <tableStyle name="Estilo de segmentación de datos 2" pivot="0" table="0" count="1" xr9:uid="{9C93BF4B-9160-4EBE-9DA2-22F3BA98D38B}">
      <tableStyleElement type="wholeTable" dxfId="26"/>
    </tableStyle>
    <tableStyle name="Estilo de segmentación de datos 3" pivot="0" table="0" count="1" xr9:uid="{09DAB244-632D-45C4-9FE2-A644A31A4659}">
      <tableStyleElement type="wholeTable" dxfId="25"/>
    </tableStyle>
    <tableStyle name="SlicerStyleLight1 2" pivot="0" table="0" count="10" xr9:uid="{91011915-C560-4509-8852-8C9A93CED0F1}">
      <tableStyleElement type="wholeTable" dxfId="24"/>
      <tableStyleElement type="headerRow" dxfId="23"/>
    </tableStyle>
    <tableStyle name="SlicerStyleLight1 2 2" pivot="0" table="0" count="10" xr9:uid="{2B5039DF-42C4-41CD-BA77-E11217E62819}">
      <tableStyleElement type="wholeTable" dxfId="22"/>
      <tableStyleElement type="headerRow" dxfId="21"/>
    </tableStyle>
  </tableStyles>
  <colors>
    <mruColors>
      <color rgb="FF33CCCC"/>
      <color rgb="FFFF0066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/>
        <x14:slicerStyle name="Estilo de segmentación de datos 3"/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connections" Target="connection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microsoft.com/office/2007/relationships/slicerCache" Target="slicerCaches/slicerCache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iniestros!A1"/><Relationship Id="rId2" Type="http://schemas.openxmlformats.org/officeDocument/2006/relationships/hyperlink" Target="#'Primas Directas'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45720</xdr:rowOff>
    </xdr:from>
    <xdr:to>
      <xdr:col>3</xdr:col>
      <xdr:colOff>495300</xdr:colOff>
      <xdr:row>4</xdr:row>
      <xdr:rowOff>66040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CB73941-7371-461B-8A12-894E5E003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228600"/>
          <a:ext cx="2034540" cy="6858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8310</xdr:rowOff>
    </xdr:from>
    <xdr:to>
      <xdr:col>5</xdr:col>
      <xdr:colOff>3810</xdr:colOff>
      <xdr:row>19</xdr:row>
      <xdr:rowOff>15930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369FC17-95C5-4DB3-A143-B0096E0FED23}"/>
            </a:ext>
          </a:extLst>
        </xdr:cNvPr>
        <xdr:cNvSpPr/>
      </xdr:nvSpPr>
      <xdr:spPr>
        <a:xfrm>
          <a:off x="438150" y="2818185"/>
          <a:ext cx="3089910" cy="1150620"/>
        </a:xfrm>
        <a:prstGeom prst="roundRect">
          <a:avLst>
            <a:gd name="adj" fmla="val 8427"/>
          </a:avLst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220980</xdr:colOff>
      <xdr:row>13</xdr:row>
      <xdr:rowOff>22860</xdr:rowOff>
    </xdr:from>
    <xdr:to>
      <xdr:col>9</xdr:col>
      <xdr:colOff>758985</xdr:colOff>
      <xdr:row>19</xdr:row>
      <xdr:rowOff>31860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9283DD6-FC67-4152-A5AB-D70A371FE978}"/>
            </a:ext>
          </a:extLst>
        </xdr:cNvPr>
        <xdr:cNvSpPr/>
      </xdr:nvSpPr>
      <xdr:spPr>
        <a:xfrm>
          <a:off x="3840480" y="2392680"/>
          <a:ext cx="3151665" cy="1106280"/>
        </a:xfrm>
        <a:prstGeom prst="roundRect">
          <a:avLst>
            <a:gd name="adj" fmla="val 8427"/>
          </a:avLst>
        </a:prstGeom>
        <a:noFill/>
        <a:ln>
          <a:solidFill>
            <a:srgbClr val="33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754380</xdr:colOff>
      <xdr:row>15</xdr:row>
      <xdr:rowOff>60960</xdr:rowOff>
    </xdr:from>
    <xdr:to>
      <xdr:col>3</xdr:col>
      <xdr:colOff>784860</xdr:colOff>
      <xdr:row>17</xdr:row>
      <xdr:rowOff>91440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2EAF49F-7B43-47FC-8C4F-255C62C9A463}"/>
            </a:ext>
          </a:extLst>
        </xdr:cNvPr>
        <xdr:cNvSpPr/>
      </xdr:nvSpPr>
      <xdr:spPr>
        <a:xfrm>
          <a:off x="1203960" y="2636520"/>
          <a:ext cx="1615440" cy="396240"/>
        </a:xfrm>
        <a:prstGeom prst="roundRect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latin typeface="Century Gothic" panose="020B0502020202020204" pitchFamily="34" charset="0"/>
            </a:rPr>
            <a:t>¡Ir</a:t>
          </a:r>
          <a:r>
            <a:rPr lang="es-MX" sz="1100" b="1" baseline="0">
              <a:latin typeface="Century Gothic" panose="020B0502020202020204" pitchFamily="34" charset="0"/>
            </a:rPr>
            <a:t> Ahora!</a:t>
          </a:r>
          <a:endParaRPr lang="es-MX" sz="11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7</xdr:col>
      <xdr:colOff>0</xdr:colOff>
      <xdr:row>15</xdr:row>
      <xdr:rowOff>60960</xdr:rowOff>
    </xdr:from>
    <xdr:to>
      <xdr:col>9</xdr:col>
      <xdr:colOff>30480</xdr:colOff>
      <xdr:row>17</xdr:row>
      <xdr:rowOff>91440</xdr:rowOff>
    </xdr:to>
    <xdr:sp macro="" textlink="">
      <xdr:nvSpPr>
        <xdr:cNvPr id="6" name="Rectángulo: esquinas redondeada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544395A-3FE7-445B-8172-00CFE324723F}"/>
            </a:ext>
          </a:extLst>
        </xdr:cNvPr>
        <xdr:cNvSpPr/>
      </xdr:nvSpPr>
      <xdr:spPr>
        <a:xfrm>
          <a:off x="4632960" y="2636520"/>
          <a:ext cx="1615440" cy="396240"/>
        </a:xfrm>
        <a:prstGeom prst="roundRect">
          <a:avLst/>
        </a:prstGeom>
        <a:solidFill>
          <a:srgbClr val="33CCCC"/>
        </a:solidFill>
        <a:ln>
          <a:solidFill>
            <a:srgbClr val="33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latin typeface="Century Gothic" panose="020B0502020202020204" pitchFamily="34" charset="0"/>
            </a:rPr>
            <a:t>¡Ir</a:t>
          </a:r>
          <a:r>
            <a:rPr lang="es-MX" sz="1100" b="1" baseline="0">
              <a:latin typeface="Century Gothic" panose="020B0502020202020204" pitchFamily="34" charset="0"/>
            </a:rPr>
            <a:t> Ahora!</a:t>
          </a:r>
          <a:endParaRPr lang="es-MX" sz="1100" b="1"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121920</xdr:colOff>
      <xdr:row>1</xdr:row>
      <xdr:rowOff>76201</xdr:rowOff>
    </xdr:from>
    <xdr:to>
      <xdr:col>2</xdr:col>
      <xdr:colOff>103145</xdr:colOff>
      <xdr:row>2</xdr:row>
      <xdr:rowOff>160021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C0952005-97B9-4B97-BE50-E0C12777E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" y="342901"/>
          <a:ext cx="331745" cy="350520"/>
        </a:xfrm>
        <a:prstGeom prst="rect">
          <a:avLst/>
        </a:prstGeom>
      </xdr:spPr>
    </xdr:pic>
    <xdr:clientData/>
  </xdr:twoCellAnchor>
  <xdr:twoCellAnchor editAs="oneCell">
    <xdr:from>
      <xdr:col>12</xdr:col>
      <xdr:colOff>179412</xdr:colOff>
      <xdr:row>7</xdr:row>
      <xdr:rowOff>25009</xdr:rowOff>
    </xdr:from>
    <xdr:to>
      <xdr:col>14</xdr:col>
      <xdr:colOff>723900</xdr:colOff>
      <xdr:row>14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eriodo">
              <a:extLst>
                <a:ext uri="{FF2B5EF4-FFF2-40B4-BE49-F238E27FC236}">
                  <a16:creationId xmlns:a16="http://schemas.microsoft.com/office/drawing/2014/main" id="{E76C5DD9-DFCB-4B1C-B7F2-AAEA43EBACA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64662" y="1434709"/>
              <a:ext cx="2144688" cy="14418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191477</xdr:colOff>
      <xdr:row>0</xdr:row>
      <xdr:rowOff>107559</xdr:rowOff>
    </xdr:from>
    <xdr:to>
      <xdr:col>14</xdr:col>
      <xdr:colOff>736600</xdr:colOff>
      <xdr:row>6</xdr:row>
      <xdr:rowOff>105984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">
              <a:extLst>
                <a:ext uri="{FF2B5EF4-FFF2-40B4-BE49-F238E27FC236}">
                  <a16:creationId xmlns:a16="http://schemas.microsoft.com/office/drawing/2014/main" id="{155A3FCA-2BE8-430C-959B-B092C784DA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76727" y="107559"/>
              <a:ext cx="2145323" cy="1141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99060</xdr:colOff>
      <xdr:row>1</xdr:row>
      <xdr:rowOff>30481</xdr:rowOff>
    </xdr:from>
    <xdr:to>
      <xdr:col>2</xdr:col>
      <xdr:colOff>91440</xdr:colOff>
      <xdr:row>2</xdr:row>
      <xdr:rowOff>126087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9BEB249-26FF-4CB0-96A5-418F3F6CA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8620" y="297181"/>
          <a:ext cx="342900" cy="362306"/>
        </a:xfrm>
        <a:prstGeom prst="rect">
          <a:avLst/>
        </a:prstGeom>
      </xdr:spPr>
    </xdr:pic>
    <xdr:clientData/>
  </xdr:twoCellAnchor>
  <xdr:twoCellAnchor editAs="oneCell">
    <xdr:from>
      <xdr:col>10</xdr:col>
      <xdr:colOff>192010</xdr:colOff>
      <xdr:row>6</xdr:row>
      <xdr:rowOff>22771</xdr:rowOff>
    </xdr:from>
    <xdr:to>
      <xdr:col>12</xdr:col>
      <xdr:colOff>401320</xdr:colOff>
      <xdr:row>13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eriodo 1">
              <a:extLst>
                <a:ext uri="{FF2B5EF4-FFF2-40B4-BE49-F238E27FC236}">
                  <a16:creationId xmlns:a16="http://schemas.microsoft.com/office/drawing/2014/main" id="{4B1BDA4E-688A-41DB-B7D0-1B050D36B9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37360" y="1438821"/>
              <a:ext cx="2144790" cy="14059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210207</xdr:colOff>
      <xdr:row>0</xdr:row>
      <xdr:rowOff>111671</xdr:rowOff>
    </xdr:from>
    <xdr:to>
      <xdr:col>12</xdr:col>
      <xdr:colOff>382270</xdr:colOff>
      <xdr:row>5</xdr:row>
      <xdr:rowOff>110096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Ramo_ 1">
              <a:extLst>
                <a:ext uri="{FF2B5EF4-FFF2-40B4-BE49-F238E27FC236}">
                  <a16:creationId xmlns:a16="http://schemas.microsoft.com/office/drawing/2014/main" id="{EDE7B8B0-7336-4390-B10D-13EB024F56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06307" y="111671"/>
              <a:ext cx="2391103" cy="117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</xdr:colOff>
      <xdr:row>1</xdr:row>
      <xdr:rowOff>38100</xdr:rowOff>
    </xdr:from>
    <xdr:to>
      <xdr:col>3</xdr:col>
      <xdr:colOff>49805</xdr:colOff>
      <xdr:row>2</xdr:row>
      <xdr:rowOff>152400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DD06A83-32D2-4B1D-ACBB-E0BC8A1EA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" y="274320"/>
          <a:ext cx="331745" cy="350520"/>
        </a:xfrm>
        <a:prstGeom prst="rect">
          <a:avLst/>
        </a:prstGeom>
      </xdr:spPr>
    </xdr:pic>
    <xdr:clientData/>
  </xdr:twoCellAnchor>
  <xdr:twoCellAnchor editAs="oneCell">
    <xdr:from>
      <xdr:col>12</xdr:col>
      <xdr:colOff>391013</xdr:colOff>
      <xdr:row>8</xdr:row>
      <xdr:rowOff>29182</xdr:rowOff>
    </xdr:from>
    <xdr:to>
      <xdr:col>14</xdr:col>
      <xdr:colOff>698500</xdr:colOff>
      <xdr:row>15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eriodo 2">
              <a:extLst>
                <a:ext uri="{FF2B5EF4-FFF2-40B4-BE49-F238E27FC236}">
                  <a16:creationId xmlns:a16="http://schemas.microsoft.com/office/drawing/2014/main" id="{22650040-A13E-4820-82D1-5F59CEF081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77663" y="1400782"/>
              <a:ext cx="1920387" cy="13805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419100</xdr:colOff>
      <xdr:row>0</xdr:row>
      <xdr:rowOff>91440</xdr:rowOff>
    </xdr:from>
    <xdr:to>
      <xdr:col>14</xdr:col>
      <xdr:colOff>662940</xdr:colOff>
      <xdr:row>7</xdr:row>
      <xdr:rowOff>68580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 2">
              <a:extLst>
                <a:ext uri="{FF2B5EF4-FFF2-40B4-BE49-F238E27FC236}">
                  <a16:creationId xmlns:a16="http://schemas.microsoft.com/office/drawing/2014/main" id="{67CBDB4B-F2E5-44EF-BA39-E89C734B2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72400" y="91440"/>
              <a:ext cx="1828800" cy="11963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1</xdr:row>
      <xdr:rowOff>114301</xdr:rowOff>
    </xdr:from>
    <xdr:to>
      <xdr:col>1</xdr:col>
      <xdr:colOff>334194</xdr:colOff>
      <xdr:row>2</xdr:row>
      <xdr:rowOff>152401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325FE7F-A6C5-49B6-B347-7910E4323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" y="381001"/>
          <a:ext cx="288474" cy="3048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148613</xdr:colOff>
      <xdr:row>5</xdr:row>
      <xdr:rowOff>269874</xdr:rowOff>
    </xdr:from>
    <xdr:to>
      <xdr:col>18</xdr:col>
      <xdr:colOff>587375</xdr:colOff>
      <xdr:row>13</xdr:row>
      <xdr:rowOff>111125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eriodo 3">
              <a:extLst>
                <a:ext uri="{FF2B5EF4-FFF2-40B4-BE49-F238E27FC236}">
                  <a16:creationId xmlns:a16="http://schemas.microsoft.com/office/drawing/2014/main" id="{51392CA2-DCC3-44B5-A6B0-1D0BCCF0D9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iod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1363" y="1419224"/>
              <a:ext cx="2038962" cy="14414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155574</xdr:colOff>
      <xdr:row>0</xdr:row>
      <xdr:rowOff>123825</xdr:rowOff>
    </xdr:from>
    <xdr:to>
      <xdr:col>18</xdr:col>
      <xdr:colOff>584199</xdr:colOff>
      <xdr:row>5</xdr:row>
      <xdr:rowOff>122250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amo_ 3">
              <a:extLst>
                <a:ext uri="{FF2B5EF4-FFF2-40B4-BE49-F238E27FC236}">
                  <a16:creationId xmlns:a16="http://schemas.microsoft.com/office/drawing/2014/main" id="{85398FE6-7709-4E3B-90DA-3CD86C6695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28324" y="123825"/>
              <a:ext cx="2028825" cy="1147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ita Torres" refreshedDate="46080.588067592595" createdVersion="8" refreshedVersion="7" minRefreshableVersion="3" recordCount="5739" xr:uid="{9E65AC3E-0697-4117-8F37-841118B9392B}">
  <cacheSource type="worksheet">
    <worksheetSource name="tablero_estadistica_resumenrr7"/>
  </cacheSource>
  <cacheFields count="87">
    <cacheField name="anio_reporte" numFmtId="0">
      <sharedItems containsSemiMixedTypes="0" containsString="0" containsNumber="1" containsInteger="1" minValue="2025" maxValue="2025"/>
    </cacheField>
    <cacheField name="mes_reporte" numFmtId="0">
      <sharedItems containsSemiMixedTypes="0" containsString="0" containsNumber="1" containsInteger="1" minValue="3" maxValue="12"/>
    </cacheField>
    <cacheField name="numero_compania" numFmtId="0">
      <sharedItems containsSemiMixedTypes="0" containsString="0" containsNumber="1" minValue="1" maxValue="908"/>
    </cacheField>
    <cacheField name="nombre_compania" numFmtId="0">
      <sharedItems count="104">
        <s v="AIG Seguros"/>
        <s v="ANA"/>
        <s v="AUNA Seguros"/>
        <s v="AXA Salud"/>
        <s v="AXA Seguros"/>
        <s v="Afirme"/>
        <s v="Agroasemex"/>
        <s v="Allianz México"/>
        <s v="Assurant Vida"/>
        <s v="Atlas"/>
        <s v="Atradius"/>
        <s v="BBVA"/>
        <s v="BBVA Salud"/>
        <s v="BUPA México"/>
        <s v="Banamex Pensiones"/>
        <s v="Banamex Seguros"/>
        <s v="Banorte"/>
        <s v="Berkley Seguros"/>
        <s v="Cardif Seguros Generales"/>
        <s v="Cardif Vida"/>
        <s v="Chubb Seguros México"/>
        <s v="Coface"/>
        <s v="Crabi"/>
        <s v="El Potosí"/>
        <s v="El Águila"/>
        <s v="FM Global"/>
        <s v="G.N.P."/>
        <s v="GMX Seguros"/>
        <s v="General de Salud"/>
        <s v="General de Seguros"/>
        <s v="Genworth Seg. de Crédito"/>
        <s v="HDI Global Seguros"/>
        <s v="HDI Seguros"/>
        <s v="HSBC Seguros"/>
        <s v="Hir Seguros"/>
        <s v="Inbursa"/>
        <s v="Insignia Life"/>
        <s v="La Latinoamericana"/>
        <s v="Mapfre México"/>
        <s v="MediAccess"/>
        <s v="Metlife México"/>
        <s v="Momento Seguros"/>
        <s v="Monterrey New York Life"/>
        <s v="Odontoprev"/>
        <s v="PREVEM Seguros"/>
        <s v="Pan-American México"/>
        <s v="Patria"/>
        <s v="Patrimonial Vida"/>
        <s v="Pensiones BBVA"/>
        <s v="Pensiones Banorte"/>
        <s v="Plan Seguro"/>
        <s v="Primero Seguros"/>
        <s v="ProFuturo G.N.P."/>
        <s v="Prudential"/>
        <s v="Quálitas"/>
        <s v="Quálitas Salud"/>
        <s v="SHF Cred Vivienda"/>
        <s v="SPP Seguros"/>
        <s v="SPT"/>
        <s v="Seguros Argos"/>
        <s v="Seguros Azteca"/>
        <s v="Seguros Azteca Daños"/>
        <s v="Seguros SURA"/>
        <s v="Skandia Life"/>
        <s v="Solunion Crédito"/>
        <s v="Sompo Japan"/>
        <s v="Swiss Re Corporate Solutions"/>
        <s v="TOTAL"/>
        <s v="TOTAL GRANDES"/>
        <s v="TOTAL MEDIANAS"/>
        <s v="TOTAL RESTO"/>
        <s v="Thona"/>
        <s v="Tláloc Seguros"/>
        <s v="Tokio Marine"/>
        <s v="Ve Por Más"/>
        <s v="Virginia Surety"/>
        <s v="Zurich Aseguradora Mexicana"/>
        <s v="Zurich Santander"/>
        <s v="Dentegra"/>
        <s v="Inbursa Crédito" u="1"/>
        <s v="Metlife Pensiones" u="1"/>
        <s v="XL Seguros" u="1"/>
        <s v="BBVA Bancomer" u="1"/>
        <s v="Citibanamex Seguros" u="1"/>
        <s v="Citibanamex Pensiones" u="1"/>
        <s v="Aserta Seguros de Vida" u="1"/>
        <s v="Zurich Daños" u="1"/>
        <s v="Pensiones BBVA Bancomer" u="1"/>
        <s v="CESCE" u="1"/>
        <s v="Pensiones Inbursa" u="1"/>
        <s v="Principal México" u="1"/>
        <s v="Der Neue Horizont Re" u="1"/>
        <s v="Principal Pensiones" u="1"/>
        <s v="Metlife Más" u="1"/>
        <s v="Zurich Vida" u="1"/>
        <s v="Assurant Daños" u="1"/>
        <s v="SIS NOVA" u="1"/>
        <s v="BBVA Bancomer Salud" u="1"/>
        <s v="Pensiones SURA" u="1"/>
        <s v="Patrimonial Daños" u="1"/>
        <s v="Patrimonial Inbursa" u="1"/>
        <s v="Istmo de México" u="1"/>
        <s v="Centauro" u="1"/>
        <s v="HSBC Pensiones" u="1"/>
      </sharedItems>
    </cacheField>
    <cacheField name="ramo" numFmtId="0">
      <sharedItems/>
    </cacheField>
    <cacheField name="gestor_cia_id" numFmtId="0">
      <sharedItems containsSemiMixedTypes="0" containsString="0" containsNumber="1" minValue="3" maxValue="282"/>
    </cacheField>
    <cacheField name="ofuscacion" numFmtId="0">
      <sharedItems containsBlank="1"/>
    </cacheField>
    <cacheField name="fecha_ofuscada" numFmtId="0">
      <sharedItems containsBlank="1"/>
    </cacheField>
    <cacheField name="jerarquia" numFmtId="0">
      <sharedItems containsSemiMixedTypes="0" containsString="0" containsNumber="1" minValue="1" maxValue="201.1" count="90">
        <n v="9"/>
        <n v="2"/>
        <n v="29"/>
        <n v="6"/>
        <n v="8"/>
        <n v="23"/>
        <n v="25"/>
        <n v="19"/>
        <n v="11"/>
        <n v="20"/>
        <n v="12"/>
        <n v="5"/>
        <n v="15"/>
        <n v="1"/>
        <n v="14"/>
        <n v="30"/>
        <n v="10"/>
        <n v="18"/>
        <n v="33"/>
        <n v="4"/>
        <n v="24"/>
        <n v="58"/>
        <n v="55"/>
        <n v="52"/>
        <n v="7"/>
        <n v="3"/>
        <n v="21"/>
        <n v="17"/>
        <n v="13"/>
        <n v="16"/>
        <n v="40"/>
        <n v="27"/>
        <n v="32"/>
        <n v="22"/>
        <n v="26"/>
        <n v="47"/>
        <n v="50"/>
        <n v="54"/>
        <n v="51"/>
        <n v="31"/>
        <n v="41"/>
        <n v="44"/>
        <n v="73"/>
        <n v="46"/>
        <n v="34"/>
        <n v="28"/>
        <n v="48"/>
        <n v="36"/>
        <n v="39"/>
        <n v="35"/>
        <n v="60"/>
        <n v="63"/>
        <n v="38"/>
        <n v="37"/>
        <n v="62"/>
        <n v="59"/>
        <n v="45"/>
        <n v="42"/>
        <n v="57"/>
        <n v="66"/>
        <n v="61"/>
        <n v="64"/>
        <n v="43"/>
        <n v="71"/>
        <n v="68"/>
        <n v="69"/>
        <n v="56"/>
        <n v="53"/>
        <n v="49"/>
        <n v="200"/>
        <n v="65"/>
        <n v="67"/>
        <n v="70"/>
        <n v="72"/>
        <n v="201.1"/>
        <n v="5.0999999999999996"/>
        <n v="15.1"/>
        <n v="150.1"/>
        <n v="75" u="1"/>
        <n v="79" u="1"/>
        <n v="83" u="1"/>
        <n v="74" u="1"/>
        <n v="78" u="1"/>
        <n v="82" u="1"/>
        <n v="77" u="1"/>
        <n v="81" u="1"/>
        <n v="85" u="1"/>
        <n v="76" u="1"/>
        <n v="80" u="1"/>
        <n v="84" u="1"/>
      </sharedItems>
    </cacheField>
    <cacheField name="Prima_DirectaAct" numFmtId="0">
      <sharedItems containsSemiMixedTypes="0" containsString="0" containsNumber="1" minValue="-1933.4668300000001" maxValue="1025001350.6946898"/>
    </cacheField>
    <cacheField name="Prima_DirectaAnt" numFmtId="0">
      <sharedItems containsSemiMixedTypes="0" containsString="0" containsNumber="1" minValue="-8096.34602" maxValue="915229324.65265"/>
    </cacheField>
    <cacheField name="Prima_directa_Anual_act" numFmtId="0">
      <sharedItems containsSemiMixedTypes="0" containsString="0" containsNumber="1" minValue="-975.17837999999983" maxValue="1025001350.6946898"/>
    </cacheField>
    <cacheField name="Prima_directa_Anual_ant" numFmtId="0">
      <sharedItems containsSemiMixedTypes="0" containsString="0" containsNumber="1" minValue="-210312.28261999998" maxValue="915229324.65265"/>
    </cacheField>
    <cacheField name="CostoSin_Act" numFmtId="0">
      <sharedItems containsString="0" containsBlank="1" containsNumber="1" minValue="-5892659.0806199992" maxValue="593582477.48155999"/>
    </cacheField>
    <cacheField name="CostoSin_Ant" numFmtId="0">
      <sharedItems containsString="0" containsBlank="1" containsNumber="1" minValue="-513231.32095999998" maxValue="529500429.12055999"/>
    </cacheField>
    <cacheField name="cto_sin_anual_act" numFmtId="0">
      <sharedItems containsString="0" containsBlank="1" containsNumber="1" minValue="-4816819.756579997" maxValue="593582477.48155999"/>
    </cacheField>
    <cacheField name="cto_sin_anual_ant" numFmtId="0">
      <sharedItems containsSemiMixedTypes="0" containsString="0" containsNumber="1" minValue="-501065.79501000006" maxValue="563891297.43117011"/>
    </cacheField>
    <cacheField name="pib_act" numFmtId="0">
      <sharedItems containsSemiMixedTypes="0" containsString="0" containsNumber="1" minValue="0" maxValue="35332811.020000003"/>
    </cacheField>
    <cacheField name="pib_ant" numFmtId="0">
      <sharedItems containsSemiMixedTypes="0" containsString="0" containsNumber="1" minValue="0" maxValue="34722901.368000001"/>
    </cacheField>
    <cacheField name="inpc_act" numFmtId="0">
      <sharedItems containsSemiMixedTypes="0" containsString="0" containsNumber="1" minValue="0" maxValue="143.042"/>
    </cacheField>
    <cacheField name="inpc_ant" numFmtId="0">
      <sharedItems containsSemiMixedTypes="0" containsString="0" containsNumber="1" minValue="0" maxValue="137.94900000000001"/>
    </cacheField>
    <cacheField name="IncResvDivAct" numFmtId="0">
      <sharedItems containsSemiMixedTypes="0" containsString="0" containsNumber="1" minValue="-55988.916010000001" maxValue="2420424.7700300012"/>
    </cacheField>
    <cacheField name="IncResvDivAnt" numFmtId="0">
      <sharedItems containsSemiMixedTypes="0" containsString="0" containsNumber="1" minValue="-162350.63328000001" maxValue="1717760.1243500002"/>
    </cacheField>
    <cacheField name="Costo_Sin_RetAct" numFmtId="0">
      <sharedItems containsString="0" containsBlank="1" containsNumber="1" minValue="-241010.3677" maxValue="520182894.97956008"/>
    </cacheField>
    <cacheField name="Costo_Sin_RetAnt" numFmtId="0">
      <sharedItems containsString="0" containsBlank="1" containsNumber="1" minValue="-212761.54366999998" maxValue="463578492.36975002"/>
    </cacheField>
    <cacheField name="Prima_DevengadaAct" numFmtId="0">
      <sharedItems containsString="0" containsBlank="1" containsNumber="1" minValue="-3878062.1455699997" maxValue="632722275.46893978"/>
    </cacheField>
    <cacheField name="Prima_DevengadaAnt" numFmtId="0">
      <sharedItems containsString="0" containsBlank="1" containsNumber="1" minValue="-7367454.2753699999" maxValue="570077788.45245004"/>
    </cacheField>
    <cacheField name="Prima_Directa_Act1anio" numFmtId="0">
      <sharedItems containsSemiMixedTypes="0" containsString="0" containsNumber="1" minValue="-19223.027329999997" maxValue="207179525.06859004"/>
    </cacheField>
    <cacheField name="Prima_Directa_Ant1anio" numFmtId="0">
      <sharedItems containsSemiMixedTypes="0" containsString="0" containsNumber="1" minValue="-3844.1221099999998" maxValue="185707394.90735"/>
    </cacheField>
    <cacheField name="PrimaDirectaAct_Renov" numFmtId="0">
      <sharedItems containsSemiMixedTypes="0" containsString="0" containsNumber="1" minValue="-134602.57402" maxValue="155973851.17109001"/>
    </cacheField>
    <cacheField name="PrimaDirectaAnt_Renov" numFmtId="0">
      <sharedItems containsSemiMixedTypes="0" containsString="0" containsNumber="1" minValue="-6822.1004599999997" maxValue="146199710.26111001"/>
    </cacheField>
    <cacheField name="PrimaDirectaAct_Unica" numFmtId="0">
      <sharedItems containsSemiMixedTypes="0" containsString="0" containsNumber="1" minValue="-1060.4779799999999" maxValue="101759792.18683001"/>
    </cacheField>
    <cacheField name="PrimaDirectaAnt_Unica" numFmtId="0">
      <sharedItems containsSemiMixedTypes="0" containsString="0" containsNumber="1" minValue="-1157.7741299999998" maxValue="82597369.692330018"/>
    </cacheField>
    <cacheField name="ramo_raiz" numFmtId="0">
      <sharedItems/>
    </cacheField>
    <cacheField name="operacion" numFmtId="0">
      <sharedItems/>
    </cacheField>
    <cacheField name="ramo_complemento" numFmtId="0">
      <sharedItems/>
    </cacheField>
    <cacheField name="subramo" numFmtId="0">
      <sharedItems count="57">
        <s v="Incendio"/>
        <s v="Credito"/>
        <s v="Accidentes y Enfermedades Total"/>
        <s v="AP Gpo y Col"/>
        <s v="AP Individual"/>
        <s v="Accidentes Personales"/>
        <s v="Diversos"/>
        <s v="Tecnicos"/>
        <s v="Miscelaneos"/>
        <s v="Otros Automoviles y Obligatorios"/>
        <s v="Camiones"/>
        <s v="Automoviles Total"/>
        <s v="Automoviles Turistas"/>
        <s v="Automoviles Residentes"/>
        <s v="Huracan y Otros Riesgos Hidrometeorologicos"/>
        <s v="Riesgos Catastroficos"/>
        <s v="Terremoto y Erupcion Volcanica"/>
        <s v="MyT Carga"/>
        <s v="MyT Cascos"/>
        <s v="Maritimo y Transportes"/>
        <s v="RC Aviones y Barcos"/>
        <s v="RC General"/>
        <s v="Responsabilidad Civil y Riesgos Profesionales"/>
        <s v="Daños Total"/>
        <s v="Daños Sin Autos Total"/>
        <s v="Total General Sin Pensiones"/>
        <s v="Total General"/>
        <s v="Salud Gpo y Col"/>
        <s v="Gastos Medicos"/>
        <s v="GMM. Gpo y Col"/>
        <s v="Salud"/>
        <s v="Salud Individual"/>
        <s v="RC Viajero"/>
        <s v="RC Otros"/>
        <s v="Otros Riesgos Catastroficos"/>
        <s v="Vida Individual"/>
        <s v="Vida Total"/>
        <s v="Vida Gpo y Col"/>
        <s v="GMM. Individual"/>
        <s v="AyA Otros"/>
        <s v="Agricola y de Animales"/>
        <s v="AyA Pecuario"/>
        <s v="AyA Agricola"/>
        <s v="ISSSTE Jubilacion (retiro, cesantia y vejez)"/>
        <s v="IMSS Incapacidad Permanente RT"/>
        <s v="Pensiones Total"/>
        <s v="ISSSTE Incapacidad Permanente RT"/>
        <s v="IMSS Muerte (invalidez y vida)"/>
        <s v="Pensiones ISSSTE"/>
        <s v="ISSSTE Invalidez (invalidez y vida)"/>
        <s v="IMSS Invalidez (invalidez y vida)"/>
        <s v="IMSS Jubilacion (retiro, cesantia y vejez)"/>
        <s v="IMSS Muerte (riesgos de trabajo)"/>
        <s v="ISSSTE Muerte (invalidez y vida)"/>
        <s v="Pensiones IMSS"/>
        <s v="ISSSTE Muerte (riesgos de trabajo)"/>
        <s v="Credito a la Vivienda"/>
      </sharedItems>
    </cacheField>
    <cacheField name="periodo" numFmtId="0">
      <sharedItems count="40">
        <s v="2025-Q4"/>
        <s v="2025-Q3"/>
        <s v="2025-Q1"/>
        <s v="2025-Q2"/>
        <s v="2023-Q4" u="1"/>
        <s v="2021-Q1" u="1"/>
        <s v="2022-Q3" u="1"/>
        <s v="2021-Q2" u="1"/>
        <s v="2022-Q4" u="1"/>
        <s v="2020-Q1" u="1"/>
        <s v="2021-Q3" u="1"/>
        <s v="2020-Q2" u="1"/>
        <s v="2021-Q4" u="1"/>
        <s v="2019-Q1" u="1"/>
        <s v="2020-Q3" u="1"/>
        <s v="2019-Q2" u="1"/>
        <s v="2020-Q4" u="1"/>
        <s v="2018-Q1" u="1"/>
        <s v="2019-Q3" u="1"/>
        <s v="2018-Q2" u="1"/>
        <s v="2019-Q4" u="1"/>
        <s v="2017-Q1" u="1"/>
        <s v="2018-Q3" u="1"/>
        <s v="2017-Q2" u="1"/>
        <s v="2018-Q4" u="1"/>
        <s v="2016-Q1" u="1"/>
        <s v="2017-Q3" u="1"/>
        <s v="2016-Q2" u="1"/>
        <s v="2017-Q4" u="1"/>
        <s v="2016-Q3" u="1"/>
        <s v="2016-Q4" u="1"/>
        <s v="2024-Q1" u="1"/>
        <s v="2024-Q2" u="1"/>
        <s v="2023-Q1" u="1"/>
        <s v="2024-Q3" u="1"/>
        <s v="2023-Q2" u="1"/>
        <s v="2024-Q4" u="1"/>
        <s v="2022-Q1" u="1"/>
        <s v="2023-Q3" u="1"/>
        <s v="2022-Q2" u="1"/>
      </sharedItems>
    </cacheField>
    <cacheField name="PD_Cartera_act" numFmtId="0">
      <sharedItems containsSemiMixedTypes="0" containsString="0" containsNumber="1" minValue="0" maxValue="1025001350.6946898"/>
    </cacheField>
    <cacheField name="PD_Cartera_ant" numFmtId="0">
      <sharedItems containsSemiMixedTypes="0" containsString="0" containsNumber="1" minValue="0" maxValue="915229324.65265"/>
    </cacheField>
    <cacheField name="PD_Sector_Total_act" numFmtId="0">
      <sharedItems containsSemiMixedTypes="0" containsString="0" containsNumber="1" minValue="286204877.29896003" maxValue="1025001350.6946898"/>
    </cacheField>
    <cacheField name="PD_Sector_Total_ant" numFmtId="0">
      <sharedItems containsSemiMixedTypes="0" containsString="0" containsNumber="1" minValue="243390493.02682006" maxValue="915229324.65265012"/>
    </cacheField>
    <cacheField name="PD_Sector_SinPension_act" numFmtId="0">
      <sharedItems containsSemiMixedTypes="0" containsString="0" containsNumber="1" minValue="276418493.85822004" maxValue="979173922.5983398"/>
    </cacheField>
    <cacheField name="PD_Sector_SinPension_ant" numFmtId="0">
      <sharedItems containsSemiMixedTypes="0" containsString="0" containsNumber="1" minValue="235015541.95325008" maxValue="876641246.77608013"/>
    </cacheField>
    <cacheField name="PD_Mercado_Act" numFmtId="0">
      <sharedItems containsSemiMixedTypes="0" containsString="0" containsNumber="1" minValue="-0.15603" maxValue="1025001350.6946898"/>
    </cacheField>
    <cacheField name="PD_Mercado_Ant" numFmtId="0">
      <sharedItems containsSemiMixedTypes="0" containsString="0" containsNumber="1" minValue="-1.23404" maxValue="915229324.65265012"/>
    </cacheField>
    <cacheField name="CS_Mercado_Act" numFmtId="0">
      <sharedItems containsSemiMixedTypes="0" containsString="0" containsNumber="1" minValue="-5109464.0919899987" maxValue="593582477.48155999"/>
    </cacheField>
    <cacheField name="CS_Mercado_Ant" numFmtId="0">
      <sharedItems containsSemiMixedTypes="0" containsString="0" containsNumber="1" minValue="-222767.64615000002" maxValue="529500429.12055987"/>
    </cacheField>
    <cacheField name="PD_Operacion_act" numFmtId="0">
      <sharedItems containsString="0" containsBlank="1" containsNumber="1" minValue="-1933.4668300000001" maxValue="1025001350.6946898"/>
    </cacheField>
    <cacheField name="PD_Operacion_ant" numFmtId="0">
      <sharedItems containsString="0" containsBlank="1" containsNumber="1" minValue="-6822.1004599999997" maxValue="915229324.65265"/>
    </cacheField>
    <cacheField name="Part_Mercado_Act" numFmtId="0">
      <sharedItems containsString="0" containsBlank="1" containsNumber="1" minValue="-3.1246958140801802" maxValue="103.1246958140802"/>
    </cacheField>
    <cacheField name="Part_Mercado_Ant" numFmtId="0">
      <sharedItems containsString="0" containsBlank="1" containsNumber="1" minValue="-1.8715865686301736" maxValue="100.10328073840901"/>
    </cacheField>
    <cacheField name="PD_IncreAbs" numFmtId="0">
      <sharedItems containsString="0" containsBlank="1" containsNumber="1" minValue="-6134657.1551100016" maxValue="109772026.04203975"/>
    </cacheField>
    <cacheField name="PD_IncreRel" numFmtId="0">
      <sharedItems containsString="0" containsBlank="1" containsNumber="1" minValue="-3740.7782536439145" maxValue="427012.58988393209"/>
    </cacheField>
    <cacheField name="Part_Operacion_Act" numFmtId="0">
      <sharedItems containsString="0" containsBlank="1" containsNumber="1" minValue="-17.099564601060298" maxValue="117.09956460106028"/>
    </cacheField>
    <cacheField name="Part_Operacion_Ant" numFmtId="0">
      <sharedItems containsString="0" containsBlank="1" containsNumber="1" minValue="-65.123374929341111" maxValue="165.12337492934111"/>
    </cacheField>
    <cacheField name="Part_Cartera_Act" numFmtId="0">
      <sharedItems containsString="0" containsBlank="1" containsNumber="1" minValue="-17.099564601060298" maxValue="117.09956460106028"/>
    </cacheField>
    <cacheField name="Part_Cartera_Ant" numFmtId="0">
      <sharedItems containsString="0" containsBlank="1" containsNumber="1" minValue="-5.4234576114429105" maxValue="100.6044772279503"/>
    </cacheField>
    <cacheField name="Part_Sector_Act" numFmtId="0">
      <sharedItems containsString="0" containsBlank="1" containsNumber="1" minValue="-5.8994858366312518E-4" maxValue="100.00000000000003"/>
    </cacheField>
    <cacheField name="Part_SectorSinPen_Act" numFmtId="0">
      <sharedItems containsString="0" containsBlank="1" containsNumber="1" minValue="-6.1083525795710403E-4" maxValue="104.6802132939511"/>
    </cacheField>
    <cacheField name="Part_Sector_Ant" numFmtId="0">
      <sharedItems containsString="0" containsBlank="1" containsNumber="1" minValue="-3.3264840870788795E-3" maxValue="100.00000000000003"/>
    </cacheField>
    <cacheField name="Part_SectorSinPen_Ant" numFmtId="0">
      <sharedItems containsString="0" containsBlank="1" containsNumber="1" minValue="-3.4450257854055232E-3" maxValue="104.43025148754987"/>
    </cacheField>
    <cacheField name="PD_PartMerc_1anio" numFmtId="0">
      <sharedItems containsString="0" containsBlank="1" containsNumber="1" minValue="-2.6004933804627893E-2" maxValue="55.8037746451526"/>
    </cacheField>
    <cacheField name="PD_PartMerc_Renovacion" numFmtId="0">
      <sharedItems containsString="0" containsBlank="1" containsNumber="1" minValue="-0.34914597609788112" maxValue="49.998694610959163"/>
    </cacheField>
    <cacheField name="PD_PartMerc_Unicas" numFmtId="0">
      <sharedItems containsString="0" containsBlank="1" containsNumber="1" minValue="-4.2334220035182606E-4" maxValue="100.38332302400505"/>
    </cacheField>
    <cacheField name="PDanio1_IncreAbs1anio" numFmtId="0">
      <sharedItems containsSemiMixedTypes="0" containsString="0" containsNumber="1" minValue="-4317193.6736399978" maxValue="21472130.161240071"/>
    </cacheField>
    <cacheField name="PD_IncreRel1anio" numFmtId="0">
      <sharedItems containsString="0" containsBlank="1" containsNumber="1" minValue="-2133.478186741102" maxValue="3312.1024891158695"/>
    </cacheField>
    <cacheField name="PD_IncreAbsRenov" numFmtId="0">
      <sharedItems containsSemiMixedTypes="0" containsString="0" containsNumber="1" minValue="-2829963.0627599955" maxValue="9774140.9099799991"/>
    </cacheField>
    <cacheField name="PD_IncreRelRenov" numFmtId="0">
      <sharedItems containsString="0" containsBlank="1" containsNumber="1" minValue="-136.11800477766738" maxValue="172912.10495626609"/>
    </cacheField>
    <cacheField name="PD_IncreAbsUni" numFmtId="0">
      <sharedItems containsSemiMixedTypes="0" containsString="0" containsNumber="1" minValue="-2491090.2661100002" maxValue="19162422.494499996"/>
    </cacheField>
    <cacheField name="PD_IncreRelUnica" numFmtId="0">
      <sharedItems containsString="0" containsBlank="1" containsNumber="1" minValue="-98.101043680095529" maxValue="7078.5703816585201"/>
    </cacheField>
    <cacheField name="SIN_IncreRel" numFmtId="0">
      <sharedItems containsString="0" containsBlank="1" containsNumber="1" minValue="-3681349.9999999991" maxValue="54082008.860759474"/>
    </cacheField>
    <cacheField name="SINvsPRIM_ACT" numFmtId="0">
      <sharedItems containsString="0" containsBlank="1" containsNumber="1" minValue="-222395.20180945125" maxValue="14848393.270524897"/>
    </cacheField>
    <cacheField name="SINvsPRIM_ANT" numFmtId="0">
      <sharedItems containsString="0" containsBlank="1" containsNumber="1" minValue="-1268387.7759229848" maxValue="20087.368958620566"/>
    </cacheField>
    <cacheField name="PartSIN_Merc_Act" numFmtId="0">
      <sharedItems containsString="0" containsBlank="1" containsNumber="1" minValue="-3418.8588548711514" maxValue="6419.3243088006766"/>
    </cacheField>
    <cacheField name="IncrSinRet" numFmtId="0">
      <sharedItems containsString="0" containsBlank="1" containsNumber="1" minValue="-194345.40662359199" maxValue="27772759.674502704"/>
    </cacheField>
    <cacheField name="IncrDevengada" numFmtId="0">
      <sharedItems containsString="0" containsBlank="1" containsNumber="1" minValue="-28219.615610328641" maxValue="3454861.5723270434"/>
    </cacheField>
    <cacheField name="SINvsPDEV_ACT" numFmtId="0">
      <sharedItems containsString="0" containsBlank="1" containsNumber="1" minValue="-67962699.999999985" maxValue="173650687.50000003"/>
    </cacheField>
    <cacheField name="SINvsPDEV_ANT" numFmtId="0">
      <sharedItems containsString="0" containsBlank="1" containsNumber="1" minValue="-1088097100" maxValue="15026197.609561754"/>
    </cacheField>
    <cacheField name="size_compania" numFmtId="0">
      <sharedItems containsBlank="1"/>
    </cacheField>
    <cacheField name="anio_anterior" numFmtId="0">
      <sharedItems containsSemiMixedTypes="0" containsString="0" containsNumber="1" containsInteger="1" minValue="2024" maxValue="2024"/>
    </cacheField>
    <cacheField name="num_trimeste" numFmtId="0">
      <sharedItems containsSemiMixedTypes="0" containsString="0" containsNumber="1" containsInteger="1" minValue="1" maxValue="4"/>
    </cacheField>
    <cacheField name="fecha_carga" numFmtId="14">
      <sharedItems containsSemiMixedTypes="0" containsNonDate="0" containsDate="1" containsString="0" minDate="2025-05-07T00:00:00" maxDate="2026-02-28T00:00:00"/>
    </cacheField>
    <cacheField name="Ramo_" numFmtId="0">
      <sharedItems count="95">
        <s v="54 Incendio"/>
        <s v="66 Credito"/>
        <s v="28 Accidentes y Enfermedades Total"/>
        <s v="31 AP Gpo y Col"/>
        <s v="30 AP Individual"/>
        <s v="29 Accidentes Personales"/>
        <s v="63 Diversos"/>
        <s v="65 Tecnicos"/>
        <s v="64 Miscelaneos"/>
        <s v="44 Otros Automoviles y Obligatorios"/>
        <s v="42 Camiones"/>
        <s v="39 Automoviles Total"/>
        <s v="43 Automoviles Turistas"/>
        <s v="41 Automoviles Residentes"/>
        <s v="57 Huracan y Otros Riesgos Hidrometeorologicos"/>
        <s v="55 Riesgos Catastroficos"/>
        <s v="56 Terremoto y Erupcion Volcanica"/>
        <s v="52 MyT Carga"/>
        <s v="53 MyT Cascos"/>
        <s v="51 Maritimo y Transportes"/>
        <s v="48 RC Aviones y Barcos"/>
        <s v="47 RC General"/>
        <s v="46 Responsabilidad Civil y Riesgos Profesionales"/>
        <s v="38 Daños Total"/>
        <s v="46 Daños Sin Autos Total"/>
        <s v="11 Total General Sin Pensiones"/>
        <s v="10 Total General"/>
        <s v="37 Salud Gpo y Col"/>
        <s v="32 Gastos Medicos"/>
        <s v="34 GMM. Gpo y Col"/>
        <s v="35 Salud"/>
        <s v="36 Salud Individual"/>
        <s v="49 RC Viajero"/>
        <s v="50 RC Otros"/>
        <s v="58 Otros Riesgos Catastroficos"/>
        <s v="13 Vida Individual"/>
        <s v="12 Vida Total"/>
        <s v="14 Vida Gpo y Col"/>
        <s v="33 GMM. Individual"/>
        <s v="61 AyA Otros"/>
        <s v="59 Agricola y de Animales"/>
        <s v="62 AyA Pecuario"/>
        <s v="60 AyA Agricola"/>
        <s v="25 ISSSTE Jubilacion (retiro, cesantia y vejez)"/>
        <s v="17 IMSS Incapacidad Permanente RT"/>
        <s v="15 Pensiones Total"/>
        <s v="23 ISSSTE Incapacidad Permanente RT"/>
        <s v="20 IMSS Muerte (invalidez y vida)"/>
        <s v="22 Pensiones ISSSTE"/>
        <s v="24 ISSSTE Invalidez (invalidez y vida)"/>
        <s v="18 IMSS Invalidez (invalidez y vida)"/>
        <s v="19 IMSS Jubilacion (retiro, cesantia y vejez)"/>
        <s v="21 IMSS Muerte (riesgos de trabajo)"/>
        <s v="26 ISSSTE Muerte (invalidez y vida)"/>
        <s v="16 Pensiones IMSS"/>
        <s v="27 ISSSTE Muerte (riesgos de trabajo)"/>
        <s v="67 Credito a la Vivienda"/>
        <s v="33 Otros Automoviles y Obligatorios" u="1"/>
        <s v="25 Salud" u="1"/>
        <s v="35 Responsabilidad Civil y Riesgos Profesionales" u="1"/>
        <s v="21 AP Gpo y Col" u="1"/>
        <s v="52 Diversos" u="1"/>
        <s v="23 GMM. Individual" u="1"/>
        <s v="26 Salud Individual" u="1"/>
        <s v="51 AyA Pecuario" u="1"/>
        <s v="36 RC General" u="1"/>
        <s v="24 GMM. Gpo y Col" u="1"/>
        <s v="31 Camiones" u="1"/>
        <s v="19 Accidentes Personales" u="1"/>
        <s v="44 Riesgos Catastroficos" u="1"/>
        <s v="50 AyA Otros" u="1"/>
        <s v="46 Huracan y Otros Riesgos Hidrometeorologicos" u="1"/>
        <s v="27 Salud Gpo y Col" u="1"/>
        <s v="56 Credito a la Vivienda" u="1"/>
        <s v="30 Automoviles Residentes" u="1"/>
        <s v="20 AP Individual" u="1"/>
        <s v="40 Maritimo y Transportes" u="1"/>
        <s v="53 Miscelaneos" u="1"/>
        <s v="18 Accidentes y Enfermedades Total" u="1"/>
        <s v="37 RC Aviones y Barcos" u="1"/>
        <s v="41 MyT Carga" u="1"/>
        <s v="48 Agricola y de Animales" u="1"/>
        <s v="32 Automoviles Turistas" u="1"/>
        <s v="49 AyA Agricola" u="1"/>
        <e v="#N/A" u="1"/>
        <s v="43 Incendio" u="1"/>
        <s v="54 Tecnicos" u="1"/>
        <s v="47 Otros Riesgos Catastroficos" u="1"/>
        <s v="39 RC Otros" u="1"/>
        <s v="42 MyT Cascos" u="1"/>
        <s v="55 Credito" u="1"/>
        <s v="38 RC Viajero" u="1"/>
        <s v="17 Pensiones ISSSTE" u="1"/>
        <s v="22 Gastos Medicos" u="1"/>
        <s v="45 Terremoto y Erupcion Volcanica" u="1"/>
      </sharedItems>
    </cacheField>
    <cacheField name="Jerarquia 2" numFmtId="0">
      <sharedItems containsSemiMixedTypes="0" containsString="0" containsNumber="1" minValue="1" maxValue="201.1" count="90">
        <n v="9"/>
        <n v="2"/>
        <n v="29"/>
        <n v="6"/>
        <n v="8"/>
        <n v="23"/>
        <n v="25"/>
        <n v="19"/>
        <n v="11"/>
        <n v="20"/>
        <n v="12"/>
        <n v="5"/>
        <n v="15"/>
        <n v="1"/>
        <n v="14"/>
        <n v="30"/>
        <n v="10"/>
        <n v="18"/>
        <n v="33"/>
        <n v="4"/>
        <n v="24"/>
        <n v="58"/>
        <n v="55"/>
        <n v="52"/>
        <n v="7"/>
        <n v="3"/>
        <n v="21"/>
        <n v="17"/>
        <n v="13"/>
        <n v="16"/>
        <n v="40"/>
        <n v="27"/>
        <n v="32"/>
        <n v="22"/>
        <n v="26"/>
        <n v="47"/>
        <n v="50"/>
        <n v="54"/>
        <n v="51"/>
        <n v="31"/>
        <n v="41"/>
        <n v="44"/>
        <n v="73"/>
        <n v="46"/>
        <n v="34"/>
        <n v="28"/>
        <n v="48"/>
        <n v="36"/>
        <n v="39"/>
        <n v="35"/>
        <n v="60"/>
        <n v="63"/>
        <n v="38"/>
        <n v="37"/>
        <n v="62"/>
        <n v="59"/>
        <n v="45"/>
        <n v="42"/>
        <n v="57"/>
        <n v="66"/>
        <n v="61"/>
        <n v="64"/>
        <n v="43"/>
        <n v="71"/>
        <n v="68"/>
        <n v="69"/>
        <n v="56"/>
        <n v="53"/>
        <n v="49"/>
        <n v="200"/>
        <n v="65"/>
        <n v="67"/>
        <n v="70"/>
        <n v="72"/>
        <n v="201.1"/>
        <n v="5.0999999999999996"/>
        <n v="15.1"/>
        <n v="150.1"/>
        <n v="75" u="1"/>
        <n v="79" u="1"/>
        <n v="83" u="1"/>
        <n v="74" u="1"/>
        <n v="78" u="1"/>
        <n v="82" u="1"/>
        <n v="77" u="1"/>
        <n v="81" u="1"/>
        <n v="85" u="1"/>
        <n v="76" u="1"/>
        <n v="80" u="1"/>
        <n v="84" u="1"/>
      </sharedItems>
    </cacheField>
    <cacheField name="Factor INPC" numFmtId="0" formula="MAX(inpc_act) /MAX(inpc_ant)" databaseField="0"/>
    <cacheField name="IncrementoReal" numFmtId="0" formula="( (((Prima_DirectaAct)-((Prima_DirectaAnt)*'Factor INPC'))/((Prima_DirectaAnt)*'Factor INPC')))*100" databaseField="0"/>
  </cacheFields>
  <extLst>
    <ext xmlns:x14="http://schemas.microsoft.com/office/spreadsheetml/2009/9/main" uri="{725AE2AE-9491-48be-B2B4-4EB974FC3084}">
      <x14:pivotCacheDefinition pivotCacheId="11504721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39">
  <r>
    <n v="2025"/>
    <n v="12"/>
    <n v="12"/>
    <x v="0"/>
    <s v="Incendio"/>
    <n v="12"/>
    <s v="6b51d431df5d7f141cbececcf79edf3dd861c3b4069f0b11661a3eefacbba918"/>
    <s v="a62909462c6310cff6f2c460478962c30aafe7f1a24cba6daff12de1aba6d3de"/>
    <x v="0"/>
    <n v="1830216.48016"/>
    <n v="1978526.0408800002"/>
    <n v="1830216.48016"/>
    <n v="1978526.0408800002"/>
    <n v="723968.18726999999"/>
    <n v="153026.41564000002"/>
    <n v="723968.18726999999"/>
    <n v="153026.41564000002"/>
    <n v="34851877.802999951"/>
    <n v="34722901.368000001"/>
    <n v="143.042"/>
    <n v="137.94900000000001"/>
    <n v="0"/>
    <n v="0"/>
    <n v="74370.249879999988"/>
    <n v="29376.155269999999"/>
    <n v="139244.78506999998"/>
    <n v="117034.15362000001"/>
    <n v="0"/>
    <n v="0"/>
    <n v="0"/>
    <n v="0"/>
    <n v="0"/>
    <n v="0"/>
    <s v="Incendio"/>
    <s v="Daños Sin Autos"/>
    <s v="Incendio"/>
    <x v="0"/>
    <x v="0"/>
    <n v="8499208.2815899998"/>
    <n v="6593607.79947"/>
    <n v="1025001350.6946898"/>
    <n v="915229324.65265012"/>
    <n v="979173922.5983398"/>
    <n v="876641246.77608013"/>
    <n v="34004630.66296"/>
    <n v="29220783.15724"/>
    <n v="21161856.01103"/>
    <n v="17879229.429379996"/>
    <m/>
    <m/>
    <n v="5.3822566058733523"/>
    <n v="6.7709548721995265"/>
    <n v="-148309.56072000018"/>
    <n v="-7.4959620270671596"/>
    <m/>
    <m/>
    <n v="21.533964335529969"/>
    <n v="30.006729260406356"/>
    <n v="0.1785574700871935"/>
    <n v="0.18691434053955711"/>
    <n v="0.21617817388345753"/>
    <n v="0.22569392532648808"/>
    <m/>
    <m/>
    <m/>
    <n v="0"/>
    <m/>
    <n v="0"/>
    <m/>
    <n v="0"/>
    <m/>
    <n v="373.10014041834478"/>
    <n v="39.556423795654474"/>
    <n v="7.7343644954977488"/>
    <n v="3.4210996752489606"/>
    <n v="153.16536216687825"/>
    <n v="18.977905818942411"/>
    <n v="53.409720042738542"/>
    <n v="25.100497898572314"/>
    <s v="Medianas"/>
    <n v="2024"/>
    <n v="4"/>
    <d v="2026-02-27T00:00:00"/>
    <x v="0"/>
    <x v="0"/>
  </r>
  <r>
    <n v="2025"/>
    <n v="12"/>
    <n v="12"/>
    <x v="0"/>
    <s v="Credito"/>
    <n v="12"/>
    <s v="6b51d431df5d7f141cbececcf79edf3dd861c3b4069f0b11661a3eefacbba918"/>
    <s v="a62909462c6310cff6f2c460478962c30aafe7f1a24cba6daff12de1aba6d3de"/>
    <x v="1"/>
    <n v="664762.04073000001"/>
    <n v="23183.080280000002"/>
    <n v="664762.04073000001"/>
    <n v="23183.080280000002"/>
    <n v="62817.491160000005"/>
    <n v="9707.9163899999985"/>
    <n v="62817.491160000005"/>
    <n v="9707.9163899999985"/>
    <n v="34851877.802999951"/>
    <n v="34722901.368000001"/>
    <n v="143.042"/>
    <n v="137.94900000000001"/>
    <n v="0"/>
    <n v="0"/>
    <n v="18900.578969999999"/>
    <n v="3026.3542299999999"/>
    <n v="8488.6220799999992"/>
    <n v="5626.4113600000001"/>
    <n v="0"/>
    <n v="0"/>
    <n v="0"/>
    <n v="0"/>
    <n v="0"/>
    <n v="0"/>
    <s v="Credito"/>
    <s v="Daños Sin Autos"/>
    <s v="Credito"/>
    <x v="1"/>
    <x v="0"/>
    <n v="8499208.2815899998"/>
    <n v="6593607.79947"/>
    <n v="1025001350.6946898"/>
    <n v="915229324.65265012"/>
    <n v="979173922.5983398"/>
    <n v="876641246.77608013"/>
    <n v="2401337.6784999999"/>
    <n v="1715157.2791200001"/>
    <n v="1414741.6117099999"/>
    <n v="868637.32117000001"/>
    <n v="664762.04073000001"/>
    <n v="23183.080280000002"/>
    <n v="27.682988805857779"/>
    <n v="1.3516591488271328"/>
    <n v="641578.96045000001"/>
    <n v="2767.4448464188295"/>
    <n v="100"/>
    <n v="100"/>
    <n v="7.8214584077193461"/>
    <n v="0.3515993214195039"/>
    <n v="6.4854747779547875E-2"/>
    <n v="6.7890088306884727E-2"/>
    <n v="2.5330351263382535E-3"/>
    <n v="2.6445345077313756E-3"/>
    <m/>
    <m/>
    <m/>
    <n v="0"/>
    <m/>
    <n v="0"/>
    <m/>
    <n v="0"/>
    <m/>
    <n v="547.07490914020957"/>
    <n v="9.4496206629093589"/>
    <n v="41.875006568367873"/>
    <n v="4.4402094799539"/>
    <n v="524.53293744136488"/>
    <n v="50.870982174328596"/>
    <n v="222.6577976009977"/>
    <n v="53.788357024787459"/>
    <s v="Grandes"/>
    <n v="2024"/>
    <n v="4"/>
    <d v="2026-02-27T00:00:00"/>
    <x v="1"/>
    <x v="1"/>
  </r>
  <r>
    <n v="2025"/>
    <n v="12"/>
    <n v="12"/>
    <x v="0"/>
    <s v="Accidentes y Enfermedades Total"/>
    <n v="12"/>
    <s v="6b51d431df5d7f141cbececcf79edf3dd861c3b4069f0b11661a3eefacbba918"/>
    <s v="a62909462c6310cff6f2c460478962c30aafe7f1a24cba6daff12de1aba6d3de"/>
    <x v="2"/>
    <n v="250144.97671000002"/>
    <n v="252749.79343000002"/>
    <n v="250144.97671000002"/>
    <n v="252749.79343000002"/>
    <n v="80024.219179999985"/>
    <n v="75325.251140000008"/>
    <n v="80024.219179999985"/>
    <n v="75325.251140000008"/>
    <n v="34851877.802999951"/>
    <n v="34722901.368000001"/>
    <n v="143.042"/>
    <n v="137.94900000000001"/>
    <n v="2.9222399999999999"/>
    <n v="0"/>
    <n v="68797.085999999996"/>
    <n v="63091.25462"/>
    <n v="207885.21028999999"/>
    <n v="197288.01225999999"/>
    <n v="0"/>
    <n v="0"/>
    <n v="0"/>
    <n v="0"/>
    <n v="0"/>
    <n v="0"/>
    <s v="Accidentes y Enfermedades Total"/>
    <s v="Totales"/>
    <s v="Accidentes y Enfermedades Total"/>
    <x v="2"/>
    <x v="0"/>
    <n v="8499208.2815899998"/>
    <n v="6593607.79947"/>
    <n v="1025001350.6946898"/>
    <n v="915229324.65265012"/>
    <n v="979173922.5983398"/>
    <n v="876641246.77608013"/>
    <n v="188947947.14104998"/>
    <n v="169654061.67242995"/>
    <n v="145343919.95890003"/>
    <n v="122278581.2772"/>
    <n v="250144.97671000002"/>
    <n v="252749.79343000002"/>
    <n v="0.13238830084947489"/>
    <n v="0.14897951215457034"/>
    <n v="-2604.8167200000025"/>
    <n v="-1.0305910381372518"/>
    <n v="100"/>
    <n v="100"/>
    <n v="2.9431562143480479"/>
    <n v="3.8332548904458088"/>
    <n v="2.4404355812845072E-2"/>
    <n v="2.5546531717900976E-2"/>
    <n v="2.761600689815355E-2"/>
    <n v="2.8831610919461986E-2"/>
    <m/>
    <m/>
    <m/>
    <n v="0"/>
    <m/>
    <n v="0"/>
    <m/>
    <n v="0"/>
    <m/>
    <n v="6.2382374686895448"/>
    <n v="31.991135793533953"/>
    <n v="29.802299783426573"/>
    <n v="5.50585254633486E-2"/>
    <n v="9.0437754239733223"/>
    <n v="5.3714353490643241"/>
    <n v="33.093785702228658"/>
    <n v="31.979264171841276"/>
    <s v="Resto"/>
    <n v="2024"/>
    <n v="4"/>
    <d v="2026-02-27T00:00:00"/>
    <x v="2"/>
    <x v="2"/>
  </r>
  <r>
    <n v="2025"/>
    <n v="12"/>
    <n v="12"/>
    <x v="0"/>
    <s v="AP Gpo y Col"/>
    <n v="12"/>
    <s v="6b51d431df5d7f141cbececcf79edf3dd861c3b4069f0b11661a3eefacbba918"/>
    <s v="a62909462c6310cff6f2c460478962c30aafe7f1a24cba6daff12de1aba6d3de"/>
    <x v="3"/>
    <n v="163540.30306999999"/>
    <n v="151526.00283000001"/>
    <n v="163540.30306999999"/>
    <n v="151526.00283000001"/>
    <n v="52742.177830000008"/>
    <n v="47588.389190000002"/>
    <n v="52742.177830000008"/>
    <n v="47588.389190000002"/>
    <n v="34851877.802999951"/>
    <n v="34722901.368000001"/>
    <n v="143.042"/>
    <n v="137.94900000000001"/>
    <n v="2.9222399999999999"/>
    <n v="0"/>
    <n v="41379.419799999996"/>
    <n v="36272.932820000002"/>
    <n v="115033.84095999999"/>
    <n v="97851.942370000004"/>
    <n v="0"/>
    <n v="0"/>
    <n v="0"/>
    <n v="0"/>
    <n v="0"/>
    <n v="0"/>
    <s v="AP Gpo y Col"/>
    <s v="Accidentes y Enfermedades"/>
    <s v="Accidentes Personales"/>
    <x v="3"/>
    <x v="0"/>
    <n v="8499208.2815899998"/>
    <n v="6593607.79947"/>
    <n v="1025001350.6946898"/>
    <n v="915229324.65265012"/>
    <n v="979173922.5983398"/>
    <n v="876641246.77608013"/>
    <n v="2989208.7794700004"/>
    <n v="2889579.59987"/>
    <n v="1322156.15447"/>
    <n v="1195750.6656100003"/>
    <n v="250144.97671000002"/>
    <n v="252749.79343000002"/>
    <n v="5.4710231079609093"/>
    <n v="5.243877096751965"/>
    <n v="12014.300239999982"/>
    <n v="7.9288703031908492"/>
    <n v="65.378207958018194"/>
    <n v="59.950989780715958"/>
    <n v="1.9241827903458026"/>
    <n v="2.2980742476399612"/>
    <n v="1.5955130494136553E-2"/>
    <n v="1.6701864632590376E-2"/>
    <n v="1.6556069473353849E-2"/>
    <n v="1.7284836115942444E-2"/>
    <m/>
    <m/>
    <m/>
    <n v="0"/>
    <m/>
    <n v="0"/>
    <m/>
    <n v="0"/>
    <m/>
    <n v="10.829928744642192"/>
    <n v="32.250262987115065"/>
    <n v="31.406087602924725"/>
    <n v="3.9891035299943263"/>
    <n v="14.077954504920553"/>
    <n v="17.559077698254978"/>
    <n v="35.971518863208793"/>
    <n v="37.069200612128839"/>
    <s v="Medianas"/>
    <n v="2024"/>
    <n v="4"/>
    <d v="2026-02-27T00:00:00"/>
    <x v="3"/>
    <x v="3"/>
  </r>
  <r>
    <n v="2025"/>
    <n v="12"/>
    <n v="12"/>
    <x v="0"/>
    <s v="AP Individual"/>
    <n v="12"/>
    <s v="6b51d431df5d7f141cbececcf79edf3dd861c3b4069f0b11661a3eefacbba918"/>
    <s v="a62909462c6310cff6f2c460478962c30aafe7f1a24cba6daff12de1aba6d3de"/>
    <x v="0"/>
    <n v="86604.673639999994"/>
    <n v="101223.79059999999"/>
    <n v="86604.673639999994"/>
    <n v="101223.79059999999"/>
    <n v="27282.04135"/>
    <n v="27736.861949999999"/>
    <n v="27282.04135"/>
    <n v="27736.861949999999"/>
    <n v="34851877.802999951"/>
    <n v="34722901.368000001"/>
    <n v="143.042"/>
    <n v="137.94900000000001"/>
    <n v="0"/>
    <n v="0"/>
    <n v="27417.6662"/>
    <n v="26818.321800000002"/>
    <n v="92851.369330000001"/>
    <n v="99436.069889999999"/>
    <n v="0"/>
    <n v="0"/>
    <n v="0"/>
    <n v="0"/>
    <n v="0"/>
    <n v="0"/>
    <s v="AP Individual"/>
    <s v="Accidentes y Enfermedades"/>
    <s v="Accidentes Personales"/>
    <x v="4"/>
    <x v="0"/>
    <n v="8499208.2815899998"/>
    <n v="6593607.79947"/>
    <n v="1025001350.6946898"/>
    <n v="915229324.65265012"/>
    <n v="979173922.5983398"/>
    <n v="876641246.77608013"/>
    <n v="3822693.4372799997"/>
    <n v="3705521.2749200007"/>
    <n v="405025.26086999994"/>
    <n v="387436.92212"/>
    <n v="250144.97671000002"/>
    <n v="252749.79343000002"/>
    <n v="2.2655406472150355"/>
    <n v="2.7317017793180889"/>
    <n v="-14619.116959999999"/>
    <n v="-14.442372562167217"/>
    <n v="34.621792041981791"/>
    <n v="40.049010219284028"/>
    <n v="1.018973424002245"/>
    <n v="1.5351806428058468"/>
    <n v="8.4492253187085174E-3"/>
    <n v="8.8446670853105942E-3"/>
    <n v="1.1059937424799699E-2"/>
    <n v="1.1546774803519544E-2"/>
    <m/>
    <m/>
    <m/>
    <n v="0"/>
    <m/>
    <n v="0"/>
    <m/>
    <n v="0"/>
    <m/>
    <n v="-1.6397694909391136"/>
    <n v="31.501811857644686"/>
    <n v="27.401524666870163"/>
    <n v="6.735886371975365"/>
    <n v="2.2348318603589767"/>
    <n v="-6.6220442614880586"/>
    <n v="29.528553426665983"/>
    <n v="26.970416097164197"/>
    <s v="Medianas"/>
    <n v="2024"/>
    <n v="4"/>
    <d v="2026-02-27T00:00:00"/>
    <x v="4"/>
    <x v="0"/>
  </r>
  <r>
    <n v="2025"/>
    <n v="12"/>
    <n v="12"/>
    <x v="0"/>
    <s v="Accidentes Personales"/>
    <n v="12"/>
    <s v="6b51d431df5d7f141cbececcf79edf3dd861c3b4069f0b11661a3eefacbba918"/>
    <s v="a62909462c6310cff6f2c460478962c30aafe7f1a24cba6daff12de1aba6d3de"/>
    <x v="4"/>
    <n v="250144.97671000002"/>
    <n v="252749.79343000002"/>
    <n v="250144.97671000002"/>
    <n v="252749.79343000002"/>
    <n v="80024.219179999985"/>
    <n v="75325.251140000008"/>
    <n v="80024.219179999985"/>
    <n v="75325.251140000008"/>
    <n v="34851877.802999951"/>
    <n v="34722901.368000001"/>
    <n v="143.042"/>
    <n v="137.94900000000001"/>
    <n v="2.9222399999999999"/>
    <n v="0"/>
    <n v="68797.085999999996"/>
    <n v="63091.25462"/>
    <n v="207885.21028999999"/>
    <n v="197288.01225999999"/>
    <n v="0"/>
    <n v="0"/>
    <n v="0"/>
    <n v="0"/>
    <n v="0"/>
    <n v="0"/>
    <s v="Accidentes Personales"/>
    <s v="Accidentes y Enfermedades"/>
    <s v="Accidentes Personales"/>
    <x v="5"/>
    <x v="0"/>
    <n v="8499208.2815899998"/>
    <n v="6593607.79947"/>
    <n v="1025001350.6946898"/>
    <n v="915229324.65265012"/>
    <n v="979173922.5983398"/>
    <n v="876641246.77608013"/>
    <n v="6811902.2167499969"/>
    <n v="6595100.8747899998"/>
    <n v="1727181.4153400001"/>
    <n v="1583187.5877299996"/>
    <n v="250144.97671000002"/>
    <n v="252749.79343000002"/>
    <n v="3.6721750951578667"/>
    <n v="3.8323870738072379"/>
    <n v="-2604.8167200000025"/>
    <n v="-1.0305910381372518"/>
    <n v="100"/>
    <n v="100"/>
    <n v="2.9431562143480479"/>
    <n v="3.8332548904458088"/>
    <n v="2.4404355812845072E-2"/>
    <n v="2.5546531717900976E-2"/>
    <n v="2.761600689815355E-2"/>
    <n v="2.8831610919461986E-2"/>
    <m/>
    <m/>
    <m/>
    <n v="0"/>
    <m/>
    <n v="0"/>
    <m/>
    <n v="0"/>
    <m/>
    <n v="6.2382374686895448"/>
    <n v="31.991135793533953"/>
    <n v="29.802299783426573"/>
    <n v="4.6332260450039069"/>
    <n v="9.0437754239733223"/>
    <n v="5.3714353490643241"/>
    <n v="33.093785702228658"/>
    <n v="31.979264171841276"/>
    <s v="Medianas"/>
    <n v="2024"/>
    <n v="4"/>
    <d v="2026-02-27T00:00:00"/>
    <x v="5"/>
    <x v="4"/>
  </r>
  <r>
    <n v="2025"/>
    <n v="12"/>
    <n v="12"/>
    <x v="0"/>
    <s v="Diversos"/>
    <n v="12"/>
    <s v="6b51d431df5d7f141cbececcf79edf3dd861c3b4069f0b11661a3eefacbba918"/>
    <s v="a62909462c6310cff6f2c460478962c30aafe7f1a24cba6daff12de1aba6d3de"/>
    <x v="5"/>
    <n v="253176.84891"/>
    <n v="303512.55787000002"/>
    <n v="253176.84891"/>
    <n v="303512.55787000002"/>
    <n v="385728.42982999998"/>
    <n v="132441.99388999998"/>
    <n v="385728.42982999998"/>
    <n v="132441.99388999998"/>
    <n v="34851877.802999951"/>
    <n v="34722901.368000001"/>
    <n v="143.042"/>
    <n v="137.94900000000001"/>
    <n v="9193.4342100000013"/>
    <n v="12429.460650000001"/>
    <n v="37565.756399999998"/>
    <n v="108359.36352"/>
    <n v="108978.02542000001"/>
    <n v="132907.91016999999"/>
    <n v="0"/>
    <n v="0"/>
    <n v="0"/>
    <n v="0"/>
    <n v="0"/>
    <n v="0"/>
    <s v="Diversos"/>
    <s v="Daños Sin Autos"/>
    <s v="Diversos"/>
    <x v="6"/>
    <x v="0"/>
    <n v="8499208.2815899998"/>
    <n v="6593607.79947"/>
    <n v="1025001350.6946898"/>
    <n v="915229324.65265012"/>
    <n v="979173922.5983398"/>
    <n v="876641246.77608013"/>
    <n v="37295032.047789998"/>
    <n v="33101301.12385001"/>
    <n v="10154871.342620004"/>
    <n v="8675799.5556700006"/>
    <n v="253176.84891"/>
    <n v="303512.55787000002"/>
    <n v="0.67884872329799362"/>
    <n v="0.91692032507844357"/>
    <n v="-50335.708960000018"/>
    <n v="-16.584390877678189"/>
    <n v="100"/>
    <n v="100"/>
    <n v="2.9788286217011808"/>
    <n v="4.6031333239807894"/>
    <n v="2.470014783282096E-2"/>
    <n v="2.5856167435318222E-2"/>
    <n v="3.3162459909726973E-2"/>
    <n v="3.4622208227846028E-2"/>
    <m/>
    <m/>
    <m/>
    <n v="0"/>
    <m/>
    <n v="0"/>
    <m/>
    <n v="0"/>
    <m/>
    <n v="191.24329716024033"/>
    <n v="152.35533244476071"/>
    <n v="43.636413207893469"/>
    <n v="3.7984570834600078"/>
    <n v="-65.332247089965193"/>
    <n v="-18.00486120005327"/>
    <n v="34.470946096905337"/>
    <n v="81.529657174956398"/>
    <s v="Resto"/>
    <n v="2024"/>
    <n v="4"/>
    <d v="2026-02-27T00:00:00"/>
    <x v="6"/>
    <x v="5"/>
  </r>
  <r>
    <n v="2025"/>
    <n v="12"/>
    <n v="12"/>
    <x v="0"/>
    <s v="Tecnicos"/>
    <n v="12"/>
    <s v="6b51d431df5d7f141cbececcf79edf3dd861c3b4069f0b11661a3eefacbba918"/>
    <s v="a62909462c6310cff6f2c460478962c30aafe7f1a24cba6daff12de1aba6d3de"/>
    <x v="6"/>
    <n v="73719.546180000005"/>
    <n v="88952.378379999995"/>
    <n v="73719.546180000005"/>
    <n v="88952.378379999995"/>
    <n v="341372.06717000005"/>
    <n v="26525.573940000002"/>
    <n v="341372.06717000005"/>
    <n v="26525.573940000002"/>
    <n v="34851877.802999951"/>
    <n v="34722901.368000001"/>
    <n v="143.042"/>
    <n v="137.94900000000001"/>
    <n v="-656.80050000000006"/>
    <n v="314.17018999999999"/>
    <n v="11183.80946"/>
    <n v="14103.50007"/>
    <n v="39942.063630000004"/>
    <n v="25316.871789999997"/>
    <n v="0"/>
    <n v="0"/>
    <n v="0"/>
    <n v="0"/>
    <n v="0"/>
    <n v="0"/>
    <s v="Tecnicos"/>
    <s v="Daños Sin Autos"/>
    <s v="Diversos"/>
    <x v="7"/>
    <x v="0"/>
    <n v="8499208.2815899998"/>
    <n v="6593607.79947"/>
    <n v="1025001350.6946898"/>
    <n v="915229324.65265012"/>
    <n v="979173922.5983398"/>
    <n v="876641246.77608013"/>
    <n v="18807011.735299997"/>
    <n v="17544387.203949999"/>
    <n v="7015944.0200799983"/>
    <n v="5608070.4322000016"/>
    <n v="253176.84891"/>
    <n v="303512.55787000002"/>
    <n v="0.39197905131112037"/>
    <n v="0.50701331055879217"/>
    <n v="-15232.83219999999"/>
    <n v="-17.124704788584864"/>
    <n v="29.117806978554363"/>
    <n v="29.307643480801186"/>
    <n v="0.86736956828888101"/>
    <n v="1.349069903538243"/>
    <n v="7.1921413693783855E-3"/>
    <n v="7.5287489258677896E-3"/>
    <n v="9.7191355198064048E-3"/>
    <n v="1.0146953352597729E-2"/>
    <m/>
    <m/>
    <m/>
    <n v="0"/>
    <m/>
    <n v="0"/>
    <m/>
    <n v="0"/>
    <m/>
    <n v="1186.9544988627683"/>
    <n v="463.06859558857917"/>
    <n v="29.81997156577884"/>
    <n v="4.8656612166940807"/>
    <n v="-20.701886733851026"/>
    <n v="57.768558301017528"/>
    <n v="28.000079223748408"/>
    <n v="55.70790967773037"/>
    <s v="Resto"/>
    <n v="2024"/>
    <n v="4"/>
    <d v="2026-02-27T00:00:00"/>
    <x v="7"/>
    <x v="6"/>
  </r>
  <r>
    <n v="2025"/>
    <n v="12"/>
    <n v="12"/>
    <x v="0"/>
    <s v="Miscelaneos"/>
    <n v="12"/>
    <s v="6b51d431df5d7f141cbececcf79edf3dd861c3b4069f0b11661a3eefacbba918"/>
    <s v="a62909462c6310cff6f2c460478962c30aafe7f1a24cba6daff12de1aba6d3de"/>
    <x v="7"/>
    <n v="179457.30273"/>
    <n v="214560.17949000001"/>
    <n v="179457.30273"/>
    <n v="214560.17949000001"/>
    <n v="44356.362659999999"/>
    <n v="105916.41995"/>
    <n v="44356.362659999999"/>
    <n v="105916.41995"/>
    <n v="34851877.802999951"/>
    <n v="34722901.368000001"/>
    <n v="143.042"/>
    <n v="137.94900000000001"/>
    <n v="9850.2347100000006"/>
    <n v="12115.29046"/>
    <n v="26381.946940000002"/>
    <n v="94255.863450000004"/>
    <n v="69035.961790000001"/>
    <n v="107591.03838"/>
    <n v="0"/>
    <n v="0"/>
    <n v="0"/>
    <n v="0"/>
    <n v="0"/>
    <n v="0"/>
    <s v="Miscelaneos"/>
    <s v="Daños Sin Autos"/>
    <s v="Diversos"/>
    <x v="8"/>
    <x v="0"/>
    <n v="8499208.2815899998"/>
    <n v="6593607.79947"/>
    <n v="1025001350.6946898"/>
    <n v="915229324.65265012"/>
    <n v="979173922.5983398"/>
    <n v="876641246.77608013"/>
    <n v="18488020.312490001"/>
    <n v="15556913.919899998"/>
    <n v="3138927.3225399987"/>
    <n v="3067729.12347"/>
    <n v="253176.84891"/>
    <n v="303512.55787000002"/>
    <n v="0.97066803095604315"/>
    <n v="1.3791950035510592"/>
    <n v="-35102.876760000014"/>
    <n v="-16.360387488227303"/>
    <n v="70.882193021445644"/>
    <n v="70.69235651919881"/>
    <n v="2.1114590534122999"/>
    <n v="3.2540634204425469"/>
    <n v="1.7508006463442579E-2"/>
    <n v="1.8327418509450435E-2"/>
    <n v="2.3443324389920566E-2"/>
    <n v="2.4475254875248296E-2"/>
    <m/>
    <m/>
    <m/>
    <n v="0"/>
    <m/>
    <n v="0"/>
    <m/>
    <n v="0"/>
    <m/>
    <n v="-58.121353911943665"/>
    <n v="24.716944914042173"/>
    <n v="49.364434818128231"/>
    <n v="1.4131057556346074"/>
    <n v="-72.010285647645816"/>
    <n v="-35.834840122861912"/>
    <n v="38.214788721639103"/>
    <n v="87.605682470596122"/>
    <s v="Resto"/>
    <n v="2024"/>
    <n v="4"/>
    <d v="2026-02-27T00:00:00"/>
    <x v="8"/>
    <x v="7"/>
  </r>
  <r>
    <n v="2025"/>
    <n v="12"/>
    <n v="12"/>
    <x v="0"/>
    <s v="Otros Automoviles y Obligatorios"/>
    <n v="12"/>
    <s v="6b51d431df5d7f141cbececcf79edf3dd861c3b4069f0b11661a3eefacbba918"/>
    <s v="a62909462c6310cff6f2c460478962c30aafe7f1a24cba6daff12de1aba6d3de"/>
    <x v="8"/>
    <n v="16425.57301"/>
    <n v="12670.252329999999"/>
    <n v="16425.57301"/>
    <n v="12670.252329999999"/>
    <n v="467.96463000000006"/>
    <n v="1152.0835900000002"/>
    <n v="467.96463000000006"/>
    <n v="1152.0835900000002"/>
    <n v="34851877.802999951"/>
    <n v="34722901.368000001"/>
    <n v="143.042"/>
    <n v="137.94900000000001"/>
    <n v="0"/>
    <n v="0"/>
    <n v="378.11643000000004"/>
    <n v="1035.8300300000001"/>
    <n v="14426.395619999999"/>
    <n v="12767.02029"/>
    <n v="0"/>
    <n v="0"/>
    <n v="0"/>
    <n v="0"/>
    <n v="0"/>
    <n v="0"/>
    <s v="Otros Automoviles y Obligatorios"/>
    <s v="Automóviles"/>
    <s v="Automóviles"/>
    <x v="9"/>
    <x v="0"/>
    <n v="8499208.2815899998"/>
    <n v="6593607.79947"/>
    <n v="1025001350.6946898"/>
    <n v="915229324.65265012"/>
    <n v="979173922.5983398"/>
    <n v="876641246.77608013"/>
    <n v="6335924.7192400005"/>
    <n v="4915215.4919500006"/>
    <n v="3404863.2988200011"/>
    <n v="3043391.8701899992"/>
    <n v="671731.52952999994"/>
    <n v="542884.55478000001"/>
    <n v="0.25924507846694023"/>
    <n v="0.25777613109233921"/>
    <n v="3755.3206800000007"/>
    <n v="29.63887839161923"/>
    <n v="2.4452586022711658"/>
    <n v="2.3338759996836758"/>
    <n v="0.19326003629748872"/>
    <n v="0.19215962967980058"/>
    <n v="1.6024928161185003E-3"/>
    <n v="1.6774928979330899E-3"/>
    <n v="1.3843800661444759E-3"/>
    <n v="1.4453178397201693E-3"/>
    <m/>
    <m/>
    <m/>
    <n v="0"/>
    <m/>
    <n v="0"/>
    <m/>
    <n v="0"/>
    <m/>
    <n v="-59.381017656887217"/>
    <n v="2.8490003345094874"/>
    <n v="9.0928227788499001"/>
    <n v="1.374400640877944E-2"/>
    <n v="-63.496286161929483"/>
    <n v="12.997357976314451"/>
    <n v="2.6210041645870241"/>
    <n v="8.1133264181567313"/>
    <s v="Medianas"/>
    <n v="2024"/>
    <n v="4"/>
    <d v="2026-02-27T00:00:00"/>
    <x v="9"/>
    <x v="8"/>
  </r>
  <r>
    <n v="2025"/>
    <n v="12"/>
    <n v="12"/>
    <x v="0"/>
    <s v="Camiones"/>
    <n v="12"/>
    <s v="6b51d431df5d7f141cbececcf79edf3dd861c3b4069f0b11661a3eefacbba918"/>
    <s v="a62909462c6310cff6f2c460478962c30aafe7f1a24cba6daff12de1aba6d3de"/>
    <x v="7"/>
    <n v="60801.242740000002"/>
    <n v="52824.178950000001"/>
    <n v="60801.242740000002"/>
    <n v="52824.178950000001"/>
    <n v="42910.389620000009"/>
    <n v="44613.502840000001"/>
    <n v="42910.389620000009"/>
    <n v="44613.502840000001"/>
    <n v="34851877.802999951"/>
    <n v="34722901.368000001"/>
    <n v="143.042"/>
    <n v="137.94900000000001"/>
    <n v="0"/>
    <n v="0"/>
    <n v="18684.27608"/>
    <n v="17031.682379999998"/>
    <n v="21131.422129999999"/>
    <n v="20742.308550000002"/>
    <n v="0"/>
    <n v="0"/>
    <n v="0"/>
    <n v="0"/>
    <n v="0"/>
    <n v="0"/>
    <s v="Camiones"/>
    <s v="Automóviles"/>
    <s v="Automóviles"/>
    <x v="10"/>
    <x v="0"/>
    <n v="8499208.2815899998"/>
    <n v="6593607.79947"/>
    <n v="1025001350.6946898"/>
    <n v="915229324.65265012"/>
    <n v="979173922.5983398"/>
    <n v="876641246.77608013"/>
    <n v="72063565.252690017"/>
    <n v="68298850.786960006"/>
    <n v="43822980.466360003"/>
    <n v="39398521.360119998"/>
    <n v="671731.52952999994"/>
    <n v="542884.55478000001"/>
    <n v="8.4371682870256537E-2"/>
    <n v="7.7342705391589814E-2"/>
    <n v="7977.0637900000002"/>
    <n v="15.101160015285009"/>
    <n v="9.0514201086469299"/>
    <n v="9.7302784698685372"/>
    <n v="0.715375370570699"/>
    <n v="0.80114226621495532"/>
    <n v="5.9318207433377767E-3"/>
    <n v="6.2094426063408203E-3"/>
    <n v="5.7716877647083645E-3"/>
    <n v="6.0257464663298968E-3"/>
    <m/>
    <m/>
    <m/>
    <n v="0"/>
    <m/>
    <n v="0"/>
    <m/>
    <n v="0"/>
    <m/>
    <n v="-3.8174837472591316"/>
    <n v="70.574856180974194"/>
    <n v="84.456594928296553"/>
    <n v="9.7917551849170711E-2"/>
    <n v="9.7030561228678813"/>
    <n v="1.8759415282152636"/>
    <n v="88.419397260888474"/>
    <n v="82.110833222563343"/>
    <s v="Resto"/>
    <n v="2024"/>
    <n v="4"/>
    <d v="2026-02-27T00:00:00"/>
    <x v="10"/>
    <x v="7"/>
  </r>
  <r>
    <n v="2025"/>
    <n v="12"/>
    <n v="12"/>
    <x v="0"/>
    <s v="Automoviles"/>
    <n v="12"/>
    <s v="6b51d431df5d7f141cbececcf79edf3dd861c3b4069f0b11661a3eefacbba918"/>
    <s v="a62909462c6310cff6f2c460478962c30aafe7f1a24cba6daff12de1aba6d3de"/>
    <x v="7"/>
    <n v="671731.52952999994"/>
    <n v="542884.55478000001"/>
    <n v="671731.52952999994"/>
    <n v="542884.55478000001"/>
    <n v="310691.64259000012"/>
    <n v="336797.46338000003"/>
    <n v="310691.64259000012"/>
    <n v="336797.46338000003"/>
    <n v="34851877.802999951"/>
    <n v="34722901.368000001"/>
    <n v="143.042"/>
    <n v="137.94900000000001"/>
    <n v="0"/>
    <n v="0"/>
    <n v="284066.64516000001"/>
    <n v="295091.04119000002"/>
    <n v="571261.62324999995"/>
    <n v="489884.48407000001"/>
    <n v="0"/>
    <n v="0"/>
    <n v="0"/>
    <n v="0"/>
    <n v="0"/>
    <n v="0"/>
    <s v="Automoviles"/>
    <s v="Totales"/>
    <s v="Automoviles Total"/>
    <x v="11"/>
    <x v="0"/>
    <n v="8499208.2815899998"/>
    <n v="6593607.79947"/>
    <n v="1025001350.6946898"/>
    <n v="915229324.65265012"/>
    <n v="979173922.5983398"/>
    <n v="876641246.77608013"/>
    <n v="212351111.97566"/>
    <n v="193217367.41473997"/>
    <n v="130402312.61627001"/>
    <n v="114416301.70677"/>
    <n v="671731.52952999994"/>
    <n v="542884.55478000001"/>
    <n v="0.31633059195234864"/>
    <n v="0.28097088892361388"/>
    <n v="128846.97474999994"/>
    <n v="23.733770580784764"/>
    <n v="100"/>
    <n v="100"/>
    <n v="7.9034600315070165"/>
    <n v="8.2334978253276994"/>
    <n v="6.5534697010373413E-2"/>
    <n v="6.860186061200349E-2"/>
    <n v="5.9316778883372945E-2"/>
    <n v="6.1927790504553874E-2"/>
    <m/>
    <m/>
    <m/>
    <n v="0"/>
    <m/>
    <n v="0"/>
    <m/>
    <n v="0"/>
    <m/>
    <n v="-7.7511928171933313"/>
    <n v="46.252353646014832"/>
    <n v="62.038505316564908"/>
    <n v="0.23825623668520418"/>
    <n v="-3.735930438803714"/>
    <n v="16.611495531336718"/>
    <n v="49.726190872738627"/>
    <n v="60.236862114586629"/>
    <s v="Resto"/>
    <n v="2024"/>
    <n v="4"/>
    <d v="2026-02-27T00:00:00"/>
    <x v="11"/>
    <x v="7"/>
  </r>
  <r>
    <n v="2025"/>
    <n v="12"/>
    <n v="12"/>
    <x v="0"/>
    <s v="Automoviles Turistas"/>
    <n v="12"/>
    <s v="6b51d431df5d7f141cbececcf79edf3dd861c3b4069f0b11661a3eefacbba918"/>
    <s v="a62909462c6310cff6f2c460478962c30aafe7f1a24cba6daff12de1aba6d3de"/>
    <x v="3"/>
    <n v="111734.76484999999"/>
    <n v="112673.78758"/>
    <n v="111734.76484999999"/>
    <n v="112673.78758"/>
    <n v="16227.291579999999"/>
    <n v="26851.741259999999"/>
    <n v="16227.291579999999"/>
    <n v="26851.741259999999"/>
    <n v="34851877.802999951"/>
    <n v="34722901.368000001"/>
    <n v="143.042"/>
    <n v="137.94900000000001"/>
    <n v="0"/>
    <n v="0"/>
    <n v="15769.17546"/>
    <n v="26851.741260000003"/>
    <n v="115949.59772000001"/>
    <n v="99953.938299999994"/>
    <n v="0"/>
    <n v="0"/>
    <n v="0"/>
    <n v="0"/>
    <n v="0"/>
    <n v="0"/>
    <s v="Automoviles Turistas"/>
    <s v="Automóviles"/>
    <s v="Automóviles"/>
    <x v="12"/>
    <x v="0"/>
    <n v="8499208.2815899998"/>
    <n v="6593607.79947"/>
    <n v="1025001350.6946898"/>
    <n v="915229324.65265012"/>
    <n v="979173922.5983398"/>
    <n v="876641246.77608013"/>
    <n v="2097418.8258400001"/>
    <n v="1901006.6212099998"/>
    <n v="1101962.7584699998"/>
    <n v="872757.55660999997"/>
    <n v="671731.52952999994"/>
    <n v="542884.55478000001"/>
    <n v="5.3272509750288464"/>
    <n v="5.9270591865841373"/>
    <n v="-939.02273000001151"/>
    <n v="-0.83339945356261103"/>
    <n v="16.633842530538807"/>
    <n v="20.75464969263313"/>
    <n v="1.31464909610495"/>
    <n v="1.7088336310973309"/>
    <n v="1.0900938303571238E-2"/>
    <n v="1.1411125467220387E-2"/>
    <n v="1.2310989666197836E-2"/>
    <n v="1.285289598160788E-2"/>
    <m/>
    <m/>
    <m/>
    <n v="0"/>
    <m/>
    <n v="0"/>
    <m/>
    <n v="0"/>
    <m/>
    <n v="-39.567079010353915"/>
    <n v="14.52304625313757"/>
    <n v="23.83140021891505"/>
    <n v="1.4725807614887536"/>
    <n v="-41.273173656373899"/>
    <n v="16.003030687986431"/>
    <n v="13.600026019995406"/>
    <n v="26.864115328210136"/>
    <s v="Medianas"/>
    <n v="2024"/>
    <n v="4"/>
    <d v="2026-02-27T00:00:00"/>
    <x v="12"/>
    <x v="3"/>
  </r>
  <r>
    <n v="2025"/>
    <n v="12"/>
    <n v="12"/>
    <x v="0"/>
    <s v="Automoviles Residentes"/>
    <n v="12"/>
    <s v="6b51d431df5d7f141cbececcf79edf3dd861c3b4069f0b11661a3eefacbba918"/>
    <s v="a62909462c6310cff6f2c460478962c30aafe7f1a24cba6daff12de1aba6d3de"/>
    <x v="9"/>
    <n v="482769.94893000001"/>
    <n v="364716.33592000004"/>
    <n v="482769.94893000001"/>
    <n v="364716.33592000004"/>
    <n v="251085.9967600001"/>
    <n v="264180.13569000002"/>
    <n v="251085.9967600001"/>
    <n v="264180.13569000002"/>
    <n v="34851877.802999951"/>
    <n v="34722901.368000001"/>
    <n v="143.042"/>
    <n v="137.94900000000001"/>
    <n v="0"/>
    <n v="0"/>
    <n v="249235.07719000001"/>
    <n v="250171.78752000001"/>
    <n v="419754.20778"/>
    <n v="356421.21693"/>
    <n v="0"/>
    <n v="0"/>
    <n v="0"/>
    <n v="0"/>
    <n v="0"/>
    <n v="0"/>
    <s v="Automoviles Residentes"/>
    <s v="Automóviles"/>
    <s v="Automóviles"/>
    <x v="13"/>
    <x v="0"/>
    <n v="8499208.2815899998"/>
    <n v="6593607.79947"/>
    <n v="1025001350.6946898"/>
    <n v="915229324.65265012"/>
    <n v="979173922.5983398"/>
    <n v="876641246.77608013"/>
    <n v="131854203.17789003"/>
    <n v="118102294.51461999"/>
    <n v="82072506.09262"/>
    <n v="71101630.919850022"/>
    <n v="671731.52952999994"/>
    <n v="542884.55478000001"/>
    <n v="0.36613921839008412"/>
    <n v="0.30881392899174492"/>
    <n v="118053.61300999997"/>
    <n v="32.368611269415368"/>
    <n v="71.86947875854311"/>
    <n v="67.18119583781467"/>
    <n v="5.68017552853388"/>
    <n v="5.5313622983356137"/>
    <n v="4.7099445147345903E-2"/>
    <n v="4.930379964050919E-2"/>
    <n v="3.9849721386322277E-2"/>
    <n v="4.1603830216895933E-2"/>
    <m/>
    <m/>
    <m/>
    <n v="0"/>
    <m/>
    <n v="0"/>
    <m/>
    <n v="0"/>
    <m/>
    <n v="-4.9565191174574696"/>
    <n v="52.00945032235358"/>
    <n v="72.434412630189271"/>
    <n v="0.30593192375123279"/>
    <n v="-0.37442684456380215"/>
    <n v="17.76914163402299"/>
    <n v="59.376433296084585"/>
    <n v="70.189925749884011"/>
    <s v="Resto"/>
    <n v="2024"/>
    <n v="4"/>
    <d v="2026-02-27T00:00:00"/>
    <x v="13"/>
    <x v="9"/>
  </r>
  <r>
    <n v="2025"/>
    <n v="12"/>
    <n v="12"/>
    <x v="0"/>
    <s v="Huracan y Otros Riesgos Hidrometeorologicos"/>
    <n v="12"/>
    <s v="6b51d431df5d7f141cbececcf79edf3dd861c3b4069f0b11661a3eefacbba918"/>
    <s v="a62909462c6310cff6f2c460478962c30aafe7f1a24cba6daff12de1aba6d3de"/>
    <x v="8"/>
    <n v="664424.48934000009"/>
    <n v="413573.48056"/>
    <n v="664424.48934000009"/>
    <n v="413573.48056"/>
    <n v="190997.67731"/>
    <n v="21316.230659999997"/>
    <n v="190997.67731"/>
    <n v="21316.230659999997"/>
    <n v="34851877.802999951"/>
    <n v="34722901.368000001"/>
    <n v="143.042"/>
    <n v="137.94900000000001"/>
    <n v="0"/>
    <n v="0"/>
    <n v="3835.31799"/>
    <n v="-972.35841000000005"/>
    <n v="3309.1265699999999"/>
    <n v="545.18606000000011"/>
    <n v="0"/>
    <n v="0"/>
    <n v="0"/>
    <n v="0"/>
    <n v="0"/>
    <n v="0"/>
    <s v="Huracan y Otros Riesgos Hidrometeorologicos"/>
    <s v="Daños Sin Autos"/>
    <s v="Riesgos Catastroficos"/>
    <x v="14"/>
    <x v="0"/>
    <n v="8499208.2815899998"/>
    <n v="6593607.79947"/>
    <n v="1025001350.6946898"/>
    <n v="915229324.65265012"/>
    <n v="979173922.5983398"/>
    <n v="876641246.77608013"/>
    <n v="23197857.011369999"/>
    <n v="20492623.836209998"/>
    <n v="11407851.490080001"/>
    <n v="6622132.7381100012"/>
    <n v="1289741.3722699999"/>
    <n v="808601.40185999998"/>
    <n v="2.8641632242769011"/>
    <n v="2.0181577716232959"/>
    <n v="250851.00878000009"/>
    <n v="60.654519830511092"/>
    <n v="51.516102656347648"/>
    <n v="51.146767691556086"/>
    <n v="7.8174868449711887"/>
    <n v="6.2723397135213794"/>
    <n v="6.4821815980016961E-2"/>
    <n v="6.7855615228894231E-2"/>
    <n v="4.5187962122712831E-2"/>
    <n v="4.7177050142341616E-2"/>
    <m/>
    <m/>
    <m/>
    <n v="0"/>
    <m/>
    <n v="0"/>
    <m/>
    <n v="0"/>
    <m/>
    <n v="796.01994065680651"/>
    <n v="28.746333161158127"/>
    <n v="5.1541580062475747"/>
    <n v="1.6742651100962094"/>
    <n v="-494.43459845223117"/>
    <n v="506.97197026644432"/>
    <n v="115.90121770410251"/>
    <n v="-178.35349825342192"/>
    <s v="Medianas"/>
    <n v="2024"/>
    <n v="4"/>
    <d v="2026-02-27T00:00:00"/>
    <x v="14"/>
    <x v="8"/>
  </r>
  <r>
    <n v="2025"/>
    <n v="12"/>
    <n v="12"/>
    <x v="0"/>
    <s v="Riesgos Catastroficos"/>
    <n v="12"/>
    <s v="6b51d431df5d7f141cbececcf79edf3dd861c3b4069f0b11661a3eefacbba918"/>
    <s v="a62909462c6310cff6f2c460478962c30aafe7f1a24cba6daff12de1aba6d3de"/>
    <x v="10"/>
    <n v="1289741.3722699999"/>
    <n v="808601.40185999998"/>
    <n v="1289741.3722699999"/>
    <n v="808601.40185999998"/>
    <n v="199993.13738"/>
    <n v="20883.940569999999"/>
    <n v="199993.13738"/>
    <n v="20883.940569999999"/>
    <n v="34851877.802999951"/>
    <n v="34722901.368000001"/>
    <n v="143.042"/>
    <n v="137.94900000000001"/>
    <n v="0"/>
    <n v="0"/>
    <n v="6451.6334100000004"/>
    <n v="-2008.89545"/>
    <n v="5280.2275599999994"/>
    <n v="1443.0270500000001"/>
    <n v="0"/>
    <n v="0"/>
    <n v="0"/>
    <n v="0"/>
    <n v="0"/>
    <n v="0"/>
    <s v="Riesgos Catastroficos"/>
    <s v="Daños Sin Autos"/>
    <s v="Riesgos Catastroficos"/>
    <x v="15"/>
    <x v="0"/>
    <n v="8499208.2815899998"/>
    <n v="6593607.79947"/>
    <n v="1025001350.6946898"/>
    <n v="915229324.65265012"/>
    <n v="979173922.5983398"/>
    <n v="876641246.77608013"/>
    <n v="38761762.84839002"/>
    <n v="34998585.621450007"/>
    <n v="12144880.34196"/>
    <n v="6399232.7254699999"/>
    <n v="1289741.3722699999"/>
    <n v="808601.40185999998"/>
    <n v="3.3273547885698642"/>
    <n v="2.3103830840650392"/>
    <n v="481139.97040999995"/>
    <n v="59.502737603873676"/>
    <n v="100"/>
    <n v="100"/>
    <n v="15.174841344501324"/>
    <n v="12.263413694775661"/>
    <n v="0.12582826075262085"/>
    <n v="0.13171729173991248"/>
    <n v="8.8349595022742769E-2"/>
    <n v="9.2238575909324119E-2"/>
    <m/>
    <m/>
    <m/>
    <n v="0"/>
    <m/>
    <n v="0"/>
    <m/>
    <n v="0"/>
    <m/>
    <n v="857.64080878152015"/>
    <n v="15.506452819141836"/>
    <n v="2.5827237650047774"/>
    <n v="1.6467279359602496"/>
    <n v="-421.15326907629765"/>
    <n v="265.9132765390641"/>
    <n v="122.18476072648659"/>
    <n v="-139.21398424236051"/>
    <s v="Medianas"/>
    <n v="2024"/>
    <n v="4"/>
    <d v="2026-02-27T00:00:00"/>
    <x v="15"/>
    <x v="10"/>
  </r>
  <r>
    <n v="2025"/>
    <n v="12"/>
    <n v="12"/>
    <x v="0"/>
    <s v="Terremoto y Erupcion Volcanica"/>
    <n v="12"/>
    <s v="6b51d431df5d7f141cbececcf79edf3dd861c3b4069f0b11661a3eefacbba918"/>
    <s v="a62909462c6310cff6f2c460478962c30aafe7f1a24cba6daff12de1aba6d3de"/>
    <x v="10"/>
    <n v="625316.88292999996"/>
    <n v="395027.92129999999"/>
    <n v="625316.88292999996"/>
    <n v="395027.92129999999"/>
    <n v="8995.460070000001"/>
    <n v="-432.29008999999991"/>
    <n v="8995.460070000001"/>
    <n v="-432.29008999999991"/>
    <n v="34851877.802999951"/>
    <n v="34722901.368000001"/>
    <n v="143.042"/>
    <n v="137.94900000000001"/>
    <n v="0"/>
    <n v="0"/>
    <n v="2616.3154199999999"/>
    <n v="-1036.5370399999999"/>
    <n v="1971.1009899999999"/>
    <n v="897.84099000000003"/>
    <n v="0"/>
    <n v="0"/>
    <n v="0"/>
    <n v="0"/>
    <n v="0"/>
    <n v="0"/>
    <s v="Terremoto y Erupcion Volcanica"/>
    <s v="Daños Sin Autos"/>
    <s v="Riesgos Catastroficos"/>
    <x v="16"/>
    <x v="0"/>
    <n v="8499208.2815899998"/>
    <n v="6593607.79947"/>
    <n v="1025001350.6946898"/>
    <n v="915229324.65265012"/>
    <n v="979173922.5983398"/>
    <n v="876641246.77608013"/>
    <n v="15563905.993049996"/>
    <n v="14505796.106170004"/>
    <n v="760196.79989999975"/>
    <n v="-222767.64615000002"/>
    <n v="1289741.3722699999"/>
    <n v="808601.40185999998"/>
    <n v="4.0177374703318876"/>
    <n v="2.7232419262530225"/>
    <n v="230288.96162999998"/>
    <n v="58.296882122190375"/>
    <n v="48.483897343652359"/>
    <n v="48.853232308443921"/>
    <n v="7.3573544995301372"/>
    <n v="5.9910739812542788"/>
    <n v="6.1006444772603911E-2"/>
    <n v="6.3861676511018248E-2"/>
    <n v="4.3161632900029931E-2"/>
    <n v="4.5061525766982503E-2"/>
    <m/>
    <m/>
    <m/>
    <n v="0"/>
    <m/>
    <n v="0"/>
    <m/>
    <n v="0"/>
    <m/>
    <n v="-2180.8850996329811"/>
    <n v="1.4385442510124875"/>
    <n v="-0.1094327936560468"/>
    <n v="1.1833067530912142"/>
    <n v="-352.40925495532707"/>
    <n v="119.53787050867435"/>
    <n v="132.73370736828662"/>
    <n v="-115.44772978119431"/>
    <s v="Medianas"/>
    <n v="2024"/>
    <n v="4"/>
    <d v="2026-02-27T00:00:00"/>
    <x v="16"/>
    <x v="10"/>
  </r>
  <r>
    <n v="2025"/>
    <n v="12"/>
    <n v="12"/>
    <x v="0"/>
    <s v="MyT Carga"/>
    <n v="12"/>
    <s v="6b51d431df5d7f141cbececcf79edf3dd861c3b4069f0b11661a3eefacbba918"/>
    <s v="a62909462c6310cff6f2c460478962c30aafe7f1a24cba6daff12de1aba6d3de"/>
    <x v="1"/>
    <n v="1367414.3131400002"/>
    <n v="1137267.9229900001"/>
    <n v="1367414.3131400002"/>
    <n v="1137267.9229900001"/>
    <n v="742926.60827999993"/>
    <n v="656548.95125000004"/>
    <n v="742926.60827999993"/>
    <n v="656548.95125000004"/>
    <n v="34851877.802999951"/>
    <n v="34722901.368000001"/>
    <n v="143.042"/>
    <n v="137.94900000000001"/>
    <n v="3459.9050899999997"/>
    <n v="5537.7121200000001"/>
    <n v="174634.71350000001"/>
    <n v="200013.98011999999"/>
    <n v="193515.65891"/>
    <n v="180497.15649000002"/>
    <n v="0"/>
    <n v="0"/>
    <n v="0"/>
    <n v="0"/>
    <n v="0"/>
    <n v="0"/>
    <s v="MyT Carga"/>
    <s v="Daños Sin Autos"/>
    <s v="Maritimo y Transportes"/>
    <x v="17"/>
    <x v="0"/>
    <n v="8499208.2815899998"/>
    <n v="6593607.79947"/>
    <n v="1025001350.6946898"/>
    <n v="915229324.65265012"/>
    <n v="979173922.5983398"/>
    <n v="876641246.77608013"/>
    <n v="13372625.609420002"/>
    <n v="11810280.26677"/>
    <n v="7994414.3617699994"/>
    <n v="7433235.6017499994"/>
    <n v="1368538.0005099999"/>
    <n v="1138487.4503800001"/>
    <n v="10.225473688403872"/>
    <n v="9.6294744688648457"/>
    <n v="230146.39015000011"/>
    <n v="20.236778466847149"/>
    <n v="99.917891401657755"/>
    <n v="99.892881788939093"/>
    <n v="16.088725771104286"/>
    <n v="17.248037153217012"/>
    <n v="0.13340609865667413"/>
    <n v="0.13964978862094529"/>
    <n v="0.1242604331347904"/>
    <n v="0.12973014071290803"/>
    <m/>
    <m/>
    <m/>
    <n v="0"/>
    <m/>
    <n v="0"/>
    <m/>
    <n v="0"/>
    <m/>
    <n v="13.156316351666675"/>
    <n v="54.330761433527329"/>
    <n v="57.730367486657144"/>
    <n v="9.2930710701304271"/>
    <n v="-12.688746359016246"/>
    <n v="7.212580338195651"/>
    <n v="90.243195038401979"/>
    <n v="110.81281501023605"/>
    <s v="Grandes"/>
    <n v="2024"/>
    <n v="4"/>
    <d v="2026-02-27T00:00:00"/>
    <x v="17"/>
    <x v="1"/>
  </r>
  <r>
    <n v="2025"/>
    <n v="12"/>
    <n v="12"/>
    <x v="0"/>
    <s v="MyT Cascos"/>
    <n v="12"/>
    <s v="6b51d431df5d7f141cbececcf79edf3dd861c3b4069f0b11661a3eefacbba918"/>
    <s v="a62909462c6310cff6f2c460478962c30aafe7f1a24cba6daff12de1aba6d3de"/>
    <x v="9"/>
    <n v="1123.6873700000001"/>
    <n v="1219.52739"/>
    <n v="1123.6873700000001"/>
    <n v="1219.52739"/>
    <n v="-28.941220000000001"/>
    <n v="334.71389000000005"/>
    <n v="-28.941220000000001"/>
    <n v="334.71389000000005"/>
    <n v="34851877.802999951"/>
    <n v="34722901.368000001"/>
    <n v="143.042"/>
    <n v="137.94900000000001"/>
    <n v="0"/>
    <n v="0"/>
    <n v="-28.941220000000001"/>
    <n v="334.71388999999999"/>
    <n v="1202.2292399999999"/>
    <n v="1122.0714499999999"/>
    <n v="0"/>
    <n v="0"/>
    <n v="0"/>
    <n v="0"/>
    <n v="0"/>
    <n v="0"/>
    <s v="MyT Cascos"/>
    <s v="Daños Sin Autos"/>
    <s v="Maritimo y Transportes"/>
    <x v="18"/>
    <x v="0"/>
    <n v="8499208.2815899998"/>
    <n v="6593607.79947"/>
    <n v="1025001350.6946898"/>
    <n v="915229324.65265012"/>
    <n v="979173922.5983398"/>
    <n v="876641246.77608013"/>
    <n v="9917118.7117099985"/>
    <n v="6428123.3506000005"/>
    <n v="-1931159.7656899989"/>
    <n v="6397090.5990500022"/>
    <n v="1368538.0005099999"/>
    <n v="1138487.4503800001"/>
    <n v="1.1330784703355072E-2"/>
    <n v="1.8971748416840344E-2"/>
    <n v="-95.840019999999868"/>
    <n v="-7.8587837211265832"/>
    <n v="8.2108598342263514E-2"/>
    <n v="0.1071182110609081"/>
    <n v="1.3221082867612524E-2"/>
    <n v="1.8495600998561464E-2"/>
    <n v="1.0962789163530628E-4"/>
    <n v="1.1475871079350019E-4"/>
    <n v="1.332482862109819E-4"/>
    <n v="1.3911362196165325E-4"/>
    <m/>
    <m/>
    <m/>
    <n v="0"/>
    <m/>
    <n v="0"/>
    <m/>
    <n v="0"/>
    <m/>
    <n v="-108.64655482328504"/>
    <n v="-2.5755580041804689"/>
    <n v="27.446197005874552"/>
    <n v="1.4986445199503921E-3"/>
    <n v="-108.64655482328504"/>
    <n v="7.143733137493169"/>
    <n v="-2.4072962989986837"/>
    <n v="29.829997902539983"/>
    <s v="Resto"/>
    <n v="2024"/>
    <n v="4"/>
    <d v="2026-02-27T00:00:00"/>
    <x v="18"/>
    <x v="9"/>
  </r>
  <r>
    <n v="2025"/>
    <n v="12"/>
    <n v="12"/>
    <x v="0"/>
    <s v="Maritimo y Transportes"/>
    <n v="12"/>
    <s v="6b51d431df5d7f141cbececcf79edf3dd861c3b4069f0b11661a3eefacbba918"/>
    <s v="a62909462c6310cff6f2c460478962c30aafe7f1a24cba6daff12de1aba6d3de"/>
    <x v="11"/>
    <n v="1368538.0005099999"/>
    <n v="1138487.4503800001"/>
    <n v="1368538.0005099999"/>
    <n v="1138487.4503800001"/>
    <n v="742897.66705999989"/>
    <n v="656883.66514000006"/>
    <n v="742897.66705999989"/>
    <n v="656883.66514000006"/>
    <n v="34851877.802999951"/>
    <n v="34722901.368000001"/>
    <n v="143.042"/>
    <n v="137.94900000000001"/>
    <n v="3459.9050899999997"/>
    <n v="5537.7121200000001"/>
    <n v="174605.77228"/>
    <n v="200348.69400999998"/>
    <n v="194717.88815000001"/>
    <n v="181619.22794000001"/>
    <n v="0"/>
    <n v="0"/>
    <n v="0"/>
    <n v="0"/>
    <n v="0"/>
    <n v="0"/>
    <s v="Maritimo y Transportes"/>
    <s v="Daños Sin Autos"/>
    <s v="Maritimo y Transportes"/>
    <x v="19"/>
    <x v="0"/>
    <n v="8499208.2815899998"/>
    <n v="6593607.79947"/>
    <n v="1025001350.6946898"/>
    <n v="915229324.65265012"/>
    <n v="979173922.5983398"/>
    <n v="876641246.77608013"/>
    <n v="23289744.321129996"/>
    <n v="18238403.617370002"/>
    <n v="6063254.5960799996"/>
    <n v="13830326.200799998"/>
    <n v="1368538.0005099999"/>
    <n v="1138487.4503800001"/>
    <n v="5.8761400796846521"/>
    <n v="6.2422538412063675"/>
    <n v="230050.55012999987"/>
    <n v="20.206683003243864"/>
    <n v="100"/>
    <n v="100"/>
    <n v="16.101946853971896"/>
    <n v="17.266532754215572"/>
    <n v="0.1335157265483094"/>
    <n v="0.13976454733173876"/>
    <n v="0.12439368142100138"/>
    <n v="0.12986925433486968"/>
    <m/>
    <m/>
    <m/>
    <n v="0"/>
    <m/>
    <n v="0"/>
    <m/>
    <n v="0"/>
    <m/>
    <n v="13.094251917752885"/>
    <n v="54.284036452268872"/>
    <n v="57.697927625003501"/>
    <n v="12.25245708039864"/>
    <n v="-12.849058915609934"/>
    <n v="7.212154989628794"/>
    <n v="89.67115139698582"/>
    <n v="110.31249074364938"/>
    <s v="Grandes"/>
    <n v="2024"/>
    <n v="4"/>
    <d v="2026-02-27T00:00:00"/>
    <x v="19"/>
    <x v="11"/>
  </r>
  <r>
    <n v="2025"/>
    <n v="12"/>
    <n v="12"/>
    <x v="0"/>
    <s v="RC Aviones y Barcos"/>
    <n v="12"/>
    <s v="6b51d431df5d7f141cbececcf79edf3dd861c3b4069f0b11661a3eefacbba918"/>
    <s v="a62909462c6310cff6f2c460478962c30aafe7f1a24cba6daff12de1aba6d3de"/>
    <x v="12"/>
    <n v="1113.65176"/>
    <n v="1223.72631"/>
    <n v="1113.65176"/>
    <n v="1223.72631"/>
    <n v="-7.8101199999999995"/>
    <n v="-11.22509"/>
    <n v="-7.8101199999999995"/>
    <n v="-11.22509"/>
    <n v="34851877.802999951"/>
    <n v="34722901.368000001"/>
    <n v="143.042"/>
    <n v="137.94900000000001"/>
    <n v="0"/>
    <n v="0"/>
    <n v="-7.8101199999999995"/>
    <n v="-11.22509"/>
    <n v="91.584059999999994"/>
    <n v="74.283240000000006"/>
    <n v="0"/>
    <n v="0"/>
    <n v="0"/>
    <n v="0"/>
    <n v="0"/>
    <n v="0"/>
    <s v="RC Aviones y Barcos"/>
    <s v="Daños Sin Autos"/>
    <s v="Responsabilidad Civil y Riesgos Profesionales"/>
    <x v="20"/>
    <x v="0"/>
    <n v="8499208.2815899998"/>
    <n v="6593607.79947"/>
    <n v="1025001350.6946898"/>
    <n v="915229324.65265012"/>
    <n v="979173922.5983398"/>
    <n v="876641246.77608013"/>
    <n v="1958504.8817999999"/>
    <n v="2073248.9940900002"/>
    <n v="693849.30816000002"/>
    <n v="40985.065610000005"/>
    <n v="2170897.0327699999"/>
    <n v="1545662.9199900001"/>
    <n v="5.6862342818184752E-2"/>
    <n v="5.9024570299484144E-2"/>
    <n v="-110.07455000000004"/>
    <n v="-8.9950301060373601"/>
    <n v="5.1299151603658215E-2"/>
    <n v="7.917161589202884E-2"/>
    <n v="1.3103005869526264E-2"/>
    <n v="1.8559282675235312E-2"/>
    <n v="1.0864880902305426E-4"/>
    <n v="1.1373380502667076E-4"/>
    <n v="1.3370706958766115E-4"/>
    <n v="1.3959260010869368E-4"/>
    <m/>
    <m/>
    <m/>
    <n v="0"/>
    <m/>
    <n v="0"/>
    <m/>
    <n v="0"/>
    <m/>
    <n v="-30.42265139967698"/>
    <n v="-0.7013072021724277"/>
    <n v="-0.91728762455062351"/>
    <n v="-1.125621933775713E-3"/>
    <n v="-30.42265139967698"/>
    <n v="23.29034113213153"/>
    <n v="-8.5278158666475363"/>
    <n v="-15.11120139616958"/>
    <s v="Medianas"/>
    <n v="2024"/>
    <n v="4"/>
    <d v="2026-02-27T00:00:00"/>
    <x v="20"/>
    <x v="12"/>
  </r>
  <r>
    <n v="2025"/>
    <n v="12"/>
    <n v="12"/>
    <x v="0"/>
    <s v="RC General"/>
    <n v="12"/>
    <s v="6b51d431df5d7f141cbececcf79edf3dd861c3b4069f0b11661a3eefacbba918"/>
    <s v="a62909462c6310cff6f2c460478962c30aafe7f1a24cba6daff12de1aba6d3de"/>
    <x v="13"/>
    <n v="2169783.3810100001"/>
    <n v="1544439.19368"/>
    <n v="2169783.3810100001"/>
    <n v="1544439.19368"/>
    <n v="278719.23943999998"/>
    <n v="363268.65553999995"/>
    <n v="278719.23943999998"/>
    <n v="363268.65553999995"/>
    <n v="34851877.802999951"/>
    <n v="34722901.368000001"/>
    <n v="143.042"/>
    <n v="137.94900000000001"/>
    <n v="0"/>
    <n v="0"/>
    <n v="67420.543799999999"/>
    <n v="40054.58986"/>
    <n v="285878.53311000002"/>
    <n v="223691.91683"/>
    <n v="0"/>
    <n v="0"/>
    <n v="0"/>
    <n v="0"/>
    <n v="0"/>
    <n v="0"/>
    <s v="RC General"/>
    <s v="Daños Sin Autos"/>
    <s v="Responsabilidad Civil y Riesgos Profesionales"/>
    <x v="21"/>
    <x v="0"/>
    <n v="8499208.2815899998"/>
    <n v="6593607.79947"/>
    <n v="1025001350.6946898"/>
    <n v="915229324.65265012"/>
    <n v="979173922.5983398"/>
    <n v="876641246.77608013"/>
    <n v="17283430.244149998"/>
    <n v="14944322.838619996"/>
    <n v="9150572.3407299984"/>
    <n v="6562817.1625400009"/>
    <n v="2170897.0327699999"/>
    <n v="1545662.9199900001"/>
    <n v="12.55412467524736"/>
    <n v="10.334621450285923"/>
    <n v="625344.1873300001"/>
    <n v="40.490049066934539"/>
    <n v="99.948700848396356"/>
    <n v="99.920828384107963"/>
    <n v="25.529241184851692"/>
    <n v="23.423279646753382"/>
    <n v="0.21168590456387593"/>
    <n v="0.22159325641069508"/>
    <n v="0.16874887550900414"/>
    <n v="0.17617687957985109"/>
    <m/>
    <m/>
    <m/>
    <n v="0"/>
    <m/>
    <n v="0"/>
    <m/>
    <n v="0"/>
    <m/>
    <n v="-23.274624664304444"/>
    <n v="12.845486875757182"/>
    <n v="23.521072051689163"/>
    <n v="3.0459213813260209"/>
    <n v="68.321643126668619"/>
    <n v="27.80011775180067"/>
    <n v="23.583632903999124"/>
    <n v="17.906140922579887"/>
    <s v="Grandes"/>
    <n v="2024"/>
    <n v="4"/>
    <d v="2026-02-27T00:00:00"/>
    <x v="21"/>
    <x v="13"/>
  </r>
  <r>
    <n v="2025"/>
    <n v="12"/>
    <n v="12"/>
    <x v="0"/>
    <s v="Responsabilidad Civil y Riesgos Profesionales"/>
    <n v="12"/>
    <s v="6b51d431df5d7f141cbececcf79edf3dd861c3b4069f0b11661a3eefacbba918"/>
    <s v="a62909462c6310cff6f2c460478962c30aafe7f1a24cba6daff12de1aba6d3de"/>
    <x v="1"/>
    <n v="2170897.0327699999"/>
    <n v="1545662.9199900001"/>
    <n v="2170897.0327699999"/>
    <n v="1545662.9199900001"/>
    <n v="278711.42932"/>
    <n v="363257.43044999993"/>
    <n v="278711.42932"/>
    <n v="363257.43044999993"/>
    <n v="34851877.802999951"/>
    <n v="34722901.368000001"/>
    <n v="143.042"/>
    <n v="137.94900000000001"/>
    <n v="0"/>
    <n v="0"/>
    <n v="67412.733680000005"/>
    <n v="40043.36477"/>
    <n v="285970.11717000004"/>
    <n v="223766.20006999999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8499208.2815899998"/>
    <n v="6593607.79947"/>
    <n v="1025001350.6946898"/>
    <n v="915229324.65265012"/>
    <n v="979173922.5983398"/>
    <n v="876641246.77608013"/>
    <n v="21871531.865920011"/>
    <n v="19519102.49123"/>
    <n v="10675318.01537"/>
    <n v="7926763.6329799984"/>
    <n v="2170897.0327699999"/>
    <n v="1545662.9199900001"/>
    <n v="9.9256743701279966"/>
    <n v="7.9187192171590457"/>
    <n v="625234.11277999985"/>
    <n v="40.450870930127827"/>
    <n v="100"/>
    <n v="100"/>
    <n v="25.542344190721217"/>
    <n v="23.44183892942862"/>
    <n v="0.21179455337289899"/>
    <n v="0.22170699021572174"/>
    <n v="0.16888258257859182"/>
    <n v="0.1763164721799598"/>
    <m/>
    <m/>
    <m/>
    <n v="0"/>
    <m/>
    <n v="0"/>
    <m/>
    <n v="0"/>
    <m/>
    <n v="-23.274403781710706"/>
    <n v="12.838537485325711"/>
    <n v="23.501723807435976"/>
    <n v="2.6108021224165849"/>
    <n v="68.34932345771503"/>
    <n v="27.798620649830497"/>
    <n v="23.573348973356296"/>
    <n v="17.895180218224816"/>
    <s v="Grandes"/>
    <n v="2024"/>
    <n v="4"/>
    <d v="2026-02-27T00:00:00"/>
    <x v="22"/>
    <x v="1"/>
  </r>
  <r>
    <n v="2025"/>
    <n v="12"/>
    <n v="12"/>
    <x v="0"/>
    <s v="Daños"/>
    <n v="12"/>
    <s v="6b51d431df5d7f141cbececcf79edf3dd861c3b4069f0b11661a3eefacbba918"/>
    <s v="a62909462c6310cff6f2c460478962c30aafe7f1a24cba6daff12de1aba6d3de"/>
    <x v="14"/>
    <n v="8249063.3048799997"/>
    <n v="6340858.0060400004"/>
    <n v="8249063.3048799997"/>
    <n v="6340858.0060400004"/>
    <n v="2704807.9846100002"/>
    <n v="1672998.8254599995"/>
    <n v="2704807.9846100002"/>
    <n v="1672998.8254599995"/>
    <n v="34851877.802999951"/>
    <n v="34722901.368000001"/>
    <n v="143.042"/>
    <n v="137.94900000000001"/>
    <n v="12653.339300000001"/>
    <n v="17967.172770000001"/>
    <n v="663373.36977999995"/>
    <n v="674236.07753999997"/>
    <n v="1313941.2887000002"/>
    <n v="1152281.4142799999"/>
    <n v="0"/>
    <n v="0"/>
    <n v="0"/>
    <n v="0"/>
    <n v="0"/>
    <n v="0"/>
    <s v="Daños"/>
    <s v="Totales"/>
    <s v="Daños Total"/>
    <x v="23"/>
    <x v="0"/>
    <n v="8499208.2815899998"/>
    <n v="6593607.79947"/>
    <n v="1025001350.6946898"/>
    <n v="915229324.65265012"/>
    <n v="979173922.5983398"/>
    <n v="876641246.77608013"/>
    <n v="371146564.74468988"/>
    <n v="331092600.86896008"/>
    <n v="192698359.00147003"/>
    <n v="170533067.60229999"/>
    <n v="8249063.3048799997"/>
    <n v="6340858.0060400004"/>
    <n v="2.2225891570772034"/>
    <n v="1.9151312923932078"/>
    <n v="1908205.2988399994"/>
    <n v="30.093802716009943"/>
    <n v="100"/>
    <n v="100"/>
    <n v="97.056843785651949"/>
    <n v="96.166745109554199"/>
    <n v="0.80478560338376504"/>
    <n v="0.84245128618113652"/>
    <n v="0.69281630682523176"/>
    <n v="0.72331276099077291"/>
    <m/>
    <m/>
    <m/>
    <n v="0"/>
    <m/>
    <n v="0"/>
    <m/>
    <n v="0"/>
    <m/>
    <n v="61.674230934758697"/>
    <n v="32.789274183529223"/>
    <n v="26.384423430809839"/>
    <n v="1.4036486862814259"/>
    <n v="-1.611113395123176"/>
    <n v="14.029548026773742"/>
    <n v="50.487291592483153"/>
    <n v="58.513143506813805"/>
    <s v="Medianas"/>
    <n v="2024"/>
    <n v="4"/>
    <d v="2026-02-27T00:00:00"/>
    <x v="23"/>
    <x v="14"/>
  </r>
  <r>
    <n v="2025"/>
    <n v="12"/>
    <n v="12"/>
    <x v="0"/>
    <s v="Daños Sin Autos"/>
    <n v="12"/>
    <s v="6b51d431df5d7f141cbececcf79edf3dd861c3b4069f0b11661a3eefacbba918"/>
    <s v="a62909462c6310cff6f2c460478962c30aafe7f1a24cba6daff12de1aba6d3de"/>
    <x v="0"/>
    <n v="7577331.7753499988"/>
    <n v="5797973.4512600005"/>
    <n v="7577331.7753499988"/>
    <n v="5797973.4512600005"/>
    <n v="2394116.3420200003"/>
    <n v="1336201.3620800001"/>
    <n v="2394116.3420200003"/>
    <n v="1336201.3620800001"/>
    <n v="34851877.802999951"/>
    <n v="34722901.368000001"/>
    <n v="143.042"/>
    <n v="137.94900000000001"/>
    <n v="12653.339300000001"/>
    <n v="17967.172770000001"/>
    <n v="379306.72461999999"/>
    <n v="379145.03634999995"/>
    <n v="742679.66544999997"/>
    <n v="662396.93021000002"/>
    <n v="0"/>
    <n v="0"/>
    <n v="0"/>
    <n v="0"/>
    <n v="0"/>
    <n v="0"/>
    <s v="Daños Sin Autos"/>
    <s v="Totales"/>
    <s v="Daños Sin Autos Total"/>
    <x v="24"/>
    <x v="0"/>
    <n v="8499208.2815899998"/>
    <n v="6593607.79947"/>
    <n v="1025001350.6946898"/>
    <n v="915229324.65265012"/>
    <n v="979173922.5983398"/>
    <n v="876641246.77608013"/>
    <n v="158795452.76903"/>
    <n v="137875233.45422003"/>
    <n v="62296046.385199986"/>
    <n v="56116765.89553"/>
    <n v="8249063.3048799997"/>
    <n v="6340858.0060400004"/>
    <n v="4.7717561449138746"/>
    <n v="4.2052320101312137"/>
    <n v="1779358.3240899984"/>
    <n v="30.689314793314782"/>
    <n v="91.856875081409356"/>
    <n v="91.438310804896219"/>
    <n v="89.153383754144926"/>
    <n v="87.933247284226496"/>
    <n v="0.73925090637339153"/>
    <n v="0.77384942556913294"/>
    <n v="0.63349952794185871"/>
    <n v="0.66138497048621914"/>
    <m/>
    <m/>
    <m/>
    <n v="0"/>
    <m/>
    <n v="0"/>
    <m/>
    <n v="0"/>
    <m/>
    <n v="79.173319977252163"/>
    <n v="31.59577029223345"/>
    <n v="23.046006907631153"/>
    <n v="3.8431272623888115"/>
    <n v="4.2645493016757463E-2"/>
    <n v="12.120034314553351"/>
    <n v="51.072722502799742"/>
    <n v="57.238344421342568"/>
    <s v="Medianas"/>
    <n v="2024"/>
    <n v="4"/>
    <d v="2026-02-27T00:00:00"/>
    <x v="24"/>
    <x v="0"/>
  </r>
  <r>
    <n v="2025"/>
    <n v="12"/>
    <n v="12"/>
    <x v="0"/>
    <s v="Total General Sin Pensiones"/>
    <n v="12"/>
    <s v="6b51d431df5d7f141cbececcf79edf3dd861c3b4069f0b11661a3eefacbba918"/>
    <s v="a62909462c6310cff6f2c460478962c30aafe7f1a24cba6daff12de1aba6d3de"/>
    <x v="9"/>
    <n v="8499208.2815899998"/>
    <n v="6593607.79947"/>
    <n v="8499208.2815899998"/>
    <n v="6593607.79947"/>
    <n v="2784832.2037900006"/>
    <n v="1748324.0765999993"/>
    <n v="2784832.2037900006"/>
    <n v="1748324.0765999993"/>
    <n v="34851877.802999951"/>
    <n v="34722901.368000001"/>
    <n v="143.042"/>
    <n v="137.94900000000001"/>
    <n v="12656.261540000001"/>
    <n v="17967.172770000001"/>
    <n v="732170.45577999996"/>
    <n v="737327.33215999999"/>
    <n v="1521826.49899"/>
    <n v="1349569.4265399999"/>
    <n v="0"/>
    <n v="0"/>
    <n v="0"/>
    <n v="0"/>
    <n v="0"/>
    <n v="0"/>
    <s v="Total General Sin Pensiones"/>
    <s v="Totales"/>
    <s v="Total General Sin Pensiones"/>
    <x v="25"/>
    <x v="0"/>
    <n v="8499208.2815899998"/>
    <n v="6593607.79947"/>
    <n v="1025001350.6946898"/>
    <n v="915229324.65265012"/>
    <n v="979173922.5983398"/>
    <n v="876641246.77608013"/>
    <n v="979173922.5983398"/>
    <n v="876641246.77608013"/>
    <n v="558476302.03137994"/>
    <n v="497794560.05847001"/>
    <n v="8499208.2815899998"/>
    <n v="6593607.79947"/>
    <n v="0.8679978178990374"/>
    <n v="0.75214437191023487"/>
    <n v="1905600.4821199998"/>
    <n v="28.900725370307502"/>
    <n v="100"/>
    <n v="100"/>
    <n v="100"/>
    <n v="100"/>
    <n v="0.82918995919661009"/>
    <n v="0.8679978178990374"/>
    <n v="0.72043231372338523"/>
    <n v="0.75214437191023487"/>
    <m/>
    <m/>
    <m/>
    <n v="0"/>
    <m/>
    <n v="0"/>
    <m/>
    <n v="0"/>
    <m/>
    <n v="59.285812113605353"/>
    <n v="32.765783723904981"/>
    <n v="26.515439343245912"/>
    <n v="0.49864823156516408"/>
    <n v="-0.69940122318441489"/>
    <n v="12.763854090235993"/>
    <n v="48.111296278907226"/>
    <n v="54.63426465212283"/>
    <s v="Resto"/>
    <n v="2024"/>
    <n v="4"/>
    <d v="2026-02-27T00:00:00"/>
    <x v="25"/>
    <x v="9"/>
  </r>
  <r>
    <n v="2025"/>
    <n v="12"/>
    <n v="12"/>
    <x v="0"/>
    <s v="Total General"/>
    <n v="12"/>
    <s v="6b51d431df5d7f141cbececcf79edf3dd861c3b4069f0b11661a3eefacbba918"/>
    <s v="a62909462c6310cff6f2c460478962c30aafe7f1a24cba6daff12de1aba6d3de"/>
    <x v="5"/>
    <n v="8499208.2815899998"/>
    <n v="6593607.79947"/>
    <n v="8499208.2815899998"/>
    <n v="6593607.79947"/>
    <n v="2784832.2037900006"/>
    <n v="1748324.0765999993"/>
    <n v="2784832.2037900006"/>
    <n v="1748324.0765999993"/>
    <n v="34851877.802999951"/>
    <n v="34722901.368000001"/>
    <n v="143.042"/>
    <n v="137.94900000000001"/>
    <n v="12656.261540000001"/>
    <n v="17967.172770000001"/>
    <n v="732170.45577999996"/>
    <n v="737327.33215999999"/>
    <n v="1521826.49899"/>
    <n v="1349569.4265399999"/>
    <n v="0"/>
    <n v="0"/>
    <n v="0"/>
    <n v="0"/>
    <n v="0"/>
    <n v="0"/>
    <s v="Total General"/>
    <s v="Totales"/>
    <s v="Total General"/>
    <x v="26"/>
    <x v="0"/>
    <n v="8499208.2815899998"/>
    <n v="6593607.79947"/>
    <n v="1025001350.6946898"/>
    <n v="915229324.65265012"/>
    <n v="979173922.5983398"/>
    <n v="876641246.77608013"/>
    <n v="1025001350.6946898"/>
    <n v="915229324.65265012"/>
    <n v="593582477.48155999"/>
    <n v="529500429.12055987"/>
    <n v="8499208.2815899998"/>
    <n v="6593607.79947"/>
    <n v="0.82918995919661009"/>
    <n v="0.72043231372338523"/>
    <n v="1905600.4821199998"/>
    <n v="28.900725370307502"/>
    <n v="100"/>
    <n v="100"/>
    <n v="100"/>
    <n v="100"/>
    <n v="0.82918995919661009"/>
    <n v="0.8679978178990374"/>
    <n v="0.72043231372338523"/>
    <n v="0.75214437191023487"/>
    <m/>
    <m/>
    <m/>
    <n v="0"/>
    <m/>
    <n v="0"/>
    <m/>
    <n v="0"/>
    <m/>
    <n v="59.285812113605353"/>
    <n v="32.765783723904981"/>
    <n v="26.515439343245912"/>
    <n v="0.46915674054352674"/>
    <n v="-0.69940122318441489"/>
    <n v="12.763854090235993"/>
    <n v="48.111296278907226"/>
    <n v="54.63426465212283"/>
    <s v="Resto"/>
    <n v="2024"/>
    <n v="4"/>
    <d v="2026-02-27T00:00:00"/>
    <x v="26"/>
    <x v="5"/>
  </r>
  <r>
    <n v="2025"/>
    <n v="12"/>
    <n v="89"/>
    <x v="1"/>
    <s v="Otros Automoviles y Obligatorios"/>
    <n v="61"/>
    <s v="d029fa3a95e174a19934857f535eb9427d967218a36ea014b70ad704bc6c8d1c"/>
    <s v="a62909462c6310cff6f2c460478962c30aafe7f1a24cba6daff12de1aba6d3de"/>
    <x v="3"/>
    <n v="136122.85583000001"/>
    <n v="73664.40443000001"/>
    <n v="136122.85583000001"/>
    <n v="73664.40443000001"/>
    <n v="47587.236320000004"/>
    <n v="37555.887340000001"/>
    <n v="47587.236320000004"/>
    <n v="37555.887340000001"/>
    <n v="34851877.802999951"/>
    <n v="34722901.368000001"/>
    <n v="143.042"/>
    <n v="137.94900000000001"/>
    <n v="0"/>
    <n v="0"/>
    <n v="40231.351270000006"/>
    <n v="31800.569489999998"/>
    <n v="85601.523090000002"/>
    <n v="62735.433499999999"/>
    <n v="0"/>
    <n v="0"/>
    <n v="0"/>
    <n v="0"/>
    <n v="0"/>
    <n v="0"/>
    <s v="Otros Automoviles y Obligatorios"/>
    <s v="Automóviles"/>
    <s v="Automóviles"/>
    <x v="9"/>
    <x v="0"/>
    <n v="4735161.44771"/>
    <n v="3810245.83519"/>
    <n v="1025001350.6946898"/>
    <n v="915229324.65265012"/>
    <n v="979173922.5983398"/>
    <n v="876641246.77608013"/>
    <n v="6335924.7192400005"/>
    <n v="4915215.4919500006"/>
    <n v="3404863.2988200011"/>
    <n v="3043391.8701899992"/>
    <n v="4735161.44771"/>
    <n v="3810245.83519"/>
    <n v="2.1484291853506754"/>
    <n v="1.4987014211410561"/>
    <n v="62458.451400000005"/>
    <n v="84.787831902383033"/>
    <n v="2.8747247022766502"/>
    <n v="1.9333241899948612"/>
    <n v="2.8747247022766502"/>
    <n v="1.9333241899948612"/>
    <n v="1.3280261117484714E-2"/>
    <n v="1.3901805663776653E-2"/>
    <n v="8.0487373432835841E-3"/>
    <n v="8.4030274300812193E-3"/>
    <m/>
    <m/>
    <m/>
    <n v="0"/>
    <m/>
    <n v="0"/>
    <m/>
    <n v="0"/>
    <m/>
    <n v="26.710456576846255"/>
    <n v="34.959034638114233"/>
    <n v="50.982408166603285"/>
    <n v="1.3976254593390569"/>
    <n v="26.51141761046496"/>
    <n v="36.448444386695769"/>
    <n v="46.998405890163241"/>
    <n v="50.689965328764316"/>
    <s v="Medianas"/>
    <n v="2024"/>
    <n v="4"/>
    <d v="2026-02-27T00:00:00"/>
    <x v="9"/>
    <x v="3"/>
  </r>
  <r>
    <n v="2025"/>
    <n v="12"/>
    <n v="89"/>
    <x v="1"/>
    <s v="Camiones"/>
    <n v="61"/>
    <s v="d029fa3a95e174a19934857f535eb9427d967218a36ea014b70ad704bc6c8d1c"/>
    <s v="a62909462c6310cff6f2c460478962c30aafe7f1a24cba6daff12de1aba6d3de"/>
    <x v="0"/>
    <n v="2180528.3383499999"/>
    <n v="1728279.8950499999"/>
    <n v="2180528.3383499999"/>
    <n v="1728279.8950499999"/>
    <n v="1147701.1233299999"/>
    <n v="1017058.3179799998"/>
    <n v="1147701.1233299999"/>
    <n v="1017058.3179799998"/>
    <n v="34851877.802999951"/>
    <n v="34722901.368000001"/>
    <n v="143.042"/>
    <n v="137.94900000000001"/>
    <n v="0"/>
    <n v="0"/>
    <n v="909865.01248000003"/>
    <n v="772332.78157000011"/>
    <n v="1485459.01978"/>
    <n v="1297169.7553800002"/>
    <n v="0"/>
    <n v="0"/>
    <n v="0"/>
    <n v="0"/>
    <n v="0"/>
    <n v="0"/>
    <s v="Camiones"/>
    <s v="Automóviles"/>
    <s v="Automóviles"/>
    <x v="10"/>
    <x v="0"/>
    <n v="4735161.44771"/>
    <n v="3810245.83519"/>
    <n v="1025001350.6946898"/>
    <n v="915229324.65265012"/>
    <n v="979173922.5983398"/>
    <n v="876641246.77608013"/>
    <n v="72063565.252690017"/>
    <n v="68298850.786960006"/>
    <n v="43822980.466360003"/>
    <n v="39398521.360119998"/>
    <n v="4735161.44771"/>
    <n v="3810245.83519"/>
    <n v="3.0258402157928264"/>
    <n v="2.530467021240089"/>
    <n v="452248.44329999993"/>
    <n v="26.167546390795458"/>
    <n v="46.049714723128147"/>
    <n v="45.358750322308751"/>
    <n v="46.049714723128147"/>
    <n v="45.358750322308751"/>
    <n v="0.21273419170347016"/>
    <n v="0.22269060562435539"/>
    <n v="0.18883572111349475"/>
    <n v="0.19714790986688005"/>
    <m/>
    <m/>
    <m/>
    <n v="0"/>
    <m/>
    <n v="0"/>
    <m/>
    <n v="0"/>
    <m/>
    <n v="12.845163648970725"/>
    <n v="52.634084278788251"/>
    <n v="58.848009566793912"/>
    <n v="2.6189481206350491"/>
    <n v="17.807379693300597"/>
    <n v="14.515391190634208"/>
    <n v="61.251438132218098"/>
    <n v="59.539838819611433"/>
    <s v="Medianas"/>
    <n v="2024"/>
    <n v="4"/>
    <d v="2026-02-27T00:00:00"/>
    <x v="10"/>
    <x v="0"/>
  </r>
  <r>
    <n v="2025"/>
    <n v="12"/>
    <n v="89"/>
    <x v="1"/>
    <s v="Total General Sin Pensiones"/>
    <n v="61"/>
    <s v="d029fa3a95e174a19934857f535eb9427d967218a36ea014b70ad704bc6c8d1c"/>
    <s v="a62909462c6310cff6f2c460478962c30aafe7f1a24cba6daff12de1aba6d3de"/>
    <x v="15"/>
    <n v="4735161.44771"/>
    <n v="3810245.83519"/>
    <n v="4735161.44771"/>
    <n v="3810245.83519"/>
    <n v="2703602.7485800004"/>
    <n v="2507486.23062"/>
    <n v="2703602.7485800004"/>
    <n v="2507486.23062"/>
    <n v="34851877.802999951"/>
    <n v="34722901.368000001"/>
    <n v="143.042"/>
    <n v="137.94900000000001"/>
    <n v="10193.734119999999"/>
    <n v="43643.057390000002"/>
    <n v="2244420.9750799998"/>
    <n v="2003520.17337"/>
    <n v="3318038.64481"/>
    <n v="2986968.7505999999"/>
    <n v="0"/>
    <n v="0"/>
    <n v="0"/>
    <n v="0"/>
    <n v="0"/>
    <n v="0"/>
    <s v="Total General Sin Pensiones"/>
    <s v="Totales"/>
    <s v="Total General Sin Pensiones"/>
    <x v="25"/>
    <x v="0"/>
    <n v="4735161.44771"/>
    <n v="3810245.83519"/>
    <n v="1025001350.6946898"/>
    <n v="915229324.65265012"/>
    <n v="979173922.5983398"/>
    <n v="876641246.77608013"/>
    <n v="979173922.5983398"/>
    <n v="876641246.77608013"/>
    <n v="558476302.03137994"/>
    <n v="497794560.05847001"/>
    <n v="4735161.44771"/>
    <n v="3810245.83519"/>
    <n v="0.48358737282798109"/>
    <n v="0.43464140538703722"/>
    <n v="924915.61251999997"/>
    <n v="24.274434052990145"/>
    <n v="100"/>
    <n v="100"/>
    <n v="100"/>
    <n v="100"/>
    <n v="0.46196636175169592"/>
    <n v="0.48358737282798109"/>
    <n v="0.41631596940319554"/>
    <n v="0.43464140538703722"/>
    <m/>
    <m/>
    <m/>
    <n v="0"/>
    <m/>
    <n v="0"/>
    <m/>
    <n v="0"/>
    <m/>
    <n v="7.8212400756238143"/>
    <n v="57.096316111618663"/>
    <n v="65.809040651965262"/>
    <n v="0.48410339682203546"/>
    <n v="12.023877019655615"/>
    <n v="11.083808430988684"/>
    <n v="67.64300285021308"/>
    <n v="67.075364379608857"/>
    <s v="Resto"/>
    <n v="2024"/>
    <n v="4"/>
    <d v="2026-02-27T00:00:00"/>
    <x v="25"/>
    <x v="15"/>
  </r>
  <r>
    <n v="2025"/>
    <n v="12"/>
    <n v="89"/>
    <x v="1"/>
    <s v="Automoviles Turistas"/>
    <n v="61"/>
    <s v="d029fa3a95e174a19934857f535eb9427d967218a36ea014b70ad704bc6c8d1c"/>
    <s v="a62909462c6310cff6f2c460478962c30aafe7f1a24cba6daff12de1aba6d3de"/>
    <x v="11"/>
    <n v="125752.89953"/>
    <n v="134309.24441999997"/>
    <n v="125752.89953"/>
    <n v="134309.24441999997"/>
    <n v="51329.001080000002"/>
    <n v="44666.629249999998"/>
    <n v="51329.001080000002"/>
    <n v="44666.629249999998"/>
    <n v="34851877.802999951"/>
    <n v="34722901.368000001"/>
    <n v="143.042"/>
    <n v="137.94900000000001"/>
    <n v="0"/>
    <n v="0"/>
    <n v="51441.18449"/>
    <n v="44622.262670000004"/>
    <n v="125350.93504000001"/>
    <n v="135601.74299999999"/>
    <n v="0"/>
    <n v="0"/>
    <n v="0"/>
    <n v="0"/>
    <n v="0"/>
    <n v="0"/>
    <s v="Automoviles Turistas"/>
    <s v="Automóviles"/>
    <s v="Automóviles"/>
    <x v="12"/>
    <x v="0"/>
    <n v="4735161.44771"/>
    <n v="3810245.83519"/>
    <n v="1025001350.6946898"/>
    <n v="915229324.65265012"/>
    <n v="979173922.5983398"/>
    <n v="876641246.77608013"/>
    <n v="2097418.8258400001"/>
    <n v="1901006.6212099998"/>
    <n v="1101962.7584699998"/>
    <n v="872757.55660999997"/>
    <n v="4735161.44771"/>
    <n v="3810245.83519"/>
    <n v="5.9956026893978569"/>
    <n v="7.0651644724157512"/>
    <n v="-8556.3448899999785"/>
    <n v="-6.3706299048510324"/>
    <n v="2.6557257005633064"/>
    <n v="3.5249495762076615"/>
    <n v="2.6557257005633064"/>
    <n v="3.5249495762076615"/>
    <n v="1.2268559396997045E-2"/>
    <n v="1.2842754144871588E-2"/>
    <n v="1.467492799916276E-2"/>
    <n v="1.5320890377213393E-2"/>
    <m/>
    <m/>
    <m/>
    <n v="0"/>
    <m/>
    <n v="0"/>
    <m/>
    <n v="0"/>
    <m/>
    <n v="14.915770323098654"/>
    <n v="40.817349955222944"/>
    <n v="33.256556123808181"/>
    <n v="4.6579615041861144"/>
    <n v="15.281434449948739"/>
    <n v="-7.5594957212312348"/>
    <n v="41.037734958725999"/>
    <n v="32.906850371384984"/>
    <s v="Grandes"/>
    <n v="2024"/>
    <n v="4"/>
    <d v="2026-02-27T00:00:00"/>
    <x v="12"/>
    <x v="11"/>
  </r>
  <r>
    <n v="2025"/>
    <n v="12"/>
    <n v="89"/>
    <x v="1"/>
    <s v="Automoviles Residentes"/>
    <n v="61"/>
    <s v="d029fa3a95e174a19934857f535eb9427d967218a36ea014b70ad704bc6c8d1c"/>
    <s v="a62909462c6310cff6f2c460478962c30aafe7f1a24cba6daff12de1aba6d3de"/>
    <x v="10"/>
    <n v="2292757.3539999998"/>
    <n v="1873992.2912899998"/>
    <n v="2292757.3539999998"/>
    <n v="1873992.2912899998"/>
    <n v="1456985.3878500001"/>
    <n v="1408205.3960499999"/>
    <n v="1456985.3878500001"/>
    <n v="1408205.3960499999"/>
    <n v="34851877.802999951"/>
    <n v="34722901.368000001"/>
    <n v="143.042"/>
    <n v="137.94900000000001"/>
    <n v="10193.734119999999"/>
    <n v="43643.057390000002"/>
    <n v="1242883.4268399999"/>
    <n v="1154764.5596400001"/>
    <n v="1621627.1669000001"/>
    <n v="1491461.8187200001"/>
    <n v="0"/>
    <n v="0"/>
    <n v="0"/>
    <n v="0"/>
    <n v="0"/>
    <n v="0"/>
    <s v="Automoviles Residentes"/>
    <s v="Automóviles"/>
    <s v="Automóviles"/>
    <x v="13"/>
    <x v="0"/>
    <n v="4735161.44771"/>
    <n v="3810245.83519"/>
    <n v="1025001350.6946898"/>
    <n v="915229324.65265012"/>
    <n v="979173922.5983398"/>
    <n v="876641246.77608013"/>
    <n v="131854203.17789003"/>
    <n v="118102294.51461999"/>
    <n v="82072506.09262"/>
    <n v="71101630.919850022"/>
    <n v="4735161.44771"/>
    <n v="3810245.83519"/>
    <n v="1.738857995225791"/>
    <n v="1.5867534995757568"/>
    <n v="418765.06270999997"/>
    <n v="22.346146494644039"/>
    <n v="48.419834874031885"/>
    <n v="49.182975911488718"/>
    <n v="48.419834874031885"/>
    <n v="49.182975911488718"/>
    <n v="0.22368334953374397"/>
    <n v="0.23415220739497739"/>
    <n v="0.20475658294725441"/>
    <n v="0.21376957771286256"/>
    <m/>
    <m/>
    <m/>
    <n v="0"/>
    <m/>
    <n v="0"/>
    <m/>
    <n v="0"/>
    <m/>
    <n v="3.4639827355318786"/>
    <n v="63.547299730959672"/>
    <n v="75.144673891941878"/>
    <n v="1.7752417432041996"/>
    <n v="7.6308946671753475"/>
    <n v="8.7273671069709522"/>
    <n v="76.644215896800162"/>
    <n v="77.425016527143825"/>
    <s v="Medianas"/>
    <n v="2024"/>
    <n v="4"/>
    <d v="2026-02-27T00:00:00"/>
    <x v="13"/>
    <x v="10"/>
  </r>
  <r>
    <n v="2025"/>
    <n v="12"/>
    <n v="89"/>
    <x v="1"/>
    <s v="Automoviles"/>
    <n v="61"/>
    <s v="d029fa3a95e174a19934857f535eb9427d967218a36ea014b70ad704bc6c8d1c"/>
    <s v="a62909462c6310cff6f2c460478962c30aafe7f1a24cba6daff12de1aba6d3de"/>
    <x v="16"/>
    <n v="4735161.44771"/>
    <n v="3810245.83519"/>
    <n v="4735161.44771"/>
    <n v="3810245.83519"/>
    <n v="2703602.7485800004"/>
    <n v="2507486.2306200005"/>
    <n v="2703602.7485800004"/>
    <n v="2507486.2306200005"/>
    <n v="34851877.802999951"/>
    <n v="34722901.368000001"/>
    <n v="143.042"/>
    <n v="137.94900000000001"/>
    <n v="10193.734119999999"/>
    <n v="43643.057390000002"/>
    <n v="2244420.9750799998"/>
    <n v="2003520.17337"/>
    <n v="3318038.64481"/>
    <n v="2986968.7505999999"/>
    <n v="0"/>
    <n v="0"/>
    <n v="0"/>
    <n v="0"/>
    <n v="0"/>
    <n v="0"/>
    <s v="Automoviles"/>
    <s v="Totales"/>
    <s v="Automoviles Total"/>
    <x v="11"/>
    <x v="0"/>
    <n v="4735161.44771"/>
    <n v="3810245.83519"/>
    <n v="1025001350.6946898"/>
    <n v="915229324.65265012"/>
    <n v="979173922.5983398"/>
    <n v="876641246.77608013"/>
    <n v="212351111.97566"/>
    <n v="193217367.41473997"/>
    <n v="130402312.61627001"/>
    <n v="114416301.70677"/>
    <n v="4735161.44771"/>
    <n v="3810245.83519"/>
    <n v="2.2298736294127584"/>
    <n v="1.971999663472968"/>
    <n v="924915.61251999997"/>
    <n v="24.274434052990145"/>
    <n v="100"/>
    <n v="100"/>
    <n v="100"/>
    <n v="100"/>
    <n v="0.46196636175169592"/>
    <n v="0.48358737282798109"/>
    <n v="0.41631596940319554"/>
    <n v="0.43464140538703722"/>
    <m/>
    <m/>
    <m/>
    <n v="0"/>
    <m/>
    <n v="0"/>
    <m/>
    <n v="0"/>
    <m/>
    <n v="7.8212400756237921"/>
    <n v="57.096316111618663"/>
    <n v="65.809040651965262"/>
    <n v="2.0732782220939523"/>
    <n v="12.023877019655615"/>
    <n v="11.083808430988684"/>
    <n v="67.64300285021308"/>
    <n v="67.075364379608857"/>
    <s v="Medianas"/>
    <n v="2024"/>
    <n v="4"/>
    <d v="2026-02-27T00:00:00"/>
    <x v="11"/>
    <x v="16"/>
  </r>
  <r>
    <n v="2025"/>
    <n v="12"/>
    <n v="89"/>
    <x v="1"/>
    <s v="Daños"/>
    <n v="61"/>
    <s v="d029fa3a95e174a19934857f535eb9427d967218a36ea014b70ad704bc6c8d1c"/>
    <s v="a62909462c6310cff6f2c460478962c30aafe7f1a24cba6daff12de1aba6d3de"/>
    <x v="17"/>
    <n v="4735161.44771"/>
    <n v="3810245.83519"/>
    <n v="4735161.44771"/>
    <n v="3810245.83519"/>
    <n v="2703602.7485799999"/>
    <n v="2507486.23062"/>
    <n v="2703602.7485799999"/>
    <n v="2507486.23062"/>
    <n v="34851877.802999951"/>
    <n v="34722901.368000001"/>
    <n v="143.042"/>
    <n v="137.94900000000001"/>
    <n v="10193.734119999999"/>
    <n v="43643.057390000002"/>
    <n v="2244420.9750799998"/>
    <n v="2003520.17337"/>
    <n v="3318038.64481"/>
    <n v="2986968.7505999999"/>
    <n v="0"/>
    <n v="0"/>
    <n v="0"/>
    <n v="0"/>
    <n v="0"/>
    <n v="0"/>
    <s v="Daños"/>
    <s v="Totales"/>
    <s v="Daños Total"/>
    <x v="23"/>
    <x v="0"/>
    <n v="4735161.44771"/>
    <n v="3810245.83519"/>
    <n v="1025001350.6946898"/>
    <n v="915229324.65265012"/>
    <n v="979173922.5983398"/>
    <n v="876641246.77608013"/>
    <n v="371146564.74468988"/>
    <n v="331092600.86896008"/>
    <n v="192698359.00147003"/>
    <n v="170533067.60229999"/>
    <n v="4735161.44771"/>
    <n v="3810245.83519"/>
    <n v="1.2758198236233971"/>
    <n v="1.1508097206612056"/>
    <n v="924915.61251999997"/>
    <n v="24.274434052990145"/>
    <n v="100"/>
    <n v="100"/>
    <n v="100"/>
    <n v="100"/>
    <n v="0.46196636175169592"/>
    <n v="0.48358737282798109"/>
    <n v="0.41631596940319554"/>
    <n v="0.43464140538703722"/>
    <m/>
    <m/>
    <m/>
    <n v="0"/>
    <m/>
    <n v="0"/>
    <m/>
    <n v="0"/>
    <m/>
    <n v="7.8212400756237921"/>
    <n v="57.096316111618648"/>
    <n v="65.809040651965262"/>
    <n v="1.4030232341311091"/>
    <n v="12.023877019655615"/>
    <n v="11.083808430988684"/>
    <n v="67.64300285021308"/>
    <n v="67.075364379608857"/>
    <s v="Resto"/>
    <n v="2024"/>
    <n v="4"/>
    <d v="2026-02-27T00:00:00"/>
    <x v="23"/>
    <x v="17"/>
  </r>
  <r>
    <n v="2025"/>
    <n v="12"/>
    <n v="89"/>
    <x v="1"/>
    <s v="Total General"/>
    <n v="61"/>
    <s v="d029fa3a95e174a19934857f535eb9427d967218a36ea014b70ad704bc6c8d1c"/>
    <s v="a62909462c6310cff6f2c460478962c30aafe7f1a24cba6daff12de1aba6d3de"/>
    <x v="18"/>
    <n v="4735161.44771"/>
    <n v="3810245.83519"/>
    <n v="4735161.44771"/>
    <n v="3810245.83519"/>
    <n v="2703602.7485799999"/>
    <n v="2507486.23062"/>
    <n v="2703602.7485799999"/>
    <n v="2507486.23062"/>
    <n v="34851877.802999951"/>
    <n v="34722901.368000001"/>
    <n v="143.042"/>
    <n v="137.94900000000001"/>
    <n v="10193.734119999999"/>
    <n v="43643.057390000002"/>
    <n v="2244420.9750799998"/>
    <n v="2003520.17337"/>
    <n v="3318038.64481"/>
    <n v="2986968.7505999999"/>
    <n v="0"/>
    <n v="0"/>
    <n v="0"/>
    <n v="0"/>
    <n v="0"/>
    <n v="0"/>
    <s v="Total General"/>
    <s v="Totales"/>
    <s v="Total General"/>
    <x v="26"/>
    <x v="0"/>
    <n v="4735161.44771"/>
    <n v="3810245.83519"/>
    <n v="1025001350.6946898"/>
    <n v="915229324.65265012"/>
    <n v="979173922.5983398"/>
    <n v="876641246.77608013"/>
    <n v="1025001350.6946898"/>
    <n v="915229324.65265012"/>
    <n v="593582477.48155999"/>
    <n v="529500429.12055987"/>
    <n v="4735161.44771"/>
    <n v="3810245.83519"/>
    <n v="0.46196636175169592"/>
    <n v="0.41631596940319554"/>
    <n v="924915.61251999997"/>
    <n v="24.274434052990145"/>
    <n v="100"/>
    <n v="100"/>
    <n v="100"/>
    <n v="100"/>
    <n v="0.46196636175169592"/>
    <n v="0.48358737282798109"/>
    <n v="0.41631596940319554"/>
    <n v="0.43464140538703722"/>
    <m/>
    <m/>
    <m/>
    <n v="0"/>
    <m/>
    <n v="0"/>
    <m/>
    <n v="0"/>
    <m/>
    <n v="7.8212400756237921"/>
    <n v="57.096316111618648"/>
    <n v="65.809040651965262"/>
    <n v="0.45547212917247698"/>
    <n v="12.023877019655615"/>
    <n v="11.083808430988684"/>
    <n v="67.64300285021308"/>
    <n v="67.075364379608857"/>
    <s v="Resto"/>
    <n v="2024"/>
    <n v="4"/>
    <d v="2026-02-27T00:00:00"/>
    <x v="26"/>
    <x v="18"/>
  </r>
  <r>
    <n v="2025"/>
    <n v="12"/>
    <n v="714"/>
    <x v="2"/>
    <s v="Salud Gpo y Col"/>
    <n v="250"/>
    <s v="1e472b39b105d349bcd069c4a711b44a2fffb8e274714bb07ecfff69a9a7f67b"/>
    <s v="a62909462c6310cff6f2c460478962c30aafe7f1a24cba6daff12de1aba6d3de"/>
    <x v="19"/>
    <n v="189705.74806000001"/>
    <n v="177487.1201"/>
    <n v="189705.74806000001"/>
    <n v="177487.1201"/>
    <n v="71869.566989999992"/>
    <n v="68919.12894000001"/>
    <n v="71869.566989999992"/>
    <n v="68919.12894000001"/>
    <n v="34851877.802999951"/>
    <n v="34722901.368000001"/>
    <n v="143.042"/>
    <n v="137.94900000000001"/>
    <n v="196.26407999999998"/>
    <n v="128.31164999999999"/>
    <n v="71869.566989999992"/>
    <n v="68919.128939999995"/>
    <n v="193550.73887"/>
    <n v="195282.49225000001"/>
    <n v="0"/>
    <n v="0"/>
    <n v="0"/>
    <n v="0"/>
    <n v="0"/>
    <n v="0"/>
    <s v="Salud Gpo y Col"/>
    <s v="Accidentes y Enfermedades"/>
    <s v="Salud"/>
    <x v="27"/>
    <x v="0"/>
    <n v="658467.13937999995"/>
    <n v="600602.13370000001"/>
    <n v="1025001350.6946898"/>
    <n v="915229324.65265012"/>
    <n v="979173922.5983398"/>
    <n v="876641246.77608013"/>
    <n v="2151489.4046700001"/>
    <n v="2378121.8240900002"/>
    <n v="1962598.0319900003"/>
    <n v="1794347.3382099997"/>
    <n v="658467.13937999995"/>
    <n v="600602.13370000001"/>
    <n v="8.817414933498009"/>
    <n v="7.4633317058059587"/>
    <n v="12218.627960000013"/>
    <n v="6.8842336013541505"/>
    <n v="28.810207330714078"/>
    <n v="29.551530063104071"/>
    <n v="28.810207330714078"/>
    <n v="29.551530063104071"/>
    <n v="1.8507853470771315E-2"/>
    <n v="1.9374060489335345E-2"/>
    <n v="1.9392639125430156E-2"/>
    <n v="2.0246266161069126E-2"/>
    <m/>
    <m/>
    <m/>
    <n v="0"/>
    <m/>
    <n v="0"/>
    <m/>
    <n v="0"/>
    <m/>
    <n v="4.2810147130103671"/>
    <n v="37.884759805627574"/>
    <n v="38.830495926222433"/>
    <n v="3.6619606164145067"/>
    <n v="4.2810147130103893"/>
    <n v="-0.8867939773029021"/>
    <n v="37.132158425017323"/>
    <n v="35.292016271366485"/>
    <s v="Grandes"/>
    <n v="2024"/>
    <n v="4"/>
    <d v="2026-02-27T00:00:00"/>
    <x v="27"/>
    <x v="19"/>
  </r>
  <r>
    <n v="2025"/>
    <n v="12"/>
    <n v="714"/>
    <x v="2"/>
    <s v="Accidentes y Enfermedades Total"/>
    <n v="250"/>
    <s v="1e472b39b105d349bcd069c4a711b44a2fffb8e274714bb07ecfff69a9a7f67b"/>
    <s v="a62909462c6310cff6f2c460478962c30aafe7f1a24cba6daff12de1aba6d3de"/>
    <x v="20"/>
    <n v="658467.13937999995"/>
    <n v="600602.13370000001"/>
    <n v="658467.13937999995"/>
    <n v="600602.13370000001"/>
    <n v="242976.85453000001"/>
    <n v="215292.05358000001"/>
    <n v="242976.85453000001"/>
    <n v="215292.05358000001"/>
    <n v="34851877.802999951"/>
    <n v="34722901.368000001"/>
    <n v="143.042"/>
    <n v="137.94900000000001"/>
    <n v="2327.8549399999997"/>
    <n v="2052.4416700000002"/>
    <n v="242976.85453000001"/>
    <n v="215292.05358000001"/>
    <n v="647028.14105999994"/>
    <n v="616249.66117999994"/>
    <n v="0"/>
    <n v="0"/>
    <n v="0"/>
    <n v="0"/>
    <n v="0"/>
    <n v="0"/>
    <s v="Accidentes y Enfermedades Total"/>
    <s v="Totales"/>
    <s v="Accidentes y Enfermedades Total"/>
    <x v="2"/>
    <x v="0"/>
    <n v="658467.13937999995"/>
    <n v="600602.13370000001"/>
    <n v="1025001350.6946898"/>
    <n v="915229324.65265012"/>
    <n v="979173922.5983398"/>
    <n v="876641246.77608013"/>
    <n v="188947947.14104998"/>
    <n v="169654061.67242995"/>
    <n v="145343919.95890003"/>
    <n v="122278581.2772"/>
    <n v="658467.13937999995"/>
    <n v="600602.13370000001"/>
    <n v="0.34849129050788419"/>
    <n v="0.35401577055057465"/>
    <n v="57865.005679999944"/>
    <n v="9.6344988525970621"/>
    <n v="100"/>
    <n v="100"/>
    <n v="100"/>
    <n v="100"/>
    <n v="6.4240611871752853E-2"/>
    <n v="6.7247209528690149E-2"/>
    <n v="6.5623130457270029E-2"/>
    <n v="6.8511735662537376E-2"/>
    <m/>
    <m/>
    <m/>
    <n v="0"/>
    <m/>
    <n v="0"/>
    <m/>
    <n v="0"/>
    <m/>
    <n v="12.859183834071541"/>
    <n v="36.900376647311873"/>
    <n v="35.846035420103604"/>
    <n v="0.1671737315181181"/>
    <n v="12.859183834071541"/>
    <n v="4.9944822397248956"/>
    <n v="37.552749117208549"/>
    <n v="34.935849403593508"/>
    <s v="Resto"/>
    <n v="2024"/>
    <n v="4"/>
    <d v="2026-02-27T00:00:00"/>
    <x v="2"/>
    <x v="20"/>
  </r>
  <r>
    <n v="2025"/>
    <n v="12"/>
    <n v="714"/>
    <x v="2"/>
    <s v="Gastos Medicos"/>
    <n v="250"/>
    <s v="1e472b39b105d349bcd069c4a711b44a2fffb8e274714bb07ecfff69a9a7f67b"/>
    <s v="a62909462c6310cff6f2c460478962c30aafe7f1a24cba6daff12de1aba6d3de"/>
    <x v="7"/>
    <n v="461737.33929999999"/>
    <n v="420815.89496000001"/>
    <n v="461737.33929999999"/>
    <n v="420815.89496000001"/>
    <n v="170154.76121999999"/>
    <n v="146038.47586000001"/>
    <n v="170154.76121999999"/>
    <n v="146038.47586000001"/>
    <n v="34851877.802999951"/>
    <n v="34722901.368000001"/>
    <n v="143.042"/>
    <n v="137.94900000000001"/>
    <n v="2131.5908599999998"/>
    <n v="1924.1300200000001"/>
    <n v="170154.76121999999"/>
    <n v="146038.47586000001"/>
    <n v="448768.36843000003"/>
    <n v="420016.88302999997"/>
    <n v="0"/>
    <n v="0"/>
    <n v="0"/>
    <n v="0"/>
    <n v="0"/>
    <n v="0"/>
    <s v="Gastos Medicos"/>
    <s v="Accidentes y Enfermedades"/>
    <s v="Gastos Medicos"/>
    <x v="28"/>
    <x v="0"/>
    <n v="658467.13937999995"/>
    <n v="600602.13370000001"/>
    <n v="1025001350.6946898"/>
    <n v="915229324.65265012"/>
    <n v="979173922.5983398"/>
    <n v="876641246.77608013"/>
    <n v="177180208.77595001"/>
    <n v="158266338.74798006"/>
    <n v="139622278.47811997"/>
    <n v="117437565.55420999"/>
    <n v="658467.13937999995"/>
    <n v="600602.13370000001"/>
    <n v="0.26060322565929556"/>
    <n v="0.26589096474272922"/>
    <n v="40921.444339999987"/>
    <n v="9.7243105191855186"/>
    <n v="70.123064870748607"/>
    <n v="70.06566766048104"/>
    <n v="70.123064870748607"/>
    <n v="70.06566766048104"/>
    <n v="4.5047485936195085E-2"/>
    <n v="4.7155804361571636E-2"/>
    <n v="4.5979284494594728E-2"/>
    <n v="4.8003205017740705E-2"/>
    <m/>
    <m/>
    <m/>
    <n v="0"/>
    <m/>
    <n v="0"/>
    <m/>
    <n v="0"/>
    <m/>
    <n v="16.513651774289318"/>
    <n v="36.850985774283899"/>
    <n v="34.703650125640209"/>
    <n v="0.12186791611960746"/>
    <n v="16.513651774289318"/>
    <n v="6.8453165959870388"/>
    <n v="37.915943544613064"/>
    <n v="34.769668020599333"/>
    <s v="Resto"/>
    <n v="2024"/>
    <n v="4"/>
    <d v="2026-02-27T00:00:00"/>
    <x v="28"/>
    <x v="7"/>
  </r>
  <r>
    <n v="2025"/>
    <n v="12"/>
    <n v="714"/>
    <x v="2"/>
    <s v="Total General"/>
    <n v="250"/>
    <s v="1e472b39b105d349bcd069c4a711b44a2fffb8e274714bb07ecfff69a9a7f67b"/>
    <s v="a62909462c6310cff6f2c460478962c30aafe7f1a24cba6daff12de1aba6d3de"/>
    <x v="21"/>
    <n v="658467.13937999995"/>
    <n v="600602.13370000001"/>
    <n v="658467.13937999995"/>
    <n v="600602.13370000001"/>
    <n v="242976.85452999998"/>
    <n v="215292.05358000001"/>
    <n v="242976.85452999998"/>
    <n v="215292.05358000001"/>
    <n v="34851877.802999951"/>
    <n v="34722901.368000001"/>
    <n v="143.042"/>
    <n v="137.94900000000001"/>
    <n v="2327.8549399999997"/>
    <n v="2052.4416700000002"/>
    <n v="242976.85453000001"/>
    <n v="215292.05358000001"/>
    <n v="647028.14105999994"/>
    <n v="616249.66117999994"/>
    <n v="0"/>
    <n v="0"/>
    <n v="0"/>
    <n v="0"/>
    <n v="0"/>
    <n v="0"/>
    <s v="Total General"/>
    <s v="Totales"/>
    <s v="Total General"/>
    <x v="26"/>
    <x v="0"/>
    <n v="658467.13937999995"/>
    <n v="600602.13370000001"/>
    <n v="1025001350.6946898"/>
    <n v="915229324.65265012"/>
    <n v="979173922.5983398"/>
    <n v="876641246.77608013"/>
    <n v="1025001350.6946898"/>
    <n v="915229324.65265012"/>
    <n v="593582477.48155999"/>
    <n v="529500429.12055987"/>
    <n v="658467.13937999995"/>
    <n v="600602.13370000001"/>
    <n v="6.4240611871752853E-2"/>
    <n v="6.5623130457270029E-2"/>
    <n v="57865.005679999944"/>
    <n v="9.6344988525970621"/>
    <n v="100"/>
    <n v="100"/>
    <n v="100"/>
    <n v="100"/>
    <n v="6.4240611871752853E-2"/>
    <n v="6.7247209528690149E-2"/>
    <n v="6.5623130457270029E-2"/>
    <n v="6.8511735662537376E-2"/>
    <m/>
    <m/>
    <m/>
    <n v="0"/>
    <m/>
    <n v="0"/>
    <m/>
    <n v="0"/>
    <m/>
    <n v="12.859183834071519"/>
    <n v="36.900376647311866"/>
    <n v="35.846035420103604"/>
    <n v="4.0933966844994715E-2"/>
    <n v="12.859183834071541"/>
    <n v="4.9944822397248956"/>
    <n v="37.552749117208549"/>
    <n v="34.935849403593508"/>
    <s v="Resto"/>
    <n v="2024"/>
    <n v="4"/>
    <d v="2026-02-27T00:00:00"/>
    <x v="26"/>
    <x v="21"/>
  </r>
  <r>
    <n v="2025"/>
    <n v="12"/>
    <n v="714"/>
    <x v="2"/>
    <s v="Total General Sin Pensiones"/>
    <n v="250"/>
    <s v="1e472b39b105d349bcd069c4a711b44a2fffb8e274714bb07ecfff69a9a7f67b"/>
    <s v="a62909462c6310cff6f2c460478962c30aafe7f1a24cba6daff12de1aba6d3de"/>
    <x v="22"/>
    <n v="658467.13937999995"/>
    <n v="600602.13370000001"/>
    <n v="658467.13937999995"/>
    <n v="600602.13370000001"/>
    <n v="242976.85452999998"/>
    <n v="215292.05358000001"/>
    <n v="242976.85452999998"/>
    <n v="215292.05358000001"/>
    <n v="34851877.802999951"/>
    <n v="34722901.368000001"/>
    <n v="143.042"/>
    <n v="137.94900000000001"/>
    <n v="2327.8549399999997"/>
    <n v="2052.4416700000002"/>
    <n v="242976.85453000001"/>
    <n v="215292.05358000001"/>
    <n v="647028.14105999994"/>
    <n v="616249.66117999994"/>
    <n v="0"/>
    <n v="0"/>
    <n v="0"/>
    <n v="0"/>
    <n v="0"/>
    <n v="0"/>
    <s v="Total General Sin Pensiones"/>
    <s v="Totales"/>
    <s v="Total General Sin Pensiones"/>
    <x v="25"/>
    <x v="0"/>
    <n v="658467.13937999995"/>
    <n v="600602.13370000001"/>
    <n v="1025001350.6946898"/>
    <n v="915229324.65265012"/>
    <n v="979173922.5983398"/>
    <n v="876641246.77608013"/>
    <n v="979173922.5983398"/>
    <n v="876641246.77608013"/>
    <n v="558476302.03137994"/>
    <n v="497794560.05847001"/>
    <n v="658467.13937999995"/>
    <n v="600602.13370000001"/>
    <n v="6.7247209528690149E-2"/>
    <n v="6.8511735662537376E-2"/>
    <n v="57865.005679999944"/>
    <n v="9.6344988525970621"/>
    <n v="100"/>
    <n v="100"/>
    <n v="100"/>
    <n v="100"/>
    <n v="6.4240611871752853E-2"/>
    <n v="6.7247209528690149E-2"/>
    <n v="6.5623130457270029E-2"/>
    <n v="6.8511735662537376E-2"/>
    <m/>
    <m/>
    <m/>
    <n v="0"/>
    <m/>
    <n v="0"/>
    <m/>
    <n v="0"/>
    <m/>
    <n v="12.859183834071519"/>
    <n v="36.900376647311866"/>
    <n v="35.846035420103604"/>
    <n v="4.3507102028538261E-2"/>
    <n v="12.859183834071541"/>
    <n v="4.9944822397248956"/>
    <n v="37.552749117208549"/>
    <n v="34.935849403593508"/>
    <s v="Resto"/>
    <n v="2024"/>
    <n v="4"/>
    <d v="2026-02-27T00:00:00"/>
    <x v="25"/>
    <x v="22"/>
  </r>
  <r>
    <n v="2025"/>
    <n v="12"/>
    <n v="714"/>
    <x v="2"/>
    <s v="GMM. Gpo y Col"/>
    <n v="250"/>
    <s v="1e472b39b105d349bcd069c4a711b44a2fffb8e274714bb07ecfff69a9a7f67b"/>
    <s v="a62909462c6310cff6f2c460478962c30aafe7f1a24cba6daff12de1aba6d3de"/>
    <x v="12"/>
    <n v="461737.33929999999"/>
    <n v="420815.89496000001"/>
    <n v="461737.33929999999"/>
    <n v="420815.89496000001"/>
    <n v="170154.76121999999"/>
    <n v="146038.47586000001"/>
    <n v="170154.76121999999"/>
    <n v="146038.47586000001"/>
    <n v="34851877.802999951"/>
    <n v="34722901.368000001"/>
    <n v="143.042"/>
    <n v="137.94900000000001"/>
    <n v="2131.5908599999998"/>
    <n v="1924.1300200000001"/>
    <n v="170154.76121999999"/>
    <n v="146038.47586000001"/>
    <n v="448768.36843000003"/>
    <n v="420016.88302999997"/>
    <n v="0"/>
    <n v="0"/>
    <n v="0"/>
    <n v="0"/>
    <n v="0"/>
    <n v="0"/>
    <s v="GMM. Gpo y Col"/>
    <s v="Accidentes y Enfermedades"/>
    <s v="Gastos Medicos"/>
    <x v="29"/>
    <x v="0"/>
    <n v="658467.13937999995"/>
    <n v="600602.13370000001"/>
    <n v="1025001350.6946898"/>
    <n v="915229324.65265012"/>
    <n v="979173922.5983398"/>
    <n v="876641246.77608013"/>
    <n v="89461952.377649993"/>
    <n v="78987387.650929973"/>
    <n v="73926910.578630015"/>
    <n v="62198937.928239994"/>
    <n v="658467.13937999995"/>
    <n v="600602.13370000001"/>
    <n v="0.51612705404734094"/>
    <n v="0.53276340372176556"/>
    <n v="40921.444339999987"/>
    <n v="9.7243105191855186"/>
    <n v="70.123064870748607"/>
    <n v="70.06566766048104"/>
    <n v="70.123064870748607"/>
    <n v="70.06566766048104"/>
    <n v="4.5047485936195085E-2"/>
    <n v="4.7155804361571636E-2"/>
    <n v="4.5979284494594728E-2"/>
    <n v="4.8003205017740705E-2"/>
    <m/>
    <m/>
    <m/>
    <n v="0"/>
    <m/>
    <n v="0"/>
    <m/>
    <n v="0"/>
    <m/>
    <n v="16.513651774289318"/>
    <n v="36.850985774283899"/>
    <n v="34.703650125640209"/>
    <n v="0.2301662004920661"/>
    <n v="16.513651774289318"/>
    <n v="6.8453165959870388"/>
    <n v="37.915943544613064"/>
    <n v="34.769668020599333"/>
    <s v="Medianas"/>
    <n v="2024"/>
    <n v="4"/>
    <d v="2026-02-27T00:00:00"/>
    <x v="29"/>
    <x v="12"/>
  </r>
  <r>
    <n v="2025"/>
    <n v="12"/>
    <n v="714"/>
    <x v="2"/>
    <s v="Salud"/>
    <n v="250"/>
    <s v="1e472b39b105d349bcd069c4a711b44a2fffb8e274714bb07ecfff69a9a7f67b"/>
    <s v="a62909462c6310cff6f2c460478962c30aafe7f1a24cba6daff12de1aba6d3de"/>
    <x v="11"/>
    <n v="196729.80008000002"/>
    <n v="179786.23874"/>
    <n v="196729.80008000002"/>
    <n v="179786.23874"/>
    <n v="72822.093309999997"/>
    <n v="69253.577720000001"/>
    <n v="72822.093309999997"/>
    <n v="69253.577720000001"/>
    <n v="34851877.802999951"/>
    <n v="34722901.368000001"/>
    <n v="143.042"/>
    <n v="137.94900000000001"/>
    <n v="196.26407999999998"/>
    <n v="128.31164999999999"/>
    <n v="72822.093309999997"/>
    <n v="69253.577720000001"/>
    <n v="198259.77262999999"/>
    <n v="196232.77815"/>
    <n v="0"/>
    <n v="0"/>
    <n v="0"/>
    <n v="0"/>
    <n v="0"/>
    <n v="0"/>
    <s v="Salud"/>
    <s v="Accidentes y Enfermedades"/>
    <s v="Salud"/>
    <x v="30"/>
    <x v="0"/>
    <n v="658467.13937999995"/>
    <n v="600602.13370000001"/>
    <n v="1025001350.6946898"/>
    <n v="915229324.65265012"/>
    <n v="979173922.5983398"/>
    <n v="876641246.77608013"/>
    <n v="4955836.1483499995"/>
    <n v="4792622.04966"/>
    <n v="3994460.0654399996"/>
    <n v="3257828.1352599999"/>
    <n v="658467.13937999995"/>
    <n v="600602.13370000001"/>
    <n v="3.9696590886181617"/>
    <n v="3.7513126818075393"/>
    <n v="16943.561340000015"/>
    <n v="9.4242815572237237"/>
    <n v="29.876935129251404"/>
    <n v="29.93433233951896"/>
    <n v="29.876935129251404"/>
    <n v="29.93433233951896"/>
    <n v="1.9193125935557775E-2"/>
    <n v="2.0091405167118527E-2"/>
    <n v="1.9643845962675297E-2"/>
    <n v="2.0508530644796671E-2"/>
    <m/>
    <m/>
    <m/>
    <n v="0"/>
    <m/>
    <n v="0"/>
    <m/>
    <n v="0"/>
    <m/>
    <n v="5.152824890040919"/>
    <n v="37.016300164177949"/>
    <n v="38.519954700288203"/>
    <n v="1.8230772649363929"/>
    <n v="5.152824890040919"/>
    <n v="1.0329540758224232"/>
    <n v="36.730645023942095"/>
    <n v="35.291544242961635"/>
    <s v="Grandes"/>
    <n v="2024"/>
    <n v="4"/>
    <d v="2026-02-27T00:00:00"/>
    <x v="30"/>
    <x v="11"/>
  </r>
  <r>
    <n v="2025"/>
    <n v="12"/>
    <n v="714"/>
    <x v="2"/>
    <s v="Salud Individual"/>
    <n v="250"/>
    <s v="1e472b39b105d349bcd069c4a711b44a2fffb8e274714bb07ecfff69a9a7f67b"/>
    <s v="a62909462c6310cff6f2c460478962c30aafe7f1a24cba6daff12de1aba6d3de"/>
    <x v="3"/>
    <n v="7024.0520199999992"/>
    <n v="2299.1186400000001"/>
    <n v="7024.0520199999992"/>
    <n v="2299.1186400000001"/>
    <n v="952.52632000000006"/>
    <n v="334.44878"/>
    <n v="952.52632000000006"/>
    <n v="334.44878"/>
    <n v="34851877.802999951"/>
    <n v="34722901.368000001"/>
    <n v="143.042"/>
    <n v="137.94900000000001"/>
    <n v="0"/>
    <n v="0"/>
    <n v="952.52631999999994"/>
    <n v="334.44878000000006"/>
    <n v="4709.0337599999993"/>
    <n v="950.28589999999997"/>
    <n v="0"/>
    <n v="0"/>
    <n v="0"/>
    <n v="0"/>
    <n v="0"/>
    <n v="0"/>
    <s v="Salud Individual"/>
    <s v="Accidentes y Enfermedades"/>
    <s v="Salud"/>
    <x v="31"/>
    <x v="0"/>
    <n v="658467.13937999995"/>
    <n v="600602.13370000001"/>
    <n v="1025001350.6946898"/>
    <n v="915229324.65265012"/>
    <n v="979173922.5983398"/>
    <n v="876641246.77608013"/>
    <n v="2804346.7436799998"/>
    <n v="2414500.2255700002"/>
    <n v="2031862.0334500002"/>
    <n v="1463480.7970499997"/>
    <n v="658467.13937999995"/>
    <n v="600602.13370000001"/>
    <n v="0.25047016870612432"/>
    <n v="9.5221305662012867E-2"/>
    <n v="4724.9333799999986"/>
    <n v="205.51063776334738"/>
    <n v="1.0667277985373289"/>
    <n v="0.38280227641488984"/>
    <n v="1.0667277985373289"/>
    <n v="0.38280227641488984"/>
    <n v="6.8527246478645922E-4"/>
    <n v="7.1734467778318144E-4"/>
    <n v="2.5120683724514254E-4"/>
    <n v="2.6226448372754501E-4"/>
    <m/>
    <m/>
    <m/>
    <n v="0"/>
    <m/>
    <n v="0"/>
    <m/>
    <n v="0"/>
    <m/>
    <n v="184.80484216447138"/>
    <n v="13.560923485301867"/>
    <n v="14.546825647936116"/>
    <n v="4.6879478247972277E-2"/>
    <n v="184.8048421644713"/>
    <n v="395.53863316292495"/>
    <n v="20.227638376497858"/>
    <n v="35.194543031733936"/>
    <s v="Medianas"/>
    <n v="2024"/>
    <n v="4"/>
    <d v="2026-02-27T00:00:00"/>
    <x v="31"/>
    <x v="3"/>
  </r>
  <r>
    <n v="2025"/>
    <n v="12"/>
    <n v="705"/>
    <x v="3"/>
    <s v="Accidentes y Enfermedades Total"/>
    <n v="36"/>
    <s v="76a50887d8f1c2e9301755428990ad81479ee21c25b43215cf524541e0503269"/>
    <s v="a62909462c6310cff6f2c460478962c30aafe7f1a24cba6daff12de1aba6d3de"/>
    <x v="9"/>
    <n v="762840.23729999992"/>
    <n v="671926.05077999993"/>
    <n v="762840.23729999992"/>
    <n v="671926.05077999993"/>
    <n v="889074.23039000004"/>
    <n v="636538.17339000001"/>
    <n v="889074.23039000004"/>
    <n v="636538.17339000001"/>
    <n v="34851877.802999951"/>
    <n v="34722901.368000001"/>
    <n v="143.042"/>
    <n v="137.94900000000001"/>
    <n v="0"/>
    <n v="0"/>
    <n v="174484.70116"/>
    <n v="144941.93474"/>
    <n v="179147.53503"/>
    <n v="144505.20162000001"/>
    <n v="0"/>
    <n v="0"/>
    <n v="0"/>
    <n v="0"/>
    <n v="0"/>
    <n v="0"/>
    <s v="Accidentes y Enfermedades Total"/>
    <s v="Totales"/>
    <s v="Accidentes y Enfermedades Total"/>
    <x v="2"/>
    <x v="0"/>
    <n v="762840.23729999992"/>
    <n v="671926.05077999993"/>
    <n v="1025001350.6946898"/>
    <n v="915229324.65265012"/>
    <n v="979173922.5983398"/>
    <n v="876641246.77608013"/>
    <n v="188947947.14104998"/>
    <n v="169654061.67242995"/>
    <n v="145343919.95890003"/>
    <n v="122278581.2772"/>
    <n v="762840.23729999992"/>
    <n v="671926.05077999993"/>
    <n v="0.40373036534265089"/>
    <n v="0.39605656602396155"/>
    <n v="90914.186519999988"/>
    <n v="13.530385734332363"/>
    <n v="100"/>
    <n v="100"/>
    <n v="100"/>
    <n v="100"/>
    <n v="7.4423339713941702E-2"/>
    <n v="7.7906510753035993E-2"/>
    <n v="7.3416140925664813E-2"/>
    <n v="7.664777960779999E-2"/>
    <m/>
    <m/>
    <m/>
    <n v="0"/>
    <m/>
    <n v="0"/>
    <m/>
    <n v="0"/>
    <m/>
    <n v="39.673356219168014"/>
    <n v="116.54789389935607"/>
    <n v="94.733367258358243"/>
    <n v="0.61170376486433697"/>
    <n v="20.382483836023347"/>
    <n v="23.973070188225918"/>
    <n v="97.39721014346128"/>
    <n v="100.30222657392531"/>
    <s v="Resto"/>
    <n v="2024"/>
    <n v="4"/>
    <d v="2026-02-27T00:00:00"/>
    <x v="2"/>
    <x v="9"/>
  </r>
  <r>
    <n v="2025"/>
    <n v="12"/>
    <n v="705"/>
    <x v="3"/>
    <s v="Salud"/>
    <n v="36"/>
    <s v="76a50887d8f1c2e9301755428990ad81479ee21c25b43215cf524541e0503269"/>
    <s v="a62909462c6310cff6f2c460478962c30aafe7f1a24cba6daff12de1aba6d3de"/>
    <x v="1"/>
    <n v="762840.23729999992"/>
    <n v="671926.05077999993"/>
    <n v="762840.23729999992"/>
    <n v="671926.05077999993"/>
    <n v="889074.23039000004"/>
    <n v="636538.17339000001"/>
    <n v="889074.23039000004"/>
    <n v="636538.17339000001"/>
    <n v="34851877.802999951"/>
    <n v="34722901.368000001"/>
    <n v="143.042"/>
    <n v="137.94900000000001"/>
    <n v="0"/>
    <n v="0"/>
    <n v="174484.70116"/>
    <n v="144941.93474"/>
    <n v="179147.53503"/>
    <n v="144505.20162000001"/>
    <n v="0"/>
    <n v="0"/>
    <n v="0"/>
    <n v="0"/>
    <n v="0"/>
    <n v="0"/>
    <s v="Salud"/>
    <s v="Accidentes y Enfermedades"/>
    <s v="Salud"/>
    <x v="30"/>
    <x v="0"/>
    <n v="762840.23729999992"/>
    <n v="671926.05077999993"/>
    <n v="1025001350.6946898"/>
    <n v="915229324.65265012"/>
    <n v="979173922.5983398"/>
    <n v="876641246.77608013"/>
    <n v="4955836.1483499995"/>
    <n v="4792622.04966"/>
    <n v="3994460.0654399996"/>
    <n v="3257828.1352599999"/>
    <n v="762840.23729999992"/>
    <n v="671926.05077999993"/>
    <n v="15.39276550847995"/>
    <n v="14.020009168627597"/>
    <n v="90914.186519999988"/>
    <n v="13.530385734332363"/>
    <n v="100"/>
    <n v="100"/>
    <n v="100"/>
    <n v="100"/>
    <n v="7.4423339713941702E-2"/>
    <n v="7.7906510753035993E-2"/>
    <n v="7.3416140925664813E-2"/>
    <n v="7.664777960779999E-2"/>
    <m/>
    <m/>
    <m/>
    <n v="0"/>
    <m/>
    <n v="0"/>
    <m/>
    <n v="0"/>
    <m/>
    <n v="39.673356219168014"/>
    <n v="116.54789389935607"/>
    <n v="94.733367258358243"/>
    <n v="22.25768228557985"/>
    <n v="20.382483836023347"/>
    <n v="23.973070188225918"/>
    <n v="97.39721014346128"/>
    <n v="100.30222657392531"/>
    <s v="Grandes"/>
    <n v="2024"/>
    <n v="4"/>
    <d v="2026-02-27T00:00:00"/>
    <x v="30"/>
    <x v="1"/>
  </r>
  <r>
    <n v="2025"/>
    <n v="12"/>
    <n v="705"/>
    <x v="3"/>
    <s v="Salud Gpo y Col"/>
    <n v="36"/>
    <s v="76a50887d8f1c2e9301755428990ad81479ee21c25b43215cf524541e0503269"/>
    <s v="a62909462c6310cff6f2c460478962c30aafe7f1a24cba6daff12de1aba6d3de"/>
    <x v="13"/>
    <n v="680610.68408000004"/>
    <n v="600335.00330999994"/>
    <n v="680610.68408000004"/>
    <n v="600335.00330999994"/>
    <n v="797305.67575000005"/>
    <n v="560288.05082999985"/>
    <n v="797305.67575000005"/>
    <n v="560288.05082999985"/>
    <n v="34851877.802999951"/>
    <n v="34722901.368000001"/>
    <n v="143.042"/>
    <n v="137.94900000000001"/>
    <n v="0"/>
    <n v="0"/>
    <n v="82716.146519999995"/>
    <n v="68691.812180000008"/>
    <n v="121165.45845000001"/>
    <n v="86388.500079999998"/>
    <n v="0"/>
    <n v="0"/>
    <n v="0"/>
    <n v="0"/>
    <n v="0"/>
    <n v="0"/>
    <s v="Salud Gpo y Col"/>
    <s v="Accidentes y Enfermedades"/>
    <s v="Salud"/>
    <x v="27"/>
    <x v="0"/>
    <n v="762840.23729999992"/>
    <n v="671926.05077999993"/>
    <n v="1025001350.6946898"/>
    <n v="915229324.65265012"/>
    <n v="979173922.5983398"/>
    <n v="876641246.77608013"/>
    <n v="2151489.4046700001"/>
    <n v="2378121.8240900002"/>
    <n v="1962598.0319900003"/>
    <n v="1794347.3382099997"/>
    <n v="762840.23729999992"/>
    <n v="671926.05077999993"/>
    <n v="31.634396274630667"/>
    <n v="25.244081158025661"/>
    <n v="80275.680770000094"/>
    <n v="13.371814125012381"/>
    <n v="89.220606203070318"/>
    <n v="89.34539784744257"/>
    <n v="89.220606203070318"/>
    <n v="89.34539784744257"/>
    <n v="6.6400954849349159E-2"/>
    <n v="6.9508661165518876E-2"/>
    <n v="6.5593943194274335E-2"/>
    <n v="6.8481263631819861E-2"/>
    <m/>
    <m/>
    <m/>
    <n v="0"/>
    <m/>
    <n v="0"/>
    <m/>
    <n v="0"/>
    <m/>
    <n v="42.302816304735913"/>
    <n v="117.14563029931566"/>
    <n v="93.329232468672046"/>
    <n v="40.625011477340692"/>
    <n v="20.416311485931725"/>
    <n v="40.256467397622188"/>
    <n v="68.26710151402888"/>
    <n v="79.514995764931697"/>
    <s v="Grandes"/>
    <n v="2024"/>
    <n v="4"/>
    <d v="2026-02-27T00:00:00"/>
    <x v="27"/>
    <x v="13"/>
  </r>
  <r>
    <n v="2025"/>
    <n v="12"/>
    <n v="705"/>
    <x v="3"/>
    <s v="Total General Sin Pensiones"/>
    <n v="36"/>
    <s v="76a50887d8f1c2e9301755428990ad81479ee21c25b43215cf524541e0503269"/>
    <s v="a62909462c6310cff6f2c460478962c30aafe7f1a24cba6daff12de1aba6d3de"/>
    <x v="23"/>
    <n v="762840.23729999992"/>
    <n v="671926.05077999993"/>
    <n v="762840.23729999992"/>
    <n v="671926.05077999993"/>
    <n v="889074.23039000004"/>
    <n v="636538.17339000001"/>
    <n v="889074.23039000004"/>
    <n v="636538.17339000001"/>
    <n v="34851877.802999951"/>
    <n v="34722901.368000001"/>
    <n v="143.042"/>
    <n v="137.94900000000001"/>
    <n v="0"/>
    <n v="0"/>
    <n v="174484.70116"/>
    <n v="144941.93474"/>
    <n v="179147.53503"/>
    <n v="144505.20162000001"/>
    <n v="0"/>
    <n v="0"/>
    <n v="0"/>
    <n v="0"/>
    <n v="0"/>
    <n v="0"/>
    <s v="Total General Sin Pensiones"/>
    <s v="Totales"/>
    <s v="Total General Sin Pensiones"/>
    <x v="25"/>
    <x v="0"/>
    <n v="762840.23729999992"/>
    <n v="671926.05077999993"/>
    <n v="1025001350.6946898"/>
    <n v="915229324.65265012"/>
    <n v="979173922.5983398"/>
    <n v="876641246.77608013"/>
    <n v="979173922.5983398"/>
    <n v="876641246.77608013"/>
    <n v="558476302.03137994"/>
    <n v="497794560.05847001"/>
    <n v="762840.23729999992"/>
    <n v="671926.05077999993"/>
    <n v="7.7906510753035993E-2"/>
    <n v="7.664777960779999E-2"/>
    <n v="90914.186519999988"/>
    <n v="13.530385734332363"/>
    <n v="100"/>
    <n v="100"/>
    <n v="100"/>
    <n v="100"/>
    <n v="7.4423339713941702E-2"/>
    <n v="7.7906510753035993E-2"/>
    <n v="7.3416140925664813E-2"/>
    <n v="7.664777960779999E-2"/>
    <m/>
    <m/>
    <m/>
    <n v="0"/>
    <m/>
    <n v="0"/>
    <m/>
    <n v="0"/>
    <m/>
    <n v="39.673356219168014"/>
    <n v="116.54789389935607"/>
    <n v="94.733367258358243"/>
    <n v="0.15919641122749811"/>
    <n v="20.382483836023347"/>
    <n v="23.973070188225918"/>
    <n v="97.39721014346128"/>
    <n v="100.30222657392531"/>
    <s v="Resto"/>
    <n v="2024"/>
    <n v="4"/>
    <d v="2026-02-27T00:00:00"/>
    <x v="25"/>
    <x v="23"/>
  </r>
  <r>
    <n v="2025"/>
    <n v="12"/>
    <n v="705"/>
    <x v="3"/>
    <s v="Salud Individual"/>
    <n v="36"/>
    <s v="76a50887d8f1c2e9301755428990ad81479ee21c25b43215cf524541e0503269"/>
    <s v="a62909462c6310cff6f2c460478962c30aafe7f1a24cba6daff12de1aba6d3de"/>
    <x v="19"/>
    <n v="82229.553220000002"/>
    <n v="71591.047470000005"/>
    <n v="82229.553220000002"/>
    <n v="71591.047470000005"/>
    <n v="91768.554640000002"/>
    <n v="76250.122559999974"/>
    <n v="91768.554640000002"/>
    <n v="76250.122559999974"/>
    <n v="34851877.802999951"/>
    <n v="34722901.368000001"/>
    <n v="143.042"/>
    <n v="137.94900000000001"/>
    <n v="0"/>
    <n v="0"/>
    <n v="91768.554640000002"/>
    <n v="76250.122560000003"/>
    <n v="57982.076580000001"/>
    <n v="58116.701540000002"/>
    <n v="0"/>
    <n v="0"/>
    <n v="0"/>
    <n v="0"/>
    <n v="0"/>
    <n v="0"/>
    <s v="Salud Individual"/>
    <s v="Accidentes y Enfermedades"/>
    <s v="Salud"/>
    <x v="31"/>
    <x v="0"/>
    <n v="762840.23729999992"/>
    <n v="671926.05077999993"/>
    <n v="1025001350.6946898"/>
    <n v="915229324.65265012"/>
    <n v="979173922.5983398"/>
    <n v="876641246.77608013"/>
    <n v="2804346.7436799998"/>
    <n v="2414500.2255700002"/>
    <n v="2031862.0334500002"/>
    <n v="1463480.7970499997"/>
    <n v="762840.23729999992"/>
    <n v="671926.05077999993"/>
    <n v="2.9322177582111117"/>
    <n v="2.9650462117103027"/>
    <n v="10638.505749999997"/>
    <n v="14.860106292561269"/>
    <n v="10.779393796929702"/>
    <n v="10.65460215255743"/>
    <n v="10.779393796929702"/>
    <n v="10.65460215255743"/>
    <n v="8.0223848645925508E-3"/>
    <n v="8.3978495875171311E-3"/>
    <n v="7.8221977313904789E-3"/>
    <n v="8.1665159759801327E-3"/>
    <m/>
    <m/>
    <m/>
    <n v="0"/>
    <m/>
    <n v="0"/>
    <m/>
    <n v="0"/>
    <m/>
    <n v="20.352009359445724"/>
    <n v="111.60045390795084"/>
    <n v="106.5079018322121"/>
    <n v="4.5164756823661678"/>
    <n v="20.352009359445677"/>
    <n v="-0.23164590631032933"/>
    <n v="158.27055540755521"/>
    <n v="131.20173812259338"/>
    <s v="Grandes"/>
    <n v="2024"/>
    <n v="4"/>
    <d v="2026-02-27T00:00:00"/>
    <x v="31"/>
    <x v="19"/>
  </r>
  <r>
    <n v="2025"/>
    <n v="12"/>
    <n v="705"/>
    <x v="3"/>
    <s v="Total General"/>
    <n v="36"/>
    <s v="76a50887d8f1c2e9301755428990ad81479ee21c25b43215cf524541e0503269"/>
    <s v="a62909462c6310cff6f2c460478962c30aafe7f1a24cba6daff12de1aba6d3de"/>
    <x v="22"/>
    <n v="762840.23729999992"/>
    <n v="671926.05077999993"/>
    <n v="762840.23729999992"/>
    <n v="671926.05077999993"/>
    <n v="889074.23039000004"/>
    <n v="636538.17339000001"/>
    <n v="889074.23039000004"/>
    <n v="636538.17339000001"/>
    <n v="34851877.802999951"/>
    <n v="34722901.368000001"/>
    <n v="143.042"/>
    <n v="137.94900000000001"/>
    <n v="0"/>
    <n v="0"/>
    <n v="174484.70116"/>
    <n v="144941.93474"/>
    <n v="179147.53503"/>
    <n v="144505.20162000001"/>
    <n v="0"/>
    <n v="0"/>
    <n v="0"/>
    <n v="0"/>
    <n v="0"/>
    <n v="0"/>
    <s v="Total General"/>
    <s v="Totales"/>
    <s v="Total General"/>
    <x v="26"/>
    <x v="0"/>
    <n v="762840.23729999992"/>
    <n v="671926.05077999993"/>
    <n v="1025001350.6946898"/>
    <n v="915229324.65265012"/>
    <n v="979173922.5983398"/>
    <n v="876641246.77608013"/>
    <n v="1025001350.6946898"/>
    <n v="915229324.65265012"/>
    <n v="593582477.48155999"/>
    <n v="529500429.12055987"/>
    <n v="762840.23729999992"/>
    <n v="671926.05077999993"/>
    <n v="7.4423339713941702E-2"/>
    <n v="7.3416140925664813E-2"/>
    <n v="90914.186519999988"/>
    <n v="13.530385734332363"/>
    <n v="100"/>
    <n v="100"/>
    <n v="100"/>
    <n v="100"/>
    <n v="7.4423339713941702E-2"/>
    <n v="7.7906510753035993E-2"/>
    <n v="7.3416140925664813E-2"/>
    <n v="7.664777960779999E-2"/>
    <m/>
    <m/>
    <m/>
    <n v="0"/>
    <m/>
    <n v="0"/>
    <m/>
    <n v="0"/>
    <m/>
    <n v="39.673356219168014"/>
    <n v="116.54789389935607"/>
    <n v="94.733367258358243"/>
    <n v="0.14978107746073413"/>
    <n v="20.382483836023347"/>
    <n v="23.973070188225918"/>
    <n v="97.39721014346128"/>
    <n v="100.30222657392531"/>
    <s v="Resto"/>
    <n v="2024"/>
    <n v="4"/>
    <d v="2026-02-27T00:00:00"/>
    <x v="26"/>
    <x v="22"/>
  </r>
  <r>
    <n v="2025"/>
    <n v="12"/>
    <n v="48"/>
    <x v="4"/>
    <s v="Incendio"/>
    <n v="36"/>
    <s v="76a50887d8f1c2e9301755428990ad81479ee21c25b43215cf524541e0503269"/>
    <s v="a62909462c6310cff6f2c460478962c30aafe7f1a24cba6daff12de1aba6d3de"/>
    <x v="19"/>
    <n v="2501832.0889299996"/>
    <n v="2041358.06892"/>
    <n v="2501832.0889299996"/>
    <n v="2041358.06892"/>
    <n v="2337096.5041499999"/>
    <n v="1235015.9754200003"/>
    <n v="2337096.5041499999"/>
    <n v="1235015.9754200003"/>
    <n v="34851877.802999951"/>
    <n v="34722901.368000001"/>
    <n v="143.042"/>
    <n v="137.94900000000001"/>
    <n v="0"/>
    <n v="0"/>
    <n v="742163.75452999992"/>
    <n v="974446.48074000003"/>
    <n v="1535196.3595100001"/>
    <n v="1263113.9121600001"/>
    <n v="0"/>
    <n v="0"/>
    <n v="0"/>
    <n v="0"/>
    <n v="0"/>
    <n v="0"/>
    <s v="Incendio"/>
    <s v="Daños Sin Autos"/>
    <s v="Incendio"/>
    <x v="0"/>
    <x v="0"/>
    <n v="65208209.1752"/>
    <n v="61783494.341970004"/>
    <n v="1025001350.6946898"/>
    <n v="915229324.65265012"/>
    <n v="979173922.5983398"/>
    <n v="876641246.77608013"/>
    <n v="34004630.66296"/>
    <n v="29220783.15724"/>
    <n v="21161856.01103"/>
    <n v="17879229.429379996"/>
    <m/>
    <m/>
    <n v="7.3573276349540055"/>
    <n v="6.9859800058583135"/>
    <n v="460474.02000999963"/>
    <n v="22.557239076318325"/>
    <m/>
    <m/>
    <n v="3.8366827130739494"/>
    <n v="3.3040508483077007"/>
    <n v="0.24408085777003075"/>
    <n v="0.25550436252337355"/>
    <n v="0.223043341590343"/>
    <n v="0.23286128463921371"/>
    <m/>
    <m/>
    <m/>
    <n v="0"/>
    <m/>
    <n v="0"/>
    <m/>
    <n v="0"/>
    <m/>
    <n v="89.236135456078429"/>
    <n v="93.415402036415045"/>
    <n v="60.499722915999612"/>
    <n v="11.043910812604796"/>
    <n v="-23.837402135579921"/>
    <n v="21.540610449355491"/>
    <n v="48.343246121745743"/>
    <n v="77.14636592622422"/>
    <s v="Grandes"/>
    <n v="2024"/>
    <n v="4"/>
    <d v="2026-02-27T00:00:00"/>
    <x v="0"/>
    <x v="19"/>
  </r>
  <r>
    <n v="2025"/>
    <n v="12"/>
    <n v="48"/>
    <x v="4"/>
    <s v="Maritimo y Transportes"/>
    <n v="36"/>
    <s v="76a50887d8f1c2e9301755428990ad81479ee21c25b43215cf524541e0503269"/>
    <s v="a62909462c6310cff6f2c460478962c30aafe7f1a24cba6daff12de1aba6d3de"/>
    <x v="24"/>
    <n v="1102607.3103199999"/>
    <n v="1017768.10951"/>
    <n v="1102607.3103199999"/>
    <n v="1017768.10951"/>
    <n v="1656738.5020300001"/>
    <n v="809624.56064999977"/>
    <n v="1656738.5020300001"/>
    <n v="809624.56064999977"/>
    <n v="34851877.802999951"/>
    <n v="34722901.368000001"/>
    <n v="143.042"/>
    <n v="137.94900000000001"/>
    <n v="0"/>
    <n v="0"/>
    <n v="444363.72119999997"/>
    <n v="378974.53119999997"/>
    <n v="824064.18965999992"/>
    <n v="824275.17600999994"/>
    <n v="0"/>
    <n v="0"/>
    <n v="0"/>
    <n v="0"/>
    <n v="0"/>
    <n v="0"/>
    <s v="Maritimo y Transportes"/>
    <s v="Daños Sin Autos"/>
    <s v="Maritimo y Transportes"/>
    <x v="19"/>
    <x v="0"/>
    <n v="65208209.1752"/>
    <n v="61783494.341970004"/>
    <n v="1025001350.6946898"/>
    <n v="915229324.65265012"/>
    <n v="979173922.5983398"/>
    <n v="876641246.77608013"/>
    <n v="23289744.321129996"/>
    <n v="18238403.617370002"/>
    <n v="6063254.5960799996"/>
    <n v="13830326.200799998"/>
    <n v="1102607.3103199999"/>
    <n v="1017768.10951"/>
    <n v="4.7343040572568311"/>
    <n v="5.5803574197727031"/>
    <n v="84839.200809999951"/>
    <n v="8.3358085223210097"/>
    <n v="100"/>
    <n v="100"/>
    <n v="1.6909026091447146"/>
    <n v="1.6473139312527072"/>
    <n v="0.10757130315708494"/>
    <n v="0.11260586958791925"/>
    <n v="0.1112036166341442"/>
    <n v="0.11609858802023353"/>
    <m/>
    <m/>
    <m/>
    <n v="0"/>
    <m/>
    <n v="0"/>
    <m/>
    <n v="0"/>
    <m/>
    <n v="104.63046485396919"/>
    <n v="150.25644093990087"/>
    <n v="79.54902035983325"/>
    <n v="27.324244360464601"/>
    <n v="17.254243917908973"/>
    <n v="-2.5596591543775027E-2"/>
    <n v="53.923435428414834"/>
    <n v="45.976700770544895"/>
    <s v="Medianas"/>
    <n v="2024"/>
    <n v="4"/>
    <d v="2026-02-27T00:00:00"/>
    <x v="19"/>
    <x v="24"/>
  </r>
  <r>
    <n v="2025"/>
    <n v="12"/>
    <n v="48"/>
    <x v="4"/>
    <s v="MyT Cascos"/>
    <n v="36"/>
    <s v="76a50887d8f1c2e9301755428990ad81479ee21c25b43215cf524541e0503269"/>
    <s v="a62909462c6310cff6f2c460478962c30aafe7f1a24cba6daff12de1aba6d3de"/>
    <x v="3"/>
    <n v="171851.88030000002"/>
    <n v="184164.28355000002"/>
    <n v="171851.88030000002"/>
    <n v="184164.28355000002"/>
    <n v="156140.53806000002"/>
    <n v="29466.475739999987"/>
    <n v="156140.53806000002"/>
    <n v="29466.475739999987"/>
    <n v="34851877.802999951"/>
    <n v="34722901.368000001"/>
    <n v="143.042"/>
    <n v="137.94900000000001"/>
    <n v="0"/>
    <n v="0"/>
    <n v="59251.60383"/>
    <n v="41045.092560000005"/>
    <n v="30266.21038"/>
    <n v="135531.68038000001"/>
    <n v="0"/>
    <n v="0"/>
    <n v="0"/>
    <n v="0"/>
    <n v="0"/>
    <n v="0"/>
    <s v="MyT Cascos"/>
    <s v="Daños Sin Autos"/>
    <s v="Maritimo y Transportes"/>
    <x v="18"/>
    <x v="0"/>
    <n v="65208209.1752"/>
    <n v="61783494.341970004"/>
    <n v="1025001350.6946898"/>
    <n v="915229324.65265012"/>
    <n v="979173922.5983398"/>
    <n v="876641246.77608013"/>
    <n v="9917118.7117099985"/>
    <n v="6428123.3506000005"/>
    <n v="-1931159.7656899989"/>
    <n v="6397090.5990500022"/>
    <n v="1102607.3103199999"/>
    <n v="1017768.10951"/>
    <n v="1.7328811451765691"/>
    <n v="2.8649774359543074"/>
    <n v="-12312.403250000003"/>
    <n v="-6.685554339127453"/>
    <n v="15.585955098567684"/>
    <n v="18.094915907579882"/>
    <n v="0.26354332142180459"/>
    <n v="0.29808007059402564"/>
    <n v="1.6766015009007377E-2"/>
    <n v="1.7550700272324776E-2"/>
    <n v="2.0122200916135903E-2"/>
    <n v="2.1007941872148866E-2"/>
    <m/>
    <m/>
    <m/>
    <n v="0"/>
    <m/>
    <n v="0"/>
    <m/>
    <n v="0"/>
    <m/>
    <n v="429.89213721287757"/>
    <n v="90.857625641003821"/>
    <n v="16.000103370749375"/>
    <n v="-8.0853247273516686"/>
    <n v="44.357340023988478"/>
    <n v="-77.668534548424077"/>
    <n v="195.76816220491759"/>
    <n v="30.28450060157072"/>
    <s v="Medianas"/>
    <n v="2024"/>
    <n v="4"/>
    <d v="2026-02-27T00:00:00"/>
    <x v="18"/>
    <x v="3"/>
  </r>
  <r>
    <n v="2025"/>
    <n v="12"/>
    <n v="48"/>
    <x v="4"/>
    <s v="MyT Carga"/>
    <n v="36"/>
    <s v="76a50887d8f1c2e9301755428990ad81479ee21c25b43215cf524541e0503269"/>
    <s v="a62909462c6310cff6f2c460478962c30aafe7f1a24cba6daff12de1aba6d3de"/>
    <x v="11"/>
    <n v="930755.43001999997"/>
    <n v="833603.82596000005"/>
    <n v="930755.43001999997"/>
    <n v="833603.82596000005"/>
    <n v="1500597.9639700004"/>
    <n v="780158.08490999986"/>
    <n v="1500597.9639700004"/>
    <n v="780158.08490999986"/>
    <n v="34851877.802999951"/>
    <n v="34722901.368000001"/>
    <n v="143.042"/>
    <n v="137.94900000000001"/>
    <n v="0"/>
    <n v="0"/>
    <n v="385112.11736999999"/>
    <n v="337929.43864000001"/>
    <n v="793797.97927999997"/>
    <n v="688743.49563000002"/>
    <n v="0"/>
    <n v="0"/>
    <n v="0"/>
    <n v="0"/>
    <n v="0"/>
    <n v="0"/>
    <s v="MyT Carga"/>
    <s v="Daños Sin Autos"/>
    <s v="Maritimo y Transportes"/>
    <x v="17"/>
    <x v="0"/>
    <n v="65208209.1752"/>
    <n v="61783494.341970004"/>
    <n v="1025001350.6946898"/>
    <n v="915229324.65265012"/>
    <n v="979173922.5983398"/>
    <n v="876641246.77608013"/>
    <n v="13372625.609420002"/>
    <n v="11810280.26677"/>
    <n v="7994414.3617699994"/>
    <n v="7433235.6017499994"/>
    <n v="1102607.3103199999"/>
    <n v="1017768.10951"/>
    <n v="6.9601547011407643"/>
    <n v="7.0582899569747708"/>
    <n v="97151.604059999925"/>
    <n v="11.654409568972124"/>
    <n v="84.414044901432334"/>
    <n v="81.905084092420125"/>
    <n v="1.42735928772291"/>
    <n v="1.3492338606586818"/>
    <n v="9.0805288148077548E-2"/>
    <n v="9.505516931559449E-2"/>
    <n v="9.1081415718008304E-2"/>
    <n v="9.509064614808467E-2"/>
    <m/>
    <m/>
    <m/>
    <n v="0"/>
    <m/>
    <n v="0"/>
    <m/>
    <n v="0"/>
    <m/>
    <n v="92.345371149119288"/>
    <n v="161.22365935998414"/>
    <n v="93.588592160256624"/>
    <n v="18.770580258461376"/>
    <n v="13.962287192227784"/>
    <n v="15.253063632042817"/>
    <n v="48.515129469000279"/>
    <n v="49.064628672956516"/>
    <s v="Grandes"/>
    <n v="2024"/>
    <n v="4"/>
    <d v="2026-02-27T00:00:00"/>
    <x v="17"/>
    <x v="11"/>
  </r>
  <r>
    <n v="2025"/>
    <n v="12"/>
    <n v="48"/>
    <x v="4"/>
    <s v="RC General"/>
    <n v="36"/>
    <s v="76a50887d8f1c2e9301755428990ad81479ee21c25b43215cf524541e0503269"/>
    <s v="a62909462c6310cff6f2c460478962c30aafe7f1a24cba6daff12de1aba6d3de"/>
    <x v="24"/>
    <n v="844124.22426000005"/>
    <n v="682859.39377999993"/>
    <n v="844124.22426000005"/>
    <n v="682859.39377999993"/>
    <n v="434646.10703000007"/>
    <n v="178278.16008000006"/>
    <n v="434646.10703000007"/>
    <n v="178278.16008000006"/>
    <n v="34851877.802999951"/>
    <n v="34722901.368000001"/>
    <n v="143.042"/>
    <n v="137.94900000000001"/>
    <n v="0"/>
    <n v="0"/>
    <n v="278167.13761000003"/>
    <n v="197905.82219000001"/>
    <n v="244628.42652000001"/>
    <n v="158539.69408000002"/>
    <n v="0"/>
    <n v="0"/>
    <n v="0"/>
    <n v="0"/>
    <n v="0"/>
    <n v="0"/>
    <s v="RC General"/>
    <s v="Daños Sin Autos"/>
    <s v="Responsabilidad Civil y Riesgos Profesionales"/>
    <x v="21"/>
    <x v="0"/>
    <n v="65208209.1752"/>
    <n v="61783494.341970004"/>
    <n v="1025001350.6946898"/>
    <n v="915229324.65265012"/>
    <n v="979173922.5983398"/>
    <n v="876641246.77608013"/>
    <n v="17283430.244149998"/>
    <n v="14944322.838619996"/>
    <n v="9150572.3407299984"/>
    <n v="6562817.1625400009"/>
    <n v="1330779.7074000002"/>
    <n v="1138607.1312899999"/>
    <n v="4.8840086275449561"/>
    <n v="4.5693565453184304"/>
    <n v="161264.83048000012"/>
    <n v="23.616110717509663"/>
    <n v="63.430800722773327"/>
    <n v="59.973222985732164"/>
    <n v="1.29450606746771"/>
    <n v="1.1052456664240957"/>
    <n v="8.235347433326784E-2"/>
    <n v="8.6207792587044044E-2"/>
    <n v="7.4610742399360969E-2"/>
    <n v="7.7894965162918259E-2"/>
    <m/>
    <m/>
    <m/>
    <n v="0"/>
    <m/>
    <n v="0"/>
    <m/>
    <n v="0"/>
    <m/>
    <n v="143.80221718406682"/>
    <n v="51.490775236432974"/>
    <n v="26.107594287183051"/>
    <n v="4.7499335653066446"/>
    <n v="40.55530783876835"/>
    <n v="54.301058759807574"/>
    <n v="113.71006287662895"/>
    <n v="124.83045545056723"/>
    <s v="Medianas"/>
    <n v="2024"/>
    <n v="4"/>
    <d v="2026-02-27T00:00:00"/>
    <x v="21"/>
    <x v="24"/>
  </r>
  <r>
    <n v="2025"/>
    <n v="12"/>
    <n v="48"/>
    <x v="4"/>
    <s v="Responsabilidad Civil y Riesgos Profesionales"/>
    <n v="36"/>
    <s v="76a50887d8f1c2e9301755428990ad81479ee21c25b43215cf524541e0503269"/>
    <s v="a62909462c6310cff6f2c460478962c30aafe7f1a24cba6daff12de1aba6d3de"/>
    <x v="11"/>
    <n v="1330779.7074000002"/>
    <n v="1138607.1312899999"/>
    <n v="1330779.7074000002"/>
    <n v="1138607.1312899999"/>
    <n v="516663.18409999995"/>
    <n v="230146.97650999995"/>
    <n v="516663.18409999995"/>
    <n v="230146.97650999995"/>
    <n v="34851877.802999951"/>
    <n v="34722901.368000001"/>
    <n v="143.042"/>
    <n v="137.94900000000001"/>
    <n v="0"/>
    <n v="0"/>
    <n v="316388.11937000003"/>
    <n v="246107.40830000001"/>
    <n v="679238.45904999995"/>
    <n v="614874.50728999998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65208209.1752"/>
    <n v="61783494.341970004"/>
    <n v="1025001350.6946898"/>
    <n v="915229324.65265012"/>
    <n v="979173922.5983398"/>
    <n v="876641246.77608013"/>
    <n v="21871531.865920011"/>
    <n v="19519102.49123"/>
    <n v="10675318.01537"/>
    <n v="7926763.6329799984"/>
    <n v="1330779.7074000002"/>
    <n v="1138607.1312899999"/>
    <n v="6.0845290378293395"/>
    <n v="5.833296545277018"/>
    <n v="192172.57611000026"/>
    <n v="16.877865141444872"/>
    <n v="100"/>
    <n v="100"/>
    <n v="2.0408162165970394"/>
    <n v="1.8428985660601189"/>
    <n v="0.12983199548937868"/>
    <n v="0.13590840980207458"/>
    <n v="0.12440675802451223"/>
    <n v="0.12988290654555906"/>
    <m/>
    <m/>
    <m/>
    <n v="0"/>
    <m/>
    <n v="0"/>
    <m/>
    <n v="0"/>
    <m/>
    <n v="124.49270980431533"/>
    <n v="38.824095470273321"/>
    <n v="20.213027846510315"/>
    <n v="4.8397919701888403"/>
    <n v="28.556926244304371"/>
    <n v="10.467819204877738"/>
    <n v="46.579829977900317"/>
    <n v="40.025632122023509"/>
    <s v="Grandes"/>
    <n v="2024"/>
    <n v="4"/>
    <d v="2026-02-27T00:00:00"/>
    <x v="22"/>
    <x v="11"/>
  </r>
  <r>
    <n v="2025"/>
    <n v="12"/>
    <n v="48"/>
    <x v="4"/>
    <s v="RC Aviones y Barcos"/>
    <n v="36"/>
    <s v="76a50887d8f1c2e9301755428990ad81479ee21c25b43215cf524541e0503269"/>
    <s v="a62909462c6310cff6f2c460478962c30aafe7f1a24cba6daff12de1aba6d3de"/>
    <x v="11"/>
    <n v="77243.13476999999"/>
    <n v="81010.809500000003"/>
    <n v="77243.13476999999"/>
    <n v="81010.809500000003"/>
    <n v="41004.428199999995"/>
    <n v="-2698.1259800000003"/>
    <n v="41004.428199999995"/>
    <n v="-2698.1259800000003"/>
    <n v="34851877.802999951"/>
    <n v="34722901.368000001"/>
    <n v="143.042"/>
    <n v="137.94900000000001"/>
    <n v="0"/>
    <n v="0"/>
    <n v="10758.05105"/>
    <n v="-7742.6951799999997"/>
    <n v="9838.4430700000012"/>
    <n v="58693.507840000006"/>
    <n v="0"/>
    <n v="0"/>
    <n v="0"/>
    <n v="0"/>
    <n v="0"/>
    <n v="0"/>
    <s v="RC Aviones y Barcos"/>
    <s v="Daños Sin Autos"/>
    <s v="Responsabilidad Civil y Riesgos Profesionales"/>
    <x v="20"/>
    <x v="0"/>
    <n v="65208209.1752"/>
    <n v="61783494.341970004"/>
    <n v="1025001350.6946898"/>
    <n v="915229324.65265012"/>
    <n v="979173922.5983398"/>
    <n v="876641246.77608013"/>
    <n v="1958504.8817999999"/>
    <n v="2073248.9940900002"/>
    <n v="693849.30816000002"/>
    <n v="40985.065610000005"/>
    <n v="1330779.7074000002"/>
    <n v="1138607.1312899999"/>
    <n v="3.9439847961475731"/>
    <n v="3.9074327170026022"/>
    <n v="-3767.6747300000134"/>
    <n v="-4.6508296278659156"/>
    <n v="5.804351715049302"/>
    <n v="7.1149044542007864"/>
    <n v="0.11845615106905454"/>
    <n v="0.13112047216301384"/>
    <n v="7.5359056568704832E-3"/>
    <n v="7.8886021152429486E-3"/>
    <n v="8.8514219680128157E-3"/>
    <n v="9.2410447030554267E-3"/>
    <m/>
    <m/>
    <m/>
    <n v="0"/>
    <m/>
    <n v="0"/>
    <m/>
    <n v="0"/>
    <m/>
    <n v="-1619.7373474755243"/>
    <n v="53.084883623761812"/>
    <n v="-3.3305752610705612"/>
    <n v="5.909702253467473"/>
    <n v="-238.94452512852249"/>
    <n v="-83.237595720433262"/>
    <n v="109.34708849212255"/>
    <n v="-13.191740389936793"/>
    <s v="Grandes"/>
    <n v="2024"/>
    <n v="4"/>
    <d v="2026-02-27T00:00:00"/>
    <x v="20"/>
    <x v="11"/>
  </r>
  <r>
    <n v="2025"/>
    <n v="12"/>
    <n v="48"/>
    <x v="4"/>
    <s v="RC Viajero"/>
    <n v="36"/>
    <s v="76a50887d8f1c2e9301755428990ad81479ee21c25b43215cf524541e0503269"/>
    <s v="a62909462c6310cff6f2c460478962c30aafe7f1a24cba6daff12de1aba6d3de"/>
    <x v="13"/>
    <n v="186383.52739999999"/>
    <n v="155934.68652000002"/>
    <n v="186383.52739999999"/>
    <n v="155934.68652000002"/>
    <n v="357.39360000000011"/>
    <n v="514.60988999999995"/>
    <n v="357.39360000000011"/>
    <n v="514.60988999999995"/>
    <n v="34851877.802999951"/>
    <n v="34722901.368000001"/>
    <n v="143.042"/>
    <n v="137.94900000000001"/>
    <n v="0"/>
    <n v="0"/>
    <n v="357.39359999999999"/>
    <n v="514.60989000000006"/>
    <n v="186383.52739999999"/>
    <n v="155934.68652000002"/>
    <n v="0"/>
    <n v="0"/>
    <n v="0"/>
    <n v="0"/>
    <n v="0"/>
    <n v="0"/>
    <s v="RC Viajero"/>
    <s v="Daños Sin Autos"/>
    <s v="Responsabilidad Civil y Riesgos Profesionales"/>
    <x v="32"/>
    <x v="0"/>
    <n v="65208209.1752"/>
    <n v="61783494.341970004"/>
    <n v="1025001350.6946898"/>
    <n v="915229324.65265012"/>
    <n v="979173922.5983398"/>
    <n v="876641246.77608013"/>
    <n v="384520.93780999992"/>
    <n v="319948.49102999998"/>
    <n v="68347.172659999997"/>
    <n v="98764.600600000005"/>
    <n v="1330779.7074000002"/>
    <n v="1138607.1312899999"/>
    <n v="48.471619897092857"/>
    <n v="48.737434584549675"/>
    <n v="30448.840879999974"/>
    <n v="19.526663091790454"/>
    <n v="14.005588330178648"/>
    <n v="13.695214287243376"/>
    <n v="0.28582831787210838"/>
    <n v="0.25238890771846872"/>
    <n v="1.818373480909849E-2"/>
    <n v="1.9034772382970733E-2"/>
    <n v="1.7037772099269294E-2"/>
    <n v="1.7787742373914367E-2"/>
    <m/>
    <m/>
    <m/>
    <n v="0"/>
    <m/>
    <n v="0"/>
    <m/>
    <n v="0"/>
    <m/>
    <n v="-30.550576865127844"/>
    <n v="0.19175170949146877"/>
    <n v="0.33001630457248948"/>
    <n v="0.52290912131492417"/>
    <n v="-30.550576865127887"/>
    <n v="19.526663091790454"/>
    <n v="0.19175170949146872"/>
    <n v="0.33001630457248959"/>
    <s v="Grandes"/>
    <n v="2024"/>
    <n v="4"/>
    <d v="2026-02-27T00:00:00"/>
    <x v="32"/>
    <x v="13"/>
  </r>
  <r>
    <n v="2025"/>
    <n v="12"/>
    <n v="48"/>
    <x v="4"/>
    <s v="RC Otros"/>
    <n v="36"/>
    <s v="76a50887d8f1c2e9301755428990ad81479ee21c25b43215cf524541e0503269"/>
    <s v="a62909462c6310cff6f2c460478962c30aafe7f1a24cba6daff12de1aba6d3de"/>
    <x v="25"/>
    <n v="223028.82097"/>
    <n v="218802.24149000001"/>
    <n v="223028.82097"/>
    <n v="218802.24149000001"/>
    <n v="40655.255269999994"/>
    <n v="54052.332520000018"/>
    <n v="40655.255269999994"/>
    <n v="54052.332520000018"/>
    <n v="34851877.802999951"/>
    <n v="34722901.368000001"/>
    <n v="143.042"/>
    <n v="137.94900000000001"/>
    <n v="0"/>
    <n v="0"/>
    <n v="27105.537110000001"/>
    <n v="55429.671399999999"/>
    <n v="238388.06206"/>
    <n v="241706.61885"/>
    <n v="0"/>
    <n v="0"/>
    <n v="0"/>
    <n v="0"/>
    <n v="0"/>
    <n v="0"/>
    <s v="RC Otros"/>
    <s v="Daños Sin Autos"/>
    <s v="Responsabilidad Civil y Riesgos Profesionales"/>
    <x v="33"/>
    <x v="0"/>
    <n v="65208209.1752"/>
    <n v="61783494.341970004"/>
    <n v="1025001350.6946898"/>
    <n v="915229324.65265012"/>
    <n v="979173922.5983398"/>
    <n v="876641246.77608013"/>
    <n v="2245075.8021599995"/>
    <n v="2181582.1674899999"/>
    <n v="762549.19381999993"/>
    <n v="1224196.8042299999"/>
    <n v="1330779.7074000002"/>
    <n v="1138607.1312899999"/>
    <n v="9.9341332152537021"/>
    <n v="10.029520994010554"/>
    <n v="4226.5794799999858"/>
    <n v="1.9316892967904842"/>
    <n v="16.759259231998712"/>
    <n v="19.216658272823668"/>
    <n v="0.3420256801881662"/>
    <n v="0.35414351975454061"/>
    <n v="2.1758880690141851E-2"/>
    <n v="2.2777242716816831E-2"/>
    <n v="2.3906821557869152E-2"/>
    <n v="2.4959154305671007E-2"/>
    <m/>
    <m/>
    <m/>
    <n v="0"/>
    <m/>
    <n v="0"/>
    <m/>
    <n v="0"/>
    <m/>
    <n v="-24.785382286773551"/>
    <n v="18.228700260881801"/>
    <n v="24.703738020193175"/>
    <n v="5.3314927875455451"/>
    <n v="-51.099228219491124"/>
    <n v="-1.3729689347313445"/>
    <n v="11.370341650404372"/>
    <n v="22.932624544468489"/>
    <s v="Grandes"/>
    <n v="2024"/>
    <n v="4"/>
    <d v="2026-02-27T00:00:00"/>
    <x v="33"/>
    <x v="25"/>
  </r>
  <r>
    <n v="2025"/>
    <n v="12"/>
    <n v="48"/>
    <x v="4"/>
    <s v="Tecnicos"/>
    <n v="36"/>
    <s v="76a50887d8f1c2e9301755428990ad81479ee21c25b43215cf524541e0503269"/>
    <s v="a62909462c6310cff6f2c460478962c30aafe7f1a24cba6daff12de1aba6d3de"/>
    <x v="11"/>
    <n v="1071503.65172"/>
    <n v="1038706.68754"/>
    <n v="1071503.65172"/>
    <n v="1038706.68754"/>
    <n v="463466.90985"/>
    <n v="382291.47186000005"/>
    <n v="463466.90985"/>
    <n v="382291.47186000005"/>
    <n v="34851877.802999951"/>
    <n v="34722901.368000001"/>
    <n v="143.042"/>
    <n v="137.94900000000001"/>
    <n v="0"/>
    <n v="0"/>
    <n v="186891.41456"/>
    <n v="144661.72927000001"/>
    <n v="355211.38165"/>
    <n v="341578.00481000001"/>
    <n v="0"/>
    <n v="0"/>
    <n v="0"/>
    <n v="0"/>
    <n v="0"/>
    <n v="0"/>
    <s v="Tecnicos"/>
    <s v="Daños Sin Autos"/>
    <s v="Diversos"/>
    <x v="7"/>
    <x v="0"/>
    <n v="65208209.1752"/>
    <n v="61783494.341970004"/>
    <n v="1025001350.6946898"/>
    <n v="915229324.65265012"/>
    <n v="979173922.5983398"/>
    <n v="876641246.77608013"/>
    <n v="18807011.735299997"/>
    <n v="17544387.203949999"/>
    <n v="7015944.0200799983"/>
    <n v="5608070.4322000016"/>
    <n v="2195799.85189"/>
    <n v="2097767.4767800001"/>
    <n v="5.6973625943393822"/>
    <n v="5.9204500873427044"/>
    <n v="32796.96418000001"/>
    <n v="3.1574807954374506"/>
    <n v="48.797874305243262"/>
    <n v="49.514862778518165"/>
    <n v="1.6432036169573485"/>
    <n v="1.6812041769453601"/>
    <n v="0.10453680387775037"/>
    <n v="0.10942934926990841"/>
    <n v="0.11349141243198388"/>
    <n v="0.11848708823135219"/>
    <m/>
    <m/>
    <m/>
    <n v="0"/>
    <m/>
    <n v="0"/>
    <m/>
    <n v="0"/>
    <m/>
    <n v="21.233912855824165"/>
    <n v="43.253880572971752"/>
    <n v="36.804564411286535"/>
    <n v="6.6059094616994303"/>
    <n v="29.192023006431466"/>
    <n v="3.991292368951993"/>
    <n v="52.614140259770593"/>
    <n v="42.351008329844575"/>
    <s v="Grandes"/>
    <n v="2024"/>
    <n v="4"/>
    <d v="2026-02-27T00:00:00"/>
    <x v="7"/>
    <x v="11"/>
  </r>
  <r>
    <n v="2025"/>
    <n v="12"/>
    <n v="48"/>
    <x v="4"/>
    <s v="Miscelaneos"/>
    <n v="36"/>
    <s v="76a50887d8f1c2e9301755428990ad81479ee21c25b43215cf524541e0503269"/>
    <s v="a62909462c6310cff6f2c460478962c30aafe7f1a24cba6daff12de1aba6d3de"/>
    <x v="11"/>
    <n v="1124296.2001700001"/>
    <n v="1059060.7892400001"/>
    <n v="1124296.2001700001"/>
    <n v="1059060.7892400001"/>
    <n v="218640.15024999992"/>
    <n v="106368.72891999998"/>
    <n v="218640.15024999992"/>
    <n v="106368.72891999998"/>
    <n v="34851877.802999951"/>
    <n v="34722901.368000001"/>
    <n v="143.042"/>
    <n v="137.94900000000001"/>
    <n v="0"/>
    <n v="0"/>
    <n v="199948.36415000001"/>
    <n v="72228.191980000003"/>
    <n v="743236.82780999993"/>
    <n v="757319.29449999996"/>
    <n v="0"/>
    <n v="0"/>
    <n v="0"/>
    <n v="0"/>
    <n v="0"/>
    <n v="0"/>
    <s v="Miscelaneos"/>
    <s v="Daños Sin Autos"/>
    <s v="Diversos"/>
    <x v="8"/>
    <x v="0"/>
    <n v="65208209.1752"/>
    <n v="61783494.341970004"/>
    <n v="1025001350.6946898"/>
    <n v="915229324.65265012"/>
    <n v="979173922.5983398"/>
    <n v="876641246.77608013"/>
    <n v="18488020.312490001"/>
    <n v="15556913.919899998"/>
    <n v="3138927.3225399987"/>
    <n v="3067729.12347"/>
    <n v="2195799.85189"/>
    <n v="2097767.4767800001"/>
    <n v="6.081214652336012"/>
    <n v="6.8076534632314001"/>
    <n v="65235.410930000013"/>
    <n v="6.1597418762726619"/>
    <n v="51.202125694756738"/>
    <n v="50.485137221481835"/>
    <n v="1.7241635898162231"/>
    <n v="1.7141484153973658"/>
    <n v="0.10968728962240037"/>
    <n v="0.11482088873308259"/>
    <n v="0.11571534704069247"/>
    <n v="0.12080891620543555"/>
    <m/>
    <m/>
    <m/>
    <n v="0"/>
    <m/>
    <n v="0"/>
    <m/>
    <n v="0"/>
    <m/>
    <n v="105.54927418042138"/>
    <n v="19.446845966119984"/>
    <n v="10.043684932980284"/>
    <n v="6.9654416233211096"/>
    <n v="176.82869897306267"/>
    <n v="-1.8595151070721849"/>
    <n v="26.902375752714253"/>
    <n v="9.5373500324835589"/>
    <s v="Grandes"/>
    <n v="2024"/>
    <n v="4"/>
    <d v="2026-02-27T00:00:00"/>
    <x v="8"/>
    <x v="11"/>
  </r>
  <r>
    <n v="2025"/>
    <n v="12"/>
    <n v="48"/>
    <x v="4"/>
    <s v="Diversos"/>
    <n v="36"/>
    <s v="76a50887d8f1c2e9301755428990ad81479ee21c25b43215cf524541e0503269"/>
    <s v="a62909462c6310cff6f2c460478962c30aafe7f1a24cba6daff12de1aba6d3de"/>
    <x v="11"/>
    <n v="2195799.85189"/>
    <n v="2097767.4767800001"/>
    <n v="2195799.85189"/>
    <n v="2097767.4767800001"/>
    <n v="682107.06009999989"/>
    <n v="488660.20078000001"/>
    <n v="682107.06009999989"/>
    <n v="488660.20078000001"/>
    <n v="34851877.802999951"/>
    <n v="34722901.368000001"/>
    <n v="143.042"/>
    <n v="137.94900000000001"/>
    <n v="0"/>
    <n v="0"/>
    <n v="386839.77870999998"/>
    <n v="216889.92125000001"/>
    <n v="1098448.20946"/>
    <n v="1098897.2993099999"/>
    <n v="0"/>
    <n v="0"/>
    <n v="0"/>
    <n v="0"/>
    <n v="0"/>
    <n v="0"/>
    <s v="Diversos"/>
    <s v="Daños Sin Autos"/>
    <s v="Diversos"/>
    <x v="6"/>
    <x v="0"/>
    <n v="65208209.1752"/>
    <n v="61783494.341970004"/>
    <n v="1025001350.6946898"/>
    <n v="915229324.65265012"/>
    <n v="979173922.5983398"/>
    <n v="876641246.77608013"/>
    <n v="37295032.047789998"/>
    <n v="33101301.12385001"/>
    <n v="10154871.342620004"/>
    <n v="8675799.5556700006"/>
    <n v="2195799.85189"/>
    <n v="2097767.4767800001"/>
    <n v="5.887647043918057"/>
    <n v="6.3374169762424399"/>
    <n v="98032.375109999906"/>
    <n v="4.6731764218442384"/>
    <n v="100"/>
    <n v="100"/>
    <n v="3.3673672067735714"/>
    <n v="3.3953525923427263"/>
    <n v="0.21422409350015073"/>
    <n v="0.22425023800299101"/>
    <n v="0.22920675947267635"/>
    <n v="0.23929600443678775"/>
    <m/>
    <m/>
    <m/>
    <n v="0"/>
    <m/>
    <n v="0"/>
    <m/>
    <n v="0"/>
    <m/>
    <n v="39.58719351631661"/>
    <n v="31.064172789377274"/>
    <n v="23.294297684988248"/>
    <n v="6.7170428564387219"/>
    <n v="78.357655570406052"/>
    <n v="-4.0867317653969781E-2"/>
    <n v="35.216933796102353"/>
    <n v="19.73705107712847"/>
    <s v="Grandes"/>
    <n v="2024"/>
    <n v="4"/>
    <d v="2026-02-27T00:00:00"/>
    <x v="6"/>
    <x v="11"/>
  </r>
  <r>
    <n v="2025"/>
    <n v="12"/>
    <n v="48"/>
    <x v="4"/>
    <s v="Otros Riesgos Catastroficos"/>
    <n v="36"/>
    <s v="76a50887d8f1c2e9301755428990ad81479ee21c25b43215cf524541e0503269"/>
    <s v="a62909462c6310cff6f2c460478962c30aafe7f1a24cba6daff12de1aba6d3de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34"/>
    <x v="0"/>
    <n v="65208209.1752"/>
    <n v="61783494.341970004"/>
    <n v="1025001350.6946898"/>
    <n v="915229324.65265012"/>
    <n v="979173922.5983398"/>
    <n v="876641246.77608013"/>
    <n v="-0.15603"/>
    <n v="165.67907"/>
    <n v="-23167.948019999996"/>
    <n v="-132.36648999999829"/>
    <n v="4560561.1177500002"/>
    <n v="3534364.69553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34"/>
    <x v="13"/>
  </r>
  <r>
    <n v="2025"/>
    <n v="12"/>
    <n v="48"/>
    <x v="4"/>
    <s v="Huracan y Otros Riesgos Hidrometeorologicos"/>
    <n v="36"/>
    <s v="76a50887d8f1c2e9301755428990ad81479ee21c25b43215cf524541e0503269"/>
    <s v="a62909462c6310cff6f2c460478962c30aafe7f1a24cba6daff12de1aba6d3de"/>
    <x v="1"/>
    <n v="3326089.4116799999"/>
    <n v="2593309.0815400002"/>
    <n v="3326089.4116799999"/>
    <n v="2593309.0815400002"/>
    <n v="929291.8878400001"/>
    <n v="433676.41115999996"/>
    <n v="929291.8878400001"/>
    <n v="433676.41115999996"/>
    <n v="34851877.802999951"/>
    <n v="34722901.368000001"/>
    <n v="143.042"/>
    <n v="137.94900000000001"/>
    <n v="0"/>
    <n v="0"/>
    <n v="93422.719790000003"/>
    <n v="204119.28428999998"/>
    <n v="194644.36677000002"/>
    <n v="150649.46706"/>
    <n v="0"/>
    <n v="0"/>
    <n v="0"/>
    <n v="0"/>
    <n v="0"/>
    <n v="0"/>
    <s v="Huracan y Otros Riesgos Hidrometeorologicos"/>
    <s v="Daños Sin Autos"/>
    <s v="Riesgos Catastroficos"/>
    <x v="14"/>
    <x v="0"/>
    <n v="65208209.1752"/>
    <n v="61783494.341970004"/>
    <n v="1025001350.6946898"/>
    <n v="915229324.65265012"/>
    <n v="979173922.5983398"/>
    <n v="876641246.77608013"/>
    <n v="23197857.011369999"/>
    <n v="20492623.836209998"/>
    <n v="11407851.490080001"/>
    <n v="6622132.7381100012"/>
    <n v="4560561.1177500002"/>
    <n v="3534364.6955300001"/>
    <n v="14.337916687950006"/>
    <n v="12.654841577473755"/>
    <n v="732780.33013999974"/>
    <n v="28.256575174789745"/>
    <n v="72.931582886470778"/>
    <n v="73.374122506933801"/>
    <n v="5.1007219087147986"/>
    <n v="4.1974140652940459"/>
    <n v="0.32449610036374671"/>
    <n v="0.33968320999132368"/>
    <n v="0.28335074190550208"/>
    <n v="0.29582330184406752"/>
    <m/>
    <m/>
    <m/>
    <n v="0"/>
    <m/>
    <n v="0"/>
    <m/>
    <n v="0"/>
    <m/>
    <n v="114.28232293158977"/>
    <n v="27.939474043501946"/>
    <n v="16.722897175930427"/>
    <n v="8.146072804752853"/>
    <n v="-54.231311306544264"/>
    <n v="29.203488448105787"/>
    <n v="47.996621397418721"/>
    <n v="135.49286849365637"/>
    <s v="Grandes"/>
    <n v="2024"/>
    <n v="4"/>
    <d v="2026-02-27T00:00:00"/>
    <x v="14"/>
    <x v="1"/>
  </r>
  <r>
    <n v="2025"/>
    <n v="12"/>
    <n v="48"/>
    <x v="4"/>
    <s v="Terremoto y Erupcion Volcanica"/>
    <n v="36"/>
    <s v="76a50887d8f1c2e9301755428990ad81479ee21c25b43215cf524541e0503269"/>
    <s v="a62909462c6310cff6f2c460478962c30aafe7f1a24cba6daff12de1aba6d3de"/>
    <x v="19"/>
    <n v="1234471.7060699998"/>
    <n v="941055.61398999998"/>
    <n v="1234471.7060699998"/>
    <n v="941055.61398999998"/>
    <n v="411466.32388999994"/>
    <n v="41626.828809999999"/>
    <n v="411466.32388999994"/>
    <n v="41626.828809999999"/>
    <n v="34851877.802999951"/>
    <n v="34722901.368000001"/>
    <n v="143.042"/>
    <n v="137.94900000000001"/>
    <n v="0"/>
    <n v="0"/>
    <n v="14302.492789999998"/>
    <n v="12009.072400000001"/>
    <n v="261600.23100999999"/>
    <n v="482431.33288"/>
    <n v="0"/>
    <n v="0"/>
    <n v="0"/>
    <n v="0"/>
    <n v="0"/>
    <n v="0"/>
    <s v="Terremoto y Erupcion Volcanica"/>
    <s v="Daños Sin Autos"/>
    <s v="Riesgos Catastroficos"/>
    <x v="16"/>
    <x v="0"/>
    <n v="65208209.1752"/>
    <n v="61783494.341970004"/>
    <n v="1025001350.6946898"/>
    <n v="915229324.65265012"/>
    <n v="979173922.5983398"/>
    <n v="876641246.77608013"/>
    <n v="15563905.993049996"/>
    <n v="14505796.106170004"/>
    <n v="760196.79989999975"/>
    <n v="-222767.64615000002"/>
    <n v="4560561.1177500002"/>
    <n v="3534364.6955300001"/>
    <n v="7.9316317293438328"/>
    <n v="6.4874454811185744"/>
    <n v="293416.09207999986"/>
    <n v="31.179463542642203"/>
    <n v="27.068417113529204"/>
    <n v="26.625877493066199"/>
    <n v="1.8931231537937929"/>
    <n v="1.5231505178086595"/>
    <n v="0.12043610530204107"/>
    <n v="0.12607277191310415"/>
    <n v="0.10282183805104272"/>
    <n v="0.1073478595093271"/>
    <m/>
    <m/>
    <m/>
    <n v="0"/>
    <m/>
    <n v="0"/>
    <m/>
    <n v="0"/>
    <m/>
    <n v="888.46425647286753"/>
    <n v="33.331369351503632"/>
    <n v="4.4234185728413644"/>
    <n v="54.126289921784256"/>
    <n v="19.097398313628268"/>
    <n v="-45.774618441901573"/>
    <n v="5.4673089296520034"/>
    <n v="2.4892811850152232"/>
    <s v="Grandes"/>
    <n v="2024"/>
    <n v="4"/>
    <d v="2026-02-27T00:00:00"/>
    <x v="16"/>
    <x v="19"/>
  </r>
  <r>
    <n v="2025"/>
    <n v="12"/>
    <n v="48"/>
    <x v="4"/>
    <s v="Riesgos Catastroficos"/>
    <n v="36"/>
    <s v="76a50887d8f1c2e9301755428990ad81479ee21c25b43215cf524541e0503269"/>
    <s v="a62909462c6310cff6f2c460478962c30aafe7f1a24cba6daff12de1aba6d3de"/>
    <x v="1"/>
    <n v="4560561.1177500002"/>
    <n v="3534364.6955300001"/>
    <n v="4560561.1177500002"/>
    <n v="3534364.6955300001"/>
    <n v="1340758.2117300003"/>
    <n v="475303.23997"/>
    <n v="1340758.2117300003"/>
    <n v="475303.23997"/>
    <n v="34851877.802999951"/>
    <n v="34722901.368000001"/>
    <n v="143.042"/>
    <n v="137.94900000000001"/>
    <n v="0"/>
    <n v="0"/>
    <n v="107725.21257999999"/>
    <n v="216128.35668999999"/>
    <n v="456244.59777999995"/>
    <n v="633080.79994000006"/>
    <n v="0"/>
    <n v="0"/>
    <n v="0"/>
    <n v="0"/>
    <n v="0"/>
    <n v="0"/>
    <s v="Riesgos Catastroficos"/>
    <s v="Daños Sin Autos"/>
    <s v="Riesgos Catastroficos"/>
    <x v="15"/>
    <x v="0"/>
    <n v="65208209.1752"/>
    <n v="61783494.341970004"/>
    <n v="1025001350.6946898"/>
    <n v="915229324.65265012"/>
    <n v="979173922.5983398"/>
    <n v="876641246.77608013"/>
    <n v="38761762.84839002"/>
    <n v="34998585.621450007"/>
    <n v="12144880.34196"/>
    <n v="6399232.7254699999"/>
    <n v="4560561.1177500002"/>
    <n v="3534364.6955300001"/>
    <n v="11.765618441008094"/>
    <n v="10.098592936749567"/>
    <n v="1026196.4222200001"/>
    <n v="29.034819850873241"/>
    <n v="100"/>
    <n v="100"/>
    <n v="6.9938450625085924"/>
    <n v="5.7205645831027061"/>
    <n v="0.44493220566578784"/>
    <n v="0.46575598190442791"/>
    <n v="0.3861725799565448"/>
    <n v="0.40317116135339459"/>
    <m/>
    <m/>
    <m/>
    <n v="0"/>
    <m/>
    <n v="0"/>
    <m/>
    <n v="0"/>
    <m/>
    <n v="182.08480375909616"/>
    <n v="29.398974755796655"/>
    <n v="13.448053070786045"/>
    <n v="11.039698819409054"/>
    <n v="-50.156835396424256"/>
    <n v="-27.932643380870125"/>
    <n v="23.61128506598665"/>
    <n v="34.139142540807342"/>
    <s v="Grandes"/>
    <n v="2024"/>
    <n v="4"/>
    <d v="2026-02-27T00:00:00"/>
    <x v="15"/>
    <x v="1"/>
  </r>
  <r>
    <n v="2025"/>
    <n v="12"/>
    <n v="48"/>
    <x v="4"/>
    <s v="Vida Individual"/>
    <n v="36"/>
    <s v="76a50887d8f1c2e9301755428990ad81479ee21c25b43215cf524541e0503269"/>
    <s v="a62909462c6310cff6f2c460478962c30aafe7f1a24cba6daff12de1aba6d3de"/>
    <x v="16"/>
    <n v="4748175.7937299991"/>
    <n v="4354605.9893900007"/>
    <n v="4748175.7937299991"/>
    <n v="4354605.9893900007"/>
    <n v="3775660.2607699996"/>
    <n v="3435379.0692799999"/>
    <n v="3775660.2607699996"/>
    <n v="3435379.0692799999"/>
    <n v="34851877.802999951"/>
    <n v="34722901.368000001"/>
    <n v="143.042"/>
    <n v="137.94900000000001"/>
    <n v="0"/>
    <n v="0"/>
    <n v="3702172.6795700002"/>
    <n v="3391420.3795700003"/>
    <n v="3742566.4368199999"/>
    <n v="3786566.1289299997"/>
    <n v="1205942.27097"/>
    <n v="1019909.76183"/>
    <n v="3511040.9807000002"/>
    <n v="3303504.6906599998"/>
    <n v="31192.54206"/>
    <n v="31191.536899999999"/>
    <s v="Vida Individual"/>
    <s v="Vida"/>
    <s v="Vida"/>
    <x v="35"/>
    <x v="0"/>
    <n v="65208209.1752"/>
    <n v="61783494.341970004"/>
    <n v="1025001350.6946898"/>
    <n v="915229324.65265012"/>
    <n v="979173922.5983398"/>
    <n v="876641246.77608013"/>
    <n v="318916234.91786987"/>
    <n v="280512511.78619993"/>
    <n v="158972712.63444"/>
    <n v="148438254.48143995"/>
    <n v="6743779.35329"/>
    <n v="6585151.6043100003"/>
    <n v="1.4888473128226889"/>
    <n v="1.5523749588428268"/>
    <n v="393569.8043399984"/>
    <n v="9.0380118269926424"/>
    <n v="70.40823171970429"/>
    <n v="66.127649764963635"/>
    <n v="7.2815614073570147"/>
    <n v="7.0481704470895927"/>
    <n v="0.46323605237319398"/>
    <n v="0.48491648767873852"/>
    <n v="0.47579397557466496"/>
    <n v="0.49673752009780742"/>
    <n v="0.37813762327921779"/>
    <n v="1.1009288948880871"/>
    <n v="9.7807946553843447E-3"/>
    <n v="186032.50913999998"/>
    <n v="18.240094967441657"/>
    <n v="207536.29004000034"/>
    <n v="6.2823065039613102"/>
    <n v="1.0051600000006147"/>
    <n v="3.2225407911923298E-3"/>
    <n v="9.905200696274763"/>
    <n v="79.518122849532787"/>
    <n v="78.890698208983835"/>
    <n v="2.3750366954184039"/>
    <n v="9.1628953423757089"/>
    <n v="-1.1619945515762842"/>
    <n v="98.920693648812772"/>
    <n v="89.564535890684184"/>
    <s v="Medianas"/>
    <n v="2024"/>
    <n v="4"/>
    <d v="2026-02-27T00:00:00"/>
    <x v="35"/>
    <x v="16"/>
  </r>
  <r>
    <n v="2025"/>
    <n v="12"/>
    <n v="48"/>
    <x v="4"/>
    <s v="Vida Total"/>
    <n v="36"/>
    <s v="76a50887d8f1c2e9301755428990ad81479ee21c25b43215cf524541e0503269"/>
    <s v="a62909462c6310cff6f2c460478962c30aafe7f1a24cba6daff12de1aba6d3de"/>
    <x v="8"/>
    <n v="6743779.35329"/>
    <n v="6585151.6043100003"/>
    <n v="6743779.35329"/>
    <n v="6585151.6043100003"/>
    <n v="4937521.4534799987"/>
    <n v="4654884.4335199976"/>
    <n v="4937521.4534799987"/>
    <n v="4654884.4335199976"/>
    <n v="34851877.802999951"/>
    <n v="34722901.368000001"/>
    <n v="143.042"/>
    <n v="137.94900000000001"/>
    <n v="24807.99497"/>
    <n v="84681.223330000008"/>
    <n v="4597399.9841099996"/>
    <n v="4361853.8912800001"/>
    <n v="5512199.7243500007"/>
    <n v="5666046.27929"/>
    <n v="1484740.1328199999"/>
    <n v="1283916.6674499998"/>
    <n v="5227846.6784099992"/>
    <n v="5270043.399960001"/>
    <n v="31192.54206"/>
    <n v="31191.536899999999"/>
    <s v="Vida Total"/>
    <s v="Totales"/>
    <s v="Vida Total"/>
    <x v="36"/>
    <x v="0"/>
    <n v="65208209.1752"/>
    <n v="61783494.341970004"/>
    <n v="1025001350.6946898"/>
    <n v="915229324.65265012"/>
    <n v="979173922.5983398"/>
    <n v="876641246.77608013"/>
    <n v="419079410.71260005"/>
    <n v="375894584.23469001"/>
    <n v="220434023.07100993"/>
    <n v="204982911.17896998"/>
    <n v="6743779.35329"/>
    <n v="6585151.6043100003"/>
    <n v="1.6091888985485876"/>
    <n v="1.7518612612408793"/>
    <n v="158627.74897999968"/>
    <n v="2.4088701143368807"/>
    <n v="100"/>
    <n v="100"/>
    <n v="10.34191774101779"/>
    <n v="10.658431793872584"/>
    <n v="0.65792882601758873"/>
    <n v="0.68872129839760032"/>
    <n v="0.71950837095492015"/>
    <n v="0.7511797589410073"/>
    <n v="0.3542861078036158"/>
    <n v="1.2474596806177141"/>
    <n v="7.4431101272573602E-3"/>
    <n v="200823.46537000011"/>
    <n v="15.641471947619291"/>
    <n v="-42196.721550001763"/>
    <n v="-0.80069020969204541"/>
    <n v="1.0051600000006147"/>
    <n v="3.2225407911923298E-3"/>
    <n v="6.0718375288701276"/>
    <n v="73.215940125193953"/>
    <n v="70.687581899760104"/>
    <n v="2.2399089689931579"/>
    <n v="5.4001371595892245"/>
    <n v="-2.7152364692523689"/>
    <n v="83.404089365650208"/>
    <n v="76.982320233123374"/>
    <s v="Medianas"/>
    <n v="2024"/>
    <n v="4"/>
    <d v="2026-02-27T00:00:00"/>
    <x v="36"/>
    <x v="8"/>
  </r>
  <r>
    <n v="2025"/>
    <n v="12"/>
    <n v="48"/>
    <x v="4"/>
    <s v="Vida Gpo y Col"/>
    <n v="36"/>
    <s v="76a50887d8f1c2e9301755428990ad81479ee21c25b43215cf524541e0503269"/>
    <s v="a62909462c6310cff6f2c460478962c30aafe7f1a24cba6daff12de1aba6d3de"/>
    <x v="12"/>
    <n v="1995603.55956"/>
    <n v="2230545.6149200001"/>
    <n v="1995603.55956"/>
    <n v="2230545.6149200001"/>
    <n v="1161861.1927100001"/>
    <n v="1219505.3642399996"/>
    <n v="1161861.1927100001"/>
    <n v="1219505.3642399996"/>
    <n v="34851877.802999951"/>
    <n v="34722901.368000001"/>
    <n v="143.042"/>
    <n v="137.94900000000001"/>
    <n v="24807.99497"/>
    <n v="84681.223330000008"/>
    <n v="895227.30454000004"/>
    <n v="970433.51170999988"/>
    <n v="1769633.2875299999"/>
    <n v="1879480.1503599999"/>
    <n v="278797.86184999999"/>
    <n v="264006.90561999998"/>
    <n v="1716805.69771"/>
    <n v="1966538.7093000002"/>
    <n v="0"/>
    <n v="0"/>
    <s v="Vida Gpo y Col"/>
    <s v="Vida"/>
    <s v="Vida"/>
    <x v="37"/>
    <x v="0"/>
    <n v="65208209.1752"/>
    <n v="61783494.341970004"/>
    <n v="1025001350.6946898"/>
    <n v="915229324.65265012"/>
    <n v="979173922.5983398"/>
    <n v="876641246.77608013"/>
    <n v="100163175.79472996"/>
    <n v="95382072.448490024"/>
    <n v="61461310.436570011"/>
    <n v="56544656.697530009"/>
    <n v="6743779.35329"/>
    <n v="6585151.6043100003"/>
    <n v="1.992352522497592"/>
    <n v="2.3385375864259821"/>
    <n v="-234942.05536000011"/>
    <n v="-10.532941079011582"/>
    <n v="29.591768280295689"/>
    <n v="33.872350235036372"/>
    <n v="3.0603563336607751"/>
    <n v="3.610261346782992"/>
    <n v="0.19469277364439463"/>
    <n v="0.20380481071886172"/>
    <n v="0.2437143953802553"/>
    <n v="0.2544422388432"/>
    <n v="0.2783436723505614"/>
    <n v="1.7140088501470307"/>
    <m/>
    <n v="14790.956230000011"/>
    <n v="5.6024883876671927"/>
    <n v="-249733.01159000024"/>
    <n v="-12.699114968293401"/>
    <n v="0"/>
    <m/>
    <n v="-4.7268485420663637"/>
    <n v="58.221042307930773"/>
    <n v="54.672962349785337"/>
    <n v="1.8903944358769849"/>
    <n v="-7.7497537196009496"/>
    <n v="-5.8445343415284068"/>
    <n v="50.588294809346124"/>
    <n v="51.633081175351649"/>
    <s v="Medianas"/>
    <n v="2024"/>
    <n v="4"/>
    <d v="2026-02-27T00:00:00"/>
    <x v="37"/>
    <x v="12"/>
  </r>
  <r>
    <n v="2025"/>
    <n v="12"/>
    <n v="48"/>
    <x v="4"/>
    <s v="Automoviles Turistas"/>
    <n v="36"/>
    <s v="76a50887d8f1c2e9301755428990ad81479ee21c25b43215cf524541e0503269"/>
    <s v="a62909462c6310cff6f2c460478962c30aafe7f1a24cba6daff12de1aba6d3de"/>
    <x v="4"/>
    <n v="56580.302670000005"/>
    <n v="58030.823659999995"/>
    <n v="56580.302670000005"/>
    <n v="58030.823659999995"/>
    <n v="33299.240809999996"/>
    <n v="14467.881559999996"/>
    <n v="33299.240809999996"/>
    <n v="14467.881559999996"/>
    <n v="34851877.802999951"/>
    <n v="34722901.368000001"/>
    <n v="143.042"/>
    <n v="137.94900000000001"/>
    <n v="0"/>
    <n v="0"/>
    <n v="33299.240809999996"/>
    <n v="14467.88156"/>
    <n v="54813.667310000004"/>
    <n v="52749.216399999998"/>
    <n v="0"/>
    <n v="0"/>
    <n v="0"/>
    <n v="0"/>
    <n v="0"/>
    <n v="0"/>
    <s v="Automoviles Turistas"/>
    <s v="Automóviles"/>
    <s v="Automóviles"/>
    <x v="12"/>
    <x v="0"/>
    <n v="65208209.1752"/>
    <n v="61783494.341970004"/>
    <n v="1025001350.6946898"/>
    <n v="915229324.65265012"/>
    <n v="979173922.5983398"/>
    <n v="876641246.77608013"/>
    <n v="2097418.8258400001"/>
    <n v="1901006.6212099998"/>
    <n v="1101962.7584699998"/>
    <n v="872757.55660999997"/>
    <n v="15393397.42114"/>
    <n v="15072339.28723"/>
    <n v="2.6976158492016982"/>
    <n v="3.0526365880337174"/>
    <n v="-1450.52098999999"/>
    <n v="-2.4995698811695832"/>
    <n v="0.36756215097972694"/>
    <n v="0.38501537521230339"/>
    <n v="8.676868048619657E-2"/>
    <n v="9.3926095113366248E-2"/>
    <n v="5.5200222547661009E-3"/>
    <n v="5.7783710701627237E-3"/>
    <n v="6.3405773937612831E-3"/>
    <n v="6.6196775332455658E-3"/>
    <m/>
    <m/>
    <m/>
    <n v="0"/>
    <m/>
    <n v="0"/>
    <m/>
    <n v="0"/>
    <m/>
    <n v="130.15975539960118"/>
    <n v="58.853062353192243"/>
    <n v="24.931373789844287"/>
    <n v="3.0218118129721301"/>
    <n v="130.15975539960115"/>
    <n v="3.9137091522747358"/>
    <n v="60.749886742069904"/>
    <n v="27.42767105825671"/>
    <s v="Medianas"/>
    <n v="2024"/>
    <n v="4"/>
    <d v="2026-02-27T00:00:00"/>
    <x v="12"/>
    <x v="4"/>
  </r>
  <r>
    <n v="2025"/>
    <n v="12"/>
    <n v="48"/>
    <x v="4"/>
    <s v="Automoviles"/>
    <n v="36"/>
    <s v="76a50887d8f1c2e9301755428990ad81479ee21c25b43215cf524541e0503269"/>
    <s v="a62909462c6310cff6f2c460478962c30aafe7f1a24cba6daff12de1aba6d3de"/>
    <x v="19"/>
    <n v="15393397.42114"/>
    <n v="15072339.28723"/>
    <n v="15393397.42114"/>
    <n v="15072339.28723"/>
    <n v="11070520.153439999"/>
    <n v="9781056.1947900001"/>
    <n v="11070520.153439999"/>
    <n v="9781056.1947900001"/>
    <n v="34851877.802999951"/>
    <n v="34722901.368000001"/>
    <n v="143.042"/>
    <n v="137.94900000000001"/>
    <n v="134617.69756999999"/>
    <n v="248904.03177"/>
    <n v="10964649.578790002"/>
    <n v="9694770.4981500003"/>
    <n v="14211943.960129999"/>
    <n v="13931524.339440001"/>
    <n v="0"/>
    <n v="0"/>
    <n v="0"/>
    <n v="0"/>
    <n v="0"/>
    <n v="0"/>
    <s v="Automoviles"/>
    <s v="Totales"/>
    <s v="Automoviles Total"/>
    <x v="11"/>
    <x v="0"/>
    <n v="65208209.1752"/>
    <n v="61783494.341970004"/>
    <n v="1025001350.6946898"/>
    <n v="915229324.65265012"/>
    <n v="979173922.5983398"/>
    <n v="876641246.77608013"/>
    <n v="212351111.97566"/>
    <n v="193217367.41473997"/>
    <n v="130402312.61627001"/>
    <n v="114416301.70677"/>
    <n v="15393397.42114"/>
    <n v="15072339.28723"/>
    <n v="7.2490307575617567"/>
    <n v="7.8007166171958602"/>
    <n v="321058.13391000032"/>
    <n v="2.1301148268471959"/>
    <n v="100"/>
    <n v="100"/>
    <n v="23.606533005348076"/>
    <n v="24.395414095235534"/>
    <n v="1.5017928913661625"/>
    <n v="1.5720800019154941"/>
    <n v="1.6468374516900766"/>
    <n v="1.719328099454567"/>
    <m/>
    <m/>
    <m/>
    <n v="0"/>
    <m/>
    <n v="0"/>
    <m/>
    <n v="0"/>
    <m/>
    <n v="13.183279320456688"/>
    <n v="71.917328258131477"/>
    <n v="64.894081856802245"/>
    <n v="8.4895121346634426"/>
    <n v="13.098598681447138"/>
    <n v="2.0128423412801411"/>
    <n v="77.150948593310559"/>
    <n v="69.588727420905457"/>
    <s v="Grandes"/>
    <n v="2024"/>
    <n v="4"/>
    <d v="2026-02-27T00:00:00"/>
    <x v="11"/>
    <x v="19"/>
  </r>
  <r>
    <n v="2025"/>
    <n v="12"/>
    <n v="48"/>
    <x v="4"/>
    <s v="Otros Automoviles y Obligatorios"/>
    <n v="36"/>
    <s v="76a50887d8f1c2e9301755428990ad81479ee21c25b43215cf524541e0503269"/>
    <s v="a62909462c6310cff6f2c460478962c30aafe7f1a24cba6daff12de1aba6d3de"/>
    <x v="0"/>
    <n v="26903.963110000001"/>
    <n v="19630.240690000002"/>
    <n v="26903.963110000001"/>
    <n v="19630.240690000002"/>
    <n v="0"/>
    <n v="0"/>
    <n v="0"/>
    <n v="0"/>
    <n v="34851877.802999951"/>
    <n v="34722901.368000001"/>
    <n v="143.042"/>
    <n v="137.94900000000001"/>
    <n v="0"/>
    <n v="0"/>
    <n v="0"/>
    <n v="0"/>
    <n v="26903.963110000001"/>
    <n v="19630.240690000002"/>
    <n v="0"/>
    <n v="0"/>
    <n v="0"/>
    <n v="0"/>
    <n v="0"/>
    <n v="0"/>
    <s v="Otros Automoviles y Obligatorios"/>
    <s v="Automóviles"/>
    <s v="Automóviles"/>
    <x v="9"/>
    <x v="0"/>
    <n v="65208209.1752"/>
    <n v="61783494.341970004"/>
    <n v="1025001350.6946898"/>
    <n v="915229324.65265012"/>
    <n v="979173922.5983398"/>
    <n v="876641246.77608013"/>
    <n v="6335924.7192400005"/>
    <n v="4915215.4919500006"/>
    <n v="3404863.2988200011"/>
    <n v="3043391.8701899992"/>
    <n v="15393397.42114"/>
    <n v="15072339.28723"/>
    <n v="0.42462567505421928"/>
    <n v="0.39937701047186736"/>
    <n v="7273.7224199999982"/>
    <n v="37.053658866777738"/>
    <n v="0.17477599242031103"/>
    <n v="0.1302401725167617"/>
    <n v="4.1258552336125374E-2"/>
    <n v="3.177262940381316E-2"/>
    <n v="2.6247734299828939E-3"/>
    <n v="2.7476184249890499E-3"/>
    <n v="2.1448439381517976E-3"/>
    <n v="2.2392558828587886E-3"/>
    <m/>
    <m/>
    <m/>
    <n v="0"/>
    <m/>
    <n v="0"/>
    <m/>
    <n v="0"/>
    <m/>
    <m/>
    <m/>
    <m/>
    <m/>
    <m/>
    <n v="37.053658866777738"/>
    <m/>
    <m/>
    <s v="Medianas"/>
    <n v="2024"/>
    <n v="4"/>
    <d v="2026-02-27T00:00:00"/>
    <x v="9"/>
    <x v="0"/>
  </r>
  <r>
    <n v="2025"/>
    <n v="12"/>
    <n v="48"/>
    <x v="4"/>
    <s v="Camiones"/>
    <n v="36"/>
    <s v="76a50887d8f1c2e9301755428990ad81479ee21c25b43215cf524541e0503269"/>
    <s v="a62909462c6310cff6f2c460478962c30aafe7f1a24cba6daff12de1aba6d3de"/>
    <x v="25"/>
    <n v="5546300.1848200001"/>
    <n v="5461564.0896199998"/>
    <n v="5546300.1848200001"/>
    <n v="5461564.0896199998"/>
    <n v="3234763.4364399994"/>
    <n v="2863158.63368"/>
    <n v="3234763.4364399994"/>
    <n v="2863158.63368"/>
    <n v="34851877.802999951"/>
    <n v="34722901.368000001"/>
    <n v="143.042"/>
    <n v="137.94900000000001"/>
    <n v="0"/>
    <n v="0"/>
    <n v="3234763.4364399998"/>
    <n v="2863158.63368"/>
    <n v="5200392.4641400008"/>
    <n v="5293706.7299499996"/>
    <n v="0"/>
    <n v="0"/>
    <n v="0"/>
    <n v="0"/>
    <n v="0"/>
    <n v="0"/>
    <s v="Camiones"/>
    <s v="Automóviles"/>
    <s v="Automóviles"/>
    <x v="10"/>
    <x v="0"/>
    <n v="65208209.1752"/>
    <n v="61783494.341970004"/>
    <n v="1025001350.6946898"/>
    <n v="915229324.65265012"/>
    <n v="979173922.5983398"/>
    <n v="876641246.77608013"/>
    <n v="72063565.252690017"/>
    <n v="68298850.786960006"/>
    <n v="43822980.466360003"/>
    <n v="39398521.360119998"/>
    <n v="15393397.42114"/>
    <n v="15072339.28723"/>
    <n v="7.696399928829452"/>
    <n v="7.996568063283946"/>
    <n v="84736.095200000331"/>
    <n v="1.551498688096431"/>
    <n v="36.030383891753338"/>
    <n v="36.235676397274943"/>
    <n v="8.5055244653603665"/>
    <n v="8.8398433073247471"/>
    <n v="0.54110174401829048"/>
    <n v="0.56642645977563577"/>
    <n v="0.59674268978354528"/>
    <n v="0.62301016632577444"/>
    <m/>
    <m/>
    <m/>
    <n v="0"/>
    <m/>
    <n v="0"/>
    <m/>
    <n v="0"/>
    <m/>
    <n v="12.978840864377039"/>
    <n v="58.322905876847706"/>
    <n v="52.423785324090389"/>
    <n v="7.3814318469806333"/>
    <n v="12.978840864377062"/>
    <n v="-1.7627396183860777"/>
    <n v="62.202294514226416"/>
    <n v="54.086083338943169"/>
    <s v="Grandes"/>
    <n v="2024"/>
    <n v="4"/>
    <d v="2026-02-27T00:00:00"/>
    <x v="10"/>
    <x v="25"/>
  </r>
  <r>
    <n v="2025"/>
    <n v="12"/>
    <n v="48"/>
    <x v="4"/>
    <s v="Automoviles Residentes"/>
    <n v="36"/>
    <s v="76a50887d8f1c2e9301755428990ad81479ee21c25b43215cf524541e0503269"/>
    <s v="a62909462c6310cff6f2c460478962c30aafe7f1a24cba6daff12de1aba6d3de"/>
    <x v="19"/>
    <n v="9763612.9705400001"/>
    <n v="9533114.1332600005"/>
    <n v="9763612.9705400001"/>
    <n v="9533114.1332600005"/>
    <n v="7802457.4761900008"/>
    <n v="6903429.6795499977"/>
    <n v="7802457.4761900008"/>
    <n v="6903429.6795499977"/>
    <n v="34851877.802999951"/>
    <n v="34722901.368000001"/>
    <n v="143.042"/>
    <n v="137.94900000000001"/>
    <n v="134617.69756999999"/>
    <n v="248904.03177"/>
    <n v="7696586.90154"/>
    <n v="6817143.9829099998"/>
    <n v="8929833.8655699994"/>
    <n v="8565438.1524"/>
    <n v="0"/>
    <n v="0"/>
    <n v="0"/>
    <n v="0"/>
    <n v="0"/>
    <n v="0"/>
    <s v="Automoviles Residentes"/>
    <s v="Automóviles"/>
    <s v="Automóviles"/>
    <x v="13"/>
    <x v="0"/>
    <n v="65208209.1752"/>
    <n v="61783494.341970004"/>
    <n v="1025001350.6946898"/>
    <n v="915229324.65265012"/>
    <n v="979173922.5983398"/>
    <n v="876641246.77608013"/>
    <n v="131854203.17789003"/>
    <n v="118102294.51461999"/>
    <n v="82072506.09262"/>
    <n v="71101630.919850022"/>
    <n v="15393397.42114"/>
    <n v="15072339.28723"/>
    <n v="7.4048553138404705"/>
    <n v="8.0719127197650575"/>
    <n v="230498.83727999963"/>
    <n v="2.4178755657169093"/>
    <n v="63.427277964846631"/>
    <n v="63.249068054995995"/>
    <n v="14.972981307165387"/>
    <n v="15.42987206339361"/>
    <n v="0.95254635166312307"/>
    <n v="0.99712755264470665"/>
    <n v="1.0416093405746183"/>
    <n v="1.0874589997126882"/>
    <m/>
    <m/>
    <m/>
    <n v="0"/>
    <m/>
    <n v="0"/>
    <m/>
    <n v="0"/>
    <m/>
    <n v="13.022915251866607"/>
    <n v="79.913629306411011"/>
    <n v="72.415263082445222"/>
    <n v="9.5067859477628431"/>
    <n v="12.900459794228913"/>
    <n v="4.2542565445749858"/>
    <n v="86.189586697856441"/>
    <n v="79.588969783172899"/>
    <s v="Grandes"/>
    <n v="2024"/>
    <n v="4"/>
    <d v="2026-02-27T00:00:00"/>
    <x v="13"/>
    <x v="19"/>
  </r>
  <r>
    <n v="2025"/>
    <n v="12"/>
    <n v="48"/>
    <x v="4"/>
    <s v="Daños"/>
    <n v="36"/>
    <s v="76a50887d8f1c2e9301755428990ad81479ee21c25b43215cf524541e0503269"/>
    <s v="a62909462c6310cff6f2c460478962c30aafe7f1a24cba6daff12de1aba6d3de"/>
    <x v="19"/>
    <n v="27084977.49743"/>
    <n v="24902204.769259997"/>
    <n v="27084977.49743"/>
    <n v="24902204.769259997"/>
    <n v="17603883.61555"/>
    <n v="13019807.148120003"/>
    <n v="17603883.61555"/>
    <n v="13019807.148120003"/>
    <n v="34851877.802999951"/>
    <n v="34722901.368000001"/>
    <n v="143.042"/>
    <n v="137.94900000000001"/>
    <n v="134617.69756999999"/>
    <n v="248904.03177"/>
    <n v="12962130.16518"/>
    <n v="11727317.19633"/>
    <n v="18805135.775589999"/>
    <n v="18365766.034150001"/>
    <n v="0"/>
    <n v="0"/>
    <n v="0"/>
    <n v="0"/>
    <n v="0"/>
    <n v="0"/>
    <s v="Daños"/>
    <s v="Totales"/>
    <s v="Daños Total"/>
    <x v="23"/>
    <x v="0"/>
    <n v="65208209.1752"/>
    <n v="61783494.341970004"/>
    <n v="1025001350.6946898"/>
    <n v="915229324.65265012"/>
    <n v="979173922.5983398"/>
    <n v="876641246.77608013"/>
    <n v="371146564.74468988"/>
    <n v="331092600.86896008"/>
    <n v="192698359.00147003"/>
    <n v="170533067.60229999"/>
    <n v="27084977.49743"/>
    <n v="24902204.769259997"/>
    <n v="7.2976500580199737"/>
    <n v="7.5212205600196409"/>
    <n v="2182772.7281700037"/>
    <n v="8.7653794047364073"/>
    <n v="100"/>
    <n v="100"/>
    <n v="41.536146813445946"/>
    <n v="40.305594616301491"/>
    <n v="2.6424333469485957"/>
    <n v="2.7661048637362806"/>
    <n v="2.7208705073682964"/>
    <n v="2.8406380444497557"/>
    <m/>
    <m/>
    <m/>
    <n v="0"/>
    <m/>
    <n v="0"/>
    <m/>
    <n v="0"/>
    <m/>
    <n v="35.208482086402611"/>
    <n v="64.995009197332251"/>
    <n v="52.2837526586884"/>
    <n v="9.1354610941008101"/>
    <n v="10.52937298597525"/>
    <n v="2.3923300592146202"/>
    <n v="68.928670975114628"/>
    <n v="63.854222984893653"/>
    <s v="Grandes"/>
    <n v="2024"/>
    <n v="4"/>
    <d v="2026-02-27T00:00:00"/>
    <x v="23"/>
    <x v="19"/>
  </r>
  <r>
    <n v="2025"/>
    <n v="12"/>
    <n v="48"/>
    <x v="4"/>
    <s v="Daños Sin Autos"/>
    <n v="36"/>
    <s v="76a50887d8f1c2e9301755428990ad81479ee21c25b43215cf524541e0503269"/>
    <s v="a62909462c6310cff6f2c460478962c30aafe7f1a24cba6daff12de1aba6d3de"/>
    <x v="19"/>
    <n v="11691580.076289998"/>
    <n v="9829865.4820300005"/>
    <n v="11691580.076289998"/>
    <n v="9829865.4820300005"/>
    <n v="6533363.4621099997"/>
    <n v="3238750.9533300009"/>
    <n v="6533363.4621099997"/>
    <n v="3238750.9533300009"/>
    <n v="34851877.802999951"/>
    <n v="34722901.368000001"/>
    <n v="143.042"/>
    <n v="137.94900000000001"/>
    <n v="0"/>
    <n v="0"/>
    <n v="1997480.5863899998"/>
    <n v="2032546.6981799998"/>
    <n v="4593191.8154599993"/>
    <n v="4434241.6947099995"/>
    <n v="0"/>
    <n v="0"/>
    <n v="0"/>
    <n v="0"/>
    <n v="0"/>
    <n v="0"/>
    <s v="Daños Sin Autos"/>
    <s v="Totales"/>
    <s v="Daños Sin Autos Total"/>
    <x v="24"/>
    <x v="0"/>
    <n v="65208209.1752"/>
    <n v="61783494.341970004"/>
    <n v="1025001350.6946898"/>
    <n v="915229324.65265012"/>
    <n v="979173922.5983398"/>
    <n v="876641246.77608013"/>
    <n v="158795452.76903"/>
    <n v="137875233.45422003"/>
    <n v="62296046.385199986"/>
    <n v="56116765.89553"/>
    <n v="27084977.49743"/>
    <n v="24902204.769259997"/>
    <n v="7.3626667970748185"/>
    <n v="7.1295367817410806"/>
    <n v="1861714.5942599978"/>
    <n v="18.93937000118062"/>
    <n v="43.166290529129562"/>
    <n v="39.473876201372626"/>
    <n v="17.929613808097866"/>
    <n v="15.910180521065959"/>
    <n v="1.1406404555824328"/>
    <n v="1.1940248618207863"/>
    <n v="1.0740330556782207"/>
    <n v="1.1213099449951887"/>
    <m/>
    <m/>
    <m/>
    <n v="0"/>
    <m/>
    <n v="0"/>
    <m/>
    <n v="0"/>
    <m/>
    <n v="101.72478700137665"/>
    <n v="55.880928150672879"/>
    <n v="32.948069932907721"/>
    <n v="10.487605299559053"/>
    <n v="-1.7252303143341918"/>
    <n v="3.584606606798757"/>
    <n v="43.487854778169243"/>
    <n v="45.837526190888624"/>
    <s v="Grandes"/>
    <n v="2024"/>
    <n v="4"/>
    <d v="2026-02-27T00:00:00"/>
    <x v="24"/>
    <x v="19"/>
  </r>
  <r>
    <n v="2025"/>
    <n v="12"/>
    <n v="48"/>
    <x v="4"/>
    <s v="Accidentes y Enfermedades Total"/>
    <n v="36"/>
    <s v="76a50887d8f1c2e9301755428990ad81479ee21c25b43215cf524541e0503269"/>
    <s v="a62909462c6310cff6f2c460478962c30aafe7f1a24cba6daff12de1aba6d3de"/>
    <x v="25"/>
    <n v="31379452.324480001"/>
    <n v="30296137.968400002"/>
    <n v="31379452.324480001"/>
    <n v="30296137.968400002"/>
    <n v="24872615.711319998"/>
    <n v="22476120.900410004"/>
    <n v="24872615.711319998"/>
    <n v="22476120.900410004"/>
    <n v="34851877.802999951"/>
    <n v="34722901.368000001"/>
    <n v="143.042"/>
    <n v="137.94900000000001"/>
    <n v="137599.41752000002"/>
    <n v="-162350.63328000001"/>
    <n v="24122967.725930002"/>
    <n v="21828792.749869999"/>
    <n v="28007739.143580001"/>
    <n v="27331061.939849999"/>
    <n v="0"/>
    <n v="0"/>
    <n v="0"/>
    <n v="0"/>
    <n v="0"/>
    <n v="0"/>
    <s v="Accidentes y Enfermedades Total"/>
    <s v="Totales"/>
    <s v="Accidentes y Enfermedades Total"/>
    <x v="2"/>
    <x v="0"/>
    <n v="65208209.1752"/>
    <n v="61783494.341970004"/>
    <n v="1025001350.6946898"/>
    <n v="915229324.65265012"/>
    <n v="979173922.5983398"/>
    <n v="876641246.77608013"/>
    <n v="188947947.14104998"/>
    <n v="169654061.67242995"/>
    <n v="145343919.95890003"/>
    <n v="122278581.2772"/>
    <n v="31379452.324480001"/>
    <n v="30296137.968400002"/>
    <n v="16.607458720393073"/>
    <n v="17.857596611448148"/>
    <n v="1083314.3560799994"/>
    <n v="3.5757506689794383"/>
    <n v="100"/>
    <n v="100"/>
    <n v="48.121935445536266"/>
    <n v="49.035973589825915"/>
    <n v="3.0614059487056018"/>
    <n v="3.2046862768987312"/>
    <n v="3.3102236950174273"/>
    <n v="3.4559334368325159"/>
    <m/>
    <m/>
    <m/>
    <n v="0"/>
    <m/>
    <n v="0"/>
    <m/>
    <n v="0"/>
    <m/>
    <n v="10.662403986562818"/>
    <n v="79.264021099298049"/>
    <n v="74.188072829129027"/>
    <n v="17.112938551783525"/>
    <n v="10.509857335439076"/>
    <n v="2.4758540492104908"/>
    <n v="86.129650102298683"/>
    <n v="79.868073907668304"/>
    <s v="Grandes"/>
    <n v="2024"/>
    <n v="4"/>
    <d v="2026-02-27T00:00:00"/>
    <x v="2"/>
    <x v="25"/>
  </r>
  <r>
    <n v="2025"/>
    <n v="12"/>
    <n v="48"/>
    <x v="4"/>
    <s v="AP Individual"/>
    <n v="36"/>
    <s v="76a50887d8f1c2e9301755428990ad81479ee21c25b43215cf524541e0503269"/>
    <s v="a62909462c6310cff6f2c460478962c30aafe7f1a24cba6daff12de1aba6d3de"/>
    <x v="3"/>
    <n v="177205.95508000001"/>
    <n v="157238.58022999999"/>
    <n v="177205.95508000001"/>
    <n v="157238.58022999999"/>
    <n v="70906.061809999999"/>
    <n v="62108.063419999991"/>
    <n v="70906.061809999999"/>
    <n v="62108.063419999991"/>
    <n v="34851877.802999951"/>
    <n v="34722901.368000001"/>
    <n v="143.042"/>
    <n v="137.94900000000001"/>
    <n v="0"/>
    <n v="0"/>
    <n v="40818.427609999999"/>
    <n v="39202.633829999999"/>
    <n v="88320.849180000005"/>
    <n v="83259.492180000001"/>
    <n v="0"/>
    <n v="0"/>
    <n v="0"/>
    <n v="0"/>
    <n v="0"/>
    <n v="0"/>
    <s v="AP Individual"/>
    <s v="Accidentes y Enfermedades"/>
    <s v="Accidentes Personales"/>
    <x v="4"/>
    <x v="0"/>
    <n v="65208209.1752"/>
    <n v="61783494.341970004"/>
    <n v="1025001350.6946898"/>
    <n v="915229324.65265012"/>
    <n v="979173922.5983398"/>
    <n v="876641246.77608013"/>
    <n v="3822693.4372799997"/>
    <n v="3705521.2749200007"/>
    <n v="405025.26086999994"/>
    <n v="387436.92212"/>
    <n v="31379452.324480001"/>
    <n v="30296137.968400002"/>
    <n v="4.6356308186222019"/>
    <n v="4.2433592621430742"/>
    <n v="19967.374850000022"/>
    <n v="12.698775848009337"/>
    <n v="0.56471971928508335"/>
    <n v="0.51900536099355521"/>
    <n v="0.27175405876258141"/>
    <n v="0.2544993317465804"/>
    <n v="1.7288363079707117E-2"/>
    <n v="1.8097495346870104E-2"/>
    <n v="1.7180238438019406E-2"/>
    <n v="1.793647980952958E-2"/>
    <m/>
    <m/>
    <m/>
    <n v="0"/>
    <m/>
    <n v="0"/>
    <m/>
    <n v="0"/>
    <m/>
    <n v="14.165629880462326"/>
    <n v="40.013362856789605"/>
    <n v="39.499252237683471"/>
    <n v="17.506577653377171"/>
    <n v="4.1216459766626912"/>
    <n v="6.079014977725028"/>
    <n v="46.216072409823717"/>
    <n v="47.084882220092354"/>
    <s v="Medianas"/>
    <n v="2024"/>
    <n v="4"/>
    <d v="2026-02-27T00:00:00"/>
    <x v="4"/>
    <x v="3"/>
  </r>
  <r>
    <n v="2025"/>
    <n v="12"/>
    <n v="48"/>
    <x v="4"/>
    <s v="GMM. Individual"/>
    <n v="36"/>
    <s v="76a50887d8f1c2e9301755428990ad81479ee21c25b43215cf524541e0503269"/>
    <s v="a62909462c6310cff6f2c460478962c30aafe7f1a24cba6daff12de1aba6d3de"/>
    <x v="1"/>
    <n v="19905439.94218"/>
    <n v="19267013.523230001"/>
    <n v="19905439.94218"/>
    <n v="19267013.523230001"/>
    <n v="15088202.795710007"/>
    <n v="13544449.317190001"/>
    <n v="15088202.795710007"/>
    <n v="13544449.317190001"/>
    <n v="34851877.802999951"/>
    <n v="34722901.368000001"/>
    <n v="143.042"/>
    <n v="137.94900000000001"/>
    <n v="0"/>
    <n v="0"/>
    <n v="14633143.17142"/>
    <n v="13247535.60375"/>
    <n v="17553284.297790002"/>
    <n v="16993401.171349999"/>
    <n v="0"/>
    <n v="0"/>
    <n v="0"/>
    <n v="0"/>
    <n v="0"/>
    <n v="0"/>
    <s v="GMM. Individual"/>
    <s v="Accidentes y Enfermedades"/>
    <s v="Gastos Medicos"/>
    <x v="38"/>
    <x v="0"/>
    <n v="65208209.1752"/>
    <n v="61783494.341970004"/>
    <n v="1025001350.6946898"/>
    <n v="915229324.65265012"/>
    <n v="979173922.5983398"/>
    <n v="876641246.77608013"/>
    <n v="87718256.398300007"/>
    <n v="79278951.097049981"/>
    <n v="65696782.829490021"/>
    <n v="55238627.625970006"/>
    <n v="31379452.324480001"/>
    <n v="30296137.968400002"/>
    <n v="22.692471053911383"/>
    <n v="24.302810842747057"/>
    <n v="638426.41894999892"/>
    <n v="3.3135722782373866"/>
    <n v="63.434631479056122"/>
    <n v="63.595609259920238"/>
    <n v="30.525972410465219"/>
    <n v="31.184726160983374"/>
    <n v="1.9419915816393007"/>
    <n v="2.0328809298105948"/>
    <n v="2.1051569267125769"/>
    <n v="2.1978219247709392"/>
    <m/>
    <m/>
    <m/>
    <n v="0"/>
    <m/>
    <n v="0"/>
    <m/>
    <n v="0"/>
    <m/>
    <n v="11.397683599884312"/>
    <n v="75.79939373124742"/>
    <n v="70.298644368830821"/>
    <n v="22.966425669381792"/>
    <n v="10.459360964297204"/>
    <n v="3.2947090508516741"/>
    <n v="83.364132450485897"/>
    <n v="77.9569402862369"/>
    <s v="Grandes"/>
    <n v="2024"/>
    <n v="4"/>
    <d v="2026-02-27T00:00:00"/>
    <x v="38"/>
    <x v="1"/>
  </r>
  <r>
    <n v="2025"/>
    <n v="12"/>
    <n v="48"/>
    <x v="4"/>
    <s v="GMM. Gpo y Col"/>
    <n v="36"/>
    <s v="76a50887d8f1c2e9301755428990ad81479ee21c25b43215cf524541e0503269"/>
    <s v="a62909462c6310cff6f2c460478962c30aafe7f1a24cba6daff12de1aba6d3de"/>
    <x v="25"/>
    <n v="11199590.36981"/>
    <n v="10777960.1636"/>
    <n v="11199590.36981"/>
    <n v="10777960.1636"/>
    <n v="9662994.4531099983"/>
    <n v="8788282.5452999976"/>
    <n v="9662994.4531099983"/>
    <n v="8788282.5452999976"/>
    <n v="34851877.802999951"/>
    <n v="34722901.368000001"/>
    <n v="143.042"/>
    <n v="137.94900000000001"/>
    <n v="137599.41752000002"/>
    <n v="-162350.63328000001"/>
    <n v="9398493.72621"/>
    <n v="8460773.5377900004"/>
    <n v="10270435.898200002"/>
    <n v="10157402.104870001"/>
    <n v="0"/>
    <n v="0"/>
    <n v="0"/>
    <n v="0"/>
    <n v="0"/>
    <n v="0"/>
    <s v="GMM. Gpo y Col"/>
    <s v="Accidentes y Enfermedades"/>
    <s v="Gastos Medicos"/>
    <x v="29"/>
    <x v="0"/>
    <n v="65208209.1752"/>
    <n v="61783494.341970004"/>
    <n v="1025001350.6946898"/>
    <n v="915229324.65265012"/>
    <n v="979173922.5983398"/>
    <n v="876641246.77608013"/>
    <n v="89461952.377649993"/>
    <n v="78987387.650929973"/>
    <n v="73926910.578630015"/>
    <n v="62198937.928239994"/>
    <n v="31379452.324480001"/>
    <n v="30296137.968400002"/>
    <n v="12.518830712002165"/>
    <n v="13.645165999451944"/>
    <n v="421630.20621000044"/>
    <n v="3.9119666412755549"/>
    <n v="35.690840789700083"/>
    <n v="35.575360050319986"/>
    <n v="17.175123364788604"/>
    <n v="17.444724158760387"/>
    <n v="1.0926415230789239"/>
    <n v="1.1437794768972935"/>
    <n v="1.177623997973456"/>
    <n v="1.2294607632525654"/>
    <m/>
    <m/>
    <m/>
    <n v="0"/>
    <m/>
    <n v="0"/>
    <m/>
    <n v="0"/>
    <m/>
    <n v="9.9531609651967621"/>
    <n v="86.279891799952765"/>
    <n v="81.53938604245667"/>
    <n v="13.071010782781542"/>
    <n v="11.083149598930619"/>
    <n v="1.1128218826328196"/>
    <n v="91.510173661248217"/>
    <n v="83.296628906061059"/>
    <s v="Grandes"/>
    <n v="2024"/>
    <n v="4"/>
    <d v="2026-02-27T00:00:00"/>
    <x v="29"/>
    <x v="25"/>
  </r>
  <r>
    <n v="2025"/>
    <n v="12"/>
    <n v="48"/>
    <x v="4"/>
    <s v="Accidentes Personales"/>
    <n v="36"/>
    <s v="76a50887d8f1c2e9301755428990ad81479ee21c25b43215cf524541e0503269"/>
    <s v="a62909462c6310cff6f2c460478962c30aafe7f1a24cba6daff12de1aba6d3de"/>
    <x v="24"/>
    <n v="274422.01248999999"/>
    <n v="251164.28156999999"/>
    <n v="274422.01248999999"/>
    <n v="251164.28156999999"/>
    <n v="121418.46250000001"/>
    <n v="143389.03792"/>
    <n v="121418.46250000001"/>
    <n v="143389.03792"/>
    <n v="34851877.802999951"/>
    <n v="34722901.368000001"/>
    <n v="143.042"/>
    <n v="137.94900000000001"/>
    <n v="0"/>
    <n v="0"/>
    <n v="91330.828299999994"/>
    <n v="120483.60833"/>
    <n v="184018.94759"/>
    <n v="180258.66363"/>
    <n v="0"/>
    <n v="0"/>
    <n v="0"/>
    <n v="0"/>
    <n v="0"/>
    <n v="0"/>
    <s v="Accidentes Personales"/>
    <s v="Accidentes y Enfermedades"/>
    <s v="Accidentes Personales"/>
    <x v="5"/>
    <x v="0"/>
    <n v="65208209.1752"/>
    <n v="61783494.341970004"/>
    <n v="1025001350.6946898"/>
    <n v="915229324.65265012"/>
    <n v="979173922.5983398"/>
    <n v="876641246.77608013"/>
    <n v="6811902.2167499969"/>
    <n v="6595100.8747899998"/>
    <n v="1727181.4153400001"/>
    <n v="1583187.5877299996"/>
    <n v="31379452.324480001"/>
    <n v="30296137.968400002"/>
    <n v="4.0285665260316748"/>
    <n v="3.8083463215867419"/>
    <n v="23257.730920000002"/>
    <n v="9.2599675298647313"/>
    <n v="0.87452773124378458"/>
    <n v="0.82903068975977623"/>
    <n v="0.42083967028244695"/>
    <n v="0.40652327008215555"/>
    <n v="2.6772843987377365E-2"/>
    <n v="2.8025870190843384E-2"/>
    <n v="2.7442770331394532E-2"/>
    <n v="2.8650748809011344E-2"/>
    <m/>
    <m/>
    <m/>
    <n v="0"/>
    <m/>
    <n v="0"/>
    <m/>
    <n v="0"/>
    <m/>
    <n v="-15.322353604365402"/>
    <n v="44.245161457091392"/>
    <n v="57.089741034708865"/>
    <n v="7.0298615664584645"/>
    <n v="-24.196469904977992"/>
    <n v="2.0860489500345913"/>
    <n v="49.631208903274434"/>
    <n v="66.839288555531169"/>
    <s v="Medianas"/>
    <n v="2024"/>
    <n v="4"/>
    <d v="2026-02-27T00:00:00"/>
    <x v="5"/>
    <x v="24"/>
  </r>
  <r>
    <n v="2025"/>
    <n v="12"/>
    <n v="48"/>
    <x v="4"/>
    <s v="Gastos Medicos"/>
    <n v="36"/>
    <s v="76a50887d8f1c2e9301755428990ad81479ee21c25b43215cf524541e0503269"/>
    <s v="a62909462c6310cff6f2c460478962c30aafe7f1a24cba6daff12de1aba6d3de"/>
    <x v="25"/>
    <n v="31105030.31199"/>
    <n v="30044973.686830003"/>
    <n v="31105030.31199"/>
    <n v="30044973.686830003"/>
    <n v="24751197.248819999"/>
    <n v="22332731.862490002"/>
    <n v="24751197.248819999"/>
    <n v="22332731.862490002"/>
    <n v="34851877.802999951"/>
    <n v="34722901.368000001"/>
    <n v="143.042"/>
    <n v="137.94900000000001"/>
    <n v="137599.41752000002"/>
    <n v="-162350.63328000001"/>
    <n v="24031636.897630002"/>
    <n v="21708309.141540002"/>
    <n v="27823720.19599"/>
    <n v="27150803.276220001"/>
    <n v="0"/>
    <n v="0"/>
    <n v="0"/>
    <n v="0"/>
    <n v="0"/>
    <n v="0"/>
    <s v="Gastos Medicos"/>
    <s v="Accidentes y Enfermedades"/>
    <s v="Gastos Medicos"/>
    <x v="28"/>
    <x v="0"/>
    <n v="65208209.1752"/>
    <n v="61783494.341970004"/>
    <n v="1025001350.6946898"/>
    <n v="915229324.65265012"/>
    <n v="979173922.5983398"/>
    <n v="876641246.77608013"/>
    <n v="177180208.77595001"/>
    <n v="158266338.74798006"/>
    <n v="139622278.47811997"/>
    <n v="117437565.55420999"/>
    <n v="31379452.324480001"/>
    <n v="30296137.968400002"/>
    <n v="17.555589603872345"/>
    <n v="18.983805352743378"/>
    <n v="1060056.6251599975"/>
    <n v="3.5282328292557841"/>
    <n v="99.125472268756212"/>
    <n v="99.170969310240224"/>
    <n v="47.701095775253819"/>
    <n v="48.629450319743768"/>
    <n v="3.0346331047182247"/>
    <n v="3.1766604067078883"/>
    <n v="3.2827809246860329"/>
    <n v="3.4272826880235043"/>
    <m/>
    <m/>
    <m/>
    <n v="0"/>
    <m/>
    <n v="0"/>
    <m/>
    <n v="0"/>
    <m/>
    <n v="10.829241139065694"/>
    <n v="79.572972604624653"/>
    <n v="74.331008225443696"/>
    <n v="17.727254932814127"/>
    <n v="10.702481436678045"/>
    <n v="2.4784420295931753"/>
    <n v="86.37104142922442"/>
    <n v="79.954574163753009"/>
    <s v="Grandes"/>
    <n v="2024"/>
    <n v="4"/>
    <d v="2026-02-27T00:00:00"/>
    <x v="28"/>
    <x v="25"/>
  </r>
  <r>
    <n v="2025"/>
    <n v="12"/>
    <n v="48"/>
    <x v="4"/>
    <s v="AP Gpo y Col"/>
    <n v="36"/>
    <s v="76a50887d8f1c2e9301755428990ad81479ee21c25b43215cf524541e0503269"/>
    <s v="a62909462c6310cff6f2c460478962c30aafe7f1a24cba6daff12de1aba6d3de"/>
    <x v="16"/>
    <n v="97216.057409999994"/>
    <n v="93925.70134"/>
    <n v="97216.057409999994"/>
    <n v="93925.70134"/>
    <n v="50512.400689999995"/>
    <n v="81280.974499999982"/>
    <n v="50512.400689999995"/>
    <n v="81280.974499999982"/>
    <n v="34851877.802999951"/>
    <n v="34722901.368000001"/>
    <n v="143.042"/>
    <n v="137.94900000000001"/>
    <n v="0"/>
    <n v="0"/>
    <n v="50512.400689999995"/>
    <n v="81280.974499999997"/>
    <n v="95698.098409999991"/>
    <n v="96999.171450000009"/>
    <n v="0"/>
    <n v="0"/>
    <n v="0"/>
    <n v="0"/>
    <n v="0"/>
    <n v="0"/>
    <s v="AP Gpo y Col"/>
    <s v="Accidentes y Enfermedades"/>
    <s v="Accidentes Personales"/>
    <x v="3"/>
    <x v="0"/>
    <n v="65208209.1752"/>
    <n v="61783494.341970004"/>
    <n v="1025001350.6946898"/>
    <n v="915229324.65265012"/>
    <n v="979173922.5983398"/>
    <n v="876641246.77608013"/>
    <n v="2989208.7794700004"/>
    <n v="2889579.59987"/>
    <n v="1322156.15447"/>
    <n v="1195750.6656100003"/>
    <n v="31379452.324480001"/>
    <n v="30296137.968400002"/>
    <n v="3.2522337709457956"/>
    <n v="3.2504971084453134"/>
    <n v="3290.3560699999944"/>
    <n v="3.5031477253380183"/>
    <n v="0.30980801195870133"/>
    <n v="0.31002532876622096"/>
    <n v="0.14908561151986555"/>
    <n v="0.15202393833557509"/>
    <n v="9.4844809076702462E-3"/>
    <n v="9.9283748439732821E-3"/>
    <n v="1.0262531893375126E-2"/>
    <n v="1.0714268999481765E-2"/>
    <m/>
    <m/>
    <m/>
    <n v="0"/>
    <m/>
    <n v="0"/>
    <m/>
    <n v="0"/>
    <m/>
    <n v="-37.854582821223424"/>
    <n v="51.958906826439666"/>
    <n v="86.537522041781102"/>
    <n v="3.8204564959460798"/>
    <n v="-37.854582821223438"/>
    <n v="-1.3413238696277752"/>
    <n v="52.783076706069309"/>
    <n v="83.795534832890567"/>
    <s v="Medianas"/>
    <n v="2024"/>
    <n v="4"/>
    <d v="2026-02-27T00:00:00"/>
    <x v="3"/>
    <x v="16"/>
  </r>
  <r>
    <n v="2025"/>
    <n v="12"/>
    <n v="48"/>
    <x v="4"/>
    <s v="Total General Sin Pensiones"/>
    <n v="36"/>
    <s v="76a50887d8f1c2e9301755428990ad81479ee21c25b43215cf524541e0503269"/>
    <s v="a62909462c6310cff6f2c460478962c30aafe7f1a24cba6daff12de1aba6d3de"/>
    <x v="11"/>
    <n v="65208209.1752"/>
    <n v="61783494.341970004"/>
    <n v="65208209.1752"/>
    <n v="61783494.341970004"/>
    <n v="47414020.780349992"/>
    <n v="40150812.482049994"/>
    <n v="47414020.780349992"/>
    <n v="40150812.482049994"/>
    <n v="34851877.802999951"/>
    <n v="34722901.368000001"/>
    <n v="143.042"/>
    <n v="137.94900000000001"/>
    <n v="297025.11005999998"/>
    <n v="171234.62182"/>
    <n v="41682497.875220001"/>
    <n v="37917963.837480001"/>
    <n v="52325074.643519998"/>
    <n v="51362874.253289998"/>
    <n v="1484740.1328199999"/>
    <n v="1283916.6674499998"/>
    <n v="5227846.6784099992"/>
    <n v="5270043.399960001"/>
    <n v="31192.54206"/>
    <n v="31191.536899999999"/>
    <s v="Total General Sin Pensiones"/>
    <s v="Totales"/>
    <s v="Total General Sin Pensiones"/>
    <x v="25"/>
    <x v="0"/>
    <n v="65208209.1752"/>
    <n v="61783494.341970004"/>
    <n v="1025001350.6946898"/>
    <n v="915229324.65265012"/>
    <n v="979173922.5983398"/>
    <n v="876641246.77608013"/>
    <n v="979173922.5983398"/>
    <n v="876641246.77608013"/>
    <n v="558476302.03137994"/>
    <n v="497794560.05847001"/>
    <n v="65208209.1752"/>
    <n v="61783494.341970004"/>
    <n v="6.6595124390326124"/>
    <n v="7.0477512402232794"/>
    <n v="3424714.8332299963"/>
    <n v="5.5430902212721955"/>
    <n v="100"/>
    <n v="100"/>
    <n v="100"/>
    <n v="100"/>
    <n v="6.3617681216717861"/>
    <n v="6.6595124390326124"/>
    <n v="6.7506025733406441"/>
    <n v="7.0477512402232794"/>
    <n v="0.15163191120123864"/>
    <n v="0.53390378948587236"/>
    <n v="3.1855977104891997E-3"/>
    <n v="200823.46537000011"/>
    <n v="15.641471947619291"/>
    <n v="-42196.721550001763"/>
    <n v="-0.80069020969204541"/>
    <n v="1.0051600000006147"/>
    <n v="3.2225407911923298E-3"/>
    <n v="18.089816492622958"/>
    <n v="72.711735807617458"/>
    <n v="64.986308899616958"/>
    <n v="8.4898894738931769"/>
    <n v="9.92810176694916"/>
    <n v="1.8733382899972062"/>
    <n v="79.660656309034067"/>
    <n v="73.823679824637551"/>
    <s v="Grandes"/>
    <n v="2024"/>
    <n v="4"/>
    <d v="2026-02-27T00:00:00"/>
    <x v="25"/>
    <x v="11"/>
  </r>
  <r>
    <n v="2025"/>
    <n v="12"/>
    <n v="48"/>
    <x v="4"/>
    <s v="Total General"/>
    <n v="36"/>
    <s v="76a50887d8f1c2e9301755428990ad81479ee21c25b43215cf524541e0503269"/>
    <s v="a62909462c6310cff6f2c460478962c30aafe7f1a24cba6daff12de1aba6d3de"/>
    <x v="11"/>
    <n v="65208209.1752"/>
    <n v="61783494.341970004"/>
    <n v="65208209.1752"/>
    <n v="61783494.341970004"/>
    <n v="47414020.780349992"/>
    <n v="40150812.482049994"/>
    <n v="47414020.780349992"/>
    <n v="40150812.482049994"/>
    <n v="34851877.802999951"/>
    <n v="34722901.368000001"/>
    <n v="143.042"/>
    <n v="137.94900000000001"/>
    <n v="297025.11005999998"/>
    <n v="171234.62182"/>
    <n v="41682497.875220001"/>
    <n v="37917963.837480001"/>
    <n v="52325074.643519998"/>
    <n v="51362874.253289998"/>
    <n v="1484740.1328199999"/>
    <n v="1283916.6674499998"/>
    <n v="5227846.6784099992"/>
    <n v="5270043.399960001"/>
    <n v="31192.54206"/>
    <n v="31191.536899999999"/>
    <s v="Total General"/>
    <s v="Totales"/>
    <s v="Total General"/>
    <x v="26"/>
    <x v="0"/>
    <n v="65208209.1752"/>
    <n v="61783494.341970004"/>
    <n v="1025001350.6946898"/>
    <n v="915229324.65265012"/>
    <n v="979173922.5983398"/>
    <n v="876641246.77608013"/>
    <n v="1025001350.6946898"/>
    <n v="915229324.65265012"/>
    <n v="593582477.48155999"/>
    <n v="529500429.12055987"/>
    <n v="65208209.1752"/>
    <n v="61783494.341970004"/>
    <n v="6.3617681216717861"/>
    <n v="6.7506025733406441"/>
    <n v="3424714.8332299963"/>
    <n v="5.5430902212721955"/>
    <n v="100"/>
    <n v="100"/>
    <n v="100"/>
    <n v="100"/>
    <n v="6.3617681216717861"/>
    <n v="6.6595124390326124"/>
    <n v="6.7506025733406441"/>
    <n v="7.0477512402232794"/>
    <n v="0.14485250500535676"/>
    <n v="0.51003315018725115"/>
    <n v="3.0431708249808063E-3"/>
    <n v="200823.46537000011"/>
    <n v="15.641471947619291"/>
    <n v="-42196.721550001763"/>
    <n v="-0.80069020969204541"/>
    <n v="1.0051600000006147"/>
    <n v="3.2225407911923298E-3"/>
    <n v="18.089816492622958"/>
    <n v="72.711735807617458"/>
    <n v="64.986308899616958"/>
    <n v="7.9877729850647308"/>
    <n v="9.92810176694916"/>
    <n v="1.8733382899972062"/>
    <n v="79.660656309034067"/>
    <n v="73.823679824637551"/>
    <s v="Grandes"/>
    <n v="2024"/>
    <n v="4"/>
    <d v="2026-02-27T00:00:00"/>
    <x v="26"/>
    <x v="11"/>
  </r>
  <r>
    <n v="2025"/>
    <n v="12"/>
    <n v="94"/>
    <x v="5"/>
    <s v="Incendio"/>
    <n v="7"/>
    <s v="7902699be42c8a8e46fbbb4501726517e86b22c56a189f7625a6da49081b2451"/>
    <s v="a62909462c6310cff6f2c460478962c30aafe7f1a24cba6daff12de1aba6d3de"/>
    <x v="12"/>
    <n v="691706.38862999994"/>
    <n v="611644.47807000007"/>
    <n v="691706.38862999994"/>
    <n v="611644.47807000007"/>
    <n v="-104734.44349000001"/>
    <n v="262275.94709999993"/>
    <n v="-104734.44349000001"/>
    <n v="262275.94709999993"/>
    <n v="34851877.802999951"/>
    <n v="34722901.368000001"/>
    <n v="143.042"/>
    <n v="137.94900000000001"/>
    <n v="0"/>
    <n v="0"/>
    <n v="29953.31121"/>
    <n v="46752.15885"/>
    <n v="56037.187859999998"/>
    <n v="57127.453500000003"/>
    <n v="0"/>
    <n v="0"/>
    <n v="0"/>
    <n v="0"/>
    <n v="0"/>
    <n v="0"/>
    <s v="Incendio"/>
    <s v="Daños Sin Autos"/>
    <s v="Incendio"/>
    <x v="0"/>
    <x v="0"/>
    <n v="7858552.4764300007"/>
    <n v="7555571.8099100003"/>
    <n v="1025001350.6946898"/>
    <n v="915229324.65265012"/>
    <n v="979173922.5983398"/>
    <n v="876641246.77608013"/>
    <n v="34004630.66296"/>
    <n v="29220783.15724"/>
    <n v="21161856.01103"/>
    <n v="17879229.429379996"/>
    <m/>
    <m/>
    <n v="2.0341535112847158"/>
    <n v="2.0931830429686946"/>
    <n v="80061.910559999873"/>
    <n v="13.089615525121623"/>
    <m/>
    <m/>
    <n v="8.8019567306399118"/>
    <n v="8.0952771472274012"/>
    <n v="6.7483461183851054E-2"/>
    <n v="7.0641831105395986E-2"/>
    <n v="6.6829641664085976E-2"/>
    <n v="6.9771355194541973E-2"/>
    <m/>
    <m/>
    <m/>
    <n v="0"/>
    <m/>
    <n v="0"/>
    <m/>
    <n v="0"/>
    <m/>
    <n v="-139.93291975419581"/>
    <n v="-15.141459615175451"/>
    <n v="42.880456949042149"/>
    <n v="-0.49492087761777714"/>
    <n v="-35.93170465966621"/>
    <n v="-1.908479326844148"/>
    <n v="53.452559548194287"/>
    <n v="81.838338636956749"/>
    <s v="Medianas"/>
    <n v="2024"/>
    <n v="4"/>
    <d v="2026-02-27T00:00:00"/>
    <x v="0"/>
    <x v="12"/>
  </r>
  <r>
    <n v="2025"/>
    <n v="12"/>
    <n v="94"/>
    <x v="5"/>
    <s v="MyT Cascos"/>
    <n v="7"/>
    <s v="7902699be42c8a8e46fbbb4501726517e86b22c56a189f7625a6da49081b2451"/>
    <s v="a62909462c6310cff6f2c460478962c30aafe7f1a24cba6daff12de1aba6d3de"/>
    <x v="0"/>
    <n v="77155.652359999993"/>
    <n v="126807.26415999999"/>
    <n v="77155.652359999993"/>
    <n v="126807.26415999999"/>
    <n v="37210.702090000006"/>
    <n v="55330.853980000014"/>
    <n v="37210.702090000006"/>
    <n v="55330.853980000014"/>
    <n v="34851877.802999951"/>
    <n v="34722901.368000001"/>
    <n v="143.042"/>
    <n v="137.94900000000001"/>
    <n v="0"/>
    <n v="0"/>
    <n v="2833.4411500000001"/>
    <n v="24437.44816"/>
    <n v="2408.77646"/>
    <n v="-401.17354"/>
    <n v="0"/>
    <n v="0"/>
    <n v="0"/>
    <n v="0"/>
    <n v="0"/>
    <n v="0"/>
    <s v="MyT Cascos"/>
    <s v="Daños Sin Autos"/>
    <s v="Maritimo y Transportes"/>
    <x v="18"/>
    <x v="0"/>
    <n v="7858552.4764300007"/>
    <n v="7555571.8099100003"/>
    <n v="1025001350.6946898"/>
    <n v="915229324.65265012"/>
    <n v="979173922.5983398"/>
    <n v="876641246.77608013"/>
    <n v="9917118.7117099985"/>
    <n v="6428123.3506000005"/>
    <n v="-1931159.7656899989"/>
    <n v="6397090.5990500022"/>
    <n v="161034.81637000002"/>
    <n v="236396.50408000001"/>
    <n v="0.77800472700700507"/>
    <n v="1.9726949413340646"/>
    <n v="-49651.611799999999"/>
    <n v="-39.155179420440547"/>
    <n v="47.912404347842454"/>
    <n v="53.641767949786001"/>
    <n v="0.98180488825914702"/>
    <n v="1.6783278268056125"/>
    <n v="7.527370798849008E-3"/>
    <n v="7.8796678076617326E-3"/>
    <n v="1.3855244881726901E-2"/>
    <n v="1.4465126370261958E-2"/>
    <m/>
    <m/>
    <m/>
    <n v="0"/>
    <m/>
    <n v="0"/>
    <m/>
    <n v="0"/>
    <m/>
    <n v="-32.74872984347892"/>
    <n v="48.228096000509282"/>
    <n v="43.633820464879605"/>
    <n v="-1.9268577748514097"/>
    <n v="-88.405331311810755"/>
    <n v="-700.43253600424396"/>
    <n v="117.62989206561743"/>
    <n v="-6091.4905205363248"/>
    <s v="Medianas"/>
    <n v="2024"/>
    <n v="4"/>
    <d v="2026-02-27T00:00:00"/>
    <x v="18"/>
    <x v="0"/>
  </r>
  <r>
    <n v="2025"/>
    <n v="12"/>
    <n v="94"/>
    <x v="5"/>
    <s v="MyT Carga"/>
    <n v="7"/>
    <s v="7902699be42c8a8e46fbbb4501726517e86b22c56a189f7625a6da49081b2451"/>
    <s v="a62909462c6310cff6f2c460478962c30aafe7f1a24cba6daff12de1aba6d3de"/>
    <x v="9"/>
    <n v="83879.164010000008"/>
    <n v="109589.23992000001"/>
    <n v="83879.164010000008"/>
    <n v="109589.23992000001"/>
    <n v="19593.98749"/>
    <n v="24445.868470000005"/>
    <n v="19593.98749"/>
    <n v="24445.868470000005"/>
    <n v="34851877.802999951"/>
    <n v="34722901.368000001"/>
    <n v="143.042"/>
    <n v="137.94900000000001"/>
    <n v="0"/>
    <n v="0"/>
    <n v="18909.665120000001"/>
    <n v="34747.84693"/>
    <n v="75898.922359999997"/>
    <n v="96390.625469999999"/>
    <n v="0"/>
    <n v="0"/>
    <n v="0"/>
    <n v="0"/>
    <n v="0"/>
    <n v="0"/>
    <s v="MyT Carga"/>
    <s v="Daños Sin Autos"/>
    <s v="Maritimo y Transportes"/>
    <x v="17"/>
    <x v="0"/>
    <n v="7858552.4764300007"/>
    <n v="7555571.8099100003"/>
    <n v="1025001350.6946898"/>
    <n v="915229324.65265012"/>
    <n v="979173922.5983398"/>
    <n v="876641246.77608013"/>
    <n v="13372625.609420002"/>
    <n v="11810280.26677"/>
    <n v="7994414.3617699994"/>
    <n v="7433235.6017499994"/>
    <n v="161034.81637000002"/>
    <n v="236396.50408000001"/>
    <n v="0.62724528794789181"/>
    <n v="0.92791396516089308"/>
    <n v="-25710.07591"/>
    <n v="-23.460401704372003"/>
    <n v="52.087595652157539"/>
    <n v="46.358232050213999"/>
    <n v="1.0673615053354559"/>
    <n v="1.4504427021163524"/>
    <n v="8.1833222905658906E-3"/>
    <n v="8.5663192282958208E-3"/>
    <n v="1.1973965100123028E-2"/>
    <n v="1.2501036236091263E-2"/>
    <m/>
    <m/>
    <m/>
    <n v="0"/>
    <m/>
    <n v="0"/>
    <m/>
    <n v="0"/>
    <m/>
    <n v="-19.847447784292214"/>
    <n v="23.35977917908674"/>
    <n v="22.306814508290646"/>
    <n v="0.24509597080306708"/>
    <n v="-45.580325716025591"/>
    <n v="-21.259020791786131"/>
    <n v="24.9142735259252"/>
    <n v="36.048989993134448"/>
    <s v="Resto"/>
    <n v="2024"/>
    <n v="4"/>
    <d v="2026-02-27T00:00:00"/>
    <x v="17"/>
    <x v="9"/>
  </r>
  <r>
    <n v="2025"/>
    <n v="12"/>
    <n v="94"/>
    <x v="5"/>
    <s v="Maritimo y Transportes"/>
    <n v="7"/>
    <s v="7902699be42c8a8e46fbbb4501726517e86b22c56a189f7625a6da49081b2451"/>
    <s v="a62909462c6310cff6f2c460478962c30aafe7f1a24cba6daff12de1aba6d3de"/>
    <x v="9"/>
    <n v="161034.81637000002"/>
    <n v="236396.50408000001"/>
    <n v="161034.81637000002"/>
    <n v="236396.50408000001"/>
    <n v="56804.689580000013"/>
    <n v="79776.722449999987"/>
    <n v="56804.689580000013"/>
    <n v="79776.722449999987"/>
    <n v="34851877.802999951"/>
    <n v="34722901.368000001"/>
    <n v="143.042"/>
    <n v="137.94900000000001"/>
    <n v="0"/>
    <n v="0"/>
    <n v="21743.10627"/>
    <n v="59185.295090000007"/>
    <n v="78307.698819999991"/>
    <n v="95989.45193000001"/>
    <n v="0"/>
    <n v="0"/>
    <n v="0"/>
    <n v="0"/>
    <n v="0"/>
    <n v="0"/>
    <s v="Maritimo y Transportes"/>
    <s v="Daños Sin Autos"/>
    <s v="Maritimo y Transportes"/>
    <x v="19"/>
    <x v="0"/>
    <n v="7858552.4764300007"/>
    <n v="7555571.8099100003"/>
    <n v="1025001350.6946898"/>
    <n v="915229324.65265012"/>
    <n v="979173922.5983398"/>
    <n v="876641246.77608013"/>
    <n v="23289744.321129996"/>
    <n v="18238403.617370002"/>
    <n v="6063254.5960799996"/>
    <n v="13830326.200799998"/>
    <n v="161034.81637000002"/>
    <n v="236396.50408000001"/>
    <n v="0.69144089411019671"/>
    <n v="1.2961469053950494"/>
    <n v="-75361.687709999998"/>
    <n v="-31.879357947060207"/>
    <n v="100"/>
    <n v="100"/>
    <n v="2.0491663935946027"/>
    <n v="3.1287705289219656"/>
    <n v="1.57106930894149E-2"/>
    <n v="1.6445987035957552E-2"/>
    <n v="2.582920998184993E-2"/>
    <n v="2.6966162606353226E-2"/>
    <m/>
    <m/>
    <m/>
    <n v="0"/>
    <m/>
    <n v="0"/>
    <m/>
    <n v="0"/>
    <m/>
    <n v="-28.795408189898609"/>
    <n v="35.274787689069228"/>
    <n v="33.746997554161119"/>
    <n v="0.93686795894609531"/>
    <n v="-63.262654622340932"/>
    <n v="-18.420516790630682"/>
    <n v="27.766243418771943"/>
    <n v="61.65812378339308"/>
    <s v="Resto"/>
    <n v="2024"/>
    <n v="4"/>
    <d v="2026-02-27T00:00:00"/>
    <x v="19"/>
    <x v="9"/>
  </r>
  <r>
    <n v="2025"/>
    <n v="12"/>
    <n v="94"/>
    <x v="5"/>
    <s v="Riesgos Catastroficos"/>
    <n v="7"/>
    <s v="7902699be42c8a8e46fbbb4501726517e86b22c56a189f7625a6da49081b2451"/>
    <s v="a62909462c6310cff6f2c460478962c30aafe7f1a24cba6daff12de1aba6d3de"/>
    <x v="26"/>
    <n v="445006.21513999999"/>
    <n v="327513.74623000005"/>
    <n v="445006.21513999999"/>
    <n v="327513.74623000005"/>
    <n v="83137.477360000004"/>
    <n v="37000.207159999998"/>
    <n v="83137.477360000004"/>
    <n v="37000.207159999998"/>
    <n v="34851877.802999951"/>
    <n v="34722901.368000001"/>
    <n v="143.042"/>
    <n v="137.94900000000001"/>
    <n v="0"/>
    <n v="0"/>
    <n v="25738.50459"/>
    <n v="31217.083429999999"/>
    <n v="75127.253430000012"/>
    <n v="68617.909750000006"/>
    <n v="0"/>
    <n v="0"/>
    <n v="0"/>
    <n v="0"/>
    <n v="0"/>
    <n v="0"/>
    <s v="Riesgos Catastroficos"/>
    <s v="Daños Sin Autos"/>
    <s v="Riesgos Catastroficos"/>
    <x v="15"/>
    <x v="0"/>
    <n v="7858552.4764300007"/>
    <n v="7555571.8099100003"/>
    <n v="1025001350.6946898"/>
    <n v="915229324.65265012"/>
    <n v="979173922.5983398"/>
    <n v="876641246.77608013"/>
    <n v="38761762.84839002"/>
    <n v="34998585.621450007"/>
    <n v="12144880.34196"/>
    <n v="6399232.7254699999"/>
    <n v="445006.21513999999"/>
    <n v="327513.74623000005"/>
    <n v="1.1480546353904628"/>
    <n v="0.93579137675001567"/>
    <n v="117492.46890999994"/>
    <n v="35.874057276206543"/>
    <n v="100"/>
    <n v="100"/>
    <n v="5.6626995426282161"/>
    <n v="4.3347314335683782"/>
    <n v="4.3415183291065827E-2"/>
    <n v="4.5447106471047528E-2"/>
    <n v="3.5784883351972885E-2"/>
    <n v="3.7360065754886464E-2"/>
    <m/>
    <m/>
    <m/>
    <n v="0"/>
    <m/>
    <n v="0"/>
    <m/>
    <n v="0"/>
    <m/>
    <n v="124.6946267097603"/>
    <n v="18.68231825343041"/>
    <n v="11.297298994594323"/>
    <n v="0.68454752141743103"/>
    <n v="-17.54993816858309"/>
    <n v="9.4863625308843069"/>
    <n v="34.2598769619362"/>
    <n v="45.494075152879446"/>
    <s v="Resto"/>
    <n v="2024"/>
    <n v="4"/>
    <d v="2026-02-27T00:00:00"/>
    <x v="15"/>
    <x v="26"/>
  </r>
  <r>
    <n v="2025"/>
    <n v="12"/>
    <n v="94"/>
    <x v="5"/>
    <s v="Terremoto y Erupcion Volcanica"/>
    <n v="7"/>
    <s v="7902699be42c8a8e46fbbb4501726517e86b22c56a189f7625a6da49081b2451"/>
    <s v="a62909462c6310cff6f2c460478962c30aafe7f1a24cba6daff12de1aba6d3de"/>
    <x v="26"/>
    <n v="161755.38841999997"/>
    <n v="116142.71940999999"/>
    <n v="161755.38841999997"/>
    <n v="116142.71940999999"/>
    <n v="-5422.4886999999999"/>
    <n v="-23158.344850000005"/>
    <n v="-5422.4886999999999"/>
    <n v="-23158.344850000005"/>
    <n v="34851877.802999951"/>
    <n v="34722901.368000001"/>
    <n v="143.042"/>
    <n v="137.94900000000001"/>
    <n v="0"/>
    <n v="0"/>
    <n v="-45.94426"/>
    <n v="-10373.19447"/>
    <n v="28780.235639999999"/>
    <n v="26964.471450000001"/>
    <n v="0"/>
    <n v="0"/>
    <n v="0"/>
    <n v="0"/>
    <n v="0"/>
    <n v="0"/>
    <s v="Terremoto y Erupcion Volcanica"/>
    <s v="Daños Sin Autos"/>
    <s v="Riesgos Catastroficos"/>
    <x v="16"/>
    <x v="0"/>
    <n v="7858552.4764300007"/>
    <n v="7555571.8099100003"/>
    <n v="1025001350.6946898"/>
    <n v="915229324.65265012"/>
    <n v="979173922.5983398"/>
    <n v="876641246.77608013"/>
    <n v="15563905.993049996"/>
    <n v="14505796.106170004"/>
    <n v="760196.79989999975"/>
    <n v="-222767.64615000002"/>
    <n v="445006.21513999999"/>
    <n v="327513.74623000005"/>
    <n v="1.0392981587798797"/>
    <n v="0.800664221115027"/>
    <n v="45612.669009999983"/>
    <n v="39.272947320082039"/>
    <n v="36.349017815203176"/>
    <n v="35.461937322300216"/>
    <n v="2.0583356655713594"/>
    <n v="1.5371797440620638"/>
    <n v="1.5780992708972631E-2"/>
    <n v="1.6519576827655421E-2"/>
    <n v="1.2690012905134867E-2"/>
    <n v="1.3248603101567984E-2"/>
    <m/>
    <m/>
    <m/>
    <n v="0"/>
    <m/>
    <n v="0"/>
    <m/>
    <n v="0"/>
    <m/>
    <n v="-76.585162993632522"/>
    <n v="-3.3522770109645048"/>
    <n v="-19.939557957350576"/>
    <n v="-0.71330064803131266"/>
    <n v="-99.55708668016517"/>
    <n v="6.7339135253103422"/>
    <n v="-0.15963823428931453"/>
    <n v="-38.469860198205367"/>
    <s v="Resto"/>
    <n v="2024"/>
    <n v="4"/>
    <d v="2026-02-27T00:00:00"/>
    <x v="16"/>
    <x v="26"/>
  </r>
  <r>
    <n v="2025"/>
    <n v="12"/>
    <n v="94"/>
    <x v="5"/>
    <s v="Huracan y Otros Riesgos Hidrometeorologicos"/>
    <n v="7"/>
    <s v="7902699be42c8a8e46fbbb4501726517e86b22c56a189f7625a6da49081b2451"/>
    <s v="a62909462c6310cff6f2c460478962c30aafe7f1a24cba6daff12de1aba6d3de"/>
    <x v="7"/>
    <n v="283250.82672000001"/>
    <n v="211371.02682"/>
    <n v="283250.82672000001"/>
    <n v="211371.02682"/>
    <n v="88559.966060000006"/>
    <n v="60158.552009999999"/>
    <n v="88559.966060000006"/>
    <n v="60158.552009999999"/>
    <n v="34851877.802999951"/>
    <n v="34722901.368000001"/>
    <n v="143.042"/>
    <n v="137.94900000000001"/>
    <n v="0"/>
    <n v="0"/>
    <n v="25784.448850000001"/>
    <n v="41590.277900000001"/>
    <n v="46347.017789999998"/>
    <n v="41653.438299999994"/>
    <n v="0"/>
    <n v="0"/>
    <n v="0"/>
    <n v="0"/>
    <n v="0"/>
    <n v="0"/>
    <s v="Huracan y Otros Riesgos Hidrometeorologicos"/>
    <s v="Daños Sin Autos"/>
    <s v="Riesgos Catastroficos"/>
    <x v="14"/>
    <x v="0"/>
    <n v="7858552.4764300007"/>
    <n v="7555571.8099100003"/>
    <n v="1025001350.6946898"/>
    <n v="915229324.65265012"/>
    <n v="979173922.5983398"/>
    <n v="876641246.77608013"/>
    <n v="23197857.011369999"/>
    <n v="20492623.836209998"/>
    <n v="11407851.490080001"/>
    <n v="6622132.7381100012"/>
    <n v="445006.21513999999"/>
    <n v="327513.74623000005"/>
    <n v="1.2210215218637215"/>
    <n v="1.0314493083433867"/>
    <n v="71879.799900000013"/>
    <n v="34.006458208301012"/>
    <n v="63.650982184796824"/>
    <n v="64.53806267769977"/>
    <n v="3.6043638770568571"/>
    <n v="2.7975516895063142"/>
    <n v="2.7634190582093196E-2"/>
    <n v="2.8927529643392104E-2"/>
    <n v="2.3094870446838011E-2"/>
    <n v="2.4111462653318476E-2"/>
    <m/>
    <m/>
    <m/>
    <n v="0"/>
    <m/>
    <n v="0"/>
    <m/>
    <n v="0"/>
    <m/>
    <n v="47.210933609703432"/>
    <n v="31.265563135511542"/>
    <n v="28.461115468408078"/>
    <n v="0.77630714369844023"/>
    <n v="-38.003662990672147"/>
    <n v="11.268168203055652"/>
    <n v="55.633458374453049"/>
    <n v="99.848366899401924"/>
    <s v="Resto"/>
    <n v="2024"/>
    <n v="4"/>
    <d v="2026-02-27T00:00:00"/>
    <x v="14"/>
    <x v="7"/>
  </r>
  <r>
    <n v="2025"/>
    <n v="12"/>
    <n v="94"/>
    <x v="5"/>
    <s v="Diversos"/>
    <n v="7"/>
    <s v="7902699be42c8a8e46fbbb4501726517e86b22c56a189f7625a6da49081b2451"/>
    <s v="a62909462c6310cff6f2c460478962c30aafe7f1a24cba6daff12de1aba6d3de"/>
    <x v="7"/>
    <n v="470288.20758999995"/>
    <n v="461166.26509"/>
    <n v="470288.20758999995"/>
    <n v="461166.26509"/>
    <n v="-507423.11157000007"/>
    <n v="329304.60151999991"/>
    <n v="-507423.11157000007"/>
    <n v="329304.60151999991"/>
    <n v="34851877.802999951"/>
    <n v="34722901.368000001"/>
    <n v="143.042"/>
    <n v="137.94900000000001"/>
    <n v="0"/>
    <n v="0"/>
    <n v="49728.634030000001"/>
    <n v="90782.540239999988"/>
    <n v="264071.56277999998"/>
    <n v="227470.68591"/>
    <n v="0"/>
    <n v="0"/>
    <n v="0"/>
    <n v="0"/>
    <n v="0"/>
    <n v="0"/>
    <s v="Diversos"/>
    <s v="Daños Sin Autos"/>
    <s v="Diversos"/>
    <x v="6"/>
    <x v="0"/>
    <n v="7858552.4764300007"/>
    <n v="7555571.8099100003"/>
    <n v="1025001350.6946898"/>
    <n v="915229324.65265012"/>
    <n v="979173922.5983398"/>
    <n v="876641246.77608013"/>
    <n v="37295032.047789998"/>
    <n v="33101301.12385001"/>
    <n v="10154871.342620004"/>
    <n v="8675799.5556700006"/>
    <n v="470288.20758999995"/>
    <n v="461166.26509"/>
    <n v="1.2609942444542501"/>
    <n v="1.3931967911609444"/>
    <n v="9121.9424999999464"/>
    <n v="1.9780159978136647"/>
    <n v="100"/>
    <n v="100"/>
    <n v="5.9844126383392613"/>
    <n v="6.1036580247325221"/>
    <n v="4.5881715889570719E-2"/>
    <n v="4.8029078056127279E-2"/>
    <n v="5.0388056049779972E-2"/>
    <n v="5.2606042299056389E-2"/>
    <m/>
    <m/>
    <m/>
    <n v="0"/>
    <m/>
    <n v="0"/>
    <m/>
    <n v="0"/>
    <m/>
    <n v="-254.08928670533086"/>
    <n v="-107.89620138899477"/>
    <n v="71.406914696098539"/>
    <n v="-4.9968443168781942"/>
    <n v="-45.222248795271206"/>
    <n v="16.090370820124633"/>
    <n v="18.831499123375622"/>
    <n v="39.909555763997915"/>
    <s v="Resto"/>
    <n v="2024"/>
    <n v="4"/>
    <d v="2026-02-27T00:00:00"/>
    <x v="6"/>
    <x v="7"/>
  </r>
  <r>
    <n v="2025"/>
    <n v="12"/>
    <n v="94"/>
    <x v="5"/>
    <s v="Miscelaneos"/>
    <n v="7"/>
    <s v="7902699be42c8a8e46fbbb4501726517e86b22c56a189f7625a6da49081b2451"/>
    <s v="a62909462c6310cff6f2c460478962c30aafe7f1a24cba6daff12de1aba6d3de"/>
    <x v="27"/>
    <n v="252204.57615000001"/>
    <n v="211422.17200999998"/>
    <n v="252204.57615000001"/>
    <n v="211422.17200999998"/>
    <n v="2067.7955500000016"/>
    <n v="223338.20544000002"/>
    <n v="2067.7955500000016"/>
    <n v="223338.20544000002"/>
    <n v="34851877.802999951"/>
    <n v="34722901.368000001"/>
    <n v="143.042"/>
    <n v="137.94900000000001"/>
    <n v="0"/>
    <n v="0"/>
    <n v="35636.3465"/>
    <n v="56550.384279999998"/>
    <n v="175994.09628"/>
    <n v="147529.53784"/>
    <n v="0"/>
    <n v="0"/>
    <n v="0"/>
    <n v="0"/>
    <n v="0"/>
    <n v="0"/>
    <s v="Miscelaneos"/>
    <s v="Daños Sin Autos"/>
    <s v="Diversos"/>
    <x v="8"/>
    <x v="0"/>
    <n v="7858552.4764300007"/>
    <n v="7555571.8099100003"/>
    <n v="1025001350.6946898"/>
    <n v="915229324.65265012"/>
    <n v="979173922.5983398"/>
    <n v="876641246.77608013"/>
    <n v="18488020.312490001"/>
    <n v="15556913.919899998"/>
    <n v="3138927.3225399987"/>
    <n v="3067729.12347"/>
    <n v="470288.20758999995"/>
    <n v="461166.26509"/>
    <n v="1.3641513363094775"/>
    <n v="1.359023859735794"/>
    <n v="40782.404140000028"/>
    <n v="19.289558778192429"/>
    <n v="53.627663224308073"/>
    <n v="45.845107939267713"/>
    <n v="3.209300655641508"/>
    <n v="2.7982286096824005"/>
    <n v="2.4605292078792831E-2"/>
    <n v="2.575687222967999E-2"/>
    <n v="2.3100458684520341E-2"/>
    <n v="2.4117296874579232E-2"/>
    <m/>
    <m/>
    <m/>
    <n v="0"/>
    <m/>
    <n v="0"/>
    <m/>
    <n v="0"/>
    <m/>
    <n v="-99.074141593496634"/>
    <n v="0.81988819614841923"/>
    <n v="105.63613234918256"/>
    <n v="6.5875865782287546E-2"/>
    <n v="-36.983016200999721"/>
    <n v="19.294141943880149"/>
    <n v="20.248603364117347"/>
    <n v="38.331567432503249"/>
    <s v="Resto"/>
    <n v="2024"/>
    <n v="4"/>
    <d v="2026-02-27T00:00:00"/>
    <x v="8"/>
    <x v="27"/>
  </r>
  <r>
    <n v="2025"/>
    <n v="12"/>
    <n v="94"/>
    <x v="5"/>
    <s v="Tecnicos"/>
    <n v="7"/>
    <s v="7902699be42c8a8e46fbbb4501726517e86b22c56a189f7625a6da49081b2451"/>
    <s v="a62909462c6310cff6f2c460478962c30aafe7f1a24cba6daff12de1aba6d3de"/>
    <x v="17"/>
    <n v="218083.63144"/>
    <n v="249744.09308000002"/>
    <n v="218083.63144"/>
    <n v="249744.09308000002"/>
    <n v="-509490.90712000011"/>
    <n v="105966.39608000001"/>
    <n v="-509490.90712000011"/>
    <n v="105966.39608000001"/>
    <n v="34851877.802999951"/>
    <n v="34722901.368000001"/>
    <n v="143.042"/>
    <n v="137.94900000000001"/>
    <n v="0"/>
    <n v="0"/>
    <n v="14092.28753"/>
    <n v="34232.155960000004"/>
    <n v="88077.466499999995"/>
    <n v="79941.148069999996"/>
    <n v="0"/>
    <n v="0"/>
    <n v="0"/>
    <n v="0"/>
    <n v="0"/>
    <n v="0"/>
    <s v="Tecnicos"/>
    <s v="Daños Sin Autos"/>
    <s v="Diversos"/>
    <x v="7"/>
    <x v="0"/>
    <n v="7858552.4764300007"/>
    <n v="7555571.8099100003"/>
    <n v="1025001350.6946898"/>
    <n v="915229324.65265012"/>
    <n v="979173922.5983398"/>
    <n v="876641246.77608013"/>
    <n v="18807011.735299997"/>
    <n v="17544387.203949999"/>
    <n v="7015944.0200799983"/>
    <n v="5608070.4322000016"/>
    <n v="470288.20758999995"/>
    <n v="461166.26509"/>
    <n v="1.1595868312809412"/>
    <n v="1.4234985250654513"/>
    <n v="-31660.461640000023"/>
    <n v="-12.677161349260935"/>
    <n v="46.372336775691942"/>
    <n v="54.154892060732287"/>
    <n v="2.7751119826977537"/>
    <n v="3.305429415050122"/>
    <n v="2.1276423810777892E-2"/>
    <n v="2.2272205826447299E-2"/>
    <n v="2.7287597365259628E-2"/>
    <n v="2.8488745424477158E-2"/>
    <m/>
    <m/>
    <m/>
    <n v="0"/>
    <m/>
    <n v="0"/>
    <m/>
    <n v="0"/>
    <m/>
    <n v="-580.80422281735116"/>
    <n v="-233.62180084577929"/>
    <n v="42.429990945193644"/>
    <n v="-7.2619009738648206"/>
    <n v="-58.833187291893843"/>
    <n v="10.177885389981501"/>
    <n v="15.999878391143325"/>
    <n v="42.82169669370375"/>
    <s v="Resto"/>
    <n v="2024"/>
    <n v="4"/>
    <d v="2026-02-27T00:00:00"/>
    <x v="7"/>
    <x v="17"/>
  </r>
  <r>
    <n v="2025"/>
    <n v="12"/>
    <n v="94"/>
    <x v="5"/>
    <s v="RC Otros"/>
    <n v="7"/>
    <s v="7902699be42c8a8e46fbbb4501726517e86b22c56a189f7625a6da49081b2451"/>
    <s v="a62909462c6310cff6f2c460478962c30aafe7f1a24cba6daff12de1aba6d3de"/>
    <x v="19"/>
    <n v="188530.29088999997"/>
    <n v="287463.96730999998"/>
    <n v="188530.29088999997"/>
    <n v="287463.96730999998"/>
    <n v="-12483.363680000002"/>
    <n v="144205.29960000003"/>
    <n v="-12483.363680000002"/>
    <n v="144205.29960000003"/>
    <n v="34851877.802999951"/>
    <n v="34722901.368000001"/>
    <n v="143.042"/>
    <n v="137.94900000000001"/>
    <n v="0"/>
    <n v="0"/>
    <n v="-17998.536390000001"/>
    <n v="150230.63109000001"/>
    <n v="50324.29264"/>
    <n v="149165.98069"/>
    <n v="0"/>
    <n v="0"/>
    <n v="0"/>
    <n v="0"/>
    <n v="0"/>
    <n v="0"/>
    <s v="RC Otros"/>
    <s v="Daños Sin Autos"/>
    <s v="Responsabilidad Civil y Riesgos Profesionales"/>
    <x v="33"/>
    <x v="0"/>
    <n v="7858552.4764300007"/>
    <n v="7555571.8099100003"/>
    <n v="1025001350.6946898"/>
    <n v="915229324.65265012"/>
    <n v="979173922.5983398"/>
    <n v="876641246.77608013"/>
    <n v="2245075.8021599995"/>
    <n v="2181582.1674899999"/>
    <n v="762549.19381999993"/>
    <n v="1224196.8042299999"/>
    <n v="729734.96114000003"/>
    <n v="889367.91902999999"/>
    <n v="8.3975022450740404"/>
    <n v="13.176857218297632"/>
    <n v="-98933.676420000003"/>
    <n v="-34.416026935755163"/>
    <n v="25.835447241759645"/>
    <n v="32.322277559047336"/>
    <n v="2.3990460260392115"/>
    <n v="3.8046619705600304"/>
    <n v="1.8393174873596457E-2"/>
    <n v="1.9254014689210192E-2"/>
    <n v="3.1408955063704821E-2"/>
    <n v="3.2791517438538538E-2"/>
    <m/>
    <m/>
    <m/>
    <n v="0"/>
    <m/>
    <n v="0"/>
    <m/>
    <n v="0"/>
    <m/>
    <n v="-108.65666082635425"/>
    <n v="-6.6214100774307703"/>
    <n v="50.164652269092777"/>
    <n v="-1.6370568326830734"/>
    <n v="-111.98060359555933"/>
    <n v="-66.262888892484767"/>
    <n v="-35.765105569897187"/>
    <n v="100.71373539400554"/>
    <s v="Grandes"/>
    <n v="2024"/>
    <n v="4"/>
    <d v="2026-02-27T00:00:00"/>
    <x v="33"/>
    <x v="19"/>
  </r>
  <r>
    <n v="2025"/>
    <n v="12"/>
    <n v="94"/>
    <x v="5"/>
    <s v="RC Aviones y Barcos"/>
    <n v="7"/>
    <s v="7902699be42c8a8e46fbbb4501726517e86b22c56a189f7625a6da49081b2451"/>
    <s v="a62909462c6310cff6f2c460478962c30aafe7f1a24cba6daff12de1aba6d3de"/>
    <x v="24"/>
    <n v="61810.159890000003"/>
    <n v="70195.472629999989"/>
    <n v="61810.159890000003"/>
    <n v="70195.472629999989"/>
    <n v="3141.3859499999999"/>
    <n v="9725.6336000000028"/>
    <n v="3141.3859499999999"/>
    <n v="9725.6336000000028"/>
    <n v="34851877.802999951"/>
    <n v="34722901.368000001"/>
    <n v="143.042"/>
    <n v="137.94900000000001"/>
    <n v="0"/>
    <n v="0"/>
    <n v="-894.19861000000003"/>
    <n v="-2312.5882900000001"/>
    <n v="1847.8367800000001"/>
    <n v="732.44765000000007"/>
    <n v="0"/>
    <n v="0"/>
    <n v="0"/>
    <n v="0"/>
    <n v="0"/>
    <n v="0"/>
    <s v="RC Aviones y Barcos"/>
    <s v="Daños Sin Autos"/>
    <s v="Responsabilidad Civil y Riesgos Profesionales"/>
    <x v="20"/>
    <x v="0"/>
    <n v="7858552.4764300007"/>
    <n v="7555571.8099100003"/>
    <n v="1025001350.6946898"/>
    <n v="915229324.65265012"/>
    <n v="979173922.5983398"/>
    <n v="876641246.77608013"/>
    <n v="1958504.8817999999"/>
    <n v="2073248.9940900002"/>
    <n v="693849.30816000002"/>
    <n v="40985.065610000005"/>
    <n v="729734.96114000003"/>
    <n v="889367.91902999999"/>
    <n v="3.1559870217526464"/>
    <n v="3.3857714548565601"/>
    <n v="-8385.3127399999867"/>
    <n v="-11.945660347924337"/>
    <n v="8.470220447357967"/>
    <n v="7.8927372044810813"/>
    <n v="0.7865336533081122"/>
    <n v="0.92905572729691432"/>
    <n v="6.0302515550939E-3"/>
    <n v="6.3124801900340975E-3"/>
    <n v="7.6697141076244183E-3"/>
    <n v="8.0073203135432626E-3"/>
    <m/>
    <m/>
    <m/>
    <n v="0"/>
    <m/>
    <n v="0"/>
    <m/>
    <n v="0"/>
    <m/>
    <n v="-67.69993525151925"/>
    <n v="5.082313256575528"/>
    <n v="13.855072464949089"/>
    <n v="0.4527475797778851"/>
    <n v="-61.333428268807857"/>
    <n v="152.28243684036667"/>
    <n v="-48.391644742562164"/>
    <n v="-315.73427670905903"/>
    <s v="Medianas"/>
    <n v="2024"/>
    <n v="4"/>
    <d v="2026-02-27T00:00:00"/>
    <x v="20"/>
    <x v="24"/>
  </r>
  <r>
    <n v="2025"/>
    <n v="12"/>
    <n v="94"/>
    <x v="5"/>
    <s v="RC General"/>
    <n v="7"/>
    <s v="7902699be42c8a8e46fbbb4501726517e86b22c56a189f7625a6da49081b2451"/>
    <s v="a62909462c6310cff6f2c460478962c30aafe7f1a24cba6daff12de1aba6d3de"/>
    <x v="8"/>
    <n v="471966.62472000002"/>
    <n v="520483.32373"/>
    <n v="471966.62472000002"/>
    <n v="520483.32373"/>
    <n v="139761.13442000002"/>
    <n v="50030.396819999994"/>
    <n v="139761.13442000002"/>
    <n v="50030.396819999994"/>
    <n v="34851877.802999951"/>
    <n v="34722901.368000001"/>
    <n v="143.042"/>
    <n v="137.94900000000001"/>
    <n v="0"/>
    <n v="0"/>
    <n v="9942.7443999999996"/>
    <n v="11920.89848"/>
    <n v="58543.507429999998"/>
    <n v="66253.586469999995"/>
    <n v="0"/>
    <n v="0"/>
    <n v="0"/>
    <n v="0"/>
    <n v="0"/>
    <n v="0"/>
    <s v="RC General"/>
    <s v="Daños Sin Autos"/>
    <s v="Responsabilidad Civil y Riesgos Profesionales"/>
    <x v="21"/>
    <x v="0"/>
    <n v="7858552.4764300007"/>
    <n v="7555571.8099100003"/>
    <n v="1025001350.6946898"/>
    <n v="915229324.65265012"/>
    <n v="979173922.5983398"/>
    <n v="876641246.77608013"/>
    <n v="17283430.244149998"/>
    <n v="14944322.838619996"/>
    <n v="9150572.3407299984"/>
    <n v="6562817.1625400009"/>
    <n v="729734.96114000003"/>
    <n v="889367.91902999999"/>
    <n v="2.7307462584271933"/>
    <n v="3.4828163801770695"/>
    <n v="-48516.699009999982"/>
    <n v="-9.32147040990845"/>
    <n v="64.676444168536008"/>
    <n v="58.52283544223986"/>
    <n v="6.0057704791761601"/>
    <n v="6.888735053081307"/>
    <n v="4.6045463686474844E-2"/>
    <n v="4.8200489599190668E-2"/>
    <n v="5.6869170350014188E-2"/>
    <n v="5.9372442905706299E-2"/>
    <m/>
    <m/>
    <m/>
    <n v="0"/>
    <m/>
    <n v="0"/>
    <m/>
    <n v="0"/>
    <m/>
    <n v="179.35244032309882"/>
    <n v="29.612503744923707"/>
    <n v="9.6122958294727603"/>
    <n v="1.5273485549959644"/>
    <n v="-16.594001562204397"/>
    <n v="-11.637225168921484"/>
    <n v="16.983513350115654"/>
    <n v="17.992834977164371"/>
    <s v="Medianas"/>
    <n v="2024"/>
    <n v="4"/>
    <d v="2026-02-27T00:00:00"/>
    <x v="21"/>
    <x v="8"/>
  </r>
  <r>
    <n v="2025"/>
    <n v="12"/>
    <n v="94"/>
    <x v="5"/>
    <s v="Responsabilidad Civil y Riesgos Profesionales"/>
    <n v="7"/>
    <s v="7902699be42c8a8e46fbbb4501726517e86b22c56a189f7625a6da49081b2451"/>
    <s v="a62909462c6310cff6f2c460478962c30aafe7f1a24cba6daff12de1aba6d3de"/>
    <x v="8"/>
    <n v="729734.96114000003"/>
    <n v="889367.91902999999"/>
    <n v="729734.96114000003"/>
    <n v="889367.91902999999"/>
    <n v="134539.07339000001"/>
    <n v="206893.74434999999"/>
    <n v="134539.07339000001"/>
    <n v="206893.74434999999"/>
    <n v="34851877.802999951"/>
    <n v="34722901.368000001"/>
    <n v="143.042"/>
    <n v="137.94900000000001"/>
    <n v="0"/>
    <n v="0"/>
    <n v="-6879.2511699999995"/>
    <n v="161019.14694999999"/>
    <n v="114480.67068000001"/>
    <n v="221678.62974999999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7858552.4764300007"/>
    <n v="7555571.8099100003"/>
    <n v="1025001350.6946898"/>
    <n v="915229324.65265012"/>
    <n v="979173922.5983398"/>
    <n v="876641246.77608013"/>
    <n v="21871531.865920011"/>
    <n v="19519102.49123"/>
    <n v="10675318.01537"/>
    <n v="7926763.6329799984"/>
    <n v="729734.96114000003"/>
    <n v="889367.91902999999"/>
    <n v="3.3364602242473258"/>
    <n v="4.5563976080846755"/>
    <n v="-159632.95788999996"/>
    <n v="-17.949034867831259"/>
    <n v="100"/>
    <n v="100"/>
    <n v="9.2858699274284859"/>
    <n v="11.771020664028258"/>
    <n v="7.1193560929985675E-2"/>
    <n v="7.4525571433068039E-2"/>
    <n v="9.7174325065199907E-2"/>
    <n v="0.10145175375910309"/>
    <m/>
    <m/>
    <m/>
    <n v="0"/>
    <m/>
    <n v="0"/>
    <m/>
    <n v="0"/>
    <m/>
    <n v="-34.971898830154259"/>
    <n v="18.436703810904383"/>
    <n v="23.263009596259238"/>
    <n v="1.2602816440343483"/>
    <n v="-104.27231872749651"/>
    <n v="-48.357371746159487"/>
    <n v="-6.0090940497973673"/>
    <n v="72.636296575628762"/>
    <s v="Medianas"/>
    <n v="2024"/>
    <n v="4"/>
    <d v="2026-02-27T00:00:00"/>
    <x v="22"/>
    <x v="8"/>
  </r>
  <r>
    <n v="2025"/>
    <n v="12"/>
    <n v="94"/>
    <x v="5"/>
    <s v="RC Viajero"/>
    <n v="7"/>
    <s v="7902699be42c8a8e46fbbb4501726517e86b22c56a189f7625a6da49081b2451"/>
    <s v="a62909462c6310cff6f2c460478962c30aafe7f1a24cba6daff12de1aba6d3de"/>
    <x v="0"/>
    <n v="7427.8856399999995"/>
    <n v="11225.155359999999"/>
    <n v="7427.8856399999995"/>
    <n v="11225.155359999999"/>
    <n v="4119.9167000000007"/>
    <n v="2932.4143300000001"/>
    <n v="4119.9167000000007"/>
    <n v="2932.4143300000001"/>
    <n v="34851877.802999951"/>
    <n v="34722901.368000001"/>
    <n v="143.042"/>
    <n v="137.94900000000001"/>
    <n v="0"/>
    <n v="0"/>
    <n v="2070.7394300000001"/>
    <n v="1180.2056699999998"/>
    <n v="3765.0338299999999"/>
    <n v="5526.6149400000004"/>
    <n v="0"/>
    <n v="0"/>
    <n v="0"/>
    <n v="0"/>
    <n v="0"/>
    <n v="0"/>
    <s v="RC Viajero"/>
    <s v="Daños Sin Autos"/>
    <s v="Responsabilidad Civil y Riesgos Profesionales"/>
    <x v="32"/>
    <x v="0"/>
    <n v="7858552.4764300007"/>
    <n v="7555571.8099100003"/>
    <n v="1025001350.6946898"/>
    <n v="915229324.65265012"/>
    <n v="979173922.5983398"/>
    <n v="876641246.77608013"/>
    <n v="384520.93780999992"/>
    <n v="319948.49102999998"/>
    <n v="68347.172659999997"/>
    <n v="98764.600600000005"/>
    <n v="729734.96114000003"/>
    <n v="889367.91902999999"/>
    <n v="1.931724623971004"/>
    <n v="3.5084257856204335"/>
    <n v="-3797.2697199999993"/>
    <n v="-33.828215273806236"/>
    <n v="1.0178881423463766"/>
    <n v="1.2621497942317115"/>
    <n v="9.4519768905002646E-2"/>
    <n v="0.14856791309000489"/>
    <n v="7.2467081482046681E-4"/>
    <n v="7.585869546330781E-4"/>
    <n v="1.2264855438564749E-3"/>
    <n v="1.2804731013149821E-3"/>
    <m/>
    <m/>
    <m/>
    <n v="0"/>
    <m/>
    <n v="0"/>
    <m/>
    <n v="0"/>
    <m/>
    <n v="40.495722512718757"/>
    <n v="55.465537565815318"/>
    <n v="26.123596831892758"/>
    <n v="6.0279255741783899"/>
    <n v="75.455811019786111"/>
    <n v="-31.874504178863607"/>
    <n v="54.999225066724044"/>
    <n v="21.354946614029885"/>
    <s v="Medianas"/>
    <n v="2024"/>
    <n v="4"/>
    <d v="2026-02-27T00:00:00"/>
    <x v="32"/>
    <x v="0"/>
  </r>
  <r>
    <n v="2025"/>
    <n v="12"/>
    <n v="94"/>
    <x v="5"/>
    <s v="Camiones"/>
    <n v="7"/>
    <s v="7902699be42c8a8e46fbbb4501726517e86b22c56a189f7625a6da49081b2451"/>
    <s v="a62909462c6310cff6f2c460478962c30aafe7f1a24cba6daff12de1aba6d3de"/>
    <x v="12"/>
    <n v="772981.64752999996"/>
    <n v="762002.92144000006"/>
    <n v="772981.64752999996"/>
    <n v="762002.92144000006"/>
    <n v="464289.53351999994"/>
    <n v="527812.38133"/>
    <n v="464289.53351999994"/>
    <n v="527812.38133"/>
    <n v="34851877.802999951"/>
    <n v="34722901.368000001"/>
    <n v="143.042"/>
    <n v="137.94900000000001"/>
    <n v="1215.1188"/>
    <n v="851.27535"/>
    <n v="464255.22251999995"/>
    <n v="527996.64055000001"/>
    <n v="762066.76554999989"/>
    <n v="751507.50290999992"/>
    <n v="0"/>
    <n v="0"/>
    <n v="0"/>
    <n v="0"/>
    <n v="0"/>
    <n v="0"/>
    <s v="Camiones"/>
    <s v="Automóviles"/>
    <s v="Automóviles"/>
    <x v="10"/>
    <x v="0"/>
    <n v="7858552.4764300007"/>
    <n v="7555571.8099100003"/>
    <n v="1025001350.6946898"/>
    <n v="915229324.65265012"/>
    <n v="979173922.5983398"/>
    <n v="876641246.77608013"/>
    <n v="72063565.252690017"/>
    <n v="68298850.786960006"/>
    <n v="43822980.466360003"/>
    <n v="39398521.360119998"/>
    <n v="2487896.3009600001"/>
    <n v="2427325.9056700002"/>
    <n v="1.0726386417596037"/>
    <n v="1.1156892285301612"/>
    <n v="10978.726089999895"/>
    <n v="1.4407721783077587"/>
    <n v="31.06968916798224"/>
    <n v="31.392691012773948"/>
    <n v="9.8361835700453533"/>
    <n v="10.085311087117796"/>
    <n v="7.5412744286250485E-2"/>
    <n v="7.894222156966893E-2"/>
    <n v="8.3258140983321002E-2"/>
    <n v="8.6923005761174038E-2"/>
    <m/>
    <m/>
    <m/>
    <n v="0"/>
    <m/>
    <n v="0"/>
    <m/>
    <n v="0"/>
    <m/>
    <n v="-12.035118928042765"/>
    <n v="60.064755095234077"/>
    <n v="69.266451148581297"/>
    <n v="1.0594658979810929"/>
    <n v="-12.072315074505457"/>
    <n v="1.405077474158567"/>
    <n v="60.920544433523091"/>
    <n v="70.258332552300885"/>
    <s v="Medianas"/>
    <n v="2024"/>
    <n v="4"/>
    <d v="2026-02-27T00:00:00"/>
    <x v="10"/>
    <x v="12"/>
  </r>
  <r>
    <n v="2025"/>
    <n v="12"/>
    <n v="94"/>
    <x v="5"/>
    <s v="Automoviles Residentes"/>
    <n v="7"/>
    <s v="7902699be42c8a8e46fbbb4501726517e86b22c56a189f7625a6da49081b2451"/>
    <s v="a62909462c6310cff6f2c460478962c30aafe7f1a24cba6daff12de1aba6d3de"/>
    <x v="28"/>
    <n v="1600277.63417"/>
    <n v="1563631.1802100001"/>
    <n v="1600277.63417"/>
    <n v="1563631.1802100001"/>
    <n v="1278805.2864399999"/>
    <n v="1238024.44441"/>
    <n v="1278805.2864399999"/>
    <n v="1238024.44441"/>
    <n v="34851877.802999951"/>
    <n v="34722901.368000001"/>
    <n v="143.042"/>
    <n v="137.94900000000001"/>
    <n v="780.06452999999999"/>
    <n v="171.18404999999998"/>
    <n v="1278106.1047799999"/>
    <n v="1238047.91811"/>
    <n v="1605739.4427199999"/>
    <n v="1548217.3459600001"/>
    <n v="0"/>
    <n v="0"/>
    <n v="0"/>
    <n v="0"/>
    <n v="0"/>
    <n v="0"/>
    <s v="Automoviles Residentes"/>
    <s v="Automóviles"/>
    <s v="Automóviles"/>
    <x v="13"/>
    <x v="0"/>
    <n v="7858552.4764300007"/>
    <n v="7555571.8099100003"/>
    <n v="1025001350.6946898"/>
    <n v="915229324.65265012"/>
    <n v="979173922.5983398"/>
    <n v="876641246.77608013"/>
    <n v="131854203.17789003"/>
    <n v="118102294.51461999"/>
    <n v="82072506.09262"/>
    <n v="71101630.919850022"/>
    <n v="2487896.3009600001"/>
    <n v="2427325.9056700002"/>
    <n v="1.2136720677845956"/>
    <n v="1.3239634222486989"/>
    <n v="36646.453959999839"/>
    <n v="2.3436763364541147"/>
    <n v="64.322521543703559"/>
    <n v="64.417850794469246"/>
    <n v="20.363516550531166"/>
    <n v="20.695074040049732"/>
    <n v="0.15612444150297164"/>
    <n v="0.16343139836930062"/>
    <n v="0.17084583481887808"/>
    <n v="0.17836614304430479"/>
    <m/>
    <m/>
    <m/>
    <n v="0"/>
    <m/>
    <n v="0"/>
    <m/>
    <n v="0"/>
    <m/>
    <n v="3.2940255916703354"/>
    <n v="79.911464056876923"/>
    <n v="79.176244377764945"/>
    <n v="1.5581409016520709"/>
    <n v="3.2355925876562663"/>
    <n v="3.7153760684894177"/>
    <n v="79.596108233785785"/>
    <n v="79.966028112307839"/>
    <s v="Medianas"/>
    <n v="2024"/>
    <n v="4"/>
    <d v="2026-02-27T00:00:00"/>
    <x v="13"/>
    <x v="28"/>
  </r>
  <r>
    <n v="2025"/>
    <n v="12"/>
    <n v="94"/>
    <x v="5"/>
    <s v="Automoviles"/>
    <n v="7"/>
    <s v="7902699be42c8a8e46fbbb4501726517e86b22c56a189f7625a6da49081b2451"/>
    <s v="a62909462c6310cff6f2c460478962c30aafe7f1a24cba6daff12de1aba6d3de"/>
    <x v="28"/>
    <n v="2487896.3009600001"/>
    <n v="2427325.9056700002"/>
    <n v="2487896.3009600001"/>
    <n v="2427325.9056700002"/>
    <n v="1812775.2237299997"/>
    <n v="1810455.8259600005"/>
    <n v="1812775.2237299997"/>
    <n v="1810455.8259600005"/>
    <n v="34851877.802999951"/>
    <n v="34722901.368000001"/>
    <n v="143.042"/>
    <n v="137.94900000000001"/>
    <n v="1996.2961699999998"/>
    <n v="1025.5659699999999"/>
    <n v="1812039.72107"/>
    <n v="1810657.9110399999"/>
    <n v="2475028.8121799999"/>
    <n v="2383143.8341799998"/>
    <n v="0"/>
    <n v="0"/>
    <n v="0"/>
    <n v="0"/>
    <n v="0"/>
    <n v="0"/>
    <s v="Automoviles"/>
    <s v="Totales"/>
    <s v="Automoviles Total"/>
    <x v="11"/>
    <x v="0"/>
    <n v="7858552.4764300007"/>
    <n v="7555571.8099100003"/>
    <n v="1025001350.6946898"/>
    <n v="915229324.65265012"/>
    <n v="979173922.5983398"/>
    <n v="876641246.77608013"/>
    <n v="212351111.97566"/>
    <n v="193217367.41473997"/>
    <n v="130402312.61627001"/>
    <n v="114416301.70677"/>
    <n v="2487896.3009600001"/>
    <n v="2427325.9056700002"/>
    <n v="1.1715956077711365"/>
    <n v="1.2562669381887184"/>
    <n v="60570.395289999899"/>
    <n v="2.4953548737939757"/>
    <n v="100"/>
    <n v="100"/>
    <n v="31.658455019825826"/>
    <n v="32.126303167237239"/>
    <n v="0.24272127049138428"/>
    <n v="0.25408114366016904"/>
    <n v="0.26521504941848584"/>
    <n v="0.27688931071823158"/>
    <m/>
    <m/>
    <m/>
    <n v="0"/>
    <m/>
    <n v="0"/>
    <m/>
    <n v="0"/>
    <m/>
    <n v="0.1281112599789358"/>
    <n v="72.86377744243228"/>
    <n v="74.586433644157523"/>
    <n v="1.3901403950284112"/>
    <n v="7.6315355958445075E-2"/>
    <n v="3.85562032312734"/>
    <n v="73.212873811919764"/>
    <n v="75.977701600332367"/>
    <s v="Medianas"/>
    <n v="2024"/>
    <n v="4"/>
    <d v="2026-02-27T00:00:00"/>
    <x v="11"/>
    <x v="28"/>
  </r>
  <r>
    <n v="2025"/>
    <n v="12"/>
    <n v="94"/>
    <x v="5"/>
    <s v="Otros Automoviles y Obligatorios"/>
    <n v="7"/>
    <s v="7902699be42c8a8e46fbbb4501726517e86b22c56a189f7625a6da49081b2451"/>
    <s v="a62909462c6310cff6f2c460478962c30aafe7f1a24cba6daff12de1aba6d3de"/>
    <x v="4"/>
    <n v="114637.01926"/>
    <n v="101691.80402"/>
    <n v="114637.01926"/>
    <n v="101691.80402"/>
    <n v="69680.403770000004"/>
    <n v="44619.000220000002"/>
    <n v="69680.403770000004"/>
    <n v="44619.000220000002"/>
    <n v="34851877.802999951"/>
    <n v="34722901.368000001"/>
    <n v="143.042"/>
    <n v="137.94900000000001"/>
    <n v="1.1128399999999998"/>
    <n v="3.1065700000000001"/>
    <n v="69678.393769999995"/>
    <n v="44613.352380000004"/>
    <n v="107222.60390999999"/>
    <n v="83418.985310000004"/>
    <n v="0"/>
    <n v="0"/>
    <n v="0"/>
    <n v="0"/>
    <n v="0"/>
    <n v="0"/>
    <s v="Otros Automoviles y Obligatorios"/>
    <s v="Automóviles"/>
    <s v="Automóviles"/>
    <x v="9"/>
    <x v="0"/>
    <n v="7858552.4764300007"/>
    <n v="7555571.8099100003"/>
    <n v="1025001350.6946898"/>
    <n v="915229324.65265012"/>
    <n v="979173922.5983398"/>
    <n v="876641246.77608013"/>
    <n v="6335924.7192400005"/>
    <n v="4915215.4919500006"/>
    <n v="3404863.2988200011"/>
    <n v="3043391.8701899992"/>
    <n v="2487896.3009600001"/>
    <n v="2427325.9056700002"/>
    <n v="1.8093178871252562"/>
    <n v="2.068918528323894"/>
    <n v="12945.215240000005"/>
    <n v="12.729851107227908"/>
    <n v="4.607789288314196"/>
    <n v="4.1894581927567991"/>
    <n v="1.4587548992493022"/>
    <n v="1.3459180400697073"/>
    <n v="1.1184084702162129E-2"/>
    <n v="1.1707523721199473E-2"/>
    <n v="1.1111073616286748E-2"/>
    <n v="1.1600161912752784E-2"/>
    <m/>
    <m/>
    <m/>
    <n v="0"/>
    <m/>
    <n v="0"/>
    <m/>
    <n v="0"/>
    <m/>
    <n v="56.167559619066701"/>
    <n v="60.783509742139117"/>
    <n v="43.876692571236781"/>
    <n v="2.0464963687132061"/>
    <n v="56.182824317942433"/>
    <n v="28.535013356421747"/>
    <n v="64.984799127324237"/>
    <n v="53.4810537603745"/>
    <s v="Medianas"/>
    <n v="2024"/>
    <n v="4"/>
    <d v="2026-02-27T00:00:00"/>
    <x v="9"/>
    <x v="4"/>
  </r>
  <r>
    <n v="2025"/>
    <n v="12"/>
    <n v="94"/>
    <x v="5"/>
    <s v="Vida Individual"/>
    <n v="7"/>
    <s v="7902699be42c8a8e46fbbb4501726517e86b22c56a189f7625a6da49081b2451"/>
    <s v="a62909462c6310cff6f2c460478962c30aafe7f1a24cba6daff12de1aba6d3de"/>
    <x v="12"/>
    <n v="1777707.1605799999"/>
    <n v="1428408.16671"/>
    <n v="1777707.1605799999"/>
    <n v="1428408.16671"/>
    <n v="759526.48179999995"/>
    <n v="1016052.6382499998"/>
    <n v="759526.48179999995"/>
    <n v="1016052.6382499998"/>
    <n v="34851877.802999951"/>
    <n v="34722901.368000001"/>
    <n v="143.042"/>
    <n v="137.94900000000001"/>
    <n v="0"/>
    <n v="0"/>
    <n v="745786.08435000002"/>
    <n v="1012883.3683"/>
    <n v="611999.85272000008"/>
    <n v="851542.46712000004"/>
    <n v="1777707.1605799999"/>
    <n v="1428408.16671"/>
    <n v="0"/>
    <n v="0"/>
    <n v="0"/>
    <n v="0"/>
    <s v="Vida Individual"/>
    <s v="Vida"/>
    <s v="Vida"/>
    <x v="35"/>
    <x v="0"/>
    <n v="7858552.4764300007"/>
    <n v="7555571.8099100003"/>
    <n v="1025001350.6946898"/>
    <n v="915229324.65265012"/>
    <n v="979173922.5983398"/>
    <n v="876641246.77608013"/>
    <n v="318916234.91786987"/>
    <n v="280512511.78619993"/>
    <n v="158972712.63444"/>
    <n v="148438254.48143995"/>
    <n v="2872885.5866"/>
    <n v="2602156.99174"/>
    <n v="0.55742134326833848"/>
    <n v="0.50921370944006206"/>
    <n v="349298.99386999989"/>
    <n v="24.453724223274875"/>
    <n v="61.878801191100649"/>
    <n v="54.89323554436497"/>
    <n v="22.62130546193897"/>
    <n v="18.905361535131977"/>
    <n v="0.17343461639100938"/>
    <n v="0.18155172636365449"/>
    <n v="0.15607106636930723"/>
    <n v="0.16294101743023021"/>
    <n v="0.55742134326833848"/>
    <m/>
    <m/>
    <n v="349298.99386999989"/>
    <n v="24.453724223274875"/>
    <n v="0"/>
    <m/>
    <n v="0"/>
    <m/>
    <n v="-25.247329399373264"/>
    <n v="42.725061733575657"/>
    <n v="71.13181385613585"/>
    <n v="0.47777160571358046"/>
    <n v="-26.369994049590318"/>
    <n v="-28.130436666318769"/>
    <n v="121.86050062518714"/>
    <n v="118.94690017347823"/>
    <s v="Medianas"/>
    <n v="2024"/>
    <n v="4"/>
    <d v="2026-02-27T00:00:00"/>
    <x v="35"/>
    <x v="12"/>
  </r>
  <r>
    <n v="2025"/>
    <n v="12"/>
    <n v="94"/>
    <x v="5"/>
    <s v="Vida Gpo y Col"/>
    <n v="7"/>
    <s v="7902699be42c8a8e46fbbb4501726517e86b22c56a189f7625a6da49081b2451"/>
    <s v="a62909462c6310cff6f2c460478962c30aafe7f1a24cba6daff12de1aba6d3de"/>
    <x v="17"/>
    <n v="1095178.4260199999"/>
    <n v="1173748.8250299999"/>
    <n v="1095178.4260199999"/>
    <n v="1173748.8250299999"/>
    <n v="270746.92953999998"/>
    <n v="281921.27958000003"/>
    <n v="270746.92953999998"/>
    <n v="281921.27958000003"/>
    <n v="34851877.802999951"/>
    <n v="34722901.368000001"/>
    <n v="143.042"/>
    <n v="137.94900000000001"/>
    <n v="18892.937280000002"/>
    <n v="5186.0538799999995"/>
    <n v="165616.01246999999"/>
    <n v="146739.00487"/>
    <n v="647486.04032000003"/>
    <n v="572344.38066999998"/>
    <n v="1095178.4260199999"/>
    <n v="1173748.8250299999"/>
    <n v="0"/>
    <n v="0"/>
    <n v="0"/>
    <n v="0"/>
    <s v="Vida Gpo y Col"/>
    <s v="Vida"/>
    <s v="Vida"/>
    <x v="37"/>
    <x v="0"/>
    <n v="7858552.4764300007"/>
    <n v="7555571.8099100003"/>
    <n v="1025001350.6946898"/>
    <n v="915229324.65265012"/>
    <n v="979173922.5983398"/>
    <n v="876641246.77608013"/>
    <n v="100163175.79472996"/>
    <n v="95382072.448490024"/>
    <n v="61461310.436570011"/>
    <n v="56544656.697530009"/>
    <n v="2872885.5866"/>
    <n v="2602156.99174"/>
    <n v="1.0933942712283911"/>
    <n v="1.2305759299409953"/>
    <n v="-78570.399010000052"/>
    <n v="-6.6939704078504025"/>
    <n v="38.121198808899337"/>
    <n v="45.106764455635023"/>
    <n v="13.936134285604718"/>
    <n v="15.534877499152261"/>
    <n v="0.10684653491214895"/>
    <n v="0.11184718064323343"/>
    <n v="0.12824641796475039"/>
    <n v="0.13389158100266868"/>
    <n v="1.0933942712283911"/>
    <m/>
    <m/>
    <n v="-78570.399010000052"/>
    <n v="-6.6939704078504025"/>
    <n v="0"/>
    <m/>
    <n v="0"/>
    <m/>
    <n v="-3.9636419275080437"/>
    <n v="24.721718681395544"/>
    <n v="24.0188764042251"/>
    <n v="0.44051603784045457"/>
    <n v="12.864342113212256"/>
    <n v="13.128749436141485"/>
    <n v="25.578313995487743"/>
    <n v="25.63823631818029"/>
    <s v="Resto"/>
    <n v="2024"/>
    <n v="4"/>
    <d v="2026-02-27T00:00:00"/>
    <x v="37"/>
    <x v="17"/>
  </r>
  <r>
    <n v="2025"/>
    <n v="12"/>
    <n v="94"/>
    <x v="5"/>
    <s v="Vida Total"/>
    <n v="7"/>
    <s v="7902699be42c8a8e46fbbb4501726517e86b22c56a189f7625a6da49081b2451"/>
    <s v="a62909462c6310cff6f2c460478962c30aafe7f1a24cba6daff12de1aba6d3de"/>
    <x v="9"/>
    <n v="2872885.5866"/>
    <n v="2602156.99174"/>
    <n v="2872885.5866"/>
    <n v="2602156.99174"/>
    <n v="1030273.41134"/>
    <n v="1297973.9178300002"/>
    <n v="1030273.41134"/>
    <n v="1297973.9178300002"/>
    <n v="34851877.802999951"/>
    <n v="34722901.368000001"/>
    <n v="143.042"/>
    <n v="137.94900000000001"/>
    <n v="18892.937280000002"/>
    <n v="5186.0538799999995"/>
    <n v="911402.09682000009"/>
    <n v="1159622.37317"/>
    <n v="1259485.89304"/>
    <n v="1423886.84779"/>
    <n v="2872885.5866"/>
    <n v="2602156.99174"/>
    <n v="0"/>
    <n v="0"/>
    <n v="0"/>
    <n v="0"/>
    <s v="Vida Total"/>
    <s v="Totales"/>
    <s v="Vida Total"/>
    <x v="36"/>
    <x v="0"/>
    <n v="7858552.4764300007"/>
    <n v="7555571.8099100003"/>
    <n v="1025001350.6946898"/>
    <n v="915229324.65265012"/>
    <n v="979173922.5983398"/>
    <n v="876641246.77608013"/>
    <n v="419079410.71260005"/>
    <n v="375894584.23469001"/>
    <n v="220434023.07100993"/>
    <n v="204982911.17896998"/>
    <n v="2872885.5866"/>
    <n v="2602156.99174"/>
    <n v="0.68552296132013812"/>
    <n v="0.69225711166813242"/>
    <n v="270728.59486000007"/>
    <n v="10.404006972652734"/>
    <n v="100"/>
    <n v="100"/>
    <n v="36.55743974754369"/>
    <n v="34.440239034284239"/>
    <n v="0.28028115130315834"/>
    <n v="0.29339890700688798"/>
    <n v="0.28431748433405762"/>
    <n v="0.29683259843289889"/>
    <n v="0.68552296132013812"/>
    <m/>
    <m/>
    <n v="270728.59486000007"/>
    <n v="10.404006972652734"/>
    <n v="0"/>
    <m/>
    <n v="0"/>
    <m/>
    <n v="-20.624490431791699"/>
    <n v="35.86197153640591"/>
    <n v="49.88069213157182"/>
    <n v="0.46738402583529992"/>
    <n v="-21.405267964212605"/>
    <n v="-11.545928316225762"/>
    <n v="72.363025410325491"/>
    <n v="81.440626758357794"/>
    <s v="Resto"/>
    <n v="2024"/>
    <n v="4"/>
    <d v="2026-02-27T00:00:00"/>
    <x v="36"/>
    <x v="9"/>
  </r>
  <r>
    <n v="2025"/>
    <n v="12"/>
    <n v="94"/>
    <x v="5"/>
    <s v="Daños"/>
    <n v="7"/>
    <s v="7902699be42c8a8e46fbbb4501726517e86b22c56a189f7625a6da49081b2451"/>
    <s v="a62909462c6310cff6f2c460478962c30aafe7f1a24cba6daff12de1aba6d3de"/>
    <x v="29"/>
    <n v="4985666.8898299998"/>
    <n v="4953414.8181699999"/>
    <n v="4985666.8898299998"/>
    <n v="4953414.8181699999"/>
    <n v="1475098.909"/>
    <n v="2725707.0485399999"/>
    <n v="1475098.909"/>
    <n v="2725707.0485399999"/>
    <n v="34851877.802999951"/>
    <n v="34722901.368000001"/>
    <n v="143.042"/>
    <n v="137.94900000000001"/>
    <n v="1996.2961699999998"/>
    <n v="1025.5659699999999"/>
    <n v="1932324.0260000001"/>
    <n v="2199614.1355999997"/>
    <n v="3063053.1857500002"/>
    <n v="3054027.96502"/>
    <n v="0"/>
    <n v="0"/>
    <n v="0"/>
    <n v="0"/>
    <n v="0"/>
    <n v="0"/>
    <s v="Daños"/>
    <s v="Totales"/>
    <s v="Daños Total"/>
    <x v="23"/>
    <x v="0"/>
    <n v="7858552.4764300007"/>
    <n v="7555571.8099100003"/>
    <n v="1025001350.6946898"/>
    <n v="915229324.65265012"/>
    <n v="979173922.5983398"/>
    <n v="876641246.77608013"/>
    <n v="371146564.74468988"/>
    <n v="331092600.86896008"/>
    <n v="192698359.00147003"/>
    <n v="170533067.60229999"/>
    <n v="4985666.8898299998"/>
    <n v="4953414.8181699999"/>
    <n v="1.3433148420111658"/>
    <n v="1.4960813999375551"/>
    <n v="32252.0716599999"/>
    <n v="0.65110782851647286"/>
    <n v="100"/>
    <n v="100"/>
    <n v="63.442560252456303"/>
    <n v="65.559760965715753"/>
    <n v="0.48640588487527242"/>
    <n v="0.50917071776176537"/>
    <n v="0.54122116553137445"/>
    <n v="0.56504469033217275"/>
    <m/>
    <m/>
    <m/>
    <n v="0"/>
    <m/>
    <n v="0"/>
    <m/>
    <n v="0"/>
    <m/>
    <n v="-45.881971806540136"/>
    <n v="29.586792330810884"/>
    <n v="55.026827927708077"/>
    <n v="0.76549635224903334"/>
    <n v="-12.151681755177012"/>
    <n v="0.29551860144609865"/>
    <n v="63.084899569801735"/>
    <n v="72.023378986498415"/>
    <s v="Resto"/>
    <n v="2024"/>
    <n v="4"/>
    <d v="2026-02-27T00:00:00"/>
    <x v="23"/>
    <x v="29"/>
  </r>
  <r>
    <n v="2025"/>
    <n v="12"/>
    <n v="94"/>
    <x v="5"/>
    <s v="Daños Sin Autos"/>
    <n v="7"/>
    <s v="7902699be42c8a8e46fbbb4501726517e86b22c56a189f7625a6da49081b2451"/>
    <s v="a62909462c6310cff6f2c460478962c30aafe7f1a24cba6daff12de1aba6d3de"/>
    <x v="17"/>
    <n v="2497770.5888700001"/>
    <n v="2526088.9125000001"/>
    <n v="2497770.5888700001"/>
    <n v="2526088.9125000001"/>
    <n v="-337676.31472999998"/>
    <n v="915251.22258000006"/>
    <n v="-337676.31472999998"/>
    <n v="915251.22258000006"/>
    <n v="34851877.802999951"/>
    <n v="34722901.368000001"/>
    <n v="143.042"/>
    <n v="137.94900000000001"/>
    <n v="0"/>
    <n v="0"/>
    <n v="120284.30493"/>
    <n v="388956.22456"/>
    <n v="588024.37357000005"/>
    <n v="670884.13084"/>
    <n v="0"/>
    <n v="0"/>
    <n v="0"/>
    <n v="0"/>
    <n v="0"/>
    <n v="0"/>
    <s v="Daños Sin Autos"/>
    <s v="Totales"/>
    <s v="Daños Sin Autos Total"/>
    <x v="24"/>
    <x v="0"/>
    <n v="7858552.4764300007"/>
    <n v="7555571.8099100003"/>
    <n v="1025001350.6946898"/>
    <n v="915229324.65265012"/>
    <n v="979173922.5983398"/>
    <n v="876641246.77608013"/>
    <n v="158795452.76903"/>
    <n v="137875233.45422003"/>
    <n v="62296046.385199986"/>
    <n v="56116765.89553"/>
    <n v="4985666.8898299998"/>
    <n v="4953414.8181699999"/>
    <n v="1.572948434803759"/>
    <n v="1.8321556738025473"/>
    <n v="-28318.323629999999"/>
    <n v="-1.1210343186999761"/>
    <n v="50.099026751367425"/>
    <n v="50.996918393223602"/>
    <n v="31.784105232630484"/>
    <n v="33.433457798478528"/>
    <n v="0.24368461438388817"/>
    <n v="0.25508957410159638"/>
    <n v="0.27600611611288867"/>
    <n v="0.28815537961394111"/>
    <m/>
    <m/>
    <m/>
    <n v="0"/>
    <m/>
    <n v="0"/>
    <m/>
    <n v="0"/>
    <m/>
    <n v="-136.89438554128611"/>
    <n v="-13.519108449538031"/>
    <n v="36.231948054203734"/>
    <n v="-0.54205095559679628"/>
    <n v="-69.075104771476646"/>
    <n v="-12.350829817103136"/>
    <n v="20.455666522755291"/>
    <n v="57.976661942054889"/>
    <s v="Resto"/>
    <n v="2024"/>
    <n v="4"/>
    <d v="2026-02-27T00:00:00"/>
    <x v="24"/>
    <x v="17"/>
  </r>
  <r>
    <n v="2025"/>
    <n v="12"/>
    <n v="94"/>
    <x v="5"/>
    <s v="Total General"/>
    <n v="7"/>
    <s v="7902699be42c8a8e46fbbb4501726517e86b22c56a189f7625a6da49081b2451"/>
    <s v="a62909462c6310cff6f2c460478962c30aafe7f1a24cba6daff12de1aba6d3de"/>
    <x v="20"/>
    <n v="7858552.4764300007"/>
    <n v="7555571.8099100003"/>
    <n v="7858552.4764300007"/>
    <n v="7555571.8099100003"/>
    <n v="2505372.3203400001"/>
    <n v="4023680.9663700005"/>
    <n v="2505372.3203400001"/>
    <n v="4023680.9663700005"/>
    <n v="34851877.802999951"/>
    <n v="34722901.368000001"/>
    <n v="143.042"/>
    <n v="137.94900000000001"/>
    <n v="20889.233450000003"/>
    <n v="6211.6198499999991"/>
    <n v="2843726.1228200002"/>
    <n v="3359236.5087700002"/>
    <n v="4322539.0787899997"/>
    <n v="4477914.81281"/>
    <n v="2872885.5866"/>
    <n v="2602156.99174"/>
    <n v="0"/>
    <n v="0"/>
    <n v="0"/>
    <n v="0"/>
    <s v="Total General"/>
    <s v="Totales"/>
    <s v="Total General"/>
    <x v="26"/>
    <x v="0"/>
    <n v="7858552.4764300007"/>
    <n v="7555571.8099100003"/>
    <n v="1025001350.6946898"/>
    <n v="915229324.65265012"/>
    <n v="979173922.5983398"/>
    <n v="876641246.77608013"/>
    <n v="1025001350.6946898"/>
    <n v="915229324.65265012"/>
    <n v="593582477.48155999"/>
    <n v="529500429.12055987"/>
    <n v="7858552.4764300007"/>
    <n v="7555571.8099100003"/>
    <n v="0.76668703617843081"/>
    <n v="0.82553864986543213"/>
    <n v="302980.66652000044"/>
    <n v="4.0100296065296748"/>
    <n v="100"/>
    <n v="100"/>
    <n v="100"/>
    <n v="100"/>
    <n v="0.76668703617843081"/>
    <n v="0.80256962476865346"/>
    <n v="0.82553864986543213"/>
    <n v="0.86187728876507175"/>
    <n v="0.28028115130315834"/>
    <m/>
    <m/>
    <n v="270728.59486000007"/>
    <n v="10.404006972652734"/>
    <n v="0"/>
    <m/>
    <n v="0"/>
    <m/>
    <n v="-37.734319860845133"/>
    <n v="31.880837187946675"/>
    <n v="53.254486458489893"/>
    <n v="0.42207652944368312"/>
    <n v="-15.346058088025384"/>
    <n v="-3.4698233556278435"/>
    <n v="65.788326513314928"/>
    <n v="75.017874372245998"/>
    <s v="Resto"/>
    <n v="2024"/>
    <n v="4"/>
    <d v="2026-02-27T00:00:00"/>
    <x v="26"/>
    <x v="20"/>
  </r>
  <r>
    <n v="2025"/>
    <n v="12"/>
    <n v="94"/>
    <x v="5"/>
    <s v="Total General Sin Pensiones"/>
    <n v="7"/>
    <s v="7902699be42c8a8e46fbbb4501726517e86b22c56a189f7625a6da49081b2451"/>
    <s v="a62909462c6310cff6f2c460478962c30aafe7f1a24cba6daff12de1aba6d3de"/>
    <x v="26"/>
    <n v="7858552.4764300007"/>
    <n v="7555571.8099100003"/>
    <n v="7858552.4764300007"/>
    <n v="7555571.8099100003"/>
    <n v="2505372.3203400001"/>
    <n v="4023680.96637"/>
    <n v="2505372.3203400001"/>
    <n v="4023680.96637"/>
    <n v="34851877.802999951"/>
    <n v="34722901.368000001"/>
    <n v="143.042"/>
    <n v="137.94900000000001"/>
    <n v="20889.233450000003"/>
    <n v="6211.6198499999991"/>
    <n v="2843726.1228200002"/>
    <n v="3359236.5087700002"/>
    <n v="4322539.0787899997"/>
    <n v="4477914.81281"/>
    <n v="2872885.5866"/>
    <n v="2602156.99174"/>
    <n v="0"/>
    <n v="0"/>
    <n v="0"/>
    <n v="0"/>
    <s v="Total General Sin Pensiones"/>
    <s v="Totales"/>
    <s v="Total General Sin Pensiones"/>
    <x v="25"/>
    <x v="0"/>
    <n v="7858552.4764300007"/>
    <n v="7555571.8099100003"/>
    <n v="1025001350.6946898"/>
    <n v="915229324.65265012"/>
    <n v="979173922.5983398"/>
    <n v="876641246.77608013"/>
    <n v="979173922.5983398"/>
    <n v="876641246.77608013"/>
    <n v="558476302.03137994"/>
    <n v="497794560.05847001"/>
    <n v="7858552.4764300007"/>
    <n v="7555571.8099100003"/>
    <n v="0.80256962476865346"/>
    <n v="0.86187728876507175"/>
    <n v="302980.66652000044"/>
    <n v="4.0100296065296748"/>
    <n v="100"/>
    <n v="100"/>
    <n v="100"/>
    <n v="100"/>
    <n v="0.76668703617843081"/>
    <n v="0.80256962476865346"/>
    <n v="0.82553864986543213"/>
    <n v="0.86187728876507175"/>
    <n v="0.29339890700688798"/>
    <m/>
    <m/>
    <n v="270728.59486000007"/>
    <n v="10.404006972652734"/>
    <n v="0"/>
    <m/>
    <n v="0"/>
    <m/>
    <n v="-37.734319860845119"/>
    <n v="31.880837187946675"/>
    <n v="53.254486458489879"/>
    <n v="0.44860852845985705"/>
    <n v="-15.346058088025384"/>
    <n v="-3.4698233556278435"/>
    <n v="65.788326513314928"/>
    <n v="75.017874372245998"/>
    <s v="Resto"/>
    <n v="2024"/>
    <n v="4"/>
    <d v="2026-02-27T00:00:00"/>
    <x v="25"/>
    <x v="26"/>
  </r>
  <r>
    <n v="2025"/>
    <n v="12"/>
    <n v="74"/>
    <x v="6"/>
    <s v="Incendio"/>
    <n v="46"/>
    <s v="25fc0e7096fc653718202dc30b0c580b8ab87eac11a700cba03a7c021bc35b0c"/>
    <s v="a62909462c6310cff6f2c460478962c30aafe7f1a24cba6daff12de1aba6d3de"/>
    <x v="1"/>
    <n v="2878908.5927499998"/>
    <n v="137055.90338999999"/>
    <n v="2878908.5927499998"/>
    <n v="137055.90338999999"/>
    <n v="1157867.17297"/>
    <n v="1549715.51721"/>
    <n v="1157867.17297"/>
    <n v="1549715.51721"/>
    <n v="34851877.802999951"/>
    <n v="34722901.368000001"/>
    <n v="143.042"/>
    <n v="137.94900000000001"/>
    <n v="708.45726999999999"/>
    <n v="-733.17475000000002"/>
    <n v="1358621.4505399999"/>
    <n v="372319.40735000005"/>
    <n v="1049484.83537"/>
    <n v="510641.88665"/>
    <n v="0"/>
    <n v="0"/>
    <n v="0"/>
    <n v="0"/>
    <n v="0"/>
    <n v="0"/>
    <s v="Incendio"/>
    <s v="Daños Sin Autos"/>
    <s v="Incendio"/>
    <x v="0"/>
    <x v="0"/>
    <n v="13612680.33145"/>
    <n v="6440067.6368000004"/>
    <n v="1025001350.6946898"/>
    <n v="915229324.65265012"/>
    <n v="979173922.5983398"/>
    <n v="876641246.77608013"/>
    <n v="34004630.66296"/>
    <n v="29220783.15724"/>
    <n v="21161856.01103"/>
    <n v="17879229.429379996"/>
    <m/>
    <m/>
    <n v="8.466225148229265"/>
    <n v="0.46903569508212106"/>
    <n v="2741852.6893599997"/>
    <n v="2000.5360013993045"/>
    <m/>
    <m/>
    <n v="21.148726941737735"/>
    <n v="2.1281749062204196"/>
    <n v="0.28086876088493279"/>
    <n v="0.2940140179704252"/>
    <n v="1.4975034092358846E-2"/>
    <n v="1.5634206568996643E-2"/>
    <m/>
    <m/>
    <m/>
    <n v="0"/>
    <m/>
    <n v="0"/>
    <m/>
    <n v="0"/>
    <m/>
    <n v="-25.285179111160772"/>
    <n v="40.218962695997881"/>
    <n v="1130.7178157807625"/>
    <n v="5.4714821439409453"/>
    <n v="264.90750246140766"/>
    <n v="105.52266917526279"/>
    <n v="129.4560344991562"/>
    <n v="72.912038178566448"/>
    <s v="Grandes"/>
    <n v="2024"/>
    <n v="4"/>
    <d v="2026-02-27T00:00:00"/>
    <x v="0"/>
    <x v="1"/>
  </r>
  <r>
    <n v="2025"/>
    <n v="12"/>
    <n v="74"/>
    <x v="6"/>
    <s v="Accidentes y Enfermedades Total"/>
    <n v="46"/>
    <s v="25fc0e7096fc653718202dc30b0c580b8ab87eac11a700cba03a7c021bc35b0c"/>
    <s v="a62909462c6310cff6f2c460478962c30aafe7f1a24cba6daff12de1aba6d3de"/>
    <x v="30"/>
    <n v="0"/>
    <n v="0"/>
    <n v="0"/>
    <n v="0"/>
    <n v="-0.83334000000000008"/>
    <n v="-1.6688499999999999"/>
    <n v="-0.83334000000000008"/>
    <n v="-1.6688499999999999"/>
    <n v="0"/>
    <n v="0"/>
    <n v="0"/>
    <n v="0"/>
    <n v="0"/>
    <n v="0"/>
    <n v="-18.485400000000002"/>
    <n v="-37.03192"/>
    <n v="0"/>
    <n v="0"/>
    <n v="0"/>
    <n v="0"/>
    <n v="0"/>
    <n v="0"/>
    <n v="0"/>
    <n v="0"/>
    <s v="Accidentes y Enfermedades Total"/>
    <s v="Totales"/>
    <s v="Accidentes y Enfermedades Total"/>
    <x v="2"/>
    <x v="0"/>
    <n v="13612680.33145"/>
    <n v="6440067.6368000004"/>
    <n v="1025001350.6946898"/>
    <n v="915229324.65265012"/>
    <n v="979173922.5983398"/>
    <n v="876641246.77608013"/>
    <n v="188947947.14104998"/>
    <n v="169654061.67242995"/>
    <n v="145343919.95890003"/>
    <n v="122278581.2772"/>
    <n v="0"/>
    <n v="0"/>
    <m/>
    <m/>
    <m/>
    <m/>
    <m/>
    <m/>
    <m/>
    <m/>
    <m/>
    <m/>
    <m/>
    <m/>
    <m/>
    <m/>
    <m/>
    <n v="0"/>
    <m/>
    <n v="0"/>
    <m/>
    <n v="0"/>
    <m/>
    <n v="-50.065014830571954"/>
    <m/>
    <m/>
    <n v="-5.7335731706950641E-7"/>
    <n v="-50.082523401433136"/>
    <m/>
    <m/>
    <m/>
    <s v="Resto"/>
    <n v="2024"/>
    <n v="4"/>
    <d v="2026-02-27T00:00:00"/>
    <x v="2"/>
    <x v="30"/>
  </r>
  <r>
    <n v="2025"/>
    <n v="12"/>
    <n v="74"/>
    <x v="6"/>
    <s v="Accidentes Personales"/>
    <n v="46"/>
    <s v="25fc0e7096fc653718202dc30b0c580b8ab87eac11a700cba03a7c021bc35b0c"/>
    <s v="a62909462c6310cff6f2c460478962c30aafe7f1a24cba6daff12de1aba6d3de"/>
    <x v="18"/>
    <n v="0"/>
    <n v="0"/>
    <n v="0"/>
    <n v="0"/>
    <n v="-0.83334000000000008"/>
    <n v="-1.6688499999999999"/>
    <n v="-0.83334000000000008"/>
    <n v="-1.6688499999999999"/>
    <n v="0"/>
    <n v="0"/>
    <n v="0"/>
    <n v="0"/>
    <n v="0"/>
    <n v="0"/>
    <n v="-18.485400000000002"/>
    <n v="-37.03192"/>
    <n v="0"/>
    <n v="0"/>
    <n v="0"/>
    <n v="0"/>
    <n v="0"/>
    <n v="0"/>
    <n v="0"/>
    <n v="0"/>
    <s v="Accidentes Personales"/>
    <s v="Accidentes y Enfermedades"/>
    <s v="Accidentes Personales"/>
    <x v="5"/>
    <x v="0"/>
    <n v="13612680.33145"/>
    <n v="6440067.6368000004"/>
    <n v="1025001350.6946898"/>
    <n v="915229324.65265012"/>
    <n v="979173922.5983398"/>
    <n v="876641246.77608013"/>
    <n v="6811902.2167499969"/>
    <n v="6595100.8747899998"/>
    <n v="1727181.4153400001"/>
    <n v="1583187.5877299996"/>
    <n v="0"/>
    <n v="0"/>
    <m/>
    <m/>
    <m/>
    <m/>
    <m/>
    <m/>
    <m/>
    <m/>
    <m/>
    <m/>
    <m/>
    <m/>
    <m/>
    <m/>
    <m/>
    <n v="0"/>
    <m/>
    <n v="0"/>
    <m/>
    <n v="0"/>
    <m/>
    <n v="-50.065014830571954"/>
    <m/>
    <m/>
    <n v="-4.8248550650132774E-5"/>
    <n v="-50.082523401433136"/>
    <m/>
    <m/>
    <m/>
    <s v="Resto"/>
    <n v="2024"/>
    <n v="4"/>
    <d v="2026-02-27T00:00:00"/>
    <x v="5"/>
    <x v="18"/>
  </r>
  <r>
    <n v="2025"/>
    <n v="12"/>
    <n v="74"/>
    <x v="6"/>
    <s v="AP Gpo y Col"/>
    <n v="46"/>
    <s v="25fc0e7096fc653718202dc30b0c580b8ab87eac11a700cba03a7c021bc35b0c"/>
    <s v="a62909462c6310cff6f2c460478962c30aafe7f1a24cba6daff12de1aba6d3de"/>
    <x v="18"/>
    <n v="0"/>
    <n v="0"/>
    <n v="0"/>
    <n v="0"/>
    <n v="-0.83334000000000008"/>
    <n v="-1.6688499999999999"/>
    <n v="-0.83334000000000008"/>
    <n v="-1.6688499999999999"/>
    <n v="0"/>
    <n v="0"/>
    <n v="0"/>
    <n v="0"/>
    <n v="0"/>
    <n v="0"/>
    <n v="-18.485400000000002"/>
    <n v="-37.03192"/>
    <n v="0"/>
    <n v="0"/>
    <n v="0"/>
    <n v="0"/>
    <n v="0"/>
    <n v="0"/>
    <n v="0"/>
    <n v="0"/>
    <s v="AP Gpo y Col"/>
    <s v="Accidentes y Enfermedades"/>
    <s v="Accidentes Personales"/>
    <x v="3"/>
    <x v="0"/>
    <n v="13612680.33145"/>
    <n v="6440067.6368000004"/>
    <n v="1025001350.6946898"/>
    <n v="915229324.65265012"/>
    <n v="979173922.5983398"/>
    <n v="876641246.77608013"/>
    <n v="2989208.7794700004"/>
    <n v="2889579.59987"/>
    <n v="1322156.15447"/>
    <n v="1195750.6656100003"/>
    <n v="0"/>
    <n v="0"/>
    <m/>
    <m/>
    <m/>
    <m/>
    <m/>
    <m/>
    <m/>
    <m/>
    <m/>
    <m/>
    <m/>
    <m/>
    <m/>
    <m/>
    <m/>
    <n v="0"/>
    <m/>
    <n v="0"/>
    <m/>
    <n v="0"/>
    <m/>
    <n v="-50.065014830571954"/>
    <m/>
    <m/>
    <n v="-6.3028863662027359E-5"/>
    <n v="-50.082523401433136"/>
    <m/>
    <m/>
    <m/>
    <s v="Resto"/>
    <n v="2024"/>
    <n v="4"/>
    <d v="2026-02-27T00:00:00"/>
    <x v="3"/>
    <x v="18"/>
  </r>
  <r>
    <n v="2025"/>
    <n v="12"/>
    <n v="74"/>
    <x v="6"/>
    <s v="AyA Otros"/>
    <n v="46"/>
    <s v="25fc0e7096fc653718202dc30b0c580b8ab87eac11a700cba03a7c021bc35b0c"/>
    <s v="a62909462c6310cff6f2c460478962c30aafe7f1a24cba6daff12de1aba6d3de"/>
    <x v="25"/>
    <n v="0"/>
    <n v="0"/>
    <n v="0"/>
    <n v="0"/>
    <n v="-598.01582999999994"/>
    <n v="-532.29655000000002"/>
    <n v="-598.01582999999994"/>
    <n v="-532.29655000000002"/>
    <n v="0"/>
    <n v="0"/>
    <n v="0"/>
    <n v="0"/>
    <n v="-599.54446999999993"/>
    <n v="-533.71527000000003"/>
    <n v="-598.01582999999994"/>
    <n v="-547.93727000000001"/>
    <n v="10157.2456"/>
    <n v="5557.6275800000003"/>
    <n v="0"/>
    <n v="0"/>
    <n v="0"/>
    <n v="0"/>
    <n v="0"/>
    <n v="0"/>
    <s v="AyA Otros"/>
    <s v="Daños Sin Autos"/>
    <s v="Agricola y de Animales"/>
    <x v="39"/>
    <x v="0"/>
    <n v="13612680.33145"/>
    <n v="6440067.6368000004"/>
    <n v="1025001350.6946898"/>
    <n v="915229324.65265012"/>
    <n v="979173922.5983398"/>
    <n v="876641246.77608013"/>
    <n v="90.905000000000001"/>
    <n v="87.405000000000001"/>
    <n v="-598.09543999999994"/>
    <n v="-532.90996000000007"/>
    <n v="99229.379249999998"/>
    <n v="310.40037000000001"/>
    <m/>
    <m/>
    <m/>
    <m/>
    <m/>
    <m/>
    <m/>
    <m/>
    <m/>
    <m/>
    <m/>
    <m/>
    <m/>
    <m/>
    <m/>
    <n v="0"/>
    <m/>
    <n v="0"/>
    <m/>
    <n v="0"/>
    <m/>
    <n v="12.346365949582028"/>
    <m/>
    <m/>
    <n v="99.986689415321408"/>
    <n v="9.1394695600830254"/>
    <n v="82.762256984481127"/>
    <n v="-5.8875787152375239"/>
    <n v="-9.8591937317253624"/>
    <s v="Grandes"/>
    <n v="2024"/>
    <n v="4"/>
    <d v="2026-02-27T00:00:00"/>
    <x v="39"/>
    <x v="25"/>
  </r>
  <r>
    <n v="2025"/>
    <n v="12"/>
    <n v="74"/>
    <x v="6"/>
    <s v="Agricola y de Animales"/>
    <n v="46"/>
    <s v="25fc0e7096fc653718202dc30b0c580b8ab87eac11a700cba03a7c021bc35b0c"/>
    <s v="a62909462c6310cff6f2c460478962c30aafe7f1a24cba6daff12de1aba6d3de"/>
    <x v="25"/>
    <n v="99229.379249999998"/>
    <n v="310.40037000000001"/>
    <n v="99229.379249999998"/>
    <n v="310.40037000000001"/>
    <n v="41399.88867"/>
    <n v="44887.370719999999"/>
    <n v="41399.88867"/>
    <n v="44887.370719999999"/>
    <n v="34851877.802999951"/>
    <n v="34722901.368000001"/>
    <n v="143.042"/>
    <n v="137.94900000000001"/>
    <n v="-114.24191999999994"/>
    <n v="-6554.3415599999998"/>
    <n v="94368.775120000006"/>
    <n v="68983.401010000001"/>
    <n v="338322.11475999997"/>
    <n v="257788.18516999998"/>
    <n v="0"/>
    <n v="0"/>
    <n v="0"/>
    <n v="0"/>
    <n v="0"/>
    <n v="0"/>
    <s v="Agricola y de Animales"/>
    <s v="Daños Sin Autos"/>
    <s v="Agricola y de Animales"/>
    <x v="40"/>
    <x v="0"/>
    <n v="13612680.33145"/>
    <n v="6440067.6368000004"/>
    <n v="1025001350.6946898"/>
    <n v="915229324.65265012"/>
    <n v="979173922.5983398"/>
    <n v="876641246.77608013"/>
    <n v="523661.59078000003"/>
    <n v="454119.92055000004"/>
    <n v="310270.97828000004"/>
    <n v="332144.49842999998"/>
    <n v="99229.379249999998"/>
    <n v="310.40037000000001"/>
    <n v="18.94914215537494"/>
    <n v="6.8352070885607394E-2"/>
    <n v="98918.978879999995"/>
    <n v="31868.189744748048"/>
    <n v="100"/>
    <n v="100"/>
    <n v="0.72894813390090274"/>
    <n v="4.819830900941199E-3"/>
    <n v="9.6809022917626174E-3"/>
    <n v="1.0133989167796108E-2"/>
    <n v="3.3915037645652786E-5"/>
    <n v="3.5407913002214164E-5"/>
    <m/>
    <m/>
    <m/>
    <n v="0"/>
    <m/>
    <n v="0"/>
    <m/>
    <n v="0"/>
    <m/>
    <n v="-7.7694059466176686"/>
    <n v="41.72140245450543"/>
    <n v="14461.120236422397"/>
    <n v="13.343139245411217"/>
    <n v="36.799249875082381"/>
    <n v="31.240349334431826"/>
    <n v="27.893173695412621"/>
    <n v="26.759721732207581"/>
    <s v="Grandes"/>
    <n v="2024"/>
    <n v="4"/>
    <d v="2026-02-27T00:00:00"/>
    <x v="40"/>
    <x v="25"/>
  </r>
  <r>
    <n v="2025"/>
    <n v="12"/>
    <n v="74"/>
    <x v="6"/>
    <s v="AyA Pecuario"/>
    <n v="46"/>
    <s v="25fc0e7096fc653718202dc30b0c580b8ab87eac11a700cba03a7c021bc35b0c"/>
    <s v="a62909462c6310cff6f2c460478962c30aafe7f1a24cba6daff12de1aba6d3de"/>
    <x v="13"/>
    <n v="97181.274109999998"/>
    <n v="505.13534000000004"/>
    <n v="97181.274109999998"/>
    <n v="505.13534000000004"/>
    <n v="28564.88926"/>
    <n v="27528.375470000003"/>
    <n v="28564.88926"/>
    <n v="27528.375470000003"/>
    <n v="34851877.802999951"/>
    <n v="34722901.368000001"/>
    <n v="143.042"/>
    <n v="137.94900000000001"/>
    <n v="-491.58519999999999"/>
    <n v="-2813.8528300000003"/>
    <n v="22593.254559999998"/>
    <n v="4641.6593000000003"/>
    <n v="135448.42433000001"/>
    <n v="42469.588250000001"/>
    <n v="0"/>
    <n v="0"/>
    <n v="0"/>
    <n v="0"/>
    <n v="0"/>
    <n v="0"/>
    <s v="AyA Pecuario"/>
    <s v="Daños Sin Autos"/>
    <s v="Agricola y de Animales"/>
    <x v="41"/>
    <x v="0"/>
    <n v="13612680.33145"/>
    <n v="6440067.6368000004"/>
    <n v="1025001350.6946898"/>
    <n v="915229324.65265012"/>
    <n v="979173922.5983398"/>
    <n v="876641246.77608013"/>
    <n v="114028.24609999999"/>
    <n v="7115.1798200000012"/>
    <n v="30135.195680000001"/>
    <n v="29117.622310000002"/>
    <n v="99229.379249999998"/>
    <n v="310.40037000000001"/>
    <n v="85.225615085559056"/>
    <n v="7.0994037083942585"/>
    <n v="96676.138770000005"/>
    <n v="19138.660694379447"/>
    <n v="97.935989164217204"/>
    <n v="162.73670678936369"/>
    <n v="0.71390256542995167"/>
    <n v="7.8436340810078241E-3"/>
    <n v="9.4810874194590916E-3"/>
    <n v="9.9248225332757411E-3"/>
    <n v="5.5192215370908292E-5"/>
    <n v="5.7621671562646241E-5"/>
    <m/>
    <m/>
    <m/>
    <n v="0"/>
    <m/>
    <n v="0"/>
    <m/>
    <n v="0"/>
    <m/>
    <n v="3.7652559306653455"/>
    <n v="29.393408886229714"/>
    <n v="5449.7029390182843"/>
    <n v="94.789128178642699"/>
    <n v="386.74952424879604"/>
    <n v="218.93039210240048"/>
    <n v="16.680337679643198"/>
    <n v="10.929372031291122"/>
    <s v="Grandes"/>
    <n v="2024"/>
    <n v="4"/>
    <d v="2026-02-27T00:00:00"/>
    <x v="41"/>
    <x v="13"/>
  </r>
  <r>
    <n v="2025"/>
    <n v="12"/>
    <n v="74"/>
    <x v="6"/>
    <s v="AyA Agricola"/>
    <n v="46"/>
    <s v="25fc0e7096fc653718202dc30b0c580b8ab87eac11a700cba03a7c021bc35b0c"/>
    <s v="a62909462c6310cff6f2c460478962c30aafe7f1a24cba6daff12de1aba6d3de"/>
    <x v="24"/>
    <n v="2048.1051400000001"/>
    <n v="-194.73497"/>
    <n v="2048.1051400000001"/>
    <n v="-194.73497"/>
    <n v="13433.015239999999"/>
    <n v="17891.291799999999"/>
    <n v="13433.015239999999"/>
    <n v="17891.291799999999"/>
    <n v="34851877.802999951"/>
    <n v="34722901.368000001"/>
    <n v="143.042"/>
    <n v="137.94900000000001"/>
    <n v="976.88774999999998"/>
    <n v="-3206.7734599999999"/>
    <n v="72373.536389999994"/>
    <n v="64889.678979999997"/>
    <n v="192716.44483000002"/>
    <n v="209760.96934000001"/>
    <n v="0"/>
    <n v="0"/>
    <n v="0"/>
    <n v="0"/>
    <n v="0"/>
    <n v="0"/>
    <s v="AyA Agricola"/>
    <s v="Daños Sin Autos"/>
    <s v="Agricola y de Animales"/>
    <x v="42"/>
    <x v="0"/>
    <n v="13612680.33145"/>
    <n v="6440067.6368000004"/>
    <n v="1025001350.6946898"/>
    <n v="915229324.65265012"/>
    <n v="979173922.5983398"/>
    <n v="876641246.77608013"/>
    <n v="409542.43968000001"/>
    <n v="446917.33573000005"/>
    <n v="280733.87804000004"/>
    <n v="303559.78607999999"/>
    <n v="99229.379249999998"/>
    <n v="310.40037000000001"/>
    <n v="0.50009594649099298"/>
    <n v="-4.3572928242292863E-2"/>
    <n v="2242.8401100000001"/>
    <n v="-1151.7397774010492"/>
    <n v="2.0640108357827907"/>
    <n v="-62.73670678936368"/>
    <n v="1.5045568470951079E-2"/>
    <n v="-3.0238031800666259E-3"/>
    <n v="1.9981487230352494E-4"/>
    <n v="2.0916663452036593E-4"/>
    <n v="-2.1277177725255499E-5"/>
    <n v="-2.2213758560432081E-5"/>
    <m/>
    <m/>
    <m/>
    <n v="0"/>
    <m/>
    <n v="0"/>
    <m/>
    <n v="0"/>
    <m/>
    <n v="-24.918695697534822"/>
    <n v="655.8752760124413"/>
    <n v="-9187.5084377500352"/>
    <n v="4.7849640854838373"/>
    <n v="11.533201470000542"/>
    <n v="-8.1256892374351288"/>
    <n v="37.554416517927407"/>
    <n v="30.935058692840418"/>
    <s v="Medianas"/>
    <n v="2024"/>
    <n v="4"/>
    <d v="2026-02-27T00:00:00"/>
    <x v="42"/>
    <x v="24"/>
  </r>
  <r>
    <n v="2025"/>
    <n v="12"/>
    <n v="74"/>
    <x v="6"/>
    <s v="Diversos"/>
    <n v="46"/>
    <s v="25fc0e7096fc653718202dc30b0c580b8ab87eac11a700cba03a7c021bc35b0c"/>
    <s v="a62909462c6310cff6f2c460478962c30aafe7f1a24cba6daff12de1aba6d3de"/>
    <x v="14"/>
    <n v="1135817.0075999999"/>
    <n v="58578.280049999994"/>
    <n v="1135817.0075999999"/>
    <n v="58578.280049999994"/>
    <n v="645825.71909999999"/>
    <n v="794941.87878999999"/>
    <n v="645825.71909999999"/>
    <n v="794941.87878999999"/>
    <n v="34851877.802999951"/>
    <n v="34722901.368000001"/>
    <n v="143.042"/>
    <n v="137.94900000000001"/>
    <n v="-9.976799999999999"/>
    <n v="-119.95139"/>
    <n v="458833.78610999999"/>
    <n v="363598.92151000001"/>
    <n v="560817.19310000003"/>
    <n v="345959.96604999999"/>
    <n v="0"/>
    <n v="0"/>
    <n v="0"/>
    <n v="0"/>
    <n v="0"/>
    <n v="0"/>
    <s v="Diversos"/>
    <s v="Daños Sin Autos"/>
    <s v="Diversos"/>
    <x v="6"/>
    <x v="0"/>
    <n v="13612680.33145"/>
    <n v="6440067.6368000004"/>
    <n v="1025001350.6946898"/>
    <n v="915229324.65265012"/>
    <n v="979173922.5983398"/>
    <n v="876641246.77608013"/>
    <n v="37295032.047789998"/>
    <n v="33101301.12385001"/>
    <n v="10154871.342620004"/>
    <n v="8675799.5556700006"/>
    <n v="1135817.0075999999"/>
    <n v="58578.280049999994"/>
    <n v="3.0454914374240505"/>
    <n v="0.17696669937784837"/>
    <n v="1077238.72755"/>
    <n v="1838.972954874253"/>
    <n v="100"/>
    <n v="100"/>
    <n v="8.3438160593242596"/>
    <n v="0.90959106881534102"/>
    <n v="0.11081126935395796"/>
    <n v="0.11599747311345787"/>
    <n v="6.4003937015711066E-3"/>
    <n v="6.6821268409884222E-3"/>
    <m/>
    <m/>
    <m/>
    <n v="0"/>
    <m/>
    <n v="0"/>
    <m/>
    <n v="0"/>
    <m/>
    <n v="-18.758121023510967"/>
    <n v="56.860014842059847"/>
    <n v="1357.0590978626728"/>
    <n v="6.3597626923097383"/>
    <n v="26.192284675789601"/>
    <n v="62.104650287469319"/>
    <n v="81.815213897728128"/>
    <n v="105.09855393425802"/>
    <s v="Medianas"/>
    <n v="2024"/>
    <n v="4"/>
    <d v="2026-02-27T00:00:00"/>
    <x v="6"/>
    <x v="14"/>
  </r>
  <r>
    <n v="2025"/>
    <n v="12"/>
    <n v="74"/>
    <x v="6"/>
    <s v="Miscelaneos"/>
    <n v="46"/>
    <s v="25fc0e7096fc653718202dc30b0c580b8ab87eac11a700cba03a7c021bc35b0c"/>
    <s v="a62909462c6310cff6f2c460478962c30aafe7f1a24cba6daff12de1aba6d3de"/>
    <x v="28"/>
    <n v="460600.37870999996"/>
    <n v="29957.986710000001"/>
    <n v="460600.37870999996"/>
    <n v="29957.986710000001"/>
    <n v="164000.37915000002"/>
    <n v="200248.17051"/>
    <n v="164000.37915000002"/>
    <n v="200248.17051"/>
    <n v="34851877.802999951"/>
    <n v="34722901.368000001"/>
    <n v="143.042"/>
    <n v="137.94900000000001"/>
    <n v="0"/>
    <n v="0"/>
    <n v="122616.62031"/>
    <n v="89626.987580000001"/>
    <n v="258342.21888"/>
    <n v="144922.68881999998"/>
    <n v="0"/>
    <n v="0"/>
    <n v="0"/>
    <n v="0"/>
    <n v="0"/>
    <n v="0"/>
    <s v="Miscelaneos"/>
    <s v="Daños Sin Autos"/>
    <s v="Diversos"/>
    <x v="8"/>
    <x v="0"/>
    <n v="13612680.33145"/>
    <n v="6440067.6368000004"/>
    <n v="1025001350.6946898"/>
    <n v="915229324.65265012"/>
    <n v="979173922.5983398"/>
    <n v="876641246.77608013"/>
    <n v="18488020.312490001"/>
    <n v="15556913.919899998"/>
    <n v="3138927.3225399987"/>
    <n v="3067729.12347"/>
    <n v="1135817.0075999999"/>
    <n v="58578.280049999994"/>
    <n v="2.4913450489819668"/>
    <n v="0.19257024152893543"/>
    <n v="430642.39199999993"/>
    <n v="1437.4877596706162"/>
    <n v="40.55234035306939"/>
    <n v="51.141799800931508"/>
    <n v="3.3836126868112353"/>
    <n v="0.46518124342069489"/>
    <n v="4.4936563097973503E-2"/>
    <n v="4.703969009792959E-2"/>
    <n v="3.2732765333289256E-3"/>
    <n v="3.4173599314626076E-3"/>
    <m/>
    <m/>
    <m/>
    <n v="0"/>
    <m/>
    <n v="0"/>
    <m/>
    <n v="0"/>
    <m/>
    <n v="-18.101434468880619"/>
    <n v="35.605784695469566"/>
    <n v="668.42999981422975"/>
    <n v="5.2247268667976687"/>
    <n v="36.80770002512228"/>
    <n v="78.262093384750671"/>
    <n v="47.462865667711647"/>
    <n v="61.844689958326995"/>
    <s v="Medianas"/>
    <n v="2024"/>
    <n v="4"/>
    <d v="2026-02-27T00:00:00"/>
    <x v="8"/>
    <x v="28"/>
  </r>
  <r>
    <n v="2025"/>
    <n v="12"/>
    <n v="74"/>
    <x v="6"/>
    <s v="Tecnicos"/>
    <n v="46"/>
    <s v="25fc0e7096fc653718202dc30b0c580b8ab87eac11a700cba03a7c021bc35b0c"/>
    <s v="a62909462c6310cff6f2c460478962c30aafe7f1a24cba6daff12de1aba6d3de"/>
    <x v="16"/>
    <n v="675216.62888999993"/>
    <n v="28620.29334"/>
    <n v="675216.62888999993"/>
    <n v="28620.29334"/>
    <n v="481825.33994999999"/>
    <n v="594693.70828000002"/>
    <n v="481825.33994999999"/>
    <n v="594693.70828000002"/>
    <n v="34851877.802999951"/>
    <n v="34722901.368000001"/>
    <n v="143.042"/>
    <n v="137.94900000000001"/>
    <n v="-9.976799999999999"/>
    <n v="-119.95139"/>
    <n v="336217.16580000002"/>
    <n v="273971.93393"/>
    <n v="302474.97422000003"/>
    <n v="201037.27722999998"/>
    <n v="0"/>
    <n v="0"/>
    <n v="0"/>
    <n v="0"/>
    <n v="0"/>
    <n v="0"/>
    <s v="Tecnicos"/>
    <s v="Daños Sin Autos"/>
    <s v="Diversos"/>
    <x v="7"/>
    <x v="0"/>
    <n v="13612680.33145"/>
    <n v="6440067.6368000004"/>
    <n v="1025001350.6946898"/>
    <n v="915229324.65265012"/>
    <n v="979173922.5983398"/>
    <n v="876641246.77608013"/>
    <n v="18807011.735299997"/>
    <n v="17544387.203949999"/>
    <n v="7015944.0200799983"/>
    <n v="5608070.4322000016"/>
    <n v="1135817.0075999999"/>
    <n v="58578.280049999994"/>
    <n v="3.5902387811171819"/>
    <n v="0.16313076659386733"/>
    <n v="646596.33554999996"/>
    <n v="2259.2232995959916"/>
    <n v="59.447659646930603"/>
    <n v="48.858200199068506"/>
    <n v="4.9602033725130239"/>
    <n v="0.44440982539464624"/>
    <n v="6.5874706255984461E-2"/>
    <n v="6.8957783015528282E-2"/>
    <n v="3.1271171682421819E-3"/>
    <n v="3.2647669095258141E-3"/>
    <m/>
    <m/>
    <m/>
    <n v="0"/>
    <m/>
    <n v="0"/>
    <m/>
    <n v="0"/>
    <m/>
    <n v="-18.979243728076934"/>
    <n v="71.358630598609636"/>
    <n v="2077.8742594117657"/>
    <n v="6.8675767447828928"/>
    <n v="22.719565094541295"/>
    <n v="50.4571581886023"/>
    <n v="111.15536637932173"/>
    <n v="136.27917056226241"/>
    <s v="Medianas"/>
    <n v="2024"/>
    <n v="4"/>
    <d v="2026-02-27T00:00:00"/>
    <x v="7"/>
    <x v="16"/>
  </r>
  <r>
    <n v="2025"/>
    <n v="12"/>
    <n v="74"/>
    <x v="6"/>
    <s v="MyT Cascos"/>
    <n v="46"/>
    <s v="25fc0e7096fc653718202dc30b0c580b8ab87eac11a700cba03a7c021bc35b0c"/>
    <s v="a62909462c6310cff6f2c460478962c30aafe7f1a24cba6daff12de1aba6d3de"/>
    <x v="1"/>
    <n v="1880500.01984"/>
    <n v="77527.824159999989"/>
    <n v="1880500.01984"/>
    <n v="77527.824159999989"/>
    <n v="283415.08824000001"/>
    <n v="106211.92803000001"/>
    <n v="283415.08824000001"/>
    <n v="106211.92803000001"/>
    <n v="34851877.802999951"/>
    <n v="34722901.368000001"/>
    <n v="143.042"/>
    <n v="137.94900000000001"/>
    <n v="0"/>
    <n v="0"/>
    <n v="34152.292450000001"/>
    <n v="28956.077390000002"/>
    <n v="-28070.78512"/>
    <n v="15176.7739"/>
    <n v="0"/>
    <n v="0"/>
    <n v="0"/>
    <n v="0"/>
    <n v="0"/>
    <n v="0"/>
    <s v="MyT Cascos"/>
    <s v="Daños Sin Autos"/>
    <s v="Maritimo y Transportes"/>
    <x v="18"/>
    <x v="0"/>
    <n v="13612680.33145"/>
    <n v="6440067.6368000004"/>
    <n v="1025001350.6946898"/>
    <n v="915229324.65265012"/>
    <n v="979173922.5983398"/>
    <n v="876641246.77608013"/>
    <n v="9917118.7117099985"/>
    <n v="6428123.3506000005"/>
    <n v="-1931159.7656899989"/>
    <n v="6397090.5990500022"/>
    <n v="1929085.07433"/>
    <n v="87495.507760000008"/>
    <n v="18.962161031908707"/>
    <n v="1.2060724402988245"/>
    <n v="1802972.1956799999"/>
    <n v="2325.5808030405587"/>
    <n v="97.481445731112998"/>
    <n v="88.607776724558988"/>
    <n v="13.814325864212021"/>
    <n v="1.2038355578284379"/>
    <n v="0.18346317481098928"/>
    <n v="0.19204964270799796"/>
    <n v="8.4708632111873735E-3"/>
    <n v="8.8437344746342822E-3"/>
    <m/>
    <m/>
    <m/>
    <n v="0"/>
    <m/>
    <n v="0"/>
    <m/>
    <n v="0"/>
    <m/>
    <n v="166.83922747353597"/>
    <n v="15.071262177604977"/>
    <n v="136.99846368808502"/>
    <n v="-14.675900631076811"/>
    <n v="17.945162219363709"/>
    <n v="-284.95884108809184"/>
    <n v="-121.66489930367861"/>
    <n v="190.79204566656952"/>
    <s v="Grandes"/>
    <n v="2024"/>
    <n v="4"/>
    <d v="2026-02-27T00:00:00"/>
    <x v="18"/>
    <x v="1"/>
  </r>
  <r>
    <n v="2025"/>
    <n v="12"/>
    <n v="74"/>
    <x v="6"/>
    <s v="Maritimo y Transportes"/>
    <n v="46"/>
    <s v="25fc0e7096fc653718202dc30b0c580b8ab87eac11a700cba03a7c021bc35b0c"/>
    <s v="a62909462c6310cff6f2c460478962c30aafe7f1a24cba6daff12de1aba6d3de"/>
    <x v="1"/>
    <n v="1929085.07433"/>
    <n v="87495.507760000008"/>
    <n v="1929085.07433"/>
    <n v="87495.507760000008"/>
    <n v="277321.93972000002"/>
    <n v="140269.56156999999"/>
    <n v="277321.93972000002"/>
    <n v="140269.56156999999"/>
    <n v="34851877.802999951"/>
    <n v="34722901.368000001"/>
    <n v="143.042"/>
    <n v="137.94900000000001"/>
    <n v="-104.74591000000001"/>
    <n v="11.47772"/>
    <n v="40128.923579999995"/>
    <n v="60264.47825"/>
    <n v="20432.217100000002"/>
    <n v="134036.30283"/>
    <n v="0"/>
    <n v="0"/>
    <n v="0"/>
    <n v="0"/>
    <n v="0"/>
    <n v="0"/>
    <s v="Maritimo y Transportes"/>
    <s v="Daños Sin Autos"/>
    <s v="Maritimo y Transportes"/>
    <x v="19"/>
    <x v="0"/>
    <n v="13612680.33145"/>
    <n v="6440067.6368000004"/>
    <n v="1025001350.6946898"/>
    <n v="915229324.65265012"/>
    <n v="979173922.5983398"/>
    <n v="876641246.77608013"/>
    <n v="23289744.321129996"/>
    <n v="18238403.617370002"/>
    <n v="6063254.5960799996"/>
    <n v="13830326.200799998"/>
    <n v="1929085.07433"/>
    <n v="87495.507760000008"/>
    <n v="8.282980902370003"/>
    <n v="0.47973227040918487"/>
    <n v="1841589.56657"/>
    <n v="2104.7818496253276"/>
    <n v="100"/>
    <n v="100"/>
    <n v="14.171236136891762"/>
    <n v="1.3586116279281124"/>
    <n v="0.18820317388094873"/>
    <n v="0.1970114838445628"/>
    <n v="9.5599545822252253E-3"/>
    <n v="9.9807655733484928E-3"/>
    <m/>
    <m/>
    <m/>
    <n v="0"/>
    <m/>
    <n v="0"/>
    <m/>
    <n v="0"/>
    <m/>
    <n v="97.706427977680349"/>
    <n v="14.375827349984451"/>
    <n v="160.31630098628506"/>
    <n v="4.5738132108009042"/>
    <n v="-33.411978755495163"/>
    <n v="-84.756206588364009"/>
    <n v="196.40024077465384"/>
    <n v="44.961310464101821"/>
    <s v="Grandes"/>
    <n v="2024"/>
    <n v="4"/>
    <d v="2026-02-27T00:00:00"/>
    <x v="19"/>
    <x v="1"/>
  </r>
  <r>
    <n v="2025"/>
    <n v="12"/>
    <n v="74"/>
    <x v="6"/>
    <s v="MyT Carga"/>
    <n v="46"/>
    <s v="25fc0e7096fc653718202dc30b0c580b8ab87eac11a700cba03a7c021bc35b0c"/>
    <s v="a62909462c6310cff6f2c460478962c30aafe7f1a24cba6daff12de1aba6d3de"/>
    <x v="5"/>
    <n v="48585.054490000002"/>
    <n v="9967.6836000000003"/>
    <n v="48585.054490000002"/>
    <n v="9967.6836000000003"/>
    <n v="-6093.1485200000006"/>
    <n v="34057.633540000003"/>
    <n v="-6093.1485200000006"/>
    <n v="34057.633540000003"/>
    <n v="34851877.802999951"/>
    <n v="34722901.368000001"/>
    <n v="143.042"/>
    <n v="137.94900000000001"/>
    <n v="-104.74591000000001"/>
    <n v="11.47772"/>
    <n v="5976.6311299999998"/>
    <n v="31308.400859999998"/>
    <n v="48503.002220000002"/>
    <n v="118859.52893"/>
    <n v="0"/>
    <n v="0"/>
    <n v="0"/>
    <n v="0"/>
    <n v="0"/>
    <n v="0"/>
    <s v="MyT Carga"/>
    <s v="Daños Sin Autos"/>
    <s v="Maritimo y Transportes"/>
    <x v="17"/>
    <x v="0"/>
    <n v="13612680.33145"/>
    <n v="6440067.6368000004"/>
    <n v="1025001350.6946898"/>
    <n v="915229324.65265012"/>
    <n v="979173922.5983398"/>
    <n v="876641246.77608013"/>
    <n v="13372625.609420002"/>
    <n v="11810280.26677"/>
    <n v="7994414.3617699994"/>
    <n v="7433235.6017499994"/>
    <n v="1929085.07433"/>
    <n v="87495.507760000008"/>
    <n v="0.36331724157278067"/>
    <n v="8.4398366294875973E-2"/>
    <n v="38617.370890000006"/>
    <n v="387.42572938410689"/>
    <n v="2.5185542688869909"/>
    <n v="11.392223275440992"/>
    <n v="0.35691027267974346"/>
    <n v="0.1547760700996742"/>
    <n v="4.739999069959441E-3"/>
    <n v="4.9618411365648409E-3"/>
    <n v="1.0890913710378497E-3"/>
    <n v="1.1370310987142086E-3"/>
    <m/>
    <m/>
    <m/>
    <n v="0"/>
    <m/>
    <n v="0"/>
    <m/>
    <n v="0"/>
    <m/>
    <n v="-117.89069846219269"/>
    <n v="-12.541199313163517"/>
    <n v="341.68052384808846"/>
    <n v="-7.6217571972976267E-2"/>
    <n v="-80.910455450198938"/>
    <n v="-59.193004838034568"/>
    <n v="12.322188022281972"/>
    <n v="26.340673854124454"/>
    <s v="Resto"/>
    <n v="2024"/>
    <n v="4"/>
    <d v="2026-02-27T00:00:00"/>
    <x v="17"/>
    <x v="5"/>
  </r>
  <r>
    <n v="2025"/>
    <n v="12"/>
    <n v="74"/>
    <x v="6"/>
    <s v="RC Viajero"/>
    <n v="46"/>
    <s v="25fc0e7096fc653718202dc30b0c580b8ab87eac11a700cba03a7c021bc35b0c"/>
    <s v="a62909462c6310cff6f2c460478962c30aafe7f1a24cba6daff12de1aba6d3de"/>
    <x v="25"/>
    <n v="18733.52245"/>
    <n v="0"/>
    <n v="18733.52245"/>
    <n v="0"/>
    <n v="-1531.25505"/>
    <n v="2019.63931"/>
    <n v="-1531.25505"/>
    <n v="2019.63931"/>
    <n v="34851877.802999951"/>
    <n v="34722901.368000001"/>
    <n v="143.042"/>
    <n v="137.94900000000001"/>
    <n v="0"/>
    <n v="0"/>
    <n v="-4412.3537400000005"/>
    <n v="9162.2802100000008"/>
    <n v="11037.125050000001"/>
    <n v="17417.588250000001"/>
    <n v="0"/>
    <n v="0"/>
    <n v="0"/>
    <n v="0"/>
    <n v="0"/>
    <n v="0"/>
    <s v="RC Viajero"/>
    <s v="Daños Sin Autos"/>
    <s v="Responsabilidad Civil y Riesgos Profesionales"/>
    <x v="32"/>
    <x v="0"/>
    <n v="13612680.33145"/>
    <n v="6440067.6368000004"/>
    <n v="1025001350.6946898"/>
    <n v="915229324.65265012"/>
    <n v="979173922.5983398"/>
    <n v="876641246.77608013"/>
    <n v="384520.93780999992"/>
    <n v="319948.49102999998"/>
    <n v="68347.172659999997"/>
    <n v="98764.600600000005"/>
    <n v="1217393.59568"/>
    <n v="169051.50284"/>
    <n v="4.8719121920108899"/>
    <m/>
    <m/>
    <m/>
    <n v="1.5388221620745433"/>
    <m/>
    <n v="0.13761817653735015"/>
    <m/>
    <n v="1.8276583184308438E-3"/>
    <n v="1.9131966260180471E-3"/>
    <m/>
    <m/>
    <m/>
    <m/>
    <m/>
    <n v="0"/>
    <m/>
    <n v="0"/>
    <m/>
    <n v="0"/>
    <m/>
    <n v="-175.81824350606445"/>
    <n v="-8.1738768247505948"/>
    <m/>
    <n v="-2.2404073064110275"/>
    <n v="-148.15781267183053"/>
    <n v="-36.632300111928529"/>
    <n v="-39.977382878342944"/>
    <n v="52.603610089358952"/>
    <s v="Grandes"/>
    <n v="2024"/>
    <n v="4"/>
    <d v="2026-02-27T00:00:00"/>
    <x v="32"/>
    <x v="25"/>
  </r>
  <r>
    <n v="2025"/>
    <n v="12"/>
    <n v="74"/>
    <x v="6"/>
    <s v="RC Otros"/>
    <n v="46"/>
    <s v="25fc0e7096fc653718202dc30b0c580b8ab87eac11a700cba03a7c021bc35b0c"/>
    <s v="a62909462c6310cff6f2c460478962c30aafe7f1a24cba6daff12de1aba6d3de"/>
    <x v="28"/>
    <n v="843.68601999999998"/>
    <n v="0"/>
    <n v="843.68601999999998"/>
    <n v="0"/>
    <n v="-893.53737999999998"/>
    <n v="7046.5717599999998"/>
    <n v="-893.53737999999998"/>
    <n v="7046.5717599999998"/>
    <n v="34851877.802999951"/>
    <n v="34722901.368000001"/>
    <n v="143.042"/>
    <n v="137.94900000000001"/>
    <n v="0"/>
    <n v="0"/>
    <n v="-375.13996000000003"/>
    <n v="437.29086999999998"/>
    <n v="843.68601999999998"/>
    <n v="1619.9716899999999"/>
    <n v="0"/>
    <n v="0"/>
    <n v="0"/>
    <n v="0"/>
    <n v="0"/>
    <n v="0"/>
    <s v="RC Otros"/>
    <s v="Daños Sin Autos"/>
    <s v="Responsabilidad Civil y Riesgos Profesionales"/>
    <x v="33"/>
    <x v="0"/>
    <n v="13612680.33145"/>
    <n v="6440067.6368000004"/>
    <n v="1025001350.6946898"/>
    <n v="915229324.65265012"/>
    <n v="979173922.5983398"/>
    <n v="876641246.77608013"/>
    <n v="2245075.8021599995"/>
    <n v="2181582.1674899999"/>
    <n v="762549.19381999993"/>
    <n v="1224196.8042299999"/>
    <n v="1217393.59568"/>
    <n v="169051.50284"/>
    <n v="3.7579400178305127E-2"/>
    <m/>
    <m/>
    <m/>
    <n v="6.9302649775214401E-2"/>
    <m/>
    <n v="6.1977949930315593E-3"/>
    <m/>
    <n v="8.2310722754481823E-5"/>
    <n v="8.6163040143184317E-5"/>
    <m/>
    <m/>
    <m/>
    <m/>
    <m/>
    <n v="0"/>
    <m/>
    <n v="0"/>
    <m/>
    <n v="0"/>
    <m/>
    <n v="-112.68045526864825"/>
    <n v="-105.90875738346357"/>
    <m/>
    <n v="-0.11717767027249915"/>
    <n v="-185.78728387354624"/>
    <n v="-47.919705930169677"/>
    <n v="-44.464403949706316"/>
    <n v="26.993735304102756"/>
    <s v="Medianas"/>
    <n v="2024"/>
    <n v="4"/>
    <d v="2026-02-27T00:00:00"/>
    <x v="33"/>
    <x v="28"/>
  </r>
  <r>
    <n v="2025"/>
    <n v="12"/>
    <n v="74"/>
    <x v="6"/>
    <s v="Responsabilidad Civil y Riesgos Profesionales"/>
    <n v="46"/>
    <s v="25fc0e7096fc653718202dc30b0c580b8ab87eac11a700cba03a7c021bc35b0c"/>
    <s v="a62909462c6310cff6f2c460478962c30aafe7f1a24cba6daff12de1aba6d3de"/>
    <x v="3"/>
    <n v="1217393.59568"/>
    <n v="169051.50284"/>
    <n v="1217393.59568"/>
    <n v="169051.50284"/>
    <n v="226469.12252999999"/>
    <n v="129977.20787000001"/>
    <n v="226469.12252999999"/>
    <n v="129977.20787000001"/>
    <n v="34851877.802999951"/>
    <n v="34722901.368000001"/>
    <n v="143.042"/>
    <n v="137.94900000000001"/>
    <n v="0"/>
    <n v="0"/>
    <n v="84207.937999999995"/>
    <n v="195277.43622"/>
    <n v="391476.12475999998"/>
    <n v="315045.79661000002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3612680.33145"/>
    <n v="6440067.6368000004"/>
    <n v="1025001350.6946898"/>
    <n v="915229324.65265012"/>
    <n v="979173922.5983398"/>
    <n v="876641246.77608013"/>
    <n v="21871531.865920011"/>
    <n v="19519102.49123"/>
    <n v="10675318.01537"/>
    <n v="7926763.6329799984"/>
    <n v="1217393.59568"/>
    <n v="169051.50284"/>
    <n v="5.5661103353118575"/>
    <n v="0.86608235658353372"/>
    <n v="1048342.0928400001"/>
    <n v="620.13177950403133"/>
    <n v="100"/>
    <n v="100"/>
    <n v="8.9430851679327219"/>
    <n v="2.6249957667214789"/>
    <n v="0.11876995038639873"/>
    <n v="0.1243286373936021"/>
    <n v="1.8470944744275845E-2"/>
    <n v="1.9284000548879115E-2"/>
    <m/>
    <m/>
    <m/>
    <n v="0"/>
    <m/>
    <n v="0"/>
    <m/>
    <n v="0"/>
    <m/>
    <n v="74.237565371083207"/>
    <n v="18.602785765724441"/>
    <n v="76.886159357611788"/>
    <n v="2.121427410442823"/>
    <n v="-56.877794163002463"/>
    <n v="24.260069162139697"/>
    <n v="21.510363640087853"/>
    <n v="61.983825310875964"/>
    <s v="Medianas"/>
    <n v="2024"/>
    <n v="4"/>
    <d v="2026-02-27T00:00:00"/>
    <x v="22"/>
    <x v="3"/>
  </r>
  <r>
    <n v="2025"/>
    <n v="12"/>
    <n v="74"/>
    <x v="6"/>
    <s v="RC Aviones y Barcos"/>
    <n v="46"/>
    <s v="25fc0e7096fc653718202dc30b0c580b8ab87eac11a700cba03a7c021bc35b0c"/>
    <s v="a62909462c6310cff6f2c460478962c30aafe7f1a24cba6daff12de1aba6d3de"/>
    <x v="3"/>
    <n v="72000.762319999994"/>
    <n v="9916.8627500000002"/>
    <n v="72000.762319999994"/>
    <n v="9916.8627500000002"/>
    <n v="1259.2890499999999"/>
    <n v="378.93919"/>
    <n v="1259.2890499999999"/>
    <n v="378.93919"/>
    <n v="34851877.802999951"/>
    <n v="34722901.368000001"/>
    <n v="143.042"/>
    <n v="137.94900000000001"/>
    <n v="0"/>
    <n v="0"/>
    <n v="218.16670999999999"/>
    <n v="281.21757000000002"/>
    <n v="616.98903000000007"/>
    <n v="685.00025000000005"/>
    <n v="0"/>
    <n v="0"/>
    <n v="0"/>
    <n v="0"/>
    <n v="0"/>
    <n v="0"/>
    <s v="RC Aviones y Barcos"/>
    <s v="Daños Sin Autos"/>
    <s v="Responsabilidad Civil y Riesgos Profesionales"/>
    <x v="20"/>
    <x v="0"/>
    <n v="13612680.33145"/>
    <n v="6440067.6368000004"/>
    <n v="1025001350.6946898"/>
    <n v="915229324.65265012"/>
    <n v="979173922.5983398"/>
    <n v="876641246.77608013"/>
    <n v="1958504.8817999999"/>
    <n v="2073248.9940900002"/>
    <n v="693849.30816000002"/>
    <n v="40985.065610000005"/>
    <n v="1217393.59568"/>
    <n v="169051.50284"/>
    <n v="3.6763126295516999"/>
    <n v="0.47832473466858016"/>
    <n v="62083.899569999994"/>
    <n v="626.04375128616152"/>
    <n v="5.9143372016658677"/>
    <n v="5.8661784032679591"/>
    <n v="0.5289242130637074"/>
    <n v="0.15398693475411357"/>
    <n v="7.0244553601028752E-3"/>
    <n v="7.3532148536940697E-3"/>
    <n v="1.0835385714682679E-3"/>
    <n v="1.1312338754844212E-3"/>
    <m/>
    <m/>
    <m/>
    <n v="0"/>
    <m/>
    <n v="0"/>
    <m/>
    <n v="0"/>
    <m/>
    <n v="232.31956029673256"/>
    <n v="1.7489940514840925"/>
    <n v="3.8211599731981765"/>
    <n v="0.18149316215929853"/>
    <n v="-22.420668808140263"/>
    <n v="-9.9286416318826181"/>
    <n v="35.359900969390004"/>
    <n v="41.05364487093253"/>
    <s v="Medianas"/>
    <n v="2024"/>
    <n v="4"/>
    <d v="2026-02-27T00:00:00"/>
    <x v="20"/>
    <x v="3"/>
  </r>
  <r>
    <n v="2025"/>
    <n v="12"/>
    <n v="74"/>
    <x v="6"/>
    <s v="RC General"/>
    <n v="46"/>
    <s v="25fc0e7096fc653718202dc30b0c580b8ab87eac11a700cba03a7c021bc35b0c"/>
    <s v="a62909462c6310cff6f2c460478962c30aafe7f1a24cba6daff12de1aba6d3de"/>
    <x v="11"/>
    <n v="1125815.6248900001"/>
    <n v="159134.64009"/>
    <n v="1125815.6248900001"/>
    <n v="159134.64009"/>
    <n v="227634.62591"/>
    <n v="120532.05760999999"/>
    <n v="227634.62591"/>
    <n v="120532.05760999999"/>
    <n v="34851877.802999951"/>
    <n v="34722901.368000001"/>
    <n v="143.042"/>
    <n v="137.94900000000001"/>
    <n v="0"/>
    <n v="0"/>
    <n v="88777.264989999996"/>
    <n v="185396.64757"/>
    <n v="378978.32466000004"/>
    <n v="295323.23642000003"/>
    <n v="0"/>
    <n v="0"/>
    <n v="0"/>
    <n v="0"/>
    <n v="0"/>
    <n v="0"/>
    <s v="RC General"/>
    <s v="Daños Sin Autos"/>
    <s v="Responsabilidad Civil y Riesgos Profesionales"/>
    <x v="21"/>
    <x v="0"/>
    <n v="13612680.33145"/>
    <n v="6440067.6368000004"/>
    <n v="1025001350.6946898"/>
    <n v="915229324.65265012"/>
    <n v="979173922.5983398"/>
    <n v="876641246.77608013"/>
    <n v="17283430.244149998"/>
    <n v="14944322.838619996"/>
    <n v="9150572.3407299984"/>
    <n v="6562817.1625400009"/>
    <n v="1217393.59568"/>
    <n v="169051.50284"/>
    <n v="6.5138436582695149"/>
    <n v="1.0648501227419613"/>
    <n v="966680.98480000009"/>
    <n v="607.46106834645502"/>
    <n v="92.477537986484379"/>
    <n v="94.133821596732034"/>
    <n v="8.2703449833386351"/>
    <n v="2.4710088319673655"/>
    <n v="0.10983552598511055"/>
    <n v="0.1149760628737468"/>
    <n v="1.7387406172807578E-2"/>
    <n v="1.8152766673394691E-2"/>
    <m/>
    <m/>
    <m/>
    <n v="0"/>
    <m/>
    <n v="0"/>
    <m/>
    <n v="0"/>
    <m/>
    <n v="88.858159749124027"/>
    <n v="20.219529812640634"/>
    <n v="75.742187585199559"/>
    <n v="2.4876545142075801"/>
    <n v="-52.114956686862172"/>
    <n v="28.32661908155043"/>
    <n v="23.425420192473123"/>
    <n v="62.777534818267512"/>
    <s v="Grandes"/>
    <n v="2024"/>
    <n v="4"/>
    <d v="2026-02-27T00:00:00"/>
    <x v="21"/>
    <x v="11"/>
  </r>
  <r>
    <n v="2025"/>
    <n v="12"/>
    <n v="74"/>
    <x v="6"/>
    <s v="Vida Gpo y Col"/>
    <n v="46"/>
    <s v="25fc0e7096fc653718202dc30b0c580b8ab87eac11a700cba03a7c021bc35b0c"/>
    <s v="a62909462c6310cff6f2c460478962c30aafe7f1a24cba6daff12de1aba6d3de"/>
    <x v="31"/>
    <n v="427848.30043"/>
    <n v="384025.86433000001"/>
    <n v="427848.30043"/>
    <n v="384025.86433000001"/>
    <n v="564993.74300999998"/>
    <n v="519974.45082000003"/>
    <n v="564993.74300999998"/>
    <n v="519974.45082000003"/>
    <n v="34851877.802999951"/>
    <n v="34722901.368000001"/>
    <n v="143.042"/>
    <n v="137.94900000000001"/>
    <n v="0"/>
    <n v="0"/>
    <n v="568573.04753999994"/>
    <n v="519345.06791000004"/>
    <n v="479306.78768000001"/>
    <n v="347892.52081999998"/>
    <n v="427848.30043"/>
    <n v="384025.86433000001"/>
    <n v="0"/>
    <n v="0"/>
    <n v="0"/>
    <n v="0"/>
    <s v="Vida Gpo y Col"/>
    <s v="Vida"/>
    <s v="Vida"/>
    <x v="37"/>
    <x v="0"/>
    <n v="13612680.33145"/>
    <n v="6440067.6368000004"/>
    <n v="1025001350.6946898"/>
    <n v="915229324.65265012"/>
    <n v="979173922.5983398"/>
    <n v="876641246.77608013"/>
    <n v="100163175.79472996"/>
    <n v="95382072.448490024"/>
    <n v="61461310.436570011"/>
    <n v="56544656.697530009"/>
    <n v="427848.30043"/>
    <n v="384025.86433000001"/>
    <n v="0.42715129291308979"/>
    <n v="0.4026184947253989"/>
    <n v="43822.436099999992"/>
    <n v="11.411324124341427"/>
    <n v="100"/>
    <n v="100"/>
    <n v="3.1430129115830514"/>
    <n v="5.9630719114748034"/>
    <n v="4.1741242598366125E-2"/>
    <n v="4.3694821783515234E-2"/>
    <n v="4.1959523584512153E-2"/>
    <n v="4.3806501889146393E-2"/>
    <n v="0.42715129291308979"/>
    <m/>
    <m/>
    <n v="43822.436099999992"/>
    <n v="11.411324124341427"/>
    <n v="0"/>
    <m/>
    <n v="0"/>
    <m/>
    <n v="8.657981583326734"/>
    <n v="132.05468911344624"/>
    <n v="135.40089330368045"/>
    <n v="0.91926732280316592"/>
    <n v="9.4788576366206847"/>
    <n v="37.774386914168232"/>
    <n v="118.62403415818031"/>
    <n v="149.28319432848915"/>
    <s v="Resto"/>
    <n v="2024"/>
    <n v="4"/>
    <d v="2026-02-27T00:00:00"/>
    <x v="37"/>
    <x v="31"/>
  </r>
  <r>
    <n v="2025"/>
    <n v="12"/>
    <n v="74"/>
    <x v="6"/>
    <s v="Vida Total"/>
    <n v="46"/>
    <s v="25fc0e7096fc653718202dc30b0c580b8ab87eac11a700cba03a7c021bc35b0c"/>
    <s v="a62909462c6310cff6f2c460478962c30aafe7f1a24cba6daff12de1aba6d3de"/>
    <x v="32"/>
    <n v="427848.30043"/>
    <n v="384025.86433000001"/>
    <n v="427848.30043"/>
    <n v="384025.86433000001"/>
    <n v="564993.74300999998"/>
    <n v="519974.45082000003"/>
    <n v="564993.74300999998"/>
    <n v="519974.45082000003"/>
    <n v="34851877.802999951"/>
    <n v="34722901.368000001"/>
    <n v="143.042"/>
    <n v="137.94900000000001"/>
    <n v="0"/>
    <n v="0"/>
    <n v="568573.04753999994"/>
    <n v="519345.06791000004"/>
    <n v="479306.78768000001"/>
    <n v="347892.52081999998"/>
    <n v="427848.30043"/>
    <n v="384025.86433000001"/>
    <n v="0"/>
    <n v="0"/>
    <n v="0"/>
    <n v="0"/>
    <s v="Vida Total"/>
    <s v="Totales"/>
    <s v="Vida Total"/>
    <x v="36"/>
    <x v="0"/>
    <n v="13612680.33145"/>
    <n v="6440067.6368000004"/>
    <n v="1025001350.6946898"/>
    <n v="915229324.65265012"/>
    <n v="979173922.5983398"/>
    <n v="876641246.77608013"/>
    <n v="419079410.71260005"/>
    <n v="375894584.23469001"/>
    <n v="220434023.07100993"/>
    <n v="204982911.17896998"/>
    <n v="427848.30043"/>
    <n v="384025.86433000001"/>
    <n v="0.10209241721097426"/>
    <n v="0.10216318096518072"/>
    <n v="43822.436099999992"/>
    <n v="11.411324124341427"/>
    <n v="100"/>
    <n v="100"/>
    <n v="3.1430129115830514"/>
    <n v="5.9630719114748034"/>
    <n v="4.1741242598366125E-2"/>
    <n v="4.3694821783515234E-2"/>
    <n v="4.1959523584512153E-2"/>
    <n v="4.3806501889146393E-2"/>
    <n v="0.10209241721097426"/>
    <m/>
    <m/>
    <n v="43822.436099999992"/>
    <n v="11.411324124341427"/>
    <n v="0"/>
    <m/>
    <n v="0"/>
    <m/>
    <n v="8.657981583326734"/>
    <n v="132.05468911344624"/>
    <n v="135.40089330368045"/>
    <n v="0.2563096817536169"/>
    <n v="9.4788576366206847"/>
    <n v="37.774386914168232"/>
    <n v="118.62403415818031"/>
    <n v="149.28319432848915"/>
    <s v="Resto"/>
    <n v="2024"/>
    <n v="4"/>
    <d v="2026-02-27T00:00:00"/>
    <x v="36"/>
    <x v="32"/>
  </r>
  <r>
    <n v="2025"/>
    <n v="12"/>
    <n v="74"/>
    <x v="6"/>
    <s v="Otros Riesgos Catastroficos"/>
    <n v="46"/>
    <s v="25fc0e7096fc653718202dc30b0c580b8ab87eac11a700cba03a7c021bc35b0c"/>
    <s v="a62909462c6310cff6f2c460478962c30aafe7f1a24cba6daff12de1aba6d3de"/>
    <x v="11"/>
    <n v="-0.15603"/>
    <n v="165.67907"/>
    <n v="-0.15603"/>
    <n v="165.67907"/>
    <n v="-23167.948019999996"/>
    <n v="-181.84260999999827"/>
    <n v="-23167.948019999996"/>
    <n v="-181.84260999999827"/>
    <n v="34851877.802999951"/>
    <n v="34722901.368000001"/>
    <n v="143.042"/>
    <n v="137.94900000000001"/>
    <n v="0"/>
    <n v="0"/>
    <n v="1082.9475299999999"/>
    <n v="-37256.588799999998"/>
    <n v="2393.2610800000002"/>
    <n v="27285.117269999999"/>
    <n v="0"/>
    <n v="0"/>
    <n v="0"/>
    <n v="0"/>
    <n v="0"/>
    <n v="0"/>
    <s v="Otros Riesgos Catastroficos"/>
    <s v="Daños Sin Autos"/>
    <s v="Riesgos Catastroficos"/>
    <x v="34"/>
    <x v="0"/>
    <n v="13612680.33145"/>
    <n v="6440067.6368000004"/>
    <n v="1025001350.6946898"/>
    <n v="915229324.65265012"/>
    <n v="979173922.5983398"/>
    <n v="876641246.77608013"/>
    <n v="-0.15603"/>
    <n v="165.67907"/>
    <n v="-23167.948019999996"/>
    <n v="-132.36648999999829"/>
    <n v="5924398.3814099999"/>
    <n v="5603550.1780600008"/>
    <n v="100"/>
    <n v="100"/>
    <n v="-165.83509999999998"/>
    <n v="-100.09417604770476"/>
    <n v="-2.6336851432814185E-6"/>
    <n v="2.9566804032325018E-3"/>
    <n v="-1.146210710902516E-6"/>
    <n v="2.5726293471402752E-3"/>
    <n v="-1.5222418965033696E-8"/>
    <n v="-1.5934860641096138E-8"/>
    <n v="1.8102465200498126E-5"/>
    <n v="1.8899301237455837E-5"/>
    <m/>
    <m/>
    <m/>
    <n v="0"/>
    <m/>
    <n v="0"/>
    <m/>
    <n v="0"/>
    <m/>
    <n v="12640.65963967423"/>
    <n v="14848393.270524897"/>
    <n v="-109.75593356481195"/>
    <n v="100"/>
    <n v="-102.90672754774586"/>
    <n v="-91.228694176691732"/>
    <n v="45.249870106106428"/>
    <n v="-136.5454596779895"/>
    <s v="Grandes"/>
    <n v="2024"/>
    <n v="4"/>
    <d v="2026-02-27T00:00:00"/>
    <x v="34"/>
    <x v="11"/>
  </r>
  <r>
    <n v="2025"/>
    <n v="12"/>
    <n v="74"/>
    <x v="6"/>
    <s v="Terremoto y Erupcion Volcanica"/>
    <n v="46"/>
    <s v="25fc0e7096fc653718202dc30b0c580b8ab87eac11a700cba03a7c021bc35b0c"/>
    <s v="a62909462c6310cff6f2c460478962c30aafe7f1a24cba6daff12de1aba6d3de"/>
    <x v="13"/>
    <n v="1946264.2653900001"/>
    <n v="1825875.5078599998"/>
    <n v="1946264.2653900001"/>
    <n v="1825875.5078599998"/>
    <n v="258786.63516000001"/>
    <n v="49393.114319999993"/>
    <n v="258786.63516000001"/>
    <n v="49393.114319999993"/>
    <n v="34851877.802999951"/>
    <n v="34722901.368000001"/>
    <n v="143.042"/>
    <n v="137.94900000000001"/>
    <n v="-2617.5018599999999"/>
    <n v="-15.95983"/>
    <n v="223451.94063999999"/>
    <n v="-135994.28696999999"/>
    <n v="636939.99644000002"/>
    <n v="535144.81514999992"/>
    <n v="0"/>
    <n v="0"/>
    <n v="0"/>
    <n v="0"/>
    <n v="0"/>
    <n v="0"/>
    <s v="Terremoto y Erupcion Volcanica"/>
    <s v="Daños Sin Autos"/>
    <s v="Riesgos Catastroficos"/>
    <x v="16"/>
    <x v="0"/>
    <n v="13612680.33145"/>
    <n v="6440067.6368000004"/>
    <n v="1025001350.6946898"/>
    <n v="915229324.65265012"/>
    <n v="979173922.5983398"/>
    <n v="876641246.77608013"/>
    <n v="15563905.993049996"/>
    <n v="14505796.106170004"/>
    <n v="760196.79989999975"/>
    <n v="-222767.64615000002"/>
    <n v="5924398.3814099999"/>
    <n v="5603550.1780600008"/>
    <n v="12.504985999395634"/>
    <n v="12.587213376612732"/>
    <n v="120388.75753000029"/>
    <n v="6.5934811553007178"/>
    <n v="32.851677758489821"/>
    <n v="32.584262652077015"/>
    <n v="14.297436052277348"/>
    <n v="28.351806391388422"/>
    <n v="0.18987919031237654"/>
    <n v="0.19876594141982309"/>
    <n v="0.19949923573012265"/>
    <n v="0.20828081208530924"/>
    <m/>
    <m/>
    <m/>
    <n v="0"/>
    <m/>
    <n v="0"/>
    <m/>
    <n v="0"/>
    <m/>
    <n v="423.93261433854047"/>
    <n v="13.296582574213955"/>
    <n v="2.7051742633806795"/>
    <n v="34.042057950525731"/>
    <n v="-264.30979978540785"/>
    <n v="19.021987770070623"/>
    <n v="35.082102221390208"/>
    <n v="-25.412614141067795"/>
    <s v="Grandes"/>
    <n v="2024"/>
    <n v="4"/>
    <d v="2026-02-27T00:00:00"/>
    <x v="16"/>
    <x v="13"/>
  </r>
  <r>
    <n v="2025"/>
    <n v="12"/>
    <n v="74"/>
    <x v="6"/>
    <s v="Huracan y Otros Riesgos Hidrometeorologicos"/>
    <n v="46"/>
    <s v="25fc0e7096fc653718202dc30b0c580b8ab87eac11a700cba03a7c021bc35b0c"/>
    <s v="a62909462c6310cff6f2c460478962c30aafe7f1a24cba6daff12de1aba6d3de"/>
    <x v="13"/>
    <n v="3978134.2720500003"/>
    <n v="3777508.99113"/>
    <n v="3978134.2720500003"/>
    <n v="3777508.99113"/>
    <n v="3781585.0506500001"/>
    <n v="4554651.7033299999"/>
    <n v="3781585.0506500001"/>
    <n v="4554651.7033299999"/>
    <n v="34851877.802999951"/>
    <n v="34722901.368000001"/>
    <n v="143.042"/>
    <n v="137.94900000000001"/>
    <n v="-46.909309999999998"/>
    <n v="-452.17500000000001"/>
    <n v="1672163.33861"/>
    <n v="884017.85720000009"/>
    <n v="1467271.70022"/>
    <n v="877592.15467999992"/>
    <n v="0"/>
    <n v="0"/>
    <n v="0"/>
    <n v="0"/>
    <n v="0"/>
    <n v="0"/>
    <s v="Huracan y Otros Riesgos Hidrometeorologicos"/>
    <s v="Daños Sin Autos"/>
    <s v="Riesgos Catastroficos"/>
    <x v="14"/>
    <x v="0"/>
    <n v="13612680.33145"/>
    <n v="6440067.6368000004"/>
    <n v="1025001350.6946898"/>
    <n v="915229324.65265012"/>
    <n v="979173922.5983398"/>
    <n v="876641246.77608013"/>
    <n v="23197857.011369999"/>
    <n v="20492623.836209998"/>
    <n v="11407851.490080001"/>
    <n v="6622132.7381100012"/>
    <n v="5924398.3814099999"/>
    <n v="5603550.1780600008"/>
    <n v="17.148714513156072"/>
    <n v="18.433505740027435"/>
    <n v="200625.28092000028"/>
    <n v="5.3110470786724928"/>
    <n v="67.148324875195328"/>
    <n v="67.412780667519741"/>
    <n v="29.223739742562927"/>
    <n v="58.656355867203338"/>
    <n v="0.38811014925529991"/>
    <n v="0.40627453205591985"/>
    <n v="0.41273906870976285"/>
    <n v="0.43090705633827953"/>
    <m/>
    <m/>
    <m/>
    <n v="0"/>
    <m/>
    <n v="0"/>
    <m/>
    <n v="0"/>
    <m/>
    <n v="-16.973123369999833"/>
    <n v="95.059261252669714"/>
    <n v="120.57288848351692"/>
    <n v="33.148968093934059"/>
    <n v="89.154927696408521"/>
    <n v="67.192891640538591"/>
    <n v="113.96412391510577"/>
    <n v="100.73219689644368"/>
    <s v="Grandes"/>
    <n v="2024"/>
    <n v="4"/>
    <d v="2026-02-27T00:00:00"/>
    <x v="14"/>
    <x v="13"/>
  </r>
  <r>
    <n v="2025"/>
    <n v="12"/>
    <n v="74"/>
    <x v="6"/>
    <s v="Riesgos Catastroficos"/>
    <n v="46"/>
    <s v="25fc0e7096fc653718202dc30b0c580b8ab87eac11a700cba03a7c021bc35b0c"/>
    <s v="a62909462c6310cff6f2c460478962c30aafe7f1a24cba6daff12de1aba6d3de"/>
    <x v="13"/>
    <n v="5924398.3814099999"/>
    <n v="5603550.1780600008"/>
    <n v="5924398.3814099999"/>
    <n v="5603550.1780600008"/>
    <n v="4017203.7377900002"/>
    <n v="4603862.9750399999"/>
    <n v="4017203.7377900002"/>
    <n v="4603862.9750399999"/>
    <n v="34851877.802999951"/>
    <n v="34722901.368000001"/>
    <n v="143.042"/>
    <n v="137.94900000000001"/>
    <n v="-2664.4111699999999"/>
    <n v="-468.13483000000002"/>
    <n v="1896698.2267799999"/>
    <n v="710766.98142999993"/>
    <n v="2106604.95774"/>
    <n v="1440022.0870999999"/>
    <n v="0"/>
    <n v="0"/>
    <n v="0"/>
    <n v="0"/>
    <n v="0"/>
    <n v="0"/>
    <s v="Riesgos Catastroficos"/>
    <s v="Daños Sin Autos"/>
    <s v="Riesgos Catastroficos"/>
    <x v="15"/>
    <x v="0"/>
    <n v="13612680.33145"/>
    <n v="6440067.6368000004"/>
    <n v="1025001350.6946898"/>
    <n v="915229324.65265012"/>
    <n v="979173922.5983398"/>
    <n v="876641246.77608013"/>
    <n v="38761762.84839002"/>
    <n v="34998585.621450007"/>
    <n v="12144880.34196"/>
    <n v="6399232.7254699999"/>
    <n v="5924398.3814099999"/>
    <n v="5603550.1780600008"/>
    <n v="15.284130405993832"/>
    <n v="16.010790374984996"/>
    <n v="320848.20334999915"/>
    <n v="5.7258022709645751"/>
    <n v="100"/>
    <n v="100"/>
    <n v="43.521174648629561"/>
    <n v="87.010734887938909"/>
    <n v="0.5779893243452574"/>
    <n v="0.60504045754088231"/>
    <n v="0.61225640690508609"/>
    <n v="0.63920676772482643"/>
    <m/>
    <m/>
    <m/>
    <n v="0"/>
    <m/>
    <n v="0"/>
    <m/>
    <n v="0"/>
    <m/>
    <n v="-12.7427605997527"/>
    <n v="67.807792102493792"/>
    <n v="82.159752812883681"/>
    <n v="33.07734308349459"/>
    <n v="166.85232661821345"/>
    <n v="46.289767123114302"/>
    <n v="90.035781023453424"/>
    <n v="49.358061087895102"/>
    <s v="Grandes"/>
    <n v="2024"/>
    <n v="4"/>
    <d v="2026-02-27T00:00:00"/>
    <x v="15"/>
    <x v="13"/>
  </r>
  <r>
    <n v="2025"/>
    <n v="12"/>
    <n v="74"/>
    <x v="6"/>
    <s v="Daños Sin Autos"/>
    <n v="46"/>
    <s v="25fc0e7096fc653718202dc30b0c580b8ab87eac11a700cba03a7c021bc35b0c"/>
    <s v="a62909462c6310cff6f2c460478962c30aafe7f1a24cba6daff12de1aba6d3de"/>
    <x v="1"/>
    <n v="13184832.031020001"/>
    <n v="6056041.7724700011"/>
    <n v="13184832.031020001"/>
    <n v="6056041.7724700011"/>
    <n v="6366087.5807800014"/>
    <n v="7263654.5111999996"/>
    <n v="6366087.5807800014"/>
    <n v="7263654.5111999996"/>
    <n v="34851877.802999951"/>
    <n v="34722901.368000001"/>
    <n v="143.042"/>
    <n v="137.94900000000001"/>
    <n v="-2184.9185299999995"/>
    <n v="-7864.1248100000003"/>
    <n v="3932859.1001299997"/>
    <n v="1771210.6257699998"/>
    <n v="4467137.4428300001"/>
    <n v="3003494.2244099998"/>
    <n v="0"/>
    <n v="0"/>
    <n v="0"/>
    <n v="0"/>
    <n v="0"/>
    <n v="0"/>
    <s v="Daños Sin Autos"/>
    <s v="Totales"/>
    <s v="Daños Sin Autos Total"/>
    <x v="24"/>
    <x v="0"/>
    <n v="13612680.33145"/>
    <n v="6440067.6368000004"/>
    <n v="1025001350.6946898"/>
    <n v="915229324.65265012"/>
    <n v="979173922.5983398"/>
    <n v="876641246.77608013"/>
    <n v="158795452.76903"/>
    <n v="137875233.45422003"/>
    <n v="62296046.385199986"/>
    <n v="56116765.89553"/>
    <n v="13184832.031020001"/>
    <n v="6056041.7724700002"/>
    <n v="8.3030287083834224"/>
    <n v="4.392407266154037"/>
    <n v="7128790.2585499994"/>
    <n v="117.7136903341152"/>
    <n v="100"/>
    <n v="100.00000000000003"/>
    <n v="96.856987088416943"/>
    <n v="94.036928088525201"/>
    <n v="1.2863233811432584"/>
    <n v="1.3465260590307264"/>
    <n v="0.66169664906316272"/>
    <n v="0.69082327517004127"/>
    <m/>
    <m/>
    <m/>
    <n v="0"/>
    <m/>
    <n v="0"/>
    <m/>
    <n v="0"/>
    <m/>
    <n v="-12.356960659899485"/>
    <n v="48.283418141410408"/>
    <n v="119.94062762611138"/>
    <n v="10.219087647097341"/>
    <n v="122.04355839499689"/>
    <n v="48.731347858926391"/>
    <n v="88.03980514283154"/>
    <n v="58.97166744570427"/>
    <s v="Grandes"/>
    <n v="2024"/>
    <n v="4"/>
    <d v="2026-02-27T00:00:00"/>
    <x v="24"/>
    <x v="1"/>
  </r>
  <r>
    <n v="2025"/>
    <n v="12"/>
    <n v="74"/>
    <x v="6"/>
    <s v="Daños"/>
    <n v="46"/>
    <s v="25fc0e7096fc653718202dc30b0c580b8ab87eac11a700cba03a7c021bc35b0c"/>
    <s v="a62909462c6310cff6f2c460478962c30aafe7f1a24cba6daff12de1aba6d3de"/>
    <x v="8"/>
    <n v="13184832.031020001"/>
    <n v="6056041.7724700002"/>
    <n v="13184832.031020001"/>
    <n v="6056041.7724700002"/>
    <n v="6366087.5807799986"/>
    <n v="7263654.5111999996"/>
    <n v="6366087.5807799986"/>
    <n v="7263654.5111999996"/>
    <n v="34851877.802999951"/>
    <n v="34722901.368000001"/>
    <n v="143.042"/>
    <n v="137.94900000000001"/>
    <n v="-2184.9185299999999"/>
    <n v="-7864.1248100000003"/>
    <n v="3932859.1001300002"/>
    <n v="1771210.62577"/>
    <n v="4467137.4428300001"/>
    <n v="3003494.2244099998"/>
    <n v="0"/>
    <n v="0"/>
    <n v="0"/>
    <n v="0"/>
    <n v="0"/>
    <n v="0"/>
    <s v="Daños"/>
    <s v="Totales"/>
    <s v="Daños Total"/>
    <x v="23"/>
    <x v="0"/>
    <n v="13612680.33145"/>
    <n v="6440067.6368000004"/>
    <n v="1025001350.6946898"/>
    <n v="915229324.65265012"/>
    <n v="979173922.5983398"/>
    <n v="876641246.77608013"/>
    <n v="371146564.74468988"/>
    <n v="331092600.86896008"/>
    <n v="192698359.00147003"/>
    <n v="170533067.60229999"/>
    <n v="13184832.031020001"/>
    <n v="6056041.7724700002"/>
    <n v="3.5524596705050442"/>
    <n v="1.8291081578313078"/>
    <n v="7128790.2585500004"/>
    <n v="117.71369033411526"/>
    <n v="100"/>
    <n v="100"/>
    <n v="96.856987088416943"/>
    <n v="94.036928088525201"/>
    <n v="1.2863233811432584"/>
    <n v="1.3465260590307264"/>
    <n v="0.66169664906316261"/>
    <n v="0.69082327517004127"/>
    <m/>
    <m/>
    <m/>
    <n v="0"/>
    <m/>
    <n v="0"/>
    <m/>
    <n v="0"/>
    <m/>
    <n v="-12.35696065989953"/>
    <n v="48.283418141410387"/>
    <n v="119.94062762611139"/>
    <n v="3.303654277995919"/>
    <n v="122.04355839499689"/>
    <n v="48.731347858926391"/>
    <n v="88.039805142831554"/>
    <n v="58.971667445704277"/>
    <s v="Medianas"/>
    <n v="2024"/>
    <n v="4"/>
    <d v="2026-02-27T00:00:00"/>
    <x v="23"/>
    <x v="8"/>
  </r>
  <r>
    <n v="2025"/>
    <n v="12"/>
    <n v="74"/>
    <x v="6"/>
    <s v="Total General Sin Pensiones"/>
    <n v="46"/>
    <s v="25fc0e7096fc653718202dc30b0c580b8ab87eac11a700cba03a7c021bc35b0c"/>
    <s v="a62909462c6310cff6f2c460478962c30aafe7f1a24cba6daff12de1aba6d3de"/>
    <x v="17"/>
    <n v="13612680.33145"/>
    <n v="6440067.6368000004"/>
    <n v="13612680.33145"/>
    <n v="6440067.6368000004"/>
    <n v="6931080.4904499985"/>
    <n v="7783627.2931699995"/>
    <n v="6931080.4904499985"/>
    <n v="7783627.2931699995"/>
    <n v="34851877.802999951"/>
    <n v="34722901.368000001"/>
    <n v="143.042"/>
    <n v="137.94900000000001"/>
    <n v="-2184.9185299999999"/>
    <n v="-7864.1248100000003"/>
    <n v="4501413.6622700002"/>
    <n v="2290518.66176"/>
    <n v="4946444.2305100001"/>
    <n v="3351386.74523"/>
    <n v="427848.30043"/>
    <n v="384025.86433000001"/>
    <n v="0"/>
    <n v="0"/>
    <n v="0"/>
    <n v="0"/>
    <s v="Total General Sin Pensiones"/>
    <s v="Totales"/>
    <s v="Total General Sin Pensiones"/>
    <x v="25"/>
    <x v="0"/>
    <n v="13612680.33145"/>
    <n v="6440067.6368000004"/>
    <n v="1025001350.6946898"/>
    <n v="915229324.65265012"/>
    <n v="979173922.5983398"/>
    <n v="876641246.77608013"/>
    <n v="979173922.5983398"/>
    <n v="876641246.77608013"/>
    <n v="558476302.03137994"/>
    <n v="497794560.05847001"/>
    <n v="13612680.33145"/>
    <n v="6440067.6368000004"/>
    <n v="1.3902208808142418"/>
    <n v="0.73462977705918764"/>
    <n v="7172612.69465"/>
    <n v="111.37480379342715"/>
    <n v="100"/>
    <n v="100"/>
    <n v="100"/>
    <n v="100"/>
    <n v="1.3280646237416245"/>
    <n v="1.3902208808142418"/>
    <n v="0.70365617264767488"/>
    <n v="0.73462977705918764"/>
    <n v="4.3694821783515234E-2"/>
    <m/>
    <m/>
    <n v="43822.436099999992"/>
    <n v="11.411324124341427"/>
    <n v="0"/>
    <m/>
    <n v="0"/>
    <m/>
    <n v="-10.953078437711117"/>
    <n v="50.916353882466517"/>
    <n v="120.86250847262218"/>
    <n v="1.2410697580612027"/>
    <n v="96.52377155535514"/>
    <n v="47.593954578660068"/>
    <n v="91.003020604275264"/>
    <n v="68.345399557961358"/>
    <s v="Resto"/>
    <n v="2024"/>
    <n v="4"/>
    <d v="2026-02-27T00:00:00"/>
    <x v="25"/>
    <x v="17"/>
  </r>
  <r>
    <n v="2025"/>
    <n v="12"/>
    <n v="74"/>
    <x v="6"/>
    <s v="Total General"/>
    <n v="46"/>
    <s v="25fc0e7096fc653718202dc30b0c580b8ab87eac11a700cba03a7c021bc35b0c"/>
    <s v="a62909462c6310cff6f2c460478962c30aafe7f1a24cba6daff12de1aba6d3de"/>
    <x v="9"/>
    <n v="13612680.33145"/>
    <n v="6440067.6368000004"/>
    <n v="13612680.33145"/>
    <n v="6440067.6368000004"/>
    <n v="6931080.4904499995"/>
    <n v="7783627.2931699995"/>
    <n v="6931080.4904499995"/>
    <n v="7783627.2931699995"/>
    <n v="34851877.802999951"/>
    <n v="34722901.368000001"/>
    <n v="143.042"/>
    <n v="137.94900000000001"/>
    <n v="-2184.9185299999999"/>
    <n v="-7864.1248100000003"/>
    <n v="4501413.6622700002"/>
    <n v="2290518.66176"/>
    <n v="4946444.2305100001"/>
    <n v="3351386.74523"/>
    <n v="427848.30043"/>
    <n v="384025.86433000001"/>
    <n v="0"/>
    <n v="0"/>
    <n v="0"/>
    <n v="0"/>
    <s v="Total General"/>
    <s v="Totales"/>
    <s v="Total General"/>
    <x v="26"/>
    <x v="0"/>
    <n v="13612680.33145"/>
    <n v="6440067.6368000004"/>
    <n v="1025001350.6946898"/>
    <n v="915229324.65265012"/>
    <n v="979173922.5983398"/>
    <n v="876641246.77608013"/>
    <n v="1025001350.6946898"/>
    <n v="915229324.65265012"/>
    <n v="593582477.48155999"/>
    <n v="529500429.12055987"/>
    <n v="13612680.33145"/>
    <n v="6440067.6368000004"/>
    <n v="1.3280646237416245"/>
    <n v="0.70365617264767488"/>
    <n v="7172612.69465"/>
    <n v="111.37480379342715"/>
    <n v="100"/>
    <n v="100"/>
    <n v="100"/>
    <n v="100"/>
    <n v="1.3280646237416245"/>
    <n v="1.3902208808142418"/>
    <n v="0.70365617264767488"/>
    <n v="0.73462977705918764"/>
    <n v="4.1741242598366125E-2"/>
    <m/>
    <m/>
    <n v="43822.436099999992"/>
    <n v="11.411324124341427"/>
    <n v="0"/>
    <m/>
    <n v="0"/>
    <m/>
    <n v="-10.953078437711106"/>
    <n v="50.916353882466524"/>
    <n v="120.86250847262218"/>
    <n v="1.1676693220219456"/>
    <n v="96.52377155535514"/>
    <n v="47.593954578660068"/>
    <n v="91.003020604275264"/>
    <n v="68.345399557961358"/>
    <s v="Resto"/>
    <n v="2024"/>
    <n v="4"/>
    <d v="2026-02-27T00:00:00"/>
    <x v="26"/>
    <x v="9"/>
  </r>
  <r>
    <n v="2025"/>
    <n v="12"/>
    <n v="3"/>
    <x v="7"/>
    <s v="Incendio"/>
    <n v="3"/>
    <s v="4e07408562bedb8b60ce05c1decfe3ad16b72230967de01f640b7e4729b49fce"/>
    <s v="a62909462c6310cff6f2c460478962c30aafe7f1a24cba6daff12de1aba6d3de"/>
    <x v="14"/>
    <n v="876997.87739000004"/>
    <n v="875831.71155000001"/>
    <n v="876997.87739000004"/>
    <n v="875831.71155000001"/>
    <n v="-676310.85042999976"/>
    <n v="312021.42044000002"/>
    <n v="-676310.85042999976"/>
    <n v="312021.42044000002"/>
    <n v="34851877.802999951"/>
    <n v="34722901.368000001"/>
    <n v="143.042"/>
    <n v="137.94900000000001"/>
    <n v="0"/>
    <n v="0"/>
    <n v="173699.69966999997"/>
    <n v="129186.61264000001"/>
    <n v="342807.83323000005"/>
    <n v="310009.92138000001"/>
    <n v="0"/>
    <n v="0"/>
    <n v="0"/>
    <n v="0"/>
    <n v="0"/>
    <n v="0"/>
    <s v="Incendio"/>
    <s v="Daños Sin Autos"/>
    <s v="Incendio"/>
    <x v="0"/>
    <x v="0"/>
    <n v="32378538.406959999"/>
    <n v="25277015.57071"/>
    <n v="1025001350.6946898"/>
    <n v="915229324.65265012"/>
    <n v="979173922.5983398"/>
    <n v="876641246.77608013"/>
    <n v="34004630.66296"/>
    <n v="29220783.15724"/>
    <n v="21161856.01103"/>
    <n v="17879229.429379996"/>
    <m/>
    <m/>
    <n v="2.5790542649395154"/>
    <n v="2.9972903424150568"/>
    <n v="1166.1658400000306"/>
    <n v="0.13314953370850979"/>
    <m/>
    <m/>
    <n v="2.7085777201156276"/>
    <n v="3.4649332279752163"/>
    <n v="8.556065577822107E-2"/>
    <n v="8.9565076964345111E-2"/>
    <n v="9.569532880542235E-2"/>
    <n v="9.9907654901128906E-2"/>
    <m/>
    <m/>
    <m/>
    <n v="0"/>
    <m/>
    <n v="0"/>
    <m/>
    <n v="0"/>
    <m/>
    <n v="-316.75141709062586"/>
    <n v="-77.116589203470227"/>
    <n v="35.62572767407579"/>
    <n v="-3.1958957195318431"/>
    <n v="34.456424021305601"/>
    <n v="10.579632969164688"/>
    <n v="50.669699707083304"/>
    <n v="41.671767169556901"/>
    <s v="Medianas"/>
    <n v="2024"/>
    <n v="4"/>
    <d v="2026-02-27T00:00:00"/>
    <x v="0"/>
    <x v="14"/>
  </r>
  <r>
    <n v="2025"/>
    <n v="12"/>
    <n v="3"/>
    <x v="7"/>
    <s v="RC Otros"/>
    <n v="3"/>
    <s v="4e07408562bedb8b60ce05c1decfe3ad16b72230967de01f640b7e4729b49fce"/>
    <s v="a62909462c6310cff6f2c460478962c30aafe7f1a24cba6daff12de1aba6d3de"/>
    <x v="14"/>
    <n v="0"/>
    <n v="0"/>
    <n v="0"/>
    <n v="0"/>
    <n v="3.0805099999999999"/>
    <n v="0.90909000000000006"/>
    <n v="3.0805099999999999"/>
    <n v="0.90909000000000006"/>
    <n v="0"/>
    <n v="0"/>
    <n v="0"/>
    <n v="0"/>
    <n v="0"/>
    <n v="0"/>
    <n v="3.0805100000000003"/>
    <n v="0.90909000000000006"/>
    <n v="0"/>
    <n v="0"/>
    <n v="0"/>
    <n v="0"/>
    <n v="0"/>
    <n v="0"/>
    <n v="0"/>
    <n v="0"/>
    <s v="RC Otros"/>
    <s v="Daños Sin Autos"/>
    <s v="Responsabilidad Civil y Riesgos Profesionales"/>
    <x v="33"/>
    <x v="0"/>
    <n v="32378538.406959999"/>
    <n v="25277015.57071"/>
    <n v="1025001350.6946898"/>
    <n v="915229324.65265012"/>
    <n v="979173922.5983398"/>
    <n v="876641246.77608013"/>
    <n v="2245075.8021599995"/>
    <n v="2181582.1674899999"/>
    <n v="762549.19381999993"/>
    <n v="1224196.8042299999"/>
    <n v="306553.43474"/>
    <n v="274938.51024999999"/>
    <m/>
    <m/>
    <m/>
    <m/>
    <m/>
    <m/>
    <m/>
    <m/>
    <m/>
    <m/>
    <m/>
    <m/>
    <m/>
    <m/>
    <m/>
    <n v="0"/>
    <m/>
    <n v="0"/>
    <m/>
    <n v="0"/>
    <m/>
    <n v="238.85643885643884"/>
    <m/>
    <m/>
    <n v="4.0397524841225598E-4"/>
    <n v="238.85643885643887"/>
    <m/>
    <m/>
    <m/>
    <s v="Medianas"/>
    <n v="2024"/>
    <n v="4"/>
    <d v="2026-02-27T00:00:00"/>
    <x v="33"/>
    <x v="14"/>
  </r>
  <r>
    <n v="2025"/>
    <n v="12"/>
    <n v="3"/>
    <x v="7"/>
    <s v="RC General"/>
    <n v="3"/>
    <s v="4e07408562bedb8b60ce05c1decfe3ad16b72230967de01f640b7e4729b49fce"/>
    <s v="a62909462c6310cff6f2c460478962c30aafe7f1a24cba6daff12de1aba6d3de"/>
    <x v="7"/>
    <n v="276955.16247000004"/>
    <n v="248817.22371000002"/>
    <n v="276955.16247000004"/>
    <n v="248817.22371000002"/>
    <n v="-5576.93876"/>
    <n v="341017.17050999997"/>
    <n v="-5576.93876"/>
    <n v="341017.17050999997"/>
    <n v="34851877.802999951"/>
    <n v="34722901.368000001"/>
    <n v="143.042"/>
    <n v="137.94900000000001"/>
    <n v="0"/>
    <n v="0"/>
    <n v="3447.9523599999998"/>
    <n v="7386.1875700000001"/>
    <n v="8556.4042899999986"/>
    <n v="16789.537379999998"/>
    <n v="0"/>
    <n v="0"/>
    <n v="0"/>
    <n v="0"/>
    <n v="0"/>
    <n v="0"/>
    <s v="RC General"/>
    <s v="Daños Sin Autos"/>
    <s v="Responsabilidad Civil y Riesgos Profesionales"/>
    <x v="21"/>
    <x v="0"/>
    <n v="32378538.406959999"/>
    <n v="25277015.57071"/>
    <n v="1025001350.6946898"/>
    <n v="915229324.65265012"/>
    <n v="979173922.5983398"/>
    <n v="876641246.77608013"/>
    <n v="17283430.244149998"/>
    <n v="14944322.838619996"/>
    <n v="9150572.3407299984"/>
    <n v="6562817.1625400009"/>
    <n v="306553.43474"/>
    <n v="274938.51024999999"/>
    <n v="1.602431684900874"/>
    <n v="1.6649615134584215"/>
    <n v="28137.938760000019"/>
    <n v="11.308678049070743"/>
    <n v="90.344824452838566"/>
    <n v="90.499225984658153"/>
    <n v="0.85536647451160597"/>
    <n v="0.98436155571435224"/>
    <n v="2.7019980245127969E-2"/>
    <n v="2.8284572952583409E-2"/>
    <n v="2.7186325547909174E-2"/>
    <n v="2.8383015814627217E-2"/>
    <m/>
    <m/>
    <m/>
    <n v="0"/>
    <m/>
    <n v="0"/>
    <m/>
    <n v="0"/>
    <m/>
    <n v="-101.63538356489778"/>
    <n v="-2.0136612404197729"/>
    <n v="137.05529119939874"/>
    <n v="-6.0946338134244979E-2"/>
    <n v="-53.318916865795217"/>
    <n v="-49.037283777738018"/>
    <n v="40.296744323192804"/>
    <n v="43.992799818287793"/>
    <s v="Resto"/>
    <n v="2024"/>
    <n v="4"/>
    <d v="2026-02-27T00:00:00"/>
    <x v="21"/>
    <x v="7"/>
  </r>
  <r>
    <n v="2025"/>
    <n v="12"/>
    <n v="3"/>
    <x v="7"/>
    <s v="Responsabilidad Civil y Riesgos Profesionales"/>
    <n v="3"/>
    <s v="4e07408562bedb8b60ce05c1decfe3ad16b72230967de01f640b7e4729b49fce"/>
    <s v="a62909462c6310cff6f2c460478962c30aafe7f1a24cba6daff12de1aba6d3de"/>
    <x v="9"/>
    <n v="306553.43474"/>
    <n v="274938.51024999999"/>
    <n v="306553.43474"/>
    <n v="274938.51024999999"/>
    <n v="84153.532120000018"/>
    <n v="349223.09934999992"/>
    <n v="84153.532120000018"/>
    <n v="349223.09934999992"/>
    <n v="34851877.802999951"/>
    <n v="34722901.368000001"/>
    <n v="143.042"/>
    <n v="137.94900000000001"/>
    <n v="0"/>
    <n v="0"/>
    <n v="2453.8192999999997"/>
    <n v="12700.23316"/>
    <n v="28225.316609999998"/>
    <n v="38506.205670000003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2378538.406959999"/>
    <n v="25277015.57071"/>
    <n v="1025001350.6946898"/>
    <n v="915229324.65265012"/>
    <n v="979173922.5983398"/>
    <n v="876641246.77608013"/>
    <n v="21871531.865920011"/>
    <n v="19519102.49123"/>
    <n v="10675318.01537"/>
    <n v="7926763.6329799984"/>
    <n v="306553.43474"/>
    <n v="274938.51024999999"/>
    <n v="1.4016093459720957"/>
    <n v="1.4085612305869637"/>
    <n v="31614.924490000005"/>
    <n v="11.498907323405771"/>
    <n v="100"/>
    <n v="100"/>
    <n v="0.94677971836463171"/>
    <n v="1.0877016294937436"/>
    <n v="2.9907612758971962E-2"/>
    <n v="3.1307352827220788E-2"/>
    <n v="3.0040395652132897E-2"/>
    <n v="3.136271664847038E-2"/>
    <m/>
    <m/>
    <m/>
    <n v="0"/>
    <m/>
    <n v="0"/>
    <m/>
    <n v="0"/>
    <m/>
    <n v="-75.902644390753977"/>
    <n v="27.451505213560544"/>
    <n v="127.01861919323466"/>
    <n v="0.7883000019188029"/>
    <n v="-80.678942905328526"/>
    <n v="-26.699304387733523"/>
    <n v="8.693682107823129"/>
    <n v="32.982302304313222"/>
    <s v="Resto"/>
    <n v="2024"/>
    <n v="4"/>
    <d v="2026-02-27T00:00:00"/>
    <x v="22"/>
    <x v="9"/>
  </r>
  <r>
    <n v="2025"/>
    <n v="12"/>
    <n v="3"/>
    <x v="7"/>
    <s v="RC Aviones y Barcos"/>
    <n v="3"/>
    <s v="4e07408562bedb8b60ce05c1decfe3ad16b72230967de01f640b7e4729b49fce"/>
    <s v="a62909462c6310cff6f2c460478962c30aafe7f1a24cba6daff12de1aba6d3de"/>
    <x v="16"/>
    <n v="29598.272270000001"/>
    <n v="26121.286539999997"/>
    <n v="29598.272270000001"/>
    <n v="26121.286539999997"/>
    <n v="89727.390370000008"/>
    <n v="8205.0197499999977"/>
    <n v="89727.390370000008"/>
    <n v="8205.0197499999977"/>
    <n v="34851877.802999951"/>
    <n v="34722901.368000001"/>
    <n v="143.042"/>
    <n v="137.94900000000001"/>
    <n v="0"/>
    <n v="0"/>
    <n v="-997.21357"/>
    <n v="5313.1364999999996"/>
    <n v="19668.912319999999"/>
    <n v="21716.668289999998"/>
    <n v="0"/>
    <n v="0"/>
    <n v="0"/>
    <n v="0"/>
    <n v="0"/>
    <n v="0"/>
    <s v="RC Aviones y Barcos"/>
    <s v="Daños Sin Autos"/>
    <s v="Responsabilidad Civil y Riesgos Profesionales"/>
    <x v="20"/>
    <x v="0"/>
    <n v="32378538.406959999"/>
    <n v="25277015.57071"/>
    <n v="1025001350.6946898"/>
    <n v="915229324.65265012"/>
    <n v="979173922.5983398"/>
    <n v="876641246.77608013"/>
    <n v="1958504.8817999999"/>
    <n v="2073248.9940900002"/>
    <n v="693849.30816000002"/>
    <n v="40985.065610000005"/>
    <n v="306553.43474"/>
    <n v="274938.51024999999"/>
    <n v="1.5112687512321727"/>
    <n v="1.259920376880022"/>
    <n v="3476.985730000004"/>
    <n v="13.310928329183302"/>
    <n v="9.6551755471614467"/>
    <n v="9.5007740153418538"/>
    <n v="9.1413243853025933E-2"/>
    <n v="0.10334007377939153"/>
    <n v="2.887632513843998E-3"/>
    <n v="3.0227798746373788E-3"/>
    <n v="2.8540701042237262E-3"/>
    <n v="2.9797008338431673E-3"/>
    <m/>
    <m/>
    <m/>
    <n v="0"/>
    <m/>
    <n v="0"/>
    <m/>
    <n v="0"/>
    <m/>
    <n v="993.56702486913605"/>
    <n v="303.1507702594696"/>
    <n v="31.411239019316689"/>
    <n v="12.931826740296911"/>
    <n v="-118.7688302380336"/>
    <n v="-9.4294204923825333"/>
    <n v="-5.0699985529245577"/>
    <n v="24.465707303944829"/>
    <s v="Medianas"/>
    <n v="2024"/>
    <n v="4"/>
    <d v="2026-02-27T00:00:00"/>
    <x v="20"/>
    <x v="16"/>
  </r>
  <r>
    <n v="2025"/>
    <n v="12"/>
    <n v="3"/>
    <x v="7"/>
    <s v="MyT Cascos"/>
    <n v="3"/>
    <s v="4e07408562bedb8b60ce05c1decfe3ad16b72230967de01f640b7e4729b49fce"/>
    <s v="a62909462c6310cff6f2c460478962c30aafe7f1a24cba6daff12de1aba6d3de"/>
    <x v="4"/>
    <n v="78675.730439999999"/>
    <n v="70963.812420000002"/>
    <n v="78675.730439999999"/>
    <n v="70963.812420000002"/>
    <n v="3231.8189499999989"/>
    <n v="15575.504339999998"/>
    <n v="3231.8189499999989"/>
    <n v="15575.504339999998"/>
    <n v="34851877.802999951"/>
    <n v="34722901.368000001"/>
    <n v="143.042"/>
    <n v="137.94900000000001"/>
    <n v="0"/>
    <n v="0"/>
    <n v="10335.34469"/>
    <n v="15117.00907"/>
    <n v="71712.983349999995"/>
    <n v="52906.337289999996"/>
    <n v="0"/>
    <n v="0"/>
    <n v="0"/>
    <n v="0"/>
    <n v="0"/>
    <n v="0"/>
    <s v="MyT Cascos"/>
    <s v="Daños Sin Autos"/>
    <s v="Maritimo y Transportes"/>
    <x v="18"/>
    <x v="0"/>
    <n v="32378538.406959999"/>
    <n v="25277015.57071"/>
    <n v="1025001350.6946898"/>
    <n v="915229324.65265012"/>
    <n v="979173922.5983398"/>
    <n v="876641246.77608013"/>
    <n v="9917118.7117099985"/>
    <n v="6428123.3506000005"/>
    <n v="-1931159.7656899989"/>
    <n v="6397090.5990500022"/>
    <n v="351615.00998000003"/>
    <n v="321711.033"/>
    <n v="0.79333254675171705"/>
    <n v="1.103958473562525"/>
    <n v="7711.9180199999973"/>
    <n v="10.867395306155391"/>
    <n v="22.375532388243354"/>
    <n v="22.058246420165517"/>
    <n v="0.2429872820420087"/>
    <n v="0.28074442657791471"/>
    <n v="7.6756709039142142E-3"/>
    <n v="8.034908673959144E-3"/>
    <n v="7.753664629018781E-3"/>
    <n v="8.0949661769823423E-3"/>
    <m/>
    <m/>
    <m/>
    <n v="0"/>
    <m/>
    <n v="0"/>
    <m/>
    <n v="0"/>
    <m/>
    <n v="-79.250630480707756"/>
    <n v="4.1077711410187181"/>
    <n v="21.948516869156105"/>
    <n v="-0.16735119524641076"/>
    <n v="-31.631021439877994"/>
    <n v="35.54705735328745"/>
    <n v="14.412096955383463"/>
    <n v="28.573153698275984"/>
    <s v="Medianas"/>
    <n v="2024"/>
    <n v="4"/>
    <d v="2026-02-27T00:00:00"/>
    <x v="18"/>
    <x v="4"/>
  </r>
  <r>
    <n v="2025"/>
    <n v="12"/>
    <n v="3"/>
    <x v="7"/>
    <s v="Maritimo y Transportes"/>
    <n v="3"/>
    <s v="4e07408562bedb8b60ce05c1decfe3ad16b72230967de01f640b7e4729b49fce"/>
    <s v="a62909462c6310cff6f2c460478962c30aafe7f1a24cba6daff12de1aba6d3de"/>
    <x v="17"/>
    <n v="351615.00998000003"/>
    <n v="321711.033"/>
    <n v="351615.00998000003"/>
    <n v="321711.033"/>
    <n v="163689.60702"/>
    <n v="376382.79869999993"/>
    <n v="163689.60702"/>
    <n v="376382.79869999993"/>
    <n v="34851877.802999951"/>
    <n v="34722901.368000001"/>
    <n v="143.042"/>
    <n v="137.94900000000001"/>
    <n v="3454.1535600000002"/>
    <n v="-744.02793000000008"/>
    <n v="54661.828840000002"/>
    <n v="58473.402289999998"/>
    <n v="149837.99205"/>
    <n v="120609.75205"/>
    <n v="0"/>
    <n v="0"/>
    <n v="0"/>
    <n v="0"/>
    <n v="0"/>
    <n v="0"/>
    <s v="Maritimo y Transportes"/>
    <s v="Daños Sin Autos"/>
    <s v="Maritimo y Transportes"/>
    <x v="19"/>
    <x v="0"/>
    <n v="32378538.406959999"/>
    <n v="25277015.57071"/>
    <n v="1025001350.6946898"/>
    <n v="915229324.65265012"/>
    <n v="979173922.5983398"/>
    <n v="876641246.77608013"/>
    <n v="23289744.321129996"/>
    <n v="18238403.617370002"/>
    <n v="6063254.5960799996"/>
    <n v="13830326.200799998"/>
    <n v="351615.00998000003"/>
    <n v="321711.033"/>
    <n v="1.5097418208279412"/>
    <n v="1.7639210083803984"/>
    <n v="29903.976980000036"/>
    <n v="9.2952910881362492"/>
    <n v="100"/>
    <n v="100"/>
    <n v="1.0859508405247158"/>
    <n v="1.2727413649765915"/>
    <n v="3.4303858208742322E-2"/>
    <n v="3.5909351940966019E-2"/>
    <n v="3.5150865945220502E-2"/>
    <n v="3.6698140109550928E-2"/>
    <m/>
    <m/>
    <m/>
    <n v="0"/>
    <m/>
    <n v="0"/>
    <m/>
    <n v="0"/>
    <m/>
    <n v="-56.509806615665603"/>
    <n v="46.553645997453494"/>
    <n v="116.99405991463149"/>
    <n v="2.6996987249360798"/>
    <n v="-6.5184738714132333"/>
    <n v="24.23372861912787"/>
    <n v="36.480620229987927"/>
    <n v="48.481487853286737"/>
    <s v="Resto"/>
    <n v="2024"/>
    <n v="4"/>
    <d v="2026-02-27T00:00:00"/>
    <x v="19"/>
    <x v="17"/>
  </r>
  <r>
    <n v="2025"/>
    <n v="12"/>
    <n v="3"/>
    <x v="7"/>
    <s v="MyT Carga"/>
    <n v="3"/>
    <s v="4e07408562bedb8b60ce05c1decfe3ad16b72230967de01f640b7e4729b49fce"/>
    <s v="a62909462c6310cff6f2c460478962c30aafe7f1a24cba6daff12de1aba6d3de"/>
    <x v="27"/>
    <n v="272939.27954000002"/>
    <n v="250747.22058000002"/>
    <n v="272939.27954000002"/>
    <n v="250747.22058000002"/>
    <n v="160457.78806999998"/>
    <n v="360807.29436000006"/>
    <n v="160457.78806999998"/>
    <n v="360807.29436000006"/>
    <n v="34851877.802999951"/>
    <n v="34722901.368000001"/>
    <n v="143.042"/>
    <n v="137.94900000000001"/>
    <n v="3454.1535600000002"/>
    <n v="-744.02793000000008"/>
    <n v="44326.484149999997"/>
    <n v="43356.393219999998"/>
    <n v="78125.008700000006"/>
    <n v="67703.41476"/>
    <n v="0"/>
    <n v="0"/>
    <n v="0"/>
    <n v="0"/>
    <n v="0"/>
    <n v="0"/>
    <s v="MyT Carga"/>
    <s v="Daños Sin Autos"/>
    <s v="Maritimo y Transportes"/>
    <x v="17"/>
    <x v="0"/>
    <n v="32378538.406959999"/>
    <n v="25277015.57071"/>
    <n v="1025001350.6946898"/>
    <n v="915229324.65265012"/>
    <n v="979173922.5983398"/>
    <n v="876641246.77608013"/>
    <n v="13372625.609420002"/>
    <n v="11810280.26677"/>
    <n v="7994414.3617699994"/>
    <n v="7433235.6017499994"/>
    <n v="351615.00998000003"/>
    <n v="321711.033"/>
    <n v="2.0410298434417768"/>
    <n v="2.1231267583506472"/>
    <n v="22192.058959999995"/>
    <n v="8.8503708669902093"/>
    <n v="77.624467611756643"/>
    <n v="77.941753579834497"/>
    <n v="0.84296355848270699"/>
    <n v="0.99199693839867686"/>
    <n v="2.6628187304828108E-2"/>
    <n v="2.787444326700687E-2"/>
    <n v="2.7397201316201724E-2"/>
    <n v="2.8603173932568587E-2"/>
    <m/>
    <m/>
    <m/>
    <n v="0"/>
    <m/>
    <n v="0"/>
    <m/>
    <n v="0"/>
    <m/>
    <n v="-55.528119697629727"/>
    <n v="58.788822312577558"/>
    <n v="143.89283898159334"/>
    <n v="2.0071237342578012"/>
    <n v="2.237480698815375"/>
    <n v="15.393010791173879"/>
    <n v="56.73789339366818"/>
    <n v="64.038709677632809"/>
    <s v="Resto"/>
    <n v="2024"/>
    <n v="4"/>
    <d v="2026-02-27T00:00:00"/>
    <x v="17"/>
    <x v="27"/>
  </r>
  <r>
    <n v="2025"/>
    <n v="12"/>
    <n v="3"/>
    <x v="7"/>
    <s v="Automoviles"/>
    <n v="3"/>
    <s v="4e07408562bedb8b60ce05c1decfe3ad16b72230967de01f640b7e4729b49fce"/>
    <s v="a62909462c6310cff6f2c460478962c30aafe7f1a24cba6daff12de1aba6d3de"/>
    <x v="26"/>
    <n v="486949.91602"/>
    <n v="386063.61657999997"/>
    <n v="486949.91602"/>
    <n v="386063.61657999997"/>
    <n v="311685.55721000006"/>
    <n v="254874.29588999998"/>
    <n v="311685.55721000006"/>
    <n v="254874.29588999998"/>
    <n v="34851877.802999951"/>
    <n v="34722901.368000001"/>
    <n v="143.042"/>
    <n v="137.94900000000001"/>
    <n v="12097.86843"/>
    <n v="1749.42895"/>
    <n v="307908.48158999998"/>
    <n v="254332.9399"/>
    <n v="415383.31031999999"/>
    <n v="307413.52773999999"/>
    <n v="0"/>
    <n v="0"/>
    <n v="0"/>
    <n v="0"/>
    <n v="0"/>
    <n v="0"/>
    <s v="Automoviles"/>
    <s v="Totales"/>
    <s v="Automoviles Total"/>
    <x v="11"/>
    <x v="0"/>
    <n v="32378538.406959999"/>
    <n v="25277015.57071"/>
    <n v="1025001350.6946898"/>
    <n v="915229324.65265012"/>
    <n v="979173922.5983398"/>
    <n v="876641246.77608013"/>
    <n v="212351111.97566"/>
    <n v="193217367.41473997"/>
    <n v="130402312.61627001"/>
    <n v="114416301.70677"/>
    <n v="486949.91602"/>
    <n v="386063.61657999997"/>
    <n v="0.22931357010073719"/>
    <n v="0.1998079270748559"/>
    <n v="100886.29944000003"/>
    <n v="26.132040189053775"/>
    <n v="100"/>
    <n v="100"/>
    <n v="1.5039280337475847"/>
    <n v="1.5273306909988027"/>
    <n v="4.7507246277282665E-2"/>
    <n v="4.9730686733142127E-2"/>
    <n v="4.2182172946274389E-2"/>
    <n v="4.4038951851715906E-2"/>
    <m/>
    <m/>
    <m/>
    <n v="0"/>
    <m/>
    <n v="0"/>
    <m/>
    <n v="0"/>
    <m/>
    <n v="22.289913983526599"/>
    <n v="64.007723783486298"/>
    <n v="66.018729801021024"/>
    <n v="0.23901842763109998"/>
    <n v="21.065121061811777"/>
    <n v="35.122001095318488"/>
    <n v="74.126348830143343"/>
    <n v="82.733164597462434"/>
    <s v="Resto"/>
    <n v="2024"/>
    <n v="4"/>
    <d v="2026-02-27T00:00:00"/>
    <x v="11"/>
    <x v="26"/>
  </r>
  <r>
    <n v="2025"/>
    <n v="12"/>
    <n v="3"/>
    <x v="7"/>
    <s v="Automoviles Residentes"/>
    <n v="3"/>
    <s v="4e07408562bedb8b60ce05c1decfe3ad16b72230967de01f640b7e4729b49fce"/>
    <s v="a62909462c6310cff6f2c460478962c30aafe7f1a24cba6daff12de1aba6d3de"/>
    <x v="7"/>
    <n v="486949.91602"/>
    <n v="386063.61657999997"/>
    <n v="486949.91602"/>
    <n v="386063.61657999997"/>
    <n v="311638.74063000001"/>
    <n v="254380.43912999998"/>
    <n v="311638.74063000001"/>
    <n v="254380.43912999998"/>
    <n v="34851877.802999951"/>
    <n v="34722901.368000001"/>
    <n v="143.042"/>
    <n v="137.94900000000001"/>
    <n v="12097.86843"/>
    <n v="1749.42895"/>
    <n v="307861.66501"/>
    <n v="253839.08313999997"/>
    <n v="415383.31031999999"/>
    <n v="307413.52773999999"/>
    <n v="0"/>
    <n v="0"/>
    <n v="0"/>
    <n v="0"/>
    <n v="0"/>
    <n v="0"/>
    <s v="Automoviles Residentes"/>
    <s v="Automóviles"/>
    <s v="Automóviles"/>
    <x v="13"/>
    <x v="0"/>
    <n v="32378538.406959999"/>
    <n v="25277015.57071"/>
    <n v="1025001350.6946898"/>
    <n v="915229324.65265012"/>
    <n v="979173922.5983398"/>
    <n v="876641246.77608013"/>
    <n v="131854203.17789003"/>
    <n v="118102294.51461999"/>
    <n v="82072506.09262"/>
    <n v="71101630.919850022"/>
    <n v="486949.91602"/>
    <n v="386063.61657999997"/>
    <n v="0.369309361615902"/>
    <n v="0.32688917532606349"/>
    <n v="100886.29944000003"/>
    <n v="26.132040189053775"/>
    <n v="100"/>
    <n v="100"/>
    <n v="1.5039280337475847"/>
    <n v="1.5273306909988027"/>
    <n v="4.7507246277282665E-2"/>
    <n v="4.9730686733142127E-2"/>
    <n v="4.2182172946274389E-2"/>
    <n v="4.4038951851715906E-2"/>
    <m/>
    <m/>
    <m/>
    <n v="0"/>
    <m/>
    <n v="0"/>
    <m/>
    <n v="0"/>
    <m/>
    <n v="22.508924701847242"/>
    <n v="63.998109533958804"/>
    <n v="65.890808717865113"/>
    <n v="0.37971149592813852"/>
    <n v="21.282215962072691"/>
    <n v="35.122001095318488"/>
    <n v="74.115078136584671"/>
    <n v="82.572515596870062"/>
    <s v="Resto"/>
    <n v="2024"/>
    <n v="4"/>
    <d v="2026-02-27T00:00:00"/>
    <x v="13"/>
    <x v="7"/>
  </r>
  <r>
    <n v="2025"/>
    <n v="12"/>
    <n v="3"/>
    <x v="7"/>
    <s v="Camiones"/>
    <n v="3"/>
    <s v="4e07408562bedb8b60ce05c1decfe3ad16b72230967de01f640b7e4729b49fce"/>
    <s v="a62909462c6310cff6f2c460478962c30aafe7f1a24cba6daff12de1aba6d3de"/>
    <x v="20"/>
    <n v="0"/>
    <n v="0"/>
    <n v="0"/>
    <n v="0"/>
    <n v="46.816580000000002"/>
    <n v="493.85676000000001"/>
    <n v="46.816580000000002"/>
    <n v="493.85676000000001"/>
    <n v="0"/>
    <n v="0"/>
    <n v="0"/>
    <n v="0"/>
    <n v="0"/>
    <n v="0"/>
    <n v="46.816580000000002"/>
    <n v="493.85676000000001"/>
    <n v="0"/>
    <n v="0"/>
    <n v="0"/>
    <n v="0"/>
    <n v="0"/>
    <n v="0"/>
    <n v="0"/>
    <n v="0"/>
    <s v="Camiones"/>
    <s v="Automóviles"/>
    <s v="Automóviles"/>
    <x v="10"/>
    <x v="0"/>
    <n v="32378538.406959999"/>
    <n v="25277015.57071"/>
    <n v="1025001350.6946898"/>
    <n v="915229324.65265012"/>
    <n v="979173922.5983398"/>
    <n v="876641246.77608013"/>
    <n v="72063565.252690017"/>
    <n v="68298850.786960006"/>
    <n v="43822980.466360003"/>
    <n v="39398521.360119998"/>
    <n v="486949.91602"/>
    <n v="386063.61657999997"/>
    <m/>
    <m/>
    <m/>
    <m/>
    <m/>
    <m/>
    <m/>
    <m/>
    <m/>
    <m/>
    <m/>
    <m/>
    <m/>
    <m/>
    <m/>
    <n v="0"/>
    <m/>
    <n v="0"/>
    <m/>
    <n v="0"/>
    <m/>
    <n v="-90.52021075908732"/>
    <m/>
    <m/>
    <n v="1.0683111806130573E-4"/>
    <n v="-90.52021075908732"/>
    <m/>
    <m/>
    <m/>
    <s v="Resto"/>
    <n v="2024"/>
    <n v="4"/>
    <d v="2026-02-27T00:00:00"/>
    <x v="10"/>
    <x v="20"/>
  </r>
  <r>
    <n v="2025"/>
    <n v="12"/>
    <n v="3"/>
    <x v="7"/>
    <s v="Terremoto y Erupcion Volcanica"/>
    <n v="3"/>
    <s v="4e07408562bedb8b60ce05c1decfe3ad16b72230967de01f640b7e4729b49fce"/>
    <s v="a62909462c6310cff6f2c460478962c30aafe7f1a24cba6daff12de1aba6d3de"/>
    <x v="9"/>
    <n v="178049.33628999998"/>
    <n v="183020.92298"/>
    <n v="178049.33628999998"/>
    <n v="183020.92298"/>
    <n v="3258.6378499999992"/>
    <n v="-53.049510000000012"/>
    <n v="3258.6378499999992"/>
    <n v="-53.049510000000012"/>
    <n v="34851877.802999951"/>
    <n v="34722901.368000001"/>
    <n v="143.042"/>
    <n v="137.94900000000001"/>
    <n v="0"/>
    <n v="0"/>
    <n v="3472.5302900000002"/>
    <n v="-45.069319999999998"/>
    <n v="6106.6861100000006"/>
    <n v="6888.7811400000001"/>
    <n v="0"/>
    <n v="0"/>
    <n v="0"/>
    <n v="0"/>
    <n v="0"/>
    <n v="0"/>
    <s v="Terremoto y Erupcion Volcanica"/>
    <s v="Daños Sin Autos"/>
    <s v="Riesgos Catastroficos"/>
    <x v="16"/>
    <x v="0"/>
    <n v="32378538.406959999"/>
    <n v="25277015.57071"/>
    <n v="1025001350.6946898"/>
    <n v="915229324.65265012"/>
    <n v="979173922.5983398"/>
    <n v="876641246.77608013"/>
    <n v="15563905.993049996"/>
    <n v="14505796.106170004"/>
    <n v="760196.79989999975"/>
    <n v="-222767.64615000002"/>
    <n v="443074.47495999996"/>
    <n v="439120.17191999999"/>
    <n v="1.1439887671482161"/>
    <n v="1.2617089171834734"/>
    <n v="-4971.5866900000256"/>
    <n v="-2.7164034630856371"/>
    <n v="40.18496807022656"/>
    <n v="41.679006040593194"/>
    <n v="0.5498992389715992"/>
    <n v="0.72406064896394406"/>
    <n v="1.7370644064939805E-2"/>
    <n v="1.8183627257712047E-2"/>
    <n v="1.9997274786782045E-2"/>
    <n v="2.0877516732537332E-2"/>
    <m/>
    <m/>
    <m/>
    <n v="0"/>
    <m/>
    <n v="0"/>
    <m/>
    <n v="0"/>
    <m/>
    <n v="-6242.6351534632431"/>
    <n v="1.8301881477909325"/>
    <n v="-2.8985489274249321E-2"/>
    <n v="0.42865713857630783"/>
    <n v="-7804.8650611990606"/>
    <n v="-11.353169945532626"/>
    <n v="56.864397931204621"/>
    <n v="-0.65424229749879959"/>
    <s v="Resto"/>
    <n v="2024"/>
    <n v="4"/>
    <d v="2026-02-27T00:00:00"/>
    <x v="16"/>
    <x v="9"/>
  </r>
  <r>
    <n v="2025"/>
    <n v="12"/>
    <n v="3"/>
    <x v="7"/>
    <s v="Huracan y Otros Riesgos Hidrometeorologicos"/>
    <n v="3"/>
    <s v="4e07408562bedb8b60ce05c1decfe3ad16b72230967de01f640b7e4729b49fce"/>
    <s v="a62909462c6310cff6f2c460478962c30aafe7f1a24cba6daff12de1aba6d3de"/>
    <x v="9"/>
    <n v="265025.13867000001"/>
    <n v="256099.24893999999"/>
    <n v="265025.13867000001"/>
    <n v="256099.24893999999"/>
    <n v="15383.068229999999"/>
    <n v="50343.647660000002"/>
    <n v="15383.068229999999"/>
    <n v="50343.647660000002"/>
    <n v="34851877.802999951"/>
    <n v="34722901.368000001"/>
    <n v="143.042"/>
    <n v="137.94900000000001"/>
    <n v="0"/>
    <n v="0"/>
    <n v="8979.2355900000002"/>
    <n v="2714.3048399999998"/>
    <n v="14360.5926"/>
    <n v="11548.258230000001"/>
    <n v="0"/>
    <n v="0"/>
    <n v="0"/>
    <n v="0"/>
    <n v="0"/>
    <n v="0"/>
    <s v="Huracan y Otros Riesgos Hidrometeorologicos"/>
    <s v="Daños Sin Autos"/>
    <s v="Riesgos Catastroficos"/>
    <x v="14"/>
    <x v="0"/>
    <n v="32378538.406959999"/>
    <n v="25277015.57071"/>
    <n v="1025001350.6946898"/>
    <n v="915229324.65265012"/>
    <n v="979173922.5983398"/>
    <n v="876641246.77608013"/>
    <n v="23197857.011369999"/>
    <n v="20492623.836209998"/>
    <n v="11407851.490080001"/>
    <n v="6622132.7381100012"/>
    <n v="443074.47495999996"/>
    <n v="439120.17191999999"/>
    <n v="1.1424552644673294"/>
    <n v="1.2497142922590443"/>
    <n v="8925.8897300000244"/>
    <n v="3.4853244462623278"/>
    <n v="59.81503192977344"/>
    <n v="58.320993959406806"/>
    <n v="0.81852100715278409"/>
    <n v="1.0131704362945348"/>
    <n v="2.5856077017886905E-2"/>
    <n v="2.706619657177228E-2"/>
    <n v="2.798197588754003E-2"/>
    <n v="2.9213689166671764E-2"/>
    <m/>
    <m/>
    <m/>
    <n v="0"/>
    <m/>
    <n v="0"/>
    <m/>
    <n v="0"/>
    <m/>
    <n v="-69.44387436148682"/>
    <n v="5.8043807871201434"/>
    <n v="19.657866186009283"/>
    <n v="0.13484632266975735"/>
    <n v="230.81161178639022"/>
    <n v="24.352887803410319"/>
    <n v="62.526915428267216"/>
    <n v="23.504019272350472"/>
    <s v="Resto"/>
    <n v="2024"/>
    <n v="4"/>
    <d v="2026-02-27T00:00:00"/>
    <x v="14"/>
    <x v="9"/>
  </r>
  <r>
    <n v="2025"/>
    <n v="12"/>
    <n v="3"/>
    <x v="7"/>
    <s v="Riesgos Catastroficos"/>
    <n v="3"/>
    <s v="4e07408562bedb8b60ce05c1decfe3ad16b72230967de01f640b7e4729b49fce"/>
    <s v="a62909462c6310cff6f2c460478962c30aafe7f1a24cba6daff12de1aba6d3de"/>
    <x v="33"/>
    <n v="443074.47495999996"/>
    <n v="439120.17191999999"/>
    <n v="443074.47495999996"/>
    <n v="439120.17191999999"/>
    <n v="18641.706079999993"/>
    <n v="50290.598149999998"/>
    <n v="18641.706079999993"/>
    <n v="50290.598149999998"/>
    <n v="34851877.802999951"/>
    <n v="34722901.368000001"/>
    <n v="143.042"/>
    <n v="137.94900000000001"/>
    <n v="0"/>
    <n v="0"/>
    <n v="12451.765880000001"/>
    <n v="2669.2355200000002"/>
    <n v="20467.278710000002"/>
    <n v="18437.039370000002"/>
    <n v="0"/>
    <n v="0"/>
    <n v="0"/>
    <n v="0"/>
    <n v="0"/>
    <n v="0"/>
    <s v="Riesgos Catastroficos"/>
    <s v="Daños Sin Autos"/>
    <s v="Riesgos Catastroficos"/>
    <x v="15"/>
    <x v="0"/>
    <n v="32378538.406959999"/>
    <n v="25277015.57071"/>
    <n v="1025001350.6946898"/>
    <n v="915229324.65265012"/>
    <n v="979173922.5983398"/>
    <n v="876641246.77608013"/>
    <n v="38761762.84839002"/>
    <n v="34998585.621450007"/>
    <n v="12144880.34196"/>
    <n v="6399232.7254699999"/>
    <n v="443074.47495999996"/>
    <n v="439120.17191999999"/>
    <n v="1.143071012257646"/>
    <n v="1.2546797652613457"/>
    <n v="3954.3030399999698"/>
    <n v="0.90050589630401578"/>
    <n v="100"/>
    <n v="100"/>
    <n v="1.3684202461243833"/>
    <n v="1.7372310852584789"/>
    <n v="4.3226721082826706E-2"/>
    <n v="4.5249823829484323E-2"/>
    <n v="4.7979250674322071E-2"/>
    <n v="5.0091205899209089E-2"/>
    <m/>
    <m/>
    <m/>
    <n v="0"/>
    <m/>
    <n v="0"/>
    <m/>
    <n v="0"/>
    <m/>
    <n v="-62.932025536069325"/>
    <n v="4.2073527439564051"/>
    <n v="11.452582087065238"/>
    <n v="0.1534943577467269"/>
    <n v="366.49183958109478"/>
    <n v="11.011742716694094"/>
    <n v="60.837427664070731"/>
    <n v="14.477571297826"/>
    <s v="Resto"/>
    <n v="2024"/>
    <n v="4"/>
    <d v="2026-02-27T00:00:00"/>
    <x v="15"/>
    <x v="33"/>
  </r>
  <r>
    <n v="2025"/>
    <n v="12"/>
    <n v="3"/>
    <x v="7"/>
    <s v="Gastos Medicos"/>
    <n v="3"/>
    <s v="4e07408562bedb8b60ce05c1decfe3ad16b72230967de01f640b7e4729b49fce"/>
    <s v="a62909462c6310cff6f2c460478962c30aafe7f1a24cba6daff12de1aba6d3de"/>
    <x v="16"/>
    <n v="3535284.6956799999"/>
    <n v="3439186.17643"/>
    <n v="3535284.6956799999"/>
    <n v="3439186.17643"/>
    <n v="3005182.5284399996"/>
    <n v="2362217.43028"/>
    <n v="3005182.5284399996"/>
    <n v="2362217.43028"/>
    <n v="34851877.802999951"/>
    <n v="34722901.368000001"/>
    <n v="143.042"/>
    <n v="137.94900000000001"/>
    <n v="321.78896000000003"/>
    <n v="256.9264"/>
    <n v="2917913.8658600003"/>
    <n v="2305607.0841000001"/>
    <n v="3286447.11081"/>
    <n v="3043019.3728400003"/>
    <n v="0"/>
    <n v="0"/>
    <n v="0"/>
    <n v="0"/>
    <n v="0"/>
    <n v="0"/>
    <s v="Gastos Medicos"/>
    <s v="Accidentes y Enfermedades"/>
    <s v="Gastos Medicos"/>
    <x v="28"/>
    <x v="0"/>
    <n v="32378538.406959999"/>
    <n v="25277015.57071"/>
    <n v="1025001350.6946898"/>
    <n v="915229324.65265012"/>
    <n v="979173922.5983398"/>
    <n v="876641246.77608013"/>
    <n v="177180208.77595001"/>
    <n v="158266338.74798006"/>
    <n v="139622278.47811997"/>
    <n v="117437565.55420999"/>
    <n v="3536459.0145399999"/>
    <n v="3439214.0589899998"/>
    <n v="1.9953045095180348"/>
    <n v="2.1730370485833292"/>
    <n v="96098.519249999896"/>
    <n v="2.7942226538533399"/>
    <n v="99.966793935539144"/>
    <n v="99.999189275237839"/>
    <n v="10.918604945182038"/>
    <n v="13.605981951505353"/>
    <n v="0.34490536946941364"/>
    <n v="0.36104767642287228"/>
    <n v="0.37577316239678482"/>
    <n v="0.39231398124123051"/>
    <m/>
    <m/>
    <m/>
    <n v="0"/>
    <m/>
    <n v="0"/>
    <m/>
    <n v="0"/>
    <m/>
    <n v="27.218709417607979"/>
    <n v="85.005389583255692"/>
    <n v="68.685360695769816"/>
    <n v="2.1523660559019868"/>
    <n v="26.557290961786563"/>
    <n v="7.9995461133989698"/>
    <n v="88.786271845428587"/>
    <n v="75.767085306072659"/>
    <s v="Medianas"/>
    <n v="2024"/>
    <n v="4"/>
    <d v="2026-02-27T00:00:00"/>
    <x v="28"/>
    <x v="16"/>
  </r>
  <r>
    <n v="2025"/>
    <n v="12"/>
    <n v="3"/>
    <x v="7"/>
    <s v="AP Gpo y Col"/>
    <n v="3"/>
    <s v="4e07408562bedb8b60ce05c1decfe3ad16b72230967de01f640b7e4729b49fce"/>
    <s v="a62909462c6310cff6f2c460478962c30aafe7f1a24cba6daff12de1aba6d3de"/>
    <x v="2"/>
    <n v="1174.3188600000001"/>
    <n v="27.882560000000002"/>
    <n v="1174.3188600000001"/>
    <n v="27.882560000000002"/>
    <n v="77.904200000000003"/>
    <n v="-6.0313199999999991"/>
    <n v="77.904200000000003"/>
    <n v="-6.0313199999999991"/>
    <n v="34851877.802999951"/>
    <n v="34722901.368000001"/>
    <n v="143.042"/>
    <n v="137.94900000000001"/>
    <n v="0"/>
    <n v="0"/>
    <n v="77.904200000000003"/>
    <n v="-6.03132"/>
    <n v="920.46150999999998"/>
    <n v="35.063429999999997"/>
    <n v="0"/>
    <n v="0"/>
    <n v="0"/>
    <n v="0"/>
    <n v="0"/>
    <n v="0"/>
    <s v="AP Gpo y Col"/>
    <s v="Accidentes y Enfermedades"/>
    <s v="Accidentes Personales"/>
    <x v="3"/>
    <x v="0"/>
    <n v="32378538.406959999"/>
    <n v="25277015.57071"/>
    <n v="1025001350.6946898"/>
    <n v="915229324.65265012"/>
    <n v="979173922.5983398"/>
    <n v="876641246.77608013"/>
    <n v="2989208.7794700004"/>
    <n v="2889579.59987"/>
    <n v="1322156.15447"/>
    <n v="1195750.6656100003"/>
    <n v="3536459.0145399999"/>
    <n v="3439214.0589899998"/>
    <n v="3.9285274018505054E-2"/>
    <n v="9.6493483000968097E-4"/>
    <n v="1146.4363000000001"/>
    <n v="4111.6608374553844"/>
    <n v="3.3206064460858685E-2"/>
    <n v="8.1072476216232725E-4"/>
    <n v="3.6268433282571266E-3"/>
    <n v="1.103079591101301E-4"/>
    <n v="1.1456754268705217E-4"/>
    <n v="1.1992954805044469E-4"/>
    <n v="3.0465107759284322E-6"/>
    <n v="3.1806123773596553E-6"/>
    <m/>
    <m/>
    <m/>
    <n v="0"/>
    <m/>
    <n v="0"/>
    <m/>
    <n v="0"/>
    <m/>
    <n v="-1391.6608636252099"/>
    <n v="6.6339903627197137"/>
    <n v="-21.631155819264798"/>
    <n v="5.89220870292955E-3"/>
    <n v="-1391.6608636252099"/>
    <n v="2525.1325383740268"/>
    <n v="8.46360213367314"/>
    <n v="-17.201169423527592"/>
    <s v="Resto"/>
    <n v="2024"/>
    <n v="4"/>
    <d v="2026-02-27T00:00:00"/>
    <x v="3"/>
    <x v="2"/>
  </r>
  <r>
    <n v="2025"/>
    <n v="12"/>
    <n v="3"/>
    <x v="7"/>
    <s v="AP Individual"/>
    <n v="3"/>
    <s v="4e07408562bedb8b60ce05c1decfe3ad16b72230967de01f640b7e4729b49fce"/>
    <s v="a62909462c6310cff6f2c460478962c30aafe7f1a24cba6daff12de1aba6d3de"/>
    <x v="34"/>
    <n v="0"/>
    <n v="0"/>
    <n v="0"/>
    <n v="0"/>
    <n v="-0.17974000000000001"/>
    <n v="-0.73109999999999997"/>
    <n v="-0.17974000000000001"/>
    <n v="-0.73109999999999997"/>
    <n v="0"/>
    <n v="0"/>
    <n v="0"/>
    <n v="0"/>
    <n v="0"/>
    <n v="0"/>
    <n v="-0.17974000000000001"/>
    <n v="-0.73109999999999997"/>
    <n v="0"/>
    <n v="0"/>
    <n v="0"/>
    <n v="0"/>
    <n v="0"/>
    <n v="0"/>
    <n v="0"/>
    <n v="0"/>
    <s v="AP Individual"/>
    <s v="Accidentes y Enfermedades"/>
    <s v="Accidentes Personales"/>
    <x v="4"/>
    <x v="0"/>
    <n v="32378538.406959999"/>
    <n v="25277015.57071"/>
    <n v="1025001350.6946898"/>
    <n v="915229324.65265012"/>
    <n v="979173922.5983398"/>
    <n v="876641246.77608013"/>
    <n v="3822693.4372799997"/>
    <n v="3705521.2749200007"/>
    <n v="405025.26086999994"/>
    <n v="387436.92212"/>
    <n v="3536459.0145399999"/>
    <n v="3439214.0589899998"/>
    <m/>
    <m/>
    <m/>
    <m/>
    <m/>
    <m/>
    <m/>
    <m/>
    <m/>
    <m/>
    <m/>
    <m/>
    <m/>
    <m/>
    <m/>
    <n v="0"/>
    <m/>
    <n v="0"/>
    <m/>
    <n v="0"/>
    <m/>
    <n v="-75.41512788948161"/>
    <m/>
    <m/>
    <n v="-4.4377478978450868E-5"/>
    <n v="-75.41512788948161"/>
    <m/>
    <m/>
    <m/>
    <s v="Resto"/>
    <n v="2024"/>
    <n v="4"/>
    <d v="2026-02-27T00:00:00"/>
    <x v="4"/>
    <x v="34"/>
  </r>
  <r>
    <n v="2025"/>
    <n v="12"/>
    <n v="3"/>
    <x v="7"/>
    <s v="Accidentes Personales"/>
    <n v="3"/>
    <s v="4e07408562bedb8b60ce05c1decfe3ad16b72230967de01f640b7e4729b49fce"/>
    <s v="a62909462c6310cff6f2c460478962c30aafe7f1a24cba6daff12de1aba6d3de"/>
    <x v="2"/>
    <n v="1174.3188600000001"/>
    <n v="27.882560000000002"/>
    <n v="1174.3188600000001"/>
    <n v="27.882560000000002"/>
    <n v="77.724460000000008"/>
    <n v="-6.7624199999999988"/>
    <n v="77.724460000000008"/>
    <n v="-6.7624199999999988"/>
    <n v="34851877.802999951"/>
    <n v="34722901.368000001"/>
    <n v="143.042"/>
    <n v="137.94900000000001"/>
    <n v="0"/>
    <n v="0"/>
    <n v="77.724460000000008"/>
    <n v="-6.7624199999999997"/>
    <n v="920.46150999999998"/>
    <n v="35.063429999999997"/>
    <n v="0"/>
    <n v="0"/>
    <n v="0"/>
    <n v="0"/>
    <n v="0"/>
    <n v="0"/>
    <s v="Accidentes Personales"/>
    <s v="Accidentes y Enfermedades"/>
    <s v="Accidentes Personales"/>
    <x v="5"/>
    <x v="0"/>
    <n v="32378538.406959999"/>
    <n v="25277015.57071"/>
    <n v="1025001350.6946898"/>
    <n v="915229324.65265012"/>
    <n v="979173922.5983398"/>
    <n v="876641246.77608013"/>
    <n v="6811902.2167499969"/>
    <n v="6595100.8747899998"/>
    <n v="1727181.4153400001"/>
    <n v="1583187.5877299996"/>
    <n v="3536459.0145399999"/>
    <n v="3439214.0589899998"/>
    <n v="1.7239220743839087E-2"/>
    <n v="4.2277685405210473E-4"/>
    <n v="1146.4363000000001"/>
    <n v="4111.6608374553844"/>
    <n v="3.3206064460858685E-2"/>
    <n v="8.1072476216232725E-4"/>
    <n v="3.6268433282571266E-3"/>
    <n v="1.103079591101301E-4"/>
    <n v="1.1456754268705217E-4"/>
    <n v="1.1992954805044469E-4"/>
    <n v="3.0465107759284322E-6"/>
    <n v="3.1806123773596553E-6"/>
    <m/>
    <m/>
    <m/>
    <n v="0"/>
    <m/>
    <n v="0"/>
    <m/>
    <n v="0"/>
    <m/>
    <n v="-1249.3586615442402"/>
    <n v="6.6186844687140605"/>
    <n v="-24.253224954953915"/>
    <n v="4.5000750534766355E-3"/>
    <n v="-1249.3586615442402"/>
    <n v="2525.1325383740268"/>
    <n v="8.4440749727818609"/>
    <n v="-19.286247808614277"/>
    <s v="Resto"/>
    <n v="2024"/>
    <n v="4"/>
    <d v="2026-02-27T00:00:00"/>
    <x v="5"/>
    <x v="2"/>
  </r>
  <r>
    <n v="2025"/>
    <n v="12"/>
    <n v="3"/>
    <x v="7"/>
    <s v="GMM. Individual"/>
    <n v="3"/>
    <s v="4e07408562bedb8b60ce05c1decfe3ad16b72230967de01f640b7e4729b49fce"/>
    <s v="a62909462c6310cff6f2c460478962c30aafe7f1a24cba6daff12de1aba6d3de"/>
    <x v="16"/>
    <n v="1820442.7587000001"/>
    <n v="1709162.1641600002"/>
    <n v="1820442.7587000001"/>
    <n v="1709162.1641600002"/>
    <n v="1529371.41075"/>
    <n v="1152810.8433000003"/>
    <n v="1529371.41075"/>
    <n v="1152810.8433000003"/>
    <n v="34851877.802999951"/>
    <n v="34722901.368000001"/>
    <n v="143.042"/>
    <n v="137.94900000000001"/>
    <n v="0"/>
    <n v="0"/>
    <n v="1495382.6815499999"/>
    <n v="1137690.6044400001"/>
    <n v="1708496.7584899999"/>
    <n v="1643727.9821300001"/>
    <n v="0"/>
    <n v="0"/>
    <n v="0"/>
    <n v="0"/>
    <n v="0"/>
    <n v="0"/>
    <s v="GMM. Individual"/>
    <s v="Accidentes y Enfermedades"/>
    <s v="Gastos Medicos"/>
    <x v="38"/>
    <x v="0"/>
    <n v="32378538.406959999"/>
    <n v="25277015.57071"/>
    <n v="1025001350.6946898"/>
    <n v="915229324.65265012"/>
    <n v="979173922.5983398"/>
    <n v="876641246.77608013"/>
    <n v="87718256.398300007"/>
    <n v="79278951.097049981"/>
    <n v="65696782.829490021"/>
    <n v="55238627.625970006"/>
    <n v="3536459.0145399999"/>
    <n v="3439214.0589899998"/>
    <n v="2.0753293937284423"/>
    <n v="2.1558839269552332"/>
    <n v="111280.59453999996"/>
    <n v="6.5108271686256769"/>
    <n v="51.476427443816753"/>
    <n v="49.69630080722375"/>
    <n v="5.6223747218579918"/>
    <n v="6.7617245373718449"/>
    <n v="0.17760393754273629"/>
    <n v="0.18591618063819204"/>
    <n v="0.18674687514068292"/>
    <n v="0.19496711687313181"/>
    <m/>
    <m/>
    <m/>
    <n v="0"/>
    <m/>
    <n v="0"/>
    <m/>
    <n v="0"/>
    <m/>
    <n v="32.664558078935933"/>
    <n v="84.010958512210649"/>
    <n v="67.4488862130043"/>
    <n v="2.3279243592785104"/>
    <n v="31.440189073730185"/>
    <n v="3.9403585668761343"/>
    <n v="87.526222927788638"/>
    <n v="69.214043735249973"/>
    <s v="Medianas"/>
    <n v="2024"/>
    <n v="4"/>
    <d v="2026-02-27T00:00:00"/>
    <x v="38"/>
    <x v="16"/>
  </r>
  <r>
    <n v="2025"/>
    <n v="12"/>
    <n v="3"/>
    <x v="7"/>
    <s v="Accidentes y Enfermedades Total"/>
    <n v="3"/>
    <s v="4e07408562bedb8b60ce05c1decfe3ad16b72230967de01f640b7e4729b49fce"/>
    <s v="a62909462c6310cff6f2c460478962c30aafe7f1a24cba6daff12de1aba6d3de"/>
    <x v="8"/>
    <n v="3536459.0145399999"/>
    <n v="3439214.0589899998"/>
    <n v="3536459.0145399999"/>
    <n v="3439214.0589899998"/>
    <n v="3005260.2528999997"/>
    <n v="2362210.6678599999"/>
    <n v="3005260.2528999997"/>
    <n v="2362210.6678599999"/>
    <n v="34851877.802999951"/>
    <n v="34722901.368000001"/>
    <n v="143.042"/>
    <n v="137.94900000000001"/>
    <n v="321.78896000000003"/>
    <n v="256.9264"/>
    <n v="2917991.59032"/>
    <n v="2305600.3216800001"/>
    <n v="3287367.5723200003"/>
    <n v="3043054.4362699999"/>
    <n v="0"/>
    <n v="0"/>
    <n v="0"/>
    <n v="0"/>
    <n v="0"/>
    <n v="0"/>
    <s v="Accidentes y Enfermedades Total"/>
    <s v="Totales"/>
    <s v="Accidentes y Enfermedades Total"/>
    <x v="2"/>
    <x v="0"/>
    <n v="32378538.406959999"/>
    <n v="25277015.57071"/>
    <n v="1025001350.6946898"/>
    <n v="915229324.65265012"/>
    <n v="979173922.5983398"/>
    <n v="876641246.77608013"/>
    <n v="188947947.14104998"/>
    <n v="169654061.67242995"/>
    <n v="145343919.95890003"/>
    <n v="122278581.2772"/>
    <n v="3536459.0145399999"/>
    <n v="3439214.0589899998"/>
    <n v="1.8716578126673304"/>
    <n v="2.0271922906452278"/>
    <n v="97244.955550000072"/>
    <n v="2.8275342529437753"/>
    <n v="100"/>
    <n v="100"/>
    <n v="10.922231788510295"/>
    <n v="13.606092259464461"/>
    <n v="0.34501993701210071"/>
    <n v="0.36116760597092273"/>
    <n v="0.37577620890756075"/>
    <n v="0.39231716185360777"/>
    <m/>
    <m/>
    <m/>
    <n v="0"/>
    <m/>
    <n v="0"/>
    <m/>
    <n v="0"/>
    <m/>
    <n v="27.222363940239024"/>
    <n v="84.979360443426629"/>
    <n v="68.684607219642345"/>
    <n v="2.0676890053260015"/>
    <n v="26.561033275436685"/>
    <n v="8.0285496420322122"/>
    <n v="88.763776064770269"/>
    <n v="75.765990059187743"/>
    <s v="Medianas"/>
    <n v="2024"/>
    <n v="4"/>
    <d v="2026-02-27T00:00:00"/>
    <x v="2"/>
    <x v="8"/>
  </r>
  <r>
    <n v="2025"/>
    <n v="12"/>
    <n v="3"/>
    <x v="7"/>
    <s v="GMM. Gpo y Col"/>
    <n v="3"/>
    <s v="4e07408562bedb8b60ce05c1decfe3ad16b72230967de01f640b7e4729b49fce"/>
    <s v="a62909462c6310cff6f2c460478962c30aafe7f1a24cba6daff12de1aba6d3de"/>
    <x v="8"/>
    <n v="1714841.93698"/>
    <n v="1730024.0122700001"/>
    <n v="1714841.93698"/>
    <n v="1730024.0122700001"/>
    <n v="1475811.1176900002"/>
    <n v="1209406.5869800004"/>
    <n v="1475811.1176900002"/>
    <n v="1209406.5869800004"/>
    <n v="34851877.802999951"/>
    <n v="34722901.368000001"/>
    <n v="143.042"/>
    <n v="137.94900000000001"/>
    <n v="321.78896000000003"/>
    <n v="256.9264"/>
    <n v="1422531.1843100002"/>
    <n v="1167916.47966"/>
    <n v="1577950.3523199998"/>
    <n v="1399291.3907099999"/>
    <n v="0"/>
    <n v="0"/>
    <n v="0"/>
    <n v="0"/>
    <n v="0"/>
    <n v="0"/>
    <s v="GMM. Gpo y Col"/>
    <s v="Accidentes y Enfermedades"/>
    <s v="Gastos Medicos"/>
    <x v="29"/>
    <x v="0"/>
    <n v="32378538.406959999"/>
    <n v="25277015.57071"/>
    <n v="1025001350.6946898"/>
    <n v="915229324.65265012"/>
    <n v="979173922.5983398"/>
    <n v="876641246.77608013"/>
    <n v="89461952.377649993"/>
    <n v="78987387.650929973"/>
    <n v="73926910.578630015"/>
    <n v="62198937.928239994"/>
    <n v="3536459.0145399999"/>
    <n v="3439214.0589899998"/>
    <n v="1.916839384122824"/>
    <n v="2.1902534869434076"/>
    <n v="-15182.075290000066"/>
    <n v="-0.87756442583010186"/>
    <n v="48.490366491722391"/>
    <n v="50.302888468014096"/>
    <n v="5.2962302233240468"/>
    <n v="6.844257414133506"/>
    <n v="0.16730143192667737"/>
    <n v="0.17513149578468029"/>
    <n v="0.18902628725610193"/>
    <n v="0.1973468643680987"/>
    <m/>
    <m/>
    <m/>
    <n v="0"/>
    <m/>
    <n v="0"/>
    <m/>
    <n v="0"/>
    <m/>
    <n v="22.027706279923322"/>
    <n v="86.061058215606977"/>
    <n v="69.906924898291621"/>
    <n v="1.9963110944833824"/>
    <n v="21.800763075466058"/>
    <n v="12.76781682472501"/>
    <n v="90.150566665073285"/>
    <n v="83.464851382198503"/>
    <s v="Medianas"/>
    <n v="2024"/>
    <n v="4"/>
    <d v="2026-02-27T00:00:00"/>
    <x v="29"/>
    <x v="8"/>
  </r>
  <r>
    <n v="2025"/>
    <n v="12"/>
    <n v="3"/>
    <x v="7"/>
    <s v="Tecnicos"/>
    <n v="3"/>
    <s v="4e07408562bedb8b60ce05c1decfe3ad16b72230967de01f640b7e4729b49fce"/>
    <s v="a62909462c6310cff6f2c460478962c30aafe7f1a24cba6daff12de1aba6d3de"/>
    <x v="13"/>
    <n v="5312768.8977700006"/>
    <n v="4160201.1736999997"/>
    <n v="5312768.8977700006"/>
    <n v="4160201.1736999997"/>
    <n v="596775.97324999992"/>
    <n v="1671864.5825899998"/>
    <n v="596775.97324999992"/>
    <n v="1671864.5825899998"/>
    <n v="34851877.802999951"/>
    <n v="34722901.368000001"/>
    <n v="143.042"/>
    <n v="137.94900000000001"/>
    <n v="0"/>
    <n v="0"/>
    <n v="5089.1883399999997"/>
    <n v="20472.998420000004"/>
    <n v="18701.690739999998"/>
    <n v="14514.014210000001"/>
    <n v="0"/>
    <n v="0"/>
    <n v="0"/>
    <n v="0"/>
    <n v="0"/>
    <n v="0"/>
    <s v="Tecnicos"/>
    <s v="Daños Sin Autos"/>
    <s v="Diversos"/>
    <x v="7"/>
    <x v="0"/>
    <n v="32378538.406959999"/>
    <n v="25277015.57071"/>
    <n v="1025001350.6946898"/>
    <n v="915229324.65265012"/>
    <n v="979173922.5983398"/>
    <n v="876641246.77608013"/>
    <n v="18807011.735299997"/>
    <n v="17544387.203949999"/>
    <n v="7015944.0200799983"/>
    <n v="5608070.4322000016"/>
    <n v="5390503.0520299999"/>
    <n v="4262070.0739599997"/>
    <n v="28.24887319976596"/>
    <n v="23.712433642386546"/>
    <n v="1152567.7240700009"/>
    <n v="27.704615136313947"/>
    <n v="98.55794248681994"/>
    <n v="97.609872702882356"/>
    <n v="16.40830364544183"/>
    <n v="16.458434984392206"/>
    <n v="0.51831823384128195"/>
    <n v="0.54257663272649415"/>
    <n v="0.454552871246656"/>
    <n v="0.47456142281685698"/>
    <m/>
    <m/>
    <m/>
    <n v="0"/>
    <m/>
    <n v="0"/>
    <m/>
    <n v="0"/>
    <m/>
    <n v="-64.304766099806159"/>
    <n v="11.232861521616208"/>
    <n v="40.187109055187271"/>
    <n v="8.5059967916219961"/>
    <n v="-75.141949236764518"/>
    <n v="28.852641794402633"/>
    <n v="27.212450525208503"/>
    <n v="141.05676158077841"/>
    <s v="Grandes"/>
    <n v="2024"/>
    <n v="4"/>
    <d v="2026-02-27T00:00:00"/>
    <x v="7"/>
    <x v="13"/>
  </r>
  <r>
    <n v="2025"/>
    <n v="12"/>
    <n v="3"/>
    <x v="7"/>
    <s v="Diversos"/>
    <n v="3"/>
    <s v="4e07408562bedb8b60ce05c1decfe3ad16b72230967de01f640b7e4729b49fce"/>
    <s v="a62909462c6310cff6f2c460478962c30aafe7f1a24cba6daff12de1aba6d3de"/>
    <x v="13"/>
    <n v="5390503.0520299999"/>
    <n v="4262070.0739599997"/>
    <n v="5390503.0520299999"/>
    <n v="4262070.0739599997"/>
    <n v="606482.40553000011"/>
    <n v="1701712.0525299998"/>
    <n v="606482.40553000011"/>
    <n v="1701712.0525299998"/>
    <n v="34851877.802999951"/>
    <n v="34722901.368000001"/>
    <n v="143.042"/>
    <n v="137.94900000000001"/>
    <n v="0"/>
    <n v="0"/>
    <n v="12050.596089999999"/>
    <n v="37929.794710000002"/>
    <n v="63198.974219999996"/>
    <n v="80384.674980000011"/>
    <n v="0"/>
    <n v="0"/>
    <n v="0"/>
    <n v="0"/>
    <n v="0"/>
    <n v="0"/>
    <s v="Diversos"/>
    <s v="Daños Sin Autos"/>
    <s v="Diversos"/>
    <x v="6"/>
    <x v="0"/>
    <n v="32378538.406959999"/>
    <n v="25277015.57071"/>
    <n v="1025001350.6946898"/>
    <n v="915229324.65265012"/>
    <n v="979173922.5983398"/>
    <n v="876641246.77608013"/>
    <n v="37295032.047789998"/>
    <n v="33101301.12385001"/>
    <n v="10154871.342620004"/>
    <n v="8675799.5556700006"/>
    <n v="5390503.0520299999"/>
    <n v="4262070.0739599997"/>
    <n v="14.453675881341486"/>
    <n v="12.8758384995601"/>
    <n v="1128432.9780700002"/>
    <n v="26.476171402352012"/>
    <n v="100"/>
    <n v="100"/>
    <n v="16.648382901901691"/>
    <n v="16.861444983634527"/>
    <n v="0.52590204377551431"/>
    <n v="0.55051538114145648"/>
    <n v="0.46568329479363552"/>
    <n v="0.48618178640739429"/>
    <m/>
    <m/>
    <m/>
    <n v="0"/>
    <m/>
    <n v="0"/>
    <m/>
    <n v="0"/>
    <m/>
    <n v="-64.360456598499155"/>
    <n v="11.250942624021073"/>
    <n v="39.926890525028256"/>
    <n v="5.9723297821075576"/>
    <n v="-68.229208246089129"/>
    <n v="-21.379324808212353"/>
    <n v="19.067708358763927"/>
    <n v="47.185355566141268"/>
    <s v="Grandes"/>
    <n v="2024"/>
    <n v="4"/>
    <d v="2026-02-27T00:00:00"/>
    <x v="6"/>
    <x v="13"/>
  </r>
  <r>
    <n v="2025"/>
    <n v="12"/>
    <n v="3"/>
    <x v="7"/>
    <s v="Miscelaneos"/>
    <n v="3"/>
    <s v="4e07408562bedb8b60ce05c1decfe3ad16b72230967de01f640b7e4729b49fce"/>
    <s v="a62909462c6310cff6f2c460478962c30aafe7f1a24cba6daff12de1aba6d3de"/>
    <x v="5"/>
    <n v="77734.15426000001"/>
    <n v="101868.90026000001"/>
    <n v="77734.15426000001"/>
    <n v="101868.90026000001"/>
    <n v="9706.4322799999991"/>
    <n v="29847.469939999999"/>
    <n v="9706.4322799999991"/>
    <n v="29847.469939999999"/>
    <n v="34851877.802999951"/>
    <n v="34722901.368000001"/>
    <n v="143.042"/>
    <n v="137.94900000000001"/>
    <n v="0"/>
    <n v="0"/>
    <n v="6961.4077500000003"/>
    <n v="17456.796289999998"/>
    <n v="44497.283479999998"/>
    <n v="65870.660770000002"/>
    <n v="0"/>
    <n v="0"/>
    <n v="0"/>
    <n v="0"/>
    <n v="0"/>
    <n v="0"/>
    <s v="Miscelaneos"/>
    <s v="Daños Sin Autos"/>
    <s v="Diversos"/>
    <x v="8"/>
    <x v="0"/>
    <n v="32378538.406959999"/>
    <n v="25277015.57071"/>
    <n v="1025001350.6946898"/>
    <n v="915229324.65265012"/>
    <n v="979173922.5983398"/>
    <n v="876641246.77608013"/>
    <n v="18488020.312490001"/>
    <n v="15556913.919899998"/>
    <n v="3138927.3225399987"/>
    <n v="3067729.12347"/>
    <n v="5390503.0520299999"/>
    <n v="4262070.0739599997"/>
    <n v="0.42045688476166881"/>
    <n v="0.65481432104404702"/>
    <n v="-24134.745999999999"/>
    <n v="-23.691966771410002"/>
    <n v="1.4420575131800779"/>
    <n v="2.3901272971176413"/>
    <n v="0.24007925645986075"/>
    <n v="0.40300999924232211"/>
    <n v="7.5838099342323854E-3"/>
    <n v="7.9387484149623135E-3"/>
    <n v="1.1130423546979499E-2"/>
    <n v="1.1620363590537317E-2"/>
    <m/>
    <m/>
    <m/>
    <n v="0"/>
    <m/>
    <n v="0"/>
    <m/>
    <n v="0"/>
    <m/>
    <n v="-67.479882551143959"/>
    <n v="12.486702109776061"/>
    <n v="29.29988432565807"/>
    <n v="0.3092276845755581"/>
    <n v="-60.122077187852653"/>
    <n v="-32.447491857762344"/>
    <n v="15.644567950151192"/>
    <n v="26.501626195847251"/>
    <s v="Resto"/>
    <n v="2024"/>
    <n v="4"/>
    <d v="2026-02-27T00:00:00"/>
    <x v="8"/>
    <x v="5"/>
  </r>
  <r>
    <n v="2025"/>
    <n v="12"/>
    <n v="3"/>
    <x v="7"/>
    <s v="Daños Sin Autos"/>
    <n v="3"/>
    <s v="4e07408562bedb8b60ce05c1decfe3ad16b72230967de01f640b7e4729b49fce"/>
    <s v="a62909462c6310cff6f2c460478962c30aafe7f1a24cba6daff12de1aba6d3de"/>
    <x v="16"/>
    <n v="7368743.8491000002"/>
    <n v="6173671.5006799996"/>
    <n v="7368743.8491000002"/>
    <n v="6173671.5006799996"/>
    <n v="196656.40032000007"/>
    <n v="2789629.9691699999"/>
    <n v="196656.40032000007"/>
    <n v="2789629.9691699999"/>
    <n v="34851877.802999951"/>
    <n v="34722901.368000001"/>
    <n v="143.042"/>
    <n v="137.94900000000001"/>
    <n v="3454.1535600000002"/>
    <n v="-744.02793000000008"/>
    <n v="255317.70977999998"/>
    <n v="240959.27831999998"/>
    <n v="604537.39482000005"/>
    <n v="567947.59345000004"/>
    <n v="0"/>
    <n v="0"/>
    <n v="0"/>
    <n v="0"/>
    <n v="0"/>
    <n v="0"/>
    <s v="Daños Sin Autos"/>
    <s v="Totales"/>
    <s v="Daños Sin Autos Total"/>
    <x v="24"/>
    <x v="0"/>
    <n v="32378538.406959999"/>
    <n v="25277015.57071"/>
    <n v="1025001350.6946898"/>
    <n v="915229324.65265012"/>
    <n v="979173922.5983398"/>
    <n v="876641246.77608013"/>
    <n v="158795452.76903"/>
    <n v="137875233.45422003"/>
    <n v="62296046.385199986"/>
    <n v="56116765.89553"/>
    <n v="7855693.7651199996"/>
    <n v="6559735.1172600007"/>
    <n v="4.6403997851361218"/>
    <n v="4.4777233343578704"/>
    <n v="1195072.3484200006"/>
    <n v="19.357562971861555"/>
    <n v="93.801312390993374"/>
    <n v="94.114646252038597"/>
    <n v="22.758111427031047"/>
    <n v="24.424052291338558"/>
    <n v="0.71890089160427639"/>
    <n v="0.75254698670347264"/>
    <n v="0.67454913587073329"/>
    <n v="0.70424150396575358"/>
    <m/>
    <m/>
    <m/>
    <n v="0"/>
    <m/>
    <n v="0"/>
    <m/>
    <n v="0"/>
    <m/>
    <n v="-92.950448536423224"/>
    <n v="2.6687913753986603"/>
    <n v="45.185915202367596"/>
    <n v="0.31568038700883078"/>
    <n v="5.9588622443214723"/>
    <n v="6.4424608523711013"/>
    <n v="42.233567677979686"/>
    <n v="42.426322621827097"/>
    <s v="Medianas"/>
    <n v="2024"/>
    <n v="4"/>
    <d v="2026-02-27T00:00:00"/>
    <x v="24"/>
    <x v="16"/>
  </r>
  <r>
    <n v="2025"/>
    <n v="12"/>
    <n v="3"/>
    <x v="7"/>
    <s v="Daños"/>
    <n v="3"/>
    <s v="4e07408562bedb8b60ce05c1decfe3ad16b72230967de01f640b7e4729b49fce"/>
    <s v="a62909462c6310cff6f2c460478962c30aafe7f1a24cba6daff12de1aba6d3de"/>
    <x v="12"/>
    <n v="7855693.7651199996"/>
    <n v="6559735.1172600007"/>
    <n v="7855693.7651199996"/>
    <n v="6559735.1172600007"/>
    <n v="508341.95753000013"/>
    <n v="3044504.2650599992"/>
    <n v="508341.95753000013"/>
    <n v="3044504.2650599992"/>
    <n v="34851877.802999951"/>
    <n v="34722901.368000001"/>
    <n v="143.042"/>
    <n v="137.94900000000001"/>
    <n v="15552.021990000001"/>
    <n v="1005.4010199999999"/>
    <n v="563226.19137000002"/>
    <n v="495292.21822000004"/>
    <n v="1019920.70514"/>
    <n v="875361.12119000009"/>
    <n v="0"/>
    <n v="0"/>
    <n v="0"/>
    <n v="0"/>
    <n v="0"/>
    <n v="0"/>
    <s v="Daños"/>
    <s v="Totales"/>
    <s v="Daños Total"/>
    <x v="23"/>
    <x v="0"/>
    <n v="32378538.406959999"/>
    <n v="25277015.57071"/>
    <n v="1025001350.6946898"/>
    <n v="915229324.65265012"/>
    <n v="979173922.5983398"/>
    <n v="876641246.77608013"/>
    <n v="371146564.74468988"/>
    <n v="331092600.86896008"/>
    <n v="192698359.00147003"/>
    <n v="170533067.60229999"/>
    <n v="7855693.7651199996"/>
    <n v="6559735.1172600007"/>
    <n v="2.1166015022997442"/>
    <n v="1.9812388135656993"/>
    <n v="1295958.647859999"/>
    <n v="19.756264920668333"/>
    <n v="100"/>
    <n v="100"/>
    <n v="24.262039460778631"/>
    <n v="25.951382982337361"/>
    <n v="0.76640813788155893"/>
    <n v="0.80227767343661482"/>
    <n v="0.71673130881700775"/>
    <n v="0.7482804558174696"/>
    <m/>
    <m/>
    <m/>
    <n v="0"/>
    <m/>
    <n v="0"/>
    <m/>
    <n v="0"/>
    <m/>
    <n v="-83.302964513338196"/>
    <n v="6.4710001780757418"/>
    <n v="46.412000037155273"/>
    <n v="0.2638019130853741"/>
    <n v="13.715937915225807"/>
    <n v="16.514279701328284"/>
    <n v="55.222547059939174"/>
    <n v="56.581473203502632"/>
    <s v="Medianas"/>
    <n v="2024"/>
    <n v="4"/>
    <d v="2026-02-27T00:00:00"/>
    <x v="23"/>
    <x v="12"/>
  </r>
  <r>
    <n v="2025"/>
    <n v="12"/>
    <n v="3"/>
    <x v="7"/>
    <s v="Vida Total"/>
    <n v="3"/>
    <s v="4e07408562bedb8b60ce05c1decfe3ad16b72230967de01f640b7e4729b49fce"/>
    <s v="a62909462c6310cff6f2c460478962c30aafe7f1a24cba6daff12de1aba6d3de"/>
    <x v="24"/>
    <n v="20986385.627299998"/>
    <n v="15278066.394459998"/>
    <n v="20986385.627299998"/>
    <n v="15278066.394459998"/>
    <n v="9238872.4833500013"/>
    <n v="7352185.4428000003"/>
    <n v="9238872.4833500013"/>
    <n v="7352185.4428000003"/>
    <n v="34851877.802999951"/>
    <n v="34722901.368000001"/>
    <n v="143.042"/>
    <n v="137.94900000000001"/>
    <n v="9586.2972000000009"/>
    <n v="29163.434420000001"/>
    <n v="9124431.3196799997"/>
    <n v="7318339.02929"/>
    <n v="4684184.3667399995"/>
    <n v="-445811.07816000003"/>
    <n v="10284475.369890001"/>
    <n v="6738608.2969299993"/>
    <n v="10701910.257409999"/>
    <n v="8539458.0975299999"/>
    <n v="0"/>
    <n v="0"/>
    <s v="Vida Total"/>
    <s v="Totales"/>
    <s v="Vida Total"/>
    <x v="36"/>
    <x v="0"/>
    <n v="32378538.406959999"/>
    <n v="25277015.57071"/>
    <n v="1025001350.6946898"/>
    <n v="915229324.65265012"/>
    <n v="979173922.5983398"/>
    <n v="876641246.77608013"/>
    <n v="419079410.71260005"/>
    <n v="375894584.23469001"/>
    <n v="220434023.07100993"/>
    <n v="204982911.17896998"/>
    <n v="20986385.627299998"/>
    <n v="15278066.394459998"/>
    <n v="5.0077348327885822"/>
    <n v="4.064455045439316"/>
    <n v="5708319.2328399997"/>
    <n v="37.362838237893129"/>
    <n v="100"/>
    <n v="100"/>
    <n v="64.81572875071106"/>
    <n v="60.442524758198168"/>
    <n v="2.0474495582934185"/>
    <n v="2.1432745647076099"/>
    <n v="1.6693156548779033"/>
    <n v="1.7427957503307465"/>
    <n v="2.4540636230260855"/>
    <n v="2.5536712097624972"/>
    <m/>
    <n v="3545867.0729600014"/>
    <n v="52.620168983192571"/>
    <n v="2162452.1598799992"/>
    <n v="25.323060728004254"/>
    <n v="0"/>
    <m/>
    <n v="25.661581243134112"/>
    <n v="44.023171247418972"/>
    <n v="48.122486530533649"/>
    <n v="4.1912189210346265"/>
    <n v="24.678991819885955"/>
    <n v="-1150.7106252435615"/>
    <n v="194.79231826287466"/>
    <n v="-1641.5785492579155"/>
    <s v="Medianas"/>
    <n v="2024"/>
    <n v="4"/>
    <d v="2026-02-27T00:00:00"/>
    <x v="36"/>
    <x v="24"/>
  </r>
  <r>
    <n v="2025"/>
    <n v="12"/>
    <n v="3"/>
    <x v="7"/>
    <s v="Vida Individual"/>
    <n v="3"/>
    <s v="4e07408562bedb8b60ce05c1decfe3ad16b72230967de01f640b7e4729b49fce"/>
    <s v="a62909462c6310cff6f2c460478962c30aafe7f1a24cba6daff12de1aba6d3de"/>
    <x v="24"/>
    <n v="20778523.98339"/>
    <n v="14972703.17478"/>
    <n v="20778523.98339"/>
    <n v="14972703.17478"/>
    <n v="8391522.2760400008"/>
    <n v="6504119.8252199981"/>
    <n v="8391522.2760400008"/>
    <n v="6504119.8252199981"/>
    <n v="34851877.802999951"/>
    <n v="34722901.368000001"/>
    <n v="143.042"/>
    <n v="137.94900000000001"/>
    <n v="1659.3504800000001"/>
    <n v="1399.5045600000001"/>
    <n v="8311949.0106699998"/>
    <n v="6480517.7411000002"/>
    <n v="4294155.4636300001"/>
    <n v="-845176.96285000001"/>
    <n v="10230131.524259999"/>
    <n v="6608154.65252"/>
    <n v="10548392.459129998"/>
    <n v="8364548.52226"/>
    <n v="0"/>
    <n v="0"/>
    <s v="Vida Individual"/>
    <s v="Vida"/>
    <s v="Vida"/>
    <x v="35"/>
    <x v="0"/>
    <n v="32378538.406959999"/>
    <n v="25277015.57071"/>
    <n v="1025001350.6946898"/>
    <n v="915229324.65265012"/>
    <n v="979173922.5983398"/>
    <n v="876641246.77608013"/>
    <n v="318916234.91786987"/>
    <n v="280512511.78619993"/>
    <n v="158972712.63444"/>
    <n v="148438254.48143995"/>
    <n v="20986385.627299998"/>
    <n v="15278066.394459998"/>
    <n v="6.5153547259019504"/>
    <n v="5.3376240080841182"/>
    <n v="5805820.8086099997"/>
    <n v="38.776036236324487"/>
    <n v="99.009540529744186"/>
    <n v="98.0012966837824"/>
    <n v="64.173755227084328"/>
    <n v="59.234458011450421"/>
    <n v="2.0271704002445903"/>
    <n v="2.1220462988078794"/>
    <n v="1.635950987525719"/>
    <n v="1.7079624338739867"/>
    <n v="3.2077801015349858"/>
    <n v="3.3075746243669637"/>
    <m/>
    <n v="3621976.8717399994"/>
    <n v="54.810715883575291"/>
    <n v="2183843.9368699985"/>
    <n v="26.108330067764985"/>
    <n v="0"/>
    <m/>
    <n v="29.018568254255108"/>
    <n v="40.385555214355172"/>
    <n v="43.439850167974534"/>
    <n v="5.2785928710522949"/>
    <n v="28.260570262078065"/>
    <n v="-608.07767513560543"/>
    <n v="193.56423122239775"/>
    <n v="-766.76459794256687"/>
    <s v="Medianas"/>
    <n v="2024"/>
    <n v="4"/>
    <d v="2026-02-27T00:00:00"/>
    <x v="35"/>
    <x v="24"/>
  </r>
  <r>
    <n v="2025"/>
    <n v="12"/>
    <n v="3"/>
    <x v="7"/>
    <s v="Vida Gpo y Col"/>
    <n v="3"/>
    <s v="4e07408562bedb8b60ce05c1decfe3ad16b72230967de01f640b7e4729b49fce"/>
    <s v="a62909462c6310cff6f2c460478962c30aafe7f1a24cba6daff12de1aba6d3de"/>
    <x v="15"/>
    <n v="207861.64390999998"/>
    <n v="305363.21967999998"/>
    <n v="207861.64390999998"/>
    <n v="305363.21967999998"/>
    <n v="847350.20730999997"/>
    <n v="848065.61757999985"/>
    <n v="847350.20730999997"/>
    <n v="848065.61757999985"/>
    <n v="34851877.802999951"/>
    <n v="34722901.368000001"/>
    <n v="143.042"/>
    <n v="137.94900000000001"/>
    <n v="7926.9467199999999"/>
    <n v="27763.92986"/>
    <n v="812482.30900999997"/>
    <n v="837821.28818999999"/>
    <n v="390028.90310999996"/>
    <n v="399365.88468999998"/>
    <n v="54343.845629999996"/>
    <n v="130453.64440999999"/>
    <n v="153517.79827999999"/>
    <n v="174909.57527"/>
    <n v="0"/>
    <n v="0"/>
    <s v="Vida Gpo y Col"/>
    <s v="Vida"/>
    <s v="Vida"/>
    <x v="37"/>
    <x v="0"/>
    <n v="32378538.406959999"/>
    <n v="25277015.57071"/>
    <n v="1025001350.6946898"/>
    <n v="915229324.65265012"/>
    <n v="979173922.5983398"/>
    <n v="876641246.77608013"/>
    <n v="100163175.79472996"/>
    <n v="95382072.448490024"/>
    <n v="61461310.436570011"/>
    <n v="56544656.697530009"/>
    <n v="20986385.627299998"/>
    <n v="15278066.394459998"/>
    <n v="0.20752301657845051"/>
    <n v="0.32014739441199269"/>
    <n v="-97501.575769999996"/>
    <n v="-31.929705179351675"/>
    <n v="0.99045947025582415"/>
    <n v="1.9987033162176082"/>
    <n v="0.64197352362674476"/>
    <n v="1.2080667467477557"/>
    <n v="2.0279158048828204E-2"/>
    <n v="2.1228265899730817E-2"/>
    <n v="3.3364667352184338E-2"/>
    <n v="3.4833316456760181E-2"/>
    <n v="5.4255314090050313E-2"/>
    <n v="0.15326770248840019"/>
    <m/>
    <n v="-76109.798779999997"/>
    <n v="-58.34240900223233"/>
    <n v="-21391.776990000013"/>
    <n v="-12.230192061800215"/>
    <n v="0"/>
    <m/>
    <n v="-8.4357891084108072E-2"/>
    <n v="407.6510660508805"/>
    <n v="277.72356424218844"/>
    <n v="1.3786725360899876"/>
    <n v="-3.0243895132745391"/>
    <n v="-2.3379517224531243"/>
    <n v="208.31335896684953"/>
    <n v="209.7878963398044"/>
    <s v="Resto"/>
    <n v="2024"/>
    <n v="4"/>
    <d v="2026-02-27T00:00:00"/>
    <x v="37"/>
    <x v="15"/>
  </r>
  <r>
    <n v="2025"/>
    <n v="12"/>
    <n v="3"/>
    <x v="7"/>
    <s v="Total General"/>
    <n v="3"/>
    <s v="4e07408562bedb8b60ce05c1decfe3ad16b72230967de01f640b7e4729b49fce"/>
    <s v="a62909462c6310cff6f2c460478962c30aafe7f1a24cba6daff12de1aba6d3de"/>
    <x v="16"/>
    <n v="32378538.406959999"/>
    <n v="25277015.57071"/>
    <n v="32378538.406959999"/>
    <n v="25277015.57071"/>
    <n v="12752474.693780001"/>
    <n v="12758900.37572"/>
    <n v="12752474.693780001"/>
    <n v="12758900.37572"/>
    <n v="34851877.802999951"/>
    <n v="34722901.368000001"/>
    <n v="143.042"/>
    <n v="137.94900000000001"/>
    <n v="25460.10815"/>
    <n v="30425.761840000003"/>
    <n v="12605649.101370001"/>
    <n v="10119231.569190001"/>
    <n v="8991472.6442000009"/>
    <n v="3472604.4793000002"/>
    <n v="10284475.369889999"/>
    <n v="6738608.2969300002"/>
    <n v="10701910.257409999"/>
    <n v="8539458.0975299999"/>
    <n v="0"/>
    <n v="0"/>
    <s v="Total General"/>
    <s v="Totales"/>
    <s v="Total General"/>
    <x v="26"/>
    <x v="0"/>
    <n v="32378538.406959999"/>
    <n v="25277015.57071"/>
    <n v="1025001350.6946898"/>
    <n v="915229324.65265012"/>
    <n v="979173922.5983398"/>
    <n v="876641246.77608013"/>
    <n v="1025001350.6946898"/>
    <n v="915229324.65265012"/>
    <n v="593582477.48155999"/>
    <n v="529500429.12055987"/>
    <n v="32378538.406959999"/>
    <n v="25277015.57071"/>
    <n v="3.1588776331870778"/>
    <n v="2.761823172602472"/>
    <n v="7101522.8362499997"/>
    <n v="28.094783643995381"/>
    <n v="100"/>
    <n v="100"/>
    <n v="100"/>
    <n v="100"/>
    <n v="3.1588776331870778"/>
    <n v="3.3067198441151477"/>
    <n v="2.761823172602472"/>
    <n v="2.8833933680018244"/>
    <n v="1.0033621285396108"/>
    <n v="1.0440874297538076"/>
    <m/>
    <n v="3545867.0729599986"/>
    <n v="52.620168983192528"/>
    <n v="2162452.1598799992"/>
    <n v="25.323060728004254"/>
    <n v="0"/>
    <m/>
    <n v="-5.0362349033050702E-2"/>
    <n v="39.385578599924585"/>
    <n v="50.476292741238439"/>
    <n v="2.1483913655749998"/>
    <n v="24.571208941896238"/>
    <n v="158.92590698991677"/>
    <n v="140.19560087858738"/>
    <n v="291.40178875855776"/>
    <s v="Medianas"/>
    <n v="2024"/>
    <n v="4"/>
    <d v="2026-02-27T00:00:00"/>
    <x v="26"/>
    <x v="16"/>
  </r>
  <r>
    <n v="2025"/>
    <n v="12"/>
    <n v="3"/>
    <x v="7"/>
    <s v="Total General Sin Pensiones"/>
    <n v="3"/>
    <s v="4e07408562bedb8b60ce05c1decfe3ad16b72230967de01f640b7e4729b49fce"/>
    <s v="a62909462c6310cff6f2c460478962c30aafe7f1a24cba6daff12de1aba6d3de"/>
    <x v="16"/>
    <n v="32378538.406959999"/>
    <n v="25277015.57071"/>
    <n v="32378538.406959999"/>
    <n v="25277015.57071"/>
    <n v="12752474.693779999"/>
    <n v="12758900.37572"/>
    <n v="12752474.693779999"/>
    <n v="12758900.37572"/>
    <n v="34851877.802999951"/>
    <n v="34722901.368000001"/>
    <n v="143.042"/>
    <n v="137.94900000000001"/>
    <n v="25460.10815"/>
    <n v="30425.761840000003"/>
    <n v="12605649.101370001"/>
    <n v="10119231.569190001"/>
    <n v="8991472.6442000009"/>
    <n v="3472604.4793000002"/>
    <n v="10284475.369890001"/>
    <n v="6738608.2969299993"/>
    <n v="10701910.257409999"/>
    <n v="8539458.0975299999"/>
    <n v="0"/>
    <n v="0"/>
    <s v="Total General Sin Pensiones"/>
    <s v="Totales"/>
    <s v="Total General Sin Pensiones"/>
    <x v="25"/>
    <x v="0"/>
    <n v="32378538.406959999"/>
    <n v="25277015.57071"/>
    <n v="1025001350.6946898"/>
    <n v="915229324.65265012"/>
    <n v="979173922.5983398"/>
    <n v="876641246.77608013"/>
    <n v="979173922.5983398"/>
    <n v="876641246.77608013"/>
    <n v="558476302.03137994"/>
    <n v="497794560.05847001"/>
    <n v="32378538.406959999"/>
    <n v="25277015.57071"/>
    <n v="3.3067198441151477"/>
    <n v="2.8833933680018244"/>
    <n v="7101522.8362499997"/>
    <n v="28.094783643995381"/>
    <n v="100"/>
    <n v="100"/>
    <n v="100"/>
    <n v="100"/>
    <n v="3.1588776331870778"/>
    <n v="3.3067198441151477"/>
    <n v="2.761823172602472"/>
    <n v="2.8833933680018244"/>
    <n v="1.0503216162659925"/>
    <n v="1.0929529484416178"/>
    <m/>
    <n v="3545867.0729600014"/>
    <n v="52.620168983192571"/>
    <n v="2162452.1598799992"/>
    <n v="25.323060728004254"/>
    <n v="0"/>
    <m/>
    <n v="-5.0362349033061804E-2"/>
    <n v="39.385578599924578"/>
    <n v="50.476292741238439"/>
    <n v="2.283440612859426"/>
    <n v="24.571208941896238"/>
    <n v="158.92590698991677"/>
    <n v="140.19560087858738"/>
    <n v="291.40178875855776"/>
    <s v="Medianas"/>
    <n v="2024"/>
    <n v="4"/>
    <d v="2026-02-27T00:00:00"/>
    <x v="25"/>
    <x v="16"/>
  </r>
  <r>
    <n v="2025"/>
    <n v="12"/>
    <n v="68"/>
    <x v="8"/>
    <s v="Total General Sin Pensiones"/>
    <n v="213"/>
    <s v="d48ff4b2f68a10fd7c86f185a6ccede0dc0f2c48538d697cb33b6ada3f1e85db"/>
    <s v="a62909462c6310cff6f2c460478962c30aafe7f1a24cba6daff12de1aba6d3de"/>
    <x v="35"/>
    <n v="1175931.6945199999"/>
    <n v="1112737.2676300001"/>
    <n v="1175931.6945199999"/>
    <n v="1112737.2676300001"/>
    <n v="235243.44229000001"/>
    <n v="205119.13970000003"/>
    <n v="235243.44229000001"/>
    <n v="205119.13970000003"/>
    <n v="34851877.802999951"/>
    <n v="34722901.368000001"/>
    <n v="143.042"/>
    <n v="137.94900000000001"/>
    <n v="-991.38569999999993"/>
    <n v="-769.45040000000006"/>
    <n v="37324.488549999995"/>
    <n v="29779.96355"/>
    <n v="109101.64415000001"/>
    <n v="136852.40165000001"/>
    <n v="1167336.4342700001"/>
    <n v="1103263.2049"/>
    <n v="8595.2602499999994"/>
    <n v="9474.0627299999996"/>
    <n v="0"/>
    <n v="0"/>
    <s v="Total General Sin Pensiones"/>
    <s v="Totales"/>
    <s v="Total General Sin Pensiones"/>
    <x v="25"/>
    <x v="0"/>
    <n v="1175931.6945199999"/>
    <n v="1112737.2676300001"/>
    <n v="1025001350.6946898"/>
    <n v="915229324.65265012"/>
    <n v="979173922.5983398"/>
    <n v="876641246.77608013"/>
    <n v="979173922.5983398"/>
    <n v="876641246.77608013"/>
    <n v="558476302.03137994"/>
    <n v="497794560.05847001"/>
    <n v="1175931.6945199999"/>
    <n v="1112737.2676300001"/>
    <n v="0.1200942618446724"/>
    <n v="0.12693188595930005"/>
    <n v="63194.42688999977"/>
    <n v="5.67918669827574"/>
    <n v="100"/>
    <n v="100"/>
    <n v="100"/>
    <n v="100"/>
    <n v="0.114724892188973"/>
    <n v="0.1200942618446724"/>
    <n v="0.12158015894566192"/>
    <n v="0.12693188595930005"/>
    <n v="0.11921645453673352"/>
    <n v="8.7780730793887804E-4"/>
    <m/>
    <n v="64073.229370000074"/>
    <n v="5.8076104673324691"/>
    <n v="-878.80248000000029"/>
    <n v="-9.2758777838491291"/>
    <n v="0"/>
    <m/>
    <n v="14.686246556054549"/>
    <n v="20.004856012153269"/>
    <n v="18.433744035272561"/>
    <n v="4.2122367848794064E-2"/>
    <n v="25.334231814397224"/>
    <n v="-20.277873946978708"/>
    <n v="34.210748005487311"/>
    <n v="21.760643723419811"/>
    <s v="Resto"/>
    <n v="2024"/>
    <n v="4"/>
    <d v="2026-02-27T00:00:00"/>
    <x v="25"/>
    <x v="35"/>
  </r>
  <r>
    <n v="2025"/>
    <n v="12"/>
    <n v="68"/>
    <x v="8"/>
    <s v="Vida Gpo y Col"/>
    <n v="213"/>
    <s v="d48ff4b2f68a10fd7c86f185a6ccede0dc0f2c48538d697cb33b6ada3f1e85db"/>
    <s v="a62909462c6310cff6f2c460478962c30aafe7f1a24cba6daff12de1aba6d3de"/>
    <x v="27"/>
    <n v="1175931.6945199999"/>
    <n v="1112737.2676300001"/>
    <n v="1175931.6945199999"/>
    <n v="1112737.2676300001"/>
    <n v="235243.44229000004"/>
    <n v="205119.1397"/>
    <n v="235243.44229000004"/>
    <n v="205119.1397"/>
    <n v="34851877.802999951"/>
    <n v="34722901.368000001"/>
    <n v="143.042"/>
    <n v="137.94900000000001"/>
    <n v="-991.38569999999993"/>
    <n v="-769.45040000000006"/>
    <n v="37324.488549999995"/>
    <n v="29779.96355"/>
    <n v="109101.64415000001"/>
    <n v="136852.40165000001"/>
    <n v="1167336.4342700001"/>
    <n v="1103263.2049"/>
    <n v="8595.2602499999994"/>
    <n v="9474.0627299999996"/>
    <n v="0"/>
    <n v="0"/>
    <s v="Vida Gpo y Col"/>
    <s v="Vida"/>
    <s v="Vida"/>
    <x v="37"/>
    <x v="0"/>
    <n v="1175931.6945199999"/>
    <n v="1112737.2676300001"/>
    <n v="1025001350.6946898"/>
    <n v="915229324.65265012"/>
    <n v="979173922.5983398"/>
    <n v="876641246.77608013"/>
    <n v="100163175.79472996"/>
    <n v="95382072.448490024"/>
    <n v="61461310.436570011"/>
    <n v="56544656.697530009"/>
    <n v="1175931.6945199999"/>
    <n v="1112737.2676300001"/>
    <n v="1.174015984606861"/>
    <n v="1.1666104951021283"/>
    <n v="63194.42688999977"/>
    <n v="5.67918669827574"/>
    <n v="100"/>
    <n v="100"/>
    <n v="100"/>
    <n v="100"/>
    <n v="0.114724892188973"/>
    <n v="0.1200942618446724"/>
    <n v="0.12158015894566192"/>
    <n v="0.12693188595930005"/>
    <n v="1.1654347268923346"/>
    <n v="8.5812577145264936E-3"/>
    <m/>
    <n v="64073.229370000074"/>
    <n v="5.8076104673324691"/>
    <n v="-878.80248000000029"/>
    <n v="-9.2758777838491291"/>
    <n v="0"/>
    <m/>
    <n v="14.686246556054572"/>
    <n v="20.004856012153272"/>
    <n v="18.433744035272561"/>
    <n v="0.38275045002950042"/>
    <n v="25.334231814397224"/>
    <n v="-20.277873946978708"/>
    <n v="34.210748005487311"/>
    <n v="21.760643723419811"/>
    <s v="Resto"/>
    <n v="2024"/>
    <n v="4"/>
    <d v="2026-02-27T00:00:00"/>
    <x v="37"/>
    <x v="27"/>
  </r>
  <r>
    <n v="2025"/>
    <n v="12"/>
    <n v="68"/>
    <x v="8"/>
    <s v="Total General"/>
    <n v="213"/>
    <s v="d48ff4b2f68a10fd7c86f185a6ccede0dc0f2c48538d697cb33b6ada3f1e85db"/>
    <s v="a62909462c6310cff6f2c460478962c30aafe7f1a24cba6daff12de1aba6d3de"/>
    <x v="36"/>
    <n v="1175931.6945199999"/>
    <n v="1112737.2676300001"/>
    <n v="1175931.6945199999"/>
    <n v="1112737.2676300001"/>
    <n v="235243.44229000001"/>
    <n v="205119.1397"/>
    <n v="235243.44229000001"/>
    <n v="205119.1397"/>
    <n v="34851877.802999951"/>
    <n v="34722901.368000001"/>
    <n v="143.042"/>
    <n v="137.94900000000001"/>
    <n v="-991.38569999999993"/>
    <n v="-769.45040000000006"/>
    <n v="37324.488549999995"/>
    <n v="29779.96355"/>
    <n v="109101.64415000001"/>
    <n v="136852.40165000001"/>
    <n v="1167336.4342700001"/>
    <n v="1103263.2049"/>
    <n v="8595.2602499999994"/>
    <n v="9474.0627299999996"/>
    <n v="0"/>
    <n v="0"/>
    <s v="Total General"/>
    <s v="Totales"/>
    <s v="Total General"/>
    <x v="26"/>
    <x v="0"/>
    <n v="1175931.6945199999"/>
    <n v="1112737.2676300001"/>
    <n v="1025001350.6946898"/>
    <n v="915229324.65265012"/>
    <n v="979173922.5983398"/>
    <n v="876641246.77608013"/>
    <n v="1025001350.6946898"/>
    <n v="915229324.65265012"/>
    <n v="593582477.48155999"/>
    <n v="529500429.12055987"/>
    <n v="1175931.6945199999"/>
    <n v="1112737.2676300001"/>
    <n v="0.114724892188973"/>
    <n v="0.12158015894566192"/>
    <n v="63194.42688999977"/>
    <n v="5.67918669827574"/>
    <n v="100"/>
    <n v="100"/>
    <n v="100"/>
    <n v="100"/>
    <n v="0.114724892188973"/>
    <n v="0.1200942618446724"/>
    <n v="0.12158015894566192"/>
    <n v="0.12693188595930005"/>
    <n v="0.11388633131837761"/>
    <n v="8.3856087059539994E-4"/>
    <m/>
    <n v="64073.229370000074"/>
    <n v="5.8076104673324691"/>
    <n v="-878.80248000000029"/>
    <n v="-9.2758777838491291"/>
    <n v="0"/>
    <m/>
    <n v="14.686246556054572"/>
    <n v="20.004856012153269"/>
    <n v="18.433744035272561"/>
    <n v="3.9631129828509463E-2"/>
    <n v="25.334231814397224"/>
    <n v="-20.277873946978708"/>
    <n v="34.210748005487311"/>
    <n v="21.760643723419811"/>
    <s v="Resto"/>
    <n v="2024"/>
    <n v="4"/>
    <d v="2026-02-27T00:00:00"/>
    <x v="26"/>
    <x v="36"/>
  </r>
  <r>
    <n v="2025"/>
    <n v="12"/>
    <n v="68"/>
    <x v="8"/>
    <s v="Vida Total"/>
    <n v="213"/>
    <s v="d48ff4b2f68a10fd7c86f185a6ccede0dc0f2c48538d697cb33b6ada3f1e85db"/>
    <s v="a62909462c6310cff6f2c460478962c30aafe7f1a24cba6daff12de1aba6d3de"/>
    <x v="5"/>
    <n v="1175931.6945199999"/>
    <n v="1112737.2676300001"/>
    <n v="1175931.6945199999"/>
    <n v="1112737.2676300001"/>
    <n v="235243.44229000004"/>
    <n v="205119.13970000003"/>
    <n v="235243.44229000004"/>
    <n v="205119.13970000003"/>
    <n v="34851877.802999951"/>
    <n v="34722901.368000001"/>
    <n v="143.042"/>
    <n v="137.94900000000001"/>
    <n v="-991.38569999999993"/>
    <n v="-769.45040000000006"/>
    <n v="37324.488549999995"/>
    <n v="29779.96355"/>
    <n v="109101.64415000001"/>
    <n v="136852.40165000001"/>
    <n v="1167336.4342700001"/>
    <n v="1103263.2049"/>
    <n v="8595.2602499999994"/>
    <n v="9474.0627299999996"/>
    <n v="0"/>
    <n v="0"/>
    <s v="Vida Total"/>
    <s v="Totales"/>
    <s v="Vida Total"/>
    <x v="36"/>
    <x v="0"/>
    <n v="1175931.6945199999"/>
    <n v="1112737.2676300001"/>
    <n v="1025001350.6946898"/>
    <n v="915229324.65265012"/>
    <n v="979173922.5983398"/>
    <n v="876641246.77608013"/>
    <n v="419079410.71260005"/>
    <n v="375894584.23469001"/>
    <n v="220434023.07100993"/>
    <n v="204982911.17896998"/>
    <n v="1175931.6945199999"/>
    <n v="1112737.2676300001"/>
    <n v="0.28059877542551015"/>
    <n v="0.29602375620694282"/>
    <n v="63194.42688999977"/>
    <n v="5.67918669827574"/>
    <n v="100"/>
    <n v="100"/>
    <n v="100"/>
    <n v="100"/>
    <n v="0.114724892188973"/>
    <n v="0.1200942618446724"/>
    <n v="0.12158015894566192"/>
    <n v="0.12693188595930005"/>
    <n v="0.27854778937602026"/>
    <n v="2.0509860494899216E-3"/>
    <m/>
    <n v="64073.229370000074"/>
    <n v="5.8076104673324691"/>
    <n v="-878.80248000000029"/>
    <n v="-9.2758777838491291"/>
    <n v="0"/>
    <m/>
    <n v="14.686246556054572"/>
    <n v="20.004856012153272"/>
    <n v="18.433744035272561"/>
    <n v="0.10671830011205641"/>
    <n v="25.334231814397224"/>
    <n v="-20.277873946978708"/>
    <n v="34.210748005487311"/>
    <n v="21.760643723419811"/>
    <s v="Resto"/>
    <n v="2024"/>
    <n v="4"/>
    <d v="2026-02-27T00:00:00"/>
    <x v="36"/>
    <x v="5"/>
  </r>
  <r>
    <n v="2025"/>
    <n v="12"/>
    <n v="23"/>
    <x v="9"/>
    <s v="Incendio"/>
    <n v="17"/>
    <s v="4523540f1504cd17100c4835e85b7eefd49911580f8efff0599a8f283be6b9e3"/>
    <s v="a62909462c6310cff6f2c460478962c30aafe7f1a24cba6daff12de1aba6d3de"/>
    <x v="28"/>
    <n v="1351326.5618599998"/>
    <n v="1069539.46801"/>
    <n v="1351326.5618599998"/>
    <n v="1069539.46801"/>
    <n v="510265.40276000003"/>
    <n v="667169.33993999998"/>
    <n v="510265.40276000003"/>
    <n v="667169.33993999998"/>
    <n v="34851877.802999951"/>
    <n v="34722901.368000001"/>
    <n v="143.042"/>
    <n v="137.94900000000001"/>
    <n v="0"/>
    <n v="0"/>
    <n v="121096.84823999999"/>
    <n v="125104.21362000001"/>
    <n v="183559.93203"/>
    <n v="183921.06628999999"/>
    <n v="0"/>
    <n v="0"/>
    <n v="0"/>
    <n v="0"/>
    <n v="0"/>
    <n v="0"/>
    <s v="Incendio"/>
    <s v="Daños Sin Autos"/>
    <s v="Incendio"/>
    <x v="0"/>
    <x v="0"/>
    <n v="23487656.90439"/>
    <n v="22633209.318060003"/>
    <n v="1025001350.6946898"/>
    <n v="915229324.65265012"/>
    <n v="979173922.5983398"/>
    <n v="876641246.77608013"/>
    <n v="34004630.66296"/>
    <n v="29220783.15724"/>
    <n v="21161856.01103"/>
    <n v="17879229.429379996"/>
    <m/>
    <m/>
    <n v="3.9739486520344722"/>
    <n v="3.6602012418856114"/>
    <n v="281787.09384999983"/>
    <n v="26.346582083062042"/>
    <m/>
    <m/>
    <n v="5.7533476726127919"/>
    <n v="4.7255316423754756"/>
    <n v="0.13183656401468591"/>
    <n v="0.13800679640998958"/>
    <n v="0.11686027088521382"/>
    <n v="0.12200423741676755"/>
    <m/>
    <m/>
    <m/>
    <n v="0"/>
    <m/>
    <n v="0"/>
    <m/>
    <n v="0"/>
    <m/>
    <n v="-23.517857879097182"/>
    <n v="37.760332488222382"/>
    <n v="62.379122967883035"/>
    <n v="2.411250707376702"/>
    <n v="-3.2032217493267345"/>
    <n v="-0.1963528524951963"/>
    <n v="65.971286271891088"/>
    <n v="68.020600436678777"/>
    <s v="Medianas"/>
    <n v="2024"/>
    <n v="4"/>
    <d v="2026-02-27T00:00:00"/>
    <x v="0"/>
    <x v="28"/>
  </r>
  <r>
    <n v="2025"/>
    <n v="12"/>
    <n v="23"/>
    <x v="9"/>
    <s v="Responsabilidad Civil y Riesgos Profesionales"/>
    <n v="17"/>
    <s v="4523540f1504cd17100c4835e85b7eefd49911580f8efff0599a8f283be6b9e3"/>
    <s v="a62909462c6310cff6f2c460478962c30aafe7f1a24cba6daff12de1aba6d3de"/>
    <x v="0"/>
    <n v="1003363.6167100001"/>
    <n v="1029307.96765"/>
    <n v="1003363.6167100001"/>
    <n v="1029307.96765"/>
    <n v="186615.49854000003"/>
    <n v="22517.517290000007"/>
    <n v="186615.49854000003"/>
    <n v="22517.517290000007"/>
    <n v="34851877.802999951"/>
    <n v="34722901.368000001"/>
    <n v="143.042"/>
    <n v="137.94900000000001"/>
    <n v="0"/>
    <n v="0"/>
    <n v="23458.05631"/>
    <n v="11134.24417"/>
    <n v="105445.08414000001"/>
    <n v="84786.016930000013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23487656.90439"/>
    <n v="22633209.318060003"/>
    <n v="1025001350.6946898"/>
    <n v="915229324.65265012"/>
    <n v="979173922.5983398"/>
    <n v="876641246.77608013"/>
    <n v="21871531.865920011"/>
    <n v="19519102.49123"/>
    <n v="10675318.01537"/>
    <n v="7926763.6329799984"/>
    <n v="1003363.6167100001"/>
    <n v="1029307.96765"/>
    <n v="4.5875324273624871"/>
    <n v="5.2733365589553705"/>
    <n v="-25944.350939999917"/>
    <n v="-2.5205625289419609"/>
    <n v="100"/>
    <n v="100"/>
    <n v="4.2718761636988356"/>
    <n v="4.5477773531156771"/>
    <n v="9.7889004344235767E-2"/>
    <n v="0.10247041853887104"/>
    <n v="0.11246448730657153"/>
    <n v="0.11741495981798303"/>
    <m/>
    <m/>
    <m/>
    <n v="0"/>
    <m/>
    <n v="0"/>
    <m/>
    <n v="0"/>
    <m/>
    <n v="728.75699010954327"/>
    <n v="18.598989980512425"/>
    <n v="2.1876365478263482"/>
    <n v="1.7481024759292105"/>
    <n v="110.68386818034006"/>
    <n v="24.366125403739947"/>
    <n v="22.246704529966149"/>
    <n v="13.132170342655108"/>
    <s v="Medianas"/>
    <n v="2024"/>
    <n v="4"/>
    <d v="2026-02-27T00:00:00"/>
    <x v="22"/>
    <x v="0"/>
  </r>
  <r>
    <n v="2025"/>
    <n v="12"/>
    <n v="23"/>
    <x v="9"/>
    <s v="RC Viajero"/>
    <n v="17"/>
    <s v="4523540f1504cd17100c4835e85b7eefd49911580f8efff0599a8f283be6b9e3"/>
    <s v="a62909462c6310cff6f2c460478962c30aafe7f1a24cba6daff12de1aba6d3de"/>
    <x v="8"/>
    <n v="6325.7029199999997"/>
    <n v="5861.1715999999997"/>
    <n v="6325.7029199999997"/>
    <n v="5861.1715999999997"/>
    <n v="-345.80877000000021"/>
    <n v="-611.12980999999968"/>
    <n v="-345.80877000000021"/>
    <n v="-611.12980999999968"/>
    <n v="34851877.802999951"/>
    <n v="34722901.368000001"/>
    <n v="143.042"/>
    <n v="137.94900000000001"/>
    <n v="0"/>
    <n v="0"/>
    <n v="-332.07961999999998"/>
    <n v="-589.91878000000008"/>
    <n v="2435.6578199999999"/>
    <n v="2234.7908900000002"/>
    <n v="0"/>
    <n v="0"/>
    <n v="0"/>
    <n v="0"/>
    <n v="0"/>
    <n v="0"/>
    <s v="RC Viajero"/>
    <s v="Daños Sin Autos"/>
    <s v="Responsabilidad Civil y Riesgos Profesionales"/>
    <x v="32"/>
    <x v="0"/>
    <n v="23487656.90439"/>
    <n v="22633209.318060003"/>
    <n v="1025001350.6946898"/>
    <n v="915229324.65265012"/>
    <n v="979173922.5983398"/>
    <n v="876641246.77608013"/>
    <n v="384520.93780999992"/>
    <n v="319948.49102999998"/>
    <n v="68347.172659999997"/>
    <n v="98764.600600000005"/>
    <n v="1003363.6167100001"/>
    <n v="1029307.96765"/>
    <n v="1.6450867294840694"/>
    <n v="1.8319109995272416"/>
    <n v="464.53132000000005"/>
    <n v="7.9255710581823013"/>
    <n v="0.63044970085140173"/>
    <n v="0.56942837170313232"/>
    <n v="2.6932030494781638E-2"/>
    <n v="2.5896334530530411E-2"/>
    <n v="6.1714093505464988E-4"/>
    <n v="6.4602444713949181E-4"/>
    <n v="6.4040469881408626E-4"/>
    <n v="6.6859409382742803E-4"/>
    <m/>
    <m/>
    <m/>
    <n v="0"/>
    <m/>
    <n v="0"/>
    <m/>
    <n v="0"/>
    <m/>
    <n v="-43.414841766596133"/>
    <n v="-5.4667247952263969"/>
    <n v="-10.426751709504627"/>
    <n v="-0.50595914438225742"/>
    <n v="-43.707569370820856"/>
    <n v="8.9881756229997833"/>
    <n v="-13.63408346086972"/>
    <n v="-26.397046034137002"/>
    <s v="Medianas"/>
    <n v="2024"/>
    <n v="4"/>
    <d v="2026-02-27T00:00:00"/>
    <x v="32"/>
    <x v="8"/>
  </r>
  <r>
    <n v="2025"/>
    <n v="12"/>
    <n v="23"/>
    <x v="9"/>
    <s v="RC General"/>
    <n v="17"/>
    <s v="4523540f1504cd17100c4835e85b7eefd49911580f8efff0599a8f283be6b9e3"/>
    <s v="a62909462c6310cff6f2c460478962c30aafe7f1a24cba6daff12de1aba6d3de"/>
    <x v="0"/>
    <n v="698105.26335000002"/>
    <n v="503517.22749999998"/>
    <n v="698105.26335000002"/>
    <n v="503517.22749999998"/>
    <n v="144114.60386999999"/>
    <n v="51718.727700000003"/>
    <n v="144114.60386999999"/>
    <n v="51718.727700000003"/>
    <n v="34851877.802999951"/>
    <n v="34722901.368000001"/>
    <n v="143.042"/>
    <n v="137.94900000000001"/>
    <n v="0"/>
    <n v="0"/>
    <n v="20040.397789999999"/>
    <n v="16587.607339999999"/>
    <n v="73863.374739999999"/>
    <n v="83873.056700000001"/>
    <n v="0"/>
    <n v="0"/>
    <n v="0"/>
    <n v="0"/>
    <n v="0"/>
    <n v="0"/>
    <s v="RC General"/>
    <s v="Daños Sin Autos"/>
    <s v="Responsabilidad Civil y Riesgos Profesionales"/>
    <x v="21"/>
    <x v="0"/>
    <n v="23487656.90439"/>
    <n v="22633209.318060003"/>
    <n v="1025001350.6946898"/>
    <n v="915229324.65265012"/>
    <n v="979173922.5983398"/>
    <n v="876641246.77608013"/>
    <n v="17283430.244149998"/>
    <n v="14944322.838619996"/>
    <n v="9150572.3407299984"/>
    <n v="6562817.1625400009"/>
    <n v="1003363.6167100001"/>
    <n v="1029307.96765"/>
    <n v="4.0391592032854184"/>
    <n v="3.3692876749074321"/>
    <n v="194588.03585000004"/>
    <n v="38.645755343097974"/>
    <n v="69.576497664831294"/>
    <n v="48.918034575169351"/>
    <n v="2.9722218192804046"/>
    <n v="2.2246832979988485"/>
    <n v="6.8107740821693796E-2"/>
    <n v="7.1295328361840465E-2"/>
    <n v="5.5015416785415612E-2"/>
    <n v="5.7437090640182147E-2"/>
    <m/>
    <m/>
    <m/>
    <n v="0"/>
    <m/>
    <n v="0"/>
    <m/>
    <n v="0"/>
    <m/>
    <n v="178.65071373362494"/>
    <n v="20.643678172319856"/>
    <n v="10.271491197389071"/>
    <n v="1.5749244801719482"/>
    <n v="20.81548218032512"/>
    <n v="-11.934323552559878"/>
    <n v="27.131711569559947"/>
    <n v="19.777039245548327"/>
    <s v="Medianas"/>
    <n v="2024"/>
    <n v="4"/>
    <d v="2026-02-27T00:00:00"/>
    <x v="21"/>
    <x v="0"/>
  </r>
  <r>
    <n v="2025"/>
    <n v="12"/>
    <n v="23"/>
    <x v="9"/>
    <s v="RC Aviones y Barcos"/>
    <n v="17"/>
    <s v="4523540f1504cd17100c4835e85b7eefd49911580f8efff0599a8f283be6b9e3"/>
    <s v="a62909462c6310cff6f2c460478962c30aafe7f1a24cba6daff12de1aba6d3de"/>
    <x v="1"/>
    <n v="298932.65044"/>
    <n v="519929.56855000003"/>
    <n v="298932.65044"/>
    <n v="519929.56855000003"/>
    <n v="42846.70343999999"/>
    <n v="-28590.080599999998"/>
    <n v="42846.70343999999"/>
    <n v="-28590.080599999998"/>
    <n v="34851877.802999951"/>
    <n v="34722901.368000001"/>
    <n v="143.042"/>
    <n v="137.94900000000001"/>
    <n v="0"/>
    <n v="0"/>
    <n v="3749.7381399999999"/>
    <n v="-4863.4443899999997"/>
    <n v="29146.051579999999"/>
    <n v="-1321.8306599999999"/>
    <n v="0"/>
    <n v="0"/>
    <n v="0"/>
    <n v="0"/>
    <n v="0"/>
    <n v="0"/>
    <s v="RC Aviones y Barcos"/>
    <s v="Daños Sin Autos"/>
    <s v="Responsabilidad Civil y Riesgos Profesionales"/>
    <x v="20"/>
    <x v="0"/>
    <n v="23487656.90439"/>
    <n v="22633209.318060003"/>
    <n v="1025001350.6946898"/>
    <n v="915229324.65265012"/>
    <n v="979173922.5983398"/>
    <n v="876641246.77608013"/>
    <n v="1958504.8817999999"/>
    <n v="2073248.9940900002"/>
    <n v="693849.30816000002"/>
    <n v="40985.065610000005"/>
    <n v="1003363.6167100001"/>
    <n v="1029307.96765"/>
    <n v="15.263308926003823"/>
    <n v="25.078008962363434"/>
    <n v="-220996.91811000003"/>
    <n v="-42.505164444931431"/>
    <n v="29.793052634317295"/>
    <n v="50.512537053127517"/>
    <n v="1.2727223139236485"/>
    <n v="2.2971977205862979"/>
    <n v="2.9164122587487309E-2"/>
    <n v="3.0529065729891083E-2"/>
    <n v="5.6808665822341835E-2"/>
    <n v="5.9309275083973462E-2"/>
    <m/>
    <m/>
    <m/>
    <n v="0"/>
    <m/>
    <n v="0"/>
    <m/>
    <n v="0"/>
    <m/>
    <n v="-249.86562661176964"/>
    <n v="14.333229701383834"/>
    <n v="-5.4988372136120542"/>
    <n v="6.1752174335410075"/>
    <n v="-177.10046294988069"/>
    <n v="-2304.9762092823603"/>
    <n v="12.865338310775062"/>
    <n v="367.93248463460515"/>
    <s v="Grandes"/>
    <n v="2024"/>
    <n v="4"/>
    <d v="2026-02-27T00:00:00"/>
    <x v="20"/>
    <x v="1"/>
  </r>
  <r>
    <n v="2025"/>
    <n v="12"/>
    <n v="23"/>
    <x v="9"/>
    <s v="MyT Cascos"/>
    <n v="17"/>
    <s v="4523540f1504cd17100c4835e85b7eefd49911580f8efff0599a8f283be6b9e3"/>
    <s v="a62909462c6310cff6f2c460478962c30aafe7f1a24cba6daff12de1aba6d3de"/>
    <x v="19"/>
    <n v="695058.76372000005"/>
    <n v="913737.36071000004"/>
    <n v="695058.76372000005"/>
    <n v="913737.36071000004"/>
    <n v="543236.79080000019"/>
    <n v="153612.14709999994"/>
    <n v="543236.79080000019"/>
    <n v="153612.14709999994"/>
    <n v="34851877.802999951"/>
    <n v="34722901.368000001"/>
    <n v="143.042"/>
    <n v="137.94900000000001"/>
    <n v="0"/>
    <n v="0"/>
    <n v="56356.931520000006"/>
    <n v="8931.4242300000005"/>
    <n v="49786.972460000005"/>
    <n v="10570.227800000001"/>
    <n v="0"/>
    <n v="0"/>
    <n v="0"/>
    <n v="0"/>
    <n v="0"/>
    <n v="0"/>
    <s v="MyT Cascos"/>
    <s v="Daños Sin Autos"/>
    <s v="Maritimo y Transportes"/>
    <x v="18"/>
    <x v="0"/>
    <n v="23487656.90439"/>
    <n v="22633209.318060003"/>
    <n v="1025001350.6946898"/>
    <n v="915229324.65265012"/>
    <n v="979173922.5983398"/>
    <n v="876641246.77608013"/>
    <n v="9917118.7117099985"/>
    <n v="6428123.3506000005"/>
    <n v="-1931159.7656899989"/>
    <n v="6397090.5990500022"/>
    <n v="1300115.3834000002"/>
    <n v="1441049.8814900001"/>
    <n v="7.0086764505428789"/>
    <n v="14.214683055587473"/>
    <n v="-218678.59698999999"/>
    <n v="-23.932325238412101"/>
    <n v="53.461313710658153"/>
    <n v="63.40775378054397"/>
    <n v="2.9592511783927198"/>
    <n v="4.0371533169221836"/>
    <n v="6.7810521737256962E-2"/>
    <n v="7.0984198790301656E-2"/>
    <n v="9.9836984687611902E-2"/>
    <n v="0.10423161858631955"/>
    <m/>
    <m/>
    <m/>
    <n v="0"/>
    <m/>
    <n v="0"/>
    <m/>
    <n v="0"/>
    <m/>
    <n v="253.64181873348764"/>
    <n v="78.156958685415503"/>
    <n v="16.81141143015526"/>
    <n v="-28.130080195923252"/>
    <n v="530.9960211127493"/>
    <n v="371.01134811872265"/>
    <n v="113.19614094887665"/>
    <n v="84.496043027568433"/>
    <s v="Grandes"/>
    <n v="2024"/>
    <n v="4"/>
    <d v="2026-02-27T00:00:00"/>
    <x v="18"/>
    <x v="19"/>
  </r>
  <r>
    <n v="2025"/>
    <n v="12"/>
    <n v="23"/>
    <x v="9"/>
    <s v="Maritimo y Transportes"/>
    <n v="17"/>
    <s v="4523540f1504cd17100c4835e85b7eefd49911580f8efff0599a8f283be6b9e3"/>
    <s v="a62909462c6310cff6f2c460478962c30aafe7f1a24cba6daff12de1aba6d3de"/>
    <x v="3"/>
    <n v="1300115.3834000002"/>
    <n v="1441049.8814900001"/>
    <n v="1300115.3834000002"/>
    <n v="1441049.8814900001"/>
    <n v="793572.6956199999"/>
    <n v="432362.55835000001"/>
    <n v="793572.6956199999"/>
    <n v="432362.55835000001"/>
    <n v="34851877.802999951"/>
    <n v="34722901.368000001"/>
    <n v="143.042"/>
    <n v="137.94900000000001"/>
    <n v="3809.5015400000002"/>
    <n v="6508.6457699999992"/>
    <n v="218888.79119999998"/>
    <n v="181123.81978999998"/>
    <n v="396239.09818999999"/>
    <n v="355464.37080000003"/>
    <n v="0"/>
    <n v="0"/>
    <n v="0"/>
    <n v="0"/>
    <n v="0"/>
    <n v="0"/>
    <s v="Maritimo y Transportes"/>
    <s v="Daños Sin Autos"/>
    <s v="Maritimo y Transportes"/>
    <x v="19"/>
    <x v="0"/>
    <n v="23487656.90439"/>
    <n v="22633209.318060003"/>
    <n v="1025001350.6946898"/>
    <n v="915229324.65265012"/>
    <n v="979173922.5983398"/>
    <n v="876641246.77608013"/>
    <n v="23289744.321129996"/>
    <n v="18238403.617370002"/>
    <n v="6063254.5960799996"/>
    <n v="13830326.200799998"/>
    <n v="1300115.3834000002"/>
    <n v="1441049.8814900001"/>
    <n v="5.5823514654063828"/>
    <n v="7.9011842906994563"/>
    <n v="-140934.49808999989"/>
    <n v="-9.7799874869201613"/>
    <n v="100"/>
    <n v="100"/>
    <n v="5.5353132442810846"/>
    <n v="6.3669710346385786"/>
    <n v="0.12684035806575797"/>
    <n v="0.13277675736604674"/>
    <n v="0.15745232835900561"/>
    <n v="0.16438307994171833"/>
    <m/>
    <m/>
    <m/>
    <n v="0"/>
    <m/>
    <n v="0"/>
    <m/>
    <n v="0"/>
    <m/>
    <n v="83.543343495899606"/>
    <n v="61.038635935887953"/>
    <n v="30.003302724188195"/>
    <n v="13.088229811973564"/>
    <n v="20.8503616221134"/>
    <n v="11.470833855509422"/>
    <n v="55.241593320768402"/>
    <n v="50.954141868667968"/>
    <s v="Medianas"/>
    <n v="2024"/>
    <n v="4"/>
    <d v="2026-02-27T00:00:00"/>
    <x v="19"/>
    <x v="3"/>
  </r>
  <r>
    <n v="2025"/>
    <n v="12"/>
    <n v="23"/>
    <x v="9"/>
    <s v="MyT Carga"/>
    <n v="17"/>
    <s v="4523540f1504cd17100c4835e85b7eefd49911580f8efff0599a8f283be6b9e3"/>
    <s v="a62909462c6310cff6f2c460478962c30aafe7f1a24cba6daff12de1aba6d3de"/>
    <x v="8"/>
    <n v="605056.61968"/>
    <n v="527312.52078000002"/>
    <n v="605056.61968"/>
    <n v="527312.52078000002"/>
    <n v="250335.90481999997"/>
    <n v="278750.41125000006"/>
    <n v="250335.90481999997"/>
    <n v="278750.41125000006"/>
    <n v="34851877.802999951"/>
    <n v="34722901.368000001"/>
    <n v="143.042"/>
    <n v="137.94900000000001"/>
    <n v="3809.5015400000002"/>
    <n v="6508.6457699999992"/>
    <n v="162531.85967999999"/>
    <n v="172192.39556"/>
    <n v="346452.12573000003"/>
    <n v="344894.14299999998"/>
    <n v="0"/>
    <n v="0"/>
    <n v="0"/>
    <n v="0"/>
    <n v="0"/>
    <n v="0"/>
    <s v="MyT Carga"/>
    <s v="Daños Sin Autos"/>
    <s v="Maritimo y Transportes"/>
    <x v="17"/>
    <x v="0"/>
    <n v="23487656.90439"/>
    <n v="22633209.318060003"/>
    <n v="1025001350.6946898"/>
    <n v="915229324.65265012"/>
    <n v="979173922.5983398"/>
    <n v="876641246.77608013"/>
    <n v="13372625.609420002"/>
    <n v="11810280.26677"/>
    <n v="7994414.3617699994"/>
    <n v="7433235.6017499994"/>
    <n v="1300115.3834000002"/>
    <n v="1441049.8814900001"/>
    <n v="4.5245910365858411"/>
    <n v="4.4648603493659085"/>
    <n v="77744.098899999983"/>
    <n v="14.743457785717084"/>
    <n v="46.53868628934184"/>
    <n v="36.592246219456023"/>
    <n v="2.5760620658883639"/>
    <n v="2.329817717716395"/>
    <n v="5.9029836328501006E-2"/>
    <n v="6.1792558575745088E-2"/>
    <n v="5.7615343671393711E-2"/>
    <n v="6.015146135539879E-2"/>
    <m/>
    <m/>
    <m/>
    <n v="0"/>
    <m/>
    <n v="0"/>
    <m/>
    <n v="0"/>
    <m/>
    <n v="-10.193529868738482"/>
    <n v="41.37396347343438"/>
    <n v="52.862467752078558"/>
    <n v="3.1313851583316539"/>
    <n v="-5.6103150482239572"/>
    <n v="0.45172780159390413"/>
    <n v="46.913223389099848"/>
    <n v="49.926158229947099"/>
    <s v="Medianas"/>
    <n v="2024"/>
    <n v="4"/>
    <d v="2026-02-27T00:00:00"/>
    <x v="17"/>
    <x v="8"/>
  </r>
  <r>
    <n v="2025"/>
    <n v="12"/>
    <n v="23"/>
    <x v="9"/>
    <s v="Terremoto y Erupcion Volcanica"/>
    <n v="17"/>
    <s v="4523540f1504cd17100c4835e85b7eefd49911580f8efff0599a8f283be6b9e3"/>
    <s v="a62909462c6310cff6f2c460478962c30aafe7f1a24cba6daff12de1aba6d3de"/>
    <x v="8"/>
    <n v="643333.85270000005"/>
    <n v="571286.52732000011"/>
    <n v="643333.85270000005"/>
    <n v="571286.52732000011"/>
    <n v="3882.3599699999991"/>
    <n v="-2394.9044400000002"/>
    <n v="3882.3599699999991"/>
    <n v="-2394.9044400000002"/>
    <n v="34851877.802999951"/>
    <n v="34722901.368000001"/>
    <n v="143.042"/>
    <n v="137.94900000000001"/>
    <n v="0"/>
    <n v="0"/>
    <n v="1015.0774699999999"/>
    <n v="345.15654000000001"/>
    <n v="44325.324639999999"/>
    <n v="37336.318020000006"/>
    <n v="0"/>
    <n v="0"/>
    <n v="0"/>
    <n v="0"/>
    <n v="0"/>
    <n v="0"/>
    <s v="Terremoto y Erupcion Volcanica"/>
    <s v="Daños Sin Autos"/>
    <s v="Riesgos Catastroficos"/>
    <x v="16"/>
    <x v="0"/>
    <n v="23487656.90439"/>
    <n v="22633209.318060003"/>
    <n v="1025001350.6946898"/>
    <n v="915229324.65265012"/>
    <n v="979173922.5983398"/>
    <n v="876641246.77608013"/>
    <n v="15563905.993049996"/>
    <n v="14505796.106170004"/>
    <n v="760196.79989999975"/>
    <n v="-222767.64615000002"/>
    <n v="2256576.8377899998"/>
    <n v="1817135.1156900001"/>
    <n v="4.1334987051918608"/>
    <n v="3.9383328094416332"/>
    <n v="72047.325379999937"/>
    <n v="12.611416852062995"/>
    <n v="28.509281932099206"/>
    <n v="31.438857924611291"/>
    <n v="2.7390295052366702"/>
    <n v="2.5241074709813525"/>
    <n v="6.2764195604618822E-2"/>
    <n v="6.570169383114767E-2"/>
    <n v="6.2420041833429675E-2"/>
    <n v="6.5167653178646687E-2"/>
    <m/>
    <m/>
    <m/>
    <n v="0"/>
    <m/>
    <n v="0"/>
    <m/>
    <n v="0"/>
    <m/>
    <n v="-262.10918085733721"/>
    <n v="0.60347515581624833"/>
    <n v="-0.41921248366120145"/>
    <n v="0.51070459261479462"/>
    <n v="194.09191261449078"/>
    <n v="18.71905691465394"/>
    <n v="2.2900621219229045"/>
    <n v="0.9244525392544316"/>
    <s v="Medianas"/>
    <n v="2024"/>
    <n v="4"/>
    <d v="2026-02-27T00:00:00"/>
    <x v="16"/>
    <x v="8"/>
  </r>
  <r>
    <n v="2025"/>
    <n v="12"/>
    <n v="23"/>
    <x v="9"/>
    <s v="Riesgos Catastroficos"/>
    <n v="17"/>
    <s v="4523540f1504cd17100c4835e85b7eefd49911580f8efff0599a8f283be6b9e3"/>
    <s v="a62909462c6310cff6f2c460478962c30aafe7f1a24cba6daff12de1aba6d3de"/>
    <x v="3"/>
    <n v="2256576.8377899998"/>
    <n v="1817135.1156900001"/>
    <n v="2256576.8377899998"/>
    <n v="1817135.1156900001"/>
    <n v="644374.83564999991"/>
    <n v="-501065.79501000006"/>
    <n v="644374.83564999991"/>
    <n v="-501065.79501000006"/>
    <n v="34851877.802999951"/>
    <n v="34722901.368000001"/>
    <n v="143.042"/>
    <n v="137.94900000000001"/>
    <n v="0"/>
    <n v="0"/>
    <n v="31709.877660000002"/>
    <n v="54331.395270000001"/>
    <n v="124855.1039"/>
    <n v="113286.69584"/>
    <n v="0"/>
    <n v="0"/>
    <n v="0"/>
    <n v="0"/>
    <n v="0"/>
    <n v="0"/>
    <s v="Riesgos Catastroficos"/>
    <s v="Daños Sin Autos"/>
    <s v="Riesgos Catastroficos"/>
    <x v="15"/>
    <x v="0"/>
    <n v="23487656.90439"/>
    <n v="22633209.318060003"/>
    <n v="1025001350.6946898"/>
    <n v="915229324.65265012"/>
    <n v="979173922.5983398"/>
    <n v="876641246.77608013"/>
    <n v="38761762.84839002"/>
    <n v="34998585.621450007"/>
    <n v="12144880.34196"/>
    <n v="6399232.7254699999"/>
    <n v="2256576.8377899998"/>
    <n v="1817135.1156900001"/>
    <n v="5.8216568906223713"/>
    <n v="5.1920244301995755"/>
    <n v="439441.72209999966"/>
    <n v="24.183216663728135"/>
    <n v="100"/>
    <n v="100"/>
    <n v="9.6075008544944751"/>
    <n v="8.0286232948856728"/>
    <n v="0.22015354772563137"/>
    <n v="0.23045720333339131"/>
    <n v="0.19854424096164566"/>
    <n v="0.20728378026617653"/>
    <m/>
    <m/>
    <m/>
    <n v="0"/>
    <m/>
    <n v="0"/>
    <m/>
    <n v="0"/>
    <m/>
    <n v="-228.60084285680279"/>
    <n v="28.555412998082293"/>
    <n v="-27.574492985335109"/>
    <n v="5.3057322715952555"/>
    <n v="-41.636180145167103"/>
    <n v="10.211621033010431"/>
    <n v="25.397341934373259"/>
    <n v="47.959201976139127"/>
    <s v="Medianas"/>
    <n v="2024"/>
    <n v="4"/>
    <d v="2026-02-27T00:00:00"/>
    <x v="15"/>
    <x v="3"/>
  </r>
  <r>
    <n v="2025"/>
    <n v="12"/>
    <n v="23"/>
    <x v="9"/>
    <s v="Huracan y Otros Riesgos Hidrometeorologicos"/>
    <n v="17"/>
    <s v="4523540f1504cd17100c4835e85b7eefd49911580f8efff0599a8f283be6b9e3"/>
    <s v="a62909462c6310cff6f2c460478962c30aafe7f1a24cba6daff12de1aba6d3de"/>
    <x v="19"/>
    <n v="1613242.9850899999"/>
    <n v="1245848.5883699998"/>
    <n v="1613242.9850899999"/>
    <n v="1245848.5883699998"/>
    <n v="640492.47567999992"/>
    <n v="-498670.89057000005"/>
    <n v="640492.47567999992"/>
    <n v="-498670.89057000005"/>
    <n v="34851877.802999951"/>
    <n v="34722901.368000001"/>
    <n v="143.042"/>
    <n v="137.94900000000001"/>
    <n v="0"/>
    <n v="0"/>
    <n v="30694.800190000002"/>
    <n v="53986.238729999997"/>
    <n v="80529.77926000001"/>
    <n v="75950.377819999994"/>
    <n v="0"/>
    <n v="0"/>
    <n v="0"/>
    <n v="0"/>
    <n v="0"/>
    <n v="0"/>
    <s v="Huracan y Otros Riesgos Hidrometeorologicos"/>
    <s v="Daños Sin Autos"/>
    <s v="Riesgos Catastroficos"/>
    <x v="14"/>
    <x v="0"/>
    <n v="23487656.90439"/>
    <n v="22633209.318060003"/>
    <n v="1025001350.6946898"/>
    <n v="915229324.65265012"/>
    <n v="979173922.5983398"/>
    <n v="876641246.77608013"/>
    <n v="23197857.011369999"/>
    <n v="20492623.836209998"/>
    <n v="11407851.490080001"/>
    <n v="6622132.7381100012"/>
    <n v="2256576.8377899998"/>
    <n v="1817135.1156900001"/>
    <n v="6.9542759242773959"/>
    <n v="6.0794976686617055"/>
    <n v="367394.39672000008"/>
    <n v="29.489490147488851"/>
    <n v="71.490718067900787"/>
    <n v="68.561142075388702"/>
    <n v="6.8684713492578053"/>
    <n v="5.5045158239043195"/>
    <n v="0.15738935212101254"/>
    <n v="0.16475550950224369"/>
    <n v="0.13612419912821599"/>
    <n v="0.1421161270875298"/>
    <m/>
    <m/>
    <m/>
    <n v="0"/>
    <m/>
    <n v="0"/>
    <m/>
    <n v="0"/>
    <m/>
    <n v="-228.43991654453549"/>
    <n v="39.702170200000467"/>
    <n v="-40.026604775660083"/>
    <n v="5.6144881990877691"/>
    <n v="-43.143288156240843"/>
    <n v="6.0294649894343522"/>
    <n v="38.116086337326436"/>
    <n v="71.080935052022625"/>
    <s v="Grandes"/>
    <n v="2024"/>
    <n v="4"/>
    <d v="2026-02-27T00:00:00"/>
    <x v="14"/>
    <x v="19"/>
  </r>
  <r>
    <n v="2025"/>
    <n v="12"/>
    <n v="23"/>
    <x v="9"/>
    <s v="Miscelaneos"/>
    <n v="17"/>
    <s v="4523540f1504cd17100c4835e85b7eefd49911580f8efff0599a8f283be6b9e3"/>
    <s v="a62909462c6310cff6f2c460478962c30aafe7f1a24cba6daff12de1aba6d3de"/>
    <x v="10"/>
    <n v="503522.95256999996"/>
    <n v="492715.95572000003"/>
    <n v="503522.95256999996"/>
    <n v="492715.95572000003"/>
    <n v="103256.25069"/>
    <n v="213718.43094999998"/>
    <n v="103256.25069"/>
    <n v="213718.43094999998"/>
    <n v="34851877.802999951"/>
    <n v="34722901.368000001"/>
    <n v="143.042"/>
    <n v="137.94900000000001"/>
    <n v="0"/>
    <n v="0"/>
    <n v="51515.591619999999"/>
    <n v="38559.611969999998"/>
    <n v="111016.64227"/>
    <n v="109007.12547"/>
    <n v="0"/>
    <n v="0"/>
    <n v="0"/>
    <n v="0"/>
    <n v="0"/>
    <n v="0"/>
    <s v="Miscelaneos"/>
    <s v="Daños Sin Autos"/>
    <s v="Diversos"/>
    <x v="8"/>
    <x v="0"/>
    <n v="23487656.90439"/>
    <n v="22633209.318060003"/>
    <n v="1025001350.6946898"/>
    <n v="915229324.65265012"/>
    <n v="979173922.5983398"/>
    <n v="876641246.77608013"/>
    <n v="18488020.312490001"/>
    <n v="15556913.919899998"/>
    <n v="3138927.3225399987"/>
    <n v="3067729.12347"/>
    <n v="2048442.1521900001"/>
    <n v="2498846.6849000002"/>
    <n v="2.7235092998563704"/>
    <n v="3.1671831460719897"/>
    <n v="10806.996849999938"/>
    <n v="2.19335232085347"/>
    <n v="24.580774811320936"/>
    <n v="19.717734533189969"/>
    <n v="2.1437768553060232"/>
    <n v="2.1769601862288304"/>
    <n v="4.9124125761272383E-2"/>
    <n v="5.1423239625688712E-2"/>
    <n v="5.3835245708172288E-2"/>
    <n v="5.6204970680081873E-2"/>
    <m/>
    <m/>
    <m/>
    <n v="0"/>
    <m/>
    <n v="0"/>
    <m/>
    <n v="0"/>
    <m/>
    <n v="-51.685846545374893"/>
    <n v="20.506761442150005"/>
    <n v="43.375585561806247"/>
    <n v="3.2895393897315772"/>
    <n v="33.599870403467655"/>
    <n v="1.8434728843051973"/>
    <n v="46.40348560958148"/>
    <n v="35.373478388449058"/>
    <s v="Medianas"/>
    <n v="2024"/>
    <n v="4"/>
    <d v="2026-02-27T00:00:00"/>
    <x v="8"/>
    <x v="10"/>
  </r>
  <r>
    <n v="2025"/>
    <n v="12"/>
    <n v="23"/>
    <x v="9"/>
    <s v="Diversos"/>
    <n v="17"/>
    <s v="4523540f1504cd17100c4835e85b7eefd49911580f8efff0599a8f283be6b9e3"/>
    <s v="a62909462c6310cff6f2c460478962c30aafe7f1a24cba6daff12de1aba6d3de"/>
    <x v="24"/>
    <n v="2048442.1521900001"/>
    <n v="2498846.6849000002"/>
    <n v="2048442.1521900001"/>
    <n v="2498846.6849000002"/>
    <n v="450375.3458200001"/>
    <n v="283214.59122999996"/>
    <n v="450375.3458200001"/>
    <n v="283214.59122999996"/>
    <n v="34851877.802999951"/>
    <n v="34722901.368000001"/>
    <n v="143.042"/>
    <n v="137.94900000000001"/>
    <n v="0"/>
    <n v="0"/>
    <n v="59442.113140000001"/>
    <n v="51838.2935"/>
    <n v="95192.600689999992"/>
    <n v="146944.33256000001"/>
    <n v="0"/>
    <n v="0"/>
    <n v="0"/>
    <n v="0"/>
    <n v="0"/>
    <n v="0"/>
    <s v="Diversos"/>
    <s v="Daños Sin Autos"/>
    <s v="Diversos"/>
    <x v="6"/>
    <x v="0"/>
    <n v="23487656.90439"/>
    <n v="22633209.318060003"/>
    <n v="1025001350.6946898"/>
    <n v="915229324.65265012"/>
    <n v="979173922.5983398"/>
    <n v="876641246.77608013"/>
    <n v="37295032.047789998"/>
    <n v="33101301.12385001"/>
    <n v="10154871.342620004"/>
    <n v="8675799.5556700006"/>
    <n v="2048442.1521900001"/>
    <n v="2498846.6849000002"/>
    <n v="5.4925335620173712"/>
    <n v="7.5490890087687266"/>
    <n v="-450404.53271000017"/>
    <n v="-18.024496477983188"/>
    <n v="100"/>
    <n v="100"/>
    <n v="8.7213559042031665"/>
    <n v="11.040620222188569"/>
    <n v="0.19984775149824713"/>
    <n v="0.20920105253153043"/>
    <n v="0.27302956948504337"/>
    <n v="0.2850478110731971"/>
    <m/>
    <m/>
    <m/>
    <n v="0"/>
    <m/>
    <n v="0"/>
    <m/>
    <n v="0"/>
    <m/>
    <n v="59.022649173554797"/>
    <n v="21.986236972252378"/>
    <n v="11.333812231915049"/>
    <n v="4.4350669804133744"/>
    <n v="14.668344821188995"/>
    <n v="-35.218596708293504"/>
    <n v="62.444047866258586"/>
    <n v="35.277504478666096"/>
    <s v="Medianas"/>
    <n v="2024"/>
    <n v="4"/>
    <d v="2026-02-27T00:00:00"/>
    <x v="6"/>
    <x v="24"/>
  </r>
  <r>
    <n v="2025"/>
    <n v="12"/>
    <n v="23"/>
    <x v="9"/>
    <s v="Tecnicos"/>
    <n v="17"/>
    <s v="4523540f1504cd17100c4835e85b7eefd49911580f8efff0599a8f283be6b9e3"/>
    <s v="a62909462c6310cff6f2c460478962c30aafe7f1a24cba6daff12de1aba6d3de"/>
    <x v="1"/>
    <n v="1544919.1996199999"/>
    <n v="2006130.72918"/>
    <n v="1544919.1996199999"/>
    <n v="2006130.72918"/>
    <n v="347119.09513000003"/>
    <n v="69496.160279999982"/>
    <n v="347119.09513000003"/>
    <n v="69496.160279999982"/>
    <n v="34851877.802999951"/>
    <n v="34722901.368000001"/>
    <n v="143.042"/>
    <n v="137.94900000000001"/>
    <n v="0"/>
    <n v="0"/>
    <n v="7926.5215199999993"/>
    <n v="13278.68153"/>
    <n v="-15824.041580000001"/>
    <n v="37937.207090000004"/>
    <n v="0"/>
    <n v="0"/>
    <n v="0"/>
    <n v="0"/>
    <n v="0"/>
    <n v="0"/>
    <s v="Tecnicos"/>
    <s v="Daños Sin Autos"/>
    <s v="Diversos"/>
    <x v="7"/>
    <x v="0"/>
    <n v="23487656.90439"/>
    <n v="22633209.318060003"/>
    <n v="1025001350.6946898"/>
    <n v="915229324.65265012"/>
    <n v="979173922.5983398"/>
    <n v="876641246.77608013"/>
    <n v="18807011.735299997"/>
    <n v="17544387.203949999"/>
    <n v="7015944.0200799983"/>
    <n v="5608070.4322000016"/>
    <n v="2048442.1521900001"/>
    <n v="2498846.6849000002"/>
    <n v="8.2145915649121939"/>
    <n v="11.434601310716246"/>
    <n v="-461211.52956000017"/>
    <n v="-22.990103429028231"/>
    <n v="75.41922518867905"/>
    <n v="80.282265466810017"/>
    <n v="6.5775790488971433"/>
    <n v="8.8636600359597377"/>
    <n v="0.1507236257369747"/>
    <n v="0.15777781290584172"/>
    <n v="0.21919432377687101"/>
    <n v="0.2288428403931152"/>
    <m/>
    <m/>
    <m/>
    <n v="0"/>
    <m/>
    <n v="0"/>
    <m/>
    <n v="0"/>
    <m/>
    <n v="399.47953056896586"/>
    <n v="22.46843040175694"/>
    <n v="3.4641890116705572"/>
    <n v="4.9475750396030387"/>
    <n v="-40.306411430292059"/>
    <n v="-141.71114004902884"/>
    <n v="-50.09163733504294"/>
    <n v="35.001737208799888"/>
    <s v="Grandes"/>
    <n v="2024"/>
    <n v="4"/>
    <d v="2026-02-27T00:00:00"/>
    <x v="7"/>
    <x v="1"/>
  </r>
  <r>
    <n v="2025"/>
    <n v="12"/>
    <n v="23"/>
    <x v="9"/>
    <s v="Vida Individual"/>
    <n v="17"/>
    <s v="4523540f1504cd17100c4835e85b7eefd49911580f8efff0599a8f283be6b9e3"/>
    <s v="a62909462c6310cff6f2c460478962c30aafe7f1a24cba6daff12de1aba6d3de"/>
    <x v="29"/>
    <n v="1215317.39787"/>
    <n v="1084194.5692700001"/>
    <n v="1215317.39787"/>
    <n v="1084194.5692700001"/>
    <n v="649201.0195299997"/>
    <n v="639522.81061000016"/>
    <n v="649201.0195299997"/>
    <n v="639522.81061000016"/>
    <n v="34851877.802999951"/>
    <n v="34722901.368000001"/>
    <n v="143.042"/>
    <n v="137.94900000000001"/>
    <n v="0"/>
    <n v="0"/>
    <n v="651673.81145000004"/>
    <n v="636790.29437000002"/>
    <n v="785582.92547000002"/>
    <n v="665790.50188999996"/>
    <n v="182756.41800999999"/>
    <n v="157195.83051999999"/>
    <n v="895431.13878999988"/>
    <n v="815290.02666000009"/>
    <n v="137129.84106999999"/>
    <n v="111708.71209"/>
    <s v="Vida Individual"/>
    <s v="Vida"/>
    <s v="Vida"/>
    <x v="35"/>
    <x v="0"/>
    <n v="23487656.90439"/>
    <n v="22633209.318060003"/>
    <n v="1025001350.6946898"/>
    <n v="915229324.65265012"/>
    <n v="979173922.5983398"/>
    <n v="876641246.77608013"/>
    <n v="318916234.91786987"/>
    <n v="280512511.78619993"/>
    <n v="158972712.63444"/>
    <n v="148438254.48143995"/>
    <n v="3085219.4916099999"/>
    <n v="3105982.6271599997"/>
    <n v="0.38107730645414756"/>
    <n v="0.38650488791613968"/>
    <n v="131122.82859999989"/>
    <n v="12.094031119182436"/>
    <n v="39.391602483225441"/>
    <n v="34.906652722051739"/>
    <n v="5.1742811248356109"/>
    <n v="4.7902820763685288"/>
    <n v="0.11856739476941416"/>
    <n v="0.12411660174170376"/>
    <n v="0.11846151997822797"/>
    <n v="0.12367597044483296"/>
    <n v="5.7305460807620869E-2"/>
    <n v="0.28077314377570001"/>
    <n v="4.299870187082664E-2"/>
    <n v="25560.587490000005"/>
    <n v="16.260346985951358"/>
    <n v="80141.11212999979"/>
    <n v="9.8297672618802956"/>
    <n v="25421.128979999994"/>
    <n v="22.75662166753747"/>
    <n v="1.513348509143575"/>
    <n v="53.418228083281619"/>
    <n v="58.985981735787306"/>
    <n v="0.40837261236325922"/>
    <n v="2.3372713453060356"/>
    <n v="17.992510142445962"/>
    <n v="82.954172032203402"/>
    <n v="95.64424433246252"/>
    <s v="Resto"/>
    <n v="2024"/>
    <n v="4"/>
    <d v="2026-02-27T00:00:00"/>
    <x v="35"/>
    <x v="29"/>
  </r>
  <r>
    <n v="2025"/>
    <n v="12"/>
    <n v="23"/>
    <x v="9"/>
    <s v="Vida Gpo y Col"/>
    <n v="17"/>
    <s v="4523540f1504cd17100c4835e85b7eefd49911580f8efff0599a8f283be6b9e3"/>
    <s v="a62909462c6310cff6f2c460478962c30aafe7f1a24cba6daff12de1aba6d3de"/>
    <x v="29"/>
    <n v="1869902.0937399999"/>
    <n v="2021788.0578900001"/>
    <n v="1869902.0937399999"/>
    <n v="2021788.0578900001"/>
    <n v="1370692.3973400004"/>
    <n v="1290009.20102"/>
    <n v="1370692.3973400004"/>
    <n v="1290009.20102"/>
    <n v="34851877.802999951"/>
    <n v="34722901.368000001"/>
    <n v="143.042"/>
    <n v="137.94900000000001"/>
    <n v="14094.51813"/>
    <n v="23801.12415"/>
    <n v="241387.83622"/>
    <n v="214665.02347999997"/>
    <n v="490023.98537000001"/>
    <n v="566475.61292999994"/>
    <n v="1869902.0937399999"/>
    <n v="2021788.1720100001"/>
    <n v="0"/>
    <n v="0"/>
    <n v="0"/>
    <n v="-0.11412"/>
    <s v="Vida Gpo y Col"/>
    <s v="Vida"/>
    <s v="Vida"/>
    <x v="37"/>
    <x v="0"/>
    <n v="23487656.90439"/>
    <n v="22633209.318060003"/>
    <n v="1025001350.6946898"/>
    <n v="915229324.65265012"/>
    <n v="979173922.5983398"/>
    <n v="876641246.77608013"/>
    <n v="100163175.79472996"/>
    <n v="95382072.448490024"/>
    <n v="61461310.436570011"/>
    <n v="56544656.697530009"/>
    <n v="3085219.4916099999"/>
    <n v="3105982.6271599997"/>
    <n v="1.8668558368916892"/>
    <n v="2.1196730223930111"/>
    <n v="-151885.96415000013"/>
    <n v="-7.5124572804388334"/>
    <n v="60.608397516774559"/>
    <n v="65.093347277948283"/>
    <n v="7.9612117179321649"/>
    <n v="8.9328385978241673"/>
    <n v="0.18242923216371204"/>
    <n v="0.19096730933949102"/>
    <n v="0.2209050784793542"/>
    <n v="0.2306288992589946"/>
    <n v="1.8668558368916892"/>
    <m/>
    <m/>
    <n v="-151886.07827000017"/>
    <n v="-7.5124625009058033"/>
    <n v="0"/>
    <m/>
    <n v="0.11412"/>
    <m/>
    <n v="6.2544667321911218"/>
    <n v="73.302896548902837"/>
    <n v="63.805362584161919"/>
    <n v="2.2301711232704644"/>
    <n v="12.448610540640658"/>
    <n v="-13.496013917451222"/>
    <n v="49.260412434247783"/>
    <n v="37.894839350573491"/>
    <s v="Resto"/>
    <n v="2024"/>
    <n v="4"/>
    <d v="2026-02-27T00:00:00"/>
    <x v="37"/>
    <x v="29"/>
  </r>
  <r>
    <n v="2025"/>
    <n v="12"/>
    <n v="23"/>
    <x v="9"/>
    <s v="Vida Total"/>
    <n v="17"/>
    <s v="4523540f1504cd17100c4835e85b7eefd49911580f8efff0599a8f283be6b9e3"/>
    <s v="a62909462c6310cff6f2c460478962c30aafe7f1a24cba6daff12de1aba6d3de"/>
    <x v="7"/>
    <n v="3085219.4916099999"/>
    <n v="3105982.6271599997"/>
    <n v="3085219.4916099999"/>
    <n v="3105982.6271599997"/>
    <n v="2019893.4168700001"/>
    <n v="1929532.0116300001"/>
    <n v="2019893.4168700001"/>
    <n v="1929532.0116300001"/>
    <n v="34851877.802999951"/>
    <n v="34722901.368000001"/>
    <n v="143.042"/>
    <n v="137.94900000000001"/>
    <n v="14094.51813"/>
    <n v="23801.12415"/>
    <n v="893061.64766999998"/>
    <n v="851455.31784999999"/>
    <n v="1275606.91084"/>
    <n v="1232266.11482"/>
    <n v="2052658.5117500001"/>
    <n v="2178984.0025300002"/>
    <n v="895431.13878999988"/>
    <n v="815290.02666000009"/>
    <n v="137129.84106999999"/>
    <n v="111708.59797"/>
    <s v="Vida Total"/>
    <s v="Totales"/>
    <s v="Vida Total"/>
    <x v="36"/>
    <x v="0"/>
    <n v="23487656.90439"/>
    <n v="22633209.318060003"/>
    <n v="1025001350.6946898"/>
    <n v="915229324.65265012"/>
    <n v="979173922.5983398"/>
    <n v="876641246.77608013"/>
    <n v="419079410.71260005"/>
    <n v="375894584.23469001"/>
    <n v="220434023.07100993"/>
    <n v="204982911.17896998"/>
    <n v="3085219.4916099999"/>
    <n v="3105982.6271599997"/>
    <n v="0.73618970838102293"/>
    <n v="0.82629086914984062"/>
    <n v="-20763.135549999774"/>
    <n v="-0.66848846379365945"/>
    <n v="100"/>
    <n v="100"/>
    <n v="13.135492842767777"/>
    <n v="13.723120674192696"/>
    <n v="0.30099662693312618"/>
    <n v="0.31508391108119477"/>
    <n v="0.3393665984575821"/>
    <n v="0.35430486970382752"/>
    <n v="0.48980180349582719"/>
    <n v="0.21366622074499303"/>
    <n v="3.2721684140202753E-2"/>
    <n v="-126325.49078000011"/>
    <n v="-5.797449207214223"/>
    <n v="80141.11212999979"/>
    <n v="9.8297672618802956"/>
    <n v="25421.243099999992"/>
    <n v="22.756747074049777"/>
    <n v="4.6830736518160165"/>
    <n v="65.470006991818039"/>
    <n v="62.123078048066724"/>
    <n v="0.91632561468032447"/>
    <n v="4.8864959731603541"/>
    <n v="3.5171620398188885"/>
    <n v="70.010725097272314"/>
    <n v="69.096707895305059"/>
    <s v="Resto"/>
    <n v="2024"/>
    <n v="4"/>
    <d v="2026-02-27T00:00:00"/>
    <x v="36"/>
    <x v="7"/>
  </r>
  <r>
    <n v="2025"/>
    <n v="12"/>
    <n v="23"/>
    <x v="9"/>
    <s v="Automoviles"/>
    <n v="17"/>
    <s v="4523540f1504cd17100c4835e85b7eefd49911580f8efff0599a8f283be6b9e3"/>
    <s v="a62909462c6310cff6f2c460478962c30aafe7f1a24cba6daff12de1aba6d3de"/>
    <x v="0"/>
    <n v="5311701.53015"/>
    <n v="5045280.7220100006"/>
    <n v="5311701.53015"/>
    <n v="5045280.7220100006"/>
    <n v="3500585.1492199991"/>
    <n v="3227251.7682300005"/>
    <n v="3500585.1492199991"/>
    <n v="3227251.7682300005"/>
    <n v="34851877.802999951"/>
    <n v="34722901.368000001"/>
    <n v="143.042"/>
    <n v="137.94900000000001"/>
    <n v="20874.167979999998"/>
    <n v="28005.440329999998"/>
    <n v="3454369.2240999998"/>
    <n v="3175349.3852600004"/>
    <n v="4738699.5949499998"/>
    <n v="4493858.5130399996"/>
    <n v="0"/>
    <n v="0"/>
    <n v="0"/>
    <n v="0"/>
    <n v="0"/>
    <n v="0"/>
    <s v="Automoviles"/>
    <s v="Totales"/>
    <s v="Automoviles Total"/>
    <x v="11"/>
    <x v="0"/>
    <n v="23487656.90439"/>
    <n v="22633209.318060003"/>
    <n v="1025001350.6946898"/>
    <n v="915229324.65265012"/>
    <n v="979173922.5983398"/>
    <n v="876641246.77608013"/>
    <n v="212351111.97566"/>
    <n v="193217367.41473997"/>
    <n v="130402312.61627001"/>
    <n v="114416301.70677"/>
    <n v="5311701.53015"/>
    <n v="5045280.7220100006"/>
    <n v="2.5013768379789956"/>
    <n v="2.6111942158803636"/>
    <n v="266420.8081399994"/>
    <n v="5.2805943379471643"/>
    <n v="100"/>
    <n v="100"/>
    <n v="22.614863422827021"/>
    <n v="22.291494993527746"/>
    <n v="0.51821410055216222"/>
    <n v="0.54246762577733365"/>
    <n v="0.55125863934973851"/>
    <n v="0.57552399462886705"/>
    <m/>
    <m/>
    <m/>
    <n v="0"/>
    <m/>
    <n v="0"/>
    <m/>
    <n v="0"/>
    <m/>
    <n v="8.4695400489286818"/>
    <n v="65.903272790275622"/>
    <n v="63.96575227521312"/>
    <n v="2.6844502056654775"/>
    <n v="8.7870594692732737"/>
    <n v="5.4483487007776388"/>
    <n v="72.896986924034977"/>
    <n v="70.659754330181258"/>
    <s v="Medianas"/>
    <n v="2024"/>
    <n v="4"/>
    <d v="2026-02-27T00:00:00"/>
    <x v="11"/>
    <x v="0"/>
  </r>
  <r>
    <n v="2025"/>
    <n v="12"/>
    <n v="23"/>
    <x v="9"/>
    <s v="Automoviles Turistas"/>
    <n v="17"/>
    <s v="4523540f1504cd17100c4835e85b7eefd49911580f8efff0599a8f283be6b9e3"/>
    <s v="a62909462c6310cff6f2c460478962c30aafe7f1a24cba6daff12de1aba6d3de"/>
    <x v="14"/>
    <n v="1107.90897"/>
    <n v="1253.5400900000002"/>
    <n v="1107.90897"/>
    <n v="1253.5400900000002"/>
    <n v="1324.52908"/>
    <n v="596.33604000000003"/>
    <n v="1324.52908"/>
    <n v="596.33604000000003"/>
    <n v="34851877.802999951"/>
    <n v="34722901.368000001"/>
    <n v="143.042"/>
    <n v="137.94900000000001"/>
    <n v="0"/>
    <n v="0"/>
    <n v="1324.52908"/>
    <n v="596.33604000000003"/>
    <n v="1166.75154"/>
    <n v="1264.5744199999999"/>
    <n v="0"/>
    <n v="0"/>
    <n v="0"/>
    <n v="0"/>
    <n v="0"/>
    <n v="0"/>
    <s v="Automoviles Turistas"/>
    <s v="Automóviles"/>
    <s v="Automóviles"/>
    <x v="12"/>
    <x v="0"/>
    <n v="23487656.90439"/>
    <n v="22633209.318060003"/>
    <n v="1025001350.6946898"/>
    <n v="915229324.65265012"/>
    <n v="979173922.5983398"/>
    <n v="876641246.77608013"/>
    <n v="2097418.8258400001"/>
    <n v="1901006.6212099998"/>
    <n v="1101962.7584699998"/>
    <n v="872757.55660999997"/>
    <n v="5311701.53015"/>
    <n v="5045280.7220100006"/>
    <n v="5.2822495743371181E-2"/>
    <n v="6.5940858701592317E-2"/>
    <n v="-145.63112000000024"/>
    <n v="-11.617587755011504"/>
    <n v="2.0857892027843536E-2"/>
    <n v="2.4845794695455507E-2"/>
    <n v="4.7169837949775414E-3"/>
    <n v="5.5384990806396474E-3"/>
    <n v="1.0808853756623052E-4"/>
    <n v="1.1314731167064256E-4"/>
    <n v="1.3696458977379756E-4"/>
    <n v="1.4299351012857272E-4"/>
    <m/>
    <m/>
    <m/>
    <n v="0"/>
    <m/>
    <n v="0"/>
    <m/>
    <n v="0"/>
    <m/>
    <n v="122.11119086480164"/>
    <n v="119.55215779144743"/>
    <n v="47.572155430625273"/>
    <n v="0.12019726345734391"/>
    <n v="122.11119086480164"/>
    <n v="-7.7356364681170682"/>
    <n v="113.52280537808419"/>
    <n v="47.157053833178125"/>
    <s v="Medianas"/>
    <n v="2024"/>
    <n v="4"/>
    <d v="2026-02-27T00:00:00"/>
    <x v="12"/>
    <x v="14"/>
  </r>
  <r>
    <n v="2025"/>
    <n v="12"/>
    <n v="23"/>
    <x v="9"/>
    <s v="Camiones"/>
    <n v="17"/>
    <s v="4523540f1504cd17100c4835e85b7eefd49911580f8efff0599a8f283be6b9e3"/>
    <s v="a62909462c6310cff6f2c460478962c30aafe7f1a24cba6daff12de1aba6d3de"/>
    <x v="16"/>
    <n v="1871047.9426"/>
    <n v="1838013.45872"/>
    <n v="1871047.9426"/>
    <n v="1838013.45872"/>
    <n v="1168313.99107"/>
    <n v="1125032.0214299997"/>
    <n v="1168313.99107"/>
    <n v="1125032.0214299997"/>
    <n v="34851877.802999951"/>
    <n v="34722901.368000001"/>
    <n v="143.042"/>
    <n v="137.94900000000001"/>
    <n v="-3016.7121000000002"/>
    <n v="23968.714489999998"/>
    <n v="1167222.3310699998"/>
    <n v="1118501.3465999998"/>
    <n v="1773945.87867"/>
    <n v="1706227.06375"/>
    <n v="0"/>
    <n v="0"/>
    <n v="0"/>
    <n v="0"/>
    <n v="0"/>
    <n v="0"/>
    <s v="Camiones"/>
    <s v="Automóviles"/>
    <s v="Automóviles"/>
    <x v="10"/>
    <x v="0"/>
    <n v="23487656.90439"/>
    <n v="22633209.318060003"/>
    <n v="1025001350.6946898"/>
    <n v="915229324.65265012"/>
    <n v="979173922.5983398"/>
    <n v="876641246.77608013"/>
    <n v="72063565.252690017"/>
    <n v="68298850.786960006"/>
    <n v="43822980.466360003"/>
    <n v="39398521.360119998"/>
    <n v="5311701.53015"/>
    <n v="5045280.7220100006"/>
    <n v="2.596385477236927"/>
    <n v="2.6911338002643577"/>
    <n v="33034.483879999956"/>
    <n v="1.7972928175947755"/>
    <n v="35.225020306198616"/>
    <n v="36.430350658223624"/>
    <n v="7.9660902329099015"/>
    <n v="8.1208697931025213"/>
    <n v="0.18254102214908363"/>
    <n v="0.19108433133461927"/>
    <n v="0.20082545534886209"/>
    <n v="0.2096654093655124"/>
    <m/>
    <m/>
    <m/>
    <n v="0"/>
    <m/>
    <n v="0"/>
    <m/>
    <n v="0"/>
    <m/>
    <n v="3.8471766861342793"/>
    <n v="62.44169187062711"/>
    <n v="61.209128588942797"/>
    <n v="2.6659847838666226"/>
    <n v="4.3559164786078464"/>
    <n v="3.9689216258922411"/>
    <n v="65.798080150287021"/>
    <n v="65.554073684760468"/>
    <s v="Medianas"/>
    <n v="2024"/>
    <n v="4"/>
    <d v="2026-02-27T00:00:00"/>
    <x v="10"/>
    <x v="16"/>
  </r>
  <r>
    <n v="2025"/>
    <n v="12"/>
    <n v="23"/>
    <x v="9"/>
    <s v="Automoviles Residentes"/>
    <n v="17"/>
    <s v="4523540f1504cd17100c4835e85b7eefd49911580f8efff0599a8f283be6b9e3"/>
    <s v="a62909462c6310cff6f2c460478962c30aafe7f1a24cba6daff12de1aba6d3de"/>
    <x v="0"/>
    <n v="3323689.0681799999"/>
    <n v="3105929.1450500004"/>
    <n v="3323689.0681799999"/>
    <n v="3105929.1450500004"/>
    <n v="2289652.4958200003"/>
    <n v="2071450.9463099984"/>
    <n v="2289652.4958200003"/>
    <n v="2071450.9463099984"/>
    <n v="34851877.802999951"/>
    <n v="34722901.368000001"/>
    <n v="143.042"/>
    <n v="137.94900000000001"/>
    <n v="23890.880079999999"/>
    <n v="4036.7258400000001"/>
    <n v="2244528.2306999997"/>
    <n v="2026079.23817"/>
    <n v="2860847.5862600002"/>
    <n v="2697205.4377199998"/>
    <n v="0"/>
    <n v="0"/>
    <n v="0"/>
    <n v="0"/>
    <n v="0"/>
    <n v="0"/>
    <s v="Automoviles Residentes"/>
    <s v="Automóviles"/>
    <s v="Automóviles"/>
    <x v="13"/>
    <x v="0"/>
    <n v="23487656.90439"/>
    <n v="22633209.318060003"/>
    <n v="1025001350.6946898"/>
    <n v="915229324.65265012"/>
    <n v="979173922.5983398"/>
    <n v="876641246.77608013"/>
    <n v="131854203.17789003"/>
    <n v="118102294.51461999"/>
    <n v="82072506.09262"/>
    <n v="71101630.919850022"/>
    <n v="5311701.53015"/>
    <n v="5045280.7220100006"/>
    <n v="2.5207304644629884"/>
    <n v="2.6298635075760655"/>
    <n v="217759.92312999954"/>
    <n v="7.0111040194541729"/>
    <n v="62.57296365984142"/>
    <n v="61.561076899059486"/>
    <n v="14.150790271288322"/>
    <n v="13.722884374915612"/>
    <n v="0.3242619208186785"/>
    <n v="0.33943807034405549"/>
    <n v="0.3393607548828016"/>
    <n v="0.35429876890601586"/>
    <m/>
    <m/>
    <m/>
    <n v="0"/>
    <m/>
    <n v="0"/>
    <m/>
    <n v="0"/>
    <m/>
    <n v="10.533754125276173"/>
    <n v="68.888889690086984"/>
    <n v="66.693438567693136"/>
    <n v="2.7897923492626076"/>
    <n v="10.781858301223579"/>
    <n v="6.0670999046454011"/>
    <n v="78.456756713638214"/>
    <n v="75.11772035735936"/>
    <s v="Medianas"/>
    <n v="2024"/>
    <n v="4"/>
    <d v="2026-02-27T00:00:00"/>
    <x v="13"/>
    <x v="0"/>
  </r>
  <r>
    <n v="2025"/>
    <n v="12"/>
    <n v="23"/>
    <x v="9"/>
    <s v="Otros Automoviles y Obligatorios"/>
    <n v="17"/>
    <s v="4523540f1504cd17100c4835e85b7eefd49911580f8efff0599a8f283be6b9e3"/>
    <s v="a62909462c6310cff6f2c460478962c30aafe7f1a24cba6daff12de1aba6d3de"/>
    <x v="24"/>
    <n v="115856.61040000001"/>
    <n v="100084.57815"/>
    <n v="115856.61040000001"/>
    <n v="100084.57815"/>
    <n v="41294.133250000014"/>
    <n v="30172.46445000001"/>
    <n v="41294.133250000014"/>
    <n v="30172.46445000001"/>
    <n v="34851877.802999951"/>
    <n v="34722901.368000001"/>
    <n v="143.042"/>
    <n v="137.94900000000001"/>
    <n v="0"/>
    <n v="0"/>
    <n v="41294.133249999999"/>
    <n v="30172.464449999999"/>
    <n v="102739.37848"/>
    <n v="89161.437149999998"/>
    <n v="0"/>
    <n v="0"/>
    <n v="0"/>
    <n v="0"/>
    <n v="0"/>
    <n v="0"/>
    <s v="Otros Automoviles y Obligatorios"/>
    <s v="Automóviles"/>
    <s v="Automóviles"/>
    <x v="9"/>
    <x v="0"/>
    <n v="23487656.90439"/>
    <n v="22633209.318060003"/>
    <n v="1025001350.6946898"/>
    <n v="915229324.65265012"/>
    <n v="979173922.5983398"/>
    <n v="876641246.77608013"/>
    <n v="6335924.7192400005"/>
    <n v="4915215.4919500006"/>
    <n v="3404863.2988200011"/>
    <n v="3043391.8701899992"/>
    <n v="5311701.53015"/>
    <n v="5045280.7220100006"/>
    <n v="1.828566713366776"/>
    <n v="2.036219537351224"/>
    <n v="15772.032250000004"/>
    <n v="15.758703829836751"/>
    <n v="2.1811581419321251"/>
    <n v="1.9837266480214226"/>
    <n v="0.49326593483382175"/>
    <n v="0.44220232642897112"/>
    <n v="1.1303069046833815E-2"/>
    <n v="1.1832076786988204E-2"/>
    <n v="1.0935464528301072E-2"/>
    <n v="1.1416822847210215E-2"/>
    <m/>
    <m/>
    <m/>
    <n v="0"/>
    <m/>
    <n v="0"/>
    <m/>
    <n v="0"/>
    <m/>
    <n v="36.860326137529007"/>
    <n v="35.642448978465893"/>
    <n v="30.146966703281258"/>
    <n v="1.2127985656373055"/>
    <n v="36.860326137529007"/>
    <n v="15.228490885759571"/>
    <n v="40.1930923283117"/>
    <n v="33.84026257813634"/>
    <s v="Medianas"/>
    <n v="2024"/>
    <n v="4"/>
    <d v="2026-02-27T00:00:00"/>
    <x v="9"/>
    <x v="24"/>
  </r>
  <r>
    <n v="2025"/>
    <n v="12"/>
    <n v="23"/>
    <x v="9"/>
    <s v="AP Individual"/>
    <n v="17"/>
    <s v="4523540f1504cd17100c4835e85b7eefd49911580f8efff0599a8f283be6b9e3"/>
    <s v="a62909462c6310cff6f2c460478962c30aafe7f1a24cba6daff12de1aba6d3de"/>
    <x v="27"/>
    <n v="8646.6749899999995"/>
    <n v="6182.6411100000005"/>
    <n v="8646.6749899999995"/>
    <n v="6182.6411100000005"/>
    <n v="4426.8078999999989"/>
    <n v="2436.8509599999998"/>
    <n v="4426.8078999999989"/>
    <n v="2436.8509599999998"/>
    <n v="34851877.802999951"/>
    <n v="34722901.368000001"/>
    <n v="143.042"/>
    <n v="137.94900000000001"/>
    <n v="0"/>
    <n v="0"/>
    <n v="899.01162999999997"/>
    <n v="453.10469000000001"/>
    <n v="2255.2601199999999"/>
    <n v="1007.21298"/>
    <n v="0"/>
    <n v="0"/>
    <n v="0"/>
    <n v="0"/>
    <n v="0"/>
    <n v="0"/>
    <s v="AP Individual"/>
    <s v="Accidentes y Enfermedades"/>
    <s v="Accidentes Personales"/>
    <x v="4"/>
    <x v="0"/>
    <n v="23487656.90439"/>
    <n v="22633209.318060003"/>
    <n v="1025001350.6946898"/>
    <n v="915229324.65265012"/>
    <n v="979173922.5983398"/>
    <n v="876641246.77608013"/>
    <n v="3822693.4372799997"/>
    <n v="3705521.2749200007"/>
    <n v="405025.26086999994"/>
    <n v="387436.92212"/>
    <n v="7130911.3306800006"/>
    <n v="6626066.8511499995"/>
    <n v="0.22619326220813712"/>
    <n v="0.16684942957542401"/>
    <n v="2464.033879999999"/>
    <n v="39.854066185640178"/>
    <n v="0.12125624045833502"/>
    <n v="9.3307858928814769E-2"/>
    <n v="3.6813697616571869E-2"/>
    <n v="2.7316678881534523E-2"/>
    <n v="8.4357693618059698E-4"/>
    <n v="8.8305813609242676E-4"/>
    <n v="6.7552917541693176E-4"/>
    <n v="7.0526468298601837E-4"/>
    <m/>
    <m/>
    <m/>
    <n v="0"/>
    <m/>
    <n v="0"/>
    <m/>
    <n v="0"/>
    <m/>
    <n v="81.661003182566375"/>
    <n v="51.196649638383128"/>
    <n v="39.414401008309532"/>
    <n v="1.0929708163118401"/>
    <n v="98.411459832825827"/>
    <n v="123.91094681881482"/>
    <n v="39.862879763953792"/>
    <n v="44.985985982825596"/>
    <s v="Resto"/>
    <n v="2024"/>
    <n v="4"/>
    <d v="2026-02-27T00:00:00"/>
    <x v="4"/>
    <x v="27"/>
  </r>
  <r>
    <n v="2025"/>
    <n v="12"/>
    <n v="23"/>
    <x v="9"/>
    <s v="GMM. Individual"/>
    <n v="17"/>
    <s v="4523540f1504cd17100c4835e85b7eefd49911580f8efff0599a8f283be6b9e3"/>
    <s v="a62909462c6310cff6f2c460478962c30aafe7f1a24cba6daff12de1aba6d3de"/>
    <x v="0"/>
    <n v="1825580.4072100001"/>
    <n v="1573447.58601"/>
    <n v="1825580.4072100001"/>
    <n v="1573447.58601"/>
    <n v="1587262.89023"/>
    <n v="1381212.16863"/>
    <n v="1587262.89023"/>
    <n v="1381212.16863"/>
    <n v="34851877.802999951"/>
    <n v="34722901.368000001"/>
    <n v="143.042"/>
    <n v="137.94900000000001"/>
    <n v="0"/>
    <n v="0"/>
    <n v="1329410.3162400001"/>
    <n v="1191377.55357"/>
    <n v="1583053.5388100001"/>
    <n v="1409200.49685"/>
    <n v="0"/>
    <n v="0"/>
    <n v="0"/>
    <n v="0"/>
    <n v="0"/>
    <n v="0"/>
    <s v="GMM. Individual"/>
    <s v="Accidentes y Enfermedades"/>
    <s v="Gastos Medicos"/>
    <x v="38"/>
    <x v="0"/>
    <n v="23487656.90439"/>
    <n v="22633209.318060003"/>
    <n v="1025001350.6946898"/>
    <n v="915229324.65265012"/>
    <n v="979173922.5983398"/>
    <n v="876641246.77608013"/>
    <n v="87718256.398300007"/>
    <n v="79278951.097049981"/>
    <n v="65696782.829490021"/>
    <n v="55238627.625970006"/>
    <n v="7130911.3306800006"/>
    <n v="6626066.8511499995"/>
    <n v="2.0811863825936467"/>
    <n v="1.9846977845151497"/>
    <n v="252132.82120000012"/>
    <n v="16.02422752697894"/>
    <n v="25.600941065633943"/>
    <n v="23.746328272207474"/>
    <n v="7.7725096830275442"/>
    <n v="6.9519420065385029"/>
    <n v="0.17810517088321121"/>
    <n v="0.18644087276810159"/>
    <n v="0.17191839723963809"/>
    <n v="0.1794859176198339"/>
    <m/>
    <m/>
    <m/>
    <n v="0"/>
    <m/>
    <n v="0"/>
    <m/>
    <n v="0"/>
    <m/>
    <n v="14.918107896803301"/>
    <n v="86.945657609011249"/>
    <n v="87.782534411109509"/>
    <n v="2.4160435593164364"/>
    <n v="11.585979797620038"/>
    <n v="12.336998343998285"/>
    <n v="83.977596691981333"/>
    <n v="84.542799710410137"/>
    <s v="Medianas"/>
    <n v="2024"/>
    <n v="4"/>
    <d v="2026-02-27T00:00:00"/>
    <x v="38"/>
    <x v="0"/>
  </r>
  <r>
    <n v="2025"/>
    <n v="12"/>
    <n v="23"/>
    <x v="9"/>
    <s v="AP Gpo y Col"/>
    <n v="17"/>
    <s v="4523540f1504cd17100c4835e85b7eefd49911580f8efff0599a8f283be6b9e3"/>
    <s v="a62909462c6310cff6f2c460478962c30aafe7f1a24cba6daff12de1aba6d3de"/>
    <x v="33"/>
    <n v="33952.161690000001"/>
    <n v="32694.679550000001"/>
    <n v="33952.161690000001"/>
    <n v="32694.679550000001"/>
    <n v="20836.311959999999"/>
    <n v="17816.363270000005"/>
    <n v="20836.311959999999"/>
    <n v="17816.363270000005"/>
    <n v="34851877.802999951"/>
    <n v="34722901.368000001"/>
    <n v="143.042"/>
    <n v="137.94900000000001"/>
    <n v="0"/>
    <n v="0"/>
    <n v="7153.0092500000001"/>
    <n v="6088.2436699999998"/>
    <n v="13119.92116"/>
    <n v="12523.50641"/>
    <n v="0"/>
    <n v="0"/>
    <n v="0"/>
    <n v="0"/>
    <n v="0"/>
    <n v="0"/>
    <s v="AP Gpo y Col"/>
    <s v="Accidentes y Enfermedades"/>
    <s v="Accidentes Personales"/>
    <x v="3"/>
    <x v="0"/>
    <n v="23487656.90439"/>
    <n v="22633209.318060003"/>
    <n v="1025001350.6946898"/>
    <n v="915229324.65265012"/>
    <n v="979173922.5983398"/>
    <n v="876641246.77608013"/>
    <n v="2989208.7794700004"/>
    <n v="2889579.59987"/>
    <n v="1322156.15447"/>
    <n v="1195750.6656100003"/>
    <n v="7130911.3306800006"/>
    <n v="6626066.8511499995"/>
    <n v="1.1358243667416188"/>
    <n v="1.1314683821643434"/>
    <n v="1257.4821400000001"/>
    <n v="3.8461369167938519"/>
    <n v="0.47612654421776884"/>
    <n v="0.4934251386903169"/>
    <n v="0.1445532086414891"/>
    <n v="0.14445445668154325"/>
    <n v="3.3124016536162696E-3"/>
    <n v="3.4674291161578743E-3"/>
    <n v="3.5722937049037806E-3"/>
    <n v="3.7295392693690102E-3"/>
    <m/>
    <m/>
    <m/>
    <n v="0"/>
    <m/>
    <n v="0"/>
    <m/>
    <n v="0"/>
    <m/>
    <n v="16.950421610930654"/>
    <n v="61.369618082777222"/>
    <n v="54.493157648948433"/>
    <n v="1.5759342714214002"/>
    <n v="17.488879186072403"/>
    <n v="4.7623623167051932"/>
    <n v="54.520215196171193"/>
    <n v="48.614529115731891"/>
    <s v="Resto"/>
    <n v="2024"/>
    <n v="4"/>
    <d v="2026-02-27T00:00:00"/>
    <x v="3"/>
    <x v="33"/>
  </r>
  <r>
    <n v="2025"/>
    <n v="12"/>
    <n v="23"/>
    <x v="9"/>
    <s v="Accidentes y Enfermedades Total"/>
    <n v="17"/>
    <s v="4523540f1504cd17100c4835e85b7eefd49911580f8efff0599a8f283be6b9e3"/>
    <s v="a62909462c6310cff6f2c460478962c30aafe7f1a24cba6daff12de1aba6d3de"/>
    <x v="11"/>
    <n v="7130911.3306800006"/>
    <n v="6626066.8511499995"/>
    <n v="7130911.3306800006"/>
    <n v="6626066.8511499995"/>
    <n v="5844971.0933999997"/>
    <n v="4997819.3678900013"/>
    <n v="5844971.0933999997"/>
    <n v="4997819.3678900013"/>
    <n v="34851877.802999951"/>
    <n v="34722901.368000001"/>
    <n v="143.042"/>
    <n v="137.94900000000001"/>
    <n v="0"/>
    <n v="0"/>
    <n v="5117918.5709499996"/>
    <n v="4370766.8167299991"/>
    <n v="6388075.5739200003"/>
    <n v="5836567.7921700003"/>
    <n v="0"/>
    <n v="0"/>
    <n v="0"/>
    <n v="0"/>
    <n v="0"/>
    <n v="0"/>
    <s v="Accidentes y Enfermedades Total"/>
    <s v="Totales"/>
    <s v="Accidentes y Enfermedades Total"/>
    <x v="2"/>
    <x v="0"/>
    <n v="23487656.90439"/>
    <n v="22633209.318060003"/>
    <n v="1025001350.6946898"/>
    <n v="915229324.65265012"/>
    <n v="979173922.5983398"/>
    <n v="876641246.77608013"/>
    <n v="188947947.14104998"/>
    <n v="169654061.67242995"/>
    <n v="145343919.95890003"/>
    <n v="122278581.2772"/>
    <n v="7130911.3306800006"/>
    <n v="6626066.8511499995"/>
    <n v="3.7740083650428669"/>
    <n v="3.9056340802165335"/>
    <n v="504844.47953000106"/>
    <n v="7.6190671007549726"/>
    <n v="100"/>
    <n v="100"/>
    <n v="30.360249895114848"/>
    <n v="29.275860785075576"/>
    <n v="0.69569774965145748"/>
    <n v="0.72825788821636372"/>
    <n v="0.72397886220098329"/>
    <n v="0.75584703269643105"/>
    <m/>
    <m/>
    <m/>
    <n v="0"/>
    <m/>
    <n v="0"/>
    <m/>
    <n v="0"/>
    <m/>
    <n v="16.950427039295988"/>
    <n v="81.966677502391917"/>
    <n v="75.426636648294533"/>
    <n v="4.0214761615434789"/>
    <n v="17.094294560856582"/>
    <n v="9.4491797472115557"/>
    <n v="80.116750525689582"/>
    <n v="74.885908505912766"/>
    <s v="Grandes"/>
    <n v="2024"/>
    <n v="4"/>
    <d v="2026-02-27T00:00:00"/>
    <x v="2"/>
    <x v="11"/>
  </r>
  <r>
    <n v="2025"/>
    <n v="12"/>
    <n v="23"/>
    <x v="9"/>
    <s v="GMM. Gpo y Col"/>
    <n v="17"/>
    <s v="4523540f1504cd17100c4835e85b7eefd49911580f8efff0599a8f283be6b9e3"/>
    <s v="a62909462c6310cff6f2c460478962c30aafe7f1a24cba6daff12de1aba6d3de"/>
    <x v="19"/>
    <n v="5262732.0867900001"/>
    <n v="5013741.9444799991"/>
    <n v="5262732.0867900001"/>
    <n v="5013741.9444799991"/>
    <n v="4232445.0833100015"/>
    <n v="3596353.9850299992"/>
    <n v="4232445.0833100015"/>
    <n v="3596353.9850299992"/>
    <n v="34851877.802999951"/>
    <n v="34722901.368000001"/>
    <n v="143.042"/>
    <n v="137.94900000000001"/>
    <n v="0"/>
    <n v="0"/>
    <n v="3780456.2338300003"/>
    <n v="3172847.9147999999"/>
    <n v="4789646.8538300004"/>
    <n v="4413836.5759300003"/>
    <n v="0"/>
    <n v="0"/>
    <n v="0"/>
    <n v="0"/>
    <n v="0"/>
    <n v="0"/>
    <s v="GMM. Gpo y Col"/>
    <s v="Accidentes y Enfermedades"/>
    <s v="Gastos Medicos"/>
    <x v="29"/>
    <x v="0"/>
    <n v="23487656.90439"/>
    <n v="22633209.318060003"/>
    <n v="1025001350.6946898"/>
    <n v="915229324.65265012"/>
    <n v="979173922.5983398"/>
    <n v="876641246.77608013"/>
    <n v="89461952.377649993"/>
    <n v="78987387.650929973"/>
    <n v="73926910.578630015"/>
    <n v="62198937.928239994"/>
    <n v="7130911.3306800006"/>
    <n v="6626066.8511499995"/>
    <n v="5.8826483738854467"/>
    <n v="6.3475221723211002"/>
    <n v="248990.14231000096"/>
    <n v="4.966153923899741"/>
    <n v="73.801676149689939"/>
    <n v="75.666938730173385"/>
    <n v="22.406373305829245"/>
    <n v="22.152147642973993"/>
    <n v="0.51343660017844939"/>
    <n v="0.53746652819601171"/>
    <n v="0.54781264208102443"/>
    <n v="0.57192631112424208"/>
    <m/>
    <m/>
    <m/>
    <n v="0"/>
    <m/>
    <n v="0"/>
    <m/>
    <n v="0"/>
    <m/>
    <n v="17.687110360319448"/>
    <n v="80.422963082879988"/>
    <n v="71.72993793566684"/>
    <n v="5.7251751090129694"/>
    <n v="19.150250353815057"/>
    <n v="8.5143677486703595"/>
    <n v="78.929748877143012"/>
    <n v="71.884127566084103"/>
    <s v="Grandes"/>
    <n v="2024"/>
    <n v="4"/>
    <d v="2026-02-27T00:00:00"/>
    <x v="29"/>
    <x v="19"/>
  </r>
  <r>
    <n v="2025"/>
    <n v="12"/>
    <n v="23"/>
    <x v="9"/>
    <s v="Gastos Medicos"/>
    <n v="17"/>
    <s v="4523540f1504cd17100c4835e85b7eefd49911580f8efff0599a8f283be6b9e3"/>
    <s v="a62909462c6310cff6f2c460478962c30aafe7f1a24cba6daff12de1aba6d3de"/>
    <x v="11"/>
    <n v="7088312.4939999999"/>
    <n v="6587189.5304899998"/>
    <n v="7088312.4939999999"/>
    <n v="6587189.5304899998"/>
    <n v="5819707.9735399997"/>
    <n v="4977566.1536600012"/>
    <n v="5819707.9735399997"/>
    <n v="4977566.1536600012"/>
    <n v="34851877.802999951"/>
    <n v="34722901.368000001"/>
    <n v="143.042"/>
    <n v="137.94900000000001"/>
    <n v="0"/>
    <n v="0"/>
    <n v="5109866.5500699999"/>
    <n v="4364225.4683699999"/>
    <n v="6372700.3926400002"/>
    <n v="5823037.07278"/>
    <n v="0"/>
    <n v="0"/>
    <n v="0"/>
    <n v="0"/>
    <n v="0"/>
    <n v="0"/>
    <s v="Gastos Medicos"/>
    <s v="Accidentes y Enfermedades"/>
    <s v="Gastos Medicos"/>
    <x v="28"/>
    <x v="0"/>
    <n v="23487656.90439"/>
    <n v="22633209.318060003"/>
    <n v="1025001350.6946898"/>
    <n v="915229324.65265012"/>
    <n v="979173922.5983398"/>
    <n v="876641246.77608013"/>
    <n v="177180208.77595001"/>
    <n v="158266338.74798006"/>
    <n v="139622278.47811997"/>
    <n v="117437565.55420999"/>
    <n v="7130911.3306800006"/>
    <n v="6626066.8511499995"/>
    <n v="4.000623175110599"/>
    <n v="4.162091309245044"/>
    <n v="501122.96351000015"/>
    <n v="7.6075382557380777"/>
    <n v="99.402617215323886"/>
    <n v="99.413267002380863"/>
    <n v="30.178882988856788"/>
    <n v="29.104089649512499"/>
    <n v="0.69154177106166059"/>
    <n v="0.72390740096411332"/>
    <n v="0.71973103932066251"/>
    <n v="0.75141222874407609"/>
    <m/>
    <m/>
    <m/>
    <n v="0"/>
    <m/>
    <n v="0"/>
    <m/>
    <n v="0"/>
    <m/>
    <n v="16.918746911294626"/>
    <n v="82.102869737559843"/>
    <n v="75.564337880676348"/>
    <n v="4.1681800619318778"/>
    <n v="17.085301552453714"/>
    <n v="9.4394611092108782"/>
    <n v="80.183693493130775"/>
    <n v="74.947581714200851"/>
    <s v="Grandes"/>
    <n v="2024"/>
    <n v="4"/>
    <d v="2026-02-27T00:00:00"/>
    <x v="28"/>
    <x v="11"/>
  </r>
  <r>
    <n v="2025"/>
    <n v="12"/>
    <n v="23"/>
    <x v="9"/>
    <s v="Accidentes Personales"/>
    <n v="17"/>
    <s v="4523540f1504cd17100c4835e85b7eefd49911580f8efff0599a8f283be6b9e3"/>
    <s v="a62909462c6310cff6f2c460478962c30aafe7f1a24cba6daff12de1aba6d3de"/>
    <x v="33"/>
    <n v="42598.83668"/>
    <n v="38877.320659999998"/>
    <n v="42598.83668"/>
    <n v="38877.320659999998"/>
    <n v="25263.119859999999"/>
    <n v="20253.214230000001"/>
    <n v="25263.119859999999"/>
    <n v="20253.214230000001"/>
    <n v="34851877.802999951"/>
    <n v="34722901.368000001"/>
    <n v="143.042"/>
    <n v="137.94900000000001"/>
    <n v="0"/>
    <n v="0"/>
    <n v="8052.02088"/>
    <n v="6541.34836"/>
    <n v="15375.181279999999"/>
    <n v="13530.71939"/>
    <n v="0"/>
    <n v="0"/>
    <n v="0"/>
    <n v="0"/>
    <n v="0"/>
    <n v="0"/>
    <s v="Accidentes Personales"/>
    <s v="Accidentes y Enfermedades"/>
    <s v="Accidentes Personales"/>
    <x v="5"/>
    <x v="0"/>
    <n v="23487656.90439"/>
    <n v="22633209.318060003"/>
    <n v="1025001350.6946898"/>
    <n v="915229324.65265012"/>
    <n v="979173922.5983398"/>
    <n v="876641246.77608013"/>
    <n v="6811902.2167499969"/>
    <n v="6595100.8747899998"/>
    <n v="1727181.4153400001"/>
    <n v="1583187.5877299996"/>
    <n v="7130911.3306800006"/>
    <n v="6626066.8511499995"/>
    <n v="0.62535889865318983"/>
    <n v="0.58948788499369131"/>
    <n v="3721.5160200000028"/>
    <n v="9.5724601305382286"/>
    <n v="0.59738278467610384"/>
    <n v="0.58673299761913167"/>
    <n v="0.18136690625806098"/>
    <n v="0.17177113556307777"/>
    <n v="4.1559785897968661E-3"/>
    <n v="4.3504872522503006E-3"/>
    <n v="4.2478228803207113E-3"/>
    <n v="4.4348039523550284E-3"/>
    <m/>
    <m/>
    <m/>
    <n v="0"/>
    <m/>
    <n v="0"/>
    <m/>
    <n v="0"/>
    <m/>
    <n v="24.736348379602347"/>
    <n v="59.304717755029543"/>
    <n v="52.095190425090379"/>
    <n v="1.4626790003426993"/>
    <n v="23.09420683413963"/>
    <n v="13.631661679150376"/>
    <n v="52.370250037142988"/>
    <n v="48.34442405800273"/>
    <s v="Resto"/>
    <n v="2024"/>
    <n v="4"/>
    <d v="2026-02-27T00:00:00"/>
    <x v="5"/>
    <x v="33"/>
  </r>
  <r>
    <n v="2025"/>
    <n v="12"/>
    <n v="23"/>
    <x v="9"/>
    <s v="Daños Sin Autos"/>
    <n v="17"/>
    <s v="4523540f1504cd17100c4835e85b7eefd49911580f8efff0599a8f283be6b9e3"/>
    <s v="a62909462c6310cff6f2c460478962c30aafe7f1a24cba6daff12de1aba6d3de"/>
    <x v="24"/>
    <n v="7959824.5519499993"/>
    <n v="7855879.1177400006"/>
    <n v="7959824.5519499993"/>
    <n v="7855879.1177400006"/>
    <n v="2585469.3708799998"/>
    <n v="904226.94865999965"/>
    <n v="2585469.3708799998"/>
    <n v="904226.94865999965"/>
    <n v="34851877.802999951"/>
    <n v="34722901.368000001"/>
    <n v="143.042"/>
    <n v="137.94900000000001"/>
    <n v="3809.5015400000002"/>
    <n v="6508.6457699999992"/>
    <n v="455249.30693999998"/>
    <n v="437512.47421000001"/>
    <n v="915462.02923999995"/>
    <n v="892813.02701000008"/>
    <n v="0"/>
    <n v="0"/>
    <n v="0"/>
    <n v="0"/>
    <n v="0"/>
    <n v="0"/>
    <s v="Daños Sin Autos"/>
    <s v="Totales"/>
    <s v="Daños Sin Autos Total"/>
    <x v="24"/>
    <x v="0"/>
    <n v="23487656.90439"/>
    <n v="22633209.318060003"/>
    <n v="1025001350.6946898"/>
    <n v="915229324.65265012"/>
    <n v="979173922.5983398"/>
    <n v="876641246.77608013"/>
    <n v="158795452.76903"/>
    <n v="137875233.45422003"/>
    <n v="62296046.385199986"/>
    <n v="56116765.89553"/>
    <n v="13271526.0821"/>
    <n v="12901159.839749999"/>
    <n v="5.012627511146472"/>
    <n v="5.6978174549009628"/>
    <n v="103945.4342099987"/>
    <n v="1.3231547055665649"/>
    <n v="59.976708802809277"/>
    <n v="60.892812858074265"/>
    <n v="33.889393839290349"/>
    <n v="34.709523547203972"/>
    <n v="0.77656722564855807"/>
    <n v="0.812912228179829"/>
    <n v="0.85835089699748002"/>
    <n v="0.89613386851584254"/>
    <m/>
    <m/>
    <m/>
    <n v="0"/>
    <m/>
    <n v="0"/>
    <m/>
    <n v="0"/>
    <m/>
    <n v="185.93146606739407"/>
    <n v="32.481486922304228"/>
    <n v="11.510194277532747"/>
    <n v="4.1502944743765378"/>
    <n v="4.0540176053326826"/>
    <n v="2.5368135930823765"/>
    <n v="49.728912002821104"/>
    <n v="49.003818377876293"/>
    <s v="Medianas"/>
    <n v="2024"/>
    <n v="4"/>
    <d v="2026-02-27T00:00:00"/>
    <x v="24"/>
    <x v="24"/>
  </r>
  <r>
    <n v="2025"/>
    <n v="12"/>
    <n v="23"/>
    <x v="9"/>
    <s v="Daños"/>
    <n v="17"/>
    <s v="4523540f1504cd17100c4835e85b7eefd49911580f8efff0599a8f283be6b9e3"/>
    <s v="a62909462c6310cff6f2c460478962c30aafe7f1a24cba6daff12de1aba6d3de"/>
    <x v="16"/>
    <n v="13271526.0821"/>
    <n v="12901159.839749999"/>
    <n v="13271526.0821"/>
    <n v="12901159.839749999"/>
    <n v="6086054.5200999994"/>
    <n v="4131478.7168900026"/>
    <n v="6086054.5200999994"/>
    <n v="4131478.7168900026"/>
    <n v="34851877.802999951"/>
    <n v="34722901.368000001"/>
    <n v="143.042"/>
    <n v="137.94900000000001"/>
    <n v="24683.669519999999"/>
    <n v="34514.0861"/>
    <n v="3909618.5310399998"/>
    <n v="3612861.8594699996"/>
    <n v="5654161.6241899999"/>
    <n v="5386671.54005"/>
    <n v="0"/>
    <n v="0"/>
    <n v="0"/>
    <n v="0"/>
    <n v="0"/>
    <n v="0"/>
    <s v="Daños"/>
    <s v="Totales"/>
    <s v="Daños Total"/>
    <x v="23"/>
    <x v="0"/>
    <n v="23487656.90439"/>
    <n v="22633209.318060003"/>
    <n v="1025001350.6946898"/>
    <n v="915229324.65265012"/>
    <n v="979173922.5983398"/>
    <n v="876641246.77608013"/>
    <n v="371146564.74468988"/>
    <n v="331092600.86896008"/>
    <n v="192698359.00147003"/>
    <n v="170533067.60229999"/>
    <n v="13271526.0821"/>
    <n v="12901159.839749999"/>
    <n v="3.5758181114324543"/>
    <n v="3.8965412715024774"/>
    <n v="370366.24235000089"/>
    <n v="2.8707980286304169"/>
    <n v="100"/>
    <n v="100"/>
    <n v="56.504257262117378"/>
    <n v="57.001018540731707"/>
    <n v="1.2947813262007204"/>
    <n v="1.3553798539571627"/>
    <n v="1.4096095363472183"/>
    <n v="1.4716578631447093"/>
    <m/>
    <m/>
    <m/>
    <n v="0"/>
    <m/>
    <n v="0"/>
    <m/>
    <n v="0"/>
    <m/>
    <n v="47.309351860374974"/>
    <n v="45.857985603543952"/>
    <n v="32.02408751002703"/>
    <n v="3.1583323032105168"/>
    <n v="8.2138947768552129"/>
    <n v="4.9657767723761514"/>
    <n v="69.145857350692225"/>
    <n v="67.070394632535255"/>
    <s v="Medianas"/>
    <n v="2024"/>
    <n v="4"/>
    <d v="2026-02-27T00:00:00"/>
    <x v="23"/>
    <x v="16"/>
  </r>
  <r>
    <n v="2025"/>
    <n v="12"/>
    <n v="23"/>
    <x v="9"/>
    <s v="Total General"/>
    <n v="17"/>
    <s v="4523540f1504cd17100c4835e85b7eefd49911580f8efff0599a8f283be6b9e3"/>
    <s v="a62909462c6310cff6f2c460478962c30aafe7f1a24cba6daff12de1aba6d3de"/>
    <x v="14"/>
    <n v="23487656.90439"/>
    <n v="22633209.318060003"/>
    <n v="23487656.90439"/>
    <n v="22633209.318060003"/>
    <n v="13950919.030370003"/>
    <n v="11058830.096410004"/>
    <n v="13950919.030370003"/>
    <n v="11058830.096410004"/>
    <n v="34851877.802999951"/>
    <n v="34722901.368000001"/>
    <n v="143.042"/>
    <n v="137.94900000000001"/>
    <n v="38778.18765"/>
    <n v="58315.210250000004"/>
    <n v="9920598.7496600002"/>
    <n v="8835083.9940499999"/>
    <n v="13317844.10895"/>
    <n v="12455505.447040001"/>
    <n v="2052658.5117500001"/>
    <n v="2178984.0025300002"/>
    <n v="895431.13878999988"/>
    <n v="815290.02666000009"/>
    <n v="137129.84106999999"/>
    <n v="111708.59797"/>
    <s v="Total General"/>
    <s v="Totales"/>
    <s v="Total General"/>
    <x v="26"/>
    <x v="0"/>
    <n v="23487656.90439"/>
    <n v="22633209.318060003"/>
    <n v="1025001350.6946898"/>
    <n v="915229324.65265012"/>
    <n v="979173922.5983398"/>
    <n v="876641246.77608013"/>
    <n v="1025001350.6946898"/>
    <n v="915229324.65265012"/>
    <n v="593582477.48155999"/>
    <n v="529500429.12055987"/>
    <n v="23487656.90439"/>
    <n v="22633209.318060003"/>
    <n v="2.2914757027853039"/>
    <n v="2.4729549970057843"/>
    <n v="854447.58632999659"/>
    <n v="3.7751941155256263"/>
    <n v="100"/>
    <n v="100"/>
    <n v="100"/>
    <n v="100"/>
    <n v="2.2914757027853039"/>
    <n v="2.3987216532547211"/>
    <n v="2.4729549970057843"/>
    <n v="2.5818097655449685"/>
    <n v="0.20025910310838327"/>
    <n v="8.7359020374278118E-2"/>
    <n v="1.3378503450464811E-2"/>
    <n v="-126325.49078000011"/>
    <n v="-5.797449207214223"/>
    <n v="80141.11212999979"/>
    <n v="9.8297672618802956"/>
    <n v="25421.243099999992"/>
    <n v="22.756747074049777"/>
    <n v="26.151852490245318"/>
    <n v="59.396810363670127"/>
    <n v="48.861078166169271"/>
    <n v="2.3502915870361751"/>
    <n v="12.286411270578101"/>
    <n v="6.9233534165000998"/>
    <n v="74.491026238946986"/>
    <n v="70.93316310298448"/>
    <s v="Medianas"/>
    <n v="2024"/>
    <n v="4"/>
    <d v="2026-02-27T00:00:00"/>
    <x v="26"/>
    <x v="14"/>
  </r>
  <r>
    <n v="2025"/>
    <n v="12"/>
    <n v="23"/>
    <x v="9"/>
    <s v="Total General Sin Pensiones"/>
    <n v="17"/>
    <s v="4523540f1504cd17100c4835e85b7eefd49911580f8efff0599a8f283be6b9e3"/>
    <s v="a62909462c6310cff6f2c460478962c30aafe7f1a24cba6daff12de1aba6d3de"/>
    <x v="14"/>
    <n v="23487656.90439"/>
    <n v="22633209.318060003"/>
    <n v="23487656.90439"/>
    <n v="22633209.318060003"/>
    <n v="13950919.030370003"/>
    <n v="11058830.096410004"/>
    <n v="13950919.030370003"/>
    <n v="11058830.096410004"/>
    <n v="34851877.802999951"/>
    <n v="34722901.368000001"/>
    <n v="143.042"/>
    <n v="137.94900000000001"/>
    <n v="38778.18765"/>
    <n v="58315.210250000004"/>
    <n v="9920598.7496600002"/>
    <n v="8835083.9940499999"/>
    <n v="13317844.10895"/>
    <n v="12455505.447040001"/>
    <n v="2052658.5117500001"/>
    <n v="2178984.0025300002"/>
    <n v="895431.13878999988"/>
    <n v="815290.02666000009"/>
    <n v="137129.84106999999"/>
    <n v="111708.59797"/>
    <s v="Total General Sin Pensiones"/>
    <s v="Totales"/>
    <s v="Total General Sin Pensiones"/>
    <x v="25"/>
    <x v="0"/>
    <n v="23487656.90439"/>
    <n v="22633209.318060003"/>
    <n v="1025001350.6946898"/>
    <n v="915229324.65265012"/>
    <n v="979173922.5983398"/>
    <n v="876641246.77608013"/>
    <n v="979173922.5983398"/>
    <n v="876641246.77608013"/>
    <n v="558476302.03137994"/>
    <n v="497794560.05847001"/>
    <n v="23487656.90439"/>
    <n v="22633209.318060003"/>
    <n v="2.3987216532547211"/>
    <n v="2.5818097655449685"/>
    <n v="854447.58632999659"/>
    <n v="3.7751941155256263"/>
    <n v="100"/>
    <n v="100"/>
    <n v="100"/>
    <n v="100"/>
    <n v="2.2914757027853039"/>
    <n v="2.3987216532547211"/>
    <n v="2.4729549970057843"/>
    <n v="2.5818097655449685"/>
    <n v="0.20963165627440908"/>
    <n v="9.1447608859300533E-2"/>
    <n v="1.4004645947485173E-2"/>
    <n v="-126325.49078000011"/>
    <n v="-5.797449207214223"/>
    <n v="80141.11212999979"/>
    <n v="9.8297672618802956"/>
    <n v="25421.243099999992"/>
    <n v="22.756747074049777"/>
    <n v="26.151852490245318"/>
    <n v="59.396810363670127"/>
    <n v="48.861078166169271"/>
    <n v="2.4980324106189418"/>
    <n v="12.286411270578101"/>
    <n v="6.9233534165000998"/>
    <n v="74.491026238946986"/>
    <n v="70.93316310298448"/>
    <s v="Medianas"/>
    <n v="2024"/>
    <n v="4"/>
    <d v="2026-02-27T00:00:00"/>
    <x v="25"/>
    <x v="14"/>
  </r>
  <r>
    <n v="2025"/>
    <n v="12"/>
    <n v="7"/>
    <x v="10"/>
    <s v="Daños Sin Autos"/>
    <n v="264"/>
    <s v="bba58959c32abe688d9cb5222b97de973002a67c412d6a8c8d2a79ac692f32b7"/>
    <s v="a62909462c6310cff6f2c460478962c30aafe7f1a24cba6daff12de1aba6d3de"/>
    <x v="15"/>
    <n v="794893.92411000002"/>
    <n v="724514.02338999999"/>
    <n v="794893.92411000002"/>
    <n v="724514.02338999999"/>
    <n v="520024.26870999992"/>
    <n v="512306.32353000005"/>
    <n v="520024.26870999992"/>
    <n v="512306.32353000005"/>
    <n v="34851877.802999951"/>
    <n v="34722901.368000001"/>
    <n v="143.042"/>
    <n v="137.94900000000001"/>
    <n v="2687.4041499999998"/>
    <n v="11411.505220000001"/>
    <n v="77638.137540000011"/>
    <n v="159777.25622000001"/>
    <n v="232350.51858"/>
    <n v="219471.09328"/>
    <n v="0"/>
    <n v="0"/>
    <n v="0"/>
    <n v="0"/>
    <n v="0"/>
    <n v="0"/>
    <s v="Daños Sin Autos"/>
    <s v="Totales"/>
    <s v="Daños Sin Autos Total"/>
    <x v="24"/>
    <x v="0"/>
    <n v="794893.92411000002"/>
    <n v="724514.02338999999"/>
    <n v="1025001350.6946898"/>
    <n v="915229324.65265012"/>
    <n v="979173922.5983398"/>
    <n v="876641246.77608013"/>
    <n v="158795452.76903"/>
    <n v="137875233.45422003"/>
    <n v="62296046.385199986"/>
    <n v="56116765.89553"/>
    <n v="794893.92411000002"/>
    <n v="724514.02338999999"/>
    <n v="0.500577258510156"/>
    <n v="0.52548525593653261"/>
    <n v="70379.900720000034"/>
    <n v="9.7140839856615369"/>
    <n v="100"/>
    <n v="100"/>
    <n v="100"/>
    <n v="100"/>
    <n v="7.7550524550164202E-2"/>
    <n v="8.1180054509689792E-2"/>
    <n v="7.9162020258143409E-2"/>
    <n v="8.2646581603872685E-2"/>
    <m/>
    <m/>
    <m/>
    <n v="0"/>
    <m/>
    <n v="0"/>
    <m/>
    <n v="0"/>
    <m/>
    <n v="1.5065098409912325"/>
    <n v="65.420586689254563"/>
    <n v="70.710339205433129"/>
    <n v="0.83476287643439429"/>
    <n v="-51.408517471911807"/>
    <n v="5.8683925557196259"/>
    <n v="33.414230368187717"/>
    <n v="72.801048116235094"/>
    <s v="Resto"/>
    <n v="2024"/>
    <n v="4"/>
    <d v="2026-02-27T00:00:00"/>
    <x v="24"/>
    <x v="15"/>
  </r>
  <r>
    <n v="2025"/>
    <n v="12"/>
    <n v="7"/>
    <x v="10"/>
    <s v="Credito"/>
    <n v="264"/>
    <s v="bba58959c32abe688d9cb5222b97de973002a67c412d6a8c8d2a79ac692f32b7"/>
    <s v="a62909462c6310cff6f2c460478962c30aafe7f1a24cba6daff12de1aba6d3de"/>
    <x v="13"/>
    <n v="794893.92411000002"/>
    <n v="724514.02338999999"/>
    <n v="794893.92411000002"/>
    <n v="724514.02338999999"/>
    <n v="520024.26870999997"/>
    <n v="512306.32352999999"/>
    <n v="520024.26870999997"/>
    <n v="512306.32352999999"/>
    <n v="34851877.802999951"/>
    <n v="34722901.368000001"/>
    <n v="143.042"/>
    <n v="137.94900000000001"/>
    <n v="2687.4041499999998"/>
    <n v="11411.505220000001"/>
    <n v="77638.137540000011"/>
    <n v="159777.25622000001"/>
    <n v="232350.51858"/>
    <n v="219471.09328"/>
    <n v="0"/>
    <n v="0"/>
    <n v="0"/>
    <n v="0"/>
    <n v="0"/>
    <n v="0"/>
    <s v="Credito"/>
    <s v="Daños Sin Autos"/>
    <s v="Credito"/>
    <x v="1"/>
    <x v="0"/>
    <n v="794893.92411000002"/>
    <n v="724514.02338999999"/>
    <n v="1025001350.6946898"/>
    <n v="915229324.65265012"/>
    <n v="979173922.5983398"/>
    <n v="876641246.77608013"/>
    <n v="2401337.6784999999"/>
    <n v="1715157.2791200001"/>
    <n v="1414741.6117099999"/>
    <n v="868637.32117000001"/>
    <n v="794893.92411000002"/>
    <n v="724514.02338999999"/>
    <n v="33.102130167987539"/>
    <n v="42.241841737203721"/>
    <n v="70379.900720000034"/>
    <n v="9.7140839856615369"/>
    <n v="100"/>
    <n v="100"/>
    <n v="100"/>
    <n v="100"/>
    <n v="7.7550524550164202E-2"/>
    <n v="8.1180054509689792E-2"/>
    <n v="7.9162020258143409E-2"/>
    <n v="8.2646581603872685E-2"/>
    <m/>
    <m/>
    <m/>
    <n v="0"/>
    <m/>
    <n v="0"/>
    <m/>
    <n v="0"/>
    <m/>
    <n v="1.5065098409912547"/>
    <n v="65.420586689254563"/>
    <n v="70.710339205433115"/>
    <n v="36.757543879793431"/>
    <n v="-51.408517471911807"/>
    <n v="5.8683925557196259"/>
    <n v="33.414230368187717"/>
    <n v="72.801048116235094"/>
    <s v="Grandes"/>
    <n v="2024"/>
    <n v="4"/>
    <d v="2026-02-27T00:00:00"/>
    <x v="1"/>
    <x v="13"/>
  </r>
  <r>
    <n v="2025"/>
    <n v="12"/>
    <n v="7"/>
    <x v="10"/>
    <s v="Total General"/>
    <n v="264"/>
    <s v="bba58959c32abe688d9cb5222b97de973002a67c412d6a8c8d2a79ac692f32b7"/>
    <s v="a62909462c6310cff6f2c460478962c30aafe7f1a24cba6daff12de1aba6d3de"/>
    <x v="37"/>
    <n v="794893.92411000002"/>
    <n v="724514.02338999999"/>
    <n v="794893.92411000002"/>
    <n v="724514.02338999999"/>
    <n v="520024.26870999997"/>
    <n v="512306.32352999999"/>
    <n v="520024.26870999997"/>
    <n v="512306.32352999999"/>
    <n v="34851877.802999951"/>
    <n v="34722901.368000001"/>
    <n v="143.042"/>
    <n v="137.94900000000001"/>
    <n v="2687.4041499999998"/>
    <n v="11411.505220000001"/>
    <n v="77638.137540000011"/>
    <n v="159777.25622000001"/>
    <n v="232350.51858"/>
    <n v="219471.09328"/>
    <n v="0"/>
    <n v="0"/>
    <n v="0"/>
    <n v="0"/>
    <n v="0"/>
    <n v="0"/>
    <s v="Total General"/>
    <s v="Totales"/>
    <s v="Total General"/>
    <x v="26"/>
    <x v="0"/>
    <n v="794893.92411000002"/>
    <n v="724514.02338999999"/>
    <n v="1025001350.6946898"/>
    <n v="915229324.65265012"/>
    <n v="979173922.5983398"/>
    <n v="876641246.77608013"/>
    <n v="1025001350.6946898"/>
    <n v="915229324.65265012"/>
    <n v="593582477.48155999"/>
    <n v="529500429.12055987"/>
    <n v="794893.92411000002"/>
    <n v="724514.02338999999"/>
    <n v="7.7550524550164202E-2"/>
    <n v="7.9162020258143409E-2"/>
    <n v="70379.900720000034"/>
    <n v="9.7140839856615369"/>
    <n v="100"/>
    <n v="100"/>
    <n v="100"/>
    <n v="100"/>
    <n v="7.7550524550164202E-2"/>
    <n v="8.1180054509689792E-2"/>
    <n v="7.9162020258143409E-2"/>
    <n v="8.2646581603872685E-2"/>
    <m/>
    <m/>
    <m/>
    <n v="0"/>
    <m/>
    <n v="0"/>
    <m/>
    <n v="0"/>
    <m/>
    <n v="1.5065098409912547"/>
    <n v="65.420586689254563"/>
    <n v="70.710339205433115"/>
    <n v="8.760775266081787E-2"/>
    <n v="-51.408517471911807"/>
    <n v="5.8683925557196259"/>
    <n v="33.414230368187717"/>
    <n v="72.801048116235094"/>
    <s v="Resto"/>
    <n v="2024"/>
    <n v="4"/>
    <d v="2026-02-27T00:00:00"/>
    <x v="26"/>
    <x v="37"/>
  </r>
  <r>
    <n v="2025"/>
    <n v="12"/>
    <n v="7"/>
    <x v="10"/>
    <s v="Total General Sin Pensiones"/>
    <n v="264"/>
    <s v="bba58959c32abe688d9cb5222b97de973002a67c412d6a8c8d2a79ac692f32b7"/>
    <s v="a62909462c6310cff6f2c460478962c30aafe7f1a24cba6daff12de1aba6d3de"/>
    <x v="38"/>
    <n v="794893.92411000002"/>
    <n v="724514.02338999999"/>
    <n v="794893.92411000002"/>
    <n v="724514.02338999999"/>
    <n v="520024.26870999997"/>
    <n v="512306.32352999999"/>
    <n v="520024.26870999997"/>
    <n v="512306.32352999999"/>
    <n v="34851877.802999951"/>
    <n v="34722901.368000001"/>
    <n v="143.042"/>
    <n v="137.94900000000001"/>
    <n v="2687.4041499999998"/>
    <n v="11411.505220000001"/>
    <n v="77638.137540000011"/>
    <n v="159777.25622000001"/>
    <n v="232350.51858"/>
    <n v="219471.09328"/>
    <n v="0"/>
    <n v="0"/>
    <n v="0"/>
    <n v="0"/>
    <n v="0"/>
    <n v="0"/>
    <s v="Total General Sin Pensiones"/>
    <s v="Totales"/>
    <s v="Total General Sin Pensiones"/>
    <x v="25"/>
    <x v="0"/>
    <n v="794893.92411000002"/>
    <n v="724514.02338999999"/>
    <n v="1025001350.6946898"/>
    <n v="915229324.65265012"/>
    <n v="979173922.5983398"/>
    <n v="876641246.77608013"/>
    <n v="979173922.5983398"/>
    <n v="876641246.77608013"/>
    <n v="558476302.03137994"/>
    <n v="497794560.05847001"/>
    <n v="794893.92411000002"/>
    <n v="724514.02338999999"/>
    <n v="8.1180054509689792E-2"/>
    <n v="8.2646581603872685E-2"/>
    <n v="70379.900720000034"/>
    <n v="9.7140839856615369"/>
    <n v="100"/>
    <n v="100"/>
    <n v="100"/>
    <n v="100"/>
    <n v="7.7550524550164202E-2"/>
    <n v="8.1180054509689792E-2"/>
    <n v="7.9162020258143409E-2"/>
    <n v="8.2646581603872685E-2"/>
    <m/>
    <m/>
    <m/>
    <n v="0"/>
    <m/>
    <n v="0"/>
    <m/>
    <n v="0"/>
    <m/>
    <n v="1.5065098409912547"/>
    <n v="65.420586689254563"/>
    <n v="70.710339205433115"/>
    <n v="9.3114831698047698E-2"/>
    <n v="-51.408517471911807"/>
    <n v="5.8683925557196259"/>
    <n v="33.414230368187717"/>
    <n v="72.801048116235094"/>
    <s v="Resto"/>
    <n v="2024"/>
    <n v="4"/>
    <d v="2026-02-27T00:00:00"/>
    <x v="25"/>
    <x v="38"/>
  </r>
  <r>
    <n v="2025"/>
    <n v="12"/>
    <n v="7"/>
    <x v="10"/>
    <s v="Daños"/>
    <n v="264"/>
    <s v="bba58959c32abe688d9cb5222b97de973002a67c412d6a8c8d2a79ac692f32b7"/>
    <s v="a62909462c6310cff6f2c460478962c30aafe7f1a24cba6daff12de1aba6d3de"/>
    <x v="32"/>
    <n v="794893.92411000002"/>
    <n v="724514.02338999999"/>
    <n v="794893.92411000002"/>
    <n v="724514.02338999999"/>
    <n v="520024.26870999997"/>
    <n v="512306.32352999999"/>
    <n v="520024.26870999997"/>
    <n v="512306.32352999999"/>
    <n v="34851877.802999951"/>
    <n v="34722901.368000001"/>
    <n v="143.042"/>
    <n v="137.94900000000001"/>
    <n v="2687.4041499999998"/>
    <n v="11411.505220000001"/>
    <n v="77638.137540000011"/>
    <n v="159777.25622000001"/>
    <n v="232350.51858"/>
    <n v="219471.09328"/>
    <n v="0"/>
    <n v="0"/>
    <n v="0"/>
    <n v="0"/>
    <n v="0"/>
    <n v="0"/>
    <s v="Daños"/>
    <s v="Totales"/>
    <s v="Daños Total"/>
    <x v="23"/>
    <x v="0"/>
    <n v="794893.92411000002"/>
    <n v="724514.02338999999"/>
    <n v="1025001350.6946898"/>
    <n v="915229324.65265012"/>
    <n v="979173922.5983398"/>
    <n v="876641246.77608013"/>
    <n v="371146564.74468988"/>
    <n v="331092600.86896008"/>
    <n v="192698359.00147003"/>
    <n v="170533067.60229999"/>
    <n v="794893.92411000002"/>
    <n v="724514.02338999999"/>
    <n v="0.2141725128607358"/>
    <n v="0.21882519316000915"/>
    <n v="70379.900720000034"/>
    <n v="9.7140839856615369"/>
    <n v="100"/>
    <n v="100"/>
    <n v="100"/>
    <n v="100"/>
    <n v="7.7550524550164202E-2"/>
    <n v="8.1180054509689792E-2"/>
    <n v="7.9162020258143409E-2"/>
    <n v="8.2646581603872685E-2"/>
    <m/>
    <m/>
    <m/>
    <n v="0"/>
    <m/>
    <n v="0"/>
    <m/>
    <n v="0"/>
    <m/>
    <n v="1.5065098409912547"/>
    <n v="65.420586689254563"/>
    <n v="70.710339205433115"/>
    <n v="0.26986439915974214"/>
    <n v="-51.408517471911807"/>
    <n v="5.8683925557196259"/>
    <n v="33.414230368187717"/>
    <n v="72.801048116235094"/>
    <s v="Resto"/>
    <n v="2024"/>
    <n v="4"/>
    <d v="2026-02-27T00:00:00"/>
    <x v="23"/>
    <x v="32"/>
  </r>
  <r>
    <n v="2025"/>
    <n v="12"/>
    <n v="79"/>
    <x v="11"/>
    <s v="Incendio"/>
    <n v="51"/>
    <s v="031b4af5197ec30a926f48cf40e11a7dbc470048a21e4003b7a3c07c5dab1baa"/>
    <s v="a62909462c6310cff6f2c460478962c30aafe7f1a24cba6daff12de1aba6d3de"/>
    <x v="10"/>
    <n v="1392261.0313299999"/>
    <n v="1153669.47539"/>
    <n v="1392261.0313299999"/>
    <n v="1153669.47539"/>
    <n v="246487.54014"/>
    <n v="159394.03692000001"/>
    <n v="246487.54014"/>
    <n v="159394.03692000001"/>
    <n v="34851877.802999951"/>
    <n v="34722901.368000001"/>
    <n v="143.042"/>
    <n v="137.94900000000001"/>
    <n v="0"/>
    <n v="0"/>
    <n v="219620.18575"/>
    <n v="129689.04831999999"/>
    <n v="1347017.4760799999"/>
    <n v="990310.56215999997"/>
    <n v="0"/>
    <n v="0"/>
    <n v="0"/>
    <n v="0"/>
    <n v="0"/>
    <n v="0"/>
    <s v="Incendio"/>
    <s v="Daños Sin Autos"/>
    <s v="Incendio"/>
    <x v="0"/>
    <x v="0"/>
    <n v="91085001.343329996"/>
    <n v="77118417.460149989"/>
    <n v="1025001350.6946898"/>
    <n v="915229324.65265012"/>
    <n v="979173922.5983398"/>
    <n v="876641246.77608013"/>
    <n v="34004630.66296"/>
    <n v="29220783.15724"/>
    <n v="21161856.01103"/>
    <n v="17879229.429379996"/>
    <m/>
    <m/>
    <n v="4.0943277553269795"/>
    <n v="3.9481127839113261"/>
    <n v="238591.55593999987"/>
    <n v="20.681101565883388"/>
    <m/>
    <m/>
    <n v="1.5285294074730262"/>
    <n v="1.4959714078496811"/>
    <n v="0.13583016552967483"/>
    <n v="0.14218730699399046"/>
    <n v="0.12605250337972326"/>
    <n v="0.13160109447652776"/>
    <m/>
    <m/>
    <m/>
    <n v="0"/>
    <m/>
    <n v="0"/>
    <m/>
    <n v="0"/>
    <m/>
    <n v="54.640377333383093"/>
    <n v="17.704118307795717"/>
    <n v="13.816265431320055"/>
    <n v="1.1647727874697076"/>
    <n v="69.343663628481792"/>
    <n v="36.01970205608778"/>
    <n v="16.304182362141578"/>
    <n v="13.095795730697935"/>
    <s v="Medianas"/>
    <n v="2024"/>
    <n v="4"/>
    <d v="2026-02-27T00:00:00"/>
    <x v="0"/>
    <x v="10"/>
  </r>
  <r>
    <n v="2025"/>
    <n v="12"/>
    <n v="79"/>
    <x v="11"/>
    <s v="Maritimo y Transportes"/>
    <n v="51"/>
    <s v="031b4af5197ec30a926f48cf40e11a7dbc470048a21e4003b7a3c07c5dab1baa"/>
    <s v="a62909462c6310cff6f2c460478962c30aafe7f1a24cba6daff12de1aba6d3de"/>
    <x v="31"/>
    <n v="51.017530000000001"/>
    <n v="52.533919999999995"/>
    <n v="51.017530000000001"/>
    <n v="52.533919999999995"/>
    <n v="0"/>
    <n v="0"/>
    <n v="0"/>
    <n v="0"/>
    <n v="34851877.802999951"/>
    <n v="34722901.368000001"/>
    <n v="143.042"/>
    <n v="137.94900000000001"/>
    <n v="0"/>
    <n v="0"/>
    <n v="0"/>
    <n v="0"/>
    <n v="55.423169999999999"/>
    <n v="51.386400000000002"/>
    <n v="0"/>
    <n v="0"/>
    <n v="0"/>
    <n v="0"/>
    <n v="0"/>
    <n v="0"/>
    <s v="Maritimo y Transportes"/>
    <s v="Daños Sin Autos"/>
    <s v="Maritimo y Transportes"/>
    <x v="19"/>
    <x v="0"/>
    <n v="91085001.343329996"/>
    <n v="77118417.460149989"/>
    <n v="1025001350.6946898"/>
    <n v="915229324.65265012"/>
    <n v="979173922.5983398"/>
    <n v="876641246.77608013"/>
    <n v="23289744.321129996"/>
    <n v="18238403.617370002"/>
    <n v="6063254.5960799996"/>
    <n v="13830326.200799998"/>
    <n v="51.017530000000001"/>
    <n v="52.533919999999995"/>
    <n v="2.1905577535135724E-4"/>
    <n v="2.880401218337301E-4"/>
    <n v="-1.5163899999999941"/>
    <n v="-2.886496952825901"/>
    <n v="100"/>
    <n v="100"/>
    <n v="5.6010901078760239E-5"/>
    <n v="6.8121107421772846E-5"/>
    <n v="4.9773134411406495E-6"/>
    <n v="5.210262326494529E-6"/>
    <n v="5.7399734235938945E-6"/>
    <n v="5.9926361203283301E-6"/>
    <m/>
    <m/>
    <m/>
    <n v="0"/>
    <m/>
    <n v="0"/>
    <m/>
    <n v="0"/>
    <m/>
    <m/>
    <m/>
    <m/>
    <m/>
    <m/>
    <n v="7.8557166876839002"/>
    <m/>
    <m/>
    <s v="Resto"/>
    <n v="2024"/>
    <n v="4"/>
    <d v="2026-02-27T00:00:00"/>
    <x v="19"/>
    <x v="31"/>
  </r>
  <r>
    <n v="2025"/>
    <n v="12"/>
    <n v="79"/>
    <x v="11"/>
    <s v="MyT Carga"/>
    <n v="51"/>
    <s v="031b4af5197ec30a926f48cf40e11a7dbc470048a21e4003b7a3c07c5dab1baa"/>
    <s v="a62909462c6310cff6f2c460478962c30aafe7f1a24cba6daff12de1aba6d3de"/>
    <x v="31"/>
    <n v="0"/>
    <n v="0"/>
    <n v="0"/>
    <n v="0"/>
    <n v="0"/>
    <n v="0"/>
    <n v="0"/>
    <n v="0"/>
    <n v="34851877.802999951"/>
    <n v="34722901.368000001"/>
    <n v="143.042"/>
    <n v="137.94900000000001"/>
    <n v="0"/>
    <n v="0"/>
    <n v="0"/>
    <n v="0"/>
    <n v="0"/>
    <n v="0"/>
    <n v="0"/>
    <n v="0"/>
    <n v="0"/>
    <n v="0"/>
    <n v="0"/>
    <n v="0"/>
    <s v="MyT Carga"/>
    <s v="Daños Sin Autos"/>
    <s v="Maritimo y Transportes"/>
    <x v="17"/>
    <x v="0"/>
    <n v="91085001.343329996"/>
    <n v="77118417.460149989"/>
    <n v="1025001350.6946898"/>
    <n v="915229324.65265012"/>
    <n v="979173922.5983398"/>
    <n v="876641246.77608013"/>
    <n v="13372625.609420002"/>
    <n v="11810280.26677"/>
    <n v="7994414.3617699994"/>
    <n v="7433235.6017499994"/>
    <n v="51.017530000000001"/>
    <n v="52.533919999999995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17"/>
    <x v="31"/>
  </r>
  <r>
    <n v="2025"/>
    <n v="12"/>
    <n v="79"/>
    <x v="11"/>
    <s v="MyT Cascos"/>
    <n v="51"/>
    <s v="031b4af5197ec30a926f48cf40e11a7dbc470048a21e4003b7a3c07c5dab1baa"/>
    <s v="a62909462c6310cff6f2c460478962c30aafe7f1a24cba6daff12de1aba6d3de"/>
    <x v="26"/>
    <n v="51.017530000000001"/>
    <n v="52.533919999999995"/>
    <n v="51.017530000000001"/>
    <n v="52.533919999999995"/>
    <n v="0"/>
    <n v="0"/>
    <n v="0"/>
    <n v="0"/>
    <n v="34851877.802999951"/>
    <n v="34722901.368000001"/>
    <n v="143.042"/>
    <n v="137.94900000000001"/>
    <n v="0"/>
    <n v="0"/>
    <n v="0"/>
    <n v="0"/>
    <n v="55.423169999999999"/>
    <n v="51.386400000000002"/>
    <n v="0"/>
    <n v="0"/>
    <n v="0"/>
    <n v="0"/>
    <n v="0"/>
    <n v="0"/>
    <s v="MyT Cascos"/>
    <s v="Daños Sin Autos"/>
    <s v="Maritimo y Transportes"/>
    <x v="18"/>
    <x v="0"/>
    <n v="91085001.343329996"/>
    <n v="77118417.460149989"/>
    <n v="1025001350.6946898"/>
    <n v="915229324.65265012"/>
    <n v="979173922.5983398"/>
    <n v="876641246.77608013"/>
    <n v="9917118.7117099985"/>
    <n v="6428123.3506000005"/>
    <n v="-1931159.7656899989"/>
    <n v="6397090.5990500022"/>
    <n v="51.017530000000001"/>
    <n v="52.533919999999995"/>
    <n v="5.1443903701343409E-4"/>
    <n v="8.1725127435671385E-4"/>
    <n v="-1.5163899999999941"/>
    <n v="-2.886496952825901"/>
    <n v="100"/>
    <n v="100"/>
    <n v="5.6010901078760239E-5"/>
    <n v="6.8121107421772846E-5"/>
    <n v="4.9773134411406495E-6"/>
    <n v="5.210262326494529E-6"/>
    <n v="5.7399734235938945E-6"/>
    <n v="5.9926361203283301E-6"/>
    <m/>
    <m/>
    <m/>
    <n v="0"/>
    <m/>
    <n v="0"/>
    <m/>
    <n v="0"/>
    <m/>
    <m/>
    <m/>
    <m/>
    <m/>
    <m/>
    <n v="7.8557166876839002"/>
    <m/>
    <m/>
    <s v="Resto"/>
    <n v="2024"/>
    <n v="4"/>
    <d v="2026-02-27T00:00:00"/>
    <x v="18"/>
    <x v="26"/>
  </r>
  <r>
    <n v="2025"/>
    <n v="12"/>
    <n v="79"/>
    <x v="11"/>
    <s v="Responsabilidad Civil y Riesgos Profesionales"/>
    <n v="51"/>
    <s v="031b4af5197ec30a926f48cf40e11a7dbc470048a21e4003b7a3c07c5dab1baa"/>
    <s v="a62909462c6310cff6f2c460478962c30aafe7f1a24cba6daff12de1aba6d3de"/>
    <x v="26"/>
    <n v="286506.30501000001"/>
    <n v="228263.74833999999"/>
    <n v="286506.30501000001"/>
    <n v="228263.74833999999"/>
    <n v="38290.592369999998"/>
    <n v="26580.631459999997"/>
    <n v="38290.592369999998"/>
    <n v="26580.631459999997"/>
    <n v="34851877.802999951"/>
    <n v="34722901.368000001"/>
    <n v="143.042"/>
    <n v="137.94900000000001"/>
    <n v="0"/>
    <n v="0"/>
    <n v="34860.29737"/>
    <n v="23488.119839999999"/>
    <n v="271555.58199000004"/>
    <n v="193079.723410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91085001.343329996"/>
    <n v="77118417.460149989"/>
    <n v="1025001350.6946898"/>
    <n v="915229324.65265012"/>
    <n v="979173922.5983398"/>
    <n v="876641246.77608013"/>
    <n v="21871531.865920011"/>
    <n v="19519102.49123"/>
    <n v="10675318.01537"/>
    <n v="7926763.6329799984"/>
    <n v="286506.30501000001"/>
    <n v="228263.74833999999"/>
    <n v="1.309950792502244"/>
    <n v="1.1694377261585653"/>
    <n v="58242.55667000002"/>
    <n v="25.515464936310185"/>
    <n v="100"/>
    <n v="100"/>
    <n v="0.31454827994134998"/>
    <n v="0.29599122473947614"/>
    <n v="2.7951797801614775E-2"/>
    <n v="2.9260001558224277E-2"/>
    <n v="2.4940606926753706E-2"/>
    <n v="2.6038444937362758E-2"/>
    <m/>
    <m/>
    <m/>
    <n v="0"/>
    <m/>
    <n v="0"/>
    <m/>
    <n v="0"/>
    <m/>
    <n v="44.05448729696959"/>
    <n v="13.364659590532757"/>
    <n v="11.644701207836128"/>
    <n v="0.35868338830628149"/>
    <n v="48.416721336006276"/>
    <n v="40.644277500521639"/>
    <n v="12.837260465993191"/>
    <n v="12.164985232614798"/>
    <s v="Resto"/>
    <n v="2024"/>
    <n v="4"/>
    <d v="2026-02-27T00:00:00"/>
    <x v="22"/>
    <x v="26"/>
  </r>
  <r>
    <n v="2025"/>
    <n v="12"/>
    <n v="79"/>
    <x v="11"/>
    <s v="RC General"/>
    <n v="51"/>
    <s v="031b4af5197ec30a926f48cf40e11a7dbc470048a21e4003b7a3c07c5dab1baa"/>
    <s v="a62909462c6310cff6f2c460478962c30aafe7f1a24cba6daff12de1aba6d3de"/>
    <x v="17"/>
    <n v="286506.30501000001"/>
    <n v="228263.74833999999"/>
    <n v="286506.30501000001"/>
    <n v="228263.74833999999"/>
    <n v="38290.592369999998"/>
    <n v="26580.631459999997"/>
    <n v="38290.592369999998"/>
    <n v="26580.631459999997"/>
    <n v="34851877.802999951"/>
    <n v="34722901.368000001"/>
    <n v="143.042"/>
    <n v="137.94900000000001"/>
    <n v="0"/>
    <n v="0"/>
    <n v="34860.29737"/>
    <n v="23488.119839999999"/>
    <n v="271555.58199000004"/>
    <n v="193079.72341000001"/>
    <n v="0"/>
    <n v="0"/>
    <n v="0"/>
    <n v="0"/>
    <n v="0"/>
    <n v="0"/>
    <s v="RC General"/>
    <s v="Daños Sin Autos"/>
    <s v="Responsabilidad Civil y Riesgos Profesionales"/>
    <x v="21"/>
    <x v="0"/>
    <n v="91085001.343329996"/>
    <n v="77118417.460149989"/>
    <n v="1025001350.6946898"/>
    <n v="915229324.65265012"/>
    <n v="979173922.5983398"/>
    <n v="876641246.77608013"/>
    <n v="17283430.244149998"/>
    <n v="14944322.838619996"/>
    <n v="9150572.3407299984"/>
    <n v="6562817.1625400009"/>
    <n v="286506.30501000001"/>
    <n v="228263.74833999999"/>
    <n v="1.6576935305245617"/>
    <n v="1.5274278453762216"/>
    <n v="58242.55667000002"/>
    <n v="25.515464936310185"/>
    <n v="100"/>
    <n v="100"/>
    <n v="0.31454827994134998"/>
    <n v="0.29599122473947614"/>
    <n v="2.7951797801614775E-2"/>
    <n v="2.9260001558224277E-2"/>
    <n v="2.4940606926753706E-2"/>
    <n v="2.6038444937362758E-2"/>
    <m/>
    <m/>
    <m/>
    <n v="0"/>
    <m/>
    <n v="0"/>
    <m/>
    <n v="0"/>
    <m/>
    <n v="44.05448729696959"/>
    <n v="13.364659590532757"/>
    <n v="11.644701207836128"/>
    <n v="0.41845024490506694"/>
    <n v="48.416721336006276"/>
    <n v="40.644277500521639"/>
    <n v="12.837260465993191"/>
    <n v="12.164985232614798"/>
    <s v="Resto"/>
    <n v="2024"/>
    <n v="4"/>
    <d v="2026-02-27T00:00:00"/>
    <x v="21"/>
    <x v="17"/>
  </r>
  <r>
    <n v="2025"/>
    <n v="12"/>
    <n v="79"/>
    <x v="11"/>
    <s v="Accidentes Personales"/>
    <n v="51"/>
    <s v="031b4af5197ec30a926f48cf40e11a7dbc470048a21e4003b7a3c07c5dab1baa"/>
    <s v="a62909462c6310cff6f2c460478962c30aafe7f1a24cba6daff12de1aba6d3de"/>
    <x v="19"/>
    <n v="580533.24675000005"/>
    <n v="583128.98575999995"/>
    <n v="580533.24675000005"/>
    <n v="583128.98575999995"/>
    <n v="-23256.137460000002"/>
    <n v="1369.6711699999996"/>
    <n v="-23256.137460000002"/>
    <n v="1369.6711699999996"/>
    <n v="34851877.802999951"/>
    <n v="34722901.368000001"/>
    <n v="143.042"/>
    <n v="137.94900000000001"/>
    <n v="0"/>
    <n v="0"/>
    <n v="-23256.137460000002"/>
    <n v="1369.6711699999998"/>
    <n v="647190.15384000004"/>
    <n v="597401.01488999999"/>
    <n v="0"/>
    <n v="0"/>
    <n v="0"/>
    <n v="0"/>
    <n v="0"/>
    <n v="0"/>
    <s v="Accidentes Personales"/>
    <s v="Accidentes y Enfermedades"/>
    <s v="Accidentes Personales"/>
    <x v="5"/>
    <x v="0"/>
    <n v="91085001.343329996"/>
    <n v="77118417.460149989"/>
    <n v="1025001350.6946898"/>
    <n v="915229324.65265012"/>
    <n v="979173922.5983398"/>
    <n v="876641246.77608013"/>
    <n v="6811902.2167499969"/>
    <n v="6595100.8747899998"/>
    <n v="1727181.4153400001"/>
    <n v="1583187.5877299996"/>
    <n v="580543.86834000004"/>
    <n v="583139.80669000011"/>
    <n v="8.522336761125386"/>
    <n v="8.8418508955493103"/>
    <n v="-2595.7390099999029"/>
    <n v="-0.44513976725352178"/>
    <n v="99.998170406996053"/>
    <n v="99.998144367804073"/>
    <n v="0.63735328340368036"/>
    <n v="0.75614750012385157"/>
    <n v="5.6637315292955119E-2"/>
    <n v="5.9288062452633003E-2"/>
    <n v="6.3713975290434488E-2"/>
    <n v="6.6518543121773521E-2"/>
    <m/>
    <m/>
    <m/>
    <n v="0"/>
    <m/>
    <n v="0"/>
    <m/>
    <n v="0"/>
    <m/>
    <n v="-1797.935823530549"/>
    <n v="-4.0059957961399908"/>
    <n v="0.23488305391214406"/>
    <n v="-1.3464791395651958"/>
    <n v="-1797.935823530549"/>
    <n v="8.3342909886364716"/>
    <n v="-3.593401000001839"/>
    <n v="0.22927165101187497"/>
    <s v="Grandes"/>
    <n v="2024"/>
    <n v="4"/>
    <d v="2026-02-27T00:00:00"/>
    <x v="5"/>
    <x v="19"/>
  </r>
  <r>
    <n v="2025"/>
    <n v="12"/>
    <n v="79"/>
    <x v="11"/>
    <s v="GMM. Individual"/>
    <n v="51"/>
    <s v="031b4af5197ec30a926f48cf40e11a7dbc470048a21e4003b7a3c07c5dab1baa"/>
    <s v="a62909462c6310cff6f2c460478962c30aafe7f1a24cba6daff12de1aba6d3de"/>
    <x v="2"/>
    <n v="10.621589999999999"/>
    <n v="10.820930000000001"/>
    <n v="10.621589999999999"/>
    <n v="10.820930000000001"/>
    <n v="0"/>
    <n v="0"/>
    <n v="0"/>
    <n v="0"/>
    <n v="34851877.802999951"/>
    <n v="34722901.368000001"/>
    <n v="143.042"/>
    <n v="137.94900000000001"/>
    <n v="0"/>
    <n v="0"/>
    <n v="0"/>
    <n v="0"/>
    <n v="10.75375"/>
    <n v="10.99649"/>
    <n v="0"/>
    <n v="0"/>
    <n v="0"/>
    <n v="0"/>
    <n v="0"/>
    <n v="0"/>
    <s v="GMM. Individual"/>
    <s v="Accidentes y Enfermedades"/>
    <s v="Gastos Medicos"/>
    <x v="38"/>
    <x v="0"/>
    <n v="91085001.343329996"/>
    <n v="77118417.460149989"/>
    <n v="1025001350.6946898"/>
    <n v="915229324.65265012"/>
    <n v="979173922.5983398"/>
    <n v="876641246.77608013"/>
    <n v="87718256.398300007"/>
    <n v="79278951.097049981"/>
    <n v="65696782.829490021"/>
    <n v="55238627.625970006"/>
    <n v="580543.86834000004"/>
    <n v="583139.80669000011"/>
    <n v="1.2108756416418976E-5"/>
    <n v="1.3649184115407215E-5"/>
    <n v="-0.19934000000000118"/>
    <n v="-1.8421706821872164"/>
    <n v="1.8295930039483909E-3"/>
    <n v="1.8556321958916547E-3"/>
    <n v="1.1661184435803712E-5"/>
    <n v="1.4031576835185429E-5"/>
    <n v="1.0362513174057057E-6"/>
    <n v="1.0847500893216708E-6"/>
    <n v="1.1823189782633751E-6"/>
    <n v="1.2343624076319538E-6"/>
    <m/>
    <m/>
    <m/>
    <n v="0"/>
    <m/>
    <n v="0"/>
    <m/>
    <n v="0"/>
    <m/>
    <m/>
    <m/>
    <m/>
    <m/>
    <m/>
    <n v="-2.2074316440973352"/>
    <m/>
    <m/>
    <s v="Resto"/>
    <n v="2024"/>
    <n v="4"/>
    <d v="2026-02-27T00:00:00"/>
    <x v="38"/>
    <x v="2"/>
  </r>
  <r>
    <n v="2025"/>
    <n v="12"/>
    <n v="79"/>
    <x v="11"/>
    <s v="Gastos Medicos"/>
    <n v="51"/>
    <s v="031b4af5197ec30a926f48cf40e11a7dbc470048a21e4003b7a3c07c5dab1baa"/>
    <s v="a62909462c6310cff6f2c460478962c30aafe7f1a24cba6daff12de1aba6d3de"/>
    <x v="39"/>
    <n v="10.621589999999999"/>
    <n v="10.820930000000001"/>
    <n v="10.621589999999999"/>
    <n v="10.820930000000001"/>
    <n v="0"/>
    <n v="0"/>
    <n v="0"/>
    <n v="0"/>
    <n v="34851877.802999951"/>
    <n v="34722901.368000001"/>
    <n v="143.042"/>
    <n v="137.94900000000001"/>
    <n v="0"/>
    <n v="0"/>
    <n v="0"/>
    <n v="0"/>
    <n v="10.75375"/>
    <n v="10.99649"/>
    <n v="0"/>
    <n v="0"/>
    <n v="0"/>
    <n v="0"/>
    <n v="0"/>
    <n v="0"/>
    <s v="Gastos Medicos"/>
    <s v="Accidentes y Enfermedades"/>
    <s v="Gastos Medicos"/>
    <x v="28"/>
    <x v="0"/>
    <n v="91085001.343329996"/>
    <n v="77118417.460149989"/>
    <n v="1025001350.6946898"/>
    <n v="915229324.65265012"/>
    <n v="979173922.5983398"/>
    <n v="876641246.77608013"/>
    <n v="177180208.77595001"/>
    <n v="158266338.74798006"/>
    <n v="139622278.47811997"/>
    <n v="117437565.55420999"/>
    <n v="580543.86834000004"/>
    <n v="583139.80669000011"/>
    <n v="5.9947948325488982E-6"/>
    <n v="6.8371645452865495E-6"/>
    <n v="-0.19934000000000118"/>
    <n v="-1.8421706821872164"/>
    <n v="1.8295930039483909E-3"/>
    <n v="1.8556321958916547E-3"/>
    <n v="1.1661184435803712E-5"/>
    <n v="1.4031576835185429E-5"/>
    <n v="1.0362513174057057E-6"/>
    <n v="1.0847500893216708E-6"/>
    <n v="1.1823189782633751E-6"/>
    <n v="1.2343624076319538E-6"/>
    <m/>
    <m/>
    <m/>
    <n v="0"/>
    <m/>
    <n v="0"/>
    <m/>
    <n v="0"/>
    <m/>
    <m/>
    <m/>
    <m/>
    <m/>
    <m/>
    <n v="-2.2074316440973352"/>
    <m/>
    <m/>
    <s v="Resto"/>
    <n v="2024"/>
    <n v="4"/>
    <d v="2026-02-27T00:00:00"/>
    <x v="28"/>
    <x v="39"/>
  </r>
  <r>
    <n v="2025"/>
    <n v="12"/>
    <n v="79"/>
    <x v="11"/>
    <s v="AP Gpo y Col"/>
    <n v="51"/>
    <s v="031b4af5197ec30a926f48cf40e11a7dbc470048a21e4003b7a3c07c5dab1baa"/>
    <s v="a62909462c6310cff6f2c460478962c30aafe7f1a24cba6daff12de1aba6d3de"/>
    <x v="6"/>
    <n v="17464.335600000002"/>
    <n v="27790.272079999999"/>
    <n v="17464.335600000002"/>
    <n v="27790.272079999999"/>
    <n v="1904.3300999999994"/>
    <n v="4579.2319399999997"/>
    <n v="1904.3300999999994"/>
    <n v="4579.2319399999997"/>
    <n v="34851877.802999951"/>
    <n v="34722901.368000001"/>
    <n v="143.042"/>
    <n v="137.94900000000001"/>
    <n v="0"/>
    <n v="0"/>
    <n v="1904.3301000000001"/>
    <n v="4579.2319400000006"/>
    <n v="17517.160309999999"/>
    <n v="32452.527329999997"/>
    <n v="0"/>
    <n v="0"/>
    <n v="0"/>
    <n v="0"/>
    <n v="0"/>
    <n v="0"/>
    <s v="AP Gpo y Col"/>
    <s v="Accidentes y Enfermedades"/>
    <s v="Accidentes Personales"/>
    <x v="3"/>
    <x v="0"/>
    <n v="91085001.343329996"/>
    <n v="77118417.460149989"/>
    <n v="1025001350.6946898"/>
    <n v="915229324.65265012"/>
    <n v="979173922.5983398"/>
    <n v="876641246.77608013"/>
    <n v="2989208.7794700004"/>
    <n v="2889579.59987"/>
    <n v="1322156.15447"/>
    <n v="1195750.6656100003"/>
    <n v="580543.86834000004"/>
    <n v="583139.80669000011"/>
    <n v="0.58424609615580292"/>
    <n v="0.961741011780754"/>
    <n v="-10325.936479999997"/>
    <n v="-37.156658453269799"/>
    <n v="3.0082714765272272"/>
    <n v="4.7656276867364404"/>
    <n v="1.9173667829427865E-2"/>
    <n v="3.6035843311178276E-2"/>
    <n v="1.7038353742815687E-3"/>
    <n v="1.7835785039757364E-3"/>
    <n v="3.0364271916819346E-3"/>
    <n v="3.1700849329416108E-3"/>
    <m/>
    <m/>
    <m/>
    <n v="0"/>
    <m/>
    <n v="0"/>
    <m/>
    <n v="0"/>
    <m/>
    <n v="-58.413766217746996"/>
    <n v="10.904108484951463"/>
    <n v="16.477823343426582"/>
    <n v="0.14403216243117439"/>
    <n v="-58.413766217746989"/>
    <n v="-46.022199960350505"/>
    <n v="10.871226079451231"/>
    <n v="14.110555684724236"/>
    <s v="Resto"/>
    <n v="2024"/>
    <n v="4"/>
    <d v="2026-02-27T00:00:00"/>
    <x v="3"/>
    <x v="6"/>
  </r>
  <r>
    <n v="2025"/>
    <n v="12"/>
    <n v="79"/>
    <x v="11"/>
    <s v="Accidentes y Enfermedades Total"/>
    <n v="51"/>
    <s v="031b4af5197ec30a926f48cf40e11a7dbc470048a21e4003b7a3c07c5dab1baa"/>
    <s v="a62909462c6310cff6f2c460478962c30aafe7f1a24cba6daff12de1aba6d3de"/>
    <x v="6"/>
    <n v="580543.86834000004"/>
    <n v="583139.80669000011"/>
    <n v="580543.86834000004"/>
    <n v="583139.80669000011"/>
    <n v="-23256.137460000002"/>
    <n v="1369.6711699999996"/>
    <n v="-23256.137460000002"/>
    <n v="1369.6711699999996"/>
    <n v="34851877.802999951"/>
    <n v="34722901.368000001"/>
    <n v="143.042"/>
    <n v="137.94900000000001"/>
    <n v="0"/>
    <n v="0"/>
    <n v="-23256.137460000002"/>
    <n v="1369.6711699999998"/>
    <n v="647200.90759000008"/>
    <n v="597412.01138000004"/>
    <n v="0"/>
    <n v="0"/>
    <n v="0"/>
    <n v="0"/>
    <n v="0"/>
    <n v="0"/>
    <s v="Accidentes y Enfermedades Total"/>
    <s v="Totales"/>
    <s v="Accidentes y Enfermedades Total"/>
    <x v="2"/>
    <x v="0"/>
    <n v="91085001.343329996"/>
    <n v="77118417.460149989"/>
    <n v="1025001350.6946898"/>
    <n v="915229324.65265012"/>
    <n v="979173922.5983398"/>
    <n v="876641246.77608013"/>
    <n v="188947947.14104998"/>
    <n v="169654061.67242995"/>
    <n v="145343919.95890003"/>
    <n v="122278581.2772"/>
    <n v="580543.86834000004"/>
    <n v="583139.80669000011"/>
    <n v="0.30725068841664788"/>
    <n v="0.34372286813618014"/>
    <n v="-2595.9383500000695"/>
    <n v="-0.44516569100899739"/>
    <n v="100"/>
    <n v="100"/>
    <n v="0.6373649445881161"/>
    <n v="0.7561615317006869"/>
    <n v="5.6638351544272526E-2"/>
    <n v="5.9289147202722318E-2"/>
    <n v="6.3715157609412765E-2"/>
    <n v="6.6519777484181183E-2"/>
    <m/>
    <m/>
    <m/>
    <n v="0"/>
    <m/>
    <n v="0"/>
    <m/>
    <n v="0"/>
    <m/>
    <n v="-1797.935823530549"/>
    <n v="-4.005922502721166"/>
    <n v="0.23487869534657294"/>
    <n v="-1.6000763889247181E-2"/>
    <n v="-1797.935823530549"/>
    <n v="8.3340969484342118"/>
    <n v="-3.5933412928296908"/>
    <n v="0.22926743083656942"/>
    <s v="Resto"/>
    <n v="2024"/>
    <n v="4"/>
    <d v="2026-02-27T00:00:00"/>
    <x v="2"/>
    <x v="6"/>
  </r>
  <r>
    <n v="2025"/>
    <n v="12"/>
    <n v="79"/>
    <x v="11"/>
    <s v="AP Individual"/>
    <n v="51"/>
    <s v="031b4af5197ec30a926f48cf40e11a7dbc470048a21e4003b7a3c07c5dab1baa"/>
    <s v="a62909462c6310cff6f2c460478962c30aafe7f1a24cba6daff12de1aba6d3de"/>
    <x v="19"/>
    <n v="563068.91114999994"/>
    <n v="555338.71367999993"/>
    <n v="563068.91114999994"/>
    <n v="555338.71367999993"/>
    <n v="-25160.467560000005"/>
    <n v="-3209.5607699999996"/>
    <n v="-25160.467560000005"/>
    <n v="-3209.5607699999996"/>
    <n v="34851877.802999951"/>
    <n v="34722901.368000001"/>
    <n v="143.042"/>
    <n v="137.94900000000001"/>
    <n v="0"/>
    <n v="0"/>
    <n v="-25160.467559999997"/>
    <n v="-3209.56077"/>
    <n v="629672.99352999998"/>
    <n v="564948.48755999992"/>
    <n v="0"/>
    <n v="0"/>
    <n v="0"/>
    <n v="0"/>
    <n v="0"/>
    <n v="0"/>
    <s v="AP Individual"/>
    <s v="Accidentes y Enfermedades"/>
    <s v="Accidentes Personales"/>
    <x v="4"/>
    <x v="0"/>
    <n v="91085001.343329996"/>
    <n v="77118417.460149989"/>
    <n v="1025001350.6946898"/>
    <n v="915229324.65265012"/>
    <n v="979173922.5983398"/>
    <n v="876641246.77608013"/>
    <n v="3822693.4372799997"/>
    <n v="3705521.2749200007"/>
    <n v="405025.26086999994"/>
    <n v="387436.92212"/>
    <n v="580543.86834000004"/>
    <n v="583139.80669000011"/>
    <n v="14.729638156666994"/>
    <n v="14.986790588376511"/>
    <n v="7730.1974700000137"/>
    <n v="1.3919788553503176"/>
    <n v="96.989898930468811"/>
    <n v="95.232516681067636"/>
    <n v="0.61817961557425238"/>
    <n v="0.7201116568126732"/>
    <n v="5.493347991867354E-2"/>
    <n v="5.7504483948657252E-2"/>
    <n v="6.067754809875256E-2"/>
    <n v="6.3348458188831919E-2"/>
    <m/>
    <m/>
    <m/>
    <n v="0"/>
    <m/>
    <n v="0"/>
    <m/>
    <n v="0"/>
    <m/>
    <n v="683.9224542864788"/>
    <n v="-4.4684526284025878"/>
    <n v="-0.57794652001326685"/>
    <n v="-6.2120736632463283"/>
    <n v="683.92245428647846"/>
    <n v="11.456709309824653"/>
    <n v="-3.995799060548602"/>
    <n v="-0.56811564959878413"/>
    <s v="Grandes"/>
    <n v="2024"/>
    <n v="4"/>
    <d v="2026-02-27T00:00:00"/>
    <x v="4"/>
    <x v="19"/>
  </r>
  <r>
    <n v="2025"/>
    <n v="12"/>
    <n v="79"/>
    <x v="11"/>
    <s v="Terremoto y Erupcion Volcanica"/>
    <n v="51"/>
    <s v="031b4af5197ec30a926f48cf40e11a7dbc470048a21e4003b7a3c07c5dab1baa"/>
    <s v="a62909462c6310cff6f2c460478962c30aafe7f1a24cba6daff12de1aba6d3de"/>
    <x v="1"/>
    <n v="1447251.38726"/>
    <n v="1279517.6229000001"/>
    <n v="1447251.38726"/>
    <n v="1279517.6229000001"/>
    <n v="40612.306550000008"/>
    <n v="-933.2428799999991"/>
    <n v="40612.306550000008"/>
    <n v="-933.2428799999991"/>
    <n v="34851877.802999951"/>
    <n v="34722901.368000001"/>
    <n v="143.042"/>
    <n v="137.94900000000001"/>
    <n v="0"/>
    <n v="0"/>
    <n v="41077.901760000001"/>
    <n v="-1423.4820099999999"/>
    <n v="1339867.33485"/>
    <n v="1182294.3180199999"/>
    <n v="0"/>
    <n v="0"/>
    <n v="0"/>
    <n v="0"/>
    <n v="0"/>
    <n v="0"/>
    <s v="Terremoto y Erupcion Volcanica"/>
    <s v="Daños Sin Autos"/>
    <s v="Riesgos Catastroficos"/>
    <x v="16"/>
    <x v="0"/>
    <n v="91085001.343329996"/>
    <n v="77118417.460149989"/>
    <n v="1025001350.6946898"/>
    <n v="915229324.65265012"/>
    <n v="979173922.5983398"/>
    <n v="876641246.77608013"/>
    <n v="15563905.993049996"/>
    <n v="14505796.106170004"/>
    <n v="760196.79989999975"/>
    <n v="-222767.64615000002"/>
    <n v="2462883.26266"/>
    <n v="2178786.9868100001"/>
    <n v="9.2987672111760684"/>
    <n v="8.8207335435782142"/>
    <n v="167733.76435999991"/>
    <n v="13.109140613462976"/>
    <n v="58.762484166501579"/>
    <n v="58.726145816272016"/>
    <n v="1.5889019771815374"/>
    <n v="1.6591595951267741"/>
    <n v="0.14119507123372396"/>
    <n v="0.14780330172800843"/>
    <n v="0.13980295303426879"/>
    <n v="0.14595681273331945"/>
    <m/>
    <m/>
    <m/>
    <n v="0"/>
    <m/>
    <n v="0"/>
    <m/>
    <n v="0"/>
    <m/>
    <n v="-4451.7403047318239"/>
    <n v="2.8061680857593796"/>
    <n v="-7.2937086859720113E-2"/>
    <n v="5.3423411615705785"/>
    <n v="-2985.7338183009424"/>
    <n v="13.327731887766259"/>
    <n v="3.0658185845390977"/>
    <n v="-0.12039997048991316"/>
    <s v="Grandes"/>
    <n v="2024"/>
    <n v="4"/>
    <d v="2026-02-27T00:00:00"/>
    <x v="16"/>
    <x v="1"/>
  </r>
  <r>
    <n v="2025"/>
    <n v="12"/>
    <n v="79"/>
    <x v="11"/>
    <s v="Huracan y Otros Riesgos Hidrometeorologicos"/>
    <n v="51"/>
    <s v="031b4af5197ec30a926f48cf40e11a7dbc470048a21e4003b7a3c07c5dab1baa"/>
    <s v="a62909462c6310cff6f2c460478962c30aafe7f1a24cba6daff12de1aba6d3de"/>
    <x v="4"/>
    <n v="1015631.8754"/>
    <n v="899269.36390999996"/>
    <n v="1015631.8754"/>
    <n v="899269.36390999996"/>
    <n v="269007.60620000004"/>
    <n v="241305.84924999997"/>
    <n v="269007.60620000004"/>
    <n v="241305.84924999997"/>
    <n v="34851877.802999951"/>
    <n v="34722901.368000001"/>
    <n v="143.042"/>
    <n v="137.94900000000001"/>
    <n v="0"/>
    <n v="0"/>
    <n v="236053.10154"/>
    <n v="143831.69488999998"/>
    <n v="966561.14269000001"/>
    <n v="849224.24903999991"/>
    <n v="0"/>
    <n v="0"/>
    <n v="0"/>
    <n v="0"/>
    <n v="0"/>
    <n v="0"/>
    <s v="Huracan y Otros Riesgos Hidrometeorologicos"/>
    <s v="Daños Sin Autos"/>
    <s v="Riesgos Catastroficos"/>
    <x v="14"/>
    <x v="0"/>
    <n v="91085001.343329996"/>
    <n v="77118417.460149989"/>
    <n v="1025001350.6946898"/>
    <n v="915229324.65265012"/>
    <n v="979173922.5983398"/>
    <n v="876641246.77608013"/>
    <n v="23197857.011369999"/>
    <n v="20492623.836209998"/>
    <n v="11407851.490080001"/>
    <n v="6622132.7381100012"/>
    <n v="2462883.26266"/>
    <n v="2178786.9868100001"/>
    <n v="4.3781280094200374"/>
    <n v="4.3882587759260554"/>
    <n v="116362.51149000006"/>
    <n v="12.939672600883334"/>
    <n v="41.237515833498421"/>
    <n v="41.273854183727977"/>
    <n v="1.1150374489996899"/>
    <n v="1.1660889752758303"/>
    <n v="9.9085906053846706E-2"/>
    <n v="0.10372333780141073"/>
    <n v="9.8256179045759118E-2"/>
    <n v="0.10258122889119541"/>
    <m/>
    <m/>
    <m/>
    <n v="0"/>
    <m/>
    <n v="0"/>
    <m/>
    <n v="0"/>
    <m/>
    <n v="11.479935955178711"/>
    <n v="26.486723459132588"/>
    <n v="26.833544979316137"/>
    <n v="2.358091761923117"/>
    <n v="64.117583207602038"/>
    <n v="13.816950444201614"/>
    <n v="24.421952333305008"/>
    <n v="16.936833239582313"/>
    <s v="Medianas"/>
    <n v="2024"/>
    <n v="4"/>
    <d v="2026-02-27T00:00:00"/>
    <x v="14"/>
    <x v="4"/>
  </r>
  <r>
    <n v="2025"/>
    <n v="12"/>
    <n v="79"/>
    <x v="11"/>
    <s v="Riesgos Catastroficos"/>
    <n v="51"/>
    <s v="031b4af5197ec30a926f48cf40e11a7dbc470048a21e4003b7a3c07c5dab1baa"/>
    <s v="a62909462c6310cff6f2c460478962c30aafe7f1a24cba6daff12de1aba6d3de"/>
    <x v="19"/>
    <n v="2462883.26266"/>
    <n v="2178786.9868100001"/>
    <n v="2462883.26266"/>
    <n v="2178786.9868100001"/>
    <n v="309619.91275000002"/>
    <n v="240372.60636999999"/>
    <n v="309619.91275000002"/>
    <n v="240372.60636999999"/>
    <n v="34851877.802999951"/>
    <n v="34722901.368000001"/>
    <n v="143.042"/>
    <n v="137.94900000000001"/>
    <n v="0"/>
    <n v="0"/>
    <n v="277131.00330000004"/>
    <n v="142408.21288000001"/>
    <n v="2306428.4775399999"/>
    <n v="2031518.56706"/>
    <n v="0"/>
    <n v="0"/>
    <n v="0"/>
    <n v="0"/>
    <n v="0"/>
    <n v="0"/>
    <s v="Riesgos Catastroficos"/>
    <s v="Daños Sin Autos"/>
    <s v="Riesgos Catastroficos"/>
    <x v="15"/>
    <x v="0"/>
    <n v="91085001.343329996"/>
    <n v="77118417.460149989"/>
    <n v="1025001350.6946898"/>
    <n v="915229324.65265012"/>
    <n v="979173922.5983398"/>
    <n v="876641246.77608013"/>
    <n v="38761762.84839002"/>
    <n v="34998585.621450007"/>
    <n v="12144880.34196"/>
    <n v="6399232.7254699999"/>
    <n v="2462883.26266"/>
    <n v="2178786.9868100001"/>
    <n v="6.3538990016866501"/>
    <n v="6.225357248364519"/>
    <n v="284096.27584999986"/>
    <n v="13.039194633062777"/>
    <n v="100"/>
    <n v="100"/>
    <n v="2.7039394261812273"/>
    <n v="2.8252485704026045"/>
    <n v="0.24028097728757067"/>
    <n v="0.25152663952941917"/>
    <n v="0.23805913208002796"/>
    <n v="0.24853804162451487"/>
    <m/>
    <m/>
    <m/>
    <n v="0"/>
    <m/>
    <n v="0"/>
    <m/>
    <n v="0"/>
    <m/>
    <n v="28.808318645681808"/>
    <n v="12.571440857314514"/>
    <n v="11.032405087104623"/>
    <n v="2.5493862766212487"/>
    <n v="94.603244922063539"/>
    <n v="13.532237161772409"/>
    <n v="12.015590598134809"/>
    <n v="7.0099390273401339"/>
    <s v="Grandes"/>
    <n v="2024"/>
    <n v="4"/>
    <d v="2026-02-27T00:00:00"/>
    <x v="15"/>
    <x v="19"/>
  </r>
  <r>
    <n v="2025"/>
    <n v="12"/>
    <n v="79"/>
    <x v="11"/>
    <s v="Miscelaneos"/>
    <n v="51"/>
    <s v="031b4af5197ec30a926f48cf40e11a7dbc470048a21e4003b7a3c07c5dab1baa"/>
    <s v="a62909462c6310cff6f2c460478962c30aafe7f1a24cba6daff12de1aba6d3de"/>
    <x v="13"/>
    <n v="3354092.52917"/>
    <n v="2901245.15338"/>
    <n v="3354092.52917"/>
    <n v="2901245.15338"/>
    <n v="433033.45939999993"/>
    <n v="299059.24239999999"/>
    <n v="433033.45939999993"/>
    <n v="299059.24239999999"/>
    <n v="34851877.802999951"/>
    <n v="34722901.368000001"/>
    <n v="143.042"/>
    <n v="137.94900000000001"/>
    <n v="0"/>
    <n v="0"/>
    <n v="393380.18462999997"/>
    <n v="230133.99077999999"/>
    <n v="3498528.6342399996"/>
    <n v="2771633.7701599998"/>
    <n v="0"/>
    <n v="0"/>
    <n v="0"/>
    <n v="0"/>
    <n v="0"/>
    <n v="0"/>
    <s v="Miscelaneos"/>
    <s v="Daños Sin Autos"/>
    <s v="Diversos"/>
    <x v="8"/>
    <x v="0"/>
    <n v="91085001.343329996"/>
    <n v="77118417.460149989"/>
    <n v="1025001350.6946898"/>
    <n v="915229324.65265012"/>
    <n v="979173922.5983398"/>
    <n v="876641246.77608013"/>
    <n v="18488020.312490001"/>
    <n v="15556913.919899998"/>
    <n v="3138927.3225399987"/>
    <n v="3067729.12347"/>
    <n v="3439680.9421300003"/>
    <n v="2981717.4028099999"/>
    <n v="18.141977737357131"/>
    <n v="18.649233185437911"/>
    <n v="452847.37578999996"/>
    <n v="15.608724938753449"/>
    <n v="97.511733954399844"/>
    <n v="97.301144321921257"/>
    <n v="3.6823763294763507"/>
    <n v="3.7620652094931581"/>
    <n v="0.32722810822607989"/>
    <n v="0.34254308164882158"/>
    <n v="0.31699652483065782"/>
    <n v="0.33095010804585873"/>
    <m/>
    <m/>
    <m/>
    <n v="0"/>
    <m/>
    <n v="0"/>
    <m/>
    <n v="0"/>
    <m/>
    <n v="44.798554267988735"/>
    <n v="12.910599681850696"/>
    <n v="10.307961809142219"/>
    <n v="13.795587310686511"/>
    <n v="70.935281353573544"/>
    <n v="26.226223388742941"/>
    <n v="11.244160781764064"/>
    <n v="8.303189016444799"/>
    <s v="Grandes"/>
    <n v="2024"/>
    <n v="4"/>
    <d v="2026-02-27T00:00:00"/>
    <x v="8"/>
    <x v="13"/>
  </r>
  <r>
    <n v="2025"/>
    <n v="12"/>
    <n v="79"/>
    <x v="11"/>
    <s v="Tecnicos"/>
    <n v="51"/>
    <s v="031b4af5197ec30a926f48cf40e11a7dbc470048a21e4003b7a3c07c5dab1baa"/>
    <s v="a62909462c6310cff6f2c460478962c30aafe7f1a24cba6daff12de1aba6d3de"/>
    <x v="33"/>
    <n v="85588.412959999987"/>
    <n v="80472.249430000011"/>
    <n v="85588.412959999987"/>
    <n v="80472.249430000011"/>
    <n v="43514.623050000009"/>
    <n v="40058.272859999997"/>
    <n v="43514.623050000009"/>
    <n v="40058.272859999997"/>
    <n v="34851877.802999951"/>
    <n v="34722901.368000001"/>
    <n v="143.042"/>
    <n v="137.94900000000001"/>
    <n v="0"/>
    <n v="0"/>
    <n v="43514.623049999995"/>
    <n v="40058.272859999997"/>
    <n v="82273.645690000005"/>
    <n v="75348.73490000001"/>
    <n v="0"/>
    <n v="0"/>
    <n v="0"/>
    <n v="0"/>
    <n v="0"/>
    <n v="0"/>
    <s v="Tecnicos"/>
    <s v="Daños Sin Autos"/>
    <s v="Diversos"/>
    <x v="7"/>
    <x v="0"/>
    <n v="91085001.343329996"/>
    <n v="77118417.460149989"/>
    <n v="1025001350.6946898"/>
    <n v="915229324.65265012"/>
    <n v="979173922.5983398"/>
    <n v="876641246.77608013"/>
    <n v="18807011.735299997"/>
    <n v="17544387.203949999"/>
    <n v="7015944.0200799983"/>
    <n v="5608070.4322000016"/>
    <n v="3439680.9421300003"/>
    <n v="2981717.4028099999"/>
    <n v="0.45508778409147266"/>
    <n v="0.45867802901592503"/>
    <n v="5116.1635299999762"/>
    <n v="6.3576743116275702"/>
    <n v="2.4882660456001457"/>
    <n v="2.6988556780787532"/>
    <n v="9.3965429760920219E-2"/>
    <n v="0.10434893775093748"/>
    <n v="8.3500780659452652E-3"/>
    <n v="8.7408795296429302E-3"/>
    <n v="8.7925776919944108E-3"/>
    <n v="9.1796102140919433E-3"/>
    <m/>
    <m/>
    <m/>
    <n v="0"/>
    <m/>
    <n v="0"/>
    <m/>
    <n v="0"/>
    <m/>
    <n v="8.6283055739313497"/>
    <n v="50.841722080226802"/>
    <n v="49.77898983033311"/>
    <n v="0.62022477553211497"/>
    <n v="8.6283055739313284"/>
    <n v="9.1904805026792769"/>
    <n v="52.890111633024425"/>
    <n v="53.163829377047698"/>
    <s v="Resto"/>
    <n v="2024"/>
    <n v="4"/>
    <d v="2026-02-27T00:00:00"/>
    <x v="7"/>
    <x v="33"/>
  </r>
  <r>
    <n v="2025"/>
    <n v="12"/>
    <n v="79"/>
    <x v="11"/>
    <s v="Diversos"/>
    <n v="51"/>
    <s v="031b4af5197ec30a926f48cf40e11a7dbc470048a21e4003b7a3c07c5dab1baa"/>
    <s v="a62909462c6310cff6f2c460478962c30aafe7f1a24cba6daff12de1aba6d3de"/>
    <x v="1"/>
    <n v="3439680.9421300003"/>
    <n v="2981717.4028099999"/>
    <n v="3439680.9421300003"/>
    <n v="2981717.4028099999"/>
    <n v="476548.08244999999"/>
    <n v="339117.51526000001"/>
    <n v="476548.08244999999"/>
    <n v="339117.51526000001"/>
    <n v="34851877.802999951"/>
    <n v="34722901.368000001"/>
    <n v="143.042"/>
    <n v="137.94900000000001"/>
    <n v="0"/>
    <n v="0"/>
    <n v="436894.80768000003"/>
    <n v="270192.26363999996"/>
    <n v="3580802.2799299997"/>
    <n v="2846982.5050599999"/>
    <n v="0"/>
    <n v="0"/>
    <n v="0"/>
    <n v="0"/>
    <n v="0"/>
    <n v="0"/>
    <s v="Diversos"/>
    <s v="Daños Sin Autos"/>
    <s v="Diversos"/>
    <x v="6"/>
    <x v="0"/>
    <n v="91085001.343329996"/>
    <n v="77118417.460149989"/>
    <n v="1025001350.6946898"/>
    <n v="915229324.65265012"/>
    <n v="979173922.5983398"/>
    <n v="876641246.77608013"/>
    <n v="37295032.047789998"/>
    <n v="33101301.12385001"/>
    <n v="10154871.342620004"/>
    <n v="8675799.5556700006"/>
    <n v="3439680.9421300003"/>
    <n v="2981717.4028099999"/>
    <n v="9.2228931127405378"/>
    <n v="9.0078555874700204"/>
    <n v="457963.53932000045"/>
    <n v="15.359052433621345"/>
    <n v="100"/>
    <n v="100"/>
    <n v="3.7763417592372712"/>
    <n v="3.8664141472440954"/>
    <n v="0.33557818629202518"/>
    <n v="0.35128396117846455"/>
    <n v="0.32578910252265225"/>
    <n v="0.34012971825995064"/>
    <m/>
    <m/>
    <m/>
    <n v="0"/>
    <m/>
    <n v="0"/>
    <m/>
    <n v="0"/>
    <m/>
    <n v="40.525941894989572"/>
    <n v="13.854426921204519"/>
    <n v="11.373227890088186"/>
    <n v="4.6928027581199112"/>
    <n v="61.697748778666735"/>
    <n v="25.775352450033218"/>
    <n v="12.201031319957179"/>
    <n v="9.4904785385853874"/>
    <s v="Grandes"/>
    <n v="2024"/>
    <n v="4"/>
    <d v="2026-02-27T00:00:00"/>
    <x v="6"/>
    <x v="1"/>
  </r>
  <r>
    <n v="2025"/>
    <n v="12"/>
    <n v="79"/>
    <x v="11"/>
    <s v="Automoviles"/>
    <n v="51"/>
    <s v="031b4af5197ec30a926f48cf40e11a7dbc470048a21e4003b7a3c07c5dab1baa"/>
    <s v="a62909462c6310cff6f2c460478962c30aafe7f1a24cba6daff12de1aba6d3de"/>
    <x v="11"/>
    <n v="12968442.297909999"/>
    <n v="11283220.3214"/>
    <n v="12968442.297909999"/>
    <n v="11283220.3214"/>
    <n v="9358122.3232499994"/>
    <n v="7884732.1516200006"/>
    <n v="9358122.3232499994"/>
    <n v="7884732.1516200006"/>
    <n v="34851877.802999951"/>
    <n v="34722901.368000001"/>
    <n v="143.042"/>
    <n v="137.94900000000001"/>
    <n v="0"/>
    <n v="0"/>
    <n v="8682609.5763999987"/>
    <n v="7383324.2824099995"/>
    <n v="11793487.17348"/>
    <n v="9587440.490530001"/>
    <n v="0"/>
    <n v="0"/>
    <n v="0"/>
    <n v="0"/>
    <n v="0"/>
    <n v="0"/>
    <s v="Automoviles"/>
    <s v="Totales"/>
    <s v="Automoviles Total"/>
    <x v="11"/>
    <x v="0"/>
    <n v="91085001.343329996"/>
    <n v="77118417.460149989"/>
    <n v="1025001350.6946898"/>
    <n v="915229324.65265012"/>
    <n v="979173922.5983398"/>
    <n v="876641246.77608013"/>
    <n v="212351111.97566"/>
    <n v="193217367.41473997"/>
    <n v="130402312.61627001"/>
    <n v="114416301.70677"/>
    <n v="12968442.297909999"/>
    <n v="11283220.3214"/>
    <n v="6.1070752948995448"/>
    <n v="5.839651203393446"/>
    <n v="1685221.9765099995"/>
    <n v="14.935647169042433"/>
    <n v="100"/>
    <n v="100"/>
    <n v="14.237736297579422"/>
    <n v="14.631031980435111"/>
    <n v="1.2652122154883698"/>
    <n v="1.3244268457943498"/>
    <n v="1.2328298512159488"/>
    <n v="1.2870966729999263"/>
    <m/>
    <m/>
    <m/>
    <n v="0"/>
    <m/>
    <n v="0"/>
    <m/>
    <n v="0"/>
    <m/>
    <n v="18.686622998693437"/>
    <n v="72.160727620757953"/>
    <n v="69.880157676843794"/>
    <n v="7.1763469032852161"/>
    <n v="17.59756505731993"/>
    <n v="23.009756202701048"/>
    <n v="73.622071645819659"/>
    <n v="77.010379252970395"/>
    <s v="Grandes"/>
    <n v="2024"/>
    <n v="4"/>
    <d v="2026-02-27T00:00:00"/>
    <x v="11"/>
    <x v="11"/>
  </r>
  <r>
    <n v="2025"/>
    <n v="12"/>
    <n v="79"/>
    <x v="11"/>
    <s v="Automoviles Residentes"/>
    <n v="51"/>
    <s v="031b4af5197ec30a926f48cf40e11a7dbc470048a21e4003b7a3c07c5dab1baa"/>
    <s v="a62909462c6310cff6f2c460478962c30aafe7f1a24cba6daff12de1aba6d3de"/>
    <x v="11"/>
    <n v="9524151.7701099999"/>
    <n v="8379035.2317599999"/>
    <n v="9524151.7701099999"/>
    <n v="8379035.2317599999"/>
    <n v="7242425.8213299997"/>
    <n v="5934505.8642100003"/>
    <n v="7242425.8213299997"/>
    <n v="5934505.8642100003"/>
    <n v="34851877.802999951"/>
    <n v="34722901.368000001"/>
    <n v="143.042"/>
    <n v="137.94900000000001"/>
    <n v="0"/>
    <n v="0"/>
    <n v="7215291.5388900004"/>
    <n v="5904362.7988"/>
    <n v="8971388.3682599999"/>
    <n v="7220543.8391800001"/>
    <n v="0"/>
    <n v="0"/>
    <n v="0"/>
    <n v="0"/>
    <n v="0"/>
    <n v="0"/>
    <s v="Automoviles Residentes"/>
    <s v="Automóviles"/>
    <s v="Automóviles"/>
    <x v="13"/>
    <x v="0"/>
    <n v="91085001.343329996"/>
    <n v="77118417.460149989"/>
    <n v="1025001350.6946898"/>
    <n v="915229324.65265012"/>
    <n v="979173922.5983398"/>
    <n v="876641246.77608013"/>
    <n v="131854203.17789003"/>
    <n v="118102294.51461999"/>
    <n v="82072506.09262"/>
    <n v="71101630.919850022"/>
    <n v="12968442.297909999"/>
    <n v="11283220.3214"/>
    <n v="7.2232447207318584"/>
    <n v="7.0947268774043604"/>
    <n v="1145116.53835"/>
    <n v="13.666448543020039"/>
    <n v="73.440985056816871"/>
    <n v="74.261026489646227"/>
    <n v="10.456333786734294"/>
    <n v="10.86515453469953"/>
    <n v="0.92918431411383517"/>
    <n v="0.97267212190829933"/>
    <n v="0.91551210238374181"/>
    <n v="0.95581120128383035"/>
    <m/>
    <m/>
    <m/>
    <n v="0"/>
    <m/>
    <n v="0"/>
    <m/>
    <n v="0"/>
    <m/>
    <n v="22.039239442121762"/>
    <n v="76.042738462643726"/>
    <n v="70.825646390837164"/>
    <n v="8.8244238736378033"/>
    <n v="22.202713226843596"/>
    <n v="24.24809776210477"/>
    <n v="80.425584566342948"/>
    <n v="81.771718727914106"/>
    <s v="Grandes"/>
    <n v="2024"/>
    <n v="4"/>
    <d v="2026-02-27T00:00:00"/>
    <x v="13"/>
    <x v="11"/>
  </r>
  <r>
    <n v="2025"/>
    <n v="12"/>
    <n v="79"/>
    <x v="11"/>
    <s v="Camiones"/>
    <n v="51"/>
    <s v="031b4af5197ec30a926f48cf40e11a7dbc470048a21e4003b7a3c07c5dab1baa"/>
    <s v="a62909462c6310cff6f2c460478962c30aafe7f1a24cba6daff12de1aba6d3de"/>
    <x v="3"/>
    <n v="3444290.5278000003"/>
    <n v="2904185.0896399999"/>
    <n v="3444290.5278000003"/>
    <n v="2904185.0896399999"/>
    <n v="2115696.5019200002"/>
    <n v="1950226.2874099999"/>
    <n v="2115696.5019200002"/>
    <n v="1950226.2874099999"/>
    <n v="34851877.802999951"/>
    <n v="34722901.368000001"/>
    <n v="143.042"/>
    <n v="137.94900000000001"/>
    <n v="0"/>
    <n v="0"/>
    <n v="1467318.0375099999"/>
    <n v="1478961.48361"/>
    <n v="2822098.80522"/>
    <n v="2366896.6513499999"/>
    <n v="0"/>
    <n v="0"/>
    <n v="0"/>
    <n v="0"/>
    <n v="0"/>
    <n v="0"/>
    <s v="Camiones"/>
    <s v="Automóviles"/>
    <s v="Automóviles"/>
    <x v="10"/>
    <x v="0"/>
    <n v="91085001.343329996"/>
    <n v="77118417.460149989"/>
    <n v="1025001350.6946898"/>
    <n v="915229324.65265012"/>
    <n v="979173922.5983398"/>
    <n v="876641246.77608013"/>
    <n v="72063565.252690017"/>
    <n v="68298850.786960006"/>
    <n v="43822980.466360003"/>
    <n v="39398521.360119998"/>
    <n v="12968442.297909999"/>
    <n v="11283220.3214"/>
    <n v="4.779517243870238"/>
    <n v="4.2521727030207703"/>
    <n v="540105.43816000037"/>
    <n v="18.597486781634554"/>
    <n v="26.559014943183147"/>
    <n v="25.738973510353773"/>
    <n v="3.7814025108451292"/>
    <n v="3.7658774457355824"/>
    <n v="0.3360279013745347"/>
    <n v="0.35175472388605056"/>
    <n v="0.31731774883220693"/>
    <n v="0.33128547171609574"/>
    <m/>
    <m/>
    <m/>
    <n v="0"/>
    <m/>
    <n v="0"/>
    <m/>
    <n v="0"/>
    <m/>
    <n v="8.4846674244019695"/>
    <n v="61.426191688637147"/>
    <n v="67.152272572673667"/>
    <n v="4.8278243045200453"/>
    <n v="-0.78727175988244635"/>
    <n v="19.232024922185254"/>
    <n v="51.993857720215907"/>
    <n v="62.485258186767432"/>
    <s v="Medianas"/>
    <n v="2024"/>
    <n v="4"/>
    <d v="2026-02-27T00:00:00"/>
    <x v="10"/>
    <x v="3"/>
  </r>
  <r>
    <n v="2025"/>
    <n v="12"/>
    <n v="79"/>
    <x v="11"/>
    <s v="Daños"/>
    <n v="51"/>
    <s v="031b4af5197ec30a926f48cf40e11a7dbc470048a21e4003b7a3c07c5dab1baa"/>
    <s v="a62909462c6310cff6f2c460478962c30aafe7f1a24cba6daff12de1aba6d3de"/>
    <x v="11"/>
    <n v="20549824.856569998"/>
    <n v="17825710.468669999"/>
    <n v="20549824.856569998"/>
    <n v="17825710.468669999"/>
    <n v="10429068.450959999"/>
    <n v="8650196.9416299984"/>
    <n v="10429068.450959999"/>
    <n v="8650196.9416299984"/>
    <n v="34851877.802999951"/>
    <n v="34722901.368000001"/>
    <n v="143.042"/>
    <n v="137.94900000000001"/>
    <n v="0"/>
    <n v="0"/>
    <n v="9651115.8705000002"/>
    <n v="7949101.9270900004"/>
    <n v="19299346.412189998"/>
    <n v="15649383.234620001"/>
    <n v="0"/>
    <n v="0"/>
    <n v="0"/>
    <n v="0"/>
    <n v="0"/>
    <n v="0"/>
    <s v="Daños"/>
    <s v="Totales"/>
    <s v="Daños Total"/>
    <x v="23"/>
    <x v="0"/>
    <n v="91085001.343329996"/>
    <n v="77118417.460149989"/>
    <n v="1025001350.6946898"/>
    <n v="915229324.65265012"/>
    <n v="979173922.5983398"/>
    <n v="876641246.77608013"/>
    <n v="371146564.74468988"/>
    <n v="331092600.86896008"/>
    <n v="192698359.00147003"/>
    <n v="170533067.60229999"/>
    <n v="20549824.856569998"/>
    <n v="17825710.468669999"/>
    <n v="5.5368489994528538"/>
    <n v="5.3839048114896002"/>
    <n v="2724114.3878999986"/>
    <n v="15.281940053316978"/>
    <n v="100"/>
    <n v="100"/>
    <n v="22.561151181313374"/>
    <n v="23.114725451778391"/>
    <n v="2.0048583197126963"/>
    <n v="2.0986899653167743"/>
    <n v="1.9476769360985295"/>
    <n v="2.0334099649344024"/>
    <m/>
    <m/>
    <m/>
    <n v="0"/>
    <m/>
    <n v="0"/>
    <m/>
    <n v="0"/>
    <m/>
    <n v="20.564520337901104"/>
    <n v="50.750157355359235"/>
    <n v="48.526519920949895"/>
    <n v="5.4121210502267116"/>
    <n v="21.411399162082102"/>
    <n v="23.323367591225242"/>
    <n v="50.007475198248628"/>
    <n v="50.79498538641942"/>
    <s v="Grandes"/>
    <n v="2024"/>
    <n v="4"/>
    <d v="2026-02-27T00:00:00"/>
    <x v="23"/>
    <x v="11"/>
  </r>
  <r>
    <n v="2025"/>
    <n v="12"/>
    <n v="79"/>
    <x v="11"/>
    <s v="Daños Sin Autos"/>
    <n v="51"/>
    <s v="031b4af5197ec30a926f48cf40e11a7dbc470048a21e4003b7a3c07c5dab1baa"/>
    <s v="a62909462c6310cff6f2c460478962c30aafe7f1a24cba6daff12de1aba6d3de"/>
    <x v="4"/>
    <n v="7581382.5586600006"/>
    <n v="6542490.1472700005"/>
    <n v="7581382.5586600006"/>
    <n v="6542490.1472700005"/>
    <n v="1070946.1277099999"/>
    <n v="765464.79001000011"/>
    <n v="1070946.1277099999"/>
    <n v="765464.79001000011"/>
    <n v="34851877.802999951"/>
    <n v="34722901.368000001"/>
    <n v="143.042"/>
    <n v="137.94900000000001"/>
    <n v="0"/>
    <n v="0"/>
    <n v="968506.29410000006"/>
    <n v="565777.64467999991"/>
    <n v="7505859.2387099992"/>
    <n v="6061942.7440900002"/>
    <n v="0"/>
    <n v="0"/>
    <n v="0"/>
    <n v="0"/>
    <n v="0"/>
    <n v="0"/>
    <s v="Daños Sin Autos"/>
    <s v="Totales"/>
    <s v="Daños Sin Autos Total"/>
    <x v="24"/>
    <x v="0"/>
    <n v="91085001.343329996"/>
    <n v="77118417.460149989"/>
    <n v="1025001350.6946898"/>
    <n v="915229324.65265012"/>
    <n v="979173922.5983398"/>
    <n v="876641246.77608013"/>
    <n v="158795452.76903"/>
    <n v="137875233.45422003"/>
    <n v="62296046.385199986"/>
    <n v="56116765.89553"/>
    <n v="20549824.856569998"/>
    <n v="17825710.468669999"/>
    <n v="4.7743070890620638"/>
    <n v="4.7452250729587071"/>
    <n v="1038892.41139"/>
    <n v="15.879158974713947"/>
    <n v="36.89268697701894"/>
    <n v="36.702549156561865"/>
    <n v="8.3234148837339532"/>
    <n v="8.4836934713432797"/>
    <n v="0.73964610422432664"/>
    <n v="0.77426311952242499"/>
    <n v="0.71484708488258075"/>
    <n v="0.74631329193447637"/>
    <m/>
    <m/>
    <m/>
    <n v="0"/>
    <m/>
    <n v="0"/>
    <m/>
    <n v="0"/>
    <m/>
    <n v="39.907954185065655"/>
    <n v="14.126000362383614"/>
    <n v="11.699899774849602"/>
    <n v="1.7191237483803314"/>
    <n v="71.181435535117458"/>
    <n v="23.819368733360658"/>
    <n v="12.903336757304459"/>
    <n v="9.3332726580368366"/>
    <s v="Medianas"/>
    <n v="2024"/>
    <n v="4"/>
    <d v="2026-02-27T00:00:00"/>
    <x v="24"/>
    <x v="4"/>
  </r>
  <r>
    <n v="2025"/>
    <n v="12"/>
    <n v="79"/>
    <x v="11"/>
    <s v="Vida Total"/>
    <n v="51"/>
    <s v="031b4af5197ec30a926f48cf40e11a7dbc470048a21e4003b7a3c07c5dab1baa"/>
    <s v="a62909462c6310cff6f2c460478962c30aafe7f1a24cba6daff12de1aba6d3de"/>
    <x v="13"/>
    <n v="69954632.618420005"/>
    <n v="58709567.18479"/>
    <n v="69954632.618420005"/>
    <n v="58709567.18479"/>
    <n v="35117338.753049999"/>
    <n v="31874197.94661"/>
    <n v="35117338.753049999"/>
    <n v="31874197.94661"/>
    <n v="34851877.802999951"/>
    <n v="34722901.368000001"/>
    <n v="143.042"/>
    <n v="137.94900000000001"/>
    <n v="0"/>
    <n v="0"/>
    <n v="35023105.528230004"/>
    <n v="31851436.5909"/>
    <n v="27998391.27234"/>
    <n v="22091658.33842"/>
    <n v="60710745.12432"/>
    <n v="50050237.621789999"/>
    <n v="6529523.0919500003"/>
    <n v="6023647.2447699998"/>
    <n v="2714364.4021500004"/>
    <n v="2635682.3182300003"/>
    <s v="Vida Total"/>
    <s v="Totales"/>
    <s v="Vida Total"/>
    <x v="36"/>
    <x v="0"/>
    <n v="91085001.343329996"/>
    <n v="77118417.460149989"/>
    <n v="1025001350.6946898"/>
    <n v="915229324.65265012"/>
    <n v="979173922.5983398"/>
    <n v="876641246.77608013"/>
    <n v="419079410.71260005"/>
    <n v="375894584.23469001"/>
    <n v="220434023.07100993"/>
    <n v="204982911.17896998"/>
    <n v="69954632.618420005"/>
    <n v="58709567.18479"/>
    <n v="16.692452750057459"/>
    <n v="15.618625446365741"/>
    <n v="11245065.433630005"/>
    <n v="19.153718844896005"/>
    <n v="100"/>
    <n v="100"/>
    <n v="76.801483874098523"/>
    <n v="76.129113016520932"/>
    <n v="6.824833213244899"/>
    <n v="7.1442499645811761"/>
    <n v="6.4147384271227956"/>
    <n v="6.6971029940353866"/>
    <n v="14.486692395860684"/>
    <n v="1.5580634421641568"/>
    <n v="0.64769691203261737"/>
    <n v="10660507.502530001"/>
    <n v="21.29961416584527"/>
    <n v="505875.84718000051"/>
    <n v="8.3981652082834692"/>
    <n v="78682.083920000121"/>
    <n v="2.9852643232375353"/>
    <n v="10.174815416131677"/>
    <n v="50.200161788574846"/>
    <n v="54.291318221245056"/>
    <n v="15.930997521982986"/>
    <n v="9.9576950894458385"/>
    <n v="26.73739039159182"/>
    <n v="125.08970671764924"/>
    <n v="144.17856777871037"/>
    <s v="Grandes"/>
    <n v="2024"/>
    <n v="4"/>
    <d v="2026-02-27T00:00:00"/>
    <x v="36"/>
    <x v="13"/>
  </r>
  <r>
    <n v="2025"/>
    <n v="12"/>
    <n v="79"/>
    <x v="11"/>
    <s v="Vida Gpo y Col"/>
    <n v="51"/>
    <s v="031b4af5197ec30a926f48cf40e11a7dbc470048a21e4003b7a3c07c5dab1baa"/>
    <s v="a62909462c6310cff6f2c460478962c30aafe7f1a24cba6daff12de1aba6d3de"/>
    <x v="16"/>
    <n v="4248213.9098899998"/>
    <n v="4288372.3771200003"/>
    <n v="4248213.9098899998"/>
    <n v="4288372.3771200003"/>
    <n v="2342533.2764300001"/>
    <n v="1846969.2984799999"/>
    <n v="2342533.2764300001"/>
    <n v="1846969.2984799999"/>
    <n v="34851877.802999951"/>
    <n v="34722901.368000001"/>
    <n v="143.042"/>
    <n v="137.94900000000001"/>
    <n v="0"/>
    <n v="0"/>
    <n v="2254603.2318999995"/>
    <n v="1834165.81317"/>
    <n v="4052236.2271500002"/>
    <n v="3817712.8165199999"/>
    <n v="25206.344239999999"/>
    <n v="77599.214209999991"/>
    <n v="1527499.4533299999"/>
    <n v="1592550.4498299998"/>
    <n v="2695508.1123200003"/>
    <n v="2618222.7130800001"/>
    <s v="Vida Gpo y Col"/>
    <s v="Vida"/>
    <s v="Vida"/>
    <x v="37"/>
    <x v="0"/>
    <n v="91085001.343329996"/>
    <n v="77118417.460149989"/>
    <n v="1025001350.6946898"/>
    <n v="915229324.65265012"/>
    <n v="979173922.5983398"/>
    <n v="876641246.77608013"/>
    <n v="100163175.79472996"/>
    <n v="95382072.448490024"/>
    <n v="61461310.436570011"/>
    <n v="56544656.697530009"/>
    <n v="69954632.618420005"/>
    <n v="58709567.18479"/>
    <n v="4.2412931460920369"/>
    <n v="4.4959941287036784"/>
    <n v="-40158.467230000533"/>
    <n v="-0.93645009571138305"/>
    <n v="6.072812837232151"/>
    <n v="7.3043842473275751"/>
    <n v="4.6640103718910346"/>
    <n v="5.5607629388089626"/>
    <n v="0.41445934749361973"/>
    <n v="0.43385692897303912"/>
    <n v="0.46855714317802621"/>
    <n v="0.48918213612362416"/>
    <n v="2.5165280593395699E-2"/>
    <n v="1.5250110045036818"/>
    <n v="2.6911168609949598"/>
    <n v="-52392.869969999992"/>
    <n v="-67.517268703538335"/>
    <n v="-65050.996499999892"/>
    <n v="-4.0847055430453638"/>
    <n v="77285.399240000173"/>
    <n v="2.9518267813468002"/>
    <n v="26.831197376038386"/>
    <n v="55.141603650807127"/>
    <n v="43.069237837978839"/>
    <n v="3.8113949406392296"/>
    <n v="22.922541446967394"/>
    <n v="6.1430343742769455"/>
    <n v="55.638494537760366"/>
    <n v="48.043577432886018"/>
    <s v="Medianas"/>
    <n v="2024"/>
    <n v="4"/>
    <d v="2026-02-27T00:00:00"/>
    <x v="37"/>
    <x v="16"/>
  </r>
  <r>
    <n v="2025"/>
    <n v="12"/>
    <n v="79"/>
    <x v="11"/>
    <s v="Vida Individual"/>
    <n v="51"/>
    <s v="031b4af5197ec30a926f48cf40e11a7dbc470048a21e4003b7a3c07c5dab1baa"/>
    <s v="a62909462c6310cff6f2c460478962c30aafe7f1a24cba6daff12de1aba6d3de"/>
    <x v="13"/>
    <n v="65706418.708530001"/>
    <n v="54421194.807669997"/>
    <n v="65706418.708530001"/>
    <n v="54421194.807669997"/>
    <n v="32774805.476620004"/>
    <n v="30027228.648129996"/>
    <n v="32774805.476620004"/>
    <n v="30027228.648129996"/>
    <n v="34851877.802999951"/>
    <n v="34722901.368000001"/>
    <n v="143.042"/>
    <n v="137.94900000000001"/>
    <n v="0"/>
    <n v="0"/>
    <n v="32768502.296330001"/>
    <n v="30017270.777729999"/>
    <n v="23946155.045189999"/>
    <n v="18273945.521900002"/>
    <n v="60685538.780080006"/>
    <n v="49972638.407580003"/>
    <n v="5002023.6386200003"/>
    <n v="4431096.7949399995"/>
    <n v="18856.289829999998"/>
    <n v="17459.605149999999"/>
    <s v="Vida Individual"/>
    <s v="Vida"/>
    <s v="Vida"/>
    <x v="35"/>
    <x v="0"/>
    <n v="91085001.343329996"/>
    <n v="77118417.460149989"/>
    <n v="1025001350.6946898"/>
    <n v="915229324.65265012"/>
    <n v="979173922.5983398"/>
    <n v="876641246.77608013"/>
    <n v="318916234.91786987"/>
    <n v="280512511.78619993"/>
    <n v="158972712.63444"/>
    <n v="148438254.48143995"/>
    <n v="69954632.618420005"/>
    <n v="58709567.18479"/>
    <n v="20.60303349732299"/>
    <n v="19.400630104210308"/>
    <n v="11285223.900860004"/>
    <n v="20.736817596054479"/>
    <n v="93.927187162767851"/>
    <n v="92.695615752672424"/>
    <n v="72.137473502207484"/>
    <n v="70.568350077711969"/>
    <n v="6.4103738657512785"/>
    <n v="6.7103930356081367"/>
    <n v="5.9461812839447701"/>
    <n v="6.2079208579117617"/>
    <n v="19.028676541258015"/>
    <n v="1.5684443408496169"/>
    <n v="5.9126152153577373E-3"/>
    <n v="10712900.372500002"/>
    <n v="21.437532045286289"/>
    <n v="570926.84368000086"/>
    <n v="12.884549133116629"/>
    <n v="1396.6846799999985"/>
    <n v="7.999520424435258"/>
    <n v="9.1502844324633301"/>
    <n v="49.880675466436855"/>
    <n v="55.175614490364012"/>
    <n v="20.616623402524514"/>
    <n v="9.1654952209751173"/>
    <n v="31.039873225474302"/>
    <n v="136.84243768776619"/>
    <n v="164.26266972152496"/>
    <s v="Grandes"/>
    <n v="2024"/>
    <n v="4"/>
    <d v="2026-02-27T00:00:00"/>
    <x v="35"/>
    <x v="13"/>
  </r>
  <r>
    <n v="2025"/>
    <n v="12"/>
    <n v="79"/>
    <x v="11"/>
    <s v="Total General"/>
    <n v="51"/>
    <s v="031b4af5197ec30a926f48cf40e11a7dbc470048a21e4003b7a3c07c5dab1baa"/>
    <s v="a62909462c6310cff6f2c460478962c30aafe7f1a24cba6daff12de1aba6d3de"/>
    <x v="1"/>
    <n v="91085001.343329996"/>
    <n v="77118417.460149989"/>
    <n v="91085001.343329996"/>
    <n v="77118417.460149989"/>
    <n v="45523151.066550002"/>
    <n v="40525764.559409998"/>
    <n v="45523151.066550002"/>
    <n v="40525764.559409998"/>
    <n v="34851877.802999951"/>
    <n v="34722901.368000001"/>
    <n v="143.042"/>
    <n v="137.94900000000001"/>
    <n v="0"/>
    <n v="0"/>
    <n v="44650965.261269994"/>
    <n v="39801908.189160004"/>
    <n v="47944938.592119999"/>
    <n v="38338453.584419996"/>
    <n v="60710745.12432"/>
    <n v="50050237.621789999"/>
    <n v="6529523.0919500003"/>
    <n v="6023647.2447699998"/>
    <n v="2714364.4021500004"/>
    <n v="2635682.3182300003"/>
    <s v="Total General"/>
    <s v="Totales"/>
    <s v="Total General"/>
    <x v="26"/>
    <x v="0"/>
    <n v="91085001.343329996"/>
    <n v="77118417.460149989"/>
    <n v="1025001350.6946898"/>
    <n v="915229324.65265012"/>
    <n v="979173922.5983398"/>
    <n v="876641246.77608013"/>
    <n v="1025001350.6946898"/>
    <n v="915229324.65265012"/>
    <n v="593582477.48155999"/>
    <n v="529500429.12055987"/>
    <n v="91085001.343329996"/>
    <n v="77118417.460149989"/>
    <n v="8.8863298845018655"/>
    <n v="8.4261305208307373"/>
    <n v="13966583.883180007"/>
    <n v="18.11056858161939"/>
    <n v="100"/>
    <n v="100"/>
    <n v="100"/>
    <n v="100"/>
    <n v="8.8863298845018655"/>
    <n v="9.302229077100673"/>
    <n v="8.4261305208307373"/>
    <n v="8.7970327364539695"/>
    <n v="5.9229917192961343"/>
    <n v="0.63702580367573636"/>
    <n v="0.2648156902730277"/>
    <n v="10660507.502530001"/>
    <n v="21.29961416584527"/>
    <n v="505875.84718000051"/>
    <n v="8.3981652082834692"/>
    <n v="78682.083920000121"/>
    <n v="2.9852643232375353"/>
    <n v="12.33138118792041"/>
    <n v="49.978756540780999"/>
    <n v="52.55004692018116"/>
    <n v="7.6692208401593538"/>
    <n v="12.182976376571375"/>
    <n v="25.057048757970502"/>
    <n v="93.129674523367967"/>
    <n v="103.8171977946829"/>
    <s v="Grandes"/>
    <n v="2024"/>
    <n v="4"/>
    <d v="2026-02-27T00:00:00"/>
    <x v="26"/>
    <x v="1"/>
  </r>
  <r>
    <n v="2025"/>
    <n v="12"/>
    <n v="79"/>
    <x v="11"/>
    <s v="Total General Sin Pensiones"/>
    <n v="51"/>
    <s v="031b4af5197ec30a926f48cf40e11a7dbc470048a21e4003b7a3c07c5dab1baa"/>
    <s v="a62909462c6310cff6f2c460478962c30aafe7f1a24cba6daff12de1aba6d3de"/>
    <x v="1"/>
    <n v="91085001.343329996"/>
    <n v="77118417.460149989"/>
    <n v="91085001.343329996"/>
    <n v="77118417.460149989"/>
    <n v="45523151.066549994"/>
    <n v="40525764.559410006"/>
    <n v="45523151.066549994"/>
    <n v="40525764.559410006"/>
    <n v="34851877.802999951"/>
    <n v="34722901.368000001"/>
    <n v="143.042"/>
    <n v="137.94900000000001"/>
    <n v="0"/>
    <n v="0"/>
    <n v="44650965.261269994"/>
    <n v="39801908.189160004"/>
    <n v="47944938.592119999"/>
    <n v="38338453.584419996"/>
    <n v="60710745.12432"/>
    <n v="50050237.621789999"/>
    <n v="6529523.0919500003"/>
    <n v="6023647.2447699998"/>
    <n v="2714364.4021500004"/>
    <n v="2635682.3182300003"/>
    <s v="Total General Sin Pensiones"/>
    <s v="Totales"/>
    <s v="Total General Sin Pensiones"/>
    <x v="25"/>
    <x v="0"/>
    <n v="91085001.343329996"/>
    <n v="77118417.460149989"/>
    <n v="1025001350.6946898"/>
    <n v="915229324.65265012"/>
    <n v="979173922.5983398"/>
    <n v="876641246.77608013"/>
    <n v="979173922.5983398"/>
    <n v="876641246.77608013"/>
    <n v="558476302.03137994"/>
    <n v="497794560.05847001"/>
    <n v="91085001.343329996"/>
    <n v="77118417.460149989"/>
    <n v="9.302229077100673"/>
    <n v="8.7970327364539695"/>
    <n v="13966583.883180007"/>
    <n v="18.11056858161939"/>
    <n v="100"/>
    <n v="100"/>
    <n v="100"/>
    <n v="100"/>
    <n v="8.8863298845018655"/>
    <n v="9.302229077100673"/>
    <n v="8.4261305208307373"/>
    <n v="8.7970327364539695"/>
    <n v="6.2002003651422548"/>
    <n v="0.66683997002526707"/>
    <n v="0.27720962941365435"/>
    <n v="10660507.502530001"/>
    <n v="21.29961416584527"/>
    <n v="505875.84718000051"/>
    <n v="8.3981652082834692"/>
    <n v="78682.083920000121"/>
    <n v="2.9852643232375353"/>
    <n v="12.331381187920364"/>
    <n v="49.978756540780992"/>
    <n v="52.550046920181174"/>
    <n v="8.1513129386091876"/>
    <n v="12.182976376571375"/>
    <n v="25.057048757970502"/>
    <n v="93.129674523367967"/>
    <n v="103.8171977946829"/>
    <s v="Grandes"/>
    <n v="2024"/>
    <n v="4"/>
    <d v="2026-02-27T00:00:00"/>
    <x v="25"/>
    <x v="1"/>
  </r>
  <r>
    <n v="2025"/>
    <n v="12"/>
    <n v="704"/>
    <x v="12"/>
    <s v="Salud Gpo y Col"/>
    <n v="51"/>
    <s v="031b4af5197ec30a926f48cf40e11a7dbc470048a21e4003b7a3c07c5dab1baa"/>
    <s v="a62909462c6310cff6f2c460478962c30aafe7f1a24cba6daff12de1aba6d3de"/>
    <x v="4"/>
    <n v="15522.165279999999"/>
    <n v="14034.18636"/>
    <n v="15522.165279999999"/>
    <n v="14034.18636"/>
    <n v="13055.022730000001"/>
    <n v="9077.1393000000007"/>
    <n v="13055.022730000001"/>
    <n v="9077.1393000000007"/>
    <n v="34851877.802999951"/>
    <n v="34722901.368000001"/>
    <n v="143.042"/>
    <n v="137.94900000000001"/>
    <n v="0"/>
    <n v="0"/>
    <n v="13055.022730000001"/>
    <n v="9077.1393000000007"/>
    <n v="15319.72316"/>
    <n v="13779.55047"/>
    <n v="0"/>
    <n v="0"/>
    <n v="0"/>
    <n v="0"/>
    <n v="0"/>
    <n v="0"/>
    <s v="Salud Gpo y Col"/>
    <s v="Accidentes y Enfermedades"/>
    <s v="Salud"/>
    <x v="27"/>
    <x v="0"/>
    <n v="2229934.7478899998"/>
    <n v="1973605.8827599999"/>
    <n v="1025001350.6946898"/>
    <n v="915229324.65265012"/>
    <n v="979173922.5983398"/>
    <n v="876641246.77608013"/>
    <n v="2151489.4046700001"/>
    <n v="2378121.8240900002"/>
    <n v="1962598.0319900003"/>
    <n v="1794347.3382099997"/>
    <n v="2229934.7478899998"/>
    <n v="1973605.8827599999"/>
    <n v="0.72146138606621779"/>
    <n v="0.59013740245919688"/>
    <n v="1487.9789199999996"/>
    <n v="10.602530719137459"/>
    <n v="0.69608159138680281"/>
    <n v="0.71109366275164398"/>
    <n v="0.69608159138680281"/>
    <n v="0.71109366275164398"/>
    <n v="1.5143555927492121E-3"/>
    <n v="1.5852306645187527E-3"/>
    <n v="1.5334065443462803E-3"/>
    <n v="1.6009041796301356E-3"/>
    <m/>
    <m/>
    <m/>
    <n v="0"/>
    <m/>
    <n v="0"/>
    <m/>
    <n v="0"/>
    <m/>
    <n v="43.82309556492099"/>
    <n v="84.105680454395994"/>
    <n v="64.678771302848801"/>
    <n v="0.6651908601356693"/>
    <n v="43.82309556492099"/>
    <n v="11.177234651835487"/>
    <n v="85.217092983030128"/>
    <n v="65.87398710692483"/>
    <s v="Medianas"/>
    <n v="2024"/>
    <n v="4"/>
    <d v="2026-02-27T00:00:00"/>
    <x v="27"/>
    <x v="4"/>
  </r>
  <r>
    <n v="2025"/>
    <n v="12"/>
    <n v="704"/>
    <x v="12"/>
    <s v="Gastos Medicos"/>
    <n v="51"/>
    <s v="031b4af5197ec30a926f48cf40e11a7dbc470048a21e4003b7a3c07c5dab1baa"/>
    <s v="a62909462c6310cff6f2c460478962c30aafe7f1a24cba6daff12de1aba6d3de"/>
    <x v="28"/>
    <n v="2213122.50844"/>
    <n v="1957942.6203699999"/>
    <n v="2213122.50844"/>
    <n v="1957942.6203699999"/>
    <n v="2062433.19517"/>
    <n v="1477664.78024"/>
    <n v="2062433.19517"/>
    <n v="1477664.78024"/>
    <n v="34851877.802999951"/>
    <n v="34722901.368000001"/>
    <n v="143.042"/>
    <n v="137.94900000000001"/>
    <n v="0"/>
    <n v="0"/>
    <n v="1822998.4850000001"/>
    <n v="1277682.52886"/>
    <n v="1752405.9100299999"/>
    <n v="1593369.7341700001"/>
    <n v="0"/>
    <n v="0"/>
    <n v="0"/>
    <n v="0"/>
    <n v="0"/>
    <n v="0"/>
    <s v="Gastos Medicos"/>
    <s v="Accidentes y Enfermedades"/>
    <s v="Gastos Medicos"/>
    <x v="28"/>
    <x v="0"/>
    <n v="2229934.7478899998"/>
    <n v="1973605.8827599999"/>
    <n v="1025001350.6946898"/>
    <n v="915229324.65265012"/>
    <n v="979173922.5983398"/>
    <n v="876641246.77608013"/>
    <n v="177180208.77595001"/>
    <n v="158266338.74798006"/>
    <n v="139622278.47811997"/>
    <n v="117437565.55420999"/>
    <n v="2229934.7478899998"/>
    <n v="1973605.8827599999"/>
    <n v="1.2490799755397983"/>
    <n v="1.2371187934585293"/>
    <n v="255179.8880700001"/>
    <n v="13.033062634990689"/>
    <n v="99.24606585614633"/>
    <n v="99.206363209249474"/>
    <n v="99.24606585614633"/>
    <n v="99.206363209249474"/>
    <n v="0.21591410654630525"/>
    <n v="0.22601934726440115"/>
    <n v="0.21392918338942893"/>
    <n v="0.2233459385547388"/>
    <m/>
    <m/>
    <m/>
    <n v="0"/>
    <m/>
    <n v="0"/>
    <m/>
    <n v="0"/>
    <m/>
    <n v="39.573820987668306"/>
    <n v="93.191099331585619"/>
    <n v="75.470280122956822"/>
    <n v="1.4771519399700968"/>
    <n v="42.680082400950802"/>
    <n v="9.9811219235216075"/>
    <n v="104.02832326494446"/>
    <n v="80.187448114517849"/>
    <s v="Medianas"/>
    <n v="2024"/>
    <n v="4"/>
    <d v="2026-02-27T00:00:00"/>
    <x v="28"/>
    <x v="28"/>
  </r>
  <r>
    <n v="2025"/>
    <n v="12"/>
    <n v="704"/>
    <x v="12"/>
    <s v="Total General Sin Pensiones"/>
    <n v="51"/>
    <s v="031b4af5197ec30a926f48cf40e11a7dbc470048a21e4003b7a3c07c5dab1baa"/>
    <s v="a62909462c6310cff6f2c460478962c30aafe7f1a24cba6daff12de1aba6d3de"/>
    <x v="40"/>
    <n v="2229934.7478899998"/>
    <n v="1973605.8827599999"/>
    <n v="2229934.7478899998"/>
    <n v="1973605.8827599999"/>
    <n v="2076117.9799999997"/>
    <n v="1489469.5836099999"/>
    <n v="2076117.9799999997"/>
    <n v="1489469.5836099999"/>
    <n v="34851877.802999951"/>
    <n v="34722901.368000001"/>
    <n v="143.042"/>
    <n v="137.94900000000001"/>
    <n v="0"/>
    <n v="0"/>
    <n v="1836683.2698299999"/>
    <n v="1289487.3322300001"/>
    <n v="1769101.92408"/>
    <n v="1608511.96389"/>
    <n v="0"/>
    <n v="0"/>
    <n v="0"/>
    <n v="0"/>
    <n v="0"/>
    <n v="0"/>
    <s v="Total General Sin Pensiones"/>
    <s v="Totales"/>
    <s v="Total General Sin Pensiones"/>
    <x v="25"/>
    <x v="0"/>
    <n v="2229934.7478899998"/>
    <n v="1973605.8827599999"/>
    <n v="1025001350.6946898"/>
    <n v="915229324.65265012"/>
    <n v="979173922.5983398"/>
    <n v="876641246.77608013"/>
    <n v="979173922.5983398"/>
    <n v="876641246.77608013"/>
    <n v="558476302.03137994"/>
    <n v="497794560.05847001"/>
    <n v="2229934.7478899998"/>
    <n v="1973605.8827599999"/>
    <n v="0.2277363292082612"/>
    <n v="0.225132674285872"/>
    <n v="256328.86512999982"/>
    <n v="12.987844603074205"/>
    <n v="100"/>
    <n v="100"/>
    <n v="100"/>
    <n v="100"/>
    <n v="0.21755432286783546"/>
    <n v="0.2277363292082612"/>
    <n v="0.21564058641904063"/>
    <n v="0.225132674285872"/>
    <m/>
    <m/>
    <m/>
    <n v="0"/>
    <m/>
    <n v="0"/>
    <m/>
    <n v="0"/>
    <m/>
    <n v="39.386396529706303"/>
    <n v="93.102185252929758"/>
    <n v="75.469453988809704"/>
    <n v="0.37174683553239574"/>
    <n v="42.435154182840698"/>
    <n v="9.9837591385787192"/>
    <n v="103.82009339485315"/>
    <n v="80.166474429666295"/>
    <s v="Resto"/>
    <n v="2024"/>
    <n v="4"/>
    <d v="2026-02-27T00:00:00"/>
    <x v="25"/>
    <x v="40"/>
  </r>
  <r>
    <n v="2025"/>
    <n v="12"/>
    <n v="704"/>
    <x v="12"/>
    <s v="GMM. Gpo y Col"/>
    <n v="51"/>
    <s v="031b4af5197ec30a926f48cf40e11a7dbc470048a21e4003b7a3c07c5dab1baa"/>
    <s v="a62909462c6310cff6f2c460478962c30aafe7f1a24cba6daff12de1aba6d3de"/>
    <x v="16"/>
    <n v="1785922.3750999998"/>
    <n v="1515506.8548299999"/>
    <n v="1785922.3750999998"/>
    <n v="1515506.8548299999"/>
    <n v="1717787.01355"/>
    <n v="1305336.25715"/>
    <n v="1717787.01355"/>
    <n v="1305336.25715"/>
    <n v="34851877.802999951"/>
    <n v="34722901.368000001"/>
    <n v="143.042"/>
    <n v="137.94900000000001"/>
    <n v="0"/>
    <n v="0"/>
    <n v="1518367.3749000002"/>
    <n v="1112185.57519"/>
    <n v="1421454.9081199998"/>
    <n v="1208210.98254"/>
    <n v="0"/>
    <n v="0"/>
    <n v="0"/>
    <n v="0"/>
    <n v="0"/>
    <n v="0"/>
    <s v="GMM. Gpo y Col"/>
    <s v="Accidentes y Enfermedades"/>
    <s v="Gastos Medicos"/>
    <x v="29"/>
    <x v="0"/>
    <n v="2229934.7478899998"/>
    <n v="1973605.8827599999"/>
    <n v="1025001350.6946898"/>
    <n v="915229324.65265012"/>
    <n v="979173922.5983398"/>
    <n v="876641246.77608013"/>
    <n v="89461952.377649993"/>
    <n v="78987387.650929973"/>
    <n v="73926910.578630015"/>
    <n v="62198937.928239994"/>
    <n v="2229934.7478899998"/>
    <n v="1973605.8827599999"/>
    <n v="1.9962926446775953"/>
    <n v="1.9186694229305312"/>
    <n v="270415.52026999998"/>
    <n v="17.843239666529499"/>
    <n v="80.08854863532973"/>
    <n v="76.788728087424985"/>
    <n v="80.08854863532973"/>
    <n v="76.788728087424985"/>
    <n v="0.17423609967826867"/>
    <n v="0.18239072077827287"/>
    <n v="0.1655876635514458"/>
    <n v="0.17287651709332641"/>
    <m/>
    <m/>
    <m/>
    <n v="0"/>
    <m/>
    <n v="0"/>
    <m/>
    <n v="0"/>
    <m/>
    <n v="31.597280328405386"/>
    <n v="96.184864331173145"/>
    <n v="86.131992936213038"/>
    <n v="2.3236288384091615"/>
    <n v="36.521045477559809"/>
    <n v="17.649560272304509"/>
    <n v="106.81783616394667"/>
    <n v="92.052264982054083"/>
    <s v="Medianas"/>
    <n v="2024"/>
    <n v="4"/>
    <d v="2026-02-27T00:00:00"/>
    <x v="29"/>
    <x v="16"/>
  </r>
  <r>
    <n v="2025"/>
    <n v="12"/>
    <n v="704"/>
    <x v="12"/>
    <s v="Salud Individual"/>
    <n v="51"/>
    <s v="031b4af5197ec30a926f48cf40e11a7dbc470048a21e4003b7a3c07c5dab1baa"/>
    <s v="a62909462c6310cff6f2c460478962c30aafe7f1a24cba6daff12de1aba6d3de"/>
    <x v="4"/>
    <n v="1290.0741699999999"/>
    <n v="1629.0760299999999"/>
    <n v="1290.0741699999999"/>
    <n v="1629.0760299999999"/>
    <n v="629.76209999999992"/>
    <n v="2727.6640700000003"/>
    <n v="629.76209999999992"/>
    <n v="2727.6640700000003"/>
    <n v="34851877.802999951"/>
    <n v="34722901.368000001"/>
    <n v="143.042"/>
    <n v="137.94900000000001"/>
    <n v="0"/>
    <n v="0"/>
    <n v="629.76210000000003"/>
    <n v="2727.6640699999998"/>
    <n v="1376.29089"/>
    <n v="1362.6792499999999"/>
    <n v="0"/>
    <n v="0"/>
    <n v="0"/>
    <n v="0"/>
    <n v="0"/>
    <n v="0"/>
    <s v="Salud Individual"/>
    <s v="Accidentes y Enfermedades"/>
    <s v="Salud"/>
    <x v="31"/>
    <x v="0"/>
    <n v="2229934.7478899998"/>
    <n v="1973605.8827599999"/>
    <n v="1025001350.6946898"/>
    <n v="915229324.65265012"/>
    <n v="979173922.5983398"/>
    <n v="876641246.77608013"/>
    <n v="2804346.7436799998"/>
    <n v="2414500.2255700002"/>
    <n v="2031862.0334500002"/>
    <n v="1463480.7970499997"/>
    <n v="2229934.7478899998"/>
    <n v="1973605.8827599999"/>
    <n v="4.6002662577563497E-2"/>
    <n v="6.7470527140473455E-2"/>
    <n v="-339.00186000000008"/>
    <n v="-20.809456020293915"/>
    <n v="5.7852552466868767E-2"/>
    <n v="8.2543127998879376E-2"/>
    <n v="5.7852552466868767E-2"/>
    <n v="8.2543127998879376E-2"/>
    <n v="1.258607287810556E-4"/>
    <n v="1.3175127934133031E-4"/>
    <n v="1.7799648526540282E-4"/>
    <n v="1.8583155150308752E-4"/>
    <m/>
    <m/>
    <m/>
    <n v="0"/>
    <m/>
    <n v="0"/>
    <m/>
    <n v="0"/>
    <m/>
    <n v="-76.912035945834063"/>
    <n v="48.8159607133286"/>
    <n v="167.43626569718791"/>
    <n v="3.0994333750638342E-2"/>
    <n v="-76.912035945834049"/>
    <n v="0.99888803619780919"/>
    <n v="45.757921132501288"/>
    <n v="200.16919388770322"/>
    <s v="Medianas"/>
    <n v="2024"/>
    <n v="4"/>
    <d v="2026-02-27T00:00:00"/>
    <x v="31"/>
    <x v="4"/>
  </r>
  <r>
    <n v="2025"/>
    <n v="12"/>
    <n v="704"/>
    <x v="12"/>
    <s v="Accidentes y Enfermedades Total"/>
    <n v="51"/>
    <s v="031b4af5197ec30a926f48cf40e11a7dbc470048a21e4003b7a3c07c5dab1baa"/>
    <s v="a62909462c6310cff6f2c460478962c30aafe7f1a24cba6daff12de1aba6d3de"/>
    <x v="14"/>
    <n v="2229934.7478899998"/>
    <n v="1973605.8827599999"/>
    <n v="2229934.7478899998"/>
    <n v="1973605.8827599999"/>
    <n v="2076117.9799999997"/>
    <n v="1489469.5836099996"/>
    <n v="2076117.9799999997"/>
    <n v="1489469.5836099996"/>
    <n v="34851877.802999951"/>
    <n v="34722901.368000001"/>
    <n v="143.042"/>
    <n v="137.94900000000001"/>
    <n v="0"/>
    <n v="0"/>
    <n v="1836683.2698299999"/>
    <n v="1289487.3322300001"/>
    <n v="1769101.92408"/>
    <n v="1608511.96389"/>
    <n v="0"/>
    <n v="0"/>
    <n v="0"/>
    <n v="0"/>
    <n v="0"/>
    <n v="0"/>
    <s v="Accidentes y Enfermedades Total"/>
    <s v="Totales"/>
    <s v="Accidentes y Enfermedades Total"/>
    <x v="2"/>
    <x v="0"/>
    <n v="2229934.7478899998"/>
    <n v="1973605.8827599999"/>
    <n v="1025001350.6946898"/>
    <n v="915229324.65265012"/>
    <n v="979173922.5983398"/>
    <n v="876641246.77608013"/>
    <n v="188947947.14104998"/>
    <n v="169654061.67242995"/>
    <n v="145343919.95890003"/>
    <n v="122278581.2772"/>
    <n v="2229934.7478899998"/>
    <n v="1973605.8827599999"/>
    <n v="1.1801846919381185"/>
    <n v="1.163311896752971"/>
    <n v="256328.86512999982"/>
    <n v="12.987844603074205"/>
    <n v="100"/>
    <n v="100"/>
    <n v="100"/>
    <n v="100"/>
    <n v="0.21755432286783546"/>
    <n v="0.2277363292082612"/>
    <n v="0.21564058641904063"/>
    <n v="0.225132674285872"/>
    <m/>
    <m/>
    <m/>
    <n v="0"/>
    <m/>
    <n v="0"/>
    <m/>
    <n v="0"/>
    <m/>
    <n v="39.386396529706325"/>
    <n v="93.102185252929758"/>
    <n v="75.469453988809704"/>
    <n v="1.4284174945791188"/>
    <n v="42.435154182840698"/>
    <n v="9.9837591385787192"/>
    <n v="103.82009339485315"/>
    <n v="80.166474429666295"/>
    <s v="Medianas"/>
    <n v="2024"/>
    <n v="4"/>
    <d v="2026-02-27T00:00:00"/>
    <x v="2"/>
    <x v="14"/>
  </r>
  <r>
    <n v="2025"/>
    <n v="12"/>
    <n v="704"/>
    <x v="12"/>
    <s v="Total General"/>
    <n v="51"/>
    <s v="031b4af5197ec30a926f48cf40e11a7dbc470048a21e4003b7a3c07c5dab1baa"/>
    <s v="a62909462c6310cff6f2c460478962c30aafe7f1a24cba6daff12de1aba6d3de"/>
    <x v="41"/>
    <n v="2229934.7478899998"/>
    <n v="1973605.8827599999"/>
    <n v="2229934.7478899998"/>
    <n v="1973605.8827599999"/>
    <n v="2076117.9799999997"/>
    <n v="1489469.5836099996"/>
    <n v="2076117.9799999997"/>
    <n v="1489469.5836099996"/>
    <n v="34851877.802999951"/>
    <n v="34722901.368000001"/>
    <n v="143.042"/>
    <n v="137.94900000000001"/>
    <n v="0"/>
    <n v="0"/>
    <n v="1836683.2698299999"/>
    <n v="1289487.3322300001"/>
    <n v="1769101.92408"/>
    <n v="1608511.96389"/>
    <n v="0"/>
    <n v="0"/>
    <n v="0"/>
    <n v="0"/>
    <n v="0"/>
    <n v="0"/>
    <s v="Total General"/>
    <s v="Totales"/>
    <s v="Total General"/>
    <x v="26"/>
    <x v="0"/>
    <n v="2229934.7478899998"/>
    <n v="1973605.8827599999"/>
    <n v="1025001350.6946898"/>
    <n v="915229324.65265012"/>
    <n v="979173922.5983398"/>
    <n v="876641246.77608013"/>
    <n v="1025001350.6946898"/>
    <n v="915229324.65265012"/>
    <n v="593582477.48155999"/>
    <n v="529500429.12055987"/>
    <n v="2229934.7478899998"/>
    <n v="1973605.8827599999"/>
    <n v="0.21755432286783546"/>
    <n v="0.21564058641904063"/>
    <n v="256328.86512999982"/>
    <n v="12.987844603074205"/>
    <n v="100"/>
    <n v="100"/>
    <n v="100"/>
    <n v="100"/>
    <n v="0.21755432286783546"/>
    <n v="0.2277363292082612"/>
    <n v="0.21564058641904063"/>
    <n v="0.225132674285872"/>
    <m/>
    <m/>
    <m/>
    <n v="0"/>
    <m/>
    <n v="0"/>
    <m/>
    <n v="0"/>
    <m/>
    <n v="39.386396529706325"/>
    <n v="93.102185252929758"/>
    <n v="75.469453988809704"/>
    <n v="0.34976065816641222"/>
    <n v="42.435154182840698"/>
    <n v="9.9837591385787192"/>
    <n v="103.82009339485315"/>
    <n v="80.166474429666295"/>
    <s v="Resto"/>
    <n v="2024"/>
    <n v="4"/>
    <d v="2026-02-27T00:00:00"/>
    <x v="26"/>
    <x v="41"/>
  </r>
  <r>
    <n v="2025"/>
    <n v="12"/>
    <n v="704"/>
    <x v="12"/>
    <s v="GMM. Individual"/>
    <n v="51"/>
    <s v="031b4af5197ec30a926f48cf40e11a7dbc470048a21e4003b7a3c07c5dab1baa"/>
    <s v="a62909462c6310cff6f2c460478962c30aafe7f1a24cba6daff12de1aba6d3de"/>
    <x v="28"/>
    <n v="427200.13334"/>
    <n v="442435.76553999999"/>
    <n v="427200.13334"/>
    <n v="442435.76553999999"/>
    <n v="344646.18161999993"/>
    <n v="172328.52308999997"/>
    <n v="344646.18161999993"/>
    <n v="172328.52308999997"/>
    <n v="34851877.802999951"/>
    <n v="34722901.368000001"/>
    <n v="143.042"/>
    <n v="137.94900000000001"/>
    <n v="0"/>
    <n v="0"/>
    <n v="304631.11010000005"/>
    <n v="165496.95366999999"/>
    <n v="330951.00191000005"/>
    <n v="385158.75163000001"/>
    <n v="0"/>
    <n v="0"/>
    <n v="0"/>
    <n v="0"/>
    <n v="0"/>
    <n v="0"/>
    <s v="GMM. Individual"/>
    <s v="Accidentes y Enfermedades"/>
    <s v="Gastos Medicos"/>
    <x v="38"/>
    <x v="0"/>
    <n v="2229934.7478899998"/>
    <n v="1973605.8827599999"/>
    <n v="1025001350.6946898"/>
    <n v="915229324.65265012"/>
    <n v="979173922.5983398"/>
    <n v="876641246.77608013"/>
    <n v="87718256.398300007"/>
    <n v="79278951.097049981"/>
    <n v="65696782.829490021"/>
    <n v="55238627.625970006"/>
    <n v="2229934.7478899998"/>
    <n v="1973605.8827599999"/>
    <n v="0.48701393630104028"/>
    <n v="0.5580746962688603"/>
    <n v="-15235.632199999993"/>
    <n v="-3.4435806023513149"/>
    <n v="19.157517220816604"/>
    <n v="22.417635121824489"/>
    <n v="19.157517220816604"/>
    <n v="22.417635121824489"/>
    <n v="4.1678006868036535E-2"/>
    <n v="4.3628626486128232E-2"/>
    <n v="4.8341519837983148E-2"/>
    <n v="5.0469421461412374E-2"/>
    <m/>
    <m/>
    <m/>
    <n v="0"/>
    <m/>
    <n v="0"/>
    <m/>
    <n v="0"/>
    <m/>
    <n v="99.993695437177081"/>
    <n v="80.675579130894832"/>
    <n v="38.949953080685106"/>
    <n v="0.52460130736462007"/>
    <n v="84.070524166525033"/>
    <n v="-14.074131638082122"/>
    <n v="92.047193796634119"/>
    <n v="42.968504018047973"/>
    <s v="Medianas"/>
    <n v="2024"/>
    <n v="4"/>
    <d v="2026-02-27T00:00:00"/>
    <x v="38"/>
    <x v="28"/>
  </r>
  <r>
    <n v="2025"/>
    <n v="12"/>
    <n v="704"/>
    <x v="12"/>
    <s v="Salud"/>
    <n v="51"/>
    <s v="031b4af5197ec30a926f48cf40e11a7dbc470048a21e4003b7a3c07c5dab1baa"/>
    <s v="a62909462c6310cff6f2c460478962c30aafe7f1a24cba6daff12de1aba6d3de"/>
    <x v="4"/>
    <n v="16812.239450000001"/>
    <n v="15663.26239"/>
    <n v="16812.239450000001"/>
    <n v="15663.26239"/>
    <n v="13684.784830000001"/>
    <n v="11804.80337"/>
    <n v="13684.784830000001"/>
    <n v="11804.80337"/>
    <n v="34851877.802999951"/>
    <n v="34722901.368000001"/>
    <n v="143.042"/>
    <n v="137.94900000000001"/>
    <n v="0"/>
    <n v="0"/>
    <n v="13684.784830000001"/>
    <n v="11804.80337"/>
    <n v="16696.014050000002"/>
    <n v="15142.229720000001"/>
    <n v="0"/>
    <n v="0"/>
    <n v="0"/>
    <n v="0"/>
    <n v="0"/>
    <n v="0"/>
    <s v="Salud"/>
    <s v="Accidentes y Enfermedades"/>
    <s v="Salud"/>
    <x v="30"/>
    <x v="0"/>
    <n v="2229934.7478899998"/>
    <n v="1973605.8827599999"/>
    <n v="1025001350.6946898"/>
    <n v="915229324.65265012"/>
    <n v="979173922.5983398"/>
    <n v="876641246.77608013"/>
    <n v="4955836.1483499995"/>
    <n v="4792622.04966"/>
    <n v="3994460.0654399996"/>
    <n v="3257828.1352599999"/>
    <n v="2229934.7478899998"/>
    <n v="1973605.8827599999"/>
    <n v="0.33924122886099617"/>
    <n v="0.32682031313341697"/>
    <n v="1148.9770600000011"/>
    <n v="7.3354900875155504"/>
    <n v="0.75393414385367163"/>
    <n v="0.7936367907505234"/>
    <n v="0.75393414385367163"/>
    <n v="0.7936367907505234"/>
    <n v="1.640216321530268E-3"/>
    <n v="1.716981943860083E-3"/>
    <n v="1.7114030296116831E-3"/>
    <n v="1.7867357311332232E-3"/>
    <m/>
    <m/>
    <m/>
    <n v="0"/>
    <m/>
    <n v="0"/>
    <m/>
    <n v="0"/>
    <m/>
    <n v="15.925563527620202"/>
    <n v="81.397751148494379"/>
    <n v="75.366185383810063"/>
    <n v="0.34259410798471929"/>
    <n v="15.925563527620202"/>
    <n v="10.261265076092108"/>
    <n v="81.964382570701062"/>
    <n v="77.95947881049581"/>
    <s v="Medianas"/>
    <n v="2024"/>
    <n v="4"/>
    <d v="2026-02-27T00:00:00"/>
    <x v="30"/>
    <x v="4"/>
  </r>
  <r>
    <n v="2025"/>
    <n v="12"/>
    <n v="65"/>
    <x v="13"/>
    <s v="GMM. Individual"/>
    <n v="225"/>
    <s v="0e6523810856a138a75dec70a9cf3778a5c70b83ac915f22c33f05db97cb3e68"/>
    <s v="a62909462c6310cff6f2c460478962c30aafe7f1a24cba6daff12de1aba6d3de"/>
    <x v="11"/>
    <n v="5160095.96117"/>
    <n v="4173578.83665"/>
    <n v="5160095.96117"/>
    <n v="4173578.83665"/>
    <n v="3445290.1470899996"/>
    <n v="2742523.3144200002"/>
    <n v="3445290.1470899996"/>
    <n v="2742523.3144200002"/>
    <n v="34851877.802999951"/>
    <n v="34722901.368000001"/>
    <n v="143.042"/>
    <n v="137.94900000000001"/>
    <n v="0"/>
    <n v="0"/>
    <n v="3369504.01871"/>
    <n v="2367080.6206199997"/>
    <n v="4915808.6412700005"/>
    <n v="4201594.3536499999"/>
    <n v="0"/>
    <n v="0"/>
    <n v="0"/>
    <n v="0"/>
    <n v="0"/>
    <n v="0"/>
    <s v="GMM. Individual"/>
    <s v="Accidentes y Enfermedades"/>
    <s v="Gastos Medicos"/>
    <x v="38"/>
    <x v="0"/>
    <n v="6064336.3592499997"/>
    <n v="5139330.2825100003"/>
    <n v="1025001350.6946898"/>
    <n v="915229324.65265012"/>
    <n v="979173922.5983398"/>
    <n v="876641246.77608013"/>
    <n v="87718256.398300007"/>
    <n v="79278951.097049981"/>
    <n v="65696782.829490021"/>
    <n v="55238627.625970006"/>
    <n v="6064336.3592499997"/>
    <n v="5139330.2825100003"/>
    <n v="5.8825792634770195"/>
    <n v="5.2644223704989219"/>
    <n v="986517.12452000007"/>
    <n v="23.6371987479179"/>
    <n v="85.089211011510741"/>
    <n v="81.208612936463453"/>
    <n v="85.089211011510741"/>
    <n v="81.208612936463453"/>
    <n v="0.50342333282514895"/>
    <n v="0.52698461857288326"/>
    <n v="0.45601454457700707"/>
    <n v="0.47608743622304767"/>
    <m/>
    <m/>
    <m/>
    <n v="0"/>
    <m/>
    <n v="0"/>
    <m/>
    <n v="0"/>
    <m/>
    <n v="25.624826194727301"/>
    <n v="66.767947205168156"/>
    <n v="65.711549290424742"/>
    <n v="5.2442296238948787"/>
    <n v="42.348511045958361"/>
    <n v="16.998649262738795"/>
    <n v="68.544247032355756"/>
    <n v="56.337676162470906"/>
    <s v="Grandes"/>
    <n v="2024"/>
    <n v="4"/>
    <d v="2026-02-27T00:00:00"/>
    <x v="38"/>
    <x v="11"/>
  </r>
  <r>
    <n v="2025"/>
    <n v="12"/>
    <n v="65"/>
    <x v="13"/>
    <s v="Salud Individual"/>
    <n v="225"/>
    <s v="0e6523810856a138a75dec70a9cf3778a5c70b83ac915f22c33f05db97cb3e68"/>
    <s v="a62909462c6310cff6f2c460478962c30aafe7f1a24cba6daff12de1aba6d3de"/>
    <x v="0"/>
    <n v="8.1990999999999996"/>
    <n v="8.1990999999999996"/>
    <n v="8.1990999999999996"/>
    <n v="8.1990999999999996"/>
    <n v="0.66081999999999996"/>
    <n v="0.90684999999999993"/>
    <n v="0.66081999999999996"/>
    <n v="0.90684999999999993"/>
    <n v="34851877.802999951"/>
    <n v="34722901.368000001"/>
    <n v="143.042"/>
    <n v="137.94900000000001"/>
    <n v="0"/>
    <n v="0"/>
    <n v="0.66082000000000007"/>
    <n v="0.90685000000000004"/>
    <n v="8.3046600000000002"/>
    <n v="3.49071"/>
    <n v="0"/>
    <n v="0"/>
    <n v="0"/>
    <n v="0"/>
    <n v="0"/>
    <n v="0"/>
    <s v="Salud Individual"/>
    <s v="Accidentes y Enfermedades"/>
    <s v="Salud"/>
    <x v="31"/>
    <x v="0"/>
    <n v="6064336.3592499997"/>
    <n v="5139330.2825100003"/>
    <n v="1025001350.6946898"/>
    <n v="915229324.65265012"/>
    <n v="979173922.5983398"/>
    <n v="876641246.77608013"/>
    <n v="2804346.7436799998"/>
    <n v="2414500.2255700002"/>
    <n v="2031862.0334500002"/>
    <n v="1463480.7970499997"/>
    <n v="6064336.3592499997"/>
    <n v="5139330.2825100003"/>
    <n v="2.9237112059975656E-4"/>
    <n v="3.3957752056388429E-4"/>
    <n v="0"/>
    <n v="0"/>
    <n v="1.3520193330790139E-4"/>
    <n v="1.5953635102812727E-4"/>
    <n v="1.3520193330790139E-4"/>
    <n v="1.5953635102812727E-4"/>
    <n v="7.9991114103831165E-7"/>
    <n v="8.3734868860098282E-7"/>
    <n v="8.9585197711095405E-7"/>
    <n v="9.3528567474469854E-7"/>
    <m/>
    <m/>
    <m/>
    <n v="0"/>
    <m/>
    <n v="0"/>
    <m/>
    <n v="0"/>
    <m/>
    <n v="-27.130175883552955"/>
    <n v="8.0596650851922771"/>
    <n v="11.060360283445744"/>
    <n v="3.2522877494687011E-5"/>
    <n v="-27.130175883552955"/>
    <n v="137.90747441064997"/>
    <n v="7.9572191998227515"/>
    <n v="25.978955570643226"/>
    <s v="Medianas"/>
    <n v="2024"/>
    <n v="4"/>
    <d v="2026-02-27T00:00:00"/>
    <x v="31"/>
    <x v="0"/>
  </r>
  <r>
    <n v="2025"/>
    <n v="12"/>
    <n v="65"/>
    <x v="13"/>
    <s v="Accidentes y Enfermedades Total"/>
    <n v="225"/>
    <s v="0e6523810856a138a75dec70a9cf3778a5c70b83ac915f22c33f05db97cb3e68"/>
    <s v="a62909462c6310cff6f2c460478962c30aafe7f1a24cba6daff12de1aba6d3de"/>
    <x v="4"/>
    <n v="6064336.3592499997"/>
    <n v="5139330.2825100003"/>
    <n v="6064336.3592499997"/>
    <n v="5139330.2825100003"/>
    <n v="4218591.6571899997"/>
    <n v="3435649.4209000003"/>
    <n v="4218591.6571899997"/>
    <n v="3435649.4209000003"/>
    <n v="34851877.802999951"/>
    <n v="34722901.368000001"/>
    <n v="143.042"/>
    <n v="137.94900000000001"/>
    <n v="0"/>
    <n v="0"/>
    <n v="3925936.48073"/>
    <n v="3007567.0496900002"/>
    <n v="5880306.3899699999"/>
    <n v="5112267.6877700007"/>
    <n v="0"/>
    <n v="0"/>
    <n v="0"/>
    <n v="0"/>
    <n v="0"/>
    <n v="0"/>
    <s v="Accidentes y Enfermedades Total"/>
    <s v="Totales"/>
    <s v="Accidentes y Enfermedades Total"/>
    <x v="2"/>
    <x v="0"/>
    <n v="6064336.3592499997"/>
    <n v="5139330.2825100003"/>
    <n v="1025001350.6946898"/>
    <n v="915229324.65265012"/>
    <n v="979173922.5983398"/>
    <n v="876641246.77608013"/>
    <n v="188947947.14104998"/>
    <n v="169654061.67242995"/>
    <n v="145343919.95890003"/>
    <n v="122278581.2772"/>
    <n v="6064336.3592499997"/>
    <n v="5139330.2825100003"/>
    <n v="3.2095275185620102"/>
    <n v="3.0292998775549975"/>
    <n v="925006.07673999947"/>
    <n v="17.998572302075022"/>
    <n v="100"/>
    <n v="100"/>
    <n v="100"/>
    <n v="100"/>
    <n v="0.59164179199763245"/>
    <n v="0.61933188979927611"/>
    <n v="0.56153470437155084"/>
    <n v="0.58625239245932215"/>
    <m/>
    <m/>
    <m/>
    <n v="0"/>
    <m/>
    <n v="0"/>
    <m/>
    <n v="0"/>
    <m/>
    <n v="22.788769760009451"/>
    <n v="69.563945785351024"/>
    <n v="66.850138676474828"/>
    <n v="2.9024892533398865"/>
    <n v="30.535293673158815"/>
    <n v="15.023444567219491"/>
    <n v="66.764148334624949"/>
    <n v="58.83039060894555"/>
    <s v="Medianas"/>
    <n v="2024"/>
    <n v="4"/>
    <d v="2026-02-27T00:00:00"/>
    <x v="2"/>
    <x v="4"/>
  </r>
  <r>
    <n v="2025"/>
    <n v="12"/>
    <n v="65"/>
    <x v="13"/>
    <s v="Gastos Medicos"/>
    <n v="225"/>
    <s v="0e6523810856a138a75dec70a9cf3778a5c70b83ac915f22c33f05db97cb3e68"/>
    <s v="a62909462c6310cff6f2c460478962c30aafe7f1a24cba6daff12de1aba6d3de"/>
    <x v="4"/>
    <n v="6064328.1601499999"/>
    <n v="5139322.0834099995"/>
    <n v="6064328.1601499999"/>
    <n v="5139322.0834099995"/>
    <n v="4218590.9963699998"/>
    <n v="3435648.5140500003"/>
    <n v="4218590.9963699998"/>
    <n v="3435648.5140500003"/>
    <n v="34851877.802999951"/>
    <n v="34722901.368000001"/>
    <n v="143.042"/>
    <n v="137.94900000000001"/>
    <n v="0"/>
    <n v="0"/>
    <n v="3925935.8199100001"/>
    <n v="3007566.1428400003"/>
    <n v="5880298.08531"/>
    <n v="5112264.1970600002"/>
    <n v="0"/>
    <n v="0"/>
    <n v="0"/>
    <n v="0"/>
    <n v="0"/>
    <n v="0"/>
    <s v="Gastos Medicos"/>
    <s v="Accidentes y Enfermedades"/>
    <s v="Gastos Medicos"/>
    <x v="28"/>
    <x v="0"/>
    <n v="6064336.3592499997"/>
    <n v="5139330.2825100003"/>
    <n v="1025001350.6946898"/>
    <n v="915229324.65265012"/>
    <n v="979173922.5983398"/>
    <n v="876641246.77608013"/>
    <n v="177180208.77595001"/>
    <n v="158266338.74798006"/>
    <n v="139622278.47811997"/>
    <n v="117437565.55420999"/>
    <n v="6064336.3592499997"/>
    <n v="5139330.2825100003"/>
    <n v="3.4226893635837934"/>
    <n v="3.2472616249711486"/>
    <n v="925006.0767400004"/>
    <n v="17.998601016386353"/>
    <n v="99.999864798066696"/>
    <n v="99.999840463648965"/>
    <n v="99.999864798066696"/>
    <n v="99.999840463648965"/>
    <n v="0.59164099208649146"/>
    <n v="0.61933105245058762"/>
    <n v="0.56153380851957369"/>
    <n v="0.58625145717364735"/>
    <m/>
    <m/>
    <m/>
    <n v="0"/>
    <m/>
    <n v="0"/>
    <m/>
    <n v="0"/>
    <m/>
    <n v="22.788782936268802"/>
    <n v="69.564028940440025"/>
    <n v="66.850227681593523"/>
    <n v="3.0214311371742082"/>
    <n v="30.535311060617175"/>
    <n v="15.02336066065768"/>
    <n v="66.764231386801043"/>
    <n v="58.830413040265292"/>
    <s v="Medianas"/>
    <n v="2024"/>
    <n v="4"/>
    <d v="2026-02-27T00:00:00"/>
    <x v="28"/>
    <x v="4"/>
  </r>
  <r>
    <n v="2025"/>
    <n v="12"/>
    <n v="65"/>
    <x v="13"/>
    <s v="Total General Sin Pensiones"/>
    <n v="225"/>
    <s v="0e6523810856a138a75dec70a9cf3778a5c70b83ac915f22c33f05db97cb3e68"/>
    <s v="a62909462c6310cff6f2c460478962c30aafe7f1a24cba6daff12de1aba6d3de"/>
    <x v="5"/>
    <n v="6064336.3592499997"/>
    <n v="5139330.2825100003"/>
    <n v="6064336.3592499997"/>
    <n v="5139330.2825100003"/>
    <n v="4218591.6571900006"/>
    <n v="3435649.4209000003"/>
    <n v="4218591.6571900006"/>
    <n v="3435649.4209000003"/>
    <n v="34851877.802999951"/>
    <n v="34722901.368000001"/>
    <n v="143.042"/>
    <n v="137.94900000000001"/>
    <n v="0"/>
    <n v="0"/>
    <n v="3925936.48073"/>
    <n v="3007567.0496900002"/>
    <n v="5880306.3899699999"/>
    <n v="5112267.6877700007"/>
    <n v="0"/>
    <n v="0"/>
    <n v="0"/>
    <n v="0"/>
    <n v="0"/>
    <n v="0"/>
    <s v="Total General Sin Pensiones"/>
    <s v="Totales"/>
    <s v="Total General Sin Pensiones"/>
    <x v="25"/>
    <x v="0"/>
    <n v="6064336.3592499997"/>
    <n v="5139330.2825100003"/>
    <n v="1025001350.6946898"/>
    <n v="915229324.65265012"/>
    <n v="979173922.5983398"/>
    <n v="876641246.77608013"/>
    <n v="979173922.5983398"/>
    <n v="876641246.77608013"/>
    <n v="558476302.03137994"/>
    <n v="497794560.05847001"/>
    <n v="6064336.3592499997"/>
    <n v="5139330.2825100003"/>
    <n v="0.61933188979927611"/>
    <n v="0.58625239245932215"/>
    <n v="925006.07673999947"/>
    <n v="17.998572302075022"/>
    <n v="100"/>
    <n v="100"/>
    <n v="100"/>
    <n v="100"/>
    <n v="0.59164179199763245"/>
    <n v="0.61933188979927611"/>
    <n v="0.56153470437155084"/>
    <n v="0.58625239245932215"/>
    <m/>
    <m/>
    <m/>
    <n v="0"/>
    <m/>
    <n v="0"/>
    <m/>
    <n v="0"/>
    <m/>
    <n v="22.788769760009497"/>
    <n v="69.563945785351038"/>
    <n v="66.850138676474828"/>
    <n v="0.75537523111463456"/>
    <n v="30.535293673158815"/>
    <n v="15.023444567219491"/>
    <n v="66.764148334624949"/>
    <n v="58.83039060894555"/>
    <s v="Resto"/>
    <n v="2024"/>
    <n v="4"/>
    <d v="2026-02-27T00:00:00"/>
    <x v="25"/>
    <x v="5"/>
  </r>
  <r>
    <n v="2025"/>
    <n v="12"/>
    <n v="65"/>
    <x v="13"/>
    <s v="Total General"/>
    <n v="225"/>
    <s v="0e6523810856a138a75dec70a9cf3778a5c70b83ac915f22c33f05db97cb3e68"/>
    <s v="a62909462c6310cff6f2c460478962c30aafe7f1a24cba6daff12de1aba6d3de"/>
    <x v="34"/>
    <n v="6064336.3592499997"/>
    <n v="5139330.2825100003"/>
    <n v="6064336.3592499997"/>
    <n v="5139330.2825100003"/>
    <n v="4218591.6571899997"/>
    <n v="3435649.4208999998"/>
    <n v="4218591.6571899997"/>
    <n v="3435649.4208999998"/>
    <n v="34851877.802999951"/>
    <n v="34722901.368000001"/>
    <n v="143.042"/>
    <n v="137.94900000000001"/>
    <n v="0"/>
    <n v="0"/>
    <n v="3925936.48073"/>
    <n v="3007567.0496900002"/>
    <n v="5880306.3899699999"/>
    <n v="5112267.6877700007"/>
    <n v="0"/>
    <n v="0"/>
    <n v="0"/>
    <n v="0"/>
    <n v="0"/>
    <n v="0"/>
    <s v="Total General"/>
    <s v="Totales"/>
    <s v="Total General"/>
    <x v="26"/>
    <x v="0"/>
    <n v="6064336.3592499997"/>
    <n v="5139330.2825100003"/>
    <n v="1025001350.6946898"/>
    <n v="915229324.65265012"/>
    <n v="979173922.5983398"/>
    <n v="876641246.77608013"/>
    <n v="1025001350.6946898"/>
    <n v="915229324.65265012"/>
    <n v="593582477.48155999"/>
    <n v="529500429.12055987"/>
    <n v="6064336.3592499997"/>
    <n v="5139330.2825100003"/>
    <n v="0.59164179199763245"/>
    <n v="0.56153470437155084"/>
    <n v="925006.07673999947"/>
    <n v="17.998572302075022"/>
    <n v="100"/>
    <n v="100"/>
    <n v="100"/>
    <n v="100"/>
    <n v="0.59164179199763245"/>
    <n v="0.61933188979927611"/>
    <n v="0.56153470437155084"/>
    <n v="0.58625239245932215"/>
    <m/>
    <m/>
    <m/>
    <n v="0"/>
    <m/>
    <n v="0"/>
    <m/>
    <n v="0"/>
    <m/>
    <n v="22.788769760009476"/>
    <n v="69.563945785351024"/>
    <n v="66.850138676474813"/>
    <n v="0.71070016673816871"/>
    <n v="30.535293673158815"/>
    <n v="15.023444567219491"/>
    <n v="66.764148334624949"/>
    <n v="58.83039060894555"/>
    <s v="Resto"/>
    <n v="2024"/>
    <n v="4"/>
    <d v="2026-02-27T00:00:00"/>
    <x v="26"/>
    <x v="34"/>
  </r>
  <r>
    <n v="2025"/>
    <n v="12"/>
    <n v="65"/>
    <x v="13"/>
    <s v="GMM. Gpo y Col"/>
    <n v="225"/>
    <s v="0e6523810856a138a75dec70a9cf3778a5c70b83ac915f22c33f05db97cb3e68"/>
    <s v="a62909462c6310cff6f2c460478962c30aafe7f1a24cba6daff12de1aba6d3de"/>
    <x v="28"/>
    <n v="904232.19897999999"/>
    <n v="965743.24676000001"/>
    <n v="904232.19897999999"/>
    <n v="965743.24676000001"/>
    <n v="773300.84928000008"/>
    <n v="693125.19963000005"/>
    <n v="773300.84928000008"/>
    <n v="693125.19963000005"/>
    <n v="34851877.802999951"/>
    <n v="34722901.368000001"/>
    <n v="143.042"/>
    <n v="137.94900000000001"/>
    <n v="0"/>
    <n v="0"/>
    <n v="556431.8012000001"/>
    <n v="640485.52222000004"/>
    <n v="964489.44403999997"/>
    <n v="910669.84340999997"/>
    <n v="0"/>
    <n v="0"/>
    <n v="0"/>
    <n v="0"/>
    <n v="0"/>
    <n v="0"/>
    <s v="GMM. Gpo y Col"/>
    <s v="Accidentes y Enfermedades"/>
    <s v="Gastos Medicos"/>
    <x v="29"/>
    <x v="0"/>
    <n v="6064336.3592499997"/>
    <n v="5139330.2825100003"/>
    <n v="1025001350.6946898"/>
    <n v="915229324.65265012"/>
    <n v="979173922.5983398"/>
    <n v="876641246.77608013"/>
    <n v="89461952.377649993"/>
    <n v="78987387.650929973"/>
    <n v="73926910.578630015"/>
    <n v="62198937.928239994"/>
    <n v="6064336.3592499997"/>
    <n v="5139330.2825100003"/>
    <n v="1.0107449870565328"/>
    <n v="1.2226550028821337"/>
    <n v="-61511.047780000023"/>
    <n v="-6.3692961857476309"/>
    <n v="14.910653786555962"/>
    <n v="18.791227527185512"/>
    <n v="14.910653786555962"/>
    <n v="18.791227527185512"/>
    <n v="8.8217659261342521E-2"/>
    <n v="9.2346433877704373E-2"/>
    <n v="0.10551926394256664"/>
    <n v="0.11016402095059977"/>
    <m/>
    <m/>
    <m/>
    <n v="0"/>
    <m/>
    <n v="0"/>
    <m/>
    <n v="0"/>
    <m/>
    <n v="11.5672680336538"/>
    <n v="85.520162868819057"/>
    <n v="71.771167124946075"/>
    <n v="1.0460343104119076"/>
    <n v="-13.123438095627771"/>
    <n v="5.9098916055540629"/>
    <n v="57.691849780050411"/>
    <n v="70.331254170194583"/>
    <s v="Medianas"/>
    <n v="2024"/>
    <n v="4"/>
    <d v="2026-02-27T00:00:00"/>
    <x v="29"/>
    <x v="28"/>
  </r>
  <r>
    <n v="2025"/>
    <n v="12"/>
    <n v="65"/>
    <x v="13"/>
    <s v="Salud"/>
    <n v="225"/>
    <s v="0e6523810856a138a75dec70a9cf3778a5c70b83ac915f22c33f05db97cb3e68"/>
    <s v="a62909462c6310cff6f2c460478962c30aafe7f1a24cba6daff12de1aba6d3de"/>
    <x v="0"/>
    <n v="8.1990999999999996"/>
    <n v="8.1990999999999996"/>
    <n v="8.1990999999999996"/>
    <n v="8.1990999999999996"/>
    <n v="0.66081999999999996"/>
    <n v="0.90684999999999993"/>
    <n v="0.66081999999999996"/>
    <n v="0.90684999999999993"/>
    <n v="34851877.802999951"/>
    <n v="34722901.368000001"/>
    <n v="143.042"/>
    <n v="137.94900000000001"/>
    <n v="0"/>
    <n v="0"/>
    <n v="0.66082000000000007"/>
    <n v="0.90685000000000004"/>
    <n v="8.3046600000000002"/>
    <n v="3.49071"/>
    <n v="0"/>
    <n v="0"/>
    <n v="0"/>
    <n v="0"/>
    <n v="0"/>
    <n v="0"/>
    <s v="Salud"/>
    <s v="Accidentes y Enfermedades"/>
    <s v="Salud"/>
    <x v="30"/>
    <x v="0"/>
    <n v="6064336.3592499997"/>
    <n v="5139330.2825100003"/>
    <n v="1025001350.6946898"/>
    <n v="915229324.65265012"/>
    <n v="979173922.5983398"/>
    <n v="876641246.77608013"/>
    <n v="4955836.1483499995"/>
    <n v="4792622.04966"/>
    <n v="3994460.0654399996"/>
    <n v="3257828.1352599999"/>
    <n v="6064336.3592499997"/>
    <n v="5139330.2825100003"/>
    <n v="1.6544332287357432E-4"/>
    <n v="1.7107754200191237E-4"/>
    <n v="0"/>
    <n v="0"/>
    <n v="1.3520193330790139E-4"/>
    <n v="1.5953635102812727E-4"/>
    <n v="1.3520193330790139E-4"/>
    <n v="1.5953635102812727E-4"/>
    <n v="7.9991114103831165E-7"/>
    <n v="8.3734868860098282E-7"/>
    <n v="8.9585197711095405E-7"/>
    <n v="9.3528567474469854E-7"/>
    <m/>
    <m/>
    <m/>
    <n v="0"/>
    <m/>
    <n v="0"/>
    <m/>
    <n v="0"/>
    <m/>
    <n v="-27.130175883552955"/>
    <n v="8.0596650851922771"/>
    <n v="11.060360283445744"/>
    <n v="1.654341235546209E-5"/>
    <n v="-27.130175883552955"/>
    <n v="137.90747441064997"/>
    <n v="7.9572191998227515"/>
    <n v="25.978955570643226"/>
    <s v="Medianas"/>
    <n v="2024"/>
    <n v="4"/>
    <d v="2026-02-27T00:00:00"/>
    <x v="30"/>
    <x v="0"/>
  </r>
  <r>
    <n v="2025"/>
    <n v="12"/>
    <n v="908"/>
    <x v="14"/>
    <s v="ISSSTE Jubilacion (retiro, cesantia y vejez)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SSSTE Jubilacion (retiro, cesantia y vejez)"/>
    <s v="Pensiones"/>
    <s v="Pensiones ISSSTE"/>
    <x v="43"/>
    <x v="0"/>
    <n v="17334.960600000002"/>
    <n v="8660.1348800000014"/>
    <n v="1025001350.6946898"/>
    <n v="915229324.65265012"/>
    <n v="979173922.5983398"/>
    <n v="876641246.77608013"/>
    <n v="8701695.3748599999"/>
    <n v="5850821.6495000003"/>
    <n v="4196286.91921"/>
    <n v="3586447.3131200001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43"/>
    <x v="19"/>
  </r>
  <r>
    <n v="2025"/>
    <n v="12"/>
    <n v="908"/>
    <x v="14"/>
    <s v="IMSS Incapacidad Permanente RT"/>
    <n v="38"/>
    <s v="aea92132c4cbeb263e6ac2bf6c183b5d81737f179f21efdc5863739672f0f470"/>
    <s v="a62909462c6310cff6f2c460478962c30aafe7f1a24cba6daff12de1aba6d3de"/>
    <x v="19"/>
    <n v="1097.16535"/>
    <n v="843.50995"/>
    <n v="1097.16535"/>
    <n v="843.50995"/>
    <n v="68675.680039999992"/>
    <n v="67725.09411000002"/>
    <n v="68675.680039999992"/>
    <n v="67725.09411000002"/>
    <n v="34851877.802999951"/>
    <n v="34722901.368000001"/>
    <n v="143.042"/>
    <n v="137.94900000000001"/>
    <n v="0"/>
    <n v="0"/>
    <n v="68675.680040000007"/>
    <n v="67725.094110000005"/>
    <n v="-4298.27862"/>
    <n v="-3098.3416499999998"/>
    <n v="0"/>
    <n v="0"/>
    <n v="0"/>
    <n v="0"/>
    <n v="1097.16535"/>
    <n v="843.50995"/>
    <s v="IMSS Incapacidad Permanente RT"/>
    <s v="Pensiones"/>
    <s v="Pensiones IMSS"/>
    <x v="44"/>
    <x v="0"/>
    <n v="17334.960600000002"/>
    <n v="8660.1348800000014"/>
    <n v="1025001350.6946898"/>
    <n v="915229324.65265012"/>
    <n v="979173922.5983398"/>
    <n v="876641246.77608013"/>
    <n v="5980062.38093"/>
    <n v="4590284.8946399996"/>
    <n v="3210968.1052200003"/>
    <n v="2796628.7291699997"/>
    <n v="17334.960600000002"/>
    <n v="8660.1348800000014"/>
    <n v="1.8347055266493262E-2"/>
    <n v="1.8375982523109902E-2"/>
    <n v="253.65539999999999"/>
    <n v="30.071417651919809"/>
    <n v="6.3292059054348231"/>
    <n v="9.740147950212986"/>
    <n v="6.3292059054348231"/>
    <n v="9.740147950212986"/>
    <n v="1.0704038089865946E-4"/>
    <n v="1.120500990353744E-4"/>
    <n v="9.2163780954039113E-5"/>
    <n v="9.6220655040140629E-5"/>
    <m/>
    <m/>
    <n v="1.8347055266493262E-2"/>
    <n v="0"/>
    <m/>
    <n v="0"/>
    <m/>
    <n v="253.65539999999999"/>
    <n v="30.071417651919809"/>
    <n v="1.4035948454438785"/>
    <n v="6259.3737616668259"/>
    <n v="8028.9620898959183"/>
    <n v="2.1387842479143737"/>
    <n v="1.4035948454439229"/>
    <n v="38.728361993261792"/>
    <n v="-1597.7484502854309"/>
    <n v="-2185.8497790261449"/>
    <s v="Grandes"/>
    <n v="2024"/>
    <n v="4"/>
    <d v="2026-02-27T00:00:00"/>
    <x v="44"/>
    <x v="19"/>
  </r>
  <r>
    <n v="2025"/>
    <n v="12"/>
    <n v="908"/>
    <x v="14"/>
    <s v="Pensiones Total"/>
    <n v="38"/>
    <s v="aea92132c4cbeb263e6ac2bf6c183b5d81737f179f21efdc5863739672f0f470"/>
    <s v="a62909462c6310cff6f2c460478962c30aafe7f1a24cba6daff12de1aba6d3de"/>
    <x v="19"/>
    <n v="17334.960600000002"/>
    <n v="8660.1348800000014"/>
    <n v="17334.960600000002"/>
    <n v="8660.1348800000014"/>
    <n v="808895.99310000008"/>
    <n v="799861.30914000003"/>
    <n v="808895.99310000008"/>
    <n v="799861.30914000003"/>
    <n v="34851877.802999951"/>
    <n v="34722901.368000001"/>
    <n v="143.042"/>
    <n v="137.94900000000001"/>
    <n v="0"/>
    <n v="0"/>
    <n v="808895.99310000008"/>
    <n v="799861.30914000003"/>
    <n v="107694.7"/>
    <n v="23043.60266"/>
    <n v="0"/>
    <n v="0"/>
    <n v="0"/>
    <n v="0"/>
    <n v="19971.05416"/>
    <n v="8872.0907499999994"/>
    <s v="Pensiones Total"/>
    <s v="Totales"/>
    <s v="Pensiones Total"/>
    <x v="45"/>
    <x v="0"/>
    <n v="17334.960600000002"/>
    <n v="8660.1348800000014"/>
    <n v="1025001350.6946898"/>
    <n v="915229324.65265012"/>
    <n v="979173922.5983398"/>
    <n v="876641246.77608013"/>
    <n v="45827428.096350007"/>
    <n v="38588077.876569994"/>
    <n v="35106175.450180009"/>
    <n v="31705869.062090002"/>
    <n v="17334.960600000002"/>
    <n v="8660.1348800000014"/>
    <n v="3.7826605856113214E-2"/>
    <n v="2.2442514259717206E-2"/>
    <n v="8674.8257200000007"/>
    <n v="100.16963754264299"/>
    <n v="100"/>
    <n v="100"/>
    <n v="100"/>
    <n v="100"/>
    <n v="1.6912134396946225E-3"/>
    <n v="1.7703658359282976E-3"/>
    <n v="9.4622567773237757E-4"/>
    <n v="9.8787672971678607E-4"/>
    <m/>
    <m/>
    <n v="4.3578823838884867E-2"/>
    <n v="0"/>
    <m/>
    <n v="0"/>
    <m/>
    <n v="11098.96341"/>
    <n v="125.09975069856"/>
    <n v="1.1295313145867736"/>
    <n v="4666.2695795224363"/>
    <n v="9236.1299243413159"/>
    <n v="2.3041416010921587"/>
    <n v="1.1295313145867736"/>
    <n v="367.35183551372688"/>
    <n v="751.10102270585287"/>
    <n v="3471.07750876312"/>
    <s v="Grandes"/>
    <n v="2024"/>
    <n v="4"/>
    <d v="2026-02-27T00:00:00"/>
    <x v="45"/>
    <x v="19"/>
  </r>
  <r>
    <n v="2025"/>
    <n v="12"/>
    <n v="908"/>
    <x v="14"/>
    <s v="ISSSTE Incapacidad Permanente RT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SSSTE Incapacidad Permanente RT"/>
    <s v="Pensiones"/>
    <s v="Pensiones ISSSTE"/>
    <x v="46"/>
    <x v="0"/>
    <n v="17334.960600000002"/>
    <n v="8660.1348800000014"/>
    <n v="1025001350.6946898"/>
    <n v="915229324.65265012"/>
    <n v="979173922.5983398"/>
    <n v="876641246.77608013"/>
    <n v="603210.52630999999"/>
    <n v="657236.52412000007"/>
    <n v="794397.81628000003"/>
    <n v="743538.79187000007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46"/>
    <x v="19"/>
  </r>
  <r>
    <n v="2025"/>
    <n v="12"/>
    <n v="908"/>
    <x v="14"/>
    <s v="IMSS Muerte (invalidez y vida)"/>
    <n v="38"/>
    <s v="aea92132c4cbeb263e6ac2bf6c183b5d81737f179f21efdc5863739672f0f470"/>
    <s v="a62909462c6310cff6f2c460478962c30aafe7f1a24cba6daff12de1aba6d3de"/>
    <x v="19"/>
    <n v="11610.07048"/>
    <n v="4899.7739299999994"/>
    <n v="11610.07048"/>
    <n v="4899.7739299999994"/>
    <n v="551867.04178999981"/>
    <n v="542572.64163999993"/>
    <n v="551867.04178999981"/>
    <n v="542572.64163999993"/>
    <n v="34851877.802999951"/>
    <n v="34722901.368000001"/>
    <n v="143.042"/>
    <n v="137.94900000000001"/>
    <n v="0"/>
    <n v="0"/>
    <n v="551867.04178999993"/>
    <n v="542572.64163999993"/>
    <n v="64706.9588"/>
    <n v="-21892.777550000003"/>
    <n v="0"/>
    <n v="0"/>
    <n v="0"/>
    <n v="0"/>
    <n v="12263.158720000001"/>
    <n v="5111.7298000000001"/>
    <s v="IMSS Muerte (invalidez y vida)"/>
    <s v="Pensiones"/>
    <s v="Pensiones IMSS"/>
    <x v="47"/>
    <x v="0"/>
    <n v="17334.960600000002"/>
    <n v="8660.1348800000014"/>
    <n v="1025001350.6946898"/>
    <n v="915229324.65265012"/>
    <n v="979173922.5983398"/>
    <n v="876641246.77608013"/>
    <n v="15279667.1094"/>
    <n v="13547518.731619999"/>
    <n v="15888887.400080003"/>
    <n v="14801714.929789999"/>
    <n v="17334.960600000002"/>
    <n v="8660.1348800000014"/>
    <n v="7.5983792034693756E-2"/>
    <n v="3.6167316148926182E-2"/>
    <n v="6710.2965500000009"/>
    <n v="136.95114602971086"/>
    <n v="66.974888192131218"/>
    <n v="56.57849442178663"/>
    <n v="66.974888192131218"/>
    <n v="56.57849442178663"/>
    <n v="1.1326883103257698E-3"/>
    <n v="1.1857005392046666E-3"/>
    <n v="5.3536024229332605E-4"/>
    <n v="5.589257804169401E-4"/>
    <m/>
    <m/>
    <n v="8.0258022849566832E-2"/>
    <n v="0"/>
    <m/>
    <n v="0"/>
    <m/>
    <n v="7151.4289200000012"/>
    <n v="139.90232660576078"/>
    <n v="1.713024107132699"/>
    <n v="4753.3479037932575"/>
    <n v="11073.421945407999"/>
    <n v="3.4732893996543841"/>
    <n v="1.7130241071327212"/>
    <n v="-395.56303969296937"/>
    <n v="852.87123985496271"/>
    <n v="-2478.3179767886504"/>
    <s v="Grandes"/>
    <n v="2024"/>
    <n v="4"/>
    <d v="2026-02-27T00:00:00"/>
    <x v="47"/>
    <x v="19"/>
  </r>
  <r>
    <n v="2025"/>
    <n v="12"/>
    <n v="908"/>
    <x v="14"/>
    <s v="Pensiones ISSSTE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Pensiones ISSSTE"/>
    <s v="Pensiones"/>
    <s v="Pensiones ISSSTE"/>
    <x v="48"/>
    <x v="0"/>
    <n v="17334.960600000002"/>
    <n v="8660.1348800000014"/>
    <n v="1025001350.6946898"/>
    <n v="915229324.65265012"/>
    <n v="979173922.5983398"/>
    <n v="876641246.77608013"/>
    <n v="12469821.30394"/>
    <n v="9480428.4735100009"/>
    <n v="7723898.0532699991"/>
    <n v="6818674.2724800007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48"/>
    <x v="19"/>
  </r>
  <r>
    <n v="2025"/>
    <n v="12"/>
    <n v="908"/>
    <x v="14"/>
    <s v="ISSSTE Invalidez (invalidez y vida)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SSSTE Invalidez (invalidez y vida)"/>
    <s v="Pensiones"/>
    <s v="Pensiones ISSSTE"/>
    <x v="49"/>
    <x v="0"/>
    <n v="17334.960600000002"/>
    <n v="8660.1348800000014"/>
    <n v="1025001350.6946898"/>
    <n v="915229324.65265012"/>
    <n v="979173922.5983398"/>
    <n v="876641246.77608013"/>
    <n v="281620.11005000002"/>
    <n v="197879.42222000001"/>
    <n v="220592.96009000004"/>
    <n v="194931.81861000002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49"/>
    <x v="19"/>
  </r>
  <r>
    <n v="2025"/>
    <n v="12"/>
    <n v="908"/>
    <x v="14"/>
    <s v="IMSS Invalidez (invalidez y vida)"/>
    <n v="38"/>
    <s v="aea92132c4cbeb263e6ac2bf6c183b5d81737f179f21efdc5863739672f0f470"/>
    <s v="a62909462c6310cff6f2c460478962c30aafe7f1a24cba6daff12de1aba6d3de"/>
    <x v="19"/>
    <n v="4627.7247699999998"/>
    <n v="2916.8510000000001"/>
    <n v="4627.7247699999998"/>
    <n v="2916.8510000000001"/>
    <n v="119075.04348999998"/>
    <n v="121136.90601999999"/>
    <n v="119075.04348999998"/>
    <n v="121136.90601999999"/>
    <n v="34851877.802999951"/>
    <n v="34722901.368000001"/>
    <n v="143.042"/>
    <n v="137.94900000000001"/>
    <n v="0"/>
    <n v="0"/>
    <n v="119075.04349"/>
    <n v="121136.90601999999"/>
    <n v="45080.483590000003"/>
    <n v="55449.538130000001"/>
    <n v="0"/>
    <n v="0"/>
    <n v="0"/>
    <n v="0"/>
    <n v="6610.73009"/>
    <n v="2916.8510000000001"/>
    <s v="IMSS Invalidez (invalidez y vida)"/>
    <s v="Pensiones"/>
    <s v="Pensiones IMSS"/>
    <x v="50"/>
    <x v="0"/>
    <n v="17334.960600000002"/>
    <n v="8660.1348800000014"/>
    <n v="1025001350.6946898"/>
    <n v="915229324.65265012"/>
    <n v="979173922.5983398"/>
    <n v="876641246.77608013"/>
    <n v="9892895.6544999983"/>
    <n v="9015471.1866800003"/>
    <n v="6224465.76669"/>
    <n v="5414700.222959999"/>
    <n v="17334.960600000002"/>
    <n v="8660.1348800000014"/>
    <n v="4.6778263226651733E-2"/>
    <n v="3.2353838635850021E-2"/>
    <n v="1710.8737699999997"/>
    <n v="58.654822272375242"/>
    <n v="26.695905902433946"/>
    <n v="33.681357628000356"/>
    <n v="26.695905902433946"/>
    <n v="33.681357628000356"/>
    <n v="4.5148474847019288E-4"/>
    <n v="4.7261519768825651E-4"/>
    <n v="3.1870165448501226E-4"/>
    <n v="3.3273029425970519E-4"/>
    <m/>
    <m/>
    <n v="6.6823004314140982E-2"/>
    <n v="0"/>
    <m/>
    <n v="0"/>
    <m/>
    <n v="3693.8790899999999"/>
    <n v="126.63927948325093"/>
    <n v="-1.7020927789418661"/>
    <n v="2573.0796321752728"/>
    <n v="4153.0028794751597"/>
    <n v="1.9130162804850772"/>
    <n v="-1.702092778941855"/>
    <n v="-18.699983606157399"/>
    <n v="264.13878913316239"/>
    <n v="218.4633273878633"/>
    <s v="Grandes"/>
    <n v="2024"/>
    <n v="4"/>
    <d v="2026-02-27T00:00:00"/>
    <x v="50"/>
    <x v="19"/>
  </r>
  <r>
    <n v="2025"/>
    <n v="12"/>
    <n v="908"/>
    <x v="14"/>
    <s v="IMSS Jubilacion (retiro, cesantia y vejez)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MSS Jubilacion (retiro, cesantia y vejez)"/>
    <s v="Pensiones"/>
    <s v="Pensiones IMSS"/>
    <x v="51"/>
    <x v="0"/>
    <n v="17334.960600000002"/>
    <n v="8660.1348800000014"/>
    <n v="1025001350.6946898"/>
    <n v="915229324.65265012"/>
    <n v="979173922.5983398"/>
    <n v="876641246.77608013"/>
    <n v="1236263.48019"/>
    <n v="1002239.21527"/>
    <n v="422225.46580999997"/>
    <n v="334076.69737999997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51"/>
    <x v="19"/>
  </r>
  <r>
    <n v="2025"/>
    <n v="12"/>
    <n v="908"/>
    <x v="14"/>
    <s v="IMSS Muerte (riesgos de trabajo)"/>
    <n v="38"/>
    <s v="aea92132c4cbeb263e6ac2bf6c183b5d81737f179f21efdc5863739672f0f470"/>
    <s v="a62909462c6310cff6f2c460478962c30aafe7f1a24cba6daff12de1aba6d3de"/>
    <x v="19"/>
    <n v="0"/>
    <n v="0"/>
    <n v="0"/>
    <n v="0"/>
    <n v="69278.227779999987"/>
    <n v="68426.66737000001"/>
    <n v="69278.227779999987"/>
    <n v="68426.66737000001"/>
    <n v="0"/>
    <n v="0"/>
    <n v="0"/>
    <n v="0"/>
    <n v="0"/>
    <n v="0"/>
    <n v="69278.227780000001"/>
    <n v="68426.66737000001"/>
    <n v="2205.5362300000002"/>
    <n v="-7414.8162699999993"/>
    <n v="0"/>
    <n v="0"/>
    <n v="0"/>
    <n v="0"/>
    <n v="0"/>
    <n v="0"/>
    <s v="IMSS Muerte (riesgos de trabajo)"/>
    <s v="Pensiones"/>
    <s v="Pensiones IMSS"/>
    <x v="52"/>
    <x v="0"/>
    <n v="17334.960600000002"/>
    <n v="8660.1348800000014"/>
    <n v="1025001350.6946898"/>
    <n v="915229324.65265012"/>
    <n v="979173922.5983398"/>
    <n v="876641246.77608013"/>
    <n v="968718.16739000008"/>
    <n v="952135.37485000002"/>
    <n v="1635730.6591099997"/>
    <n v="1540074.2103100002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n v="1.2444861670602547"/>
    <m/>
    <m/>
    <n v="4.2353077747955306"/>
    <n v="1.2444861670602769"/>
    <n v="-129.74498827332374"/>
    <n v="3141.1058606822339"/>
    <n v="-922.83699121246082"/>
    <s v="Grandes"/>
    <n v="2024"/>
    <n v="4"/>
    <d v="2026-02-27T00:00:00"/>
    <x v="52"/>
    <x v="19"/>
  </r>
  <r>
    <n v="2025"/>
    <n v="12"/>
    <n v="908"/>
    <x v="14"/>
    <s v="ISSSTE Muerte (invalidez y vida)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SSSTE Muerte (invalidez y vida)"/>
    <s v="Pensiones"/>
    <s v="Pensiones ISSSTE"/>
    <x v="53"/>
    <x v="0"/>
    <n v="17334.960600000002"/>
    <n v="8660.1348800000014"/>
    <n v="1025001350.6946898"/>
    <n v="915229324.65265012"/>
    <n v="979173922.5983398"/>
    <n v="876641246.77608013"/>
    <n v="2674708.3738700002"/>
    <n v="2547607.3319700002"/>
    <n v="1919512.4477599999"/>
    <n v="1722011.5080899999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53"/>
    <x v="19"/>
  </r>
  <r>
    <n v="2025"/>
    <n v="12"/>
    <n v="908"/>
    <x v="14"/>
    <s v="Total General"/>
    <n v="38"/>
    <s v="aea92132c4cbeb263e6ac2bf6c183b5d81737f179f21efdc5863739672f0f470"/>
    <s v="a62909462c6310cff6f2c460478962c30aafe7f1a24cba6daff12de1aba6d3de"/>
    <x v="42"/>
    <n v="17334.960600000002"/>
    <n v="8660.1348800000014"/>
    <n v="17334.960600000002"/>
    <n v="8660.1348800000014"/>
    <n v="808895.99310000008"/>
    <n v="799861.30914000003"/>
    <n v="808895.99310000008"/>
    <n v="799861.30914000003"/>
    <n v="34851877.802999951"/>
    <n v="34722901.368000001"/>
    <n v="143.042"/>
    <n v="137.94900000000001"/>
    <n v="0"/>
    <n v="0"/>
    <n v="808895.99310000008"/>
    <n v="799861.30914000003"/>
    <n v="107694.7"/>
    <n v="23043.60266"/>
    <n v="0"/>
    <n v="0"/>
    <n v="0"/>
    <n v="0"/>
    <n v="19971.05416"/>
    <n v="8872.0907499999994"/>
    <s v="Total General"/>
    <s v="Totales"/>
    <s v="Total General"/>
    <x v="26"/>
    <x v="0"/>
    <n v="17334.960600000002"/>
    <n v="8660.1348800000014"/>
    <n v="1025001350.6946898"/>
    <n v="915229324.65265012"/>
    <n v="979173922.5983398"/>
    <n v="876641246.77608013"/>
    <n v="1025001350.6946898"/>
    <n v="915229324.65265012"/>
    <n v="593582477.48155999"/>
    <n v="529500429.12055987"/>
    <n v="17334.960600000002"/>
    <n v="8660.1348800000014"/>
    <n v="1.6912134396946225E-3"/>
    <n v="9.4622567773237757E-4"/>
    <n v="8674.8257200000007"/>
    <n v="100.16963754264299"/>
    <n v="100"/>
    <n v="100"/>
    <n v="100"/>
    <n v="100"/>
    <n v="1.6912134396946225E-3"/>
    <n v="1.7703658359282976E-3"/>
    <n v="9.4622567773237757E-4"/>
    <n v="9.8787672971678607E-4"/>
    <m/>
    <m/>
    <n v="1.9483929603082682E-3"/>
    <n v="0"/>
    <m/>
    <n v="0"/>
    <m/>
    <n v="11098.96341"/>
    <n v="125.09975069856"/>
    <n v="1.1295313145867736"/>
    <n v="4666.2695795224363"/>
    <n v="9236.1299243413159"/>
    <n v="0.13627356328508347"/>
    <n v="1.1295313145867736"/>
    <n v="367.35183551372688"/>
    <n v="751.10102270585287"/>
    <n v="3471.07750876312"/>
    <s v="Resto"/>
    <n v="2024"/>
    <n v="4"/>
    <d v="2026-02-27T00:00:00"/>
    <x v="26"/>
    <x v="42"/>
  </r>
  <r>
    <n v="2025"/>
    <n v="12"/>
    <n v="908"/>
    <x v="14"/>
    <s v="Pensiones IMSS"/>
    <n v="38"/>
    <s v="aea92132c4cbeb263e6ac2bf6c183b5d81737f179f21efdc5863739672f0f470"/>
    <s v="a62909462c6310cff6f2c460478962c30aafe7f1a24cba6daff12de1aba6d3de"/>
    <x v="19"/>
    <n v="17334.960599999999"/>
    <n v="8660.1348799999996"/>
    <n v="17334.960599999999"/>
    <n v="8660.1348799999996"/>
    <n v="808895.99310000008"/>
    <n v="799861.30914000003"/>
    <n v="808895.99310000008"/>
    <n v="799861.30914000003"/>
    <n v="34851877.802999951"/>
    <n v="34722901.368000001"/>
    <n v="143.042"/>
    <n v="137.94900000000001"/>
    <n v="0"/>
    <n v="0"/>
    <n v="808895.99309999996"/>
    <n v="799861.30914000003"/>
    <n v="107694.70000000001"/>
    <n v="23043.60266"/>
    <n v="0"/>
    <n v="0"/>
    <n v="0"/>
    <n v="0"/>
    <n v="19971.05416"/>
    <n v="8872.0907499999994"/>
    <s v="Pensiones IMSS"/>
    <s v="Pensiones"/>
    <s v="Pensiones IMSS"/>
    <x v="54"/>
    <x v="0"/>
    <n v="17334.960600000002"/>
    <n v="8660.1348800000014"/>
    <n v="1025001350.6946898"/>
    <n v="915229324.65265012"/>
    <n v="979173922.5983398"/>
    <n v="876641246.77608013"/>
    <n v="33357606.792409997"/>
    <n v="29107649.40306"/>
    <n v="27382277.396910004"/>
    <n v="24887194.789609998"/>
    <n v="17334.960600000002"/>
    <n v="8660.1348800000014"/>
    <n v="5.196703920601492E-2"/>
    <n v="2.9752092860818868E-2"/>
    <n v="8674.8257199999989"/>
    <n v="100.16963754264299"/>
    <n v="99.999999999999972"/>
    <n v="99.999999999999972"/>
    <n v="99.999999999999972"/>
    <n v="99.999999999999972"/>
    <n v="1.6912134396946223E-3"/>
    <n v="1.7703658359282974E-3"/>
    <n v="9.4622567773237746E-4"/>
    <n v="9.8787672971678586E-4"/>
    <m/>
    <m/>
    <n v="5.9869565236748641E-2"/>
    <n v="0"/>
    <m/>
    <n v="0"/>
    <m/>
    <n v="11098.96341"/>
    <n v="125.09975069856"/>
    <n v="1.1295313145867736"/>
    <n v="4666.2695795224372"/>
    <n v="9236.1299243413177"/>
    <n v="2.9540858905741754"/>
    <n v="1.1295313145867736"/>
    <n v="367.35183551372694"/>
    <n v="751.10102270585264"/>
    <n v="3471.07750876312"/>
    <s v="Grandes"/>
    <n v="2024"/>
    <n v="4"/>
    <d v="2026-02-27T00:00:00"/>
    <x v="54"/>
    <x v="19"/>
  </r>
  <r>
    <n v="2025"/>
    <n v="12"/>
    <n v="908"/>
    <x v="14"/>
    <s v="ISSSTE Muerte (riesgos de trabajo)"/>
    <n v="38"/>
    <s v="aea92132c4cbeb263e6ac2bf6c183b5d81737f179f21efdc5863739672f0f470"/>
    <s v="a62909462c6310cff6f2c460478962c30aafe7f1a24cba6daff12de1aba6d3de"/>
    <x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ISSSTE Muerte (riesgos de trabajo)"/>
    <s v="Pensiones"/>
    <s v="Pensiones ISSSTE"/>
    <x v="55"/>
    <x v="0"/>
    <n v="17334.960600000002"/>
    <n v="8660.1348800000014"/>
    <n v="1025001350.6946898"/>
    <n v="915229324.65265012"/>
    <n v="979173922.5983398"/>
    <n v="876641246.77608013"/>
    <n v="208586.91884999999"/>
    <n v="226883.54569999999"/>
    <n v="593107.90992999997"/>
    <n v="571744.84079000005"/>
    <n v="17334.960600000002"/>
    <n v="8660.134880000001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55"/>
    <x v="19"/>
  </r>
  <r>
    <n v="2025"/>
    <n v="12"/>
    <n v="50"/>
    <x v="15"/>
    <s v="Incendio"/>
    <n v="38"/>
    <s v="aea92132c4cbeb263e6ac2bf6c183b5d81737f179f21efdc5863739672f0f470"/>
    <s v="a62909462c6310cff6f2c460478962c30aafe7f1a24cba6daff12de1aba6d3de"/>
    <x v="32"/>
    <n v="0"/>
    <n v="0"/>
    <n v="0"/>
    <n v="0"/>
    <n v="148.88172"/>
    <n v="-144.08918"/>
    <n v="148.88172"/>
    <n v="-144.08918"/>
    <n v="34851877.802999951"/>
    <n v="34722901.368000001"/>
    <n v="143.042"/>
    <n v="137.94900000000001"/>
    <n v="0"/>
    <n v="0"/>
    <n v="148.88172"/>
    <n v="166.94965999999999"/>
    <n v="0"/>
    <n v="0"/>
    <n v="0"/>
    <n v="0"/>
    <n v="0"/>
    <n v="0"/>
    <n v="0"/>
    <n v="0"/>
    <s v="Incendio"/>
    <s v="Daños Sin Autos"/>
    <s v="Incendio"/>
    <x v="0"/>
    <x v="0"/>
    <n v="51947908.56944"/>
    <n v="56200364.244449995"/>
    <n v="1025001350.6946898"/>
    <n v="915229324.65265012"/>
    <n v="979173922.5983398"/>
    <n v="876641246.77608013"/>
    <n v="34004630.66296"/>
    <n v="29220783.15724"/>
    <n v="21161856.01103"/>
    <n v="17879229.429379996"/>
    <m/>
    <m/>
    <m/>
    <m/>
    <m/>
    <m/>
    <m/>
    <m/>
    <m/>
    <m/>
    <m/>
    <m/>
    <m/>
    <m/>
    <m/>
    <m/>
    <m/>
    <n v="0"/>
    <m/>
    <n v="0"/>
    <m/>
    <n v="0"/>
    <m/>
    <n v="-203.32609290996038"/>
    <m/>
    <m/>
    <n v="7.035381013952639E-4"/>
    <n v="-10.822388018040884"/>
    <m/>
    <m/>
    <m/>
    <s v="Resto"/>
    <n v="2024"/>
    <n v="4"/>
    <d v="2026-02-27T00:00:00"/>
    <x v="0"/>
    <x v="32"/>
  </r>
  <r>
    <n v="2025"/>
    <n v="12"/>
    <n v="50"/>
    <x v="15"/>
    <s v="Automoviles"/>
    <n v="38"/>
    <s v="aea92132c4cbeb263e6ac2bf6c183b5d81737f179f21efdc5863739672f0f470"/>
    <s v="a62909462c6310cff6f2c460478962c30aafe7f1a24cba6daff12de1aba6d3de"/>
    <x v="18"/>
    <n v="-3.3296600000000001"/>
    <n v="-3.7162800000000002"/>
    <n v="-3.3296600000000001"/>
    <n v="-3.7162800000000002"/>
    <n v="-202.04745"/>
    <n v="112.09368000000001"/>
    <n v="-202.04745"/>
    <n v="112.09368000000001"/>
    <n v="34851877.802999951"/>
    <n v="34722901.368000001"/>
    <n v="143.042"/>
    <n v="137.94900000000001"/>
    <n v="0"/>
    <n v="0"/>
    <n v="5.6075100000000004"/>
    <n v="8.2152900000000013"/>
    <n v="0"/>
    <n v="0"/>
    <n v="0"/>
    <n v="0"/>
    <n v="0"/>
    <n v="0"/>
    <n v="0"/>
    <n v="0"/>
    <s v="Automoviles"/>
    <s v="Totales"/>
    <s v="Automoviles Total"/>
    <x v="11"/>
    <x v="0"/>
    <n v="51947908.56944"/>
    <n v="56200364.244449995"/>
    <n v="1025001350.6946898"/>
    <n v="915229324.65265012"/>
    <n v="979173922.5983398"/>
    <n v="876641246.77608013"/>
    <n v="212351111.97566"/>
    <n v="193217367.41473997"/>
    <n v="130402312.61627001"/>
    <n v="114416301.70677"/>
    <n v="-3.3296600000000001"/>
    <n v="-3.7162800000000002"/>
    <n v="-1.5679974401931319E-6"/>
    <n v="-1.9233674745309135E-6"/>
    <n v="0.38662000000000019"/>
    <n v="-10.403414166855029"/>
    <n v="100"/>
    <n v="100"/>
    <n v="-6.409613190777767E-6"/>
    <n v="-6.612555007358333E-6"/>
    <n v="-3.2484444998470871E-7"/>
    <n v="-3.4004786311755537E-7"/>
    <n v="-4.060490523957382E-7"/>
    <n v="-4.2392255824910404E-7"/>
    <m/>
    <m/>
    <m/>
    <n v="0"/>
    <m/>
    <n v="0"/>
    <m/>
    <n v="0"/>
    <m/>
    <n v="-280.24874372935204"/>
    <n v="6068.1105578347333"/>
    <n v="-3016.2872549969325"/>
    <n v="-1.5494161564032799E-4"/>
    <n v="-31.743006029002029"/>
    <m/>
    <m/>
    <m/>
    <s v="Resto"/>
    <n v="2024"/>
    <n v="4"/>
    <d v="2026-02-27T00:00:00"/>
    <x v="11"/>
    <x v="18"/>
  </r>
  <r>
    <n v="2025"/>
    <n v="12"/>
    <n v="50"/>
    <x v="15"/>
    <s v="Daños Sin Autos"/>
    <n v="38"/>
    <s v="aea92132c4cbeb263e6ac2bf6c183b5d81737f179f21efdc5863739672f0f470"/>
    <s v="a62909462c6310cff6f2c460478962c30aafe7f1a24cba6daff12de1aba6d3de"/>
    <x v="40"/>
    <n v="0"/>
    <n v="0"/>
    <n v="0"/>
    <n v="0"/>
    <n v="668.44651999999996"/>
    <n v="208.12220999999994"/>
    <n v="668.44651999999996"/>
    <n v="208.12220999999994"/>
    <n v="34851877.802999951"/>
    <n v="34722901.368000001"/>
    <n v="143.042"/>
    <n v="137.94900000000001"/>
    <n v="0"/>
    <n v="0"/>
    <n v="1346.3063900000002"/>
    <n v="1194.06664"/>
    <n v="0"/>
    <n v="0"/>
    <n v="0"/>
    <n v="0"/>
    <n v="0"/>
    <n v="0"/>
    <n v="0"/>
    <n v="0"/>
    <s v="Daños Sin Autos"/>
    <s v="Totales"/>
    <s v="Daños Sin Autos Total"/>
    <x v="24"/>
    <x v="0"/>
    <n v="51947908.56944"/>
    <n v="56200364.244449995"/>
    <n v="1025001350.6946898"/>
    <n v="915229324.65265012"/>
    <n v="979173922.5983398"/>
    <n v="876641246.77608013"/>
    <n v="158795452.76903"/>
    <n v="137875233.45422003"/>
    <n v="62296046.385199986"/>
    <n v="56116765.89553"/>
    <n v="-3.3296600000000001"/>
    <n v="-3.7162800000000002"/>
    <m/>
    <m/>
    <m/>
    <m/>
    <m/>
    <m/>
    <m/>
    <m/>
    <m/>
    <m/>
    <m/>
    <m/>
    <m/>
    <m/>
    <m/>
    <n v="0"/>
    <m/>
    <n v="0"/>
    <m/>
    <n v="0"/>
    <m/>
    <n v="221.17981065067499"/>
    <m/>
    <m/>
    <n v="1.073015959739632E-3"/>
    <n v="12.749686231917522"/>
    <m/>
    <m/>
    <m/>
    <s v="Resto"/>
    <n v="2024"/>
    <n v="4"/>
    <d v="2026-02-27T00:00:00"/>
    <x v="24"/>
    <x v="40"/>
  </r>
  <r>
    <n v="2025"/>
    <n v="12"/>
    <n v="50"/>
    <x v="15"/>
    <s v="Daños"/>
    <n v="38"/>
    <s v="aea92132c4cbeb263e6ac2bf6c183b5d81737f179f21efdc5863739672f0f470"/>
    <s v="a62909462c6310cff6f2c460478962c30aafe7f1a24cba6daff12de1aba6d3de"/>
    <x v="43"/>
    <n v="-3.3296600000000001"/>
    <n v="-3.7162800000000002"/>
    <n v="-3.3296600000000001"/>
    <n v="-3.7162800000000002"/>
    <n v="466.39906999999999"/>
    <n v="320.21589"/>
    <n v="466.39906999999999"/>
    <n v="320.21589"/>
    <n v="34851877.802999951"/>
    <n v="34722901.368000001"/>
    <n v="143.042"/>
    <n v="137.94900000000001"/>
    <n v="0"/>
    <n v="0"/>
    <n v="1351.9139"/>
    <n v="1202.2819299999999"/>
    <n v="0"/>
    <n v="0"/>
    <n v="0"/>
    <n v="0"/>
    <n v="0"/>
    <n v="0"/>
    <n v="0"/>
    <n v="0"/>
    <s v="Daños"/>
    <s v="Totales"/>
    <s v="Daños Total"/>
    <x v="23"/>
    <x v="0"/>
    <n v="51947908.56944"/>
    <n v="56200364.244449995"/>
    <n v="1025001350.6946898"/>
    <n v="915229324.65265012"/>
    <n v="979173922.5983398"/>
    <n v="876641246.77608013"/>
    <n v="371146564.74468988"/>
    <n v="331092600.86896008"/>
    <n v="192698359.00147003"/>
    <n v="170533067.60229999"/>
    <n v="-3.3296600000000001"/>
    <n v="-3.7162800000000002"/>
    <n v="-8.9712806645279312E-7"/>
    <n v="-1.1224291905788708E-6"/>
    <n v="0.38662000000000019"/>
    <n v="-10.403414166855029"/>
    <n v="100"/>
    <n v="100"/>
    <n v="-6.409613190777767E-6"/>
    <n v="-6.612555007358333E-6"/>
    <n v="-3.2484444998470871E-7"/>
    <n v="-3.4004786311755537E-7"/>
    <n v="-4.060490523957382E-7"/>
    <n v="-4.2392255824910404E-7"/>
    <m/>
    <m/>
    <m/>
    <n v="0"/>
    <m/>
    <n v="0"/>
    <m/>
    <n v="0"/>
    <m/>
    <n v="45.6514447174998"/>
    <n v="-14007.408263906826"/>
    <n v="-8616.5706028609256"/>
    <n v="2.4203582864784124E-4"/>
    <n v="12.445664054852767"/>
    <m/>
    <m/>
    <m/>
    <s v="Resto"/>
    <n v="2024"/>
    <n v="4"/>
    <d v="2026-02-27T00:00:00"/>
    <x v="23"/>
    <x v="43"/>
  </r>
  <r>
    <n v="2025"/>
    <n v="12"/>
    <n v="50"/>
    <x v="15"/>
    <s v="Automoviles Residentes"/>
    <n v="38"/>
    <s v="aea92132c4cbeb263e6ac2bf6c183b5d81737f179f21efdc5863739672f0f470"/>
    <s v="a62909462c6310cff6f2c460478962c30aafe7f1a24cba6daff12de1aba6d3de"/>
    <x v="39"/>
    <n v="-3.3296600000000001"/>
    <n v="-3.7162800000000002"/>
    <n v="-3.3296600000000001"/>
    <n v="-3.7162800000000002"/>
    <n v="-202.04745"/>
    <n v="112.09368000000001"/>
    <n v="-202.04745"/>
    <n v="112.09368000000001"/>
    <n v="34851877.802999951"/>
    <n v="34722901.368000001"/>
    <n v="143.042"/>
    <n v="137.94900000000001"/>
    <n v="0"/>
    <n v="0"/>
    <n v="5.6075100000000004"/>
    <n v="8.2152900000000013"/>
    <n v="0"/>
    <n v="0"/>
    <n v="0"/>
    <n v="0"/>
    <n v="0"/>
    <n v="0"/>
    <n v="0"/>
    <n v="0"/>
    <s v="Automoviles Residentes"/>
    <s v="Automóviles"/>
    <s v="Automóviles"/>
    <x v="13"/>
    <x v="0"/>
    <n v="51947908.56944"/>
    <n v="56200364.244449995"/>
    <n v="1025001350.6946898"/>
    <n v="915229324.65265012"/>
    <n v="979173922.5983398"/>
    <n v="876641246.77608013"/>
    <n v="131854203.17789003"/>
    <n v="118102294.51461999"/>
    <n v="82072506.09262"/>
    <n v="71101630.919850022"/>
    <n v="-3.3296600000000001"/>
    <n v="-3.7162800000000002"/>
    <n v="-2.525258899413177E-6"/>
    <n v="-3.1466619808474243E-6"/>
    <n v="0.38662000000000019"/>
    <n v="-10.403414166855029"/>
    <n v="100"/>
    <n v="100"/>
    <n v="-6.409613190777767E-6"/>
    <n v="-6.612555007358333E-6"/>
    <n v="-3.2484444998470871E-7"/>
    <n v="-3.4004786311755537E-7"/>
    <n v="-4.060490523957382E-7"/>
    <n v="-4.2392255824910404E-7"/>
    <m/>
    <m/>
    <m/>
    <n v="0"/>
    <m/>
    <n v="0"/>
    <m/>
    <n v="0"/>
    <m/>
    <n v="-280.24874372935204"/>
    <n v="6068.1105578347333"/>
    <n v="-3016.2872549969325"/>
    <n v="-2.4618165037142473E-4"/>
    <n v="-31.743006029002029"/>
    <m/>
    <m/>
    <m/>
    <s v="Resto"/>
    <n v="2024"/>
    <n v="4"/>
    <d v="2026-02-27T00:00:00"/>
    <x v="13"/>
    <x v="39"/>
  </r>
  <r>
    <n v="2025"/>
    <n v="12"/>
    <n v="50"/>
    <x v="15"/>
    <s v="Riesgos Catastroficos"/>
    <n v="38"/>
    <s v="aea92132c4cbeb263e6ac2bf6c183b5d81737f179f21efdc5863739672f0f470"/>
    <s v="a62909462c6310cff6f2c460478962c30aafe7f1a24cba6daff12de1aba6d3de"/>
    <x v="39"/>
    <n v="0"/>
    <n v="0"/>
    <n v="0"/>
    <n v="0"/>
    <n v="36.242689999999996"/>
    <n v="859.37857999999994"/>
    <n v="36.242689999999996"/>
    <n v="859.37857999999994"/>
    <n v="34851877.802999951"/>
    <n v="34722901.368000001"/>
    <n v="143.042"/>
    <n v="137.94900000000001"/>
    <n v="0"/>
    <n v="0"/>
    <n v="714.10256000000004"/>
    <n v="963.59527000000003"/>
    <n v="0"/>
    <n v="0"/>
    <n v="0"/>
    <n v="0"/>
    <n v="0"/>
    <n v="0"/>
    <n v="0"/>
    <n v="0"/>
    <s v="Riesgos Catastroficos"/>
    <s v="Daños Sin Autos"/>
    <s v="Riesgos Catastroficos"/>
    <x v="15"/>
    <x v="0"/>
    <n v="51947908.56944"/>
    <n v="56200364.244449995"/>
    <n v="1025001350.6946898"/>
    <n v="915229324.65265012"/>
    <n v="979173922.5983398"/>
    <n v="876641246.77608013"/>
    <n v="38761762.84839002"/>
    <n v="34998585.621450007"/>
    <n v="12144880.34196"/>
    <n v="6399232.7254699999"/>
    <n v="0"/>
    <n v="0"/>
    <m/>
    <m/>
    <m/>
    <m/>
    <m/>
    <m/>
    <m/>
    <m/>
    <m/>
    <m/>
    <m/>
    <m/>
    <m/>
    <m/>
    <m/>
    <n v="0"/>
    <m/>
    <n v="0"/>
    <m/>
    <n v="0"/>
    <m/>
    <n v="-95.782686368561812"/>
    <m/>
    <m/>
    <n v="2.984194901845445E-4"/>
    <n v="-25.891857065674472"/>
    <m/>
    <m/>
    <m/>
    <s v="Resto"/>
    <n v="2024"/>
    <n v="4"/>
    <d v="2026-02-27T00:00:00"/>
    <x v="15"/>
    <x v="39"/>
  </r>
  <r>
    <n v="2025"/>
    <n v="12"/>
    <n v="50"/>
    <x v="15"/>
    <s v="Tecnicos"/>
    <n v="38"/>
    <s v="aea92132c4cbeb263e6ac2bf6c183b5d81737f179f21efdc5863739672f0f470"/>
    <s v="a62909462c6310cff6f2c460478962c30aafe7f1a24cba6daff12de1aba6d3de"/>
    <x v="18"/>
    <n v="0"/>
    <n v="0"/>
    <n v="0"/>
    <n v="0"/>
    <n v="0"/>
    <n v="-160.309"/>
    <n v="0"/>
    <n v="-160.309"/>
    <n v="34851877.802999951"/>
    <n v="34722901.368000001"/>
    <n v="143.042"/>
    <n v="137.94900000000001"/>
    <n v="0"/>
    <n v="0"/>
    <n v="0"/>
    <n v="20.55"/>
    <n v="0"/>
    <n v="0"/>
    <n v="0"/>
    <n v="0"/>
    <n v="0"/>
    <n v="0"/>
    <n v="0"/>
    <n v="0"/>
    <s v="Tecnicos"/>
    <s v="Daños Sin Autos"/>
    <s v="Diversos"/>
    <x v="7"/>
    <x v="0"/>
    <n v="51947908.56944"/>
    <n v="56200364.244449995"/>
    <n v="1025001350.6946898"/>
    <n v="915229324.65265012"/>
    <n v="979173922.5983398"/>
    <n v="876641246.77608013"/>
    <n v="18807011.735299997"/>
    <n v="17544387.203949999"/>
    <n v="7015944.0200799983"/>
    <n v="5608070.432200001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7"/>
    <x v="18"/>
  </r>
  <r>
    <n v="2025"/>
    <n v="12"/>
    <n v="50"/>
    <x v="15"/>
    <s v="Diversos"/>
    <n v="38"/>
    <s v="aea92132c4cbeb263e6ac2bf6c183b5d81737f179f21efdc5863739672f0f470"/>
    <s v="a62909462c6310cff6f2c460478962c30aafe7f1a24cba6daff12de1aba6d3de"/>
    <x v="44"/>
    <n v="0"/>
    <n v="0"/>
    <n v="0"/>
    <n v="0"/>
    <n v="483.32211000000001"/>
    <n v="-415.16719000000001"/>
    <n v="483.32211000000001"/>
    <n v="-415.16719000000001"/>
    <n v="34851877.802999951"/>
    <n v="34722901.368000001"/>
    <n v="143.042"/>
    <n v="137.94900000000001"/>
    <n v="0"/>
    <n v="0"/>
    <n v="483.32211000000001"/>
    <n v="63.521709999999999"/>
    <n v="0"/>
    <n v="0"/>
    <n v="0"/>
    <n v="0"/>
    <n v="0"/>
    <n v="0"/>
    <n v="0"/>
    <n v="0"/>
    <s v="Diversos"/>
    <s v="Daños Sin Autos"/>
    <s v="Diversos"/>
    <x v="6"/>
    <x v="0"/>
    <n v="51947908.56944"/>
    <n v="56200364.244449995"/>
    <n v="1025001350.6946898"/>
    <n v="915229324.65265012"/>
    <n v="979173922.5983398"/>
    <n v="876641246.77608013"/>
    <n v="37295032.047789998"/>
    <n v="33101301.12385001"/>
    <n v="10154871.342620004"/>
    <n v="8675799.5556700006"/>
    <n v="0"/>
    <n v="0"/>
    <m/>
    <m/>
    <m/>
    <m/>
    <m/>
    <m/>
    <m/>
    <m/>
    <m/>
    <m/>
    <m/>
    <m/>
    <m/>
    <m/>
    <m/>
    <n v="0"/>
    <m/>
    <n v="0"/>
    <m/>
    <n v="0"/>
    <m/>
    <n v="-216.41625871254422"/>
    <m/>
    <m/>
    <n v="4.7595099306822E-3"/>
    <n v="660.87704502917188"/>
    <m/>
    <m/>
    <m/>
    <s v="Resto"/>
    <n v="2024"/>
    <n v="4"/>
    <d v="2026-02-27T00:00:00"/>
    <x v="6"/>
    <x v="44"/>
  </r>
  <r>
    <n v="2025"/>
    <n v="12"/>
    <n v="50"/>
    <x v="15"/>
    <s v="Miscelaneos"/>
    <n v="38"/>
    <s v="aea92132c4cbeb263e6ac2bf6c183b5d81737f179f21efdc5863739672f0f470"/>
    <s v="a62909462c6310cff6f2c460478962c30aafe7f1a24cba6daff12de1aba6d3de"/>
    <x v="18"/>
    <n v="0"/>
    <n v="0"/>
    <n v="0"/>
    <n v="0"/>
    <n v="483.32211000000001"/>
    <n v="-254.85819000000001"/>
    <n v="483.32211000000001"/>
    <n v="-254.85819000000001"/>
    <n v="34851877.802999951"/>
    <n v="34722901.368000001"/>
    <n v="143.042"/>
    <n v="137.94900000000001"/>
    <n v="0"/>
    <n v="0"/>
    <n v="483.32211000000001"/>
    <n v="42.971710000000002"/>
    <n v="0"/>
    <n v="0"/>
    <n v="0"/>
    <n v="0"/>
    <n v="0"/>
    <n v="0"/>
    <n v="0"/>
    <n v="0"/>
    <s v="Miscelaneos"/>
    <s v="Daños Sin Autos"/>
    <s v="Diversos"/>
    <x v="8"/>
    <x v="0"/>
    <n v="51947908.56944"/>
    <n v="56200364.244449995"/>
    <n v="1025001350.6946898"/>
    <n v="915229324.65265012"/>
    <n v="979173922.5983398"/>
    <n v="876641246.77608013"/>
    <n v="18488020.312490001"/>
    <n v="15556913.919899998"/>
    <n v="3138927.3225399987"/>
    <n v="3067729.12347"/>
    <n v="0"/>
    <n v="0"/>
    <m/>
    <m/>
    <m/>
    <m/>
    <m/>
    <m/>
    <m/>
    <m/>
    <m/>
    <m/>
    <m/>
    <m/>
    <m/>
    <m/>
    <m/>
    <n v="0"/>
    <m/>
    <n v="0"/>
    <m/>
    <n v="0"/>
    <m/>
    <n v="-289.64354647578716"/>
    <m/>
    <m/>
    <n v="1.5397683996356406E-2"/>
    <n v="1024.7448844833029"/>
    <m/>
    <m/>
    <m/>
    <s v="Resto"/>
    <n v="2024"/>
    <n v="4"/>
    <d v="2026-02-27T00:00:00"/>
    <x v="8"/>
    <x v="18"/>
  </r>
  <r>
    <n v="2025"/>
    <n v="12"/>
    <n v="50"/>
    <x v="15"/>
    <s v="Huracan y Otros Riesgos Hidrometeorologicos"/>
    <n v="38"/>
    <s v="aea92132c4cbeb263e6ac2bf6c183b5d81737f179f21efdc5863739672f0f470"/>
    <s v="a62909462c6310cff6f2c460478962c30aafe7f1a24cba6daff12de1aba6d3de"/>
    <x v="39"/>
    <n v="0"/>
    <n v="0"/>
    <n v="0"/>
    <n v="0"/>
    <n v="89.55095"/>
    <n v="449.63332000000003"/>
    <n v="89.55095"/>
    <n v="449.63332000000003"/>
    <n v="34851877.802999951"/>
    <n v="34722901.368000001"/>
    <n v="143.042"/>
    <n v="137.94900000000001"/>
    <n v="0"/>
    <n v="0"/>
    <n v="767.41081999999994"/>
    <n v="546.39711"/>
    <n v="0"/>
    <n v="0"/>
    <n v="0"/>
    <n v="0"/>
    <n v="0"/>
    <n v="0"/>
    <n v="0"/>
    <n v="0"/>
    <s v="Huracan y Otros Riesgos Hidrometeorologicos"/>
    <s v="Daños Sin Autos"/>
    <s v="Riesgos Catastroficos"/>
    <x v="14"/>
    <x v="0"/>
    <n v="51947908.56944"/>
    <n v="56200364.244449995"/>
    <n v="1025001350.6946898"/>
    <n v="915229324.65265012"/>
    <n v="979173922.5983398"/>
    <n v="876641246.77608013"/>
    <n v="23197857.011369999"/>
    <n v="20492623.836209998"/>
    <n v="11407851.490080001"/>
    <n v="6622132.7381100012"/>
    <n v="0"/>
    <n v="0"/>
    <m/>
    <m/>
    <m/>
    <m/>
    <m/>
    <m/>
    <m/>
    <m/>
    <m/>
    <m/>
    <m/>
    <m/>
    <m/>
    <m/>
    <m/>
    <n v="0"/>
    <m/>
    <n v="0"/>
    <m/>
    <n v="0"/>
    <m/>
    <n v="-80.083560088473874"/>
    <m/>
    <m/>
    <n v="7.8499400240151617E-4"/>
    <n v="40.44928239097019"/>
    <m/>
    <m/>
    <m/>
    <s v="Resto"/>
    <n v="2024"/>
    <n v="4"/>
    <d v="2026-02-27T00:00:00"/>
    <x v="14"/>
    <x v="39"/>
  </r>
  <r>
    <n v="2025"/>
    <n v="12"/>
    <n v="50"/>
    <x v="15"/>
    <s v="Responsabilidad Civil y Riesgos Profesionales"/>
    <n v="38"/>
    <s v="aea92132c4cbeb263e6ac2bf6c183b5d81737f179f21efdc5863739672f0f470"/>
    <s v="a62909462c6310cff6f2c460478962c30aafe7f1a24cba6daff12de1aba6d3de"/>
    <x v="32"/>
    <n v="0"/>
    <n v="0"/>
    <n v="0"/>
    <n v="0"/>
    <n v="0"/>
    <n v="-92"/>
    <n v="0"/>
    <n v="-92"/>
    <n v="34851877.802999951"/>
    <n v="34722901.368000001"/>
    <n v="143.042"/>
    <n v="137.94900000000001"/>
    <n v="0"/>
    <n v="0"/>
    <n v="0"/>
    <n v="0"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51947908.56944"/>
    <n v="56200364.244449995"/>
    <n v="1025001350.6946898"/>
    <n v="915229324.65265012"/>
    <n v="979173922.5983398"/>
    <n v="876641246.77608013"/>
    <n v="21871531.865920011"/>
    <n v="19519102.49123"/>
    <n v="10675318.01537"/>
    <n v="7926763.632979998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22"/>
    <x v="32"/>
  </r>
  <r>
    <n v="2025"/>
    <n v="12"/>
    <n v="50"/>
    <x v="15"/>
    <s v="Terremoto y Erupcion Volcanica"/>
    <n v="38"/>
    <s v="aea92132c4cbeb263e6ac2bf6c183b5d81737f179f21efdc5863739672f0f470"/>
    <s v="a62909462c6310cff6f2c460478962c30aafe7f1a24cba6daff12de1aba6d3de"/>
    <x v="39"/>
    <n v="0"/>
    <n v="0"/>
    <n v="0"/>
    <n v="0"/>
    <n v="-53.308260000000004"/>
    <n v="409.74526000000003"/>
    <n v="-53.308260000000004"/>
    <n v="409.74526000000003"/>
    <n v="34851877.802999951"/>
    <n v="34722901.368000001"/>
    <n v="143.042"/>
    <n v="137.94900000000001"/>
    <n v="0"/>
    <n v="0"/>
    <n v="-53.308260000000004"/>
    <n v="417.19815999999997"/>
    <n v="0"/>
    <n v="0"/>
    <n v="0"/>
    <n v="0"/>
    <n v="0"/>
    <n v="0"/>
    <n v="0"/>
    <n v="0"/>
    <s v="Terremoto y Erupcion Volcanica"/>
    <s v="Daños Sin Autos"/>
    <s v="Riesgos Catastroficos"/>
    <x v="16"/>
    <x v="0"/>
    <n v="51947908.56944"/>
    <n v="56200364.244449995"/>
    <n v="1025001350.6946898"/>
    <n v="915229324.65265012"/>
    <n v="979173922.5983398"/>
    <n v="876641246.77608013"/>
    <n v="15563905.993049996"/>
    <n v="14505796.106170004"/>
    <n v="760196.79989999975"/>
    <n v="-222767.64615000002"/>
    <n v="0"/>
    <n v="0"/>
    <m/>
    <m/>
    <m/>
    <m/>
    <m/>
    <m/>
    <m/>
    <m/>
    <m/>
    <m/>
    <m/>
    <m/>
    <m/>
    <m/>
    <m/>
    <n v="0"/>
    <m/>
    <n v="0"/>
    <m/>
    <n v="0"/>
    <m/>
    <n v="-113.01009803017612"/>
    <m/>
    <m/>
    <n v="-7.0124288877580722E-3"/>
    <n v="-112.77768339150873"/>
    <m/>
    <m/>
    <m/>
    <s v="Resto"/>
    <n v="2024"/>
    <n v="4"/>
    <d v="2026-02-27T00:00:00"/>
    <x v="16"/>
    <x v="39"/>
  </r>
  <r>
    <n v="2025"/>
    <n v="12"/>
    <n v="50"/>
    <x v="15"/>
    <s v="RC General"/>
    <n v="38"/>
    <s v="aea92132c4cbeb263e6ac2bf6c183b5d81737f179f21efdc5863739672f0f470"/>
    <s v="a62909462c6310cff6f2c460478962c30aafe7f1a24cba6daff12de1aba6d3de"/>
    <x v="39"/>
    <n v="0"/>
    <n v="0"/>
    <n v="0"/>
    <n v="0"/>
    <n v="0"/>
    <n v="-92"/>
    <n v="0"/>
    <n v="-92"/>
    <n v="34851877.802999951"/>
    <n v="34722901.368000001"/>
    <n v="143.042"/>
    <n v="137.94900000000001"/>
    <n v="0"/>
    <n v="0"/>
    <n v="0"/>
    <n v="0"/>
    <n v="0"/>
    <n v="0"/>
    <n v="0"/>
    <n v="0"/>
    <n v="0"/>
    <n v="0"/>
    <n v="0"/>
    <n v="0"/>
    <s v="RC General"/>
    <s v="Daños Sin Autos"/>
    <s v="Responsabilidad Civil y Riesgos Profesionales"/>
    <x v="21"/>
    <x v="0"/>
    <n v="51947908.56944"/>
    <n v="56200364.244449995"/>
    <n v="1025001350.6946898"/>
    <n v="915229324.65265012"/>
    <n v="979173922.5983398"/>
    <n v="876641246.77608013"/>
    <n v="17283430.244149998"/>
    <n v="14944322.838619996"/>
    <n v="9150572.3407299984"/>
    <n v="6562817.162540000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21"/>
    <x v="39"/>
  </r>
  <r>
    <n v="2025"/>
    <n v="12"/>
    <n v="50"/>
    <x v="15"/>
    <s v="GMM. Individual"/>
    <n v="38"/>
    <s v="aea92132c4cbeb263e6ac2bf6c183b5d81737f179f21efdc5863739672f0f470"/>
    <s v="a62909462c6310cff6f2c460478962c30aafe7f1a24cba6daff12de1aba6d3de"/>
    <x v="15"/>
    <n v="0"/>
    <n v="0"/>
    <n v="0"/>
    <n v="0"/>
    <n v="0"/>
    <n v="0"/>
    <n v="0"/>
    <n v="0"/>
    <n v="34851877.802999951"/>
    <n v="34722901.368000001"/>
    <n v="143.042"/>
    <n v="137.94900000000001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38"/>
    <x v="0"/>
    <n v="51947908.56944"/>
    <n v="56200364.244449995"/>
    <n v="1025001350.6946898"/>
    <n v="915229324.65265012"/>
    <n v="979173922.5983398"/>
    <n v="876641246.77608013"/>
    <n v="87718256.398300007"/>
    <n v="79278951.097049981"/>
    <n v="65696782.829490021"/>
    <n v="55238627.625970006"/>
    <n v="1103094.3672"/>
    <n v="1028161.32783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38"/>
    <x v="15"/>
  </r>
  <r>
    <n v="2025"/>
    <n v="12"/>
    <n v="50"/>
    <x v="15"/>
    <s v="AP Gpo y Col"/>
    <n v="38"/>
    <s v="aea92132c4cbeb263e6ac2bf6c183b5d81737f179f21efdc5863739672f0f470"/>
    <s v="a62909462c6310cff6f2c460478962c30aafe7f1a24cba6daff12de1aba6d3de"/>
    <x v="1"/>
    <n v="368922.99424000003"/>
    <n v="352339.78997000004"/>
    <n v="368922.99424000003"/>
    <n v="352339.78997000004"/>
    <n v="5551.7505399999991"/>
    <n v="14529.75114"/>
    <n v="5551.7505399999991"/>
    <n v="14529.75114"/>
    <n v="34851877.802999951"/>
    <n v="34722901.368000001"/>
    <n v="143.042"/>
    <n v="137.94900000000001"/>
    <n v="0"/>
    <n v="0"/>
    <n v="5551.75054"/>
    <n v="14529.75114"/>
    <n v="365008.57425000001"/>
    <n v="353772.13641000004"/>
    <n v="0"/>
    <n v="0"/>
    <n v="0"/>
    <n v="0"/>
    <n v="0"/>
    <n v="0"/>
    <s v="AP Gpo y Col"/>
    <s v="Accidentes y Enfermedades"/>
    <s v="Accidentes Personales"/>
    <x v="3"/>
    <x v="0"/>
    <n v="51947908.56944"/>
    <n v="56200364.244449995"/>
    <n v="1025001350.6946898"/>
    <n v="915229324.65265012"/>
    <n v="979173922.5983398"/>
    <n v="876641246.77608013"/>
    <n v="2989208.7794700004"/>
    <n v="2889579.59987"/>
    <n v="1322156.15447"/>
    <n v="1195750.6656100003"/>
    <n v="1103094.3672"/>
    <n v="1028161.3278300001"/>
    <n v="12.341827602467154"/>
    <n v="12.193461982699889"/>
    <n v="16583.204269999987"/>
    <n v="4.7065942428506258"/>
    <n v="33.444372957541475"/>
    <n v="34.268920687148928"/>
    <n v="0.71017872403246407"/>
    <n v="0.62693506475768968"/>
    <n v="3.5992439813856268E-2"/>
    <n v="3.7676962766841716E-2"/>
    <n v="3.8497432335193239E-2"/>
    <n v="4.0192015977545938E-2"/>
    <m/>
    <m/>
    <m/>
    <n v="0"/>
    <m/>
    <n v="0"/>
    <m/>
    <n v="0"/>
    <m/>
    <n v="-61.790463673419808"/>
    <n v="1.5048534861419751"/>
    <n v="4.1237894650607405"/>
    <n v="0.4199012742353021"/>
    <n v="-61.790463673419808"/>
    <n v="3.1761794340348093"/>
    <n v="1.5209918154408943"/>
    <n v="4.1070931383812876"/>
    <s v="Grandes"/>
    <n v="2024"/>
    <n v="4"/>
    <d v="2026-02-27T00:00:00"/>
    <x v="3"/>
    <x v="1"/>
  </r>
  <r>
    <n v="2025"/>
    <n v="12"/>
    <n v="50"/>
    <x v="15"/>
    <s v="Accidentes Personales"/>
    <n v="38"/>
    <s v="aea92132c4cbeb263e6ac2bf6c183b5d81737f179f21efdc5863739672f0f470"/>
    <s v="a62909462c6310cff6f2c460478962c30aafe7f1a24cba6daff12de1aba6d3de"/>
    <x v="1"/>
    <n v="1103094.3672"/>
    <n v="1028161.3278300001"/>
    <n v="1103094.3672"/>
    <n v="1028161.3278300001"/>
    <n v="100639.62027999999"/>
    <n v="142611.35674000002"/>
    <n v="100639.62027999999"/>
    <n v="142611.35674000002"/>
    <n v="34851877.802999951"/>
    <n v="34722901.368000001"/>
    <n v="143.042"/>
    <n v="137.94900000000001"/>
    <n v="0"/>
    <n v="0"/>
    <n v="100937.93428"/>
    <n v="142614.35674000002"/>
    <n v="1090126.3244"/>
    <n v="1016627.30088"/>
    <n v="0"/>
    <n v="0"/>
    <n v="0"/>
    <n v="0"/>
    <n v="0"/>
    <n v="0"/>
    <s v="Accidentes Personales"/>
    <s v="Accidentes y Enfermedades"/>
    <s v="Accidentes Personales"/>
    <x v="5"/>
    <x v="0"/>
    <n v="51947908.56944"/>
    <n v="56200364.244449995"/>
    <n v="1025001350.6946898"/>
    <n v="915229324.65265012"/>
    <n v="979173922.5983398"/>
    <n v="876641246.77608013"/>
    <n v="6811902.2167499969"/>
    <n v="6595100.8747899998"/>
    <n v="1727181.4153400001"/>
    <n v="1583187.5877299996"/>
    <n v="1103094.3672"/>
    <n v="1028161.3278300001"/>
    <n v="16.193631853486785"/>
    <n v="15.589774096711425"/>
    <n v="74933.039369999897"/>
    <n v="7.2880624218915946"/>
    <n v="100"/>
    <n v="100"/>
    <n v="2.1234625176978348"/>
    <n v="1.829456697750024"/>
    <n v="0.10761882083885871"/>
    <n v="0.11265561119855239"/>
    <n v="0.1123392028790391"/>
    <n v="0.11728416060858959"/>
    <m/>
    <m/>
    <m/>
    <n v="0"/>
    <m/>
    <n v="0"/>
    <m/>
    <n v="0"/>
    <m/>
    <n v="-29.430851384802569"/>
    <n v="9.1233917307958858"/>
    <n v="13.870523319622452"/>
    <n v="5.8268123652887285"/>
    <n v="-29.223160565790884"/>
    <n v="7.2296920864095116"/>
    <n v="9.2592878477231277"/>
    <n v="14.028184824128958"/>
    <s v="Grandes"/>
    <n v="2024"/>
    <n v="4"/>
    <d v="2026-02-27T00:00:00"/>
    <x v="5"/>
    <x v="1"/>
  </r>
  <r>
    <n v="2025"/>
    <n v="12"/>
    <n v="50"/>
    <x v="15"/>
    <s v="Accidentes y Enfermedades Total"/>
    <n v="38"/>
    <s v="aea92132c4cbeb263e6ac2bf6c183b5d81737f179f21efdc5863739672f0f470"/>
    <s v="a62909462c6310cff6f2c460478962c30aafe7f1a24cba6daff12de1aba6d3de"/>
    <x v="27"/>
    <n v="1103094.3672"/>
    <n v="1028161.3278300001"/>
    <n v="1103094.3672"/>
    <n v="1028161.3278300001"/>
    <n v="100639.62027999999"/>
    <n v="142611.35673999999"/>
    <n v="100639.62027999999"/>
    <n v="142611.35673999999"/>
    <n v="34851877.802999951"/>
    <n v="34722901.368000001"/>
    <n v="143.042"/>
    <n v="137.94900000000001"/>
    <n v="0"/>
    <n v="0"/>
    <n v="100937.93428"/>
    <n v="142614.35674000002"/>
    <n v="1090126.3244"/>
    <n v="1016627.30088"/>
    <n v="0"/>
    <n v="0"/>
    <n v="0"/>
    <n v="0"/>
    <n v="0"/>
    <n v="0"/>
    <s v="Accidentes y Enfermedades Total"/>
    <s v="Totales"/>
    <s v="Accidentes y Enfermedades Total"/>
    <x v="2"/>
    <x v="0"/>
    <n v="51947908.56944"/>
    <n v="56200364.244449995"/>
    <n v="1025001350.6946898"/>
    <n v="915229324.65265012"/>
    <n v="979173922.5983398"/>
    <n v="876641246.77608013"/>
    <n v="188947947.14104998"/>
    <n v="169654061.67242995"/>
    <n v="145343919.95890003"/>
    <n v="122278581.2772"/>
    <n v="1103094.3672"/>
    <n v="1028161.3278300001"/>
    <n v="0.58380860119985223"/>
    <n v="0.60603401869339624"/>
    <n v="74933.039369999897"/>
    <n v="7.2880624218915946"/>
    <n v="100"/>
    <n v="100"/>
    <n v="2.1234625176978348"/>
    <n v="1.829456697750024"/>
    <n v="0.10761882083885871"/>
    <n v="0.11265561119855239"/>
    <n v="0.1123392028790391"/>
    <n v="0.11728416060858959"/>
    <m/>
    <m/>
    <m/>
    <n v="0"/>
    <m/>
    <n v="0"/>
    <m/>
    <n v="0"/>
    <m/>
    <n v="-29.430851384802558"/>
    <n v="9.1233917307958858"/>
    <n v="13.87052331962245"/>
    <n v="6.9242401270351445E-2"/>
    <n v="-29.223160565790884"/>
    <n v="7.2296920864095116"/>
    <n v="9.2592878477231277"/>
    <n v="14.028184824128958"/>
    <s v="Resto"/>
    <n v="2024"/>
    <n v="4"/>
    <d v="2026-02-27T00:00:00"/>
    <x v="2"/>
    <x v="27"/>
  </r>
  <r>
    <n v="2025"/>
    <n v="12"/>
    <n v="50"/>
    <x v="15"/>
    <s v="AP Individual"/>
    <n v="38"/>
    <s v="aea92132c4cbeb263e6ac2bf6c183b5d81737f179f21efdc5863739672f0f470"/>
    <s v="a62909462c6310cff6f2c460478962c30aafe7f1a24cba6daff12de1aba6d3de"/>
    <x v="1"/>
    <n v="734171.37296000007"/>
    <n v="675821.53786000004"/>
    <n v="734171.37296000007"/>
    <n v="675821.53786000004"/>
    <n v="95087.869739999995"/>
    <n v="128081.6056"/>
    <n v="95087.869739999995"/>
    <n v="128081.6056"/>
    <n v="34851877.802999951"/>
    <n v="34722901.368000001"/>
    <n v="143.042"/>
    <n v="137.94900000000001"/>
    <n v="0"/>
    <n v="0"/>
    <n v="95386.183739999993"/>
    <n v="128084.6056"/>
    <n v="725117.75014999998"/>
    <n v="662855.16447000008"/>
    <n v="0"/>
    <n v="0"/>
    <n v="0"/>
    <n v="0"/>
    <n v="0"/>
    <n v="0"/>
    <s v="AP Individual"/>
    <s v="Accidentes y Enfermedades"/>
    <s v="Accidentes Personales"/>
    <x v="4"/>
    <x v="0"/>
    <n v="51947908.56944"/>
    <n v="56200364.244449995"/>
    <n v="1025001350.6946898"/>
    <n v="915229324.65265012"/>
    <n v="979173922.5983398"/>
    <n v="876641246.77608013"/>
    <n v="3822693.4372799997"/>
    <n v="3705521.2749200007"/>
    <n v="405025.26086999994"/>
    <n v="387436.92212"/>
    <n v="1103094.3672"/>
    <n v="1028161.3278300001"/>
    <n v="19.205604242290288"/>
    <n v="18.238231215514759"/>
    <n v="58349.835100000026"/>
    <n v="8.6339117401859955"/>
    <n v="66.555627042458539"/>
    <n v="65.731079312851065"/>
    <n v="1.4132837936653713"/>
    <n v="1.2025216329923343"/>
    <n v="7.1626381025002447E-2"/>
    <n v="7.4978648431710676E-2"/>
    <n v="7.3841770543845858E-2"/>
    <n v="7.7092144631043663E-2"/>
    <m/>
    <m/>
    <m/>
    <n v="0"/>
    <m/>
    <n v="0"/>
    <m/>
    <n v="0"/>
    <m/>
    <n v="-25.75993305630454"/>
    <n v="12.951726700624253"/>
    <n v="18.951986349173257"/>
    <n v="23.477022034563948"/>
    <n v="-25.528768041114226"/>
    <n v="9.3930905297816114"/>
    <n v="13.15457851090642"/>
    <n v="19.323166276061642"/>
    <s v="Grandes"/>
    <n v="2024"/>
    <n v="4"/>
    <d v="2026-02-27T00:00:00"/>
    <x v="4"/>
    <x v="1"/>
  </r>
  <r>
    <n v="2025"/>
    <n v="12"/>
    <n v="50"/>
    <x v="15"/>
    <s v="Gastos Medicos"/>
    <n v="38"/>
    <s v="aea92132c4cbeb263e6ac2bf6c183b5d81737f179f21efdc5863739672f0f470"/>
    <s v="a62909462c6310cff6f2c460478962c30aafe7f1a24cba6daff12de1aba6d3de"/>
    <x v="32"/>
    <n v="0"/>
    <n v="0"/>
    <n v="0"/>
    <n v="0"/>
    <n v="0"/>
    <n v="0"/>
    <n v="0"/>
    <n v="0"/>
    <n v="34851877.802999951"/>
    <n v="34722901.368000001"/>
    <n v="143.042"/>
    <n v="137.94900000000001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28"/>
    <x v="0"/>
    <n v="51947908.56944"/>
    <n v="56200364.244449995"/>
    <n v="1025001350.6946898"/>
    <n v="915229324.65265012"/>
    <n v="979173922.5983398"/>
    <n v="876641246.77608013"/>
    <n v="177180208.77595001"/>
    <n v="158266338.74798006"/>
    <n v="139622278.47811997"/>
    <n v="117437565.55420999"/>
    <n v="1103094.3672"/>
    <n v="1028161.32783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28"/>
    <x v="32"/>
  </r>
  <r>
    <n v="2025"/>
    <n v="12"/>
    <n v="50"/>
    <x v="15"/>
    <s v="Vida Gpo y Col"/>
    <n v="38"/>
    <s v="aea92132c4cbeb263e6ac2bf6c183b5d81737f179f21efdc5863739672f0f470"/>
    <s v="a62909462c6310cff6f2c460478962c30aafe7f1a24cba6daff12de1aba6d3de"/>
    <x v="10"/>
    <n v="3347070.5987199997"/>
    <n v="3034121.9613900003"/>
    <n v="3347070.5987199997"/>
    <n v="3034121.9613900003"/>
    <n v="1493387.4753599998"/>
    <n v="1357450.0144700001"/>
    <n v="1493387.4753599998"/>
    <n v="1357450.0144700001"/>
    <n v="34851877.802999951"/>
    <n v="34722901.368000001"/>
    <n v="143.042"/>
    <n v="137.94900000000001"/>
    <n v="0"/>
    <n v="0"/>
    <n v="1465988.1713799997"/>
    <n v="1319152.0161899999"/>
    <n v="3217378.5517899999"/>
    <n v="2875972.8525499995"/>
    <n v="527.73097000000053"/>
    <n v="37286.946219999998"/>
    <n v="3346542.8677499997"/>
    <n v="2996835.01517"/>
    <n v="0"/>
    <n v="0"/>
    <s v="Vida Gpo y Col"/>
    <s v="Vida"/>
    <s v="Vida"/>
    <x v="37"/>
    <x v="0"/>
    <n v="51947908.56944"/>
    <n v="56200364.244449995"/>
    <n v="1025001350.6946898"/>
    <n v="915229324.65265012"/>
    <n v="979173922.5983398"/>
    <n v="876641246.77608013"/>
    <n v="100163175.79472996"/>
    <n v="95382072.448490024"/>
    <n v="61461310.436570011"/>
    <n v="56544656.697530009"/>
    <n v="50844817.531900004"/>
    <n v="55172206.6329"/>
    <n v="3.341617887175762"/>
    <n v="3.181019119739239"/>
    <n v="312948.63732999936"/>
    <n v="10.314306455454103"/>
    <n v="6.5829139747036161"/>
    <n v="5.4993667039242702"/>
    <n v="6.4431286858178156"/>
    <n v="5.3987585350741423"/>
    <n v="0.32654304274345963"/>
    <n v="0.34182595364041152"/>
    <n v="0.33151494162859313"/>
    <n v="0.34610759789688561"/>
    <n v="5.2687124366095311E-4"/>
    <n v="3.341091015932101"/>
    <m/>
    <n v="-36759.215249999994"/>
    <n v="-98.584676345211292"/>
    <n v="349707.85257999972"/>
    <n v="11.669239407901211"/>
    <n v="0"/>
    <m/>
    <n v="10.014178013256348"/>
    <n v="44.617746513357297"/>
    <n v="44.739467686003017"/>
    <n v="2.4298009019856845"/>
    <n v="11.131101903940909"/>
    <n v="11.870963904867571"/>
    <n v="45.564677820220808"/>
    <n v="45.868027405765162"/>
    <s v="Medianas"/>
    <n v="2024"/>
    <n v="4"/>
    <d v="2026-02-27T00:00:00"/>
    <x v="37"/>
    <x v="10"/>
  </r>
  <r>
    <n v="2025"/>
    <n v="12"/>
    <n v="50"/>
    <x v="15"/>
    <s v="Vida Total"/>
    <n v="38"/>
    <s v="aea92132c4cbeb263e6ac2bf6c183b5d81737f179f21efdc5863739672f0f470"/>
    <s v="a62909462c6310cff6f2c460478962c30aafe7f1a24cba6daff12de1aba6d3de"/>
    <x v="25"/>
    <n v="50844817.531900004"/>
    <n v="55172206.6329"/>
    <n v="50844817.531900004"/>
    <n v="55172206.6329"/>
    <n v="32722072.110409997"/>
    <n v="34510457.86496"/>
    <n v="32722072.110409997"/>
    <n v="34510457.86496"/>
    <n v="34851877.802999951"/>
    <n v="34722901.368000001"/>
    <n v="143.042"/>
    <n v="137.94900000000001"/>
    <n v="0"/>
    <n v="0"/>
    <n v="32683731.268900003"/>
    <n v="34465898.164800003"/>
    <n v="20013635.680419996"/>
    <n v="18112684.053070001"/>
    <n v="34785456.574730001"/>
    <n v="38930984.714459993"/>
    <n v="16059360.957169998"/>
    <n v="16241221.918439999"/>
    <n v="0"/>
    <n v="0"/>
    <s v="Vida Total"/>
    <s v="Totales"/>
    <s v="Vida Total"/>
    <x v="36"/>
    <x v="0"/>
    <n v="51947908.56944"/>
    <n v="56200364.244449995"/>
    <n v="1025001350.6946898"/>
    <n v="915229324.65265012"/>
    <n v="979173922.5983398"/>
    <n v="876641246.77608013"/>
    <n v="419079410.71260005"/>
    <n v="375894584.23469001"/>
    <n v="220434023.07100993"/>
    <n v="204982911.17896998"/>
    <n v="50844817.531900004"/>
    <n v="55172206.6329"/>
    <n v="12.132501915435022"/>
    <n v="14.677574231410901"/>
    <n v="-4327389.1009999961"/>
    <n v="-7.8434221958769923"/>
    <n v="100"/>
    <n v="100"/>
    <n v="97.876543891915375"/>
    <n v="98.170549914804994"/>
    <n v="4.9604634664569147"/>
    <n v="5.1926237370556194"/>
    <n v="6.0282385132096898"/>
    <n v="6.2935900901081601"/>
    <n v="8.3004451389251077"/>
    <n v="3.8320567765099121"/>
    <m/>
    <n v="-4145528.1397299916"/>
    <n v="-10.648402988353478"/>
    <n v="-181860.96127000079"/>
    <n v="-1.1197492539863574"/>
    <n v="0"/>
    <m/>
    <n v="-5.1821559758725488"/>
    <n v="64.356750006783273"/>
    <n v="62.55043974329805"/>
    <n v="14.844383663890673"/>
    <n v="-5.1708122834301378"/>
    <n v="10.495140431866545"/>
    <n v="163.30731602592118"/>
    <n v="190.28597895162986"/>
    <s v="Grandes"/>
    <n v="2024"/>
    <n v="4"/>
    <d v="2026-02-27T00:00:00"/>
    <x v="36"/>
    <x v="25"/>
  </r>
  <r>
    <n v="2025"/>
    <n v="12"/>
    <n v="50"/>
    <x v="15"/>
    <s v="Vida Individual"/>
    <n v="38"/>
    <s v="aea92132c4cbeb263e6ac2bf6c183b5d81737f179f21efdc5863739672f0f470"/>
    <s v="a62909462c6310cff6f2c460478962c30aafe7f1a24cba6daff12de1aba6d3de"/>
    <x v="1"/>
    <n v="47497746.933179997"/>
    <n v="52138084.671510004"/>
    <n v="47497746.933179997"/>
    <n v="52138084.671510004"/>
    <n v="31228684.635049999"/>
    <n v="33153007.850489996"/>
    <n v="31228684.635049999"/>
    <n v="33153007.850489996"/>
    <n v="34851877.802999951"/>
    <n v="34722901.368000001"/>
    <n v="143.042"/>
    <n v="137.94900000000001"/>
    <n v="0"/>
    <n v="0"/>
    <n v="31217743.097520001"/>
    <n v="33146746.14861"/>
    <n v="16796257.128629997"/>
    <n v="15236711.200520001"/>
    <n v="34784928.843759999"/>
    <n v="38893697.768239997"/>
    <n v="12712818.089419998"/>
    <n v="13244386.903270001"/>
    <n v="0"/>
    <n v="0"/>
    <s v="Vida Individual"/>
    <s v="Vida"/>
    <s v="Vida"/>
    <x v="35"/>
    <x v="0"/>
    <n v="51947908.56944"/>
    <n v="56200364.244449995"/>
    <n v="1025001350.6946898"/>
    <n v="915229324.65265012"/>
    <n v="979173922.5983398"/>
    <n v="876641246.77608013"/>
    <n v="318916234.91786987"/>
    <n v="280512511.78619993"/>
    <n v="158972712.63444"/>
    <n v="148438254.48143995"/>
    <n v="50844817.531900004"/>
    <n v="55172206.6329"/>
    <n v="14.893486669128661"/>
    <n v="18.586723401217995"/>
    <n v="-4640337.7383300066"/>
    <n v="-8.90009245173834"/>
    <n v="93.417086025296371"/>
    <n v="94.500633296075748"/>
    <n v="91.433415206097536"/>
    <n v="92.771791379730857"/>
    <n v="4.6339204237134544"/>
    <n v="4.8507977834152065"/>
    <n v="5.6967235715810975"/>
    <n v="5.9474824922112752"/>
    <n v="10.90723049979507"/>
    <n v="3.9862561693335921"/>
    <m/>
    <n v="-4108768.9244799986"/>
    <n v="-10.564099482037825"/>
    <n v="-531568.81385000236"/>
    <n v="-4.0135403603979602"/>
    <n v="0"/>
    <m/>
    <n v="-5.8043699205758692"/>
    <n v="65.747717842243389"/>
    <n v="63.586930857484894"/>
    <n v="19.644053446367742"/>
    <n v="-5.8195849524460552"/>
    <n v="10.235449813190467"/>
    <n v="185.86130742371117"/>
    <n v="217.54528068681097"/>
    <s v="Grandes"/>
    <n v="2024"/>
    <n v="4"/>
    <d v="2026-02-27T00:00:00"/>
    <x v="35"/>
    <x v="1"/>
  </r>
  <r>
    <n v="2025"/>
    <n v="12"/>
    <n v="50"/>
    <x v="15"/>
    <s v="Total General Sin Pensiones"/>
    <n v="38"/>
    <s v="aea92132c4cbeb263e6ac2bf6c183b5d81737f179f21efdc5863739672f0f470"/>
    <s v="a62909462c6310cff6f2c460478962c30aafe7f1a24cba6daff12de1aba6d3de"/>
    <x v="24"/>
    <n v="51947908.56944"/>
    <n v="56200364.244449995"/>
    <n v="51947908.56944"/>
    <n v="56200364.244449995"/>
    <n v="32823178.129760001"/>
    <n v="34653389.437589996"/>
    <n v="32823178.129760001"/>
    <n v="34653389.437589996"/>
    <n v="34851877.802999951"/>
    <n v="34722901.368000001"/>
    <n v="143.042"/>
    <n v="137.94900000000001"/>
    <n v="0"/>
    <n v="0"/>
    <n v="32786021.117080003"/>
    <n v="34609714.803470001"/>
    <n v="21103762.00482"/>
    <n v="19129311.353950001"/>
    <n v="34785456.574730001"/>
    <n v="38930984.714459993"/>
    <n v="16059360.957169998"/>
    <n v="16241221.918439999"/>
    <n v="0"/>
    <n v="0"/>
    <s v="Total General Sin Pensiones"/>
    <s v="Totales"/>
    <s v="Total General Sin Pensiones"/>
    <x v="25"/>
    <x v="0"/>
    <n v="51947908.56944"/>
    <n v="56200364.244449995"/>
    <n v="1025001350.6946898"/>
    <n v="915229324.65265012"/>
    <n v="979173922.5983398"/>
    <n v="876641246.77608013"/>
    <n v="979173922.5983398"/>
    <n v="876641246.77608013"/>
    <n v="558476302.03137994"/>
    <n v="497794560.05847001"/>
    <n v="51947908.56944"/>
    <n v="56200364.244449995"/>
    <n v="5.3052790082063073"/>
    <n v="6.41087382679419"/>
    <n v="-4252455.6750099957"/>
    <n v="-7.5665980677873339"/>
    <n v="100"/>
    <n v="100"/>
    <n v="100"/>
    <n v="100"/>
    <n v="5.0680819624513225"/>
    <n v="5.3052790082063073"/>
    <n v="6.1405773100396761"/>
    <n v="6.41087382679419"/>
    <n v="3.5525309418395432"/>
    <n v="1.6400927952160753"/>
    <m/>
    <n v="-4145528.1397299916"/>
    <n v="-10.648402988353478"/>
    <n v="-181860.96127000079"/>
    <n v="-1.1197492539863574"/>
    <n v="0"/>
    <m/>
    <n v="-5.2814784860400588"/>
    <n v="63.184792292233439"/>
    <n v="61.660435663479085"/>
    <n v="5.8772732182852252"/>
    <n v="-5.2693115119433198"/>
    <n v="10.321598171187141"/>
    <n v="155.35628723254095"/>
    <n v="180.92504305610279"/>
    <s v="Medianas"/>
    <n v="2024"/>
    <n v="4"/>
    <d v="2026-02-27T00:00:00"/>
    <x v="25"/>
    <x v="24"/>
  </r>
  <r>
    <n v="2025"/>
    <n v="12"/>
    <n v="50"/>
    <x v="15"/>
    <s v="Total General"/>
    <n v="38"/>
    <s v="aea92132c4cbeb263e6ac2bf6c183b5d81737f179f21efdc5863739672f0f470"/>
    <s v="a62909462c6310cff6f2c460478962c30aafe7f1a24cba6daff12de1aba6d3de"/>
    <x v="24"/>
    <n v="51947908.56944"/>
    <n v="56200364.244449995"/>
    <n v="51947908.56944"/>
    <n v="56200364.244449995"/>
    <n v="32823178.129760001"/>
    <n v="34653389.437589996"/>
    <n v="32823178.129760001"/>
    <n v="34653389.437589996"/>
    <n v="34851877.802999951"/>
    <n v="34722901.368000001"/>
    <n v="143.042"/>
    <n v="137.94900000000001"/>
    <n v="0"/>
    <n v="0"/>
    <n v="32786021.117080003"/>
    <n v="34609714.803470001"/>
    <n v="21103762.00482"/>
    <n v="19129311.353950001"/>
    <n v="34785456.574730001"/>
    <n v="38930984.714459993"/>
    <n v="16059360.957169998"/>
    <n v="16241221.918439999"/>
    <n v="0"/>
    <n v="0"/>
    <s v="Total General"/>
    <s v="Totales"/>
    <s v="Total General"/>
    <x v="26"/>
    <x v="0"/>
    <n v="51947908.56944"/>
    <n v="56200364.244449995"/>
    <n v="1025001350.6946898"/>
    <n v="915229324.65265012"/>
    <n v="979173922.5983398"/>
    <n v="876641246.77608013"/>
    <n v="1025001350.6946898"/>
    <n v="915229324.65265012"/>
    <n v="593582477.48155999"/>
    <n v="529500429.12055987"/>
    <n v="51947908.56944"/>
    <n v="56200364.244449995"/>
    <n v="5.0680819624513225"/>
    <n v="6.1405773100396761"/>
    <n v="-4252455.6750099957"/>
    <n v="-7.5665980677873339"/>
    <n v="100"/>
    <n v="100"/>
    <n v="100"/>
    <n v="100"/>
    <n v="5.0680819624513225"/>
    <n v="5.3052790082063073"/>
    <n v="6.1405773100396761"/>
    <n v="6.41087382679419"/>
    <n v="3.3936986084120111"/>
    <n v="1.5667648580449036"/>
    <m/>
    <n v="-4145528.1397299916"/>
    <n v="-10.648402988353478"/>
    <n v="-181860.96127000079"/>
    <n v="-1.1197492539863574"/>
    <n v="0"/>
    <m/>
    <n v="-5.2814784860400588"/>
    <n v="63.184792292233439"/>
    <n v="61.660435663479085"/>
    <n v="5.52967437128898"/>
    <n v="-5.2693115119433198"/>
    <n v="10.321598171187141"/>
    <n v="155.35628723254095"/>
    <n v="180.92504305610279"/>
    <s v="Medianas"/>
    <n v="2024"/>
    <n v="4"/>
    <d v="2026-02-27T00:00:00"/>
    <x v="26"/>
    <x v="24"/>
  </r>
  <r>
    <n v="2025"/>
    <n v="12"/>
    <n v="1"/>
    <x v="16"/>
    <s v="Incendio"/>
    <n v="30"/>
    <s v="624b60c58c9d8bfb6ff1886c2fd605d2adeb6ea4da576068201b6c6958ce93f4"/>
    <s v="a62909462c6310cff6f2c460478962c30aafe7f1a24cba6daff12de1aba6d3de"/>
    <x v="3"/>
    <n v="2033090.36143"/>
    <n v="1778533.0751099999"/>
    <n v="2033090.36143"/>
    <n v="1778533.0751099999"/>
    <n v="1298775.9108500003"/>
    <n v="464044.86050000007"/>
    <n v="1298775.9108500003"/>
    <n v="464044.86050000007"/>
    <n v="34851877.802999951"/>
    <n v="34722901.368000001"/>
    <n v="143.042"/>
    <n v="137.94900000000001"/>
    <n v="0"/>
    <n v="0"/>
    <n v="240051.15474"/>
    <n v="143777.51738999999"/>
    <n v="914599.44111000001"/>
    <n v="859496.64804"/>
    <n v="0"/>
    <n v="0"/>
    <n v="0"/>
    <n v="0"/>
    <n v="0"/>
    <n v="0"/>
    <s v="Incendio"/>
    <s v="Daños Sin Autos"/>
    <s v="Incendio"/>
    <x v="0"/>
    <x v="0"/>
    <n v="58716251.175099999"/>
    <n v="45393489.003809996"/>
    <n v="1025001350.6946898"/>
    <n v="915229324.65265012"/>
    <n v="979173922.5983398"/>
    <n v="876641246.77608013"/>
    <n v="34004630.66296"/>
    <n v="29220783.15724"/>
    <n v="21161856.01103"/>
    <n v="17879229.429379996"/>
    <m/>
    <m/>
    <n v="5.978863236543166"/>
    <n v="6.0865345926545942"/>
    <n v="254557.28632000019"/>
    <n v="14.312766508672103"/>
    <m/>
    <m/>
    <n v="3.4625684043878122"/>
    <n v="3.9180356349359324"/>
    <n v="0.19835001778798464"/>
    <n v="0.20763322168905227"/>
    <n v="0.19432649579765079"/>
    <n v="0.20288037799392861"/>
    <m/>
    <m/>
    <m/>
    <n v="0"/>
    <m/>
    <n v="0"/>
    <m/>
    <n v="0"/>
    <m/>
    <n v="179.88154193768949"/>
    <n v="63.88185864677898"/>
    <n v="26.091438331631789"/>
    <n v="6.1373440504134003"/>
    <n v="66.960147245313365"/>
    <n v="6.411053864567906"/>
    <n v="26.246588828948209"/>
    <n v="16.728106819016791"/>
    <s v="Medianas"/>
    <n v="2024"/>
    <n v="4"/>
    <d v="2026-02-27T00:00:00"/>
    <x v="0"/>
    <x v="3"/>
  </r>
  <r>
    <n v="2025"/>
    <n v="12"/>
    <n v="1"/>
    <x v="16"/>
    <s v="Agricola y de Animales"/>
    <n v="30"/>
    <s v="624b60c58c9d8bfb6ff1886c2fd605d2adeb6ea4da576068201b6c6958ce93f4"/>
    <s v="a62909462c6310cff6f2c460478962c30aafe7f1a24cba6daff12de1aba6d3de"/>
    <x v="3"/>
    <n v="19108.906199999998"/>
    <n v="15976.538"/>
    <n v="19108.906199999998"/>
    <n v="15976.538"/>
    <n v="225.57891000000006"/>
    <n v="4030.1937499999999"/>
    <n v="225.57891000000006"/>
    <n v="4030.1937499999999"/>
    <n v="34851877.802999951"/>
    <n v="34722901.368000001"/>
    <n v="143.042"/>
    <n v="137.94900000000001"/>
    <n v="0"/>
    <n v="0"/>
    <n v="225.57891000000001"/>
    <n v="2110.6990799999999"/>
    <n v="-135.11935999999997"/>
    <n v="-166.76713000000001"/>
    <n v="0"/>
    <n v="0"/>
    <n v="0"/>
    <n v="0"/>
    <n v="0"/>
    <n v="0"/>
    <s v="Agricola y de Animales"/>
    <s v="Daños Sin Autos"/>
    <s v="Agricola y de Animales"/>
    <x v="40"/>
    <x v="0"/>
    <n v="58716251.175099999"/>
    <n v="45393489.003809996"/>
    <n v="1025001350.6946898"/>
    <n v="915229324.65265012"/>
    <n v="979173922.5983398"/>
    <n v="876641246.77608013"/>
    <n v="523661.59078000003"/>
    <n v="454119.92055000004"/>
    <n v="310270.97828000004"/>
    <n v="332144.49842999998"/>
    <n v="19108.906199999998"/>
    <n v="15976.538"/>
    <n v="3.6490944794207758"/>
    <n v="3.5181319464361467"/>
    <n v="3132.3681999999972"/>
    <n v="19.60605107314235"/>
    <n v="100"/>
    <n v="100"/>
    <n v="3.2544492908810868E-2"/>
    <n v="3.5195659885625993E-2"/>
    <n v="1.8642810750492209E-3"/>
    <n v="1.9515334057602892E-3"/>
    <n v="1.7456322224010305E-3"/>
    <n v="1.8224716277901623E-3"/>
    <m/>
    <m/>
    <m/>
    <n v="0"/>
    <m/>
    <n v="0"/>
    <m/>
    <n v="0"/>
    <m/>
    <n v="-94.402777533958499"/>
    <n v="1.1804909587132733"/>
    <n v="25.225701275207431"/>
    <n v="7.2703838190251002E-2"/>
    <n v="-89.312597322020906"/>
    <n v="-18.977222909574586"/>
    <n v="-166.94788222797982"/>
    <n v="-1265.6565355534988"/>
    <s v="Medianas"/>
    <n v="2024"/>
    <n v="4"/>
    <d v="2026-02-27T00:00:00"/>
    <x v="40"/>
    <x v="3"/>
  </r>
  <r>
    <n v="2025"/>
    <n v="12"/>
    <n v="1"/>
    <x v="16"/>
    <s v="AyA Agricola"/>
    <n v="30"/>
    <s v="624b60c58c9d8bfb6ff1886c2fd605d2adeb6ea4da576068201b6c6958ce93f4"/>
    <s v="a62909462c6310cff6f2c460478962c30aafe7f1a24cba6daff12de1aba6d3de"/>
    <x v="11"/>
    <n v="19108.906199999998"/>
    <n v="15976.538"/>
    <n v="19108.906199999998"/>
    <n v="15976.538"/>
    <n v="225.57891000000006"/>
    <n v="4030.1937499999999"/>
    <n v="225.57891000000006"/>
    <n v="4030.1937499999999"/>
    <n v="34851877.802999951"/>
    <n v="34722901.368000001"/>
    <n v="143.042"/>
    <n v="137.94900000000001"/>
    <n v="0"/>
    <n v="0"/>
    <n v="225.57891000000001"/>
    <n v="2110.6990799999999"/>
    <n v="-135.11935999999997"/>
    <n v="-166.76713000000001"/>
    <n v="0"/>
    <n v="0"/>
    <n v="0"/>
    <n v="0"/>
    <n v="0"/>
    <n v="0"/>
    <s v="AyA Agricola"/>
    <s v="Daños Sin Autos"/>
    <s v="Agricola y de Animales"/>
    <x v="42"/>
    <x v="0"/>
    <n v="58716251.175099999"/>
    <n v="45393489.003809996"/>
    <n v="1025001350.6946898"/>
    <n v="915229324.65265012"/>
    <n v="979173922.5983398"/>
    <n v="876641246.77608013"/>
    <n v="409542.43968000001"/>
    <n v="446917.33573000005"/>
    <n v="280733.87804000004"/>
    <n v="303559.78607999999"/>
    <n v="19108.906199999998"/>
    <n v="15976.538"/>
    <n v="4.6659159951605824"/>
    <n v="3.5748306728589383"/>
    <n v="3132.3681999999972"/>
    <n v="19.60605107314235"/>
    <n v="100"/>
    <n v="100"/>
    <n v="3.2544492908810868E-2"/>
    <n v="3.5195659885625993E-2"/>
    <n v="1.8642810750492209E-3"/>
    <n v="1.9515334057602892E-3"/>
    <n v="1.7456322224010305E-3"/>
    <n v="1.8224716277901623E-3"/>
    <m/>
    <m/>
    <m/>
    <n v="0"/>
    <m/>
    <n v="0"/>
    <m/>
    <n v="0"/>
    <m/>
    <n v="-94.402777533958499"/>
    <n v="1.1804909587132733"/>
    <n v="25.225701275207431"/>
    <n v="8.0353291015293399E-2"/>
    <n v="-89.312597322020906"/>
    <n v="-18.977222909574586"/>
    <n v="-166.94788222797982"/>
    <n v="-1265.6565355534988"/>
    <s v="Grandes"/>
    <n v="2024"/>
    <n v="4"/>
    <d v="2026-02-27T00:00:00"/>
    <x v="42"/>
    <x v="11"/>
  </r>
  <r>
    <n v="2025"/>
    <n v="12"/>
    <n v="1"/>
    <x v="16"/>
    <s v="MyT Carga"/>
    <n v="30"/>
    <s v="624b60c58c9d8bfb6ff1886c2fd605d2adeb6ea4da576068201b6c6958ce93f4"/>
    <s v="a62909462c6310cff6f2c460478962c30aafe7f1a24cba6daff12de1aba6d3de"/>
    <x v="24"/>
    <n v="760069.81967999996"/>
    <n v="104565.47272000001"/>
    <n v="760069.81967999996"/>
    <n v="104565.47272000001"/>
    <n v="69658.341489999992"/>
    <n v="71187.159889999995"/>
    <n v="69658.341489999992"/>
    <n v="71187.159889999995"/>
    <n v="34851877.802999951"/>
    <n v="34722901.368000001"/>
    <n v="143.042"/>
    <n v="137.94900000000001"/>
    <n v="0"/>
    <n v="0"/>
    <n v="21046.449100000002"/>
    <n v="67298.010060000001"/>
    <n v="35735.673560000003"/>
    <n v="91285.127010000011"/>
    <n v="0"/>
    <n v="0"/>
    <n v="0"/>
    <n v="0"/>
    <n v="0"/>
    <n v="0"/>
    <s v="MyT Carga"/>
    <s v="Daños Sin Autos"/>
    <s v="Maritimo y Transportes"/>
    <x v="17"/>
    <x v="0"/>
    <n v="58716251.175099999"/>
    <n v="45393489.003809996"/>
    <n v="1025001350.6946898"/>
    <n v="915229324.65265012"/>
    <n v="979173922.5983398"/>
    <n v="876641246.77608013"/>
    <n v="13372625.609420002"/>
    <n v="11810280.26677"/>
    <n v="7994414.3617699994"/>
    <n v="7433235.6017499994"/>
    <n v="803936.91028999991"/>
    <n v="245640.52851"/>
    <n v="5.683774016260414"/>
    <n v="0.88537672568373071"/>
    <n v="655504.34696"/>
    <n v="626.8841233236476"/>
    <n v="94.543466029669418"/>
    <n v="42.568493625327449"/>
    <n v="1.2944794745382611"/>
    <n v="0.23035346040755658"/>
    <n v="7.4153055424255418E-2"/>
    <n v="7.7623576582092346E-2"/>
    <n v="1.142505707623441E-2"/>
    <n v="1.1927966326538716E-2"/>
    <m/>
    <m/>
    <m/>
    <n v="0"/>
    <m/>
    <n v="0"/>
    <m/>
    <n v="0"/>
    <m/>
    <n v="-2.1476041499090104"/>
    <n v="9.164729303332571"/>
    <n v="68.079030332145379"/>
    <n v="0.87133764072966224"/>
    <n v="-68.726491197531843"/>
    <n v="-60.852687912582667"/>
    <n v="58.89478776624464"/>
    <n v="73.722864024308919"/>
    <s v="Medianas"/>
    <n v="2024"/>
    <n v="4"/>
    <d v="2026-02-27T00:00:00"/>
    <x v="17"/>
    <x v="24"/>
  </r>
  <r>
    <n v="2025"/>
    <n v="12"/>
    <n v="1"/>
    <x v="16"/>
    <s v="MyT Cascos"/>
    <n v="30"/>
    <s v="624b60c58c9d8bfb6ff1886c2fd605d2adeb6ea4da576068201b6c6958ce93f4"/>
    <s v="a62909462c6310cff6f2c460478962c30aafe7f1a24cba6daff12de1aba6d3de"/>
    <x v="10"/>
    <n v="43867.090609999999"/>
    <n v="141075.05578999998"/>
    <n v="43867.090609999999"/>
    <n v="141075.05578999998"/>
    <n v="35364.476059999994"/>
    <n v="282861.89983000007"/>
    <n v="35364.476059999994"/>
    <n v="282861.89983000007"/>
    <n v="34851877.802999951"/>
    <n v="34722901.368000001"/>
    <n v="143.042"/>
    <n v="137.94900000000001"/>
    <n v="0"/>
    <n v="0"/>
    <n v="14121.10648"/>
    <n v="-125.98161"/>
    <n v="772.83321999999998"/>
    <n v="1332.4385500000001"/>
    <n v="0"/>
    <n v="0"/>
    <n v="0"/>
    <n v="0"/>
    <n v="0"/>
    <n v="0"/>
    <s v="MyT Cascos"/>
    <s v="Daños Sin Autos"/>
    <s v="Maritimo y Transportes"/>
    <x v="18"/>
    <x v="0"/>
    <n v="58716251.175099999"/>
    <n v="45393489.003809996"/>
    <n v="1025001350.6946898"/>
    <n v="915229324.65265012"/>
    <n v="979173922.5983398"/>
    <n v="876641246.77608013"/>
    <n v="9917118.7117099985"/>
    <n v="6428123.3506000005"/>
    <n v="-1931159.7656899989"/>
    <n v="6397090.5990500022"/>
    <n v="803936.91028999991"/>
    <n v="245640.52851"/>
    <n v="0.44233705257760342"/>
    <n v="2.1946538374505842"/>
    <n v="-97207.965179999985"/>
    <n v="-68.905140342245048"/>
    <n v="5.4565339703305886"/>
    <n v="57.431506374672544"/>
    <n v="7.471030546412484E-2"/>
    <n v="0.3107825789248303"/>
    <n v="4.2797105174807127E-3"/>
    <n v="4.4800100980624683E-3"/>
    <n v="1.5414175659585767E-2"/>
    <n v="1.6092678311545917E-2"/>
    <m/>
    <m/>
    <m/>
    <n v="0"/>
    <m/>
    <n v="0"/>
    <m/>
    <n v="0"/>
    <m/>
    <n v="-87.497617713359759"/>
    <n v="80.617327404745325"/>
    <n v="200.50454578664824"/>
    <n v="-1.8312558436802535"/>
    <n v="-11308.863325369472"/>
    <n v="-41.998584475058905"/>
    <n v="1827.186786820577"/>
    <n v="-9.4549658594011703"/>
    <s v="Medianas"/>
    <n v="2024"/>
    <n v="4"/>
    <d v="2026-02-27T00:00:00"/>
    <x v="18"/>
    <x v="10"/>
  </r>
  <r>
    <n v="2025"/>
    <n v="12"/>
    <n v="1"/>
    <x v="16"/>
    <s v="Maritimo y Transportes"/>
    <n v="30"/>
    <s v="624b60c58c9d8bfb6ff1886c2fd605d2adeb6ea4da576068201b6c6958ce93f4"/>
    <s v="a62909462c6310cff6f2c460478962c30aafe7f1a24cba6daff12de1aba6d3de"/>
    <x v="8"/>
    <n v="803936.91028999991"/>
    <n v="245640.52851"/>
    <n v="803936.91028999991"/>
    <n v="245640.52851"/>
    <n v="105022.81754999999"/>
    <n v="354049.05971999984"/>
    <n v="105022.81754999999"/>
    <n v="354049.05971999984"/>
    <n v="34851877.802999951"/>
    <n v="34722901.368000001"/>
    <n v="143.042"/>
    <n v="137.94900000000001"/>
    <n v="0"/>
    <n v="0"/>
    <n v="35167.55558"/>
    <n v="67172.028449999998"/>
    <n v="36508.506780000003"/>
    <n v="92617.565560000003"/>
    <n v="0"/>
    <n v="0"/>
    <n v="0"/>
    <n v="0"/>
    <n v="0"/>
    <n v="0"/>
    <s v="Maritimo y Transportes"/>
    <s v="Daños Sin Autos"/>
    <s v="Maritimo y Transportes"/>
    <x v="19"/>
    <x v="0"/>
    <n v="58716251.175099999"/>
    <n v="45393489.003809996"/>
    <n v="1025001350.6946898"/>
    <n v="915229324.65265012"/>
    <n v="979173922.5983398"/>
    <n v="876641246.77608013"/>
    <n v="23289744.321129996"/>
    <n v="18238403.617370002"/>
    <n v="6063254.5960799996"/>
    <n v="13830326.200799998"/>
    <n v="803936.91028999991"/>
    <n v="245640.52851"/>
    <n v="3.4518923832092701"/>
    <n v="1.3468312998406033"/>
    <n v="558296.38177999994"/>
    <n v="227.28186800708326"/>
    <n v="100"/>
    <n v="100"/>
    <n v="1.3691897800023858"/>
    <n v="0.54113603933238696"/>
    <n v="7.8432765941736121E-2"/>
    <n v="8.2103586680154814E-2"/>
    <n v="2.683923273582018E-2"/>
    <n v="2.8020644638084638E-2"/>
    <m/>
    <m/>
    <m/>
    <n v="0"/>
    <m/>
    <n v="0"/>
    <m/>
    <n v="0"/>
    <m/>
    <n v="-70.336648363631468"/>
    <n v="13.063564591419949"/>
    <n v="144.13299868209106"/>
    <n v="1.7321195388677737"/>
    <n v="-47.645535810821556"/>
    <n v="-60.581444179345368"/>
    <n v="96.327017130334681"/>
    <n v="72.52622981812695"/>
    <s v="Medianas"/>
    <n v="2024"/>
    <n v="4"/>
    <d v="2026-02-27T00:00:00"/>
    <x v="19"/>
    <x v="8"/>
  </r>
  <r>
    <n v="2025"/>
    <n v="12"/>
    <n v="1"/>
    <x v="16"/>
    <s v="RC General"/>
    <n v="30"/>
    <s v="624b60c58c9d8bfb6ff1886c2fd605d2adeb6ea4da576068201b6c6958ce93f4"/>
    <s v="a62909462c6310cff6f2c460478962c30aafe7f1a24cba6daff12de1aba6d3de"/>
    <x v="14"/>
    <n v="376827.88260000001"/>
    <n v="279844.45600000001"/>
    <n v="376827.88260000001"/>
    <n v="279844.45600000001"/>
    <n v="42204.296729999995"/>
    <n v="136694.21851000004"/>
    <n v="42204.296729999995"/>
    <n v="136694.21851000004"/>
    <n v="34851877.802999951"/>
    <n v="34722901.368000001"/>
    <n v="143.042"/>
    <n v="137.94900000000001"/>
    <n v="0"/>
    <n v="0"/>
    <n v="4159.6768899999997"/>
    <n v="67843.647750000004"/>
    <n v="77704.678029999995"/>
    <n v="70465.116120000006"/>
    <n v="0"/>
    <n v="0"/>
    <n v="0"/>
    <n v="0"/>
    <n v="0"/>
    <n v="0"/>
    <s v="RC General"/>
    <s v="Daños Sin Autos"/>
    <s v="Responsabilidad Civil y Riesgos Profesionales"/>
    <x v="21"/>
    <x v="0"/>
    <n v="58716251.175099999"/>
    <n v="45393489.003809996"/>
    <n v="1025001350.6946898"/>
    <n v="915229324.65265012"/>
    <n v="979173922.5983398"/>
    <n v="876641246.77608013"/>
    <n v="17283430.244149998"/>
    <n v="14944322.838619996"/>
    <n v="9150572.3407299984"/>
    <n v="6562817.1625400009"/>
    <n v="476437.18112999998"/>
    <n v="418418.88582999998"/>
    <n v="2.1802841060879494"/>
    <n v="1.8725803706328501"/>
    <n v="96983.426600000006"/>
    <n v="34.656190080106498"/>
    <n v="79.092878877809341"/>
    <n v="66.88141130266726"/>
    <n v="0.64177782991670751"/>
    <n v="0.61648589289206635"/>
    <n v="3.6763647418084543E-2"/>
    <n v="3.8484264531887045E-2"/>
    <n v="3.0576430241262997E-2"/>
    <n v="3.1922346459187373E-2"/>
    <m/>
    <m/>
    <m/>
    <n v="0"/>
    <m/>
    <n v="0"/>
    <m/>
    <n v="0"/>
    <m/>
    <n v="-69.125031628962063"/>
    <n v="11.199886918877375"/>
    <n v="48.846498681396078"/>
    <n v="0.46122029484587507"/>
    <n v="-93.868730488478192"/>
    <n v="10.273965770057391"/>
    <n v="5.3531872153103111"/>
    <n v="96.279764351007785"/>
    <s v="Medianas"/>
    <n v="2024"/>
    <n v="4"/>
    <d v="2026-02-27T00:00:00"/>
    <x v="21"/>
    <x v="14"/>
  </r>
  <r>
    <n v="2025"/>
    <n v="12"/>
    <n v="1"/>
    <x v="16"/>
    <s v="Responsabilidad Civil y Riesgos Profesionales"/>
    <n v="30"/>
    <s v="624b60c58c9d8bfb6ff1886c2fd605d2adeb6ea4da576068201b6c6958ce93f4"/>
    <s v="a62909462c6310cff6f2c460478962c30aafe7f1a24cba6daff12de1aba6d3de"/>
    <x v="10"/>
    <n v="476437.18112999998"/>
    <n v="418418.88582999998"/>
    <n v="476437.18112999998"/>
    <n v="418418.88582999998"/>
    <n v="81636.372879999981"/>
    <n v="217492.32404000001"/>
    <n v="81636.372879999981"/>
    <n v="217492.32404000001"/>
    <n v="34851877.802999951"/>
    <n v="34722901.368000001"/>
    <n v="143.042"/>
    <n v="137.94900000000001"/>
    <n v="0"/>
    <n v="0"/>
    <n v="44576.135240000003"/>
    <n v="134087.54269"/>
    <n v="160707.04856"/>
    <n v="147185.46459000002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58716251.175099999"/>
    <n v="45393489.003809996"/>
    <n v="1025001350.6946898"/>
    <n v="915229324.65265012"/>
    <n v="979173922.5983398"/>
    <n v="876641246.77608013"/>
    <n v="21871531.865920011"/>
    <n v="19519102.49123"/>
    <n v="10675318.01537"/>
    <n v="7926763.6329799984"/>
    <n v="476437.18112999998"/>
    <n v="418418.88582999998"/>
    <n v="2.1783439040791621"/>
    <n v="2.1436379363139113"/>
    <n v="58018.295299999998"/>
    <n v="13.866079487523987"/>
    <n v="100"/>
    <n v="100"/>
    <n v="0.81142302445229053"/>
    <n v="0.92175969508508371"/>
    <n v="4.6481614956614153E-2"/>
    <n v="4.8657053679056768E-2"/>
    <n v="4.5717381923792627E-2"/>
    <n v="4.7729773994638014E-2"/>
    <m/>
    <m/>
    <m/>
    <n v="0"/>
    <m/>
    <n v="0"/>
    <m/>
    <n v="0"/>
    <m/>
    <n v="-62.464710770672596"/>
    <n v="17.134761121366974"/>
    <n v="51.979566746508013"/>
    <n v="0.76472075831804165"/>
    <n v="-66.755945894946734"/>
    <n v="9.1867658315756273"/>
    <n v="27.737510980022446"/>
    <n v="91.101076497950658"/>
    <s v="Medianas"/>
    <n v="2024"/>
    <n v="4"/>
    <d v="2026-02-27T00:00:00"/>
    <x v="22"/>
    <x v="10"/>
  </r>
  <r>
    <n v="2025"/>
    <n v="12"/>
    <n v="1"/>
    <x v="16"/>
    <s v="RC Aviones y Barcos"/>
    <n v="30"/>
    <s v="624b60c58c9d8bfb6ff1886c2fd605d2adeb6ea4da576068201b6c6958ce93f4"/>
    <s v="a62909462c6310cff6f2c460478962c30aafe7f1a24cba6daff12de1aba6d3de"/>
    <x v="28"/>
    <n v="12338.03831"/>
    <n v="52365.019639999999"/>
    <n v="12338.03831"/>
    <n v="52365.019639999999"/>
    <n v="-1046.5550499999999"/>
    <n v="1276.2772199999999"/>
    <n v="-1046.5550499999999"/>
    <n v="1276.2772199999999"/>
    <n v="34851877.802999951"/>
    <n v="34722901.368000001"/>
    <n v="143.042"/>
    <n v="137.94900000000001"/>
    <n v="0"/>
    <n v="0"/>
    <n v="-62.172849999999997"/>
    <n v="155.26662999999999"/>
    <n v="365.31900999999999"/>
    <n v="515.62787000000003"/>
    <n v="0"/>
    <n v="0"/>
    <n v="0"/>
    <n v="0"/>
    <n v="0"/>
    <n v="0"/>
    <s v="RC Aviones y Barcos"/>
    <s v="Daños Sin Autos"/>
    <s v="Responsabilidad Civil y Riesgos Profesionales"/>
    <x v="20"/>
    <x v="0"/>
    <n v="58716251.175099999"/>
    <n v="45393489.003809996"/>
    <n v="1025001350.6946898"/>
    <n v="915229324.65265012"/>
    <n v="979173922.5983398"/>
    <n v="876641246.77608013"/>
    <n v="1958504.8817999999"/>
    <n v="2073248.9940900002"/>
    <n v="693849.30816000002"/>
    <n v="40985.065610000005"/>
    <n v="476437.18112999998"/>
    <n v="418418.88582999998"/>
    <n v="0.62997230308971708"/>
    <n v="2.5257467766424404"/>
    <n v="-40026.981329999995"/>
    <n v="-76.438396481426395"/>
    <n v="2.589646400127084"/>
    <n v="12.514975163256722"/>
    <n v="2.101298714253105E-2"/>
    <n v="0.11535799690480912"/>
    <n v="1.2037094684448908E-3"/>
    <n v="1.2600456390075966E-3"/>
    <n v="5.7215189930538649E-3"/>
    <n v="5.9733693609075132E-3"/>
    <m/>
    <m/>
    <m/>
    <n v="0"/>
    <m/>
    <n v="0"/>
    <m/>
    <n v="0"/>
    <m/>
    <n v="-182.00060563644629"/>
    <n v="-8.4823456023131758"/>
    <n v="2.4372705840161508"/>
    <n v="-0.15083319067872686"/>
    <n v="-140.04263504656473"/>
    <n v="-29.150646957853542"/>
    <n v="-17.018783117801618"/>
    <n v="30.112148515168503"/>
    <s v="Medianas"/>
    <n v="2024"/>
    <n v="4"/>
    <d v="2026-02-27T00:00:00"/>
    <x v="20"/>
    <x v="28"/>
  </r>
  <r>
    <n v="2025"/>
    <n v="12"/>
    <n v="1"/>
    <x v="16"/>
    <s v="RC Viajero"/>
    <n v="30"/>
    <s v="624b60c58c9d8bfb6ff1886c2fd605d2adeb6ea4da576068201b6c6958ce93f4"/>
    <s v="a62909462c6310cff6f2c460478962c30aafe7f1a24cba6daff12de1aba6d3de"/>
    <x v="1"/>
    <n v="87271.260219999996"/>
    <n v="86209.410189999995"/>
    <n v="87271.260219999996"/>
    <n v="86209.410189999995"/>
    <n v="40478.631199999996"/>
    <n v="79521.828309999997"/>
    <n v="40478.631199999996"/>
    <n v="79521.828309999997"/>
    <n v="34851877.802999951"/>
    <n v="34722901.368000001"/>
    <n v="143.042"/>
    <n v="137.94900000000001"/>
    <n v="0"/>
    <n v="0"/>
    <n v="40478.631200000003"/>
    <n v="66088.62831"/>
    <n v="82637.051519999994"/>
    <n v="76204.720600000001"/>
    <n v="0"/>
    <n v="0"/>
    <n v="0"/>
    <n v="0"/>
    <n v="0"/>
    <n v="0"/>
    <s v="RC Viajero"/>
    <s v="Daños Sin Autos"/>
    <s v="Responsabilidad Civil y Riesgos Profesionales"/>
    <x v="32"/>
    <x v="0"/>
    <n v="58716251.175099999"/>
    <n v="45393489.003809996"/>
    <n v="1025001350.6946898"/>
    <n v="915229324.65265012"/>
    <n v="979173922.5983398"/>
    <n v="876641246.77608013"/>
    <n v="384520.93780999992"/>
    <n v="319948.49102999998"/>
    <n v="68347.172659999997"/>
    <n v="98764.600600000005"/>
    <n v="476437.18112999998"/>
    <n v="418418.88582999998"/>
    <n v="22.696100950196531"/>
    <n v="26.944777864858434"/>
    <n v="1061.8500300000014"/>
    <n v="1.231710120345042"/>
    <n v="18.317474722063576"/>
    <n v="20.603613534076025"/>
    <n v="0.14863220739305205"/>
    <n v="0.18991580528820823"/>
    <n v="8.5142580700847195E-3"/>
    <n v="8.9127435081621294E-3"/>
    <n v="9.4194326894757648E-3"/>
    <n v="9.8340581745431383E-3"/>
    <m/>
    <m/>
    <m/>
    <n v="0"/>
    <m/>
    <n v="0"/>
    <m/>
    <n v="0"/>
    <m/>
    <n v="-49.097459074756024"/>
    <n v="46.382544606275196"/>
    <n v="92.242631210141681"/>
    <n v="59.225026617216614"/>
    <n v="-38.750989035317737"/>
    <n v="8.4408562479526985"/>
    <n v="48.983634405449813"/>
    <n v="86.72511071446668"/>
    <s v="Grandes"/>
    <n v="2024"/>
    <n v="4"/>
    <d v="2026-02-27T00:00:00"/>
    <x v="32"/>
    <x v="1"/>
  </r>
  <r>
    <n v="2025"/>
    <n v="12"/>
    <n v="1"/>
    <x v="16"/>
    <s v="Diversos"/>
    <n v="30"/>
    <s v="624b60c58c9d8bfb6ff1886c2fd605d2adeb6ea4da576068201b6c6958ce93f4"/>
    <s v="a62909462c6310cff6f2c460478962c30aafe7f1a24cba6daff12de1aba6d3de"/>
    <x v="4"/>
    <n v="1866583.3657200001"/>
    <n v="1424113.06342"/>
    <n v="1866583.3657200001"/>
    <n v="1424113.06342"/>
    <n v="129596.67512000004"/>
    <n v="262168.58564999996"/>
    <n v="129596.67512000004"/>
    <n v="262168.58564999996"/>
    <n v="34851877.802999951"/>
    <n v="34722901.368000001"/>
    <n v="143.042"/>
    <n v="137.94900000000001"/>
    <n v="0"/>
    <n v="0"/>
    <n v="124870.27567"/>
    <n v="114021.82687"/>
    <n v="1077315.2189800001"/>
    <n v="1055116.4620000001"/>
    <n v="0"/>
    <n v="0"/>
    <n v="0"/>
    <n v="0"/>
    <n v="0"/>
    <n v="0"/>
    <s v="Diversos"/>
    <s v="Daños Sin Autos"/>
    <s v="Diversos"/>
    <x v="6"/>
    <x v="0"/>
    <n v="58716251.175099999"/>
    <n v="45393489.003809996"/>
    <n v="1025001350.6946898"/>
    <n v="915229324.65265012"/>
    <n v="979173922.5983398"/>
    <n v="876641246.77608013"/>
    <n v="37295032.047789998"/>
    <n v="33101301.12385001"/>
    <n v="10154871.342620004"/>
    <n v="8675799.5556700006"/>
    <n v="1866583.3657200001"/>
    <n v="1424113.06342"/>
    <n v="5.0049115478119255"/>
    <n v="4.3022872668709207"/>
    <n v="442470.3023000001"/>
    <n v="31.069885788240015"/>
    <n v="100"/>
    <n v="100"/>
    <n v="3.1789893400271585"/>
    <n v="3.1372628424760878"/>
    <n v="0.18210545424695609"/>
    <n v="0.19062837792563214"/>
    <n v="0.15560177379155574"/>
    <n v="0.16245106748710403"/>
    <m/>
    <m/>
    <m/>
    <n v="0"/>
    <m/>
    <n v="0"/>
    <m/>
    <n v="0"/>
    <m/>
    <n v="-50.567427901902008"/>
    <n v="6.9429888586846218"/>
    <n v="18.409253617855558"/>
    <n v="1.2762020388784512"/>
    <n v="9.5143615023539851"/>
    <n v="2.1039153287326862"/>
    <n v="11.590876418531145"/>
    <n v="10.806563159280895"/>
    <s v="Medianas"/>
    <n v="2024"/>
    <n v="4"/>
    <d v="2026-02-27T00:00:00"/>
    <x v="6"/>
    <x v="4"/>
  </r>
  <r>
    <n v="2025"/>
    <n v="12"/>
    <n v="1"/>
    <x v="16"/>
    <s v="Miscelaneos"/>
    <n v="30"/>
    <s v="624b60c58c9d8bfb6ff1886c2fd605d2adeb6ea4da576068201b6c6958ce93f4"/>
    <s v="a62909462c6310cff6f2c460478962c30aafe7f1a24cba6daff12de1aba6d3de"/>
    <x v="24"/>
    <n v="971796.21551000001"/>
    <n v="984274.65289999999"/>
    <n v="971796.21551000001"/>
    <n v="984274.65289999999"/>
    <n v="106123.81006999999"/>
    <n v="82265.816840000014"/>
    <n v="106123.81006999999"/>
    <n v="82265.816840000014"/>
    <n v="34851877.802999951"/>
    <n v="34722901.368000001"/>
    <n v="143.042"/>
    <n v="137.94900000000001"/>
    <n v="0"/>
    <n v="0"/>
    <n v="99638.948919999995"/>
    <n v="79638.703609999997"/>
    <n v="963488.90091999993"/>
    <n v="946901.89283000003"/>
    <n v="0"/>
    <n v="0"/>
    <n v="0"/>
    <n v="0"/>
    <n v="0"/>
    <n v="0"/>
    <s v="Miscelaneos"/>
    <s v="Daños Sin Autos"/>
    <s v="Diversos"/>
    <x v="8"/>
    <x v="0"/>
    <n v="58716251.175099999"/>
    <n v="45393489.003809996"/>
    <n v="1025001350.6946898"/>
    <n v="915229324.65265012"/>
    <n v="979173922.5983398"/>
    <n v="876641246.77608013"/>
    <n v="18488020.312490001"/>
    <n v="15556913.919899998"/>
    <n v="3138927.3225399987"/>
    <n v="3067729.12347"/>
    <n v="1866583.3657200001"/>
    <n v="1424113.06342"/>
    <n v="5.256356273329498"/>
    <n v="6.3269274225458139"/>
    <n v="-12478.437389999977"/>
    <n v="-1.2677800198587219"/>
    <n v="52.06283487558818"/>
    <n v="69.114923399148481"/>
    <n v="1.6550719708108903"/>
    <n v="2.1683168104072967"/>
    <n v="9.4809261944032538E-2"/>
    <n v="9.9246537625434075E-2"/>
    <n v="0.10754404676375008"/>
    <n v="0.11227793085481096"/>
    <m/>
    <m/>
    <m/>
    <n v="0"/>
    <m/>
    <n v="0"/>
    <m/>
    <n v="0"/>
    <m/>
    <n v="29.001101729047107"/>
    <n v="10.920376965484072"/>
    <n v="8.3580143608918096"/>
    <n v="3.3808941452051626"/>
    <n v="25.113725366429286"/>
    <n v="1.7517134790412614"/>
    <n v="10.341473453908856"/>
    <n v="8.4104492992388344"/>
    <s v="Medianas"/>
    <n v="2024"/>
    <n v="4"/>
    <d v="2026-02-27T00:00:00"/>
    <x v="8"/>
    <x v="24"/>
  </r>
  <r>
    <n v="2025"/>
    <n v="12"/>
    <n v="1"/>
    <x v="16"/>
    <s v="Tecnicos"/>
    <n v="30"/>
    <s v="624b60c58c9d8bfb6ff1886c2fd605d2adeb6ea4da576068201b6c6958ce93f4"/>
    <s v="a62909462c6310cff6f2c460478962c30aafe7f1a24cba6daff12de1aba6d3de"/>
    <x v="4"/>
    <n v="894787.15020999999"/>
    <n v="439838.41051999998"/>
    <n v="894787.15020999999"/>
    <n v="439838.41051999998"/>
    <n v="23472.865049999989"/>
    <n v="179902.76880999992"/>
    <n v="23472.865049999989"/>
    <n v="179902.76880999992"/>
    <n v="34851877.802999951"/>
    <n v="34722901.368000001"/>
    <n v="143.042"/>
    <n v="137.94900000000001"/>
    <n v="0"/>
    <n v="0"/>
    <n v="25231.32675"/>
    <n v="34383.12326"/>
    <n v="113826.31806000001"/>
    <n v="108214.56917"/>
    <n v="0"/>
    <n v="0"/>
    <n v="0"/>
    <n v="0"/>
    <n v="0"/>
    <n v="0"/>
    <s v="Tecnicos"/>
    <s v="Daños Sin Autos"/>
    <s v="Diversos"/>
    <x v="7"/>
    <x v="0"/>
    <n v="58716251.175099999"/>
    <n v="45393489.003809996"/>
    <n v="1025001350.6946898"/>
    <n v="915229324.65265012"/>
    <n v="979173922.5983398"/>
    <n v="876641246.77608013"/>
    <n v="18807011.735299997"/>
    <n v="17544387.203949999"/>
    <n v="7015944.0200799983"/>
    <n v="5608070.4322000016"/>
    <n v="1866583.3657200001"/>
    <n v="1424113.06342"/>
    <n v="4.7577316524481175"/>
    <n v="2.5070035527999144"/>
    <n v="454948.73969000002"/>
    <n v="103.43542737709876"/>
    <n v="47.937165124411806"/>
    <n v="30.885076600851502"/>
    <n v="1.5239173692162682"/>
    <n v="0.96894603206879104"/>
    <n v="8.7296192302923528E-2"/>
    <n v="9.1381840300198081E-2"/>
    <n v="4.8057727027805676E-2"/>
    <n v="5.0173136632293051E-2"/>
    <m/>
    <m/>
    <m/>
    <n v="0"/>
    <m/>
    <n v="0"/>
    <m/>
    <n v="0"/>
    <m/>
    <n v="-86.952471490424756"/>
    <n v="2.6232903595554626"/>
    <n v="40.902014127713279"/>
    <n v="0.3345646000426945"/>
    <n v="-26.617118057587419"/>
    <n v="5.1857609682705474"/>
    <n v="22.166514018928464"/>
    <n v="31.773099984333651"/>
    <s v="Medianas"/>
    <n v="2024"/>
    <n v="4"/>
    <d v="2026-02-27T00:00:00"/>
    <x v="7"/>
    <x v="4"/>
  </r>
  <r>
    <n v="2025"/>
    <n v="12"/>
    <n v="1"/>
    <x v="16"/>
    <s v="Huracan y Otros Riesgos Hidrometeorologicos"/>
    <n v="30"/>
    <s v="624b60c58c9d8bfb6ff1886c2fd605d2adeb6ea4da576068201b6c6958ce93f4"/>
    <s v="a62909462c6310cff6f2c460478962c30aafe7f1a24cba6daff12de1aba6d3de"/>
    <x v="3"/>
    <n v="1230804.9850899999"/>
    <n v="1208227.54547"/>
    <n v="1230804.9850899999"/>
    <n v="1208227.54547"/>
    <n v="116841.95213999998"/>
    <n v="915227.53688999964"/>
    <n v="116841.95213999998"/>
    <n v="915227.53688999964"/>
    <n v="34851877.802999951"/>
    <n v="34722901.368000001"/>
    <n v="143.042"/>
    <n v="137.94900000000001"/>
    <n v="0"/>
    <n v="0"/>
    <n v="158517.07015000001"/>
    <n v="137531.54150999998"/>
    <n v="41250.07374"/>
    <n v="56112.705630000004"/>
    <n v="0"/>
    <n v="0"/>
    <n v="0"/>
    <n v="0"/>
    <n v="0"/>
    <n v="0"/>
    <s v="Huracan y Otros Riesgos Hidrometeorologicos"/>
    <s v="Daños Sin Autos"/>
    <s v="Riesgos Catastroficos"/>
    <x v="14"/>
    <x v="0"/>
    <n v="58716251.175099999"/>
    <n v="45393489.003809996"/>
    <n v="1025001350.6946898"/>
    <n v="915229324.65265012"/>
    <n v="979173922.5983398"/>
    <n v="876641246.77608013"/>
    <n v="23197857.011369999"/>
    <n v="20492623.836209998"/>
    <n v="11407851.490080001"/>
    <n v="6622132.7381100012"/>
    <n v="1804831.2664400002"/>
    <n v="1766777.8404399999"/>
    <n v="5.3056839883388527"/>
    <n v="5.8959143305753239"/>
    <n v="22577.439619999845"/>
    <n v="1.8686413585461858"/>
    <n v="68.195016785017387"/>
    <n v="68.385934995036052"/>
    <n v="2.0961913617740491"/>
    <n v="2.6616758746360967"/>
    <n v="0.12007837689734044"/>
    <n v="0.12569830105605048"/>
    <n v="0.13201363996160734"/>
    <n v="0.13782462893610761"/>
    <m/>
    <m/>
    <m/>
    <n v="0"/>
    <m/>
    <n v="0"/>
    <m/>
    <n v="0"/>
    <m/>
    <n v="-87.233562427870538"/>
    <n v="9.4931328322054345"/>
    <n v="75.749600339890989"/>
    <n v="1.0242239938134099"/>
    <n v="15.258702410802382"/>
    <n v="-26.487106125308401"/>
    <n v="384.28311946576417"/>
    <n v="245.09875253006931"/>
    <s v="Medianas"/>
    <n v="2024"/>
    <n v="4"/>
    <d v="2026-02-27T00:00:00"/>
    <x v="14"/>
    <x v="3"/>
  </r>
  <r>
    <n v="2025"/>
    <n v="12"/>
    <n v="1"/>
    <x v="16"/>
    <s v="Riesgos Catastroficos"/>
    <n v="30"/>
    <s v="624b60c58c9d8bfb6ff1886c2fd605d2adeb6ea4da576068201b6c6958ce93f4"/>
    <s v="a62909462c6310cff6f2c460478962c30aafe7f1a24cba6daff12de1aba6d3de"/>
    <x v="24"/>
    <n v="1804831.2664400002"/>
    <n v="1766777.8404399999"/>
    <n v="1804831.2664400002"/>
    <n v="1766777.8404399999"/>
    <n v="123802.46129000002"/>
    <n v="912676.27271000005"/>
    <n v="123802.46129000002"/>
    <n v="912676.27271000005"/>
    <n v="34851877.802999951"/>
    <n v="34722901.368000001"/>
    <n v="143.042"/>
    <n v="137.94900000000001"/>
    <n v="0"/>
    <n v="0"/>
    <n v="165763.24578"/>
    <n v="137045.77218"/>
    <n v="63117.448880000004"/>
    <n v="86120.211469999995"/>
    <n v="0"/>
    <n v="0"/>
    <n v="0"/>
    <n v="0"/>
    <n v="0"/>
    <n v="0"/>
    <s v="Riesgos Catastroficos"/>
    <s v="Daños Sin Autos"/>
    <s v="Riesgos Catastroficos"/>
    <x v="15"/>
    <x v="0"/>
    <n v="58716251.175099999"/>
    <n v="45393489.003809996"/>
    <n v="1025001350.6946898"/>
    <n v="915229324.65265012"/>
    <n v="979173922.5983398"/>
    <n v="876641246.77608013"/>
    <n v="38761762.84839002"/>
    <n v="34998585.621450007"/>
    <n v="12144880.34196"/>
    <n v="6399232.7254699999"/>
    <n v="1804831.2664400002"/>
    <n v="1766777.8404399999"/>
    <n v="4.6562156460718453"/>
    <n v="5.0481406864544072"/>
    <n v="38053.42600000021"/>
    <n v="2.1538319719090149"/>
    <n v="100"/>
    <n v="100"/>
    <n v="3.0738189688877497"/>
    <n v="3.8921393336645913"/>
    <n v="0.17608086713415397"/>
    <n v="0.18432182728587099"/>
    <n v="0.19304209260455366"/>
    <n v="0.20153943781877365"/>
    <m/>
    <m/>
    <m/>
    <n v="0"/>
    <m/>
    <n v="0"/>
    <m/>
    <n v="0"/>
    <m/>
    <n v="-86.435227364638862"/>
    <n v="6.8595033559119525"/>
    <n v="51.657670354451938"/>
    <n v="1.0193798358166466"/>
    <n v="20.954658537208726"/>
    <n v="-26.710062826556126"/>
    <n v="262.62665668752231"/>
    <n v="159.13311154343825"/>
    <s v="Medianas"/>
    <n v="2024"/>
    <n v="4"/>
    <d v="2026-02-27T00:00:00"/>
    <x v="15"/>
    <x v="24"/>
  </r>
  <r>
    <n v="2025"/>
    <n v="12"/>
    <n v="1"/>
    <x v="16"/>
    <s v="Terremoto y Erupcion Volcanica"/>
    <n v="30"/>
    <s v="624b60c58c9d8bfb6ff1886c2fd605d2adeb6ea4da576068201b6c6958ce93f4"/>
    <s v="a62909462c6310cff6f2c460478962c30aafe7f1a24cba6daff12de1aba6d3de"/>
    <x v="28"/>
    <n v="574026.28135000006"/>
    <n v="558550.29497000005"/>
    <n v="574026.28135000006"/>
    <n v="558550.29497000005"/>
    <n v="6960.509149999998"/>
    <n v="-2551.2641800000001"/>
    <n v="6960.509149999998"/>
    <n v="-2551.2641800000001"/>
    <n v="34851877.802999951"/>
    <n v="34722901.368000001"/>
    <n v="143.042"/>
    <n v="137.94900000000001"/>
    <n v="0"/>
    <n v="0"/>
    <n v="7246.1756299999997"/>
    <n v="-485.76933000000002"/>
    <n v="21867.37514"/>
    <n v="30007.505840000002"/>
    <n v="0"/>
    <n v="0"/>
    <n v="0"/>
    <n v="0"/>
    <n v="0"/>
    <n v="0"/>
    <s v="Terremoto y Erupcion Volcanica"/>
    <s v="Daños Sin Autos"/>
    <s v="Riesgos Catastroficos"/>
    <x v="16"/>
    <x v="0"/>
    <n v="58716251.175099999"/>
    <n v="45393489.003809996"/>
    <n v="1025001350.6946898"/>
    <n v="915229324.65265012"/>
    <n v="979173922.5983398"/>
    <n v="876641246.77608013"/>
    <n v="15563905.993049996"/>
    <n v="14505796.106170004"/>
    <n v="760196.79989999975"/>
    <n v="-222767.64615000002"/>
    <n v="1804831.2664400002"/>
    <n v="1766777.8404399999"/>
    <n v="3.6881890805966662"/>
    <n v="3.8505318210864834"/>
    <n v="15475.986380000017"/>
    <n v="2.7707417790964195"/>
    <n v="31.804983214982606"/>
    <n v="31.614065004963958"/>
    <n v="0.97762760711370034"/>
    <n v="1.2304634590284951"/>
    <n v="5.6002490236813494E-2"/>
    <n v="5.8623526229820505E-2"/>
    <n v="6.1028452642946325E-2"/>
    <n v="6.3714808882666008E-2"/>
    <m/>
    <m/>
    <m/>
    <n v="0"/>
    <m/>
    <n v="0"/>
    <m/>
    <n v="0"/>
    <m/>
    <n v="-372.82588783102801"/>
    <n v="1.2125767366661699"/>
    <n v="-0.45676534467447188"/>
    <n v="0.91561936999940285"/>
    <n v="-1591.690640493915"/>
    <n v="-27.126981973787402"/>
    <n v="33.136924681669861"/>
    <n v="-1.6188260783489363"/>
    <s v="Medianas"/>
    <n v="2024"/>
    <n v="4"/>
    <d v="2026-02-27T00:00:00"/>
    <x v="16"/>
    <x v="28"/>
  </r>
  <r>
    <n v="2025"/>
    <n v="12"/>
    <n v="1"/>
    <x v="16"/>
    <s v="Gastos Medicos"/>
    <n v="30"/>
    <s v="624b60c58c9d8bfb6ff1886c2fd605d2adeb6ea4da576068201b6c6958ce93f4"/>
    <s v="a62909462c6310cff6f2c460478962c30aafe7f1a24cba6daff12de1aba6d3de"/>
    <x v="0"/>
    <n v="4926725.1151800007"/>
    <n v="4564434.7428700002"/>
    <n v="4926725.1151800007"/>
    <n v="4564434.7428700002"/>
    <n v="4754912.9635000043"/>
    <n v="4493172.1977200024"/>
    <n v="4754912.9635000043"/>
    <n v="4493172.1977200024"/>
    <n v="34851877.802999951"/>
    <n v="34722901.368000001"/>
    <n v="143.042"/>
    <n v="137.94900000000001"/>
    <n v="0"/>
    <n v="0"/>
    <n v="4452195.16316"/>
    <n v="4192990.86601"/>
    <n v="4762767.6344600003"/>
    <n v="4313261.8445299994"/>
    <n v="0"/>
    <n v="0"/>
    <n v="0"/>
    <n v="0"/>
    <n v="0"/>
    <n v="0"/>
    <s v="Gastos Medicos"/>
    <s v="Accidentes y Enfermedades"/>
    <s v="Gastos Medicos"/>
    <x v="28"/>
    <x v="0"/>
    <n v="58716251.175099999"/>
    <n v="45393489.003809996"/>
    <n v="1025001350.6946898"/>
    <n v="915229324.65265012"/>
    <n v="979173922.5983398"/>
    <n v="876641246.77608013"/>
    <n v="177180208.77595001"/>
    <n v="158266338.74798006"/>
    <n v="139622278.47811997"/>
    <n v="117437565.55420999"/>
    <n v="5114128.4796899995"/>
    <n v="4777748.5748199997"/>
    <n v="2.7806294784368384"/>
    <n v="2.8840211879408599"/>
    <n v="362290.37231000047"/>
    <n v="7.9372450855152765"/>
    <n v="96.335575743663"/>
    <n v="95.535264599853164"/>
    <n v="8.3907351313826624"/>
    <n v="10.055263085168217"/>
    <n v="0.48065547541385545"/>
    <n v="0.50315117687227862"/>
    <n v="0.49872033379200392"/>
    <n v="0.52067305293426269"/>
    <m/>
    <m/>
    <m/>
    <n v="0"/>
    <m/>
    <n v="0"/>
    <m/>
    <n v="0"/>
    <m/>
    <n v="5.8253001278877781"/>
    <n v="96.512649931480524"/>
    <n v="98.438743258158851"/>
    <n v="3.4055546259010097"/>
    <n v="6.181847407567953"/>
    <n v="10.421481610258731"/>
    <n v="93.479159700067697"/>
    <n v="97.211600342035226"/>
    <s v="Medianas"/>
    <n v="2024"/>
    <n v="4"/>
    <d v="2026-02-27T00:00:00"/>
    <x v="28"/>
    <x v="0"/>
  </r>
  <r>
    <n v="2025"/>
    <n v="12"/>
    <n v="1"/>
    <x v="16"/>
    <s v="AP Gpo y Col"/>
    <n v="30"/>
    <s v="624b60c58c9d8bfb6ff1886c2fd605d2adeb6ea4da576068201b6c6958ce93f4"/>
    <s v="a62909462c6310cff6f2c460478962c30aafe7f1a24cba6daff12de1aba6d3de"/>
    <x v="12"/>
    <n v="56181.76442"/>
    <n v="57353.895429999997"/>
    <n v="56181.76442"/>
    <n v="57353.895429999997"/>
    <n v="44162.26737999999"/>
    <n v="57014.123200000031"/>
    <n v="44162.26737999999"/>
    <n v="57014.123200000031"/>
    <n v="34851877.802999951"/>
    <n v="34722901.368000001"/>
    <n v="143.042"/>
    <n v="137.94900000000001"/>
    <n v="0"/>
    <n v="0"/>
    <n v="44162.267380000005"/>
    <n v="57014.123200000002"/>
    <n v="57614.223380000003"/>
    <n v="56447.284439999996"/>
    <n v="0"/>
    <n v="0"/>
    <n v="0"/>
    <n v="0"/>
    <n v="0"/>
    <n v="0"/>
    <s v="AP Gpo y Col"/>
    <s v="Accidentes y Enfermedades"/>
    <s v="Accidentes Personales"/>
    <x v="3"/>
    <x v="0"/>
    <n v="58716251.175099999"/>
    <n v="45393489.003809996"/>
    <n v="1025001350.6946898"/>
    <n v="915229324.65265012"/>
    <n v="979173922.5983398"/>
    <n v="876641246.77608013"/>
    <n v="2989208.7794700004"/>
    <n v="2889579.59987"/>
    <n v="1322156.15447"/>
    <n v="1195750.6656100003"/>
    <n v="5114128.4796899995"/>
    <n v="4777748.5748199997"/>
    <n v="1.8794861304388806"/>
    <n v="1.9848525866039579"/>
    <n v="-1172.1310099999973"/>
    <n v="-2.0436816038599703"/>
    <n v="1.0985598942834056"/>
    <n v="1.2004377068368606"/>
    <n v="9.5683500386389092E-2"/>
    <n v="0.12634828626014213"/>
    <n v="5.4811405255147296E-3"/>
    <n v="5.7376695930500118E-3"/>
    <n v="6.266614703562638E-3"/>
    <n v="6.5424591463068421E-3"/>
    <m/>
    <m/>
    <m/>
    <n v="0"/>
    <m/>
    <n v="0"/>
    <m/>
    <n v="0"/>
    <m/>
    <n v="-22.54153023614337"/>
    <n v="78.60605275735837"/>
    <n v="99.40758648134954"/>
    <n v="3.3401703142775059"/>
    <n v="-22.541530236143302"/>
    <n v="2.0673074915417589"/>
    <n v="76.651675209997421"/>
    <n v="101.00419137186753"/>
    <s v="Medianas"/>
    <n v="2024"/>
    <n v="4"/>
    <d v="2026-02-27T00:00:00"/>
    <x v="3"/>
    <x v="12"/>
  </r>
  <r>
    <n v="2025"/>
    <n v="12"/>
    <n v="1"/>
    <x v="16"/>
    <s v="AP Individual"/>
    <n v="30"/>
    <s v="624b60c58c9d8bfb6ff1886c2fd605d2adeb6ea4da576068201b6c6958ce93f4"/>
    <s v="a62909462c6310cff6f2c460478962c30aafe7f1a24cba6daff12de1aba6d3de"/>
    <x v="4"/>
    <n v="131221.60008999999"/>
    <n v="155959.93652000002"/>
    <n v="131221.60008999999"/>
    <n v="155959.93652000002"/>
    <n v="3650.8402499999988"/>
    <n v="1053.74478"/>
    <n v="3650.8402499999988"/>
    <n v="1053.74478"/>
    <n v="34851877.802999951"/>
    <n v="34722901.368000001"/>
    <n v="143.042"/>
    <n v="137.94900000000001"/>
    <n v="0"/>
    <n v="0"/>
    <n v="3539.9902499999998"/>
    <n v="570.36977999999999"/>
    <n v="102106.97607999999"/>
    <n v="108009.73346999999"/>
    <n v="0"/>
    <n v="0"/>
    <n v="0"/>
    <n v="0"/>
    <n v="0"/>
    <n v="0"/>
    <s v="AP Individual"/>
    <s v="Accidentes y Enfermedades"/>
    <s v="Accidentes Personales"/>
    <x v="4"/>
    <x v="0"/>
    <n v="58716251.175099999"/>
    <n v="45393489.003809996"/>
    <n v="1025001350.6946898"/>
    <n v="915229324.65265012"/>
    <n v="979173922.5983398"/>
    <n v="876641246.77608013"/>
    <n v="3822693.4372799997"/>
    <n v="3705521.2749200007"/>
    <n v="405025.26086999994"/>
    <n v="387436.92212"/>
    <n v="5114128.4796899995"/>
    <n v="4777748.5748199997"/>
    <n v="3.432700064574612"/>
    <n v="4.2088528158124552"/>
    <n v="-24738.336430000025"/>
    <n v="-15.861981597323638"/>
    <n v="2.5658643620536137"/>
    <n v="3.2642976933099863"/>
    <n v="0.22348429517184093"/>
    <n v="0.34357336248577386"/>
    <n v="1.2802090455887224E-2"/>
    <n v="1.3401255595307299E-2"/>
    <n v="1.7040530970660307E-2"/>
    <n v="1.7790622685568976E-2"/>
    <m/>
    <m/>
    <m/>
    <n v="0"/>
    <m/>
    <n v="0"/>
    <m/>
    <n v="0"/>
    <m/>
    <n v="246.46342447361863"/>
    <n v="2.7821945834344528"/>
    <n v="0.67565094184612573"/>
    <n v="0.90138581533357764"/>
    <n v="520.6482836450416"/>
    <n v="-5.4650235681208414"/>
    <n v="3.4669425987372748"/>
    <n v="0.52807257427259724"/>
    <s v="Medianas"/>
    <n v="2024"/>
    <n v="4"/>
    <d v="2026-02-27T00:00:00"/>
    <x v="4"/>
    <x v="4"/>
  </r>
  <r>
    <n v="2025"/>
    <n v="12"/>
    <n v="1"/>
    <x v="16"/>
    <s v="Accidentes Personales"/>
    <n v="30"/>
    <s v="624b60c58c9d8bfb6ff1886c2fd605d2adeb6ea4da576068201b6c6958ce93f4"/>
    <s v="a62909462c6310cff6f2c460478962c30aafe7f1a24cba6daff12de1aba6d3de"/>
    <x v="10"/>
    <n v="187403.36450999998"/>
    <n v="213313.83194999999"/>
    <n v="187403.36450999998"/>
    <n v="213313.83194999999"/>
    <n v="47813.107629999984"/>
    <n v="58067.867979999988"/>
    <n v="47813.107629999984"/>
    <n v="58067.867979999988"/>
    <n v="34851877.802999951"/>
    <n v="34722901.368000001"/>
    <n v="143.042"/>
    <n v="137.94900000000001"/>
    <n v="0"/>
    <n v="0"/>
    <n v="47702.25763"/>
    <n v="57584.492979999995"/>
    <n v="159721.19946"/>
    <n v="164457.01791"/>
    <n v="0"/>
    <n v="0"/>
    <n v="0"/>
    <n v="0"/>
    <n v="0"/>
    <n v="0"/>
    <s v="Accidentes Personales"/>
    <s v="Accidentes y Enfermedades"/>
    <s v="Accidentes Personales"/>
    <x v="5"/>
    <x v="0"/>
    <n v="58716251.175099999"/>
    <n v="45393489.003809996"/>
    <n v="1025001350.6946898"/>
    <n v="915229324.65265012"/>
    <n v="979173922.5983398"/>
    <n v="876641246.77608013"/>
    <n v="6811902.2167499969"/>
    <n v="6595100.8747899998"/>
    <n v="1727181.4153400001"/>
    <n v="1583187.5877299996"/>
    <n v="5114128.4796899995"/>
    <n v="4777748.5748199997"/>
    <n v="2.7511164803450652"/>
    <n v="3.2344286463517098"/>
    <n v="-25910.467440000008"/>
    <n v="-12.146641970255978"/>
    <n v="3.66442425633702"/>
    <n v="4.4647354001468473"/>
    <n v="0.31916779555822999"/>
    <n v="0.46992164874591597"/>
    <n v="1.828323098140195E-2"/>
    <n v="1.913892518835731E-2"/>
    <n v="2.3307145674222943E-2"/>
    <n v="2.4333081831875814E-2"/>
    <m/>
    <m/>
    <m/>
    <n v="0"/>
    <m/>
    <n v="0"/>
    <m/>
    <n v="0"/>
    <m/>
    <n v="-17.659956713981639"/>
    <n v="25.513473440039885"/>
    <n v="27.221801534937917"/>
    <n v="2.76827362808254"/>
    <n v="-17.161278737718945"/>
    <n v="-2.8796694176904558"/>
    <n v="29.865952541851765"/>
    <n v="35.01491983243514"/>
    <s v="Medianas"/>
    <n v="2024"/>
    <n v="4"/>
    <d v="2026-02-27T00:00:00"/>
    <x v="5"/>
    <x v="10"/>
  </r>
  <r>
    <n v="2025"/>
    <n v="12"/>
    <n v="1"/>
    <x v="16"/>
    <s v="Accidentes y Enfermedades Total"/>
    <n v="30"/>
    <s v="624b60c58c9d8bfb6ff1886c2fd605d2adeb6ea4da576068201b6c6958ce93f4"/>
    <s v="a62909462c6310cff6f2c460478962c30aafe7f1a24cba6daff12de1aba6d3de"/>
    <x v="0"/>
    <n v="5114128.4796899995"/>
    <n v="4777748.5748199997"/>
    <n v="5114128.4796899995"/>
    <n v="4777748.5748199997"/>
    <n v="4802726.0711300019"/>
    <n v="4551240.0657000002"/>
    <n v="4802726.0711300019"/>
    <n v="4551240.0657000002"/>
    <n v="34851877.802999951"/>
    <n v="34722901.368000001"/>
    <n v="143.042"/>
    <n v="137.94900000000001"/>
    <n v="0"/>
    <n v="0"/>
    <n v="4499897.4207899999"/>
    <n v="4250575.3589899996"/>
    <n v="4922488.8339200001"/>
    <n v="4477718.8624399994"/>
    <n v="0"/>
    <n v="0"/>
    <n v="0"/>
    <n v="0"/>
    <n v="0"/>
    <n v="0"/>
    <s v="Accidentes y Enfermedades Total"/>
    <s v="Totales"/>
    <s v="Accidentes y Enfermedades Total"/>
    <x v="2"/>
    <x v="0"/>
    <n v="58716251.175099999"/>
    <n v="45393489.003809996"/>
    <n v="1025001350.6946898"/>
    <n v="915229324.65265012"/>
    <n v="979173922.5983398"/>
    <n v="876641246.77608013"/>
    <n v="188947947.14104998"/>
    <n v="169654061.67242995"/>
    <n v="145343919.95890003"/>
    <n v="122278581.2772"/>
    <n v="5114128.4796899995"/>
    <n v="4777748.5748199997"/>
    <n v="2.7066335237144932"/>
    <n v="2.8161710528598678"/>
    <n v="336379.90486999974"/>
    <n v="7.0405526704107269"/>
    <n v="100"/>
    <n v="100"/>
    <n v="8.7099029269408899"/>
    <n v="10.525184733914132"/>
    <n v="0.49893870639525728"/>
    <n v="0.52229010206063575"/>
    <n v="0.52202747946622685"/>
    <n v="0.54500613476613846"/>
    <m/>
    <m/>
    <m/>
    <n v="0"/>
    <m/>
    <n v="0"/>
    <m/>
    <n v="0"/>
    <m/>
    <n v="5.5256589808413414"/>
    <n v="93.910938886328609"/>
    <n v="95.25909525014022"/>
    <n v="3.3043873266168298"/>
    <n v="5.8656073764856931"/>
    <n v="9.9329588378319187"/>
    <n v="91.415086404706543"/>
    <n v="94.927249556569421"/>
    <s v="Medianas"/>
    <n v="2024"/>
    <n v="4"/>
    <d v="2026-02-27T00:00:00"/>
    <x v="2"/>
    <x v="0"/>
  </r>
  <r>
    <n v="2025"/>
    <n v="12"/>
    <n v="1"/>
    <x v="16"/>
    <s v="GMM. Individual"/>
    <n v="30"/>
    <s v="624b60c58c9d8bfb6ff1886c2fd605d2adeb6ea4da576068201b6c6958ce93f4"/>
    <s v="a62909462c6310cff6f2c460478962c30aafe7f1a24cba6daff12de1aba6d3de"/>
    <x v="8"/>
    <n v="1080448.0049300001"/>
    <n v="1026147.8623799999"/>
    <n v="1080448.0049300001"/>
    <n v="1026147.8623799999"/>
    <n v="853288.0371399998"/>
    <n v="821777.98000999994"/>
    <n v="853288.0371399998"/>
    <n v="821777.98000999994"/>
    <n v="34851877.802999951"/>
    <n v="34722901.368000001"/>
    <n v="143.042"/>
    <n v="137.94900000000001"/>
    <n v="0"/>
    <n v="0"/>
    <n v="769770.56939999992"/>
    <n v="744540.56773000001"/>
    <n v="1066559.1965700001"/>
    <n v="971587.21479"/>
    <n v="0"/>
    <n v="0"/>
    <n v="0"/>
    <n v="0"/>
    <n v="0"/>
    <n v="0"/>
    <s v="GMM. Individual"/>
    <s v="Accidentes y Enfermedades"/>
    <s v="Gastos Medicos"/>
    <x v="38"/>
    <x v="0"/>
    <n v="58716251.175099999"/>
    <n v="45393489.003809996"/>
    <n v="1025001350.6946898"/>
    <n v="915229324.65265012"/>
    <n v="979173922.5983398"/>
    <n v="876641246.77608013"/>
    <n v="87718256.398300007"/>
    <n v="79278951.097049981"/>
    <n v="65696782.829490021"/>
    <n v="55238627.625970006"/>
    <n v="5114128.4796899995"/>
    <n v="4777748.5748199997"/>
    <n v="1.2317253548953799"/>
    <n v="1.2943509571964853"/>
    <n v="54300.142550000106"/>
    <n v="5.2916489465815175"/>
    <n v="21.126727832920871"/>
    <n v="21.477644675319898"/>
    <n v="1.8401174858864104"/>
    <n v="2.2605617785710912"/>
    <n v="0.10540942255322217"/>
    <n v="0.11034280836063515"/>
    <n v="0.11211920714728474"/>
    <n v="0.11705448108376632"/>
    <m/>
    <m/>
    <m/>
    <n v="0"/>
    <m/>
    <n v="0"/>
    <m/>
    <n v="0"/>
    <m/>
    <n v="3.8343759380868869"/>
    <n v="78.975391064309704"/>
    <n v="80.083778384920677"/>
    <n v="1.2988277361383596"/>
    <n v="3.3886671544201663"/>
    <n v="9.7749311985880318"/>
    <n v="72.173262569536007"/>
    <n v="76.631367353977168"/>
    <s v="Medianas"/>
    <n v="2024"/>
    <n v="4"/>
    <d v="2026-02-27T00:00:00"/>
    <x v="38"/>
    <x v="8"/>
  </r>
  <r>
    <n v="2025"/>
    <n v="12"/>
    <n v="1"/>
    <x v="16"/>
    <s v="GMM. Gpo y Col"/>
    <n v="30"/>
    <s v="624b60c58c9d8bfb6ff1886c2fd605d2adeb6ea4da576068201b6c6958ce93f4"/>
    <s v="a62909462c6310cff6f2c460478962c30aafe7f1a24cba6daff12de1aba6d3de"/>
    <x v="3"/>
    <n v="3846277.1102499999"/>
    <n v="3538286.8804899999"/>
    <n v="3846277.1102499999"/>
    <n v="3538286.8804899999"/>
    <n v="3901624.9263599995"/>
    <n v="3671394.2177099991"/>
    <n v="3901624.9263599995"/>
    <n v="3671394.2177099991"/>
    <n v="34851877.802999951"/>
    <n v="34722901.368000001"/>
    <n v="143.042"/>
    <n v="137.94900000000001"/>
    <n v="0"/>
    <n v="0"/>
    <n v="3682424.5937600001"/>
    <n v="3448450.2982800002"/>
    <n v="3696208.4378899997"/>
    <n v="3341674.6297399998"/>
    <n v="0"/>
    <n v="0"/>
    <n v="0"/>
    <n v="0"/>
    <n v="0"/>
    <n v="0"/>
    <s v="GMM. Gpo y Col"/>
    <s v="Accidentes y Enfermedades"/>
    <s v="Gastos Medicos"/>
    <x v="29"/>
    <x v="0"/>
    <n v="58716251.175099999"/>
    <n v="45393489.003809996"/>
    <n v="1025001350.6946898"/>
    <n v="915229324.65265012"/>
    <n v="979173922.5983398"/>
    <n v="876641246.77608013"/>
    <n v="89461952.377649993"/>
    <n v="78987387.650929973"/>
    <n v="73926910.578630015"/>
    <n v="62198937.928239994"/>
    <n v="5114128.4796899995"/>
    <n v="4777748.5748199997"/>
    <n v="4.2993440317661831"/>
    <n v="4.4795593141107526"/>
    <n v="307990.22976000002"/>
    <n v="8.704501363590623"/>
    <n v="75.208847910742122"/>
    <n v="74.057619924533256"/>
    <n v="6.5506176454962501"/>
    <n v="7.7947013065971253"/>
    <n v="0.37524605286063323"/>
    <n v="0.39280836851164336"/>
    <n v="0.38660112664471918"/>
    <n v="0.40361857185049632"/>
    <m/>
    <m/>
    <m/>
    <n v="0"/>
    <m/>
    <n v="0"/>
    <m/>
    <n v="0"/>
    <m/>
    <n v="6.2709340102846456"/>
    <n v="101.43899710092397"/>
    <n v="103.76191478294055"/>
    <n v="5.2776788531020236"/>
    <n v="6.7849113439941489"/>
    <n v="10.609465236224525"/>
    <n v="99.62708152525434"/>
    <n v="103.19527423734573"/>
    <s v="Medianas"/>
    <n v="2024"/>
    <n v="4"/>
    <d v="2026-02-27T00:00:00"/>
    <x v="29"/>
    <x v="3"/>
  </r>
  <r>
    <n v="2025"/>
    <n v="12"/>
    <n v="1"/>
    <x v="16"/>
    <s v="Automoviles Residentes"/>
    <n v="30"/>
    <s v="624b60c58c9d8bfb6ff1886c2fd605d2adeb6ea4da576068201b6c6958ce93f4"/>
    <s v="a62909462c6310cff6f2c460478962c30aafe7f1a24cba6daff12de1aba6d3de"/>
    <x v="24"/>
    <n v="6735559.25086"/>
    <n v="5959088.8673599996"/>
    <n v="6735559.25086"/>
    <n v="5959088.8673599996"/>
    <n v="4589852.2242200021"/>
    <n v="3663888.8969500028"/>
    <n v="4589852.2242200021"/>
    <n v="3663888.8969500028"/>
    <n v="34851877.802999951"/>
    <n v="34722901.368000001"/>
    <n v="143.042"/>
    <n v="137.94900000000001"/>
    <n v="1950.77892"/>
    <n v="-2066.3475600000002"/>
    <n v="4587496.9036000008"/>
    <n v="3645589.2533499999"/>
    <n v="6239436.2640300002"/>
    <n v="5428905.7385799997"/>
    <n v="0"/>
    <n v="0"/>
    <n v="0"/>
    <n v="0"/>
    <n v="0"/>
    <n v="0"/>
    <s v="Automoviles Residentes"/>
    <s v="Automóviles"/>
    <s v="Automóviles"/>
    <x v="13"/>
    <x v="0"/>
    <n v="58716251.175099999"/>
    <n v="45393489.003809996"/>
    <n v="1025001350.6946898"/>
    <n v="915229324.65265012"/>
    <n v="979173922.5983398"/>
    <n v="876641246.77608013"/>
    <n v="131854203.17789003"/>
    <n v="118102294.51461999"/>
    <n v="82072506.09262"/>
    <n v="71101630.919850022"/>
    <n v="9260008.0079699997"/>
    <n v="8086771.6661099996"/>
    <n v="5.1083386714436205"/>
    <n v="5.0457011795163034"/>
    <n v="776470.38350000046"/>
    <n v="13.030018527714837"/>
    <n v="72.738157948273567"/>
    <n v="73.689342464475885"/>
    <n v="11.471371410912507"/>
    <n v="13.127629089845543"/>
    <n v="0.65712686586168956"/>
    <n v="0.68788180479587258"/>
    <n v="0.65110335812520059"/>
    <n v="0.67976368774285212"/>
    <m/>
    <m/>
    <m/>
    <n v="0"/>
    <m/>
    <n v="0"/>
    <m/>
    <n v="0"/>
    <m/>
    <n v="25.272691211810926"/>
    <n v="68.143595108809521"/>
    <n v="61.484045271054697"/>
    <n v="5.5924358140596899"/>
    <n v="25.836910984540129"/>
    <n v="14.929906034102647"/>
    <n v="73.524220930770028"/>
    <n v="67.151456092578073"/>
    <s v="Medianas"/>
    <n v="2024"/>
    <n v="4"/>
    <d v="2026-02-27T00:00:00"/>
    <x v="13"/>
    <x v="24"/>
  </r>
  <r>
    <n v="2025"/>
    <n v="12"/>
    <n v="1"/>
    <x v="16"/>
    <s v="Camiones"/>
    <n v="30"/>
    <s v="624b60c58c9d8bfb6ff1886c2fd605d2adeb6ea4da576068201b6c6958ce93f4"/>
    <s v="a62909462c6310cff6f2c460478962c30aafe7f1a24cba6daff12de1aba6d3de"/>
    <x v="4"/>
    <n v="2524448.7571100001"/>
    <n v="2127682.7987500001"/>
    <n v="2524448.7571100001"/>
    <n v="2127682.7987500001"/>
    <n v="1640943.3155799995"/>
    <n v="1280344.2527699997"/>
    <n v="1640943.3155799995"/>
    <n v="1280344.2527699997"/>
    <n v="34851877.802999951"/>
    <n v="34722901.368000001"/>
    <n v="143.042"/>
    <n v="137.94900000000001"/>
    <n v="0"/>
    <n v="0"/>
    <n v="1638960.1291500002"/>
    <n v="1278699.5159799999"/>
    <n v="2364951.3245999999"/>
    <n v="1998761.43994"/>
    <n v="0"/>
    <n v="0"/>
    <n v="0"/>
    <n v="0"/>
    <n v="0"/>
    <n v="0"/>
    <s v="Camiones"/>
    <s v="Automóviles"/>
    <s v="Automóviles"/>
    <x v="10"/>
    <x v="0"/>
    <n v="58716251.175099999"/>
    <n v="45393489.003809996"/>
    <n v="1025001350.6946898"/>
    <n v="915229324.65265012"/>
    <n v="979173922.5983398"/>
    <n v="876641246.77608013"/>
    <n v="72063565.252690017"/>
    <n v="68298850.786960006"/>
    <n v="43822980.466360003"/>
    <n v="39398521.360119998"/>
    <n v="9260008.0079699997"/>
    <n v="8086771.6661099996"/>
    <n v="3.503086127168495"/>
    <n v="3.1152541722652658"/>
    <n v="396765.95836000005"/>
    <n v="18.647796494529057"/>
    <n v="27.261842051726425"/>
    <n v="26.310657535524118"/>
    <n v="4.2994038389503855"/>
    <n v="4.6871981983394528"/>
    <n v="0.24628735907509461"/>
    <n v="0.25781413279584825"/>
    <n v="0.23247537436122942"/>
    <n v="0.2427084975267508"/>
    <m/>
    <m/>
    <m/>
    <n v="0"/>
    <m/>
    <n v="0"/>
    <m/>
    <n v="0"/>
    <m/>
    <n v="28.164227084227612"/>
    <n v="65.00204493984495"/>
    <n v="60.175523039533608"/>
    <n v="3.7444813157782435"/>
    <n v="28.17398526141579"/>
    <n v="18.320839963322101"/>
    <n v="69.302066055300671"/>
    <n v="63.974593987483807"/>
    <s v="Medianas"/>
    <n v="2024"/>
    <n v="4"/>
    <d v="2026-02-27T00:00:00"/>
    <x v="10"/>
    <x v="4"/>
  </r>
  <r>
    <n v="2025"/>
    <n v="12"/>
    <n v="1"/>
    <x v="16"/>
    <s v="Automoviles Turistas"/>
    <n v="30"/>
    <s v="624b60c58c9d8bfb6ff1886c2fd605d2adeb6ea4da576068201b6c6958ce93f4"/>
    <s v="a62909462c6310cff6f2c460478962c30aafe7f1a24cba6daff12de1aba6d3de"/>
    <x v="17"/>
    <n v="0"/>
    <n v="0"/>
    <n v="0"/>
    <n v="0"/>
    <n v="0"/>
    <n v="-0.15609999999999999"/>
    <n v="0"/>
    <n v="-0.15609999999999999"/>
    <n v="0"/>
    <n v="0"/>
    <n v="0"/>
    <n v="0"/>
    <n v="0"/>
    <n v="0"/>
    <n v="0"/>
    <n v="-0.15609999999999999"/>
    <n v="0"/>
    <n v="0"/>
    <n v="0"/>
    <n v="0"/>
    <n v="0"/>
    <n v="0"/>
    <n v="0"/>
    <n v="0"/>
    <s v="Automoviles Turistas"/>
    <s v="Automóviles"/>
    <s v="Automóviles"/>
    <x v="12"/>
    <x v="0"/>
    <n v="58716251.175099999"/>
    <n v="45393489.003809996"/>
    <n v="1025001350.6946898"/>
    <n v="915229324.65265012"/>
    <n v="979173922.5983398"/>
    <n v="876641246.77608013"/>
    <n v="2097418.8258400001"/>
    <n v="1901006.6212099998"/>
    <n v="1101962.7584699998"/>
    <n v="872757.55660999997"/>
    <n v="9260008.0079699997"/>
    <n v="8086771.66610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12"/>
    <x v="17"/>
  </r>
  <r>
    <n v="2025"/>
    <n v="12"/>
    <n v="1"/>
    <x v="16"/>
    <s v="Automoviles"/>
    <n v="30"/>
    <s v="624b60c58c9d8bfb6ff1886c2fd605d2adeb6ea4da576068201b6c6958ce93f4"/>
    <s v="a62909462c6310cff6f2c460478962c30aafe7f1a24cba6daff12de1aba6d3de"/>
    <x v="24"/>
    <n v="9260008.0079699997"/>
    <n v="8086771.6661099996"/>
    <n v="9260008.0079699997"/>
    <n v="8086771.6661099996"/>
    <n v="6230795.5397999994"/>
    <n v="4944232.9936199989"/>
    <n v="6230795.5397999994"/>
    <n v="4944232.9936199989"/>
    <n v="34851877.802999951"/>
    <n v="34722901.368000001"/>
    <n v="143.042"/>
    <n v="137.94900000000001"/>
    <n v="1950.77892"/>
    <n v="-2066.3475600000002"/>
    <n v="6226457.0327500002"/>
    <n v="4924288.6132299993"/>
    <n v="8604387.5886299983"/>
    <n v="7427667.1785200005"/>
    <n v="0"/>
    <n v="0"/>
    <n v="0"/>
    <n v="0"/>
    <n v="0"/>
    <n v="0"/>
    <s v="Automoviles"/>
    <s v="Totales"/>
    <s v="Automoviles Total"/>
    <x v="11"/>
    <x v="0"/>
    <n v="58716251.175099999"/>
    <n v="45393489.003809996"/>
    <n v="1025001350.6946898"/>
    <n v="915229324.65265012"/>
    <n v="979173922.5983398"/>
    <n v="876641246.77608013"/>
    <n v="212351111.97566"/>
    <n v="193217367.41473997"/>
    <n v="130402312.61627001"/>
    <n v="114416301.70677"/>
    <n v="9260008.0079699997"/>
    <n v="8086771.6661099996"/>
    <n v="4.3607061539811465"/>
    <n v="4.1853233869767985"/>
    <n v="1173236.34186"/>
    <n v="14.508092849669453"/>
    <n v="100"/>
    <n v="100"/>
    <n v="15.770775249862892"/>
    <n v="17.814827288184997"/>
    <n v="0.90341422493678403"/>
    <n v="0.94569593759172077"/>
    <n v="0.88357873248642993"/>
    <n v="0.92247218526960295"/>
    <m/>
    <m/>
    <m/>
    <n v="0"/>
    <m/>
    <n v="0"/>
    <m/>
    <n v="0"/>
    <m/>
    <n v="26.021478919787388"/>
    <n v="67.287150663770632"/>
    <n v="61.139762537630006"/>
    <n v="4.7781326993295954"/>
    <n v="26.443787555861121"/>
    <n v="15.842395490106821"/>
    <n v="72.363744294570822"/>
    <n v="66.29657057697068"/>
    <s v="Medianas"/>
    <n v="2024"/>
    <n v="4"/>
    <d v="2026-02-27T00:00:00"/>
    <x v="11"/>
    <x v="24"/>
  </r>
  <r>
    <n v="2025"/>
    <n v="12"/>
    <n v="1"/>
    <x v="16"/>
    <s v="Daños Sin Autos"/>
    <n v="30"/>
    <s v="624b60c58c9d8bfb6ff1886c2fd605d2adeb6ea4da576068201b6c6958ce93f4"/>
    <s v="a62909462c6310cff6f2c460478962c30aafe7f1a24cba6daff12de1aba6d3de"/>
    <x v="10"/>
    <n v="7003987.9912100006"/>
    <n v="5649459.9313099999"/>
    <n v="7003987.9912100006"/>
    <n v="5649459.9313099999"/>
    <n v="1739059.8166000003"/>
    <n v="2214461.2963699992"/>
    <n v="1739059.8166000003"/>
    <n v="2214461.2963699992"/>
    <n v="34851877.802999951"/>
    <n v="34722901.368000001"/>
    <n v="143.042"/>
    <n v="137.94900000000001"/>
    <n v="0"/>
    <n v="0"/>
    <n v="610653.94591999997"/>
    <n v="598215.38665999996"/>
    <n v="2252112.54495"/>
    <n v="2240369.5845300001"/>
    <n v="0"/>
    <n v="0"/>
    <n v="0"/>
    <n v="0"/>
    <n v="0"/>
    <n v="0"/>
    <s v="Daños Sin Autos"/>
    <s v="Totales"/>
    <s v="Daños Sin Autos Total"/>
    <x v="24"/>
    <x v="0"/>
    <n v="58716251.175099999"/>
    <n v="45393489.003809996"/>
    <n v="1025001350.6946898"/>
    <n v="915229324.65265012"/>
    <n v="979173922.5983398"/>
    <n v="876641246.77608013"/>
    <n v="158795452.76903"/>
    <n v="137875233.45422003"/>
    <n v="62296046.385199986"/>
    <n v="56116765.89553"/>
    <n v="16263995.99918"/>
    <n v="13736231.59742"/>
    <n v="4.410698083022182"/>
    <n v="4.0975161309052952"/>
    <n v="1354528.0599000007"/>
    <n v="23.976239788745836"/>
    <n v="43.064373549791377"/>
    <n v="41.128164527825135"/>
    <n v="11.928534010666208"/>
    <n v="12.445529205379708"/>
    <n v="0.68331500114249422"/>
    <n v="0.71529560066552733"/>
    <n v="0.61727260907577408"/>
    <n v="0.64444377356031912"/>
    <m/>
    <m/>
    <m/>
    <n v="0"/>
    <m/>
    <n v="0"/>
    <m/>
    <n v="0"/>
    <m/>
    <n v="-21.468041936397309"/>
    <n v="24.829565938469898"/>
    <n v="39.197752055859056"/>
    <n v="2.7916054348726025"/>
    <n v="2.0792777212648828"/>
    <n v="0.52415282286844"/>
    <n v="27.114717125895559"/>
    <n v="26.701638461383485"/>
    <s v="Medianas"/>
    <n v="2024"/>
    <n v="4"/>
    <d v="2026-02-27T00:00:00"/>
    <x v="24"/>
    <x v="10"/>
  </r>
  <r>
    <n v="2025"/>
    <n v="12"/>
    <n v="1"/>
    <x v="16"/>
    <s v="Daños"/>
    <n v="30"/>
    <s v="624b60c58c9d8bfb6ff1886c2fd605d2adeb6ea4da576068201b6c6958ce93f4"/>
    <s v="a62909462c6310cff6f2c460478962c30aafe7f1a24cba6daff12de1aba6d3de"/>
    <x v="4"/>
    <n v="16263995.99918"/>
    <n v="13736231.59742"/>
    <n v="16263995.99918"/>
    <n v="13736231.59742"/>
    <n v="7969855.3564000009"/>
    <n v="7158694.2899899976"/>
    <n v="7969855.3564000009"/>
    <n v="7158694.2899899976"/>
    <n v="34851877.802999951"/>
    <n v="34722901.368000001"/>
    <n v="143.042"/>
    <n v="137.94900000000001"/>
    <n v="1950.77892"/>
    <n v="-2066.3475600000002"/>
    <n v="6837110.9786700001"/>
    <n v="5522503.9998900006"/>
    <n v="10856500.133579999"/>
    <n v="9668036.7630499993"/>
    <n v="0"/>
    <n v="0"/>
    <n v="0"/>
    <n v="0"/>
    <n v="0"/>
    <n v="0"/>
    <s v="Daños"/>
    <s v="Totales"/>
    <s v="Daños Total"/>
    <x v="23"/>
    <x v="0"/>
    <n v="58716251.175099999"/>
    <n v="45393489.003809996"/>
    <n v="1025001350.6946898"/>
    <n v="915229324.65265012"/>
    <n v="979173922.5983398"/>
    <n v="876641246.77608013"/>
    <n v="371146564.74468988"/>
    <n v="331092600.86896008"/>
    <n v="192698359.00147003"/>
    <n v="170533067.60229999"/>
    <n v="16263995.99918"/>
    <n v="13736231.59742"/>
    <n v="4.3820952540320386"/>
    <n v="4.1487582511264058"/>
    <n v="2527764.4017600007"/>
    <n v="18.402167900509014"/>
    <n v="100"/>
    <n v="100"/>
    <n v="27.699309260529098"/>
    <n v="30.260356493564704"/>
    <n v="1.5867292260792785"/>
    <n v="1.660991538257248"/>
    <n v="1.5008513415622042"/>
    <n v="1.566915958829922"/>
    <m/>
    <m/>
    <m/>
    <n v="0"/>
    <m/>
    <n v="0"/>
    <m/>
    <n v="0"/>
    <m/>
    <n v="11.331131538110938"/>
    <n v="49.003057777447964"/>
    <n v="52.11541636597461"/>
    <n v="4.1359227954500648"/>
    <n v="23.804545525112953"/>
    <n v="12.292706364876004"/>
    <n v="62.977118726524807"/>
    <n v="57.121255692741101"/>
    <s v="Medianas"/>
    <n v="2024"/>
    <n v="4"/>
    <d v="2026-02-27T00:00:00"/>
    <x v="23"/>
    <x v="4"/>
  </r>
  <r>
    <n v="2025"/>
    <n v="12"/>
    <n v="1"/>
    <x v="16"/>
    <s v="Vida Individual"/>
    <n v="30"/>
    <s v="624b60c58c9d8bfb6ff1886c2fd605d2adeb6ea4da576068201b6c6958ce93f4"/>
    <s v="a62909462c6310cff6f2c460478962c30aafe7f1a24cba6daff12de1aba6d3de"/>
    <x v="3"/>
    <n v="27193029.143169999"/>
    <n v="16944530.030959997"/>
    <n v="27193029.143169999"/>
    <n v="16944530.030959997"/>
    <n v="3511688.2905600006"/>
    <n v="3496519.8694400005"/>
    <n v="3511688.2905600006"/>
    <n v="3496519.8694400005"/>
    <n v="34851877.802999951"/>
    <n v="34722901.368000001"/>
    <n v="143.042"/>
    <n v="137.94900000000001"/>
    <n v="13096.897710000001"/>
    <n v="1897.41398"/>
    <n v="3470076.1315100002"/>
    <n v="3450099.6665599998"/>
    <n v="4675579.8747800002"/>
    <n v="4048037.7415500004"/>
    <n v="5647690.5005400004"/>
    <n v="4630034.7584499996"/>
    <n v="1615585.8172299999"/>
    <n v="1492503.20685"/>
    <n v="19929752.825400002"/>
    <n v="10821992.06566"/>
    <s v="Vida Individual"/>
    <s v="Vida"/>
    <s v="Vida"/>
    <x v="35"/>
    <x v="0"/>
    <n v="58716251.175099999"/>
    <n v="45393489.003809996"/>
    <n v="1025001350.6946898"/>
    <n v="915229324.65265012"/>
    <n v="979173922.5983398"/>
    <n v="876641246.77608013"/>
    <n v="318916234.91786987"/>
    <n v="280512511.78619993"/>
    <n v="158972712.63444"/>
    <n v="148438254.48143995"/>
    <n v="37338126.696230002"/>
    <n v="26879508.831569999"/>
    <n v="8.5266995423337377"/>
    <n v="6.0405612295378548"/>
    <n v="10248499.112210002"/>
    <n v="60.482640081988578"/>
    <n v="72.829120122718038"/>
    <n v="63.038838012763975"/>
    <n v="46.312611242970227"/>
    <n v="37.32810674574452"/>
    <n v="2.6529749570320131"/>
    <n v="2.7771398436562187"/>
    <n v="1.8513971935275153"/>
    <n v="1.9328921714868985"/>
    <n v="1.7709009081944178"/>
    <n v="0.50658625693548021"/>
    <n v="6.2492123772038415"/>
    <n v="1017655.7420900008"/>
    <n v="21.979440656093097"/>
    <n v="123082.61037999997"/>
    <n v="8.2467233447204293"/>
    <n v="9107760.7597400025"/>
    <n v="84.159743460175491"/>
    <n v="0.43381481262481092"/>
    <n v="12.913928316228137"/>
    <n v="20.635095001462865"/>
    <n v="2.2089880913306033"/>
    <n v="0.57901124259167602"/>
    <n v="15.502378517590421"/>
    <n v="74.217021726599796"/>
    <n v="85.22894021336252"/>
    <s v="Medianas"/>
    <n v="2024"/>
    <n v="4"/>
    <d v="2026-02-27T00:00:00"/>
    <x v="35"/>
    <x v="3"/>
  </r>
  <r>
    <n v="2025"/>
    <n v="12"/>
    <n v="1"/>
    <x v="16"/>
    <s v="Vida Total"/>
    <n v="30"/>
    <s v="624b60c58c9d8bfb6ff1886c2fd605d2adeb6ea4da576068201b6c6958ce93f4"/>
    <s v="a62909462c6310cff6f2c460478962c30aafe7f1a24cba6daff12de1aba6d3de"/>
    <x v="11"/>
    <n v="37338126.696230002"/>
    <n v="26879508.831569999"/>
    <n v="37338126.696230002"/>
    <n v="26879508.831569999"/>
    <n v="10883979.954359997"/>
    <n v="10301114.889719998"/>
    <n v="10883979.954359997"/>
    <n v="10301114.889719998"/>
    <n v="34851877.802999951"/>
    <n v="34722901.368000001"/>
    <n v="143.042"/>
    <n v="137.94900000000001"/>
    <n v="-24548.746719999999"/>
    <n v="-25488.561879999997"/>
    <n v="9380295.9997099992"/>
    <n v="9101817.1496399995"/>
    <n v="12805566.851500001"/>
    <n v="12097931.35007"/>
    <n v="7949958.5905500008"/>
    <n v="5028208.4424799997"/>
    <n v="9458415.2802799996"/>
    <n v="11029308.32343"/>
    <n v="19929752.825400002"/>
    <n v="10821992.06566"/>
    <s v="Vida Total"/>
    <s v="Totales"/>
    <s v="Vida Total"/>
    <x v="36"/>
    <x v="0"/>
    <n v="58716251.175099999"/>
    <n v="45393489.003809996"/>
    <n v="1025001350.6946898"/>
    <n v="915229324.65265012"/>
    <n v="979173922.5983398"/>
    <n v="876641246.77608013"/>
    <n v="419079410.71260005"/>
    <n v="375894584.23469001"/>
    <n v="220434023.07100993"/>
    <n v="204982911.17896998"/>
    <n v="37338126.696230002"/>
    <n v="26879508.831569999"/>
    <n v="8.909558842974528"/>
    <n v="7.1508103492089052"/>
    <n v="10458617.864660002"/>
    <n v="38.909259578345967"/>
    <n v="100"/>
    <n v="100"/>
    <n v="63.590787812530017"/>
    <n v="59.214458772521169"/>
    <n v="3.6427392677018688"/>
    <n v="3.8132272351728282"/>
    <n v="2.9369151651441423"/>
    <n v="3.0661925765438931"/>
    <n v="1.8970052900074332"/>
    <n v="2.2569506013662108"/>
    <n v="4.7556029516008849"/>
    <n v="2921750.148070001"/>
    <n v="58.107180350481727"/>
    <n v="-1570893.0431500003"/>
    <n v="-14.242897170739976"/>
    <n v="9107760.7597400025"/>
    <n v="84.159743460175491"/>
    <n v="5.6582716616593531"/>
    <n v="29.149775088901137"/>
    <n v="38.323300303840867"/>
    <n v="4.9375227121150287"/>
    <n v="3.0595961827360352"/>
    <n v="5.849227284844094"/>
    <n v="73.25170457886621"/>
    <n v="75.234491635525231"/>
    <s v="Grandes"/>
    <n v="2024"/>
    <n v="4"/>
    <d v="2026-02-27T00:00:00"/>
    <x v="36"/>
    <x v="11"/>
  </r>
  <r>
    <n v="2025"/>
    <n v="12"/>
    <n v="1"/>
    <x v="16"/>
    <s v="Vida Gpo y Col"/>
    <n v="30"/>
    <s v="624b60c58c9d8bfb6ff1886c2fd605d2adeb6ea4da576068201b6c6958ce93f4"/>
    <s v="a62909462c6310cff6f2c460478962c30aafe7f1a24cba6daff12de1aba6d3de"/>
    <x v="1"/>
    <n v="10145097.553059999"/>
    <n v="9934978.8006100003"/>
    <n v="10145097.553059999"/>
    <n v="9934978.8006100003"/>
    <n v="7372291.6638000011"/>
    <n v="6804595.0202799989"/>
    <n v="7372291.6638000011"/>
    <n v="6804595.0202799989"/>
    <n v="34851877.802999951"/>
    <n v="34722901.368000001"/>
    <n v="143.042"/>
    <n v="137.94900000000001"/>
    <n v="-37645.64443"/>
    <n v="-27385.975859999999"/>
    <n v="5910219.8681999994"/>
    <n v="5651717.4830800006"/>
    <n v="8129986.9767200006"/>
    <n v="8049893.6085200002"/>
    <n v="2302268.0900100004"/>
    <n v="398173.68402999995"/>
    <n v="7842829.4630500004"/>
    <n v="9536805.1165800001"/>
    <n v="0"/>
    <n v="0"/>
    <s v="Vida Gpo y Col"/>
    <s v="Vida"/>
    <s v="Vida"/>
    <x v="37"/>
    <x v="0"/>
    <n v="58716251.175099999"/>
    <n v="45393489.003809996"/>
    <n v="1025001350.6946898"/>
    <n v="915229324.65265012"/>
    <n v="979173922.5983398"/>
    <n v="876641246.77608013"/>
    <n v="100163175.79472996"/>
    <n v="95382072.448490024"/>
    <n v="61461310.436570011"/>
    <n v="56544656.697530009"/>
    <n v="37338126.696230002"/>
    <n v="26879508.831569999"/>
    <n v="10.128570178176977"/>
    <n v="10.415981269410214"/>
    <n v="210118.75244999863"/>
    <n v="2.1149391122716521"/>
    <n v="27.170879877281955"/>
    <n v="36.961161987236025"/>
    <n v="17.278176569559783"/>
    <n v="21.886352026776638"/>
    <n v="0.98976431066985504"/>
    <n v="1.0360873915166091"/>
    <n v="1.0855179716166268"/>
    <n v="1.1333004050569941"/>
    <n v="2.2985174658680632"/>
    <n v="7.8300527123089161"/>
    <m/>
    <n v="1904094.4059800005"/>
    <n v="478.20699417105084"/>
    <n v="-1693975.6535299998"/>
    <n v="-17.762506760099107"/>
    <n v="0"/>
    <m/>
    <n v="8.3428424737706397"/>
    <n v="72.668514277384602"/>
    <n v="68.491288777206066"/>
    <n v="11.995012165268484"/>
    <n v="4.5738730906825786"/>
    <n v="0.99496182303862035"/>
    <n v="72.69654779428005"/>
    <n v="70.208598497478619"/>
    <s v="Grandes"/>
    <n v="2024"/>
    <n v="4"/>
    <d v="2026-02-27T00:00:00"/>
    <x v="37"/>
    <x v="1"/>
  </r>
  <r>
    <n v="2025"/>
    <n v="12"/>
    <n v="1"/>
    <x v="16"/>
    <s v="Total General Sin Pensiones"/>
    <n v="30"/>
    <s v="624b60c58c9d8bfb6ff1886c2fd605d2adeb6ea4da576068201b6c6958ce93f4"/>
    <s v="a62909462c6310cff6f2c460478962c30aafe7f1a24cba6daff12de1aba6d3de"/>
    <x v="3"/>
    <n v="58716251.175099999"/>
    <n v="45393489.003809996"/>
    <n v="58716251.175099999"/>
    <n v="45393489.003809996"/>
    <n v="23656561.381889999"/>
    <n v="22011049.245409992"/>
    <n v="23656561.381889999"/>
    <n v="22011049.245409992"/>
    <n v="34851877.802999951"/>
    <n v="34722901.368000001"/>
    <n v="143.042"/>
    <n v="137.94900000000001"/>
    <n v="-22597.967799999999"/>
    <n v="-27554.909439999996"/>
    <n v="20717304.399169996"/>
    <n v="18874896.50852"/>
    <n v="28584555.818999998"/>
    <n v="26243686.975560002"/>
    <n v="7949958.5905500008"/>
    <n v="5028208.4424799997"/>
    <n v="9458415.2802799996"/>
    <n v="11029308.32343"/>
    <n v="19929752.825400002"/>
    <n v="10821992.06566"/>
    <s v="Total General Sin Pensiones"/>
    <s v="Totales"/>
    <s v="Total General Sin Pensiones"/>
    <x v="25"/>
    <x v="0"/>
    <n v="58716251.175099999"/>
    <n v="45393489.003809996"/>
    <n v="1025001350.6946898"/>
    <n v="915229324.65265012"/>
    <n v="979173922.5983398"/>
    <n v="876641246.77608013"/>
    <n v="979173922.5983398"/>
    <n v="876641246.77608013"/>
    <n v="558476302.03137994"/>
    <n v="497794560.05847001"/>
    <n v="58716251.175099999"/>
    <n v="45393489.003809996"/>
    <n v="5.9965088754907114"/>
    <n v="5.1781146701399532"/>
    <n v="13322762.171290003"/>
    <n v="29.349500255800542"/>
    <n v="100"/>
    <n v="100"/>
    <n v="100"/>
    <n v="100"/>
    <n v="5.7284072001764041"/>
    <n v="5.9965088754907114"/>
    <n v="4.9597939861725733"/>
    <n v="5.1781146701399532"/>
    <n v="0.81190464809907914"/>
    <n v="0.96595865780219214"/>
    <n v="2.0353639292715568"/>
    <n v="2921750.148070001"/>
    <n v="58.107180350481727"/>
    <n v="-1570893.0431500003"/>
    <n v="-14.242897170739976"/>
    <n v="9107760.7597400025"/>
    <n v="84.159743460175491"/>
    <n v="7.4758459632411567"/>
    <n v="40.289631760281921"/>
    <n v="48.489441390069281"/>
    <n v="4.2359114067763564"/>
    <n v="9.7611549277546885"/>
    <n v="8.9197407575390741"/>
    <n v="72.477265451853953"/>
    <n v="71.921664536304107"/>
    <s v="Medianas"/>
    <n v="2024"/>
    <n v="4"/>
    <d v="2026-02-27T00:00:00"/>
    <x v="25"/>
    <x v="3"/>
  </r>
  <r>
    <n v="2025"/>
    <n v="12"/>
    <n v="1"/>
    <x v="16"/>
    <s v="Total General"/>
    <n v="30"/>
    <s v="624b60c58c9d8bfb6ff1886c2fd605d2adeb6ea4da576068201b6c6958ce93f4"/>
    <s v="a62909462c6310cff6f2c460478962c30aafe7f1a24cba6daff12de1aba6d3de"/>
    <x v="3"/>
    <n v="58716251.175099999"/>
    <n v="45393489.003809996"/>
    <n v="58716251.175099999"/>
    <n v="45393489.003809996"/>
    <n v="23656561.381889999"/>
    <n v="22011049.245409992"/>
    <n v="23656561.381889999"/>
    <n v="22011049.245409992"/>
    <n v="34851877.802999951"/>
    <n v="34722901.368000001"/>
    <n v="143.042"/>
    <n v="137.94900000000001"/>
    <n v="-22597.967799999999"/>
    <n v="-27554.909439999996"/>
    <n v="20717304.399169996"/>
    <n v="18874896.50852"/>
    <n v="28584555.818999998"/>
    <n v="26243686.975560002"/>
    <n v="7949958.5905500008"/>
    <n v="5028208.4424799997"/>
    <n v="9458415.2802799996"/>
    <n v="11029308.32343"/>
    <n v="19929752.825400002"/>
    <n v="10821992.06566"/>
    <s v="Total General"/>
    <s v="Totales"/>
    <s v="Total General"/>
    <x v="26"/>
    <x v="0"/>
    <n v="58716251.175099999"/>
    <n v="45393489.003809996"/>
    <n v="1025001350.6946898"/>
    <n v="915229324.65265012"/>
    <n v="979173922.5983398"/>
    <n v="876641246.77608013"/>
    <n v="1025001350.6946898"/>
    <n v="915229324.65265012"/>
    <n v="593582477.48155999"/>
    <n v="529500429.12055987"/>
    <n v="58716251.175099999"/>
    <n v="45393489.003809996"/>
    <n v="5.7284072001764041"/>
    <n v="4.9597939861725733"/>
    <n v="13322762.171290003"/>
    <n v="29.349500255800542"/>
    <n v="100"/>
    <n v="100"/>
    <n v="100"/>
    <n v="100"/>
    <n v="5.7284072001764041"/>
    <n v="5.9965088754907114"/>
    <n v="4.9597939861725733"/>
    <n v="5.1781146701399532"/>
    <n v="0.77560469409742283"/>
    <n v="0.92277100648400157"/>
    <n v="1.944363567120444"/>
    <n v="2921750.148070001"/>
    <n v="58.107180350481727"/>
    <n v="-1570893.0431500003"/>
    <n v="-14.242897170739976"/>
    <n v="9107760.7597400025"/>
    <n v="84.159743460175491"/>
    <n v="7.4758459632411567"/>
    <n v="40.289631760281921"/>
    <n v="48.489441390069281"/>
    <n v="3.9853874194972181"/>
    <n v="9.7611549277546885"/>
    <n v="8.9197407575390741"/>
    <n v="72.477265451853953"/>
    <n v="71.921664536304107"/>
    <s v="Medianas"/>
    <n v="2024"/>
    <n v="4"/>
    <d v="2026-02-27T00:00:00"/>
    <x v="26"/>
    <x v="3"/>
  </r>
  <r>
    <n v="2025"/>
    <n v="12"/>
    <n v="126"/>
    <x v="17"/>
    <s v="Incendio"/>
    <n v="239"/>
    <s v="79bf08685d3138f9b109c3546780f056bc954fd69377b84a2cf23622e464897b"/>
    <s v="a62909462c6310cff6f2c460478962c30aafe7f1a24cba6daff12de1aba6d3de"/>
    <x v="2"/>
    <n v="31711.14904"/>
    <n v="28445.004579999997"/>
    <n v="31711.14904"/>
    <n v="28445.004579999997"/>
    <n v="3138.0338099999999"/>
    <n v="17413.965830000001"/>
    <n v="3138.0338099999999"/>
    <n v="17413.965830000001"/>
    <n v="34851877.802999951"/>
    <n v="34722901.368000001"/>
    <n v="143.042"/>
    <n v="137.94900000000001"/>
    <n v="0"/>
    <n v="0"/>
    <n v="113.17151"/>
    <n v="957.36419999999998"/>
    <n v="1480.1051299999999"/>
    <n v="1428.1064899999999"/>
    <n v="0"/>
    <n v="0"/>
    <n v="0"/>
    <n v="0"/>
    <n v="0"/>
    <n v="0"/>
    <s v="Incendio"/>
    <s v="Daños Sin Autos"/>
    <s v="Incendio"/>
    <x v="0"/>
    <x v="0"/>
    <n v="1037756.32855"/>
    <n v="903982.36939999997"/>
    <n v="1025001350.6946898"/>
    <n v="915229324.65265012"/>
    <n v="979173922.5983398"/>
    <n v="876641246.77608013"/>
    <n v="34004630.66296"/>
    <n v="29220783.15724"/>
    <n v="21161856.01103"/>
    <n v="17879229.429379996"/>
    <m/>
    <m/>
    <n v="9.3255384404282896E-2"/>
    <n v="9.7345113671096842E-2"/>
    <n v="3266.1444600000032"/>
    <n v="11.482313004429834"/>
    <m/>
    <m/>
    <n v="3.055741330366855"/>
    <n v="3.1466326714844888"/>
    <n v="3.093766561235058E-3"/>
    <n v="3.2385614351177951E-3"/>
    <n v="3.1079647268508919E-3"/>
    <n v="3.2447714141456184E-3"/>
    <m/>
    <m/>
    <m/>
    <n v="0"/>
    <m/>
    <n v="0"/>
    <m/>
    <n v="0"/>
    <m/>
    <n v="-81.979786565367348"/>
    <n v="9.8956799264565536"/>
    <n v="61.219768065159521"/>
    <n v="1.4828726782586515E-2"/>
    <n v="-88.178844581821636"/>
    <n v="3.6410898181689522"/>
    <n v="7.6461805115154231"/>
    <n v="67.037311762374259"/>
    <s v="Resto"/>
    <n v="2024"/>
    <n v="4"/>
    <d v="2026-02-27T00:00:00"/>
    <x v="0"/>
    <x v="2"/>
  </r>
  <r>
    <n v="2025"/>
    <n v="12"/>
    <n v="126"/>
    <x v="17"/>
    <s v="Terremoto y Erupcion Volcanica"/>
    <n v="239"/>
    <s v="79bf08685d3138f9b109c3546780f056bc954fd69377b84a2cf23622e464897b"/>
    <s v="a62909462c6310cff6f2c460478962c30aafe7f1a24cba6daff12de1aba6d3de"/>
    <x v="2"/>
    <n v="27207.093209999999"/>
    <n v="23279.883389999999"/>
    <n v="27207.093209999999"/>
    <n v="23279.883389999999"/>
    <n v="116.12386000000001"/>
    <n v="118.92139"/>
    <n v="116.12386000000001"/>
    <n v="118.92139"/>
    <n v="34851877.802999951"/>
    <n v="34722901.368000001"/>
    <n v="143.042"/>
    <n v="137.94900000000001"/>
    <n v="0"/>
    <n v="0"/>
    <n v="-11.20284"/>
    <n v="19.128730000000001"/>
    <n v="-199.1721"/>
    <n v="15.998419999999999"/>
    <n v="0"/>
    <n v="0"/>
    <n v="0"/>
    <n v="0"/>
    <n v="0"/>
    <n v="0"/>
    <s v="Terremoto y Erupcion Volcanica"/>
    <s v="Daños Sin Autos"/>
    <s v="Riesgos Catastroficos"/>
    <x v="16"/>
    <x v="0"/>
    <n v="1037756.32855"/>
    <n v="903982.36939999997"/>
    <n v="1025001350.6946898"/>
    <n v="915229324.65265012"/>
    <n v="979173922.5983398"/>
    <n v="876641246.77608013"/>
    <n v="15563905.993049996"/>
    <n v="14505796.106170004"/>
    <n v="760196.79989999975"/>
    <n v="-222767.64615000002"/>
    <n v="34879.367939999996"/>
    <n v="30370.273069999999"/>
    <n v="0.17480890222640272"/>
    <n v="0.16048676832082284"/>
    <n v="3927.20982"/>
    <n v="16.869542489576883"/>
    <n v="78.003400912545331"/>
    <n v="76.653520158816264"/>
    <n v="2.6217226974674275"/>
    <n v="2.5752585645504955"/>
    <n v="2.6543470593048996E-3"/>
    <n v="2.7785761632420879E-3"/>
    <n v="2.5436120503279582E-3"/>
    <n v="2.6555770077684197E-3"/>
    <m/>
    <m/>
    <m/>
    <n v="0"/>
    <m/>
    <n v="0"/>
    <m/>
    <n v="0"/>
    <m/>
    <n v="-2.3524195268824211"/>
    <n v="0.42681465125174983"/>
    <n v="0.51083327183281058"/>
    <n v="1.5275499714715392E-2"/>
    <n v="-158.56551898636241"/>
    <n v="-1344.9485636706625"/>
    <n v="5.6247034599725563"/>
    <n v="119.5663696790058"/>
    <s v="Resto"/>
    <n v="2024"/>
    <n v="4"/>
    <d v="2026-02-27T00:00:00"/>
    <x v="16"/>
    <x v="2"/>
  </r>
  <r>
    <n v="2025"/>
    <n v="12"/>
    <n v="126"/>
    <x v="17"/>
    <s v="Huracan y Otros Riesgos Hidrometeorologicos"/>
    <n v="239"/>
    <s v="79bf08685d3138f9b109c3546780f056bc954fd69377b84a2cf23622e464897b"/>
    <s v="a62909462c6310cff6f2c460478962c30aafe7f1a24cba6daff12de1aba6d3de"/>
    <x v="15"/>
    <n v="7672.2747300000001"/>
    <n v="7090.3896799999993"/>
    <n v="7672.2747300000001"/>
    <n v="7090.3896799999993"/>
    <n v="5482.6384600000001"/>
    <n v="2901.3118300000001"/>
    <n v="5482.6384600000001"/>
    <n v="2901.3118300000001"/>
    <n v="34851877.802999951"/>
    <n v="34722901.368000001"/>
    <n v="143.042"/>
    <n v="137.94900000000001"/>
    <n v="0"/>
    <n v="0"/>
    <n v="-40.727110000000003"/>
    <n v="42.959540000000004"/>
    <n v="43.299519999999994"/>
    <n v="139.61037999999999"/>
    <n v="0"/>
    <n v="0"/>
    <n v="0"/>
    <n v="0"/>
    <n v="0"/>
    <n v="0"/>
    <s v="Huracan y Otros Riesgos Hidrometeorologicos"/>
    <s v="Daños Sin Autos"/>
    <s v="Riesgos Catastroficos"/>
    <x v="14"/>
    <x v="0"/>
    <n v="1037756.32855"/>
    <n v="903982.36939999997"/>
    <n v="1025001350.6946898"/>
    <n v="915229324.65265012"/>
    <n v="979173922.5983398"/>
    <n v="876641246.77608013"/>
    <n v="23197857.011369999"/>
    <n v="20492623.836209998"/>
    <n v="11407851.490080001"/>
    <n v="6622132.7381100012"/>
    <n v="34879.367939999996"/>
    <n v="30370.273069999999"/>
    <n v="3.3073204676792242E-2"/>
    <n v="3.4599716154802208E-2"/>
    <n v="581.88505000000077"/>
    <n v="8.2066723588032797"/>
    <n v="21.996599087454683"/>
    <n v="23.346479841183726"/>
    <n v="0.73931370196701662"/>
    <n v="0.78435043868234977"/>
    <n v="7.485136214503671E-4"/>
    <n v="7.8354565546852198E-4"/>
    <n v="7.747118114567581E-4"/>
    <n v="8.0881314974346548E-4"/>
    <m/>
    <m/>
    <m/>
    <n v="0"/>
    <m/>
    <n v="0"/>
    <m/>
    <n v="0"/>
    <m/>
    <n v="88.971016603892593"/>
    <n v="71.460403243406802"/>
    <n v="40.918933386465163"/>
    <n v="4.8060219444192212E-2"/>
    <n v="-194.8034126994842"/>
    <n v="-68.985457958068736"/>
    <n v="-94.05903344886967"/>
    <n v="30.771021467028458"/>
    <s v="Resto"/>
    <n v="2024"/>
    <n v="4"/>
    <d v="2026-02-27T00:00:00"/>
    <x v="14"/>
    <x v="15"/>
  </r>
  <r>
    <n v="2025"/>
    <n v="12"/>
    <n v="126"/>
    <x v="17"/>
    <s v="Riesgos Catastroficos"/>
    <n v="239"/>
    <s v="79bf08685d3138f9b109c3546780f056bc954fd69377b84a2cf23622e464897b"/>
    <s v="a62909462c6310cff6f2c460478962c30aafe7f1a24cba6daff12de1aba6d3de"/>
    <x v="2"/>
    <n v="34879.367939999996"/>
    <n v="30370.273069999999"/>
    <n v="34879.367939999996"/>
    <n v="30370.273069999999"/>
    <n v="5598.7623200000007"/>
    <n v="3020.2332200000001"/>
    <n v="5598.7623200000007"/>
    <n v="3020.2332200000001"/>
    <n v="34851877.802999951"/>
    <n v="34722901.368000001"/>
    <n v="143.042"/>
    <n v="137.94900000000001"/>
    <n v="0"/>
    <n v="0"/>
    <n v="-51.929949999999998"/>
    <n v="62.088269999999994"/>
    <n v="-155.87258"/>
    <n v="155.6088"/>
    <n v="0"/>
    <n v="0"/>
    <n v="0"/>
    <n v="0"/>
    <n v="0"/>
    <n v="0"/>
    <s v="Riesgos Catastroficos"/>
    <s v="Daños Sin Autos"/>
    <s v="Riesgos Catastroficos"/>
    <x v="15"/>
    <x v="0"/>
    <n v="1037756.32855"/>
    <n v="903982.36939999997"/>
    <n v="1025001350.6946898"/>
    <n v="915229324.65265012"/>
    <n v="979173922.5983398"/>
    <n v="876641246.77608013"/>
    <n v="38761762.84839002"/>
    <n v="34998585.621450007"/>
    <n v="12144880.34196"/>
    <n v="6399232.7254699999"/>
    <n v="34879.367939999996"/>
    <n v="30370.273069999999"/>
    <n v="8.9983956809252086E-2"/>
    <n v="8.6775715448874025E-2"/>
    <n v="4509.0948699999972"/>
    <n v="14.847067260827874"/>
    <n v="100"/>
    <n v="100"/>
    <n v="3.3610363994344437"/>
    <n v="3.3596090032328454"/>
    <n v="3.4028606807552666E-3"/>
    <n v="3.5621218187106094E-3"/>
    <n v="3.3183238617847167E-3"/>
    <n v="3.4643901575118854E-3"/>
    <m/>
    <m/>
    <m/>
    <n v="0"/>
    <m/>
    <n v="0"/>
    <m/>
    <n v="0"/>
    <m/>
    <n v="85.375165166880748"/>
    <n v="16.051788351300043"/>
    <n v="9.9447022193007903"/>
    <n v="4.6099773421863499E-2"/>
    <n v="-183.63890635058763"/>
    <n v="-200.1695148346366"/>
    <n v="33.31564153233365"/>
    <n v="39.900230578219222"/>
    <s v="Resto"/>
    <n v="2024"/>
    <n v="4"/>
    <d v="2026-02-27T00:00:00"/>
    <x v="15"/>
    <x v="2"/>
  </r>
  <r>
    <n v="2025"/>
    <n v="12"/>
    <n v="126"/>
    <x v="17"/>
    <s v="Tecnicos"/>
    <n v="239"/>
    <s v="79bf08685d3138f9b109c3546780f056bc954fd69377b84a2cf23622e464897b"/>
    <s v="a62909462c6310cff6f2c460478962c30aafe7f1a24cba6daff12de1aba6d3de"/>
    <x v="27"/>
    <n v="227392.51222"/>
    <n v="215014.29616"/>
    <n v="227392.51222"/>
    <n v="215014.29616"/>
    <n v="112516.41923"/>
    <n v="56375.810630000007"/>
    <n v="112516.41923"/>
    <n v="56375.810630000007"/>
    <n v="34851877.802999951"/>
    <n v="34722901.368000001"/>
    <n v="143.042"/>
    <n v="137.94900000000001"/>
    <n v="0"/>
    <n v="62.220419999999997"/>
    <n v="5922.3057800000006"/>
    <n v="2583.3455800000002"/>
    <n v="8972.3140999999996"/>
    <n v="8278.0185299999994"/>
    <n v="0"/>
    <n v="0"/>
    <n v="0"/>
    <n v="0"/>
    <n v="0"/>
    <n v="0"/>
    <s v="Tecnicos"/>
    <s v="Daños Sin Autos"/>
    <s v="Diversos"/>
    <x v="7"/>
    <x v="0"/>
    <n v="1037756.32855"/>
    <n v="903982.36939999997"/>
    <n v="1025001350.6946898"/>
    <n v="915229324.65265012"/>
    <n v="979173922.5983398"/>
    <n v="876641246.77608013"/>
    <n v="18807011.735299997"/>
    <n v="17544387.203949999"/>
    <n v="7015944.0200799983"/>
    <n v="5608070.4322000016"/>
    <n v="265218.89149000001"/>
    <n v="253620.55851"/>
    <n v="1.2090836939990497"/>
    <n v="1.2255446352186699"/>
    <n v="12378.216060000006"/>
    <n v="5.7569269955840108"/>
    <n v="85.737675375426164"/>
    <n v="84.777944431315561"/>
    <n v="21.911936932027494"/>
    <n v="23.785231154752655"/>
    <n v="2.2184606104751554E-2"/>
    <n v="2.3222892988876823E-2"/>
    <n v="2.3492942191466897E-2"/>
    <n v="2.4527056757907825E-2"/>
    <m/>
    <m/>
    <m/>
    <n v="0"/>
    <m/>
    <n v="0"/>
    <m/>
    <n v="0"/>
    <m/>
    <n v="99.582796189763599"/>
    <n v="49.481145237157797"/>
    <n v="26.219563832187561"/>
    <n v="1.6037245865698491"/>
    <n v="129.2494595322396"/>
    <n v="8.3872193265071218"/>
    <n v="66.00644732221312"/>
    <n v="31.207293999618535"/>
    <s v="Resto"/>
    <n v="2024"/>
    <n v="4"/>
    <d v="2026-02-27T00:00:00"/>
    <x v="7"/>
    <x v="27"/>
  </r>
  <r>
    <n v="2025"/>
    <n v="12"/>
    <n v="126"/>
    <x v="17"/>
    <s v="Miscelaneos"/>
    <n v="239"/>
    <s v="79bf08685d3138f9b109c3546780f056bc954fd69377b84a2cf23622e464897b"/>
    <s v="a62909462c6310cff6f2c460478962c30aafe7f1a24cba6daff12de1aba6d3de"/>
    <x v="45"/>
    <n v="37826.379270000005"/>
    <n v="38606.262350000005"/>
    <n v="37826.379270000005"/>
    <n v="38606.262350000005"/>
    <n v="9665.6870399999989"/>
    <n v="4725.0606600000001"/>
    <n v="9665.6870399999989"/>
    <n v="4725.0606600000001"/>
    <n v="34851877.802999951"/>
    <n v="34722901.368000001"/>
    <n v="143.042"/>
    <n v="137.94900000000001"/>
    <n v="0"/>
    <n v="0"/>
    <n v="556.18316000000004"/>
    <n v="199.94914"/>
    <n v="2525.5672999999997"/>
    <n v="1735.7752399999999"/>
    <n v="0"/>
    <n v="0"/>
    <n v="0"/>
    <n v="0"/>
    <n v="0"/>
    <n v="0"/>
    <s v="Miscelaneos"/>
    <s v="Daños Sin Autos"/>
    <s v="Diversos"/>
    <x v="8"/>
    <x v="0"/>
    <n v="1037756.32855"/>
    <n v="903982.36939999997"/>
    <n v="1025001350.6946898"/>
    <n v="915229324.65265012"/>
    <n v="979173922.5983398"/>
    <n v="876641246.77608013"/>
    <n v="18488020.312490001"/>
    <n v="15556913.919899998"/>
    <n v="3138927.3225399987"/>
    <n v="3067729.12347"/>
    <n v="265218.89149000001"/>
    <n v="253620.55851"/>
    <n v="0.20459940345503372"/>
    <n v="0.24816144480053903"/>
    <n v="-779.88307999999961"/>
    <n v="-2.0200947528400182"/>
    <n v="14.262324624573825"/>
    <n v="15.222055568684429"/>
    <n v="3.6450155233312556"/>
    <n v="4.2706875329464813"/>
    <n v="3.6903736023726559E-3"/>
    <n v="3.8630909583073636E-3"/>
    <n v="4.2182064440135746E-3"/>
    <n v="4.4038838569343715E-3"/>
    <m/>
    <m/>
    <m/>
    <n v="0"/>
    <m/>
    <n v="0"/>
    <m/>
    <n v="0"/>
    <m/>
    <n v="104.56217889063035"/>
    <n v="25.552768270543485"/>
    <n v="12.239104156634317"/>
    <n v="0.30792962202701119"/>
    <n v="178.16231667713103"/>
    <n v="45.500825325748949"/>
    <n v="22.022108062612315"/>
    <n v="11.519299007860027"/>
    <s v="Resto"/>
    <n v="2024"/>
    <n v="4"/>
    <d v="2026-02-27T00:00:00"/>
    <x v="8"/>
    <x v="45"/>
  </r>
  <r>
    <n v="2025"/>
    <n v="12"/>
    <n v="126"/>
    <x v="17"/>
    <s v="Diversos"/>
    <n v="239"/>
    <s v="79bf08685d3138f9b109c3546780f056bc954fd69377b84a2cf23622e464897b"/>
    <s v="a62909462c6310cff6f2c460478962c30aafe7f1a24cba6daff12de1aba6d3de"/>
    <x v="33"/>
    <n v="265218.89149000001"/>
    <n v="253620.55851"/>
    <n v="265218.89149000001"/>
    <n v="253620.55851"/>
    <n v="122182.10627"/>
    <n v="61100.87129000001"/>
    <n v="122182.10627"/>
    <n v="61100.87129000001"/>
    <n v="34851877.802999951"/>
    <n v="34722901.368000001"/>
    <n v="143.042"/>
    <n v="137.94900000000001"/>
    <n v="0"/>
    <n v="62.220419999999997"/>
    <n v="6478.4889400000002"/>
    <n v="2783.2947200000003"/>
    <n v="11497.8814"/>
    <n v="10013.79377"/>
    <n v="0"/>
    <n v="0"/>
    <n v="0"/>
    <n v="0"/>
    <n v="0"/>
    <n v="0"/>
    <s v="Diversos"/>
    <s v="Daños Sin Autos"/>
    <s v="Diversos"/>
    <x v="6"/>
    <x v="0"/>
    <n v="1037756.32855"/>
    <n v="903982.36939999997"/>
    <n v="1025001350.6946898"/>
    <n v="915229324.65265012"/>
    <n v="979173922.5983398"/>
    <n v="876641246.77608013"/>
    <n v="37295032.047789998"/>
    <n v="33101301.12385001"/>
    <n v="10154871.342620004"/>
    <n v="8675799.5556700006"/>
    <n v="265218.89149000001"/>
    <n v="253620.55851"/>
    <n v="0.71113732024723153"/>
    <n v="0.76619513402529782"/>
    <n v="11598.332980000007"/>
    <n v="4.5731044234502471"/>
    <n v="100"/>
    <n v="100"/>
    <n v="25.556952455358751"/>
    <n v="28.055918687699133"/>
    <n v="2.5874979707124209E-2"/>
    <n v="2.7085983947184183E-2"/>
    <n v="2.7711148635480472E-2"/>
    <n v="2.89309406148422E-2"/>
    <m/>
    <m/>
    <m/>
    <n v="0"/>
    <m/>
    <n v="0"/>
    <m/>
    <n v="0"/>
    <m/>
    <n v="99.96786247137652"/>
    <n v="46.068402436787515"/>
    <n v="24.091450491617326"/>
    <n v="1.2031871418912181"/>
    <n v="132.76331081460177"/>
    <n v="14.820433335127481"/>
    <n v="56.345066665933771"/>
    <n v="27.79460795706002"/>
    <s v="Resto"/>
    <n v="2024"/>
    <n v="4"/>
    <d v="2026-02-27T00:00:00"/>
    <x v="6"/>
    <x v="33"/>
  </r>
  <r>
    <n v="2025"/>
    <n v="12"/>
    <n v="126"/>
    <x v="17"/>
    <s v="RC Otros"/>
    <n v="239"/>
    <s v="79bf08685d3138f9b109c3546780f056bc954fd69377b84a2cf23622e464897b"/>
    <s v="a62909462c6310cff6f2c460478962c30aafe7f1a24cba6daff12de1aba6d3de"/>
    <x v="3"/>
    <n v="84103.567609999998"/>
    <n v="79270.898910000004"/>
    <n v="84103.567609999998"/>
    <n v="79270.898910000004"/>
    <n v="5658.622550000001"/>
    <n v="2904.7993900000001"/>
    <n v="5658.622550000001"/>
    <n v="2904.7993900000001"/>
    <n v="34851877.802999951"/>
    <n v="34722901.368000001"/>
    <n v="143.042"/>
    <n v="137.94900000000001"/>
    <n v="0"/>
    <n v="0"/>
    <n v="445.71484999999996"/>
    <n v="188.68535999999997"/>
    <n v="3717.7861200000002"/>
    <n v="2964.6223799999998"/>
    <n v="0"/>
    <n v="0"/>
    <n v="0"/>
    <n v="0"/>
    <n v="0"/>
    <n v="0"/>
    <s v="RC Otros"/>
    <s v="Daños Sin Autos"/>
    <s v="Responsabilidad Civil y Riesgos Profesionales"/>
    <x v="33"/>
    <x v="0"/>
    <n v="1037756.32855"/>
    <n v="903982.36939999997"/>
    <n v="1025001350.6946898"/>
    <n v="915229324.65265012"/>
    <n v="979173922.5983398"/>
    <n v="876641246.77608013"/>
    <n v="2245075.8021599995"/>
    <n v="2181582.1674899999"/>
    <n v="762549.19381999993"/>
    <n v="1224196.8042299999"/>
    <n v="321217.80745999998"/>
    <n v="261088.48262"/>
    <n v="3.7461348756725057"/>
    <n v="3.6336425962449277"/>
    <n v="4832.6686999999947"/>
    <n v="6.0963969961874032"/>
    <n v="26.18272264387867"/>
    <n v="30.361698882510442"/>
    <n v="8.104365668144208"/>
    <n v="8.7690757688797021"/>
    <n v="8.2052152958627042E-3"/>
    <n v="8.589236872936978E-3"/>
    <n v="8.6613154511941664E-3"/>
    <n v="9.0425700594770342E-3"/>
    <m/>
    <m/>
    <m/>
    <n v="0"/>
    <m/>
    <n v="0"/>
    <m/>
    <n v="0"/>
    <m/>
    <n v="94.802524727878051"/>
    <n v="6.7281599470783746"/>
    <n v="3.6643956734967218"/>
    <n v="0.7420665572607924"/>
    <n v="136.22121504286292"/>
    <n v="25.405048045275858"/>
    <n v="11.988716822688012"/>
    <n v="6.3645664039006542"/>
    <s v="Medianas"/>
    <n v="2024"/>
    <n v="4"/>
    <d v="2026-02-27T00:00:00"/>
    <x v="33"/>
    <x v="3"/>
  </r>
  <r>
    <n v="2025"/>
    <n v="12"/>
    <n v="126"/>
    <x v="17"/>
    <s v="RC General"/>
    <n v="239"/>
    <s v="79bf08685d3138f9b109c3546780f056bc954fd69377b84a2cf23622e464897b"/>
    <s v="a62909462c6310cff6f2c460478962c30aafe7f1a24cba6daff12de1aba6d3de"/>
    <x v="9"/>
    <n v="237114.23984999998"/>
    <n v="181817.58371000001"/>
    <n v="237114.23984999998"/>
    <n v="181817.58371000001"/>
    <n v="46544.425770000009"/>
    <n v="31714.662420000001"/>
    <n v="46544.425770000009"/>
    <n v="31714.662420000001"/>
    <n v="34851877.802999951"/>
    <n v="34722901.368000001"/>
    <n v="143.042"/>
    <n v="137.94900000000001"/>
    <n v="0"/>
    <n v="0"/>
    <n v="1861.51018"/>
    <n v="1767.28069"/>
    <n v="5259.3494600000004"/>
    <n v="11379.580749999999"/>
    <n v="0"/>
    <n v="0"/>
    <n v="0"/>
    <n v="0"/>
    <n v="0"/>
    <n v="0"/>
    <s v="RC General"/>
    <s v="Daños Sin Autos"/>
    <s v="Responsabilidad Civil y Riesgos Profesionales"/>
    <x v="21"/>
    <x v="0"/>
    <n v="1037756.32855"/>
    <n v="903982.36939999997"/>
    <n v="1025001350.6946898"/>
    <n v="915229324.65265012"/>
    <n v="979173922.5983398"/>
    <n v="876641246.77608013"/>
    <n v="17283430.244149998"/>
    <n v="14944322.838619996"/>
    <n v="9150572.3407299984"/>
    <n v="6562817.1625400009"/>
    <n v="321217.80745999998"/>
    <n v="261088.48262"/>
    <n v="1.3719165495533339"/>
    <n v="1.2166331366994851"/>
    <n v="55296.656139999977"/>
    <n v="30.413260924311047"/>
    <n v="73.817277356121338"/>
    <n v="69.638301117489561"/>
    <n v="22.848739470594868"/>
    <n v="20.112956830195454"/>
    <n v="2.3133066087112658E-2"/>
    <n v="2.4215742921420199E-2"/>
    <n v="1.9865795250715312E-2"/>
    <n v="2.0740249717732202E-2"/>
    <m/>
    <m/>
    <m/>
    <n v="0"/>
    <m/>
    <n v="0"/>
    <m/>
    <n v="0"/>
    <m/>
    <n v="46.75995964771176"/>
    <n v="19.629536294169561"/>
    <n v="17.443121711805968"/>
    <n v="0.50865043231041074"/>
    <n v="5.3318915627375452"/>
    <n v="-53.782572701547018"/>
    <n v="35.394304831000902"/>
    <n v="15.530279443730826"/>
    <s v="Resto"/>
    <n v="2024"/>
    <n v="4"/>
    <d v="2026-02-27T00:00:00"/>
    <x v="21"/>
    <x v="9"/>
  </r>
  <r>
    <n v="2025"/>
    <n v="12"/>
    <n v="126"/>
    <x v="17"/>
    <s v="Responsabilidad Civil y Riesgos Profesionales"/>
    <n v="239"/>
    <s v="79bf08685d3138f9b109c3546780f056bc954fd69377b84a2cf23622e464897b"/>
    <s v="a62909462c6310cff6f2c460478962c30aafe7f1a24cba6daff12de1aba6d3de"/>
    <x v="27"/>
    <n v="321217.80745999998"/>
    <n v="261088.48262"/>
    <n v="321217.80745999998"/>
    <n v="261088.48262"/>
    <n v="52203.048320000009"/>
    <n v="34619.461810000001"/>
    <n v="52203.048320000009"/>
    <n v="34619.461810000001"/>
    <n v="34851877.802999951"/>
    <n v="34722901.368000001"/>
    <n v="143.042"/>
    <n v="137.94900000000001"/>
    <n v="0"/>
    <n v="0"/>
    <n v="2307.2250299999996"/>
    <n v="1955.96605"/>
    <n v="8977.1355800000001"/>
    <n v="14344.203130000002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037756.32855"/>
    <n v="903982.36939999997"/>
    <n v="1025001350.6946898"/>
    <n v="915229324.65265012"/>
    <n v="979173922.5983398"/>
    <n v="876641246.77608013"/>
    <n v="21871531.865920011"/>
    <n v="19519102.49123"/>
    <n v="10675318.01537"/>
    <n v="7926763.6329799984"/>
    <n v="321217.80745999998"/>
    <n v="261088.48262"/>
    <n v="1.4686571083780289"/>
    <n v="1.3376049576936642"/>
    <n v="60129.324839999987"/>
    <n v="23.030247920784362"/>
    <n v="100"/>
    <n v="100"/>
    <n v="30.953105138739073"/>
    <n v="28.88203259907516"/>
    <n v="3.1338281382975369E-2"/>
    <n v="3.2804979794357182E-2"/>
    <n v="2.852711070190948E-2"/>
    <n v="2.9782819777209237E-2"/>
    <m/>
    <m/>
    <m/>
    <n v="0"/>
    <m/>
    <n v="0"/>
    <m/>
    <n v="0"/>
    <m/>
    <n v="50.791045240688582"/>
    <n v="16.251604707967708"/>
    <n v="13.259666402208456"/>
    <n v="0.4890069620861846"/>
    <n v="17.95833726255114"/>
    <n v="-37.41628239197977"/>
    <n v="25.701127151741197"/>
    <n v="13.635933849188314"/>
    <s v="Resto"/>
    <n v="2024"/>
    <n v="4"/>
    <d v="2026-02-27T00:00:00"/>
    <x v="22"/>
    <x v="27"/>
  </r>
  <r>
    <n v="2025"/>
    <n v="12"/>
    <n v="126"/>
    <x v="17"/>
    <s v="MyT Carga"/>
    <n v="239"/>
    <s v="79bf08685d3138f9b109c3546780f056bc954fd69377b84a2cf23622e464897b"/>
    <s v="a62909462c6310cff6f2c460478962c30aafe7f1a24cba6daff12de1aba6d3de"/>
    <x v="12"/>
    <n v="384729.11262000003"/>
    <n v="330458.05061999999"/>
    <n v="384729.11262000003"/>
    <n v="330458.05061999999"/>
    <n v="274297.35829999996"/>
    <n v="142135.94772999999"/>
    <n v="274297.35829999996"/>
    <n v="142135.94772999999"/>
    <n v="34851877.802999951"/>
    <n v="34722901.368000001"/>
    <n v="143.042"/>
    <n v="137.94900000000001"/>
    <n v="3343.7942799999996"/>
    <n v="10932.171990000001"/>
    <n v="18191.157850000003"/>
    <n v="16592.945929999998"/>
    <n v="20470.249399999997"/>
    <n v="10326.707269999999"/>
    <n v="0"/>
    <n v="0"/>
    <n v="0"/>
    <n v="0"/>
    <n v="0"/>
    <n v="0"/>
    <s v="MyT Carga"/>
    <s v="Daños Sin Autos"/>
    <s v="Maritimo y Transportes"/>
    <x v="17"/>
    <x v="0"/>
    <n v="1037756.32855"/>
    <n v="903982.36939999997"/>
    <n v="1025001350.6946898"/>
    <n v="915229324.65265012"/>
    <n v="979173922.5983398"/>
    <n v="876641246.77608013"/>
    <n v="13372625.609420002"/>
    <n v="11810280.26677"/>
    <n v="7994414.3617699994"/>
    <n v="7433235.6017499994"/>
    <n v="384729.11262000003"/>
    <n v="330458.05061999999"/>
    <n v="2.8769900830020059"/>
    <n v="2.7980542642141475"/>
    <n v="54271.062000000034"/>
    <n v="16.422980737850867"/>
    <n v="100"/>
    <n v="100"/>
    <n v="37.07316467610088"/>
    <n v="36.555807038508377"/>
    <n v="3.7534498111563633E-2"/>
    <n v="3.9291192681998856E-2"/>
    <n v="3.6106584625161149E-2"/>
    <n v="3.7695927705351136E-2"/>
    <m/>
    <m/>
    <m/>
    <n v="0"/>
    <m/>
    <n v="0"/>
    <m/>
    <n v="0"/>
    <m/>
    <n v="92.982396558154633"/>
    <n v="71.296231374859758"/>
    <n v="43.011797552919909"/>
    <n v="3.431112597962326"/>
    <n v="9.6318756581400322"/>
    <n v="98.226296773879596"/>
    <n v="88.866322508019891"/>
    <n v="160.67992919876772"/>
    <s v="Medianas"/>
    <n v="2024"/>
    <n v="4"/>
    <d v="2026-02-27T00:00:00"/>
    <x v="17"/>
    <x v="12"/>
  </r>
  <r>
    <n v="2025"/>
    <n v="12"/>
    <n v="126"/>
    <x v="17"/>
    <s v="Maritimo y Transportes"/>
    <n v="239"/>
    <s v="79bf08685d3138f9b109c3546780f056bc954fd69377b84a2cf23622e464897b"/>
    <s v="a62909462c6310cff6f2c460478962c30aafe7f1a24cba6daff12de1aba6d3de"/>
    <x v="29"/>
    <n v="384729.11262000003"/>
    <n v="330458.05061999999"/>
    <n v="384729.11262000003"/>
    <n v="330458.05061999999"/>
    <n v="274297.35829999996"/>
    <n v="142135.94772999999"/>
    <n v="274297.35829999996"/>
    <n v="142135.94772999999"/>
    <n v="34851877.802999951"/>
    <n v="34722901.368000001"/>
    <n v="143.042"/>
    <n v="137.94900000000001"/>
    <n v="3343.7942799999996"/>
    <n v="10932.171990000001"/>
    <n v="18191.157850000003"/>
    <n v="16592.945929999998"/>
    <n v="20470.249399999997"/>
    <n v="10326.707269999999"/>
    <n v="0"/>
    <n v="0"/>
    <n v="0"/>
    <n v="0"/>
    <n v="0"/>
    <n v="0"/>
    <s v="Maritimo y Transportes"/>
    <s v="Daños Sin Autos"/>
    <s v="Maritimo y Transportes"/>
    <x v="19"/>
    <x v="0"/>
    <n v="1037756.32855"/>
    <n v="903982.36939999997"/>
    <n v="1025001350.6946898"/>
    <n v="915229324.65265012"/>
    <n v="979173922.5983398"/>
    <n v="876641246.77608013"/>
    <n v="23289744.321129996"/>
    <n v="18238403.617370002"/>
    <n v="6063254.5960799996"/>
    <n v="13830326.200799998"/>
    <n v="384729.11262000003"/>
    <n v="330458.05061999999"/>
    <n v="1.6519250160721959"/>
    <n v="1.8118803462890596"/>
    <n v="54271.062000000034"/>
    <n v="16.422980737850867"/>
    <n v="100"/>
    <n v="100"/>
    <n v="37.07316467610088"/>
    <n v="36.555807038508377"/>
    <n v="3.7534498111563633E-2"/>
    <n v="3.9291192681998856E-2"/>
    <n v="3.6106584625161149E-2"/>
    <n v="3.7695927705351136E-2"/>
    <m/>
    <m/>
    <m/>
    <n v="0"/>
    <m/>
    <n v="0"/>
    <m/>
    <n v="0"/>
    <m/>
    <n v="92.982396558154633"/>
    <n v="71.296231374859758"/>
    <n v="43.011797552919909"/>
    <n v="4.5239294170054807"/>
    <n v="9.6318756581400322"/>
    <n v="98.226296773879596"/>
    <n v="88.866322508019891"/>
    <n v="160.67992919876772"/>
    <s v="Resto"/>
    <n v="2024"/>
    <n v="4"/>
    <d v="2026-02-27T00:00:00"/>
    <x v="19"/>
    <x v="29"/>
  </r>
  <r>
    <n v="2025"/>
    <n v="12"/>
    <n v="126"/>
    <x v="17"/>
    <s v="Daños"/>
    <n v="239"/>
    <s v="79bf08685d3138f9b109c3546780f056bc954fd69377b84a2cf23622e464897b"/>
    <s v="a62909462c6310cff6f2c460478962c30aafe7f1a24cba6daff12de1aba6d3de"/>
    <x v="15"/>
    <n v="1037756.32855"/>
    <n v="903982.36939999997"/>
    <n v="1037756.32855"/>
    <n v="903982.36939999997"/>
    <n v="457419.30902000004"/>
    <n v="258290.47988"/>
    <n v="457419.30902000004"/>
    <n v="258290.47988"/>
    <n v="34851877.802999951"/>
    <n v="34722901.368000001"/>
    <n v="143.042"/>
    <n v="137.94900000000001"/>
    <n v="3343.7942799999996"/>
    <n v="10994.39241"/>
    <n v="27038.113379999999"/>
    <n v="22351.659170000003"/>
    <n v="42269.498930000002"/>
    <n v="36268.419459999997"/>
    <n v="0"/>
    <n v="0"/>
    <n v="0"/>
    <n v="0"/>
    <n v="0"/>
    <n v="0"/>
    <s v="Daños"/>
    <s v="Totales"/>
    <s v="Daños Total"/>
    <x v="23"/>
    <x v="0"/>
    <n v="1037756.32855"/>
    <n v="903982.36939999997"/>
    <n v="1025001350.6946898"/>
    <n v="915229324.65265012"/>
    <n v="979173922.5983398"/>
    <n v="876641246.77608013"/>
    <n v="371146564.74468988"/>
    <n v="331092600.86896008"/>
    <n v="192698359.00147003"/>
    <n v="170533067.60229999"/>
    <n v="1037756.32855"/>
    <n v="903982.36939999997"/>
    <n v="0.27960822681030822"/>
    <n v="0.27303007286405001"/>
    <n v="133773.95915000001"/>
    <n v="14.798292940026014"/>
    <n v="100"/>
    <n v="100"/>
    <n v="100"/>
    <n v="100"/>
    <n v="0.10124438644365352"/>
    <n v="0.10598283967736863"/>
    <n v="9.8771132551186705E-2"/>
    <n v="0.10311884966906007"/>
    <m/>
    <m/>
    <m/>
    <n v="0"/>
    <m/>
    <n v="0"/>
    <m/>
    <n v="0"/>
    <m/>
    <n v="77.094916247983264"/>
    <n v="44.077718095839217"/>
    <n v="28.572512985118848"/>
    <n v="0.23737581959196161"/>
    <n v="20.966918716665429"/>
    <n v="16.546294432870233"/>
    <n v="63.966013471738115"/>
    <n v="61.628434607279694"/>
    <s v="Resto"/>
    <n v="2024"/>
    <n v="4"/>
    <d v="2026-02-27T00:00:00"/>
    <x v="23"/>
    <x v="15"/>
  </r>
  <r>
    <n v="2025"/>
    <n v="12"/>
    <n v="126"/>
    <x v="17"/>
    <s v="Total General"/>
    <n v="239"/>
    <s v="79bf08685d3138f9b109c3546780f056bc954fd69377b84a2cf23622e464897b"/>
    <s v="a62909462c6310cff6f2c460478962c30aafe7f1a24cba6daff12de1aba6d3de"/>
    <x v="38"/>
    <n v="1037756.32855"/>
    <n v="903982.36939999997"/>
    <n v="1037756.32855"/>
    <n v="903982.36939999997"/>
    <n v="457419.30902000004"/>
    <n v="258290.47988"/>
    <n v="457419.30902000004"/>
    <n v="258290.47988"/>
    <n v="34851877.802999951"/>
    <n v="34722901.368000001"/>
    <n v="143.042"/>
    <n v="137.94900000000001"/>
    <n v="3343.7942799999996"/>
    <n v="10994.39241"/>
    <n v="27038.113379999999"/>
    <n v="22351.659170000003"/>
    <n v="42269.498930000002"/>
    <n v="36268.419459999997"/>
    <n v="0"/>
    <n v="0"/>
    <n v="0"/>
    <n v="0"/>
    <n v="0"/>
    <n v="0"/>
    <s v="Total General"/>
    <s v="Totales"/>
    <s v="Total General"/>
    <x v="26"/>
    <x v="0"/>
    <n v="1037756.32855"/>
    <n v="903982.36939999997"/>
    <n v="1025001350.6946898"/>
    <n v="915229324.65265012"/>
    <n v="979173922.5983398"/>
    <n v="876641246.77608013"/>
    <n v="1025001350.6946898"/>
    <n v="915229324.65265012"/>
    <n v="593582477.48155999"/>
    <n v="529500429.12055987"/>
    <n v="1037756.32855"/>
    <n v="903982.36939999997"/>
    <n v="0.10124438644365352"/>
    <n v="9.8771132551186705E-2"/>
    <n v="133773.95915000001"/>
    <n v="14.798292940026014"/>
    <n v="100"/>
    <n v="100"/>
    <n v="100"/>
    <n v="100"/>
    <n v="0.10124438644365352"/>
    <n v="0.10598283967736863"/>
    <n v="9.8771132551186705E-2"/>
    <n v="0.10311884966906007"/>
    <m/>
    <m/>
    <m/>
    <n v="0"/>
    <m/>
    <n v="0"/>
    <m/>
    <n v="0"/>
    <m/>
    <n v="77.094916247983264"/>
    <n v="44.077718095839217"/>
    <n v="28.572512985118848"/>
    <n v="7.7060783694412549E-2"/>
    <n v="20.966918716665429"/>
    <n v="16.546294432870233"/>
    <n v="63.966013471738115"/>
    <n v="61.628434607279694"/>
    <s v="Resto"/>
    <n v="2024"/>
    <n v="4"/>
    <d v="2026-02-27T00:00:00"/>
    <x v="26"/>
    <x v="38"/>
  </r>
  <r>
    <n v="2025"/>
    <n v="12"/>
    <n v="126"/>
    <x v="17"/>
    <s v="Total General Sin Pensiones"/>
    <n v="239"/>
    <s v="79bf08685d3138f9b109c3546780f056bc954fd69377b84a2cf23622e464897b"/>
    <s v="a62909462c6310cff6f2c460478962c30aafe7f1a24cba6daff12de1aba6d3de"/>
    <x v="46"/>
    <n v="1037756.32855"/>
    <n v="903982.36939999997"/>
    <n v="1037756.32855"/>
    <n v="903982.36939999997"/>
    <n v="457419.30901999999"/>
    <n v="258290.47988"/>
    <n v="457419.30901999999"/>
    <n v="258290.47988"/>
    <n v="34851877.802999951"/>
    <n v="34722901.368000001"/>
    <n v="143.042"/>
    <n v="137.94900000000001"/>
    <n v="3343.7942799999996"/>
    <n v="10994.39241"/>
    <n v="27038.113379999999"/>
    <n v="22351.659170000003"/>
    <n v="42269.498930000002"/>
    <n v="36268.419459999997"/>
    <n v="0"/>
    <n v="0"/>
    <n v="0"/>
    <n v="0"/>
    <n v="0"/>
    <n v="0"/>
    <s v="Total General Sin Pensiones"/>
    <s v="Totales"/>
    <s v="Total General Sin Pensiones"/>
    <x v="25"/>
    <x v="0"/>
    <n v="1037756.32855"/>
    <n v="903982.36939999997"/>
    <n v="1025001350.6946898"/>
    <n v="915229324.65265012"/>
    <n v="979173922.5983398"/>
    <n v="876641246.77608013"/>
    <n v="979173922.5983398"/>
    <n v="876641246.77608013"/>
    <n v="558476302.03137994"/>
    <n v="497794560.05847001"/>
    <n v="1037756.32855"/>
    <n v="903982.36939999997"/>
    <n v="0.10598283967736863"/>
    <n v="0.10311884966906007"/>
    <n v="133773.95915000001"/>
    <n v="14.798292940026014"/>
    <n v="100"/>
    <n v="100"/>
    <n v="100"/>
    <n v="100"/>
    <n v="0.10124438644365352"/>
    <n v="0.10598283967736863"/>
    <n v="9.8771132551186705E-2"/>
    <n v="0.10311884966906007"/>
    <m/>
    <m/>
    <m/>
    <n v="0"/>
    <m/>
    <n v="0"/>
    <m/>
    <n v="0"/>
    <m/>
    <n v="77.094916247983235"/>
    <n v="44.077718095839217"/>
    <n v="28.572512985118848"/>
    <n v="8.1904873556174332E-2"/>
    <n v="20.966918716665429"/>
    <n v="16.546294432870233"/>
    <n v="63.966013471738115"/>
    <n v="61.628434607279694"/>
    <s v="Resto"/>
    <n v="2024"/>
    <n v="4"/>
    <d v="2026-02-27T00:00:00"/>
    <x v="25"/>
    <x v="46"/>
  </r>
  <r>
    <n v="2025"/>
    <n v="12"/>
    <n v="126"/>
    <x v="17"/>
    <s v="Daños Sin Autos"/>
    <n v="239"/>
    <s v="79bf08685d3138f9b109c3546780f056bc954fd69377b84a2cf23622e464897b"/>
    <s v="a62909462c6310cff6f2c460478962c30aafe7f1a24cba6daff12de1aba6d3de"/>
    <x v="34"/>
    <n v="1037756.32855"/>
    <n v="903982.36939999997"/>
    <n v="1037756.32855"/>
    <n v="903982.36939999997"/>
    <n v="457419.30901999999"/>
    <n v="258290.47987999997"/>
    <n v="457419.30901999999"/>
    <n v="258290.47987999997"/>
    <n v="34851877.802999951"/>
    <n v="34722901.368000001"/>
    <n v="143.042"/>
    <n v="137.94900000000001"/>
    <n v="3343.7942799999996"/>
    <n v="10994.39241"/>
    <n v="27038.113380000003"/>
    <n v="22351.659169999999"/>
    <n v="42269.498929999994"/>
    <n v="36268.419459999997"/>
    <n v="0"/>
    <n v="0"/>
    <n v="0"/>
    <n v="0"/>
    <n v="0"/>
    <n v="0"/>
    <s v="Daños Sin Autos"/>
    <s v="Totales"/>
    <s v="Daños Sin Autos Total"/>
    <x v="24"/>
    <x v="0"/>
    <n v="1037756.32855"/>
    <n v="903982.36939999997"/>
    <n v="1025001350.6946898"/>
    <n v="915229324.65265012"/>
    <n v="979173922.5983398"/>
    <n v="876641246.77608013"/>
    <n v="158795452.76903"/>
    <n v="137875233.45422003"/>
    <n v="62296046.385199986"/>
    <n v="56116765.89553"/>
    <n v="1037756.32855"/>
    <n v="903982.36939999997"/>
    <n v="0.65351766089891106"/>
    <n v="0.65565246690962631"/>
    <n v="133773.95915000001"/>
    <n v="14.798292940026014"/>
    <n v="100"/>
    <n v="100"/>
    <n v="100"/>
    <n v="100"/>
    <n v="0.10124438644365352"/>
    <n v="0.10598283967736863"/>
    <n v="9.8771132551186705E-2"/>
    <n v="0.10311884966906007"/>
    <m/>
    <m/>
    <m/>
    <n v="0"/>
    <m/>
    <n v="0"/>
    <m/>
    <n v="0"/>
    <m/>
    <n v="77.094916247983264"/>
    <n v="44.077718095839217"/>
    <n v="28.572512985118841"/>
    <n v="0.73426699696414699"/>
    <n v="20.966918716665472"/>
    <n v="16.546294432870212"/>
    <n v="63.966013471738137"/>
    <n v="61.628434607279694"/>
    <s v="Resto"/>
    <n v="2024"/>
    <n v="4"/>
    <d v="2026-02-27T00:00:00"/>
    <x v="24"/>
    <x v="34"/>
  </r>
  <r>
    <n v="2025"/>
    <n v="12"/>
    <n v="105"/>
    <x v="18"/>
    <s v="Incendio"/>
    <n v="226"/>
    <s v="8f1f64db81c40ea10e1e9080c9ae60a7acb8925968c431ee16784dea9841c66f"/>
    <s v="a62909462c6310cff6f2c460478962c30aafe7f1a24cba6daff12de1aba6d3de"/>
    <x v="45"/>
    <n v="46581.411209999998"/>
    <n v="37551.406969999996"/>
    <n v="46581.411209999998"/>
    <n v="37551.406969999996"/>
    <n v="19446.482110000001"/>
    <n v="18328.350880000002"/>
    <n v="19446.482110000001"/>
    <n v="18328.350880000002"/>
    <n v="34851877.802999951"/>
    <n v="34722901.368000001"/>
    <n v="143.042"/>
    <n v="137.94900000000001"/>
    <n v="0"/>
    <n v="0"/>
    <n v="16447.155589999998"/>
    <n v="17302.30356"/>
    <n v="43002.525139999998"/>
    <n v="36848.066590000002"/>
    <n v="0"/>
    <n v="0"/>
    <n v="0"/>
    <n v="0"/>
    <n v="0"/>
    <n v="0"/>
    <s v="Incendio"/>
    <s v="Daños Sin Autos"/>
    <s v="Incendio"/>
    <x v="0"/>
    <x v="0"/>
    <n v="2943305.5338600003"/>
    <n v="2332898.1774400002"/>
    <n v="1025001350.6946898"/>
    <n v="915229324.65265012"/>
    <n v="979173922.5983398"/>
    <n v="876641246.77608013"/>
    <n v="34004630.66296"/>
    <n v="29220783.15724"/>
    <n v="21161856.01103"/>
    <n v="17879229.429379996"/>
    <m/>
    <m/>
    <n v="0.13698549374553101"/>
    <n v="0.12850924209639444"/>
    <n v="9030.004240000002"/>
    <n v="24.047046352255496"/>
    <m/>
    <m/>
    <n v="1.5826223500796661"/>
    <n v="1.6096462045851885"/>
    <n v="4.5445219343788834E-3"/>
    <n v="4.7572152540982073E-3"/>
    <n v="4.1029505893784152E-3"/>
    <n v="4.2835546591149304E-3"/>
    <m/>
    <m/>
    <m/>
    <n v="0"/>
    <m/>
    <n v="0"/>
    <m/>
    <n v="0"/>
    <m/>
    <n v="6.1005555672775325"/>
    <n v="41.747301348022006"/>
    <n v="48.808692826456841"/>
    <n v="9.1894029048605608E-2"/>
    <n v="-4.9423937514133094"/>
    <n v="16.702256372035063"/>
    <n v="38.246953025326455"/>
    <n v="46.955797579609182"/>
    <s v="Resto"/>
    <n v="2024"/>
    <n v="4"/>
    <d v="2026-02-27T00:00:00"/>
    <x v="0"/>
    <x v="45"/>
  </r>
  <r>
    <n v="2025"/>
    <n v="12"/>
    <n v="105"/>
    <x v="18"/>
    <s v="RC General"/>
    <n v="226"/>
    <s v="8f1f64db81c40ea10e1e9080c9ae60a7acb8925968c431ee16784dea9841c66f"/>
    <s v="a62909462c6310cff6f2c460478962c30aafe7f1a24cba6daff12de1aba6d3de"/>
    <x v="15"/>
    <n v="2764.5997699999998"/>
    <n v="2215.2661000000003"/>
    <n v="2764.5997699999998"/>
    <n v="2215.2661000000003"/>
    <n v="3739.0766699999999"/>
    <n v="2359.6639599999999"/>
    <n v="3739.0766699999999"/>
    <n v="2359.6639599999999"/>
    <n v="34851877.802999951"/>
    <n v="34722901.368000001"/>
    <n v="143.042"/>
    <n v="137.94900000000001"/>
    <n v="0"/>
    <n v="0"/>
    <n v="3390.8620299999998"/>
    <n v="2099.8603499999999"/>
    <n v="2090.5387599999999"/>
    <n v="2068.7256200000002"/>
    <n v="0"/>
    <n v="0"/>
    <n v="0"/>
    <n v="0"/>
    <n v="0"/>
    <n v="0"/>
    <s v="RC General"/>
    <s v="Daños Sin Autos"/>
    <s v="Responsabilidad Civil y Riesgos Profesionales"/>
    <x v="21"/>
    <x v="0"/>
    <n v="2943305.5338600003"/>
    <n v="2332898.1774400002"/>
    <n v="1025001350.6946898"/>
    <n v="915229324.65265012"/>
    <n v="979173922.5983398"/>
    <n v="876641246.77608013"/>
    <n v="17283430.244149998"/>
    <n v="14944322.838619996"/>
    <n v="9150572.3407299984"/>
    <n v="6562817.1625400009"/>
    <n v="2764.5997699999998"/>
    <n v="2215.2661000000003"/>
    <n v="1.5995665969929473E-2"/>
    <n v="1.4823462554456998E-2"/>
    <n v="549.33366999999953"/>
    <n v="24.797638080589923"/>
    <n v="100"/>
    <n v="100"/>
    <n v="9.3928399148367148E-2"/>
    <n v="9.4957684884083404E-2"/>
    <n v="2.6971669531228478E-4"/>
    <n v="2.823400119422959E-4"/>
    <n v="2.4204492145624189E-4"/>
    <n v="2.5269927785702786E-4"/>
    <m/>
    <m/>
    <m/>
    <n v="0"/>
    <m/>
    <n v="0"/>
    <m/>
    <n v="0"/>
    <m/>
    <n v="58.458014928532464"/>
    <n v="135.24838967920482"/>
    <n v="106.51830766516039"/>
    <n v="4.0861669967429709E-2"/>
    <n v="61.480358920058656"/>
    <n v="1.0544240274841243"/>
    <n v="162.20039039123102"/>
    <n v="101.50501979087976"/>
    <s v="Resto"/>
    <n v="2024"/>
    <n v="4"/>
    <d v="2026-02-27T00:00:00"/>
    <x v="21"/>
    <x v="15"/>
  </r>
  <r>
    <n v="2025"/>
    <n v="12"/>
    <n v="105"/>
    <x v="18"/>
    <s v="Responsabilidad Civil y Riesgos Profesionales"/>
    <n v="226"/>
    <s v="8f1f64db81c40ea10e1e9080c9ae60a7acb8925968c431ee16784dea9841c66f"/>
    <s v="a62909462c6310cff6f2c460478962c30aafe7f1a24cba6daff12de1aba6d3de"/>
    <x v="15"/>
    <n v="2764.5997699999998"/>
    <n v="2215.2661000000003"/>
    <n v="2764.5997699999998"/>
    <n v="2215.2661000000003"/>
    <n v="3739.0766699999999"/>
    <n v="2359.6639599999999"/>
    <n v="3739.0766699999999"/>
    <n v="2359.6639599999999"/>
    <n v="34851877.802999951"/>
    <n v="34722901.368000001"/>
    <n v="143.042"/>
    <n v="137.94900000000001"/>
    <n v="0"/>
    <n v="0"/>
    <n v="3390.8620299999998"/>
    <n v="2099.8603499999999"/>
    <n v="2090.5387599999999"/>
    <n v="2068.7256200000002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2943305.5338600003"/>
    <n v="2332898.1774400002"/>
    <n v="1025001350.6946898"/>
    <n v="915229324.65265012"/>
    <n v="979173922.5983398"/>
    <n v="876641246.77608013"/>
    <n v="21871531.865920011"/>
    <n v="19519102.49123"/>
    <n v="10675318.01537"/>
    <n v="7926763.6329799984"/>
    <n v="2764.5997699999998"/>
    <n v="2215.2661000000003"/>
    <n v="1.2640174391752459E-2"/>
    <n v="1.1349221107862552E-2"/>
    <n v="549.33366999999953"/>
    <n v="24.797638080589923"/>
    <n v="100"/>
    <n v="100"/>
    <n v="9.3928399148367148E-2"/>
    <n v="9.4957684884083404E-2"/>
    <n v="2.6971669531228478E-4"/>
    <n v="2.823400119422959E-4"/>
    <n v="2.4204492145624189E-4"/>
    <n v="2.5269927785702786E-4"/>
    <m/>
    <m/>
    <m/>
    <n v="0"/>
    <m/>
    <n v="0"/>
    <m/>
    <n v="0"/>
    <m/>
    <n v="58.458014928532464"/>
    <n v="135.24838967920482"/>
    <n v="106.51830766516039"/>
    <n v="3.5025435913165211E-2"/>
    <n v="61.480358920058656"/>
    <n v="1.0544240274841243"/>
    <n v="162.20039039123102"/>
    <n v="101.50501979087976"/>
    <s v="Resto"/>
    <n v="2024"/>
    <n v="4"/>
    <d v="2026-02-27T00:00:00"/>
    <x v="22"/>
    <x v="15"/>
  </r>
  <r>
    <n v="2025"/>
    <n v="12"/>
    <n v="105"/>
    <x v="18"/>
    <s v="Huracan y Otros Riesgos Hidrometeorologicos"/>
    <n v="226"/>
    <s v="8f1f64db81c40ea10e1e9080c9ae60a7acb8925968c431ee16784dea9841c66f"/>
    <s v="a62909462c6310cff6f2c460478962c30aafe7f1a24cba6daff12de1aba6d3de"/>
    <x v="45"/>
    <n v="49804.194920000002"/>
    <n v="39856.295749999997"/>
    <n v="49804.194920000002"/>
    <n v="39856.295749999997"/>
    <n v="-4828.0378799999999"/>
    <n v="211455.58078000002"/>
    <n v="-4828.0378799999999"/>
    <n v="211455.58078000002"/>
    <n v="34851877.802999951"/>
    <n v="34722901.368000001"/>
    <n v="143.042"/>
    <n v="137.94900000000001"/>
    <n v="0"/>
    <n v="0"/>
    <n v="-2548.4816700000001"/>
    <n v="760.34249999999997"/>
    <n v="2562.45739"/>
    <n v="2186.5899399999998"/>
    <n v="0"/>
    <n v="0"/>
    <n v="0"/>
    <n v="0"/>
    <n v="0"/>
    <n v="0"/>
    <s v="Huracan y Otros Riesgos Hidrometeorologicos"/>
    <s v="Daños Sin Autos"/>
    <s v="Riesgos Catastroficos"/>
    <x v="14"/>
    <x v="0"/>
    <n v="2943305.5338600003"/>
    <n v="2332898.1774400002"/>
    <n v="1025001350.6946898"/>
    <n v="915229324.65265012"/>
    <n v="979173922.5983398"/>
    <n v="876641246.77608013"/>
    <n v="23197857.011369999"/>
    <n v="20492623.836209998"/>
    <n v="11407851.490080001"/>
    <n v="6622132.7381100012"/>
    <n v="352595.59226999996"/>
    <n v="282168.6778"/>
    <n v="0.21469308520864405"/>
    <n v="0.19449093521921207"/>
    <n v="9947.8991700000042"/>
    <n v="24.959417283529174"/>
    <n v="14.125019147109036"/>
    <n v="14.124989371871379"/>
    <n v="1.6921177345351657"/>
    <n v="1.7084455779264314"/>
    <n v="4.8589394429817525E-3"/>
    <n v="5.0863481727372178E-3"/>
    <n v="4.3547878850064541E-3"/>
    <n v="4.5464773528025044E-3"/>
    <m/>
    <m/>
    <m/>
    <n v="0"/>
    <m/>
    <n v="0"/>
    <m/>
    <n v="0"/>
    <m/>
    <n v="-102.28323975285529"/>
    <n v="-9.6940386000722043"/>
    <n v="530.54499120129606"/>
    <n v="-4.2322061119031466E-2"/>
    <n v="-435.17548604740631"/>
    <n v="17.189663371450447"/>
    <n v="-99.454596979659442"/>
    <n v="34.772980799500061"/>
    <s v="Resto"/>
    <n v="2024"/>
    <n v="4"/>
    <d v="2026-02-27T00:00:00"/>
    <x v="14"/>
    <x v="45"/>
  </r>
  <r>
    <n v="2025"/>
    <n v="12"/>
    <n v="105"/>
    <x v="18"/>
    <s v="Terremoto y Erupcion Volcanica"/>
    <n v="226"/>
    <s v="8f1f64db81c40ea10e1e9080c9ae60a7acb8925968c431ee16784dea9841c66f"/>
    <s v="a62909462c6310cff6f2c460478962c30aafe7f1a24cba6daff12de1aba6d3de"/>
    <x v="27"/>
    <n v="302791.39735000004"/>
    <n v="242312.38205000001"/>
    <n v="302791.39735000004"/>
    <n v="242312.38205000001"/>
    <n v="1165.8831700000001"/>
    <n v="-3432.9416899999997"/>
    <n v="1165.8831700000001"/>
    <n v="-3432.9416899999997"/>
    <n v="34851877.802999951"/>
    <n v="34722901.368000001"/>
    <n v="143.042"/>
    <n v="137.94900000000001"/>
    <n v="0"/>
    <n v="0"/>
    <n v="446.83138000000002"/>
    <n v="-368.83884999999998"/>
    <n v="15138.5995"/>
    <n v="12116.33121"/>
    <n v="0"/>
    <n v="0"/>
    <n v="0"/>
    <n v="0"/>
    <n v="0"/>
    <n v="0"/>
    <s v="Terremoto y Erupcion Volcanica"/>
    <s v="Daños Sin Autos"/>
    <s v="Riesgos Catastroficos"/>
    <x v="16"/>
    <x v="0"/>
    <n v="2943305.5338600003"/>
    <n v="2332898.1774400002"/>
    <n v="1025001350.6946898"/>
    <n v="915229324.65265012"/>
    <n v="979173922.5983398"/>
    <n v="876641246.77608013"/>
    <n v="15563905.993049996"/>
    <n v="14505796.106170004"/>
    <n v="760196.79989999975"/>
    <n v="-222767.64615000002"/>
    <n v="352595.59226999996"/>
    <n v="282168.6778"/>
    <n v="1.945471769652235"/>
    <n v="1.6704521439325419"/>
    <n v="60479.015300000028"/>
    <n v="24.959110544966066"/>
    <n v="85.874980852890985"/>
    <n v="85.875010628128621"/>
    <n v="10.287460607356792"/>
    <n v="10.386753455133686"/>
    <n v="2.9540585204574088E-2"/>
    <n v="3.092314760042951E-2"/>
    <n v="2.6475592020826357E-2"/>
    <n v="2.764099715147144E-2"/>
    <m/>
    <m/>
    <m/>
    <n v="0"/>
    <m/>
    <n v="0"/>
    <m/>
    <n v="0"/>
    <m/>
    <n v="-133.96163626653384"/>
    <n v="0.38504501125319041"/>
    <n v="-1.4167421660241979"/>
    <n v="0.15336596656988907"/>
    <n v="-221.14542163874549"/>
    <n v="24.943757624466588"/>
    <n v="2.9516031519296089"/>
    <n v="-3.0441463146499768"/>
    <s v="Resto"/>
    <n v="2024"/>
    <n v="4"/>
    <d v="2026-02-27T00:00:00"/>
    <x v="16"/>
    <x v="27"/>
  </r>
  <r>
    <n v="2025"/>
    <n v="12"/>
    <n v="105"/>
    <x v="18"/>
    <s v="Riesgos Catastroficos"/>
    <n v="226"/>
    <s v="8f1f64db81c40ea10e1e9080c9ae60a7acb8925968c431ee16784dea9841c66f"/>
    <s v="a62909462c6310cff6f2c460478962c30aafe7f1a24cba6daff12de1aba6d3de"/>
    <x v="5"/>
    <n v="352595.59226999996"/>
    <n v="282168.6778"/>
    <n v="352595.59226999996"/>
    <n v="282168.6778"/>
    <n v="-3662.1547100000003"/>
    <n v="208022.63909000004"/>
    <n v="-3662.1547100000003"/>
    <n v="208022.63909000004"/>
    <n v="34851877.802999951"/>
    <n v="34722901.368000001"/>
    <n v="143.042"/>
    <n v="137.94900000000001"/>
    <n v="0"/>
    <n v="0"/>
    <n v="-2101.65029"/>
    <n v="391.50365000000005"/>
    <n v="17701.05689"/>
    <n v="14302.92115"/>
    <n v="0"/>
    <n v="0"/>
    <n v="0"/>
    <n v="0"/>
    <n v="0"/>
    <n v="0"/>
    <s v="Riesgos Catastroficos"/>
    <s v="Daños Sin Autos"/>
    <s v="Riesgos Catastroficos"/>
    <x v="15"/>
    <x v="0"/>
    <n v="2943305.5338600003"/>
    <n v="2332898.1774400002"/>
    <n v="1025001350.6946898"/>
    <n v="915229324.65265012"/>
    <n v="979173922.5983398"/>
    <n v="876641246.77608013"/>
    <n v="38761762.84839002"/>
    <n v="34998585.621450007"/>
    <n v="12144880.34196"/>
    <n v="6399232.7254699999"/>
    <n v="352595.59226999996"/>
    <n v="282168.6778"/>
    <n v="0.9096479787287205"/>
    <n v="0.80622880264928154"/>
    <n v="70426.91446999996"/>
    <n v="24.95915387175549"/>
    <n v="100"/>
    <n v="100"/>
    <n v="11.979578341891955"/>
    <n v="12.095199033060117"/>
    <n v="3.4399524647555829E-2"/>
    <n v="3.6009495773166721E-2"/>
    <n v="3.0830379905832813E-2"/>
    <n v="3.2187474504273943E-2"/>
    <m/>
    <m/>
    <m/>
    <n v="0"/>
    <m/>
    <n v="0"/>
    <m/>
    <n v="0"/>
    <m/>
    <n v="-101.76045969132022"/>
    <n v="-1.0386274786996506"/>
    <n v="73.722796134532558"/>
    <n v="-3.0153897007510439E-2"/>
    <n v="-636.81499265715649"/>
    <n v="23.758333730309356"/>
    <n v="-11.873021498435509"/>
    <n v="2.7372286115133906"/>
    <s v="Resto"/>
    <n v="2024"/>
    <n v="4"/>
    <d v="2026-02-27T00:00:00"/>
    <x v="15"/>
    <x v="5"/>
  </r>
  <r>
    <n v="2025"/>
    <n v="12"/>
    <n v="105"/>
    <x v="18"/>
    <s v="Tecnicos"/>
    <n v="226"/>
    <s v="8f1f64db81c40ea10e1e9080c9ae60a7acb8925968c431ee16784dea9841c66f"/>
    <s v="a62909462c6310cff6f2c460478962c30aafe7f1a24cba6daff12de1aba6d3de"/>
    <x v="39"/>
    <n v="20572.712299999999"/>
    <n v="15349.081179999999"/>
    <n v="20572.712299999999"/>
    <n v="15349.081179999999"/>
    <n v="-204.17145000000005"/>
    <n v="8493.8485900000014"/>
    <n v="-204.17145000000005"/>
    <n v="8493.8485900000014"/>
    <n v="34851877.802999951"/>
    <n v="34722901.368000001"/>
    <n v="143.042"/>
    <n v="137.94900000000001"/>
    <n v="0"/>
    <n v="0"/>
    <n v="-10.12777"/>
    <n v="7488.4004199999999"/>
    <n v="18683.76598"/>
    <n v="14193.49675"/>
    <n v="0"/>
    <n v="0"/>
    <n v="0"/>
    <n v="0"/>
    <n v="0"/>
    <n v="0"/>
    <s v="Tecnicos"/>
    <s v="Daños Sin Autos"/>
    <s v="Diversos"/>
    <x v="7"/>
    <x v="0"/>
    <n v="2943305.5338600003"/>
    <n v="2332898.1774400002"/>
    <n v="1025001350.6946898"/>
    <n v="915229324.65265012"/>
    <n v="979173922.5983398"/>
    <n v="876641246.77608013"/>
    <n v="18807011.735299997"/>
    <n v="17544387.203949999"/>
    <n v="7015944.0200799983"/>
    <n v="5608070.4322000016"/>
    <n v="1373450.88439"/>
    <n v="987173.25721000007"/>
    <n v="0.10938852269329878"/>
    <n v="8.7487131933250195E-2"/>
    <n v="5223.63112"/>
    <n v="34.032207262063622"/>
    <n v="1.4978848194587677"/>
    <n v="1.5548518021426516"/>
    <n v="0.69896624945422847"/>
    <n v="0.65794046771656678"/>
    <n v="2.0070912380805101E-3"/>
    <n v="2.101027389026882E-3"/>
    <n v="1.6770748889438521E-3"/>
    <n v="1.7508965311006641E-3"/>
    <m/>
    <m/>
    <m/>
    <n v="0"/>
    <m/>
    <n v="0"/>
    <m/>
    <n v="0"/>
    <m/>
    <n v="-102.40375664619658"/>
    <n v="-0.99243817257873224"/>
    <n v="55.337830912429908"/>
    <n v="-2.9101066002757531E-3"/>
    <n v="-100.13524610640413"/>
    <n v="31.636102851117354"/>
    <n v="-5.4206255906016229E-2"/>
    <n v="52.759376719482468"/>
    <s v="Resto"/>
    <n v="2024"/>
    <n v="4"/>
    <d v="2026-02-27T00:00:00"/>
    <x v="7"/>
    <x v="39"/>
  </r>
  <r>
    <n v="2025"/>
    <n v="12"/>
    <n v="105"/>
    <x v="18"/>
    <s v="Diversos"/>
    <n v="226"/>
    <s v="8f1f64db81c40ea10e1e9080c9ae60a7acb8925968c431ee16784dea9841c66f"/>
    <s v="a62909462c6310cff6f2c460478962c30aafe7f1a24cba6daff12de1aba6d3de"/>
    <x v="28"/>
    <n v="1373450.88439"/>
    <n v="987173.25721000007"/>
    <n v="1373450.88439"/>
    <n v="987173.25721000007"/>
    <n v="157175.36953999999"/>
    <n v="111344.34212"/>
    <n v="157175.36953999999"/>
    <n v="111344.34212"/>
    <n v="34851877.802999951"/>
    <n v="34722901.368000001"/>
    <n v="143.042"/>
    <n v="137.94900000000001"/>
    <n v="0"/>
    <n v="0"/>
    <n v="156308.87187999999"/>
    <n v="118299.59464"/>
    <n v="1167669.5040199999"/>
    <n v="938117.96142999991"/>
    <n v="0"/>
    <n v="0"/>
    <n v="0"/>
    <n v="0"/>
    <n v="0"/>
    <n v="0"/>
    <s v="Diversos"/>
    <s v="Daños Sin Autos"/>
    <s v="Diversos"/>
    <x v="6"/>
    <x v="0"/>
    <n v="2943305.5338600003"/>
    <n v="2332898.1774400002"/>
    <n v="1025001350.6946898"/>
    <n v="915229324.65265012"/>
    <n v="979173922.5983398"/>
    <n v="876641246.77608013"/>
    <n v="37295032.047789998"/>
    <n v="33101301.12385001"/>
    <n v="10154871.342620004"/>
    <n v="8675799.5556700006"/>
    <n v="1373450.88439"/>
    <n v="987173.25721000007"/>
    <n v="3.6826644434305749"/>
    <n v="2.9822793174094482"/>
    <n v="386277.62717999995"/>
    <n v="39.129668916651752"/>
    <n v="100"/>
    <n v="100"/>
    <n v="46.663551187252608"/>
    <n v="42.315316920229755"/>
    <n v="0.13399503166109492"/>
    <n v="0.14026628494613147"/>
    <n v="0.10786075474413523"/>
    <n v="0.11260857971723444"/>
    <m/>
    <m/>
    <m/>
    <n v="0"/>
    <m/>
    <n v="0"/>
    <m/>
    <n v="0"/>
    <m/>
    <n v="41.161523385360852"/>
    <n v="11.443828922197486"/>
    <n v="11.279108434793617"/>
    <n v="1.5477829726934582"/>
    <n v="32.129676653302866"/>
    <n v="24.469368675138469"/>
    <n v="13.386396693744837"/>
    <n v="12.61031122990893"/>
    <s v="Medianas"/>
    <n v="2024"/>
    <n v="4"/>
    <d v="2026-02-27T00:00:00"/>
    <x v="6"/>
    <x v="28"/>
  </r>
  <r>
    <n v="2025"/>
    <n v="12"/>
    <n v="105"/>
    <x v="18"/>
    <s v="Miscelaneos"/>
    <n v="226"/>
    <s v="8f1f64db81c40ea10e1e9080c9ae60a7acb8925968c431ee16784dea9841c66f"/>
    <s v="a62909462c6310cff6f2c460478962c30aafe7f1a24cba6daff12de1aba6d3de"/>
    <x v="19"/>
    <n v="1352878.17209"/>
    <n v="971824.17602999997"/>
    <n v="1352878.17209"/>
    <n v="971824.17602999997"/>
    <n v="157379.54098999998"/>
    <n v="102850.49353000001"/>
    <n v="157379.54098999998"/>
    <n v="102850.49353000001"/>
    <n v="34851877.802999951"/>
    <n v="34722901.368000001"/>
    <n v="143.042"/>
    <n v="137.94900000000001"/>
    <n v="0"/>
    <n v="0"/>
    <n v="156318.99965000001"/>
    <n v="110811.19422"/>
    <n v="1148985.73804"/>
    <n v="923924.46467999998"/>
    <n v="0"/>
    <n v="0"/>
    <n v="0"/>
    <n v="0"/>
    <n v="0"/>
    <n v="0"/>
    <s v="Miscelaneos"/>
    <s v="Daños Sin Autos"/>
    <s v="Diversos"/>
    <x v="8"/>
    <x v="0"/>
    <n v="2943305.5338600003"/>
    <n v="2332898.1774400002"/>
    <n v="1025001350.6946898"/>
    <n v="915229324.65265012"/>
    <n v="979173922.5983398"/>
    <n v="876641246.77608013"/>
    <n v="18488020.312490001"/>
    <n v="15556913.919899998"/>
    <n v="3138927.3225399987"/>
    <n v="3067729.12347"/>
    <n v="1373450.88439"/>
    <n v="987173.25721000007"/>
    <n v="7.3175934968874552"/>
    <n v="6.2468956313171331"/>
    <n v="381053.99606000003"/>
    <n v="39.210178698851081"/>
    <n v="98.502115180541225"/>
    <n v="98.445148197857336"/>
    <n v="45.964584937798385"/>
    <n v="41.657376452513191"/>
    <n v="0.1319879404230144"/>
    <n v="0.13816525755710457"/>
    <n v="0.10618367985519137"/>
    <n v="0.11085768318613376"/>
    <m/>
    <m/>
    <m/>
    <n v="0"/>
    <m/>
    <n v="0"/>
    <m/>
    <n v="0"/>
    <m/>
    <n v="53.017779097087782"/>
    <n v="11.632942583948374"/>
    <n v="10.583240885213895"/>
    <n v="5.0138000921489807"/>
    <n v="41.067877438132008"/>
    <n v="24.359271992862496"/>
    <n v="13.604955612125973"/>
    <n v="11.99353393660588"/>
    <s v="Grandes"/>
    <n v="2024"/>
    <n v="4"/>
    <d v="2026-02-27T00:00:00"/>
    <x v="8"/>
    <x v="19"/>
  </r>
  <r>
    <n v="2025"/>
    <n v="12"/>
    <n v="105"/>
    <x v="18"/>
    <s v="Otros Automoviles y Obligatorios"/>
    <n v="226"/>
    <s v="8f1f64db81c40ea10e1e9080c9ae60a7acb8925968c431ee16784dea9841c66f"/>
    <s v="a62909462c6310cff6f2c460478962c30aafe7f1a24cba6daff12de1aba6d3de"/>
    <x v="25"/>
    <n v="1167913.0462200001"/>
    <n v="1023789.56936"/>
    <n v="1167913.0462200001"/>
    <n v="1023789.56936"/>
    <n v="176173.77452000001"/>
    <n v="114232.15175"/>
    <n v="176173.77452000001"/>
    <n v="114232.15175"/>
    <n v="34851877.802999951"/>
    <n v="34722901.368000001"/>
    <n v="143.042"/>
    <n v="137.94900000000001"/>
    <n v="0"/>
    <n v="0"/>
    <n v="176173.77452000001"/>
    <n v="114232.15175"/>
    <n v="1304342.4568099999"/>
    <n v="932226.34517999995"/>
    <n v="0"/>
    <n v="0"/>
    <n v="0"/>
    <n v="0"/>
    <n v="0"/>
    <n v="0"/>
    <s v="Otros Automoviles y Obligatorios"/>
    <s v="Automóviles"/>
    <s v="Automóviles"/>
    <x v="9"/>
    <x v="0"/>
    <n v="2943305.5338600003"/>
    <n v="2332898.1774400002"/>
    <n v="1025001350.6946898"/>
    <n v="915229324.65265012"/>
    <n v="979173922.5983398"/>
    <n v="876641246.77608013"/>
    <n v="6335924.7192400005"/>
    <n v="4915215.4919500006"/>
    <n v="3404863.2988200011"/>
    <n v="3043391.8701899992"/>
    <n v="1167913.0462200001"/>
    <n v="1023789.56936"/>
    <n v="18.433190070479441"/>
    <n v="20.828986461259596"/>
    <n v="144123.47686000017"/>
    <n v="14.077451184631219"/>
    <n v="100"/>
    <n v="100"/>
    <n v="39.680319721627392"/>
    <n v="43.884880157240843"/>
    <n v="0.11394258606863812"/>
    <n v="0.11927534212929419"/>
    <n v="0.11186153478512623"/>
    <n v="0.1167854664750341"/>
    <m/>
    <m/>
    <m/>
    <n v="0"/>
    <m/>
    <n v="0"/>
    <m/>
    <n v="0"/>
    <m/>
    <n v="54.224333360681889"/>
    <n v="15.084494097415375"/>
    <n v="11.157776477583161"/>
    <n v="5.1741805487772528"/>
    <n v="54.224333360681889"/>
    <n v="39.916927209147858"/>
    <n v="13.506711646177964"/>
    <n v="12.253692715361241"/>
    <s v="Grandes"/>
    <n v="2024"/>
    <n v="4"/>
    <d v="2026-02-27T00:00:00"/>
    <x v="9"/>
    <x v="25"/>
  </r>
  <r>
    <n v="2025"/>
    <n v="12"/>
    <n v="105"/>
    <x v="18"/>
    <s v="Automoviles"/>
    <n v="226"/>
    <s v="8f1f64db81c40ea10e1e9080c9ae60a7acb8925968c431ee16784dea9841c66f"/>
    <s v="a62909462c6310cff6f2c460478962c30aafe7f1a24cba6daff12de1aba6d3de"/>
    <x v="27"/>
    <n v="1167913.0462200001"/>
    <n v="1023789.56936"/>
    <n v="1167913.0462200001"/>
    <n v="1023789.56936"/>
    <n v="176173.77452000001"/>
    <n v="114232.15175"/>
    <n v="176173.77452000001"/>
    <n v="114232.15175"/>
    <n v="34851877.802999951"/>
    <n v="34722901.368000001"/>
    <n v="143.042"/>
    <n v="137.94900000000001"/>
    <n v="0"/>
    <n v="0"/>
    <n v="176173.77452000001"/>
    <n v="114232.15175"/>
    <n v="1304342.4568099999"/>
    <n v="932226.34517999995"/>
    <n v="0"/>
    <n v="0"/>
    <n v="0"/>
    <n v="0"/>
    <n v="0"/>
    <n v="0"/>
    <s v="Automoviles"/>
    <s v="Totales"/>
    <s v="Automoviles Total"/>
    <x v="11"/>
    <x v="0"/>
    <n v="2943305.5338600003"/>
    <n v="2332898.1774400002"/>
    <n v="1025001350.6946898"/>
    <n v="915229324.65265012"/>
    <n v="979173922.5983398"/>
    <n v="876641246.77608013"/>
    <n v="212351111.97566"/>
    <n v="193217367.41473997"/>
    <n v="130402312.61627001"/>
    <n v="114416301.70677"/>
    <n v="1167913.0462200001"/>
    <n v="1023789.56936"/>
    <n v="0.54999149067506081"/>
    <n v="0.52986415406563403"/>
    <n v="144123.47686000017"/>
    <n v="14.077451184631219"/>
    <n v="100"/>
    <n v="100"/>
    <n v="39.680319721627392"/>
    <n v="43.884880157240843"/>
    <n v="0.11394258606863812"/>
    <n v="0.11927534212929419"/>
    <n v="0.11186153478512623"/>
    <n v="0.1167854664750341"/>
    <m/>
    <m/>
    <m/>
    <n v="0"/>
    <m/>
    <n v="0"/>
    <m/>
    <n v="0"/>
    <m/>
    <n v="54.224333360681889"/>
    <n v="15.084494097415375"/>
    <n v="11.157776477583161"/>
    <n v="0.13510019184891298"/>
    <n v="54.224333360681889"/>
    <n v="39.916927209147858"/>
    <n v="13.506711646177964"/>
    <n v="12.253692715361241"/>
    <s v="Resto"/>
    <n v="2024"/>
    <n v="4"/>
    <d v="2026-02-27T00:00:00"/>
    <x v="11"/>
    <x v="27"/>
  </r>
  <r>
    <n v="2025"/>
    <n v="12"/>
    <n v="105"/>
    <x v="18"/>
    <s v="Daños"/>
    <n v="226"/>
    <s v="8f1f64db81c40ea10e1e9080c9ae60a7acb8925968c431ee16784dea9841c66f"/>
    <s v="a62909462c6310cff6f2c460478962c30aafe7f1a24cba6daff12de1aba6d3de"/>
    <x v="33"/>
    <n v="2943305.5338600003"/>
    <n v="2332898.1774400002"/>
    <n v="2943305.5338600003"/>
    <n v="2332898.1774400002"/>
    <n v="352872.54812999995"/>
    <n v="454287.14780000004"/>
    <n v="352872.54812999995"/>
    <n v="454287.14780000004"/>
    <n v="34851877.802999951"/>
    <n v="34722901.368000001"/>
    <n v="143.042"/>
    <n v="137.94900000000001"/>
    <n v="0"/>
    <n v="0"/>
    <n v="350219.01373000001"/>
    <n v="252325.41394999999"/>
    <n v="2534806.0816199998"/>
    <n v="1923564.01997"/>
    <n v="0"/>
    <n v="0"/>
    <n v="0"/>
    <n v="0"/>
    <n v="0"/>
    <n v="0"/>
    <s v="Daños"/>
    <s v="Totales"/>
    <s v="Daños Total"/>
    <x v="23"/>
    <x v="0"/>
    <n v="2943305.5338600003"/>
    <n v="2332898.1774400002"/>
    <n v="1025001350.6946898"/>
    <n v="915229324.65265012"/>
    <n v="979173922.5983398"/>
    <n v="876641246.77608013"/>
    <n v="371146564.74468988"/>
    <n v="331092600.86896008"/>
    <n v="192698359.00147003"/>
    <n v="170533067.60229999"/>
    <n v="2943305.5338600003"/>
    <n v="2332898.1774400002"/>
    <n v="0.79303052040497457"/>
    <n v="0.70460595353603661"/>
    <n v="610407.35642000008"/>
    <n v="26.165194963195049"/>
    <n v="100"/>
    <n v="100"/>
    <n v="100"/>
    <n v="100"/>
    <n v="0.28715138100698001"/>
    <n v="0.30059067811463291"/>
    <n v="0.25489766494592891"/>
    <n v="0.26611777463351444"/>
    <m/>
    <m/>
    <m/>
    <n v="0"/>
    <m/>
    <n v="0"/>
    <m/>
    <n v="0"/>
    <m/>
    <n v="-22.323898036985156"/>
    <n v="11.98898802963296"/>
    <n v="19.473080831093572"/>
    <n v="0.18312171933301621"/>
    <n v="38.796567594019017"/>
    <n v="31.776538514144836"/>
    <n v="13.816402614363868"/>
    <n v="13.117598963716073"/>
    <s v="Resto"/>
    <n v="2024"/>
    <n v="4"/>
    <d v="2026-02-27T00:00:00"/>
    <x v="23"/>
    <x v="33"/>
  </r>
  <r>
    <n v="2025"/>
    <n v="12"/>
    <n v="105"/>
    <x v="18"/>
    <s v="Total General Sin Pensiones"/>
    <n v="226"/>
    <s v="8f1f64db81c40ea10e1e9080c9ae60a7acb8925968c431ee16784dea9841c66f"/>
    <s v="a62909462c6310cff6f2c460478962c30aafe7f1a24cba6daff12de1aba6d3de"/>
    <x v="47"/>
    <n v="2943305.5338600003"/>
    <n v="2332898.1774400002"/>
    <n v="2943305.5338600003"/>
    <n v="2332898.1774400002"/>
    <n v="352872.54812999995"/>
    <n v="454287.14779999998"/>
    <n v="352872.54812999995"/>
    <n v="454287.14779999998"/>
    <n v="34851877.802999951"/>
    <n v="34722901.368000001"/>
    <n v="143.042"/>
    <n v="137.94900000000001"/>
    <n v="0"/>
    <n v="0"/>
    <n v="350219.01373000001"/>
    <n v="252325.41394999999"/>
    <n v="2534806.0816199998"/>
    <n v="1923564.01997"/>
    <n v="0"/>
    <n v="0"/>
    <n v="0"/>
    <n v="0"/>
    <n v="0"/>
    <n v="0"/>
    <s v="Total General Sin Pensiones"/>
    <s v="Totales"/>
    <s v="Total General Sin Pensiones"/>
    <x v="25"/>
    <x v="0"/>
    <n v="2943305.5338600003"/>
    <n v="2332898.1774400002"/>
    <n v="1025001350.6946898"/>
    <n v="915229324.65265012"/>
    <n v="979173922.5983398"/>
    <n v="876641246.77608013"/>
    <n v="979173922.5983398"/>
    <n v="876641246.77608013"/>
    <n v="558476302.03137994"/>
    <n v="497794560.05847001"/>
    <n v="2943305.5338600003"/>
    <n v="2332898.1774400002"/>
    <n v="0.30059067811463291"/>
    <n v="0.26611777463351444"/>
    <n v="610407.35642000008"/>
    <n v="26.165194963195049"/>
    <n v="100"/>
    <n v="100"/>
    <n v="100"/>
    <n v="100"/>
    <n v="0.28715138100698001"/>
    <n v="0.30059067811463291"/>
    <n v="0.25489766494592891"/>
    <n v="0.26611777463351444"/>
    <m/>
    <m/>
    <m/>
    <n v="0"/>
    <m/>
    <n v="0"/>
    <m/>
    <n v="0"/>
    <m/>
    <n v="-22.323898036985145"/>
    <n v="11.98898802963296"/>
    <n v="19.473080831093572"/>
    <n v="6.3184874066540525E-2"/>
    <n v="38.796567594019017"/>
    <n v="31.776538514144836"/>
    <n v="13.816402614363868"/>
    <n v="13.117598963716073"/>
    <s v="Resto"/>
    <n v="2024"/>
    <n v="4"/>
    <d v="2026-02-27T00:00:00"/>
    <x v="25"/>
    <x v="47"/>
  </r>
  <r>
    <n v="2025"/>
    <n v="12"/>
    <n v="105"/>
    <x v="18"/>
    <s v="Total General"/>
    <n v="226"/>
    <s v="8f1f64db81c40ea10e1e9080c9ae60a7acb8925968c431ee16784dea9841c66f"/>
    <s v="a62909462c6310cff6f2c460478962c30aafe7f1a24cba6daff12de1aba6d3de"/>
    <x v="48"/>
    <n v="2943305.5338600003"/>
    <n v="2332898.1774400002"/>
    <n v="2943305.5338600003"/>
    <n v="2332898.1774400002"/>
    <n v="352872.54812999995"/>
    <n v="454287.14779999998"/>
    <n v="352872.54812999995"/>
    <n v="454287.14779999998"/>
    <n v="34851877.802999951"/>
    <n v="34722901.368000001"/>
    <n v="143.042"/>
    <n v="137.94900000000001"/>
    <n v="0"/>
    <n v="0"/>
    <n v="350219.01373000001"/>
    <n v="252325.41394999999"/>
    <n v="2534806.0816199998"/>
    <n v="1923564.01997"/>
    <n v="0"/>
    <n v="0"/>
    <n v="0"/>
    <n v="0"/>
    <n v="0"/>
    <n v="0"/>
    <s v="Total General"/>
    <s v="Totales"/>
    <s v="Total General"/>
    <x v="26"/>
    <x v="0"/>
    <n v="2943305.5338600003"/>
    <n v="2332898.1774400002"/>
    <n v="1025001350.6946898"/>
    <n v="915229324.65265012"/>
    <n v="979173922.5983398"/>
    <n v="876641246.77608013"/>
    <n v="1025001350.6946898"/>
    <n v="915229324.65265012"/>
    <n v="593582477.48155999"/>
    <n v="529500429.12055987"/>
    <n v="2943305.5338600003"/>
    <n v="2332898.1774400002"/>
    <n v="0.28715138100698001"/>
    <n v="0.25489766494592891"/>
    <n v="610407.35642000008"/>
    <n v="26.165194963195049"/>
    <n v="100"/>
    <n v="100"/>
    <n v="100"/>
    <n v="100"/>
    <n v="0.28715138100698001"/>
    <n v="0.30059067811463291"/>
    <n v="0.25489766494592891"/>
    <n v="0.26611777463351444"/>
    <m/>
    <m/>
    <m/>
    <n v="0"/>
    <m/>
    <n v="0"/>
    <m/>
    <n v="0"/>
    <m/>
    <n v="-22.323898036985145"/>
    <n v="11.98898802963296"/>
    <n v="19.473080831093572"/>
    <n v="5.9447938831880723E-2"/>
    <n v="38.796567594019017"/>
    <n v="31.776538514144836"/>
    <n v="13.816402614363868"/>
    <n v="13.117598963716073"/>
    <s v="Resto"/>
    <n v="2024"/>
    <n v="4"/>
    <d v="2026-02-27T00:00:00"/>
    <x v="26"/>
    <x v="48"/>
  </r>
  <r>
    <n v="2025"/>
    <n v="12"/>
    <n v="105"/>
    <x v="18"/>
    <s v="Daños Sin Autos"/>
    <n v="226"/>
    <s v="8f1f64db81c40ea10e1e9080c9ae60a7acb8925968c431ee16784dea9841c66f"/>
    <s v="a62909462c6310cff6f2c460478962c30aafe7f1a24cba6daff12de1aba6d3de"/>
    <x v="33"/>
    <n v="1775392.4876399999"/>
    <n v="1309108.6080800002"/>
    <n v="1775392.4876399999"/>
    <n v="1309108.6080800002"/>
    <n v="176698.77361"/>
    <n v="340054.99605000002"/>
    <n v="176698.77361"/>
    <n v="340054.99605000002"/>
    <n v="34851877.802999951"/>
    <n v="34722901.368000001"/>
    <n v="143.042"/>
    <n v="137.94900000000001"/>
    <n v="0"/>
    <n v="0"/>
    <n v="174045.23921"/>
    <n v="138093.2622"/>
    <n v="1230463.62481"/>
    <n v="991337.67478999996"/>
    <n v="0"/>
    <n v="0"/>
    <n v="0"/>
    <n v="0"/>
    <n v="0"/>
    <n v="0"/>
    <s v="Daños Sin Autos"/>
    <s v="Totales"/>
    <s v="Daños Sin Autos Total"/>
    <x v="24"/>
    <x v="0"/>
    <n v="2943305.5338600003"/>
    <n v="2332898.1774400002"/>
    <n v="1025001350.6946898"/>
    <n v="915229324.65265012"/>
    <n v="979173922.5983398"/>
    <n v="876641246.77608013"/>
    <n v="158795452.76903"/>
    <n v="137875233.45422003"/>
    <n v="62296046.385199986"/>
    <n v="56116765.89553"/>
    <n v="2943305.5338600003"/>
    <n v="2332898.1774400002"/>
    <n v="1.1180373598117641"/>
    <n v="0.9494878632533198"/>
    <n v="466283.8795599998"/>
    <n v="35.618425903093986"/>
    <n v="60.319680278372601"/>
    <n v="56.115119842759157"/>
    <n v="60.319680278372601"/>
    <n v="56.115119842759157"/>
    <n v="0.1732087949383419"/>
    <n v="0.18131533598533867"/>
    <n v="0.14303613016080269"/>
    <n v="0.14933230815848036"/>
    <m/>
    <m/>
    <m/>
    <n v="0"/>
    <m/>
    <n v="0"/>
    <m/>
    <n v="0"/>
    <m/>
    <n v="-48.03817745291439"/>
    <n v="9.9526597549639728"/>
    <n v="25.976072111292623"/>
    <n v="0.28364364010743914"/>
    <n v="26.034562756531066"/>
    <n v="24.12154365773047"/>
    <n v="14.144687880299989"/>
    <n v="13.929992343855286"/>
    <s v="Resto"/>
    <n v="2024"/>
    <n v="4"/>
    <d v="2026-02-27T00:00:00"/>
    <x v="24"/>
    <x v="33"/>
  </r>
  <r>
    <n v="2025"/>
    <n v="12"/>
    <n v="104"/>
    <x v="19"/>
    <s v="GMM. Individual"/>
    <n v="225"/>
    <s v="0e6523810856a138a75dec70a9cf3778a5c70b83ac915f22c33f05db97cb3e68"/>
    <s v="a62909462c6310cff6f2c460478962c30aafe7f1a24cba6daff12de1aba6d3de"/>
    <x v="20"/>
    <n v="31551.820530000001"/>
    <n v="42058.604479999995"/>
    <n v="31551.820530000001"/>
    <n v="42058.604479999995"/>
    <n v="15826.186810000003"/>
    <n v="6782.24172"/>
    <n v="15826.186810000003"/>
    <n v="6782.24172"/>
    <n v="34851877.802999951"/>
    <n v="34722901.368000001"/>
    <n v="143.042"/>
    <n v="137.94900000000001"/>
    <n v="0"/>
    <n v="0"/>
    <n v="15826.186810000001"/>
    <n v="6782.24172"/>
    <n v="38830.375840000001"/>
    <n v="42745.675689999996"/>
    <n v="0"/>
    <n v="0"/>
    <n v="0"/>
    <n v="0"/>
    <n v="0"/>
    <n v="0"/>
    <s v="GMM. Individual"/>
    <s v="Accidentes y Enfermedades"/>
    <s v="Gastos Medicos"/>
    <x v="38"/>
    <x v="0"/>
    <n v="4904466.9413400004"/>
    <n v="4026801.2294200002"/>
    <n v="1025001350.6946898"/>
    <n v="915229324.65265012"/>
    <n v="979173922.5983398"/>
    <n v="876641246.77608013"/>
    <n v="87718256.398300007"/>
    <n v="79278951.097049981"/>
    <n v="65696782.829490021"/>
    <n v="55238627.625970006"/>
    <n v="83949.388950000008"/>
    <n v="109414.53413"/>
    <n v="3.5969502616118434E-2"/>
    <n v="5.3051413897383187E-2"/>
    <n v="-10506.783949999994"/>
    <n v="-24.981294743139316"/>
    <n v="37.584336139471084"/>
    <n v="38.439687025517472"/>
    <n v="0.64332823337125811"/>
    <n v="1.0444668629958151"/>
    <n v="3.0782223368404247E-3"/>
    <n v="3.2222897078666027E-3"/>
    <n v="4.5954170552787053E-3"/>
    <n v="4.7976985608051128E-3"/>
    <m/>
    <m/>
    <m/>
    <n v="0"/>
    <m/>
    <n v="0"/>
    <m/>
    <n v="0"/>
    <m/>
    <n v="133.34743088454832"/>
    <n v="50.159345939966279"/>
    <n v="16.125693669235126"/>
    <n v="2.4089744015434393E-2"/>
    <n v="133.34743088454832"/>
    <n v="-9.1595226576707276"/>
    <n v="40.757233139363819"/>
    <n v="15.866497863283632"/>
    <s v="Resto"/>
    <n v="2024"/>
    <n v="4"/>
    <d v="2026-02-27T00:00:00"/>
    <x v="38"/>
    <x v="20"/>
  </r>
  <r>
    <n v="2025"/>
    <n v="12"/>
    <n v="104"/>
    <x v="19"/>
    <s v="AP Gpo y Col"/>
    <n v="225"/>
    <s v="0e6523810856a138a75dec70a9cf3778a5c70b83ac915f22c33f05db97cb3e68"/>
    <s v="a62909462c6310cff6f2c460478962c30aafe7f1a24cba6daff12de1aba6d3de"/>
    <x v="31"/>
    <n v="11781.32029"/>
    <n v="9472.6047300000009"/>
    <n v="11781.32029"/>
    <n v="9472.6047300000009"/>
    <n v="1113.80636"/>
    <n v="434.64031999999997"/>
    <n v="1113.80636"/>
    <n v="434.64031999999997"/>
    <n v="34851877.802999951"/>
    <n v="34722901.368000001"/>
    <n v="143.042"/>
    <n v="137.94900000000001"/>
    <n v="0"/>
    <n v="0"/>
    <n v="1113.80636"/>
    <n v="434.64032000000003"/>
    <n v="11723.464199999999"/>
    <n v="9408.5239999999994"/>
    <n v="0"/>
    <n v="0"/>
    <n v="0"/>
    <n v="0"/>
    <n v="0"/>
    <n v="0"/>
    <s v="AP Gpo y Col"/>
    <s v="Accidentes y Enfermedades"/>
    <s v="Accidentes Personales"/>
    <x v="3"/>
    <x v="0"/>
    <n v="4904466.9413400004"/>
    <n v="4026801.2294200002"/>
    <n v="1025001350.6946898"/>
    <n v="915229324.65265012"/>
    <n v="979173922.5983398"/>
    <n v="876641246.77608013"/>
    <n v="2989208.7794700004"/>
    <n v="2889579.59987"/>
    <n v="1322156.15447"/>
    <n v="1195750.6656100003"/>
    <n v="83949.388950000008"/>
    <n v="109414.53413"/>
    <n v="0.39412838510694054"/>
    <n v="0.32781947693796581"/>
    <n v="2308.7155599999987"/>
    <n v="24.372552490111122"/>
    <n v="14.033836859750007"/>
    <n v="8.657537872203708"/>
    <n v="0.24021612197433023"/>
    <n v="0.23523894501652334"/>
    <n v="1.1493955868463262E-3"/>
    <n v="1.2031897519019952E-3"/>
    <n v="1.0349979480383307E-3"/>
    <n v="1.0805565862701853E-3"/>
    <m/>
    <m/>
    <m/>
    <n v="0"/>
    <m/>
    <n v="0"/>
    <m/>
    <n v="0"/>
    <m/>
    <n v="156.25932725247398"/>
    <n v="9.4540028840859236"/>
    <n v="4.5883928696347063"/>
    <n v="8.4241665119085804E-2"/>
    <n v="156.25932725247392"/>
    <n v="24.604711642336241"/>
    <n v="9.5006590287536365"/>
    <n v="4.6196440589405956"/>
    <s v="Resto"/>
    <n v="2024"/>
    <n v="4"/>
    <d v="2026-02-27T00:00:00"/>
    <x v="3"/>
    <x v="31"/>
  </r>
  <r>
    <n v="2025"/>
    <n v="12"/>
    <n v="104"/>
    <x v="19"/>
    <s v="Accidentes y Enfermedades Total"/>
    <n v="225"/>
    <s v="0e6523810856a138a75dec70a9cf3778a5c70b83ac915f22c33f05db97cb3e68"/>
    <s v="a62909462c6310cff6f2c460478962c30aafe7f1a24cba6daff12de1aba6d3de"/>
    <x v="49"/>
    <n v="83949.388950000008"/>
    <n v="109414.53413"/>
    <n v="83949.388950000008"/>
    <n v="109414.53413"/>
    <n v="26563.281430000003"/>
    <n v="17748.582749999998"/>
    <n v="26563.281430000003"/>
    <n v="17748.582749999998"/>
    <n v="34851877.802999951"/>
    <n v="34722901.368000001"/>
    <n v="143.042"/>
    <n v="137.94900000000001"/>
    <n v="0"/>
    <n v="0"/>
    <n v="24204.09937"/>
    <n v="17268.81135"/>
    <n v="95674.840769999995"/>
    <n v="116245.73228"/>
    <n v="0"/>
    <n v="0"/>
    <n v="0"/>
    <n v="0"/>
    <n v="0"/>
    <n v="0"/>
    <s v="Accidentes y Enfermedades Total"/>
    <s v="Totales"/>
    <s v="Accidentes y Enfermedades Total"/>
    <x v="2"/>
    <x v="0"/>
    <n v="4904466.9413400004"/>
    <n v="4026801.2294200002"/>
    <n v="1025001350.6946898"/>
    <n v="915229324.65265012"/>
    <n v="979173922.5983398"/>
    <n v="876641246.77608013"/>
    <n v="188947947.14104998"/>
    <n v="169654061.67242995"/>
    <n v="145343919.95890003"/>
    <n v="122278581.2772"/>
    <n v="83949.388950000008"/>
    <n v="109414.53413"/>
    <n v="4.4429902637328808E-2"/>
    <n v="6.4492728939940652E-2"/>
    <n v="-25465.145179999992"/>
    <n v="-23.27400594672714"/>
    <n v="100"/>
    <n v="100"/>
    <n v="1.7116924215022506"/>
    <n v="2.7171575624496245"/>
    <n v="8.1901734951962471E-3"/>
    <n v="8.5734910839160815E-3"/>
    <n v="1.1954876355335887E-2"/>
    <n v="1.2481107241118405E-2"/>
    <m/>
    <m/>
    <m/>
    <n v="0"/>
    <m/>
    <n v="0"/>
    <m/>
    <n v="0"/>
    <m/>
    <n v="49.664239698237346"/>
    <n v="31.642018795182665"/>
    <n v="16.22141234811836"/>
    <n v="1.8276155918673098E-2"/>
    <n v="40.160772385761234"/>
    <n v="-17.69604019565303"/>
    <n v="25.298290726384455"/>
    <n v="14.85543685027918"/>
    <s v="Resto"/>
    <n v="2024"/>
    <n v="4"/>
    <d v="2026-02-27T00:00:00"/>
    <x v="2"/>
    <x v="49"/>
  </r>
  <r>
    <n v="2025"/>
    <n v="12"/>
    <n v="104"/>
    <x v="19"/>
    <s v="AP Individual"/>
    <n v="225"/>
    <s v="0e6523810856a138a75dec70a9cf3778a5c70b83ac915f22c33f05db97cb3e68"/>
    <s v="a62909462c6310cff6f2c460478962c30aafe7f1a24cba6daff12de1aba6d3de"/>
    <x v="8"/>
    <n v="39872.128570000001"/>
    <n v="55074.327929999999"/>
    <n v="39872.128570000001"/>
    <n v="55074.327929999999"/>
    <n v="9534.9429099999998"/>
    <n v="10057.73012"/>
    <n v="9534.9429099999998"/>
    <n v="10057.73012"/>
    <n v="34851877.802999951"/>
    <n v="34722901.368000001"/>
    <n v="143.042"/>
    <n v="137.94900000000001"/>
    <n v="0"/>
    <n v="0"/>
    <n v="8222.2510700000003"/>
    <n v="9364.59512"/>
    <n v="40388.04941"/>
    <n v="50573.020259999998"/>
    <n v="0"/>
    <n v="0"/>
    <n v="0"/>
    <n v="0"/>
    <n v="0"/>
    <n v="0"/>
    <s v="AP Individual"/>
    <s v="Accidentes y Enfermedades"/>
    <s v="Accidentes Personales"/>
    <x v="4"/>
    <x v="0"/>
    <n v="4904466.9413400004"/>
    <n v="4026801.2294200002"/>
    <n v="1025001350.6946898"/>
    <n v="915229324.65265012"/>
    <n v="979173922.5983398"/>
    <n v="876641246.77608013"/>
    <n v="3822693.4372799997"/>
    <n v="3705521.2749200007"/>
    <n v="405025.26086999994"/>
    <n v="387436.92212"/>
    <n v="83949.388950000008"/>
    <n v="109414.53413"/>
    <n v="1.0430375656377673"/>
    <n v="1.4862774720188054"/>
    <n v="-15202.199359999999"/>
    <n v="-27.603059231738857"/>
    <n v="47.495436320266386"/>
    <n v="50.335477245247759"/>
    <n v="0.81297578405342708"/>
    <n v="1.3676942265643597"/>
    <n v="3.8899586369302692E-3"/>
    <n v="4.0720169981850783E-3"/>
    <n v="6.0175440675376011E-3"/>
    <n v="6.2824248953081262E-3"/>
    <m/>
    <m/>
    <m/>
    <n v="0"/>
    <m/>
    <n v="0"/>
    <m/>
    <n v="0"/>
    <m/>
    <n v="-5.1978647643410874"/>
    <n v="23.913804584724733"/>
    <n v="18.262102322489476"/>
    <n v="2.3541600564663074"/>
    <n v="-12.198541798783069"/>
    <n v="-20.139139006605177"/>
    <n v="20.358128679431069"/>
    <n v="18.516978167125192"/>
    <s v="Medianas"/>
    <n v="2024"/>
    <n v="4"/>
    <d v="2026-02-27T00:00:00"/>
    <x v="4"/>
    <x v="8"/>
  </r>
  <r>
    <n v="2025"/>
    <n v="12"/>
    <n v="104"/>
    <x v="19"/>
    <s v="Accidentes Personales"/>
    <n v="225"/>
    <s v="0e6523810856a138a75dec70a9cf3778a5c70b83ac915f22c33f05db97cb3e68"/>
    <s v="a62909462c6310cff6f2c460478962c30aafe7f1a24cba6daff12de1aba6d3de"/>
    <x v="26"/>
    <n v="51653.448859999997"/>
    <n v="64546.932659999999"/>
    <n v="51653.448859999997"/>
    <n v="64546.932659999999"/>
    <n v="10648.749269999998"/>
    <n v="10492.370439999999"/>
    <n v="10648.749269999998"/>
    <n v="10492.370439999999"/>
    <n v="34851877.802999951"/>
    <n v="34722901.368000001"/>
    <n v="143.042"/>
    <n v="137.94900000000001"/>
    <n v="0"/>
    <n v="0"/>
    <n v="9336.0574299999989"/>
    <n v="9799.2354400000004"/>
    <n v="52111.513610000002"/>
    <n v="59981.544259999995"/>
    <n v="0"/>
    <n v="0"/>
    <n v="0"/>
    <n v="0"/>
    <n v="0"/>
    <n v="0"/>
    <s v="Accidentes Personales"/>
    <s v="Accidentes y Enfermedades"/>
    <s v="Accidentes Personales"/>
    <x v="5"/>
    <x v="0"/>
    <n v="4904466.9413400004"/>
    <n v="4026801.2294200002"/>
    <n v="1025001350.6946898"/>
    <n v="915229324.65265012"/>
    <n v="979173922.5983398"/>
    <n v="876641246.77608013"/>
    <n v="6811902.2167499969"/>
    <n v="6595100.8747899998"/>
    <n v="1727181.4153400001"/>
    <n v="1583187.5877299996"/>
    <n v="83949.388950000008"/>
    <n v="109414.53413"/>
    <n v="0.75828230083790304"/>
    <n v="0.97871031672514475"/>
    <n v="-12893.483800000002"/>
    <n v="-19.975362528714157"/>
    <n v="61.529273180016389"/>
    <n v="58.993015117451478"/>
    <n v="1.0531919060277573"/>
    <n v="1.602933171580883"/>
    <n v="5.0393542237765947E-3"/>
    <n v="5.2752067500870733E-3"/>
    <n v="7.0525420155759314E-3"/>
    <n v="7.3629814815783104E-3"/>
    <m/>
    <m/>
    <m/>
    <n v="0"/>
    <m/>
    <n v="0"/>
    <m/>
    <n v="0"/>
    <m/>
    <n v="1.4904051557676379"/>
    <n v="20.615756556473233"/>
    <n v="16.255412933823521"/>
    <n v="0.61653912990395188"/>
    <n v="-4.7266749823086318"/>
    <n v="-13.120753636962124"/>
    <n v="17.915536861720412"/>
    <n v="16.337084282998088"/>
    <s v="Resto"/>
    <n v="2024"/>
    <n v="4"/>
    <d v="2026-02-27T00:00:00"/>
    <x v="5"/>
    <x v="26"/>
  </r>
  <r>
    <n v="2025"/>
    <n v="12"/>
    <n v="104"/>
    <x v="19"/>
    <s v="GMM. Gpo y Col"/>
    <n v="225"/>
    <s v="0e6523810856a138a75dec70a9cf3778a5c70b83ac915f22c33f05db97cb3e68"/>
    <s v="a62909462c6310cff6f2c460478962c30aafe7f1a24cba6daff12de1aba6d3de"/>
    <x v="6"/>
    <n v="744.11956000000009"/>
    <n v="2808.9969900000001"/>
    <n v="744.11956000000009"/>
    <n v="2808.9969900000001"/>
    <n v="88.34535000000001"/>
    <n v="473.97059000000002"/>
    <n v="88.34535000000001"/>
    <n v="473.97059000000002"/>
    <n v="34851877.802999951"/>
    <n v="34722901.368000001"/>
    <n v="143.042"/>
    <n v="137.94900000000001"/>
    <n v="0"/>
    <n v="0"/>
    <n v="-958.14486999999997"/>
    <n v="687.33418999999992"/>
    <n v="4732.9513200000001"/>
    <n v="13518.51233"/>
    <n v="0"/>
    <n v="0"/>
    <n v="0"/>
    <n v="0"/>
    <n v="0"/>
    <n v="0"/>
    <s v="GMM. Gpo y Col"/>
    <s v="Accidentes y Enfermedades"/>
    <s v="Gastos Medicos"/>
    <x v="29"/>
    <x v="0"/>
    <n v="4904466.9413400004"/>
    <n v="4026801.2294200002"/>
    <n v="1025001350.6946898"/>
    <n v="915229324.65265012"/>
    <n v="979173922.5983398"/>
    <n v="876641246.77608013"/>
    <n v="89461952.377649993"/>
    <n v="78987387.650929973"/>
    <n v="73926910.578630015"/>
    <n v="62198937.928239994"/>
    <n v="83949.388950000008"/>
    <n v="109414.53413"/>
    <n v="8.3177210000829488E-4"/>
    <n v="3.5562601492960346E-3"/>
    <n v="-2064.87743"/>
    <n v="-73.509421240070466"/>
    <n v="0.88639068051251135"/>
    <n v="2.5672978570310532"/>
    <n v="1.5172282103234881E-2"/>
    <n v="6.9757527872926411E-2"/>
    <n v="7.259693457922535E-5"/>
    <n v="7.599462596240324E-5"/>
    <n v="3.0691728448125033E-4"/>
    <n v="3.2042719873498038E-4"/>
    <m/>
    <m/>
    <m/>
    <n v="0"/>
    <m/>
    <n v="0"/>
    <m/>
    <n v="0"/>
    <m/>
    <n v="-81.360583997416384"/>
    <n v="11.872467107301949"/>
    <n v="16.873303591542829"/>
    <n v="1.19503641243109E-4"/>
    <n v="-239.40014681940963"/>
    <n v="-64.989111194604348"/>
    <n v="-20.244131097464997"/>
    <n v="5.0843922261673891"/>
    <s v="Resto"/>
    <n v="2024"/>
    <n v="4"/>
    <d v="2026-02-27T00:00:00"/>
    <x v="29"/>
    <x v="6"/>
  </r>
  <r>
    <n v="2025"/>
    <n v="12"/>
    <n v="104"/>
    <x v="19"/>
    <s v="Gastos Medicos"/>
    <n v="225"/>
    <s v="0e6523810856a138a75dec70a9cf3778a5c70b83ac915f22c33f05db97cb3e68"/>
    <s v="a62909462c6310cff6f2c460478962c30aafe7f1a24cba6daff12de1aba6d3de"/>
    <x v="34"/>
    <n v="32295.94009"/>
    <n v="44867.601470000001"/>
    <n v="32295.94009"/>
    <n v="44867.601470000001"/>
    <n v="15914.532160000002"/>
    <n v="7256.2123099999999"/>
    <n v="15914.532160000002"/>
    <n v="7256.2123099999999"/>
    <n v="34851877.802999951"/>
    <n v="34722901.368000001"/>
    <n v="143.042"/>
    <n v="137.94900000000001"/>
    <n v="0"/>
    <n v="0"/>
    <n v="14868.041939999999"/>
    <n v="7469.5759100000005"/>
    <n v="43563.327159999993"/>
    <n v="56264.188020000001"/>
    <n v="0"/>
    <n v="0"/>
    <n v="0"/>
    <n v="0"/>
    <n v="0"/>
    <n v="0"/>
    <s v="Gastos Medicos"/>
    <s v="Accidentes y Enfermedades"/>
    <s v="Gastos Medicos"/>
    <x v="28"/>
    <x v="0"/>
    <n v="4904466.9413400004"/>
    <n v="4026801.2294200002"/>
    <n v="1025001350.6946898"/>
    <n v="915229324.65265012"/>
    <n v="979173922.5983398"/>
    <n v="876641246.77608013"/>
    <n v="177180208.77595001"/>
    <n v="158266338.74798006"/>
    <n v="139622278.47811997"/>
    <n v="117437565.55420999"/>
    <n v="83949.388950000008"/>
    <n v="109414.53413"/>
    <n v="1.8227735655757828E-2"/>
    <n v="2.8349427822075429E-2"/>
    <n v="-12571.661380000001"/>
    <n v="-28.019463862818338"/>
    <n v="38.470726819983597"/>
    <n v="41.006984882548529"/>
    <n v="0.65850051547449295"/>
    <n v="1.1142243908687419"/>
    <n v="3.1508192714196507E-3"/>
    <n v="3.298284333829006E-3"/>
    <n v="4.9023343397599558E-3"/>
    <n v="5.1181257595400943E-3"/>
    <m/>
    <m/>
    <m/>
    <n v="0"/>
    <m/>
    <n v="0"/>
    <m/>
    <n v="0"/>
    <m/>
    <n v="119.32285716154855"/>
    <n v="49.2771912371974"/>
    <n v="16.172498801505466"/>
    <n v="1.139827564301921E-2"/>
    <n v="99.048006461721585"/>
    <n v="-22.573614419682521"/>
    <n v="34.129720820892416"/>
    <n v="13.275897463133779"/>
    <s v="Resto"/>
    <n v="2024"/>
    <n v="4"/>
    <d v="2026-02-27T00:00:00"/>
    <x v="28"/>
    <x v="34"/>
  </r>
  <r>
    <n v="2025"/>
    <n v="12"/>
    <n v="104"/>
    <x v="19"/>
    <s v="Vida Gpo y Col"/>
    <n v="225"/>
    <s v="0e6523810856a138a75dec70a9cf3778a5c70b83ac915f22c33f05db97cb3e68"/>
    <s v="a62909462c6310cff6f2c460478962c30aafe7f1a24cba6daff12de1aba6d3de"/>
    <x v="4"/>
    <n v="4563958.4852499999"/>
    <n v="3575069.4296500003"/>
    <n v="4563958.4852499999"/>
    <n v="3575069.4296500003"/>
    <n v="1069010.0101399999"/>
    <n v="942072.95459999982"/>
    <n v="1069010.0101399999"/>
    <n v="942072.95459999982"/>
    <n v="34851877.802999951"/>
    <n v="34722901.368000001"/>
    <n v="143.042"/>
    <n v="137.94900000000001"/>
    <n v="0"/>
    <n v="-15955.739880000001"/>
    <n v="925450.13529999985"/>
    <n v="753785.23303999996"/>
    <n v="3809832.8724699998"/>
    <n v="3156995.97272"/>
    <n v="3409128.80473"/>
    <n v="2776163.5790900001"/>
    <n v="167446.60147999998"/>
    <n v="463774.26835000003"/>
    <n v="987383.07903999998"/>
    <n v="335131.58220999996"/>
    <s v="Vida Gpo y Col"/>
    <s v="Vida"/>
    <s v="Vida"/>
    <x v="37"/>
    <x v="0"/>
    <n v="4904466.9413400004"/>
    <n v="4026801.2294200002"/>
    <n v="1025001350.6946898"/>
    <n v="915229324.65265012"/>
    <n v="979173922.5983398"/>
    <n v="876641246.77608013"/>
    <n v="100163175.79472996"/>
    <n v="95382072.448490024"/>
    <n v="61461310.436570011"/>
    <n v="56544656.697530009"/>
    <n v="4820517.5523900008"/>
    <n v="3917386.6952900002"/>
    <n v="4.5565233420745139"/>
    <n v="3.748156585275157"/>
    <n v="988889.05559999961"/>
    <n v="27.660695129403745"/>
    <n v="94.677769257103947"/>
    <n v="91.261591150764389"/>
    <n v="93.057177055882718"/>
    <n v="88.78186992519953"/>
    <n v="0.44526365571682408"/>
    <n v="0.4661029445248156"/>
    <n v="0.39062007011268118"/>
    <n v="0.40781442155472497"/>
    <n v="3.4035749941840097"/>
    <n v="0.16717381427996825"/>
    <n v="0.98577453361053546"/>
    <n v="632965.22563999984"/>
    <n v="22.799997464395805"/>
    <n v="-296327.66687000007"/>
    <n v="-63.89480553206721"/>
    <n v="652251.49683000008"/>
    <n v="194.62549382209122"/>
    <n v="13.474227757010283"/>
    <n v="23.422868844992195"/>
    <n v="26.351179274642195"/>
    <n v="1.7393218637003378"/>
    <n v="22.773715208996471"/>
    <n v="20.679053929471113"/>
    <n v="24.291095338783453"/>
    <n v="23.876661216978199"/>
    <s v="Medianas"/>
    <n v="2024"/>
    <n v="4"/>
    <d v="2026-02-27T00:00:00"/>
    <x v="37"/>
    <x v="4"/>
  </r>
  <r>
    <n v="2025"/>
    <n v="12"/>
    <n v="104"/>
    <x v="19"/>
    <s v="Vida Individual"/>
    <n v="225"/>
    <s v="0e6523810856a138a75dec70a9cf3778a5c70b83ac915f22c33f05db97cb3e68"/>
    <s v="a62909462c6310cff6f2c460478962c30aafe7f1a24cba6daff12de1aba6d3de"/>
    <x v="9"/>
    <n v="256559.06714"/>
    <n v="342317.26564"/>
    <n v="256559.06714"/>
    <n v="342317.26564"/>
    <n v="31740.840710000004"/>
    <n v="29823.178950000001"/>
    <n v="31740.840710000004"/>
    <n v="29823.178950000001"/>
    <n v="34851877.802999951"/>
    <n v="34722901.368000001"/>
    <n v="143.042"/>
    <n v="137.94900000000001"/>
    <n v="0"/>
    <n v="0"/>
    <n v="34835.516049999998"/>
    <n v="25350.20062"/>
    <n v="288382.14908"/>
    <n v="375073.47553"/>
    <n v="249340.15740999999"/>
    <n v="293021.33241999999"/>
    <n v="7218.9097300000003"/>
    <n v="2883.27664"/>
    <n v="0"/>
    <n v="46412.656579999995"/>
    <s v="Vida Individual"/>
    <s v="Vida"/>
    <s v="Vida"/>
    <x v="35"/>
    <x v="0"/>
    <n v="4904466.9413400004"/>
    <n v="4026801.2294200002"/>
    <n v="1025001350.6946898"/>
    <n v="915229324.65265012"/>
    <n v="979173922.5983398"/>
    <n v="876641246.77608013"/>
    <n v="318916234.91786987"/>
    <n v="280512511.78619993"/>
    <n v="158972712.63444"/>
    <n v="148438254.48143995"/>
    <n v="4820517.5523900008"/>
    <n v="3917386.6952900002"/>
    <n v="8.044716419221222E-2"/>
    <n v="0.122032797560526"/>
    <n v="-85758.198499999999"/>
    <n v="-25.052256227761561"/>
    <n v="5.3222307428960329"/>
    <n v="8.7384088492356149"/>
    <n v="5.2311305226150191"/>
    <n v="8.5009725123508417"/>
    <n v="2.5030119908243862E-2"/>
    <n v="2.6201582907681393E-2"/>
    <n v="3.7402348943519376E-2"/>
    <n v="3.9048729100860782E-2"/>
    <n v="7.8183588701344189E-2"/>
    <n v="2.2635754908680262E-3"/>
    <m/>
    <n v="-43681.175010000006"/>
    <n v="-14.907165512233057"/>
    <n v="4335.6330900000003"/>
    <n v="150.37173436122316"/>
    <n v="-46412.656579999995"/>
    <m/>
    <n v="6.4301051313646163"/>
    <n v="12.371747786516373"/>
    <n v="8.7121457032680691"/>
    <n v="1.996621947502935E-2"/>
    <n v="37.417121750573344"/>
    <n v="-23.113158382500988"/>
    <n v="12.079636746287054"/>
    <n v="6.7587292287674394"/>
    <s v="Resto"/>
    <n v="2024"/>
    <n v="4"/>
    <d v="2026-02-27T00:00:00"/>
    <x v="35"/>
    <x v="9"/>
  </r>
  <r>
    <n v="2025"/>
    <n v="12"/>
    <n v="104"/>
    <x v="19"/>
    <s v="Vida Total"/>
    <n v="225"/>
    <s v="0e6523810856a138a75dec70a9cf3778a5c70b83ac915f22c33f05db97cb3e68"/>
    <s v="a62909462c6310cff6f2c460478962c30aafe7f1a24cba6daff12de1aba6d3de"/>
    <x v="29"/>
    <n v="4820517.5523900008"/>
    <n v="3917386.6952900002"/>
    <n v="4820517.5523900008"/>
    <n v="3917386.6952900002"/>
    <n v="1100750.8508499998"/>
    <n v="971896.13355000003"/>
    <n v="1100750.8508499998"/>
    <n v="971896.13355000003"/>
    <n v="34851877.802999951"/>
    <n v="34722901.368000001"/>
    <n v="143.042"/>
    <n v="137.94900000000001"/>
    <n v="0"/>
    <n v="-15955.739880000001"/>
    <n v="960285.65135000006"/>
    <n v="779135.43365999998"/>
    <n v="4098215.0215500002"/>
    <n v="3532069.4482499999"/>
    <n v="3658468.96214"/>
    <n v="3069184.91151"/>
    <n v="174665.51121"/>
    <n v="466657.54499000002"/>
    <n v="987383.07903999998"/>
    <n v="381544.23878999997"/>
    <s v="Vida Total"/>
    <s v="Totales"/>
    <s v="Vida Total"/>
    <x v="36"/>
    <x v="0"/>
    <n v="4904466.9413400004"/>
    <n v="4026801.2294200002"/>
    <n v="1025001350.6946898"/>
    <n v="915229324.65265012"/>
    <n v="979173922.5983398"/>
    <n v="876641246.77608013"/>
    <n v="419079410.71260005"/>
    <n v="375894584.23469001"/>
    <n v="220434023.07100993"/>
    <n v="204982911.17896998"/>
    <n v="4820517.5523900008"/>
    <n v="3917386.6952900002"/>
    <n v="1.1502635131115657"/>
    <n v="1.0421503420342382"/>
    <n v="903130.8571000006"/>
    <n v="23.054421923315971"/>
    <n v="100"/>
    <n v="100"/>
    <n v="98.288307578497751"/>
    <n v="97.282842437550372"/>
    <n v="0.47029377562506802"/>
    <n v="0.49230452743249697"/>
    <n v="0.42802241905620053"/>
    <n v="0.44686315065558579"/>
    <n v="0.87297749987744844"/>
    <n v="4.1678380456104933E-2"/>
    <n v="0.23560763277801217"/>
    <n v="589284.05062999995"/>
    <n v="19.200017842524829"/>
    <n v="-291992.03378000006"/>
    <n v="-62.570944564125085"/>
    <n v="605838.84025000001"/>
    <n v="158.78600137465332"/>
    <n v="13.258074896268823"/>
    <n v="22.83470268258333"/>
    <n v="24.809808404121604"/>
    <n v="0.49935614997844835"/>
    <n v="23.25015778566819"/>
    <n v="16.028721450550833"/>
    <n v="23.431802535993025"/>
    <n v="22.058893378951836"/>
    <s v="Resto"/>
    <n v="2024"/>
    <n v="4"/>
    <d v="2026-02-27T00:00:00"/>
    <x v="36"/>
    <x v="29"/>
  </r>
  <r>
    <n v="2025"/>
    <n v="12"/>
    <n v="104"/>
    <x v="19"/>
    <s v="Total General Sin Pensiones"/>
    <n v="225"/>
    <s v="0e6523810856a138a75dec70a9cf3778a5c70b83ac915f22c33f05db97cb3e68"/>
    <s v="a62909462c6310cff6f2c460478962c30aafe7f1a24cba6daff12de1aba6d3de"/>
    <x v="45"/>
    <n v="4904466.9413400004"/>
    <n v="4026801.2294200002"/>
    <n v="4904466.9413400004"/>
    <n v="4026801.2294200002"/>
    <n v="1127314.1322799998"/>
    <n v="989644.71629999997"/>
    <n v="1127314.1322799998"/>
    <n v="989644.71629999997"/>
    <n v="34851877.802999951"/>
    <n v="34722901.368000001"/>
    <n v="143.042"/>
    <n v="137.94900000000001"/>
    <n v="0"/>
    <n v="-15955.739880000001"/>
    <n v="984489.75072000001"/>
    <n v="796404.24500999996"/>
    <n v="4193889.8623200003"/>
    <n v="3648315.18053"/>
    <n v="3658468.96214"/>
    <n v="3069184.91151"/>
    <n v="174665.51121"/>
    <n v="466657.54499000002"/>
    <n v="987383.07903999998"/>
    <n v="381544.23878999997"/>
    <s v="Total General Sin Pensiones"/>
    <s v="Totales"/>
    <s v="Total General Sin Pensiones"/>
    <x v="25"/>
    <x v="0"/>
    <n v="4904466.9413400004"/>
    <n v="4026801.2294200002"/>
    <n v="1025001350.6946898"/>
    <n v="915229324.65265012"/>
    <n v="979173922.5983398"/>
    <n v="876641246.77608013"/>
    <n v="979173922.5983398"/>
    <n v="876641246.77608013"/>
    <n v="558476302.03137994"/>
    <n v="497794560.05847001"/>
    <n v="4904466.9413400004"/>
    <n v="4026801.2294200002"/>
    <n v="0.500878018516413"/>
    <n v="0.45934425789670413"/>
    <n v="877665.71192000015"/>
    <n v="21.79560554188107"/>
    <n v="100"/>
    <n v="100"/>
    <n v="100"/>
    <n v="100"/>
    <n v="0.47848394912026421"/>
    <n v="0.500878018516413"/>
    <n v="0.43997729541153646"/>
    <n v="0.45934425789670413"/>
    <n v="0.37362810402792102"/>
    <n v="1.7838047682735149E-2"/>
    <n v="0.10083837572184073"/>
    <n v="589284.05062999995"/>
    <n v="19.200017842524829"/>
    <n v="-291992.03378000006"/>
    <n v="-62.570944564125085"/>
    <n v="605838.84025000001"/>
    <n v="158.78600137465332"/>
    <n v="13.910993886240973"/>
    <n v="22.98545684502044"/>
    <n v="24.576448151192785"/>
    <n v="0.20185532101891368"/>
    <n v="23.616838670622407"/>
    <n v="14.954154309407652"/>
    <n v="23.474382567008909"/>
    <n v="21.829370698567342"/>
    <s v="Resto"/>
    <n v="2024"/>
    <n v="4"/>
    <d v="2026-02-27T00:00:00"/>
    <x v="25"/>
    <x v="45"/>
  </r>
  <r>
    <n v="2025"/>
    <n v="12"/>
    <n v="104"/>
    <x v="19"/>
    <s v="Total General"/>
    <n v="225"/>
    <s v="0e6523810856a138a75dec70a9cf3778a5c70b83ac915f22c33f05db97cb3e68"/>
    <s v="a62909462c6310cff6f2c460478962c30aafe7f1a24cba6daff12de1aba6d3de"/>
    <x v="39"/>
    <n v="4904466.9413400004"/>
    <n v="4026801.2294200002"/>
    <n v="4904466.9413400004"/>
    <n v="4026801.2294200002"/>
    <n v="1127314.1322799998"/>
    <n v="989644.71629999997"/>
    <n v="1127314.1322799998"/>
    <n v="989644.71629999997"/>
    <n v="34851877.802999951"/>
    <n v="34722901.368000001"/>
    <n v="143.042"/>
    <n v="137.94900000000001"/>
    <n v="0"/>
    <n v="-15955.739880000001"/>
    <n v="984489.75072000001"/>
    <n v="796404.24500999996"/>
    <n v="4193889.8623200003"/>
    <n v="3648315.18053"/>
    <n v="3658468.96214"/>
    <n v="3069184.91151"/>
    <n v="174665.51121"/>
    <n v="466657.54499000002"/>
    <n v="987383.07903999998"/>
    <n v="381544.23878999997"/>
    <s v="Total General"/>
    <s v="Totales"/>
    <s v="Total General"/>
    <x v="26"/>
    <x v="0"/>
    <n v="4904466.9413400004"/>
    <n v="4026801.2294200002"/>
    <n v="1025001350.6946898"/>
    <n v="915229324.65265012"/>
    <n v="979173922.5983398"/>
    <n v="876641246.77608013"/>
    <n v="1025001350.6946898"/>
    <n v="915229324.65265012"/>
    <n v="593582477.48155999"/>
    <n v="529500429.12055987"/>
    <n v="4904466.9413400004"/>
    <n v="4026801.2294200002"/>
    <n v="0.47848394912026421"/>
    <n v="0.43997729541153646"/>
    <n v="877665.71192000015"/>
    <n v="21.79560554188107"/>
    <n v="100"/>
    <n v="100"/>
    <n v="100"/>
    <n v="100"/>
    <n v="0.47848394912026421"/>
    <n v="0.500878018516413"/>
    <n v="0.43997729541153646"/>
    <n v="0.45934425789670413"/>
    <n v="0.35692333084834377"/>
    <n v="1.7040515223869832E-2"/>
    <n v="9.6329929552854326E-2"/>
    <n v="589284.05062999995"/>
    <n v="19.200017842524829"/>
    <n v="-291992.03378000006"/>
    <n v="-62.570944564125085"/>
    <n v="605838.84025000001"/>
    <n v="158.78600137465332"/>
    <n v="13.910993886240973"/>
    <n v="22.98545684502044"/>
    <n v="24.576448151192785"/>
    <n v="0.18991701659775165"/>
    <n v="23.616838670622407"/>
    <n v="14.954154309407652"/>
    <n v="23.474382567008909"/>
    <n v="21.829370698567342"/>
    <s v="Resto"/>
    <n v="2024"/>
    <n v="4"/>
    <d v="2026-02-27T00:00:00"/>
    <x v="26"/>
    <x v="39"/>
  </r>
  <r>
    <n v="2025"/>
    <n v="12"/>
    <n v="39"/>
    <x v="20"/>
    <s v="Incendio"/>
    <n v="27"/>
    <s v="670671cd97404156226e507973f2ab8330d3022ca96e0c93bdbdb320c41adcaf"/>
    <s v="a62909462c6310cff6f2c460478962c30aafe7f1a24cba6daff12de1aba6d3de"/>
    <x v="8"/>
    <n v="1492561.3125699998"/>
    <n v="963368.00777999999"/>
    <n v="1492561.3125699998"/>
    <n v="963368.00777999999"/>
    <n v="689212.75527000008"/>
    <n v="329500.00119999994"/>
    <n v="689212.75527000008"/>
    <n v="329500.00119999994"/>
    <n v="34851877.802999951"/>
    <n v="34722901.368000001"/>
    <n v="143.042"/>
    <n v="137.94900000000001"/>
    <n v="0"/>
    <n v="0"/>
    <n v="181897.48649000001"/>
    <n v="-28841.73069"/>
    <n v="265420.07390000002"/>
    <n v="250161.50053999998"/>
    <n v="0"/>
    <n v="0"/>
    <n v="0"/>
    <n v="0"/>
    <n v="0"/>
    <n v="0"/>
    <s v="Incendio"/>
    <s v="Daños Sin Autos"/>
    <s v="Incendio"/>
    <x v="0"/>
    <x v="0"/>
    <n v="31148306.381169997"/>
    <n v="26393187.39869"/>
    <n v="1025001350.6946898"/>
    <n v="915229324.65265012"/>
    <n v="979173922.5983398"/>
    <n v="876641246.77608013"/>
    <n v="34004630.66296"/>
    <n v="29220783.15724"/>
    <n v="21161856.01103"/>
    <n v="17879229.429379996"/>
    <m/>
    <m/>
    <n v="4.3892884100511411"/>
    <n v="3.2968589602681728"/>
    <n v="529193.30478999985"/>
    <n v="54.931583830511556"/>
    <m/>
    <m/>
    <n v="4.7917896218983316"/>
    <n v="3.6500631516291051"/>
    <n v="0.14561554592668816"/>
    <n v="0.15243066406520847"/>
    <n v="0.10525974002697297"/>
    <n v="0.10989307328657699"/>
    <m/>
    <m/>
    <m/>
    <n v="0"/>
    <m/>
    <n v="0"/>
    <m/>
    <n v="0"/>
    <m/>
    <n v="109.16927246129559"/>
    <n v="46.176512111469897"/>
    <n v="34.202921265706635"/>
    <n v="3.256863457112495"/>
    <n v="-730.67465834519942"/>
    <n v="6.099489060891794"/>
    <n v="68.531925192113363"/>
    <n v="-11.529244359240764"/>
    <s v="Medianas"/>
    <n v="2024"/>
    <n v="4"/>
    <d v="2026-02-27T00:00:00"/>
    <x v="0"/>
    <x v="8"/>
  </r>
  <r>
    <n v="2025"/>
    <n v="12"/>
    <n v="39"/>
    <x v="20"/>
    <s v="Vida Total"/>
    <n v="27"/>
    <s v="670671cd97404156226e507973f2ab8330d3022ca96e0c93bdbdb320c41adcaf"/>
    <s v="a62909462c6310cff6f2c460478962c30aafe7f1a24cba6daff12de1aba6d3de"/>
    <x v="6"/>
    <n v="1156591.7141300002"/>
    <n v="1065684.53697"/>
    <n v="1156591.7141300002"/>
    <n v="1065684.53697"/>
    <n v="464475.63948000001"/>
    <n v="421512.33160000003"/>
    <n v="464475.63948000001"/>
    <n v="421512.33160000003"/>
    <n v="34851877.802999951"/>
    <n v="34722901.368000001"/>
    <n v="143.042"/>
    <n v="137.94900000000001"/>
    <n v="68300.437279999984"/>
    <n v="13083.2094"/>
    <n v="425652.52749000001"/>
    <n v="374683.61660000001"/>
    <n v="1098118.17857"/>
    <n v="1039594.93618"/>
    <n v="1156591.71413"/>
    <n v="1065684.53697"/>
    <n v="0"/>
    <n v="0"/>
    <n v="0"/>
    <n v="0"/>
    <s v="Vida Total"/>
    <s v="Totales"/>
    <s v="Vida Total"/>
    <x v="36"/>
    <x v="0"/>
    <n v="31148306.381169997"/>
    <n v="26393187.39869"/>
    <n v="1025001350.6946898"/>
    <n v="915229324.65265012"/>
    <n v="979173922.5983398"/>
    <n v="876641246.77608013"/>
    <n v="419079410.71260005"/>
    <n v="375894584.23469001"/>
    <n v="220434023.07100993"/>
    <n v="204982911.17896998"/>
    <n v="1156591.7141300002"/>
    <n v="1065684.53697"/>
    <n v="0.27598390294654151"/>
    <n v="0.28350622266604386"/>
    <n v="90907.177160000196"/>
    <n v="8.5304021974900159"/>
    <n v="100"/>
    <n v="100"/>
    <n v="3.7131768898651627"/>
    <n v="4.0377257997376033"/>
    <n v="0.11283806732021628"/>
    <n v="0.11811912954757453"/>
    <n v="0.11643907251053728"/>
    <n v="0.12156449869192695"/>
    <n v="0.27598390294654146"/>
    <m/>
    <m/>
    <n v="90907.177159999963"/>
    <n v="8.5304021974899946"/>
    <n v="0"/>
    <m/>
    <n v="0"/>
    <m/>
    <n v="10.192657405043759"/>
    <n v="40.158997665773803"/>
    <n v="39.55319956114424"/>
    <n v="0.21070959600931263"/>
    <n v="13.60318643032976"/>
    <n v="5.6294274195913374"/>
    <n v="38.76199627660263"/>
    <n v="36.041308355808084"/>
    <s v="Resto"/>
    <n v="2024"/>
    <n v="4"/>
    <d v="2026-02-27T00:00:00"/>
    <x v="36"/>
    <x v="6"/>
  </r>
  <r>
    <n v="2025"/>
    <n v="12"/>
    <n v="39"/>
    <x v="20"/>
    <s v="Vida Gpo y Col"/>
    <n v="27"/>
    <s v="670671cd97404156226e507973f2ab8330d3022ca96e0c93bdbdb320c41adcaf"/>
    <s v="a62909462c6310cff6f2c460478962c30aafe7f1a24cba6daff12de1aba6d3de"/>
    <x v="26"/>
    <n v="974747.35433"/>
    <n v="881371.50773000007"/>
    <n v="974747.35433"/>
    <n v="881371.50773000007"/>
    <n v="431092.45652000001"/>
    <n v="392767.33518000005"/>
    <n v="431092.45652000001"/>
    <n v="392767.33518000005"/>
    <n v="34851877.802999951"/>
    <n v="34722901.368000001"/>
    <n v="143.042"/>
    <n v="137.94900000000001"/>
    <n v="68065.261099999989"/>
    <n v="14047.77565"/>
    <n v="397263.29258999997"/>
    <n v="342242.85897"/>
    <n v="923135.81463000004"/>
    <n v="853305.54675999994"/>
    <n v="974747.35433"/>
    <n v="881371.50773000007"/>
    <n v="0"/>
    <n v="0"/>
    <n v="0"/>
    <n v="0"/>
    <s v="Vida Gpo y Col"/>
    <s v="Vida"/>
    <s v="Vida"/>
    <x v="37"/>
    <x v="0"/>
    <n v="31148306.381169997"/>
    <n v="26393187.39869"/>
    <n v="1025001350.6946898"/>
    <n v="915229324.65265012"/>
    <n v="979173922.5983398"/>
    <n v="876641246.77608013"/>
    <n v="100163175.79472996"/>
    <n v="95382072.448490024"/>
    <n v="61461310.436570011"/>
    <n v="56544656.697530009"/>
    <n v="1156591.7141300002"/>
    <n v="1065684.53697"/>
    <n v="0.97315939375525062"/>
    <n v="0.92404315098728262"/>
    <n v="93375.846599999932"/>
    <n v="10.594379984042401"/>
    <n v="84.277566787102103"/>
    <n v="82.704728946893923"/>
    <n v="3.1293751332793538"/>
    <n v="3.3393901782917892"/>
    <n v="9.5097177547070505E-2"/>
    <n v="9.9547928292800791E-2"/>
    <n v="9.6300619308117133E-2"/>
    <n v="0.10053958913880859"/>
    <n v="0.97315939375525062"/>
    <m/>
    <m/>
    <n v="93375.846599999932"/>
    <n v="10.594379984042401"/>
    <n v="0"/>
    <m/>
    <n v="0"/>
    <m/>
    <n v="9.7577160591616021"/>
    <n v="44.226070951104525"/>
    <n v="44.563198575772503"/>
    <n v="0.70140459657934051"/>
    <n v="16.076429990559092"/>
    <n v="8.1835009903715736"/>
    <n v="43.034111156138621"/>
    <n v="40.107891044362212"/>
    <s v="Resto"/>
    <n v="2024"/>
    <n v="4"/>
    <d v="2026-02-27T00:00:00"/>
    <x v="37"/>
    <x v="26"/>
  </r>
  <r>
    <n v="2025"/>
    <n v="12"/>
    <n v="39"/>
    <x v="20"/>
    <s v="Vida Individual"/>
    <n v="27"/>
    <s v="670671cd97404156226e507973f2ab8330d3022ca96e0c93bdbdb320c41adcaf"/>
    <s v="a62909462c6310cff6f2c460478962c30aafe7f1a24cba6daff12de1aba6d3de"/>
    <x v="26"/>
    <n v="181844.35980000001"/>
    <n v="184313.02924"/>
    <n v="181844.35980000001"/>
    <n v="184313.02924"/>
    <n v="33383.182960000006"/>
    <n v="28744.996420000003"/>
    <n v="33383.182960000006"/>
    <n v="28744.996420000003"/>
    <n v="34851877.802999951"/>
    <n v="34722901.368000001"/>
    <n v="143.042"/>
    <n v="137.94900000000001"/>
    <n v="235.17617999999999"/>
    <n v="-964.56624999999997"/>
    <n v="28389.234899999999"/>
    <n v="32440.75763"/>
    <n v="174982.36394000001"/>
    <n v="186289.38941999999"/>
    <n v="181844.35980000001"/>
    <n v="184313.02924"/>
    <n v="0"/>
    <n v="0"/>
    <n v="0"/>
    <n v="0"/>
    <s v="Vida Individual"/>
    <s v="Vida"/>
    <s v="Vida"/>
    <x v="35"/>
    <x v="0"/>
    <n v="31148306.381169997"/>
    <n v="26393187.39869"/>
    <n v="1025001350.6946898"/>
    <n v="915229324.65265012"/>
    <n v="979173922.5983398"/>
    <n v="876641246.77608013"/>
    <n v="318916234.91786987"/>
    <n v="280512511.78619993"/>
    <n v="158972712.63444"/>
    <n v="148438254.48143995"/>
    <n v="1156591.7141300002"/>
    <n v="1065684.53697"/>
    <n v="5.7019474046791682E-2"/>
    <n v="6.5705813999654708E-2"/>
    <n v="-2468.6694399999978"/>
    <n v="-1.3393895429853031"/>
    <n v="15.722433212897876"/>
    <n v="17.295271053106081"/>
    <n v="0.5838017565858088"/>
    <n v="0.69833562144581363"/>
    <n v="1.7740889773145748E-2"/>
    <n v="1.8571201254773729E-2"/>
    <n v="2.0138453202420158E-2"/>
    <n v="2.1024909553118361E-2"/>
    <n v="5.7019474046791682E-2"/>
    <m/>
    <m/>
    <n v="-2468.6694399999978"/>
    <n v="-1.3393895429853031"/>
    <n v="0"/>
    <m/>
    <n v="0"/>
    <m/>
    <n v="16.135630953750525"/>
    <n v="18.358107447883572"/>
    <n v="15.595748460392459"/>
    <n v="2.0999316427823125E-2"/>
    <n v="-12.488989240662196"/>
    <n v="-6.0696025228294985"/>
    <n v="16.224054962324335"/>
    <n v="17.414173577465796"/>
    <s v="Resto"/>
    <n v="2024"/>
    <n v="4"/>
    <d v="2026-02-27T00:00:00"/>
    <x v="35"/>
    <x v="26"/>
  </r>
  <r>
    <n v="2025"/>
    <n v="12"/>
    <n v="39"/>
    <x v="20"/>
    <s v="Terremoto y Erupcion Volcanica"/>
    <n v="27"/>
    <s v="670671cd97404156226e507973f2ab8330d3022ca96e0c93bdbdb320c41adcaf"/>
    <s v="a62909462c6310cff6f2c460478962c30aafe7f1a24cba6daff12de1aba6d3de"/>
    <x v="4"/>
    <n v="770479.45061000006"/>
    <n v="506940.79572000005"/>
    <n v="770479.45061000006"/>
    <n v="506940.79572000005"/>
    <n v="480.26203999999984"/>
    <n v="-1652.6883200000011"/>
    <n v="480.26203999999984"/>
    <n v="-1652.6883200000011"/>
    <n v="34851877.802999951"/>
    <n v="34722901.368000001"/>
    <n v="143.042"/>
    <n v="137.94900000000001"/>
    <n v="0"/>
    <n v="0"/>
    <n v="-276.85273000000001"/>
    <n v="1490.03457"/>
    <n v="132234.68695"/>
    <n v="124838.20773000001"/>
    <n v="0"/>
    <n v="0"/>
    <n v="0"/>
    <n v="0"/>
    <n v="0"/>
    <n v="0"/>
    <s v="Terremoto y Erupcion Volcanica"/>
    <s v="Daños Sin Autos"/>
    <s v="Riesgos Catastroficos"/>
    <x v="16"/>
    <x v="0"/>
    <n v="31148306.381169997"/>
    <n v="26393187.39869"/>
    <n v="1025001350.6946898"/>
    <n v="915229324.65265012"/>
    <n v="979173922.5983398"/>
    <n v="876641246.77608013"/>
    <n v="15563905.993049996"/>
    <n v="14505796.106170004"/>
    <n v="760196.79989999975"/>
    <n v="-222767.64615000002"/>
    <n v="1681921.07069"/>
    <n v="1177505.89704"/>
    <n v="4.9504247259913727"/>
    <n v="3.4947464586543719"/>
    <n v="263538.65489000001"/>
    <n v="51.986081434953405"/>
    <n v="45.809489163121938"/>
    <n v="43.052081267222668"/>
    <n v="2.4735837678666726"/>
    <n v="1.9207259360616731"/>
    <n v="7.5168627835252244E-2"/>
    <n v="7.8686679948078361E-2"/>
    <n v="5.5389483495013159E-2"/>
    <n v="5.7827623053822337E-2"/>
    <m/>
    <m/>
    <m/>
    <n v="0"/>
    <m/>
    <n v="0"/>
    <m/>
    <n v="0"/>
    <m/>
    <n v="-129.05944419090466"/>
    <n v="6.2332881119641706E-2"/>
    <n v="-0.32601209726132102"/>
    <n v="6.3176014429839222E-2"/>
    <n v="-118.58028904658231"/>
    <n v="5.9248521382148533"/>
    <n v="-0.20936468061869604"/>
    <n v="1.1935725424884711"/>
    <s v="Medianas"/>
    <n v="2024"/>
    <n v="4"/>
    <d v="2026-02-27T00:00:00"/>
    <x v="16"/>
    <x v="4"/>
  </r>
  <r>
    <n v="2025"/>
    <n v="12"/>
    <n v="39"/>
    <x v="20"/>
    <s v="Riesgos Catastroficos"/>
    <n v="27"/>
    <s v="670671cd97404156226e507973f2ab8330d3022ca96e0c93bdbdb320c41adcaf"/>
    <s v="a62909462c6310cff6f2c460478962c30aafe7f1a24cba6daff12de1aba6d3de"/>
    <x v="0"/>
    <n v="1681921.07069"/>
    <n v="1177505.89704"/>
    <n v="1681921.07069"/>
    <n v="1177505.89704"/>
    <n v="203319.88791000002"/>
    <n v="167144.43092000001"/>
    <n v="203319.88791000002"/>
    <n v="167144.43092000001"/>
    <n v="34851877.802999951"/>
    <n v="34722901.368000001"/>
    <n v="143.042"/>
    <n v="137.94900000000001"/>
    <n v="0"/>
    <n v="0"/>
    <n v="12328.1368"/>
    <n v="33184.964950000001"/>
    <n v="230900.48131"/>
    <n v="229342.79801"/>
    <n v="0"/>
    <n v="0"/>
    <n v="0"/>
    <n v="0"/>
    <n v="0"/>
    <n v="0"/>
    <s v="Riesgos Catastroficos"/>
    <s v="Daños Sin Autos"/>
    <s v="Riesgos Catastroficos"/>
    <x v="15"/>
    <x v="0"/>
    <n v="31148306.381169997"/>
    <n v="26393187.39869"/>
    <n v="1025001350.6946898"/>
    <n v="915229324.65265012"/>
    <n v="979173922.5983398"/>
    <n v="876641246.77608013"/>
    <n v="38761762.84839002"/>
    <n v="34998585.621450007"/>
    <n v="12144880.34196"/>
    <n v="6399232.7254699999"/>
    <n v="1681921.07069"/>
    <n v="1177505.89704"/>
    <n v="4.3391242995540358"/>
    <n v="3.3644385226765494"/>
    <n v="504415.17365000001"/>
    <n v="42.837592144378455"/>
    <n v="100"/>
    <n v="100"/>
    <n v="5.3997191696649267"/>
    <n v="4.4614008882399876"/>
    <n v="0.16408964432584269"/>
    <n v="0.17176938967357785"/>
    <n v="0.12865692404325982"/>
    <n v="0.13432015677683137"/>
    <m/>
    <m/>
    <m/>
    <n v="0"/>
    <m/>
    <n v="0"/>
    <m/>
    <n v="0"/>
    <m/>
    <n v="21.64323201848979"/>
    <n v="12.08855108917739"/>
    <n v="14.194785040156969"/>
    <n v="1.6741201410403295"/>
    <n v="-62.850234078671221"/>
    <n v="0.67919433856915568"/>
    <n v="5.339155955872009"/>
    <n v="14.469591039241198"/>
    <s v="Medianas"/>
    <n v="2024"/>
    <n v="4"/>
    <d v="2026-02-27T00:00:00"/>
    <x v="15"/>
    <x v="0"/>
  </r>
  <r>
    <n v="2025"/>
    <n v="12"/>
    <n v="39"/>
    <x v="20"/>
    <s v="Huracan y Otros Riesgos Hidrometeorologicos"/>
    <n v="27"/>
    <s v="670671cd97404156226e507973f2ab8330d3022ca96e0c93bdbdb320c41adcaf"/>
    <s v="a62909462c6310cff6f2c460478962c30aafe7f1a24cba6daff12de1aba6d3de"/>
    <x v="16"/>
    <n v="911441.62008000002"/>
    <n v="670565.10132000002"/>
    <n v="911441.62008000002"/>
    <n v="670565.10132000002"/>
    <n v="202839.62586999999"/>
    <n v="168797.11924000003"/>
    <n v="202839.62586999999"/>
    <n v="168797.11924000003"/>
    <n v="34851877.802999951"/>
    <n v="34722901.368000001"/>
    <n v="143.042"/>
    <n v="137.94900000000001"/>
    <n v="0"/>
    <n v="0"/>
    <n v="12604.989529999999"/>
    <n v="31694.930379999998"/>
    <n v="98665.79436"/>
    <n v="104504.59028"/>
    <n v="0"/>
    <n v="0"/>
    <n v="0"/>
    <n v="0"/>
    <n v="0"/>
    <n v="0"/>
    <s v="Huracan y Otros Riesgos Hidrometeorologicos"/>
    <s v="Daños Sin Autos"/>
    <s v="Riesgos Catastroficos"/>
    <x v="14"/>
    <x v="0"/>
    <n v="31148306.381169997"/>
    <n v="26393187.39869"/>
    <n v="1025001350.6946898"/>
    <n v="915229324.65265012"/>
    <n v="979173922.5983398"/>
    <n v="876641246.77608013"/>
    <n v="23197857.011369999"/>
    <n v="20492623.836209998"/>
    <n v="11407851.490080001"/>
    <n v="6622132.7381100012"/>
    <n v="1681921.07069"/>
    <n v="1177505.89704"/>
    <n v="3.9289905944039303"/>
    <n v="3.2722266639917863"/>
    <n v="240876.51876000001"/>
    <n v="35.921421840450286"/>
    <n v="54.190510836878069"/>
    <n v="56.947918732777346"/>
    <n v="2.9261354017982546"/>
    <n v="2.5406749521783145"/>
    <n v="8.8921016490590449E-2"/>
    <n v="9.3082709725499521E-2"/>
    <n v="7.3267440548246687E-2"/>
    <n v="7.6492533723009043E-2"/>
    <m/>
    <m/>
    <m/>
    <n v="0"/>
    <m/>
    <n v="0"/>
    <m/>
    <n v="0"/>
    <m/>
    <n v="20.167705931993709"/>
    <n v="22.254812749520493"/>
    <n v="25.17236863471194"/>
    <n v="1.7780703583526185"/>
    <n v="-60.230265916741232"/>
    <n v="-5.5871190962579416"/>
    <n v="12.775440173327357"/>
    <n v="30.328744694447884"/>
    <s v="Medianas"/>
    <n v="2024"/>
    <n v="4"/>
    <d v="2026-02-27T00:00:00"/>
    <x v="14"/>
    <x v="16"/>
  </r>
  <r>
    <n v="2025"/>
    <n v="12"/>
    <n v="39"/>
    <x v="20"/>
    <s v="Diversos"/>
    <n v="27"/>
    <s v="670671cd97404156226e507973f2ab8330d3022ca96e0c93bdbdb320c41adcaf"/>
    <s v="a62909462c6310cff6f2c460478962c30aafe7f1a24cba6daff12de1aba6d3de"/>
    <x v="16"/>
    <n v="1589218.3177400001"/>
    <n v="1288810.84442"/>
    <n v="1589218.3177400001"/>
    <n v="1288810.84442"/>
    <n v="372834.37985999999"/>
    <n v="413786.52813999995"/>
    <n v="372834.37985999999"/>
    <n v="413786.52813999995"/>
    <n v="34851877.802999951"/>
    <n v="34722901.368000001"/>
    <n v="143.042"/>
    <n v="137.94900000000001"/>
    <n v="-1285.8347799999992"/>
    <n v="-19693.991060000004"/>
    <n v="44934.849889999998"/>
    <n v="11186.033730000001"/>
    <n v="263358.47214999999"/>
    <n v="252679.19072000001"/>
    <n v="0"/>
    <n v="0"/>
    <n v="0"/>
    <n v="0"/>
    <n v="0"/>
    <n v="0"/>
    <s v="Diversos"/>
    <s v="Daños Sin Autos"/>
    <s v="Diversos"/>
    <x v="6"/>
    <x v="0"/>
    <n v="31148306.381169997"/>
    <n v="26393187.39869"/>
    <n v="1025001350.6946898"/>
    <n v="915229324.65265012"/>
    <n v="979173922.5983398"/>
    <n v="876641246.77608013"/>
    <n v="37295032.047789998"/>
    <n v="33101301.12385001"/>
    <n v="10154871.342620004"/>
    <n v="8675799.5556700006"/>
    <n v="1589218.3177400001"/>
    <n v="1288810.84442"/>
    <n v="4.2612064676699282"/>
    <n v="3.8935353012192966"/>
    <n v="300407.47332000011"/>
    <n v="23.30888777206026"/>
    <n v="100"/>
    <n v="100"/>
    <n v="5.1021018552094572"/>
    <n v="4.8831193631579675"/>
    <n v="0.15504548522427944"/>
    <n v="0.16230194463541717"/>
    <n v="0.14081835117216468"/>
    <n v="0.14701690676313797"/>
    <m/>
    <m/>
    <m/>
    <n v="0"/>
    <m/>
    <n v="0"/>
    <m/>
    <n v="0"/>
    <m/>
    <n v="-9.8969264330771693"/>
    <n v="23.460236752757879"/>
    <n v="32.106071261854972"/>
    <n v="3.6714830476996174"/>
    <n v="301.70493827037649"/>
    <n v="4.2264190413028313"/>
    <n v="17.062238219701793"/>
    <n v="4.42697069676605"/>
    <s v="Medianas"/>
    <n v="2024"/>
    <n v="4"/>
    <d v="2026-02-27T00:00:00"/>
    <x v="6"/>
    <x v="16"/>
  </r>
  <r>
    <n v="2025"/>
    <n v="12"/>
    <n v="39"/>
    <x v="20"/>
    <s v="Miscelaneos"/>
    <n v="27"/>
    <s v="670671cd97404156226e507973f2ab8330d3022ca96e0c93bdbdb320c41adcaf"/>
    <s v="a62909462c6310cff6f2c460478962c30aafe7f1a24cba6daff12de1aba6d3de"/>
    <x v="4"/>
    <n v="922541.03359999997"/>
    <n v="684805.42021000001"/>
    <n v="922541.03359999997"/>
    <n v="684805.42021000001"/>
    <n v="98205.125460000025"/>
    <n v="109413.08641"/>
    <n v="98205.125460000025"/>
    <n v="109413.08641"/>
    <n v="34851877.802999951"/>
    <n v="34722901.368000001"/>
    <n v="143.042"/>
    <n v="137.94900000000001"/>
    <n v="-8496.5653299999994"/>
    <n v="19509.096430000001"/>
    <n v="9974.0434399999995"/>
    <n v="14907.048220000001"/>
    <n v="154116.40650000001"/>
    <n v="152343.90150000001"/>
    <n v="0"/>
    <n v="0"/>
    <n v="0"/>
    <n v="0"/>
    <n v="0"/>
    <n v="0"/>
    <s v="Miscelaneos"/>
    <s v="Daños Sin Autos"/>
    <s v="Diversos"/>
    <x v="8"/>
    <x v="0"/>
    <n v="31148306.381169997"/>
    <n v="26393187.39869"/>
    <n v="1025001350.6946898"/>
    <n v="915229324.65265012"/>
    <n v="979173922.5983398"/>
    <n v="876641246.77608013"/>
    <n v="18488020.312490001"/>
    <n v="15556913.919899998"/>
    <n v="3138927.3225399987"/>
    <n v="3067729.12347"/>
    <n v="1589218.3177400001"/>
    <n v="1288810.84442"/>
    <n v="4.9899395284456523"/>
    <n v="4.4019361663627565"/>
    <n v="237735.61338999995"/>
    <n v="34.715790263035132"/>
    <n v="58.049987424756701"/>
    <n v="53.134672413326967"/>
    <n v="2.9617694853473675"/>
    <n v="2.5946294771657237"/>
    <n v="9.0003884675347229E-2"/>
    <n v="9.4216258450995238E-2"/>
    <n v="7.4823369593178063E-2"/>
    <n v="7.8116951800799694E-2"/>
    <m/>
    <m/>
    <m/>
    <n v="0"/>
    <m/>
    <n v="0"/>
    <m/>
    <n v="0"/>
    <m/>
    <n v="-10.243711531910138"/>
    <n v="10.645068553403805"/>
    <n v="15.977251812120263"/>
    <n v="3.1286205562903282"/>
    <n v="-33.091761073004712"/>
    <n v="1.1634893044931038"/>
    <n v="6.471759669532652"/>
    <n v="9.7851296134752079"/>
    <s v="Medianas"/>
    <n v="2024"/>
    <n v="4"/>
    <d v="2026-02-27T00:00:00"/>
    <x v="8"/>
    <x v="4"/>
  </r>
  <r>
    <n v="2025"/>
    <n v="12"/>
    <n v="39"/>
    <x v="20"/>
    <s v="Tecnicos"/>
    <n v="27"/>
    <s v="670671cd97404156226e507973f2ab8330d3022ca96e0c93bdbdb320c41adcaf"/>
    <s v="a62909462c6310cff6f2c460478962c30aafe7f1a24cba6daff12de1aba6d3de"/>
    <x v="8"/>
    <n v="666677.28414"/>
    <n v="604005.42421000008"/>
    <n v="666677.28414"/>
    <n v="604005.42421000008"/>
    <n v="274629.25439999998"/>
    <n v="304373.44173000002"/>
    <n v="274629.25439999998"/>
    <n v="304373.44173000002"/>
    <n v="34851877.802999951"/>
    <n v="34722901.368000001"/>
    <n v="143.042"/>
    <n v="137.94900000000001"/>
    <n v="7210.7305500000002"/>
    <n v="-39203.087490000005"/>
    <n v="34960.806450000004"/>
    <n v="-3721.01449"/>
    <n v="109242.06565"/>
    <n v="100335.28922000001"/>
    <n v="0"/>
    <n v="0"/>
    <n v="0"/>
    <n v="0"/>
    <n v="0"/>
    <n v="0"/>
    <s v="Tecnicos"/>
    <s v="Daños Sin Autos"/>
    <s v="Diversos"/>
    <x v="7"/>
    <x v="0"/>
    <n v="31148306.381169997"/>
    <n v="26393187.39869"/>
    <n v="1025001350.6946898"/>
    <n v="915229324.65265012"/>
    <n v="979173922.5983398"/>
    <n v="876641246.77608013"/>
    <n v="18807011.735299997"/>
    <n v="17544387.203949999"/>
    <n v="7015944.0200799983"/>
    <n v="5608070.4322000016"/>
    <n v="1589218.3177400001"/>
    <n v="1288810.84442"/>
    <n v="3.54483366907606"/>
    <n v="3.442727393032071"/>
    <n v="62671.859929999919"/>
    <n v="10.376042568155853"/>
    <n v="41.950012575243292"/>
    <n v="46.865327586673047"/>
    <n v="2.1403323698620889"/>
    <n v="2.2884898859922438"/>
    <n v="6.5041600548932224E-2"/>
    <n v="6.8085686184421929E-2"/>
    <n v="6.5994981578986617E-2"/>
    <n v="6.8899954962338292E-2"/>
    <m/>
    <m/>
    <m/>
    <n v="0"/>
    <m/>
    <n v="0"/>
    <m/>
    <n v="0"/>
    <m/>
    <n v="-9.7722676331219347"/>
    <n v="41.193732099971889"/>
    <n v="50.392501379950474"/>
    <n v="3.9143592596234624"/>
    <n v="-1039.5503979883724"/>
    <n v="8.8770127631471407"/>
    <n v="32.003062411883278"/>
    <n v="-3.708580020974598"/>
    <s v="Medianas"/>
    <n v="2024"/>
    <n v="4"/>
    <d v="2026-02-27T00:00:00"/>
    <x v="7"/>
    <x v="8"/>
  </r>
  <r>
    <n v="2025"/>
    <n v="12"/>
    <n v="39"/>
    <x v="20"/>
    <s v="MyT Cascos"/>
    <n v="27"/>
    <s v="670671cd97404156226e507973f2ab8330d3022ca96e0c93bdbdb320c41adcaf"/>
    <s v="a62909462c6310cff6f2c460478962c30aafe7f1a24cba6daff12de1aba6d3de"/>
    <x v="14"/>
    <n v="35790.132740000001"/>
    <n v="38253.132119999995"/>
    <n v="35790.132740000001"/>
    <n v="38253.132119999995"/>
    <n v="3173.1748299999999"/>
    <n v="-10175.320660000001"/>
    <n v="3173.1748299999999"/>
    <n v="-10175.320660000001"/>
    <n v="34851877.802999951"/>
    <n v="34722901.368000001"/>
    <n v="143.042"/>
    <n v="137.94900000000001"/>
    <n v="0"/>
    <n v="0"/>
    <n v="417.90270000000004"/>
    <n v="2955.02873"/>
    <n v="7405.6771600000002"/>
    <n v="7043.9530100000002"/>
    <n v="0"/>
    <n v="0"/>
    <n v="0"/>
    <n v="0"/>
    <n v="0"/>
    <n v="0"/>
    <s v="MyT Cascos"/>
    <s v="Daños Sin Autos"/>
    <s v="Maritimo y Transportes"/>
    <x v="18"/>
    <x v="0"/>
    <n v="31148306.381169997"/>
    <n v="26393187.39869"/>
    <n v="1025001350.6946898"/>
    <n v="915229324.65265012"/>
    <n v="979173922.5983398"/>
    <n v="876641246.77608013"/>
    <n v="9917118.7117099985"/>
    <n v="6428123.3506000005"/>
    <n v="-1931159.7656899989"/>
    <n v="6397090.5990500022"/>
    <n v="1789727.6600500001"/>
    <n v="1597586.34243"/>
    <n v="0.36089245052335112"/>
    <n v="0.59509020025929416"/>
    <n v="-2462.9993799999938"/>
    <n v="-6.4386868303321414"/>
    <n v="1.999753009293052"/>
    <n v="2.3944328456022776"/>
    <n v="0.11490233947883638"/>
    <n v="0.14493562881267857"/>
    <n v="3.4917156661055534E-3"/>
    <n v="3.6551354068975984E-3"/>
    <n v="4.179622646435407E-3"/>
    <n v="4.3636016740803626E-3"/>
    <m/>
    <m/>
    <m/>
    <n v="0"/>
    <m/>
    <n v="0"/>
    <m/>
    <n v="0"/>
    <m/>
    <n v="-131.18501063533068"/>
    <n v="8.8660605230267162"/>
    <n v="-26.599967364972994"/>
    <n v="-0.16431446462257004"/>
    <n v="-85.857914146235728"/>
    <n v="5.1352436548977032"/>
    <n v="5.6430045621918525"/>
    <n v="41.951283970873618"/>
    <s v="Medianas"/>
    <n v="2024"/>
    <n v="4"/>
    <d v="2026-02-27T00:00:00"/>
    <x v="18"/>
    <x v="14"/>
  </r>
  <r>
    <n v="2025"/>
    <n v="12"/>
    <n v="39"/>
    <x v="20"/>
    <s v="MyT Carga"/>
    <n v="27"/>
    <s v="670671cd97404156226e507973f2ab8330d3022ca96e0c93bdbdb320c41adcaf"/>
    <s v="a62909462c6310cff6f2c460478962c30aafe7f1a24cba6daff12de1aba6d3de"/>
    <x v="13"/>
    <n v="1753937.52731"/>
    <n v="1559333.21031"/>
    <n v="1753937.52731"/>
    <n v="1559333.21031"/>
    <n v="820086.86343999999"/>
    <n v="893240.16298000002"/>
    <n v="820086.86343999999"/>
    <n v="893240.16298000002"/>
    <n v="34851877.802999951"/>
    <n v="34722901.368000001"/>
    <n v="143.042"/>
    <n v="137.94900000000001"/>
    <n v="0"/>
    <n v="0"/>
    <n v="122017.99115"/>
    <n v="144692.54588999998"/>
    <n v="559659.52467999991"/>
    <n v="467000.20825000003"/>
    <n v="0"/>
    <n v="0"/>
    <n v="0"/>
    <n v="0"/>
    <n v="0"/>
    <n v="0"/>
    <s v="MyT Carga"/>
    <s v="Daños Sin Autos"/>
    <s v="Maritimo y Transportes"/>
    <x v="17"/>
    <x v="0"/>
    <n v="31148306.381169997"/>
    <n v="26393187.39869"/>
    <n v="1025001350.6946898"/>
    <n v="915229324.65265012"/>
    <n v="979173922.5983398"/>
    <n v="876641246.77608013"/>
    <n v="13372625.609420002"/>
    <n v="11810280.26677"/>
    <n v="7994414.3617699994"/>
    <n v="7433235.6017499994"/>
    <n v="1789727.6600500001"/>
    <n v="1597586.34243"/>
    <n v="13.115879996479404"/>
    <n v="13.203185488302244"/>
    <n v="194604.31700000004"/>
    <n v="12.479970009829522"/>
    <n v="98.000246990706955"/>
    <n v="97.605567154397718"/>
    <n v="5.6309242173446172"/>
    <n v="5.9080897913353043"/>
    <n v="0.17111563083514741"/>
    <n v="0.17912420733752227"/>
    <n v="0.17037622902891597"/>
    <n v="0.17787586610196307"/>
    <m/>
    <m/>
    <m/>
    <n v="0"/>
    <m/>
    <n v="0"/>
    <m/>
    <n v="0"/>
    <m/>
    <n v="-8.1896563289259543"/>
    <n v="46.756902721487506"/>
    <n v="57.283469438993173"/>
    <n v="10.258248150880549"/>
    <n v="-15.670852012817527"/>
    <n v="19.841386533257488"/>
    <n v="21.802182535849273"/>
    <n v="30.983400720999565"/>
    <s v="Grandes"/>
    <n v="2024"/>
    <n v="4"/>
    <d v="2026-02-27T00:00:00"/>
    <x v="17"/>
    <x v="13"/>
  </r>
  <r>
    <n v="2025"/>
    <n v="12"/>
    <n v="39"/>
    <x v="20"/>
    <s v="Maritimo y Transportes"/>
    <n v="27"/>
    <s v="670671cd97404156226e507973f2ab8330d3022ca96e0c93bdbdb320c41adcaf"/>
    <s v="a62909462c6310cff6f2c460478962c30aafe7f1a24cba6daff12de1aba6d3de"/>
    <x v="19"/>
    <n v="1789727.6600500001"/>
    <n v="1597586.34243"/>
    <n v="1789727.6600500001"/>
    <n v="1597586.34243"/>
    <n v="823260.0382699999"/>
    <n v="883064.84232000005"/>
    <n v="823260.0382699999"/>
    <n v="883064.84232000005"/>
    <n v="34851877.802999951"/>
    <n v="34722901.368000001"/>
    <n v="143.042"/>
    <n v="137.94900000000001"/>
    <n v="0"/>
    <n v="0"/>
    <n v="122435.89384999999"/>
    <n v="147647.57462"/>
    <n v="567065.20183999999"/>
    <n v="474044.16125999996"/>
    <n v="0"/>
    <n v="0"/>
    <n v="0"/>
    <n v="0"/>
    <n v="0"/>
    <n v="0"/>
    <s v="Maritimo y Transportes"/>
    <s v="Daños Sin Autos"/>
    <s v="Maritimo y Transportes"/>
    <x v="19"/>
    <x v="0"/>
    <n v="31148306.381169997"/>
    <n v="26393187.39869"/>
    <n v="1025001350.6946898"/>
    <n v="915229324.65265012"/>
    <n v="979173922.5983398"/>
    <n v="876641246.77608013"/>
    <n v="23289744.321129996"/>
    <n v="18238403.617370002"/>
    <n v="6063254.5960799996"/>
    <n v="13830326.200799998"/>
    <n v="1789727.6600500001"/>
    <n v="1597586.34243"/>
    <n v="7.684617037320761"/>
    <n v="8.7594636896207341"/>
    <n v="192141.3176200001"/>
    <n v="12.02697547650191"/>
    <n v="100"/>
    <n v="100"/>
    <n v="5.7458265568234541"/>
    <n v="6.0530254201479829"/>
    <n v="0.17460734650125298"/>
    <n v="0.18277934274441987"/>
    <n v="0.17455585167535137"/>
    <n v="0.18223946777604344"/>
    <m/>
    <m/>
    <m/>
    <n v="0"/>
    <m/>
    <n v="0"/>
    <m/>
    <n v="0"/>
    <m/>
    <n v="-6.7724136647632989"/>
    <n v="45.999179464377292"/>
    <n v="55.27493687613898"/>
    <n v="13.577856994529835"/>
    <n v="-17.075580709596629"/>
    <n v="19.622863897901823"/>
    <n v="21.591149210482826"/>
    <n v="31.14637552492065"/>
    <s v="Grandes"/>
    <n v="2024"/>
    <n v="4"/>
    <d v="2026-02-27T00:00:00"/>
    <x v="19"/>
    <x v="19"/>
  </r>
  <r>
    <n v="2025"/>
    <n v="12"/>
    <n v="39"/>
    <x v="20"/>
    <s v="GMM. Individual"/>
    <n v="27"/>
    <s v="670671cd97404156226e507973f2ab8330d3022ca96e0c93bdbdb320c41adcaf"/>
    <s v="a62909462c6310cff6f2c460478962c30aafe7f1a24cba6daff12de1aba6d3de"/>
    <x v="12"/>
    <n v="407022.45118000003"/>
    <n v="401710.24404000002"/>
    <n v="407022.45118000003"/>
    <n v="401710.24404000002"/>
    <n v="146472.25394999995"/>
    <n v="114978.08605000003"/>
    <n v="146472.25394999995"/>
    <n v="114978.08605000003"/>
    <n v="34851877.802999951"/>
    <n v="34722901.368000001"/>
    <n v="143.042"/>
    <n v="137.94900000000001"/>
    <n v="0"/>
    <n v="0"/>
    <n v="81845.478439999992"/>
    <n v="62184.328030000004"/>
    <n v="232970.74152000001"/>
    <n v="164555.98946000001"/>
    <n v="0"/>
    <n v="0"/>
    <n v="0"/>
    <n v="0"/>
    <n v="0"/>
    <n v="0"/>
    <s v="GMM. Individual"/>
    <s v="Accidentes y Enfermedades"/>
    <s v="Gastos Medicos"/>
    <x v="38"/>
    <x v="0"/>
    <n v="31148306.381169997"/>
    <n v="26393187.39869"/>
    <n v="1025001350.6946898"/>
    <n v="915229324.65265012"/>
    <n v="979173922.5983398"/>
    <n v="876641246.77608013"/>
    <n v="87718256.398300007"/>
    <n v="79278951.097049981"/>
    <n v="65696782.829490021"/>
    <n v="55238627.625970006"/>
    <n v="1795113.26186"/>
    <n v="1748963.1068699998"/>
    <n v="0.46401110543265223"/>
    <n v="0.50670479172743232"/>
    <n v="5312.2071400000132"/>
    <n v="1.3223977279182897"/>
    <n v="22.673914778963038"/>
    <n v="22.968480150442598"/>
    <n v="1.306724180118044"/>
    <n v="1.5220224748600788"/>
    <n v="3.9709455105024258E-2"/>
    <n v="4.156794230180514E-2"/>
    <n v="4.3891758406283364E-2"/>
    <n v="4.5823790007294578E-2"/>
    <m/>
    <m/>
    <m/>
    <n v="0"/>
    <m/>
    <n v="0"/>
    <m/>
    <n v="0"/>
    <m/>
    <n v="27.391452564538433"/>
    <n v="35.986283686652122"/>
    <n v="28.622144382892849"/>
    <n v="0.22295194321791259"/>
    <n v="31.61753295864953"/>
    <n v="41.575364278448305"/>
    <n v="35.131226310224775"/>
    <n v="37.789161144520762"/>
    <s v="Medianas"/>
    <n v="2024"/>
    <n v="4"/>
    <d v="2026-02-27T00:00:00"/>
    <x v="38"/>
    <x v="12"/>
  </r>
  <r>
    <n v="2025"/>
    <n v="12"/>
    <n v="39"/>
    <x v="20"/>
    <s v="Accidentes y Enfermedades Total"/>
    <n v="27"/>
    <s v="670671cd97404156226e507973f2ab8330d3022ca96e0c93bdbdb320c41adcaf"/>
    <s v="a62909462c6310cff6f2c460478962c30aafe7f1a24cba6daff12de1aba6d3de"/>
    <x v="12"/>
    <n v="1795113.26186"/>
    <n v="1748963.1068699998"/>
    <n v="1795113.26186"/>
    <n v="1748963.1068699998"/>
    <n v="384316.04548000003"/>
    <n v="272990.29116999998"/>
    <n v="384316.04548000003"/>
    <n v="272990.29116999998"/>
    <n v="34851877.802999951"/>
    <n v="34722901.368000001"/>
    <n v="143.042"/>
    <n v="137.94900000000001"/>
    <n v="8879.4801699999989"/>
    <n v="28.407290000000103"/>
    <n v="197834.22714999999"/>
    <n v="135234.64027"/>
    <n v="881662.75884000002"/>
    <n v="777186.73898000002"/>
    <n v="0"/>
    <n v="0"/>
    <n v="0"/>
    <n v="0"/>
    <n v="0"/>
    <n v="0"/>
    <s v="Accidentes y Enfermedades Total"/>
    <s v="Totales"/>
    <s v="Accidentes y Enfermedades Total"/>
    <x v="2"/>
    <x v="0"/>
    <n v="31148306.381169997"/>
    <n v="26393187.39869"/>
    <n v="1025001350.6946898"/>
    <n v="915229324.65265012"/>
    <n v="979173922.5983398"/>
    <n v="876641246.77608013"/>
    <n v="188947947.14104998"/>
    <n v="169654061.67242995"/>
    <n v="145343919.95890003"/>
    <n v="122278581.2772"/>
    <n v="1795113.26186"/>
    <n v="1748963.1068699998"/>
    <n v="0.95005703370777805"/>
    <n v="1.0308996375500388"/>
    <n v="46150.154990000185"/>
    <n v="2.6387151797954145"/>
    <n v="100"/>
    <n v="100"/>
    <n v="5.7631167482839292"/>
    <n v="6.6265702601604222"/>
    <n v="0.17513277037570443"/>
    <n v="0.183329357576893"/>
    <n v="0.19109561502891859"/>
    <n v="0.1995072800078658"/>
    <m/>
    <m/>
    <m/>
    <n v="0"/>
    <m/>
    <n v="0"/>
    <m/>
    <n v="0"/>
    <m/>
    <n v="40.780114865211026"/>
    <n v="21.409013773414632"/>
    <n v="15.608693522332334"/>
    <n v="0.26441838474473228"/>
    <n v="46.289609492817839"/>
    <n v="13.442846438311218"/>
    <n v="22.438764160832839"/>
    <n v="17.400533679651488"/>
    <s v="Medianas"/>
    <n v="2024"/>
    <n v="4"/>
    <d v="2026-02-27T00:00:00"/>
    <x v="2"/>
    <x v="12"/>
  </r>
  <r>
    <n v="2025"/>
    <n v="12"/>
    <n v="39"/>
    <x v="20"/>
    <s v="Accidentes Personales"/>
    <n v="27"/>
    <s v="670671cd97404156226e507973f2ab8330d3022ca96e0c93bdbdb320c41adcaf"/>
    <s v="a62909462c6310cff6f2c460478962c30aafe7f1a24cba6daff12de1aba6d3de"/>
    <x v="13"/>
    <n v="1380523.21909"/>
    <n v="1340850.7500199999"/>
    <n v="1380523.21909"/>
    <n v="1340850.7500199999"/>
    <n v="235352.38026999997"/>
    <n v="155602.75156999996"/>
    <n v="235352.38026999997"/>
    <n v="155602.75156999996"/>
    <n v="34851877.802999951"/>
    <n v="34722901.368000001"/>
    <n v="143.042"/>
    <n v="137.94900000000001"/>
    <n v="8879.4801699999989"/>
    <n v="28.407290000000103"/>
    <n v="116248.08214"/>
    <n v="69627.178700000004"/>
    <n v="645025.19130999991"/>
    <n v="609343.13022000005"/>
    <n v="0"/>
    <n v="0"/>
    <n v="0"/>
    <n v="0"/>
    <n v="0"/>
    <n v="0"/>
    <s v="Accidentes Personales"/>
    <s v="Accidentes y Enfermedades"/>
    <s v="Accidentes Personales"/>
    <x v="5"/>
    <x v="0"/>
    <n v="31148306.381169997"/>
    <n v="26393187.39869"/>
    <n v="1025001350.6946898"/>
    <n v="915229324.65265012"/>
    <n v="979173922.5983398"/>
    <n v="876641246.77608013"/>
    <n v="6811902.2167499969"/>
    <n v="6595100.8747899998"/>
    <n v="1727181.4153400001"/>
    <n v="1583187.5877299996"/>
    <n v="1795113.26186"/>
    <n v="1748963.1068699998"/>
    <n v="20.266339344909984"/>
    <n v="20.331011996275112"/>
    <n v="39672.469070000108"/>
    <n v="2.9587535428091671"/>
    <n v="76.90451897500752"/>
    <n v="76.665467942295777"/>
    <n v="4.4320972132358509"/>
    <n v="5.0802910984769944"/>
    <n v="0.13468501462503996"/>
    <n v="0.14098856058448106"/>
    <n v="0.14650434747912855"/>
    <n v="0.15295318979697661"/>
    <m/>
    <m/>
    <m/>
    <n v="0"/>
    <m/>
    <n v="0"/>
    <m/>
    <n v="0"/>
    <m/>
    <n v="51.252068421247408"/>
    <n v="17.048056636464057"/>
    <n v="11.604777904452007"/>
    <n v="13.626384477027868"/>
    <n v="66.95790969913304"/>
    <n v="5.8558239718099481"/>
    <n v="18.022254588833732"/>
    <n v="11.426596156891353"/>
    <s v="Grandes"/>
    <n v="2024"/>
    <n v="4"/>
    <d v="2026-02-27T00:00:00"/>
    <x v="5"/>
    <x v="13"/>
  </r>
  <r>
    <n v="2025"/>
    <n v="12"/>
    <n v="39"/>
    <x v="20"/>
    <s v="AP Individual"/>
    <n v="27"/>
    <s v="670671cd97404156226e507973f2ab8330d3022ca96e0c93bdbdb320c41adcaf"/>
    <s v="a62909462c6310cff6f2c460478962c30aafe7f1a24cba6daff12de1aba6d3de"/>
    <x v="13"/>
    <n v="837056.52787999995"/>
    <n v="815069.84397000005"/>
    <n v="837056.52787999995"/>
    <n v="815069.84397000005"/>
    <n v="102657.19370999999"/>
    <n v="73229.296820000003"/>
    <n v="102657.19370999999"/>
    <n v="73229.296820000003"/>
    <n v="34851877.802999951"/>
    <n v="34722901.368000001"/>
    <n v="143.042"/>
    <n v="137.94900000000001"/>
    <n v="16122.52341"/>
    <n v="-1547.9027699999999"/>
    <n v="53820.636270000003"/>
    <n v="26617.36321"/>
    <n v="383763.54285999999"/>
    <n v="362566.64564999996"/>
    <n v="0"/>
    <n v="0"/>
    <n v="0"/>
    <n v="0"/>
    <n v="0"/>
    <n v="0"/>
    <s v="AP Individual"/>
    <s v="Accidentes y Enfermedades"/>
    <s v="Accidentes Personales"/>
    <x v="4"/>
    <x v="0"/>
    <n v="31148306.381169997"/>
    <n v="26393187.39869"/>
    <n v="1025001350.6946898"/>
    <n v="915229324.65265012"/>
    <n v="979173922.5983398"/>
    <n v="876641246.77608013"/>
    <n v="3822693.4372799997"/>
    <n v="3705521.2749200007"/>
    <n v="405025.26086999994"/>
    <n v="387436.92212"/>
    <n v="1795113.26186"/>
    <n v="1748963.1068699998"/>
    <n v="21.897035208651193"/>
    <n v="21.996091332321303"/>
    <n v="21986.683909999905"/>
    <n v="2.6975214544692649"/>
    <n v="46.629733380315344"/>
    <n v="46.603032434953704"/>
    <n v="2.6873259741210953"/>
    <n v="3.0881826876675578"/>
    <n v="8.1663943887750876E-2"/>
    <n v="8.5485990645950152E-2"/>
    <n v="8.9056351453701194E-2"/>
    <n v="9.2976442412159591E-2"/>
    <m/>
    <m/>
    <m/>
    <n v="0"/>
    <m/>
    <n v="0"/>
    <m/>
    <n v="0"/>
    <m/>
    <n v="40.185961313181416"/>
    <n v="12.264069425513982"/>
    <n v="8.9844198459506899"/>
    <n v="25.34587435101971"/>
    <n v="102.20123175003258"/>
    <n v="5.8463450690558583"/>
    <n v="14.024426569783415"/>
    <n v="7.3413711739206144"/>
    <s v="Grandes"/>
    <n v="2024"/>
    <n v="4"/>
    <d v="2026-02-27T00:00:00"/>
    <x v="4"/>
    <x v="13"/>
  </r>
  <r>
    <n v="2025"/>
    <n v="12"/>
    <n v="39"/>
    <x v="20"/>
    <s v="AP Gpo y Col"/>
    <n v="27"/>
    <s v="670671cd97404156226e507973f2ab8330d3022ca96e0c93bdbdb320c41adcaf"/>
    <s v="a62909462c6310cff6f2c460478962c30aafe7f1a24cba6daff12de1aba6d3de"/>
    <x v="13"/>
    <n v="543466.69121000008"/>
    <n v="525780.90604999999"/>
    <n v="543466.69121000008"/>
    <n v="525780.90604999999"/>
    <n v="132695.18656"/>
    <n v="82373.454750000019"/>
    <n v="132695.18656"/>
    <n v="82373.454750000019"/>
    <n v="34851877.802999951"/>
    <n v="34722901.368000001"/>
    <n v="143.042"/>
    <n v="137.94900000000001"/>
    <n v="-7243.04324"/>
    <n v="1576.31006"/>
    <n v="62427.445869999996"/>
    <n v="43009.815490000001"/>
    <n v="261261.64844999998"/>
    <n v="246776.48457"/>
    <n v="0"/>
    <n v="0"/>
    <n v="0"/>
    <n v="0"/>
    <n v="0"/>
    <n v="0"/>
    <s v="AP Gpo y Col"/>
    <s v="Accidentes y Enfermedades"/>
    <s v="Accidentes Personales"/>
    <x v="3"/>
    <x v="0"/>
    <n v="31148306.381169997"/>
    <n v="26393187.39869"/>
    <n v="1025001350.6946898"/>
    <n v="915229324.65265012"/>
    <n v="979173922.5983398"/>
    <n v="876641246.77608013"/>
    <n v="2989208.7794700004"/>
    <n v="2889579.59987"/>
    <n v="1322156.15447"/>
    <n v="1195750.6656100003"/>
    <n v="1795113.26186"/>
    <n v="1748963.1068699998"/>
    <n v="18.180954603858719"/>
    <n v="18.195757821437226"/>
    <n v="17685.785160000087"/>
    <n v="3.3637176543490188"/>
    <n v="30.274785594692172"/>
    <n v="30.062435507342077"/>
    <n v="1.744771239114755"/>
    <n v="1.9921084108094371"/>
    <n v="5.3021070737289087E-2"/>
    <n v="5.5502569938530914E-2"/>
    <n v="5.7447996025427349E-2"/>
    <n v="5.9976747384817022E-2"/>
    <m/>
    <m/>
    <m/>
    <n v="0"/>
    <m/>
    <n v="0"/>
    <m/>
    <n v="0"/>
    <m/>
    <n v="61.089743003646426"/>
    <n v="24.416434108327991"/>
    <n v="15.666878314171145"/>
    <n v="10.036271896581857"/>
    <n v="45.14697437963828"/>
    <n v="5.8697504769305242"/>
    <n v="23.894607662611953"/>
    <n v="17.428652314641408"/>
    <s v="Grandes"/>
    <n v="2024"/>
    <n v="4"/>
    <d v="2026-02-27T00:00:00"/>
    <x v="3"/>
    <x v="13"/>
  </r>
  <r>
    <n v="2025"/>
    <n v="12"/>
    <n v="39"/>
    <x v="20"/>
    <s v="Gastos Medicos"/>
    <n v="27"/>
    <s v="670671cd97404156226e507973f2ab8330d3022ca96e0c93bdbdb320c41adcaf"/>
    <s v="a62909462c6310cff6f2c460478962c30aafe7f1a24cba6daff12de1aba6d3de"/>
    <x v="9"/>
    <n v="414590.04277"/>
    <n v="408112.35685000004"/>
    <n v="414590.04277"/>
    <n v="408112.35685000004"/>
    <n v="148963.66520999995"/>
    <n v="117387.53960000002"/>
    <n v="148963.66520999995"/>
    <n v="117387.53960000002"/>
    <n v="34851877.802999951"/>
    <n v="34722901.368000001"/>
    <n v="143.042"/>
    <n v="137.94900000000001"/>
    <n v="0"/>
    <n v="0"/>
    <n v="81586.145010000007"/>
    <n v="65607.461569999999"/>
    <n v="236637.56753"/>
    <n v="167843.60876"/>
    <n v="0"/>
    <n v="0"/>
    <n v="0"/>
    <n v="0"/>
    <n v="0"/>
    <n v="0"/>
    <s v="Gastos Medicos"/>
    <s v="Accidentes y Enfermedades"/>
    <s v="Gastos Medicos"/>
    <x v="28"/>
    <x v="0"/>
    <n v="31148306.381169997"/>
    <n v="26393187.39869"/>
    <n v="1025001350.6946898"/>
    <n v="915229324.65265012"/>
    <n v="979173922.5983398"/>
    <n v="876641246.77608013"/>
    <n v="177180208.77595001"/>
    <n v="158266338.74798006"/>
    <n v="139622278.47811997"/>
    <n v="117437565.55420999"/>
    <n v="1795113.26186"/>
    <n v="1748963.1068699998"/>
    <n v="0.23399342716333643"/>
    <n v="0.25786428123536076"/>
    <n v="6477.6859199999599"/>
    <n v="1.5872310189276595"/>
    <n v="23.095481024992488"/>
    <n v="23.334532057704234"/>
    <n v="1.3310195350480789"/>
    <n v="1.5462791616834286"/>
    <n v="4.0447755750664484E-2"/>
    <n v="4.2340796992411951E-2"/>
    <n v="4.4591267549790072E-2"/>
    <n v="4.6554090210889187E-2"/>
    <m/>
    <m/>
    <m/>
    <n v="0"/>
    <m/>
    <n v="0"/>
    <m/>
    <n v="0"/>
    <m/>
    <n v="26.899043729510041"/>
    <n v="35.93035284077957"/>
    <n v="28.763534754510093"/>
    <n v="0.10669047005513797"/>
    <n v="24.354978927132432"/>
    <n v="40.986939734100126"/>
    <n v="34.477258138506187"/>
    <n v="39.08844790379375"/>
    <s v="Resto"/>
    <n v="2024"/>
    <n v="4"/>
    <d v="2026-02-27T00:00:00"/>
    <x v="28"/>
    <x v="9"/>
  </r>
  <r>
    <n v="2025"/>
    <n v="12"/>
    <n v="39"/>
    <x v="20"/>
    <s v="GMM. Gpo y Col"/>
    <n v="27"/>
    <s v="670671cd97404156226e507973f2ab8330d3022ca96e0c93bdbdb320c41adcaf"/>
    <s v="a62909462c6310cff6f2c460478962c30aafe7f1a24cba6daff12de1aba6d3de"/>
    <x v="26"/>
    <n v="7567.59159"/>
    <n v="6402.1128099999996"/>
    <n v="7567.59159"/>
    <n v="6402.1128099999996"/>
    <n v="2491.4112600000003"/>
    <n v="2409.4535500000002"/>
    <n v="2491.4112600000003"/>
    <n v="2409.4535500000002"/>
    <n v="34851877.802999951"/>
    <n v="34722901.368000001"/>
    <n v="143.042"/>
    <n v="137.94900000000001"/>
    <n v="0"/>
    <n v="0"/>
    <n v="-259.33343000000002"/>
    <n v="3423.1335399999998"/>
    <n v="3666.8260099999998"/>
    <n v="3287.6192999999998"/>
    <n v="0"/>
    <n v="0"/>
    <n v="0"/>
    <n v="0"/>
    <n v="0"/>
    <n v="0"/>
    <s v="GMM. Gpo y Col"/>
    <s v="Accidentes y Enfermedades"/>
    <s v="Gastos Medicos"/>
    <x v="29"/>
    <x v="0"/>
    <n v="31148306.381169997"/>
    <n v="26393187.39869"/>
    <n v="1025001350.6946898"/>
    <n v="915229324.65265012"/>
    <n v="979173922.5983398"/>
    <n v="876641246.77608013"/>
    <n v="89461952.377649993"/>
    <n v="78987387.650929973"/>
    <n v="73926910.578630015"/>
    <n v="62198937.928239994"/>
    <n v="1795113.26186"/>
    <n v="1748963.1068699998"/>
    <n v="8.4590056318629911E-3"/>
    <n v="8.1052342663779989E-3"/>
    <n v="1165.4787800000004"/>
    <n v="18.204596116762282"/>
    <n v="0.42156624602944931"/>
    <n v="0.366051907261636"/>
    <n v="2.429535493003503E-2"/>
    <n v="2.4256686823349582E-2"/>
    <n v="7.3830064564023269E-4"/>
    <n v="7.7285469060681361E-4"/>
    <n v="6.9950914350671006E-4"/>
    <n v="7.3030020359460528E-4"/>
    <m/>
    <m/>
    <m/>
    <n v="0"/>
    <m/>
    <n v="0"/>
    <m/>
    <n v="0"/>
    <m/>
    <n v="3.4015061215851183"/>
    <n v="32.922115713699611"/>
    <n v="37.635287310721417"/>
    <n v="3.3701006040961086E-3"/>
    <n v="-107.57590748270954"/>
    <n v="11.534386295882859"/>
    <n v="-7.0724225608948394"/>
    <n v="104.12195657812326"/>
    <s v="Resto"/>
    <n v="2024"/>
    <n v="4"/>
    <d v="2026-02-27T00:00:00"/>
    <x v="29"/>
    <x v="26"/>
  </r>
  <r>
    <n v="2025"/>
    <n v="12"/>
    <n v="39"/>
    <x v="20"/>
    <s v="RC Otros"/>
    <n v="27"/>
    <s v="670671cd97404156226e507973f2ab8330d3022ca96e0c93bdbdb320c41adcaf"/>
    <s v="a62909462c6310cff6f2c460478962c30aafe7f1a24cba6daff12de1aba6d3de"/>
    <x v="14"/>
    <n v="0"/>
    <n v="0"/>
    <n v="0"/>
    <n v="0"/>
    <n v="0"/>
    <n v="-279.35158999999999"/>
    <n v="0"/>
    <n v="-279.35158999999999"/>
    <n v="0"/>
    <n v="0"/>
    <n v="0"/>
    <n v="0"/>
    <n v="0"/>
    <n v="0"/>
    <n v="0"/>
    <n v="-279.35159000000004"/>
    <n v="0"/>
    <n v="0.48276999999999998"/>
    <n v="0"/>
    <n v="0"/>
    <n v="0"/>
    <n v="0"/>
    <n v="0"/>
    <n v="0"/>
    <s v="RC Otros"/>
    <s v="Daños Sin Autos"/>
    <s v="Responsabilidad Civil y Riesgos Profesionales"/>
    <x v="33"/>
    <x v="0"/>
    <n v="31148306.381169997"/>
    <n v="26393187.39869"/>
    <n v="1025001350.6946898"/>
    <n v="915229324.65265012"/>
    <n v="979173922.5983398"/>
    <n v="876641246.77608013"/>
    <n v="2245075.8021599995"/>
    <n v="2181582.1674899999"/>
    <n v="762549.19381999993"/>
    <n v="1224196.8042299999"/>
    <n v="2044484.6457100001"/>
    <n v="1829931.2563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-57864.322555254068"/>
    <s v="Medianas"/>
    <n v="2024"/>
    <n v="4"/>
    <d v="2026-02-27T00:00:00"/>
    <x v="33"/>
    <x v="14"/>
  </r>
  <r>
    <n v="2025"/>
    <n v="12"/>
    <n v="39"/>
    <x v="20"/>
    <s v="RC General"/>
    <n v="27"/>
    <s v="670671cd97404156226e507973f2ab8330d3022ca96e0c93bdbdb320c41adcaf"/>
    <s v="a62909462c6310cff6f2c460478962c30aafe7f1a24cba6daff12de1aba6d3de"/>
    <x v="1"/>
    <n v="2031743.07455"/>
    <n v="1816775.8380400001"/>
    <n v="2031743.07455"/>
    <n v="1816775.8380400001"/>
    <n v="382276.66100999992"/>
    <n v="408385.50005999987"/>
    <n v="382276.66100999992"/>
    <n v="408385.50005999987"/>
    <n v="34851877.802999951"/>
    <n v="34722901.368000001"/>
    <n v="143.042"/>
    <n v="137.94900000000001"/>
    <n v="-198.53429"/>
    <n v="258.29532"/>
    <n v="142054.22734000001"/>
    <n v="186119.56821"/>
    <n v="932167.95879999991"/>
    <n v="737802.44215000002"/>
    <n v="0"/>
    <n v="0"/>
    <n v="0"/>
    <n v="0"/>
    <n v="0"/>
    <n v="0"/>
    <s v="RC General"/>
    <s v="Daños Sin Autos"/>
    <s v="Responsabilidad Civil y Riesgos Profesionales"/>
    <x v="21"/>
    <x v="0"/>
    <n v="31148306.381169997"/>
    <n v="26393187.39869"/>
    <n v="1025001350.6946898"/>
    <n v="915229324.65265012"/>
    <n v="979173922.5983398"/>
    <n v="876641246.77608013"/>
    <n v="17283430.244149998"/>
    <n v="14944322.838619996"/>
    <n v="9150572.3407299984"/>
    <n v="6562817.1625400009"/>
    <n v="2044484.6457100001"/>
    <n v="1829931.25636"/>
    <n v="11.755438855881595"/>
    <n v="12.156963267315007"/>
    <n v="214967.23650999996"/>
    <n v="11.832347833396661"/>
    <n v="99.376783230593773"/>
    <n v="99.281097676523217"/>
    <n v="6.5228043210023259"/>
    <n v="6.883502968384084"/>
    <n v="0.19821857533875403"/>
    <n v="0.20749562745283889"/>
    <n v="0.19850498548322923"/>
    <n v="0.20724279683637312"/>
    <m/>
    <m/>
    <m/>
    <n v="0"/>
    <m/>
    <n v="0"/>
    <m/>
    <n v="0"/>
    <m/>
    <n v="-6.393184637104909"/>
    <n v="18.815206794523878"/>
    <n v="22.478584947528812"/>
    <n v="4.1776256913291974"/>
    <n v="-23.67582371579584"/>
    <n v="26.343842951184506"/>
    <n v="15.239123593442272"/>
    <n v="25.226206580129574"/>
    <s v="Grandes"/>
    <n v="2024"/>
    <n v="4"/>
    <d v="2026-02-27T00:00:00"/>
    <x v="21"/>
    <x v="1"/>
  </r>
  <r>
    <n v="2025"/>
    <n v="12"/>
    <n v="39"/>
    <x v="20"/>
    <s v="RC Viajero"/>
    <n v="27"/>
    <s v="670671cd97404156226e507973f2ab8330d3022ca96e0c93bdbdb320c41adcaf"/>
    <s v="a62909462c6310cff6f2c460478962c30aafe7f1a24cba6daff12de1aba6d3de"/>
    <x v="3"/>
    <n v="12741.57116"/>
    <n v="13167.948119999999"/>
    <n v="12741.57116"/>
    <n v="13167.948119999999"/>
    <n v="1004.18019"/>
    <n v="113.88971999999978"/>
    <n v="1004.18019"/>
    <n v="113.88971999999978"/>
    <n v="34851877.802999951"/>
    <n v="34722901.368000001"/>
    <n v="143.042"/>
    <n v="137.94900000000001"/>
    <n v="257.73417999999998"/>
    <n v="-834.15431000000001"/>
    <n v="645.82319999999993"/>
    <n v="-1020.0429799999999"/>
    <n v="1372.8162399999999"/>
    <n v="1354.3541200000002"/>
    <n v="0"/>
    <n v="0"/>
    <n v="0"/>
    <n v="0"/>
    <n v="0"/>
    <n v="0"/>
    <s v="RC Viajero"/>
    <s v="Daños Sin Autos"/>
    <s v="Responsabilidad Civil y Riesgos Profesionales"/>
    <x v="32"/>
    <x v="0"/>
    <n v="31148306.381169997"/>
    <n v="26393187.39869"/>
    <n v="1025001350.6946898"/>
    <n v="915229324.65265012"/>
    <n v="979173922.5983398"/>
    <n v="876641246.77608013"/>
    <n v="384520.93780999992"/>
    <n v="319948.49102999998"/>
    <n v="68347.172659999997"/>
    <n v="98764.600600000005"/>
    <n v="2044484.6457100001"/>
    <n v="1829931.25636"/>
    <n v="3.3136222002807774"/>
    <n v="4.1156462646874319"/>
    <n v="-426.3769599999996"/>
    <n v="-3.2379908860090456"/>
    <n v="0.62321676940621684"/>
    <n v="0.71958703772255184"/>
    <n v="4.0906144315129206E-2"/>
    <n v="4.9891466010102206E-2"/>
    <n v="1.2430784751029315E-3"/>
    <n v="1.3012571991489435E-3"/>
    <n v="1.4387594196675821E-3"/>
    <n v="1.5020908688047939E-3"/>
    <m/>
    <m/>
    <m/>
    <n v="0"/>
    <m/>
    <n v="0"/>
    <m/>
    <n v="0"/>
    <m/>
    <n v="781.71275686690774"/>
    <n v="7.8811331616029685"/>
    <n v="0.86490103820366349"/>
    <n v="1.4692344261194199"/>
    <n v="-163.31333214998449"/>
    <n v="1.3631678545046766"/>
    <n v="47.043674250240514"/>
    <n v="-75.315825081257174"/>
    <s v="Medianas"/>
    <n v="2024"/>
    <n v="4"/>
    <d v="2026-02-27T00:00:00"/>
    <x v="32"/>
    <x v="3"/>
  </r>
  <r>
    <n v="2025"/>
    <n v="12"/>
    <n v="39"/>
    <x v="20"/>
    <s v="Responsabilidad Civil y Riesgos Profesionales"/>
    <n v="27"/>
    <s v="670671cd97404156226e507973f2ab8330d3022ca96e0c93bdbdb320c41adcaf"/>
    <s v="a62909462c6310cff6f2c460478962c30aafe7f1a24cba6daff12de1aba6d3de"/>
    <x v="25"/>
    <n v="2044484.6457100001"/>
    <n v="1829931.25636"/>
    <n v="2044484.6457100001"/>
    <n v="1829931.25636"/>
    <n v="383824.05005999998"/>
    <n v="408217.65594000003"/>
    <n v="383824.05005999998"/>
    <n v="408217.65594000003"/>
    <n v="34851877.802999951"/>
    <n v="34722901.368000001"/>
    <n v="143.042"/>
    <n v="137.94900000000001"/>
    <n v="59.199889999999982"/>
    <n v="-575.85898999999995"/>
    <n v="142808.69230000002"/>
    <n v="184805.77230000001"/>
    <n v="933540.77503999998"/>
    <n v="739154.77309999999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1148306.381169997"/>
    <n v="26393187.39869"/>
    <n v="1025001350.6946898"/>
    <n v="915229324.65265012"/>
    <n v="979173922.5983398"/>
    <n v="876641246.77608013"/>
    <n v="21871531.865920011"/>
    <n v="19519102.49123"/>
    <n v="10675318.01537"/>
    <n v="7926763.6329799984"/>
    <n v="2044484.6457100001"/>
    <n v="1829931.25636"/>
    <n v="9.3476975378011549"/>
    <n v="9.3750788858360377"/>
    <n v="214553.38935000007"/>
    <n v="11.724669361447937"/>
    <n v="100"/>
    <n v="100"/>
    <n v="6.5637104653174561"/>
    <n v="6.9333469607798364"/>
    <n v="0.19946165381385694"/>
    <n v="0.20879688465198784"/>
    <n v="0.1999423758689659"/>
    <n v="0.20874345840898109"/>
    <m/>
    <m/>
    <m/>
    <n v="0"/>
    <m/>
    <n v="0"/>
    <m/>
    <n v="0"/>
    <m/>
    <n v="-5.9756371448043026"/>
    <n v="18.773633290198038"/>
    <n v="22.307813723669842"/>
    <n v="3.5954343421655608"/>
    <n v="-22.724982817000448"/>
    <n v="26.298416652949296"/>
    <n v="15.297531304284059"/>
    <n v="25.002310615532981"/>
    <s v="Grandes"/>
    <n v="2024"/>
    <n v="4"/>
    <d v="2026-02-27T00:00:00"/>
    <x v="22"/>
    <x v="25"/>
  </r>
  <r>
    <n v="2025"/>
    <n v="12"/>
    <n v="39"/>
    <x v="20"/>
    <s v="RC Aviones y Barcos"/>
    <n v="27"/>
    <s v="670671cd97404156226e507973f2ab8330d3022ca96e0c93bdbdb320c41adcaf"/>
    <s v="a62909462c6310cff6f2c460478962c30aafe7f1a24cba6daff12de1aba6d3de"/>
    <x v="27"/>
    <n v="0"/>
    <n v="-12.5298"/>
    <n v="0"/>
    <n v="-12.5298"/>
    <n v="543.20885999999996"/>
    <n v="-2.3822500000000022"/>
    <n v="543.20885999999996"/>
    <n v="-2.3822500000000022"/>
    <n v="34851877.802999951"/>
    <n v="34722901.368000001"/>
    <n v="143.042"/>
    <n v="137.94900000000001"/>
    <n v="0"/>
    <n v="0"/>
    <n v="108.64175999999999"/>
    <n v="-14.401339999999999"/>
    <n v="0"/>
    <n v="-2.5059399999999998"/>
    <n v="0"/>
    <n v="0"/>
    <n v="0"/>
    <n v="0"/>
    <n v="0"/>
    <n v="0"/>
    <s v="RC Aviones y Barcos"/>
    <s v="Daños Sin Autos"/>
    <s v="Responsabilidad Civil y Riesgos Profesionales"/>
    <x v="20"/>
    <x v="0"/>
    <n v="31148306.381169997"/>
    <n v="26393187.39869"/>
    <n v="1025001350.6946898"/>
    <n v="915229324.65265012"/>
    <n v="979173922.5983398"/>
    <n v="876641246.77608013"/>
    <n v="1958504.8817999999"/>
    <n v="2073248.9940900002"/>
    <n v="693849.30816000002"/>
    <n v="40985.065610000005"/>
    <n v="2044484.6457100001"/>
    <n v="1829931.25636"/>
    <m/>
    <n v="-6.0435577375015856E-4"/>
    <m/>
    <m/>
    <m/>
    <n v="-6.8471424576481627E-4"/>
    <m/>
    <n v="-4.747361434876147E-5"/>
    <m/>
    <m/>
    <n v="-1.369033930895444E-6"/>
    <n v="-1.4292961968284475E-6"/>
    <m/>
    <m/>
    <m/>
    <n v="0"/>
    <m/>
    <n v="0"/>
    <m/>
    <n v="0"/>
    <m/>
    <n v="-22902.344842061055"/>
    <m/>
    <n v="19.012673785694922"/>
    <n v="7.8289169364529704E-2"/>
    <n v="-854.38646681489342"/>
    <m/>
    <m/>
    <n v="574.68814097703853"/>
    <s v="Resto"/>
    <n v="2024"/>
    <n v="4"/>
    <d v="2026-02-27T00:00:00"/>
    <x v="20"/>
    <x v="27"/>
  </r>
  <r>
    <n v="2025"/>
    <n v="12"/>
    <n v="39"/>
    <x v="20"/>
    <s v="Automoviles"/>
    <n v="27"/>
    <s v="670671cd97404156226e507973f2ab8330d3022ca96e0c93bdbdb320c41adcaf"/>
    <s v="a62909462c6310cff6f2c460478962c30aafe7f1a24cba6daff12de1aba6d3de"/>
    <x v="25"/>
    <n v="19598688.398419999"/>
    <n v="16721337.406819999"/>
    <n v="19598688.398419999"/>
    <n v="16721337.406819999"/>
    <n v="10587244.19007"/>
    <n v="9751368.9177599996"/>
    <n v="10587244.19007"/>
    <n v="9751368.9177599996"/>
    <n v="34851877.802999951"/>
    <n v="34722901.368000001"/>
    <n v="143.042"/>
    <n v="137.94900000000001"/>
    <n v="13669.00654"/>
    <n v="1936.8998100000001"/>
    <n v="5370460.4471100001"/>
    <n v="5152514.3117200006"/>
    <n v="8054344.62928"/>
    <n v="7205948.7723199995"/>
    <n v="0"/>
    <n v="0"/>
    <n v="0"/>
    <n v="0"/>
    <n v="0"/>
    <n v="0"/>
    <s v="Automoviles"/>
    <s v="Totales"/>
    <s v="Automoviles Total"/>
    <x v="11"/>
    <x v="0"/>
    <n v="31148306.381169997"/>
    <n v="26393187.39869"/>
    <n v="1025001350.6946898"/>
    <n v="915229324.65265012"/>
    <n v="979173922.5983398"/>
    <n v="876641246.77608013"/>
    <n v="212351111.97566"/>
    <n v="193217367.41473997"/>
    <n v="130402312.61627001"/>
    <n v="114416301.70677"/>
    <n v="19598688.398419999"/>
    <n v="16721337.406819999"/>
    <n v="9.2293787473391848"/>
    <n v="8.6541585937912835"/>
    <n v="2877350.9915999994"/>
    <n v="17.207660617065468"/>
    <n v="100"/>
    <n v="100"/>
    <n v="62.920558692937291"/>
    <n v="63.354748156147089"/>
    <n v="1.9120646411965294"/>
    <n v="2.0015533447227476"/>
    <n v="1.8270106689562331"/>
    <n v="1.9074321985548919"/>
    <m/>
    <m/>
    <m/>
    <n v="0"/>
    <m/>
    <n v="0"/>
    <m/>
    <n v="0"/>
    <m/>
    <n v="8.5718762089662661"/>
    <n v="54.020166935882905"/>
    <n v="58.316919756566755"/>
    <n v="8.1189083058861744"/>
    <n v="4.2298986903200886"/>
    <n v="11.773548269159484"/>
    <n v="66.677807994293389"/>
    <n v="71.50362116800224"/>
    <s v="Grandes"/>
    <n v="2024"/>
    <n v="4"/>
    <d v="2026-02-27T00:00:00"/>
    <x v="11"/>
    <x v="25"/>
  </r>
  <r>
    <n v="2025"/>
    <n v="12"/>
    <n v="39"/>
    <x v="20"/>
    <s v="Camiones"/>
    <n v="27"/>
    <s v="670671cd97404156226e507973f2ab8330d3022ca96e0c93bdbdb320c41adcaf"/>
    <s v="a62909462c6310cff6f2c460478962c30aafe7f1a24cba6daff12de1aba6d3de"/>
    <x v="19"/>
    <n v="4874932.4381899992"/>
    <n v="4600741.0376599999"/>
    <n v="4874932.4381899992"/>
    <n v="4600741.0376599999"/>
    <n v="2660528.3176800013"/>
    <n v="2598342.8652199996"/>
    <n v="2660528.3176800013"/>
    <n v="2598342.8652199996"/>
    <n v="34851877.802999951"/>
    <n v="34722901.368000001"/>
    <n v="143.042"/>
    <n v="137.94900000000001"/>
    <n v="-2911.8792799999997"/>
    <n v="-1540.11509"/>
    <n v="1418574.8069000002"/>
    <n v="1382092.67677"/>
    <n v="2227137.344"/>
    <n v="2049742.3831600002"/>
    <n v="0"/>
    <n v="0"/>
    <n v="0"/>
    <n v="0"/>
    <n v="0"/>
    <n v="0"/>
    <s v="Camiones"/>
    <s v="Automóviles"/>
    <s v="Automóviles"/>
    <x v="10"/>
    <x v="0"/>
    <n v="31148306.381169997"/>
    <n v="26393187.39869"/>
    <n v="1025001350.6946898"/>
    <n v="915229324.65265012"/>
    <n v="979173922.5983398"/>
    <n v="876641246.77608013"/>
    <n v="72063565.252690017"/>
    <n v="68298850.786960006"/>
    <n v="43822980.466360003"/>
    <n v="39398521.360119998"/>
    <n v="19598688.398419999"/>
    <n v="16721337.406819999"/>
    <n v="6.7647672177973819"/>
    <n v="6.7361909968452931"/>
    <n v="274191.40052999929"/>
    <n v="5.9597225378600571"/>
    <n v="24.873768790481947"/>
    <n v="27.514192948367466"/>
    <n v="15.65071429096071"/>
    <n v="17.431547649634592"/>
    <n v="0.47560253797578289"/>
    <n v="0.49786175118449427"/>
    <n v="0.50268724064387726"/>
    <n v="0.52481457546968058"/>
    <m/>
    <m/>
    <m/>
    <n v="0"/>
    <m/>
    <n v="0"/>
    <m/>
    <n v="0"/>
    <m/>
    <n v="2.3932735472435906"/>
    <n v="54.575696205295962"/>
    <n v="56.476616352689831"/>
    <n v="6.0710802628367837"/>
    <n v="2.6396297978555472"/>
    <n v="8.6545003068394308"/>
    <n v="63.694985435976783"/>
    <n v="67.427628375390611"/>
    <s v="Grandes"/>
    <n v="2024"/>
    <n v="4"/>
    <d v="2026-02-27T00:00:00"/>
    <x v="10"/>
    <x v="19"/>
  </r>
  <r>
    <n v="2025"/>
    <n v="12"/>
    <n v="39"/>
    <x v="20"/>
    <s v="Otros Automoviles y Obligatorios"/>
    <n v="27"/>
    <s v="670671cd97404156226e507973f2ab8330d3022ca96e0c93bdbdb320c41adcaf"/>
    <s v="a62909462c6310cff6f2c460478962c30aafe7f1a24cba6daff12de1aba6d3de"/>
    <x v="17"/>
    <n v="0"/>
    <n v="0"/>
    <n v="0"/>
    <n v="0"/>
    <n v="37.750830000000001"/>
    <n v="68.453710000000001"/>
    <n v="37.750830000000001"/>
    <n v="68.453710000000001"/>
    <n v="0"/>
    <n v="0"/>
    <n v="0"/>
    <n v="0"/>
    <n v="0"/>
    <n v="0"/>
    <n v="37.750830000000001"/>
    <n v="68.453710000000001"/>
    <n v="0"/>
    <n v="0"/>
    <n v="0"/>
    <n v="0"/>
    <n v="0"/>
    <n v="0"/>
    <n v="0"/>
    <n v="0"/>
    <s v="Otros Automoviles y Obligatorios"/>
    <s v="Automóviles"/>
    <s v="Automóviles"/>
    <x v="9"/>
    <x v="0"/>
    <n v="31148306.381169997"/>
    <n v="26393187.39869"/>
    <n v="1025001350.6946898"/>
    <n v="915229324.65265012"/>
    <n v="979173922.5983398"/>
    <n v="876641246.77608013"/>
    <n v="6335924.7192400005"/>
    <n v="4915215.4919500006"/>
    <n v="3404863.2988200011"/>
    <n v="3043391.8701899992"/>
    <n v="19598688.398419999"/>
    <n v="16721337.406819999"/>
    <m/>
    <m/>
    <m/>
    <m/>
    <m/>
    <m/>
    <m/>
    <m/>
    <m/>
    <m/>
    <m/>
    <m/>
    <m/>
    <m/>
    <m/>
    <n v="0"/>
    <m/>
    <n v="0"/>
    <m/>
    <n v="0"/>
    <m/>
    <n v="-44.852032125066707"/>
    <m/>
    <m/>
    <n v="1.10873261822532E-3"/>
    <n v="-44.852032125066707"/>
    <m/>
    <m/>
    <m/>
    <s v="Resto"/>
    <n v="2024"/>
    <n v="4"/>
    <d v="2026-02-27T00:00:00"/>
    <x v="9"/>
    <x v="17"/>
  </r>
  <r>
    <n v="2025"/>
    <n v="12"/>
    <n v="39"/>
    <x v="20"/>
    <s v="Automoviles Residentes"/>
    <n v="27"/>
    <s v="670671cd97404156226e507973f2ab8330d3022ca96e0c93bdbdb320c41adcaf"/>
    <s v="a62909462c6310cff6f2c460478962c30aafe7f1a24cba6daff12de1aba6d3de"/>
    <x v="25"/>
    <n v="14074503.895409999"/>
    <n v="11645381.89391"/>
    <n v="14074503.895409999"/>
    <n v="11645381.89391"/>
    <n v="7432683.7173700007"/>
    <n v="6818975.4888599999"/>
    <n v="7432683.7173700007"/>
    <n v="6818975.4888599999"/>
    <n v="34851877.802999951"/>
    <n v="34722901.368000001"/>
    <n v="143.042"/>
    <n v="137.94900000000001"/>
    <n v="16580.88582"/>
    <n v="3477.0149000000001"/>
    <n v="4027863.7785"/>
    <n v="3696316.91823"/>
    <n v="5691281.21612"/>
    <n v="5043074.30033"/>
    <n v="0"/>
    <n v="0"/>
    <n v="0"/>
    <n v="0"/>
    <n v="0"/>
    <n v="0"/>
    <s v="Automoviles Residentes"/>
    <s v="Automóviles"/>
    <s v="Automóviles"/>
    <x v="13"/>
    <x v="0"/>
    <n v="31148306.381169997"/>
    <n v="26393187.39869"/>
    <n v="1025001350.6946898"/>
    <n v="915229324.65265012"/>
    <n v="979173922.5983398"/>
    <n v="876641246.77608013"/>
    <n v="131854203.17789003"/>
    <n v="118102294.51461999"/>
    <n v="82072506.09262"/>
    <n v="71101630.919850022"/>
    <n v="19598688.398419999"/>
    <n v="16721337.406819999"/>
    <n v="10.67429293582814"/>
    <n v="9.8604196825900008"/>
    <n v="2429122.0014999993"/>
    <n v="20.859101261164458"/>
    <n v="71.813498991823622"/>
    <n v="69.643842538338419"/>
    <n v="45.185454782602314"/>
    <n v="44.122681046427942"/>
    <n v="1.3731205218286855"/>
    <n v="1.4373854910332824"/>
    <n v="1.2724004334465224"/>
    <n v="1.3284090768871355"/>
    <m/>
    <m/>
    <m/>
    <n v="0"/>
    <m/>
    <n v="0"/>
    <m/>
    <n v="0"/>
    <m/>
    <n v="9.0000063721097376"/>
    <n v="52.809560980646431"/>
    <n v="58.555189954105423"/>
    <n v="9.0562407208354418"/>
    <n v="8.9696545941402306"/>
    <n v="12.853408004470278"/>
    <n v="70.772531272773307"/>
    <n v="73.294912946020389"/>
    <s v="Grandes"/>
    <n v="2024"/>
    <n v="4"/>
    <d v="2026-02-27T00:00:00"/>
    <x v="13"/>
    <x v="25"/>
  </r>
  <r>
    <n v="2025"/>
    <n v="12"/>
    <n v="39"/>
    <x v="20"/>
    <s v="Automoviles Turistas"/>
    <n v="27"/>
    <s v="670671cd97404156226e507973f2ab8330d3022ca96e0c93bdbdb320c41adcaf"/>
    <s v="a62909462c6310cff6f2c460478962c30aafe7f1a24cba6daff12de1aba6d3de"/>
    <x v="13"/>
    <n v="649252.06482000009"/>
    <n v="475214.47525000002"/>
    <n v="649252.06482000009"/>
    <n v="475214.47525000002"/>
    <n v="493994.40419000003"/>
    <n v="333982.10996999999"/>
    <n v="493994.40419000003"/>
    <n v="333982.10996999999"/>
    <n v="34851877.802999951"/>
    <n v="34722901.368000001"/>
    <n v="143.042"/>
    <n v="137.94900000000001"/>
    <n v="0"/>
    <n v="0"/>
    <n v="-76015.889120000007"/>
    <n v="74036.26301000001"/>
    <n v="135926.06915999998"/>
    <n v="113132.08882999999"/>
    <n v="0"/>
    <n v="0"/>
    <n v="0"/>
    <n v="0"/>
    <n v="0"/>
    <n v="0"/>
    <s v="Automoviles Turistas"/>
    <s v="Automóviles"/>
    <s v="Automóviles"/>
    <x v="12"/>
    <x v="0"/>
    <n v="31148306.381169997"/>
    <n v="26393187.39869"/>
    <n v="1025001350.6946898"/>
    <n v="915229324.65265012"/>
    <n v="979173922.5983398"/>
    <n v="876641246.77608013"/>
    <n v="2097418.8258400001"/>
    <n v="1901006.6212099998"/>
    <n v="1101962.7584699998"/>
    <n v="872757.55660999997"/>
    <n v="19598688.398419999"/>
    <n v="16721337.406819999"/>
    <n v="30.954812497212121"/>
    <n v="24.998044191320268"/>
    <n v="174037.58957000007"/>
    <n v="36.62295629324899"/>
    <n v="3.3127322176944314"/>
    <n v="2.8419645132941223"/>
    <n v="2.0843896193742677"/>
    <n v="1.8005194600845624"/>
    <n v="6.334158139206085E-2"/>
    <n v="6.630610250497096E-2"/>
    <n v="5.1922994865833703E-2"/>
    <n v="5.4208546198075906E-2"/>
    <m/>
    <m/>
    <m/>
    <n v="0"/>
    <m/>
    <n v="0"/>
    <m/>
    <n v="0"/>
    <m/>
    <n v="47.910438746067328"/>
    <n v="76.08668973997888"/>
    <n v="70.280289714302"/>
    <n v="44.828593379678061"/>
    <n v="-202.67386011869971"/>
    <n v="20.14811232227116"/>
    <n v="-55.924437151581955"/>
    <n v="65.442319483070762"/>
    <s v="Grandes"/>
    <n v="2024"/>
    <n v="4"/>
    <d v="2026-02-27T00:00:00"/>
    <x v="12"/>
    <x v="13"/>
  </r>
  <r>
    <n v="2025"/>
    <n v="12"/>
    <n v="39"/>
    <x v="20"/>
    <s v="Daños Sin Autos"/>
    <n v="27"/>
    <s v="670671cd97404156226e507973f2ab8330d3022ca96e0c93bdbdb320c41adcaf"/>
    <s v="a62909462c6310cff6f2c460478962c30aafe7f1a24cba6daff12de1aba6d3de"/>
    <x v="3"/>
    <n v="8597913.0067599993"/>
    <n v="6857202.34803"/>
    <n v="8597913.0067599993"/>
    <n v="6857202.34803"/>
    <n v="2472451.111370001"/>
    <n v="2201713.4585199999"/>
    <n v="2472451.111370001"/>
    <n v="2201713.4585199999"/>
    <n v="34851877.802999951"/>
    <n v="34722901.368000001"/>
    <n v="143.042"/>
    <n v="137.94900000000001"/>
    <n v="-1226.6348899999994"/>
    <n v="-20269.850050000005"/>
    <n v="504405.05933000008"/>
    <n v="347982.61491"/>
    <n v="2260285.0042400002"/>
    <n v="1945382.4236299999"/>
    <n v="0"/>
    <n v="0"/>
    <n v="0"/>
    <n v="0"/>
    <n v="0"/>
    <n v="0"/>
    <s v="Daños Sin Autos"/>
    <s v="Totales"/>
    <s v="Daños Sin Autos Total"/>
    <x v="24"/>
    <x v="0"/>
    <n v="31148306.381169997"/>
    <n v="26393187.39869"/>
    <n v="1025001350.6946898"/>
    <n v="915229324.65265012"/>
    <n v="979173922.5983398"/>
    <n v="876641246.77608013"/>
    <n v="158795452.76903"/>
    <n v="137875233.45422003"/>
    <n v="62296046.385199986"/>
    <n v="56116765.89553"/>
    <n v="28196601.40518"/>
    <n v="23578539.75485"/>
    <n v="5.4144579437458908"/>
    <n v="4.9734837622645687"/>
    <n v="1740710.6587299993"/>
    <n v="25.38514353787571"/>
    <n v="30.492728124250025"/>
    <n v="29.08238771071268"/>
    <n v="27.603147668913625"/>
    <n v="25.980955783954879"/>
    <n v="0.83881967579192018"/>
    <n v="0.87807822577061112"/>
    <n v="0.74923324278671477"/>
    <n v="0.78221306301157079"/>
    <m/>
    <m/>
    <m/>
    <n v="0"/>
    <m/>
    <n v="0"/>
    <m/>
    <n v="0"/>
    <m/>
    <n v="12.296679742875893"/>
    <n v="28.756409950020057"/>
    <n v="32.108042708591327"/>
    <n v="3.9688732348789868"/>
    <n v="44.951223916877623"/>
    <n v="16.187181336942768"/>
    <n v="22.315993708041326"/>
    <n v="17.887619970405584"/>
    <s v="Medianas"/>
    <n v="2024"/>
    <n v="4"/>
    <d v="2026-02-27T00:00:00"/>
    <x v="24"/>
    <x v="3"/>
  </r>
  <r>
    <n v="2025"/>
    <n v="12"/>
    <n v="39"/>
    <x v="20"/>
    <s v="Daños"/>
    <n v="27"/>
    <s v="670671cd97404156226e507973f2ab8330d3022ca96e0c93bdbdb320c41adcaf"/>
    <s v="a62909462c6310cff6f2c460478962c30aafe7f1a24cba6daff12de1aba6d3de"/>
    <x v="25"/>
    <n v="28196601.40518"/>
    <n v="23578539.75485"/>
    <n v="28196601.40518"/>
    <n v="23578539.75485"/>
    <n v="13059695.301439999"/>
    <n v="11953082.37628"/>
    <n v="13059695.301439999"/>
    <n v="11953082.37628"/>
    <n v="34851877.802999951"/>
    <n v="34722901.368000001"/>
    <n v="143.042"/>
    <n v="137.94900000000001"/>
    <n v="12442.371650000001"/>
    <n v="-18332.950240000006"/>
    <n v="5874865.5064399997"/>
    <n v="5500496.9266299997"/>
    <n v="10314629.63352"/>
    <n v="9151331.1959500015"/>
    <n v="0"/>
    <n v="0"/>
    <n v="0"/>
    <n v="0"/>
    <n v="0"/>
    <n v="0"/>
    <s v="Daños"/>
    <s v="Totales"/>
    <s v="Daños Total"/>
    <x v="23"/>
    <x v="0"/>
    <n v="31148306.381169997"/>
    <n v="26393187.39869"/>
    <n v="1025001350.6946898"/>
    <n v="915229324.65265012"/>
    <n v="979173922.5983398"/>
    <n v="876641246.77608013"/>
    <n v="371146564.74468988"/>
    <n v="331092600.86896008"/>
    <n v="192698359.00147003"/>
    <n v="170533067.60229999"/>
    <n v="28196601.40518"/>
    <n v="23578539.75485"/>
    <n v="7.5971608209754873"/>
    <n v="7.1214336088959964"/>
    <n v="4618061.6503299996"/>
    <n v="19.585867905072817"/>
    <n v="100"/>
    <n v="100"/>
    <n v="90.523706361850913"/>
    <n v="89.335703940101979"/>
    <n v="2.7508843169884498"/>
    <n v="2.879631570493359"/>
    <n v="2.5762439117429481"/>
    <n v="2.6896452615664628"/>
    <m/>
    <m/>
    <m/>
    <n v="0"/>
    <m/>
    <n v="0"/>
    <m/>
    <n v="0"/>
    <m/>
    <n v="9.2579712104719381"/>
    <n v="46.316558204212512"/>
    <n v="50.694752518850564"/>
    <n v="6.7772737500791953"/>
    <n v="6.8060865191568176"/>
    <n v="12.711794739598382"/>
    <n v="56.956630680641574"/>
    <n v="60.105975937842693"/>
    <s v="Grandes"/>
    <n v="2024"/>
    <n v="4"/>
    <d v="2026-02-27T00:00:00"/>
    <x v="23"/>
    <x v="25"/>
  </r>
  <r>
    <n v="2025"/>
    <n v="12"/>
    <n v="39"/>
    <x v="20"/>
    <s v="Total General"/>
    <n v="27"/>
    <s v="670671cd97404156226e507973f2ab8330d3022ca96e0c93bdbdb320c41adcaf"/>
    <s v="a62909462c6310cff6f2c460478962c30aafe7f1a24cba6daff12de1aba6d3de"/>
    <x v="10"/>
    <n v="31148306.381169997"/>
    <n v="26393187.39869"/>
    <n v="31148306.381169997"/>
    <n v="26393187.39869"/>
    <n v="13908486.986400003"/>
    <n v="12647584.999050001"/>
    <n v="13908486.986400003"/>
    <n v="12647584.999050001"/>
    <n v="34851877.802999951"/>
    <n v="34722901.368000001"/>
    <n v="143.042"/>
    <n v="137.94900000000001"/>
    <n v="89622.28909999998"/>
    <n v="-5221.3335500000057"/>
    <n v="6498352.2610799996"/>
    <n v="6010415.1835000003"/>
    <n v="12294410.57093"/>
    <n v="10968112.87111"/>
    <n v="1156591.71413"/>
    <n v="1065684.53697"/>
    <n v="0"/>
    <n v="0"/>
    <n v="0"/>
    <n v="0"/>
    <s v="Total General"/>
    <s v="Totales"/>
    <s v="Total General"/>
    <x v="26"/>
    <x v="0"/>
    <n v="31148306.381169997"/>
    <n v="26393187.39869"/>
    <n v="1025001350.6946898"/>
    <n v="915229324.65265012"/>
    <n v="979173922.5983398"/>
    <n v="876641246.77608013"/>
    <n v="1025001350.6946898"/>
    <n v="915229324.65265012"/>
    <n v="593582477.48155999"/>
    <n v="529500429.12055987"/>
    <n v="31148306.381169997"/>
    <n v="26393187.39869"/>
    <n v="3.0388551546843701"/>
    <n v="2.8837785992824041"/>
    <n v="4755118.982479997"/>
    <n v="18.016463531479388"/>
    <n v="100"/>
    <n v="100"/>
    <n v="100"/>
    <n v="100"/>
    <n v="3.0388551546843701"/>
    <n v="3.1810800576178266"/>
    <n v="2.8837785992824041"/>
    <n v="3.0107170402662553"/>
    <n v="0.11283806732021627"/>
    <m/>
    <m/>
    <n v="90907.177159999963"/>
    <n v="8.5304021974899946"/>
    <n v="0"/>
    <m/>
    <n v="0"/>
    <m/>
    <n v="9.9695079135242892"/>
    <n v="44.652466224642197"/>
    <n v="47.919884809660203"/>
    <n v="2.3431431206343314"/>
    <n v="8.1181925488192697"/>
    <n v="12.092305352851241"/>
    <n v="52.856151367234169"/>
    <n v="54.798990985326469"/>
    <s v="Medianas"/>
    <n v="2024"/>
    <n v="4"/>
    <d v="2026-02-27T00:00:00"/>
    <x v="26"/>
    <x v="10"/>
  </r>
  <r>
    <n v="2025"/>
    <n v="12"/>
    <n v="39"/>
    <x v="20"/>
    <s v="Total General Sin Pensiones"/>
    <n v="27"/>
    <s v="670671cd97404156226e507973f2ab8330d3022ca96e0c93bdbdb320c41adcaf"/>
    <s v="a62909462c6310cff6f2c460478962c30aafe7f1a24cba6daff12de1aba6d3de"/>
    <x v="10"/>
    <n v="31148306.381169997"/>
    <n v="26393187.39869"/>
    <n v="31148306.381169997"/>
    <n v="26393187.39869"/>
    <n v="13908486.986400003"/>
    <n v="12647584.999049999"/>
    <n v="13908486.986400003"/>
    <n v="12647584.999049999"/>
    <n v="34851877.802999951"/>
    <n v="34722901.368000001"/>
    <n v="143.042"/>
    <n v="137.94900000000001"/>
    <n v="89622.28909999998"/>
    <n v="-5221.3335500000057"/>
    <n v="6498352.2610799996"/>
    <n v="6010415.1835000003"/>
    <n v="12294410.57093"/>
    <n v="10968112.87111"/>
    <n v="1156591.71413"/>
    <n v="1065684.53697"/>
    <n v="0"/>
    <n v="0"/>
    <n v="0"/>
    <n v="0"/>
    <s v="Total General Sin Pensiones"/>
    <s v="Totales"/>
    <s v="Total General Sin Pensiones"/>
    <x v="25"/>
    <x v="0"/>
    <n v="31148306.381169997"/>
    <n v="26393187.39869"/>
    <n v="1025001350.6946898"/>
    <n v="915229324.65265012"/>
    <n v="979173922.5983398"/>
    <n v="876641246.77608013"/>
    <n v="979173922.5983398"/>
    <n v="876641246.77608013"/>
    <n v="558476302.03137994"/>
    <n v="497794560.05847001"/>
    <n v="31148306.381169997"/>
    <n v="26393187.39869"/>
    <n v="3.1810800576178266"/>
    <n v="3.0107170402662553"/>
    <n v="4755118.982479997"/>
    <n v="18.016463531479388"/>
    <n v="100"/>
    <n v="100"/>
    <n v="100"/>
    <n v="100"/>
    <n v="3.0388551546843701"/>
    <n v="3.1810800576178266"/>
    <n v="2.8837785992824041"/>
    <n v="3.0107170402662553"/>
    <n v="0.1181191295475745"/>
    <m/>
    <m/>
    <n v="90907.177159999963"/>
    <n v="8.5304021974899946"/>
    <n v="0"/>
    <m/>
    <n v="0"/>
    <m/>
    <n v="9.9695079135243105"/>
    <n v="44.652466224642197"/>
    <n v="47.919884809660196"/>
    <n v="2.4904345870737603"/>
    <n v="8.1181925488192697"/>
    <n v="12.092305352851241"/>
    <n v="52.856151367234169"/>
    <n v="54.798990985326469"/>
    <s v="Medianas"/>
    <n v="2024"/>
    <n v="4"/>
    <d v="2026-02-27T00:00:00"/>
    <x v="25"/>
    <x v="10"/>
  </r>
  <r>
    <n v="2025"/>
    <n v="12"/>
    <n v="102"/>
    <x v="21"/>
    <s v="Daños Sin Autos"/>
    <n v="224"/>
    <s v="84a5092e4a5b6fe968fd523fb2fc917dbffae44105f82b6b94c8ed5b9a800223"/>
    <s v="a62909462c6310cff6f2c460478962c30aafe7f1a24cba6daff12de1aba6d3de"/>
    <x v="18"/>
    <n v="329413.92668000003"/>
    <n v="342480.62541000004"/>
    <n v="329413.92668000003"/>
    <n v="342480.62541000004"/>
    <n v="191063.76286999998"/>
    <n v="114157.63875999999"/>
    <n v="191063.76286999998"/>
    <n v="114157.63875999999"/>
    <n v="34851877.802999951"/>
    <n v="34722901.368000001"/>
    <n v="143.042"/>
    <n v="137.94900000000001"/>
    <n v="-992.09280000000001"/>
    <n v="7778.2909400000008"/>
    <n v="28045.374809999998"/>
    <n v="30245.018510000002"/>
    <n v="69461.928370000009"/>
    <n v="72360.476569999999"/>
    <n v="0"/>
    <n v="0"/>
    <n v="0"/>
    <n v="0"/>
    <n v="0"/>
    <n v="0"/>
    <s v="Daños Sin Autos"/>
    <s v="Totales"/>
    <s v="Daños Sin Autos Total"/>
    <x v="24"/>
    <x v="0"/>
    <n v="329413.92668000003"/>
    <n v="342480.62541000004"/>
    <n v="1025001350.6946898"/>
    <n v="915229324.65265012"/>
    <n v="979173922.5983398"/>
    <n v="876641246.77608013"/>
    <n v="158795452.76903"/>
    <n v="137875233.45422003"/>
    <n v="62296046.385199986"/>
    <n v="56116765.89553"/>
    <n v="329413.92668000003"/>
    <n v="342480.62541000004"/>
    <n v="0.20744544061922021"/>
    <n v="0.24839894506776447"/>
    <n v="-13066.698730000004"/>
    <n v="-3.8153103447405856"/>
    <n v="100"/>
    <n v="100"/>
    <n v="100"/>
    <n v="100"/>
    <n v="3.2137901716592018E-2"/>
    <n v="3.3642024065128895E-2"/>
    <n v="3.7420197996822169E-2"/>
    <n v="3.9067363835491489E-2"/>
    <m/>
    <m/>
    <m/>
    <n v="0"/>
    <m/>
    <n v="0"/>
    <m/>
    <n v="0"/>
    <m/>
    <n v="67.368355674983832"/>
    <n v="58.001118773464469"/>
    <n v="33.332583010596991"/>
    <n v="0.30670287113981609"/>
    <n v="-7.2727470782427472"/>
    <n v="-4.0057063432908606"/>
    <n v="40.375174528141301"/>
    <n v="41.797704967768709"/>
    <s v="Resto"/>
    <n v="2024"/>
    <n v="4"/>
    <d v="2026-02-27T00:00:00"/>
    <x v="24"/>
    <x v="18"/>
  </r>
  <r>
    <n v="2025"/>
    <n v="12"/>
    <n v="102"/>
    <x v="21"/>
    <s v="Total General Sin Pensiones"/>
    <n v="224"/>
    <s v="84a5092e4a5b6fe968fd523fb2fc917dbffae44105f82b6b94c8ed5b9a800223"/>
    <s v="a62909462c6310cff6f2c460478962c30aafe7f1a24cba6daff12de1aba6d3de"/>
    <x v="50"/>
    <n v="329413.92668000003"/>
    <n v="342480.62541000004"/>
    <n v="329413.92668000003"/>
    <n v="342480.62541000004"/>
    <n v="191063.76286999998"/>
    <n v="114157.63875999999"/>
    <n v="191063.76286999998"/>
    <n v="114157.63875999999"/>
    <n v="34851877.802999951"/>
    <n v="34722901.368000001"/>
    <n v="143.042"/>
    <n v="137.94900000000001"/>
    <n v="-992.09280000000001"/>
    <n v="7778.2909400000008"/>
    <n v="28045.374809999998"/>
    <n v="30245.018510000002"/>
    <n v="69461.928370000009"/>
    <n v="72360.476569999999"/>
    <n v="0"/>
    <n v="0"/>
    <n v="0"/>
    <n v="0"/>
    <n v="0"/>
    <n v="0"/>
    <s v="Total General Sin Pensiones"/>
    <s v="Totales"/>
    <s v="Total General Sin Pensiones"/>
    <x v="25"/>
    <x v="0"/>
    <n v="329413.92668000003"/>
    <n v="342480.62541000004"/>
    <n v="1025001350.6946898"/>
    <n v="915229324.65265012"/>
    <n v="979173922.5983398"/>
    <n v="876641246.77608013"/>
    <n v="979173922.5983398"/>
    <n v="876641246.77608013"/>
    <n v="558476302.03137994"/>
    <n v="497794560.05847001"/>
    <n v="329413.92668000003"/>
    <n v="342480.62541000004"/>
    <n v="3.3642024065128895E-2"/>
    <n v="3.9067363835491489E-2"/>
    <n v="-13066.698730000004"/>
    <n v="-3.8153103447405856"/>
    <n v="100"/>
    <n v="100"/>
    <n v="100"/>
    <n v="100"/>
    <n v="3.2137901716592018E-2"/>
    <n v="3.3642024065128895E-2"/>
    <n v="3.7420197996822169E-2"/>
    <n v="3.9067363835491489E-2"/>
    <m/>
    <m/>
    <m/>
    <n v="0"/>
    <m/>
    <n v="0"/>
    <m/>
    <n v="0"/>
    <m/>
    <n v="67.368355674983832"/>
    <n v="58.001118773464469"/>
    <n v="33.332583010596991"/>
    <n v="3.4211615098981296E-2"/>
    <n v="-7.2727470782427472"/>
    <n v="-4.0057063432908606"/>
    <n v="40.375174528141301"/>
    <n v="41.797704967768709"/>
    <s v="Resto"/>
    <n v="2024"/>
    <n v="4"/>
    <d v="2026-02-27T00:00:00"/>
    <x v="25"/>
    <x v="50"/>
  </r>
  <r>
    <n v="2025"/>
    <n v="12"/>
    <n v="102"/>
    <x v="21"/>
    <s v="Total General"/>
    <n v="224"/>
    <s v="84a5092e4a5b6fe968fd523fb2fc917dbffae44105f82b6b94c8ed5b9a800223"/>
    <s v="a62909462c6310cff6f2c460478962c30aafe7f1a24cba6daff12de1aba6d3de"/>
    <x v="51"/>
    <n v="329413.92668000003"/>
    <n v="342480.62541000004"/>
    <n v="329413.92668000003"/>
    <n v="342480.62541000004"/>
    <n v="191063.76286999998"/>
    <n v="114157.63875999999"/>
    <n v="191063.76286999998"/>
    <n v="114157.63875999999"/>
    <n v="34851877.802999951"/>
    <n v="34722901.368000001"/>
    <n v="143.042"/>
    <n v="137.94900000000001"/>
    <n v="-992.09280000000001"/>
    <n v="7778.2909400000008"/>
    <n v="28045.374809999998"/>
    <n v="30245.018510000002"/>
    <n v="69461.928370000009"/>
    <n v="72360.476569999999"/>
    <n v="0"/>
    <n v="0"/>
    <n v="0"/>
    <n v="0"/>
    <n v="0"/>
    <n v="0"/>
    <s v="Total General"/>
    <s v="Totales"/>
    <s v="Total General"/>
    <x v="26"/>
    <x v="0"/>
    <n v="329413.92668000003"/>
    <n v="342480.62541000004"/>
    <n v="1025001350.6946898"/>
    <n v="915229324.65265012"/>
    <n v="979173922.5983398"/>
    <n v="876641246.77608013"/>
    <n v="1025001350.6946898"/>
    <n v="915229324.65265012"/>
    <n v="593582477.48155999"/>
    <n v="529500429.12055987"/>
    <n v="329413.92668000003"/>
    <n v="342480.62541000004"/>
    <n v="3.2137901716592018E-2"/>
    <n v="3.7420197996822169E-2"/>
    <n v="-13066.698730000004"/>
    <n v="-3.8153103447405856"/>
    <n v="100"/>
    <n v="100"/>
    <n v="100"/>
    <n v="100"/>
    <n v="3.2137901716592018E-2"/>
    <n v="3.3642024065128895E-2"/>
    <n v="3.7420197996822169E-2"/>
    <n v="3.9067363835491489E-2"/>
    <m/>
    <m/>
    <m/>
    <n v="0"/>
    <m/>
    <n v="0"/>
    <m/>
    <n v="0"/>
    <m/>
    <n v="67.368355674983832"/>
    <n v="58.001118773464469"/>
    <n v="33.332583010596991"/>
    <n v="3.2188241755491426E-2"/>
    <n v="-7.2727470782427472"/>
    <n v="-4.0057063432908606"/>
    <n v="40.375174528141301"/>
    <n v="41.797704967768709"/>
    <s v="Resto"/>
    <n v="2024"/>
    <n v="4"/>
    <d v="2026-02-27T00:00:00"/>
    <x v="26"/>
    <x v="51"/>
  </r>
  <r>
    <n v="2025"/>
    <n v="12"/>
    <n v="102"/>
    <x v="21"/>
    <s v="Daños"/>
    <n v="224"/>
    <s v="84a5092e4a5b6fe968fd523fb2fc917dbffae44105f82b6b94c8ed5b9a800223"/>
    <s v="a62909462c6310cff6f2c460478962c30aafe7f1a24cba6daff12de1aba6d3de"/>
    <x v="52"/>
    <n v="329413.92668000003"/>
    <n v="342480.62541000004"/>
    <n v="329413.92668000003"/>
    <n v="342480.62541000004"/>
    <n v="191063.76286999998"/>
    <n v="114157.63875999999"/>
    <n v="191063.76286999998"/>
    <n v="114157.63875999999"/>
    <n v="34851877.802999951"/>
    <n v="34722901.368000001"/>
    <n v="143.042"/>
    <n v="137.94900000000001"/>
    <n v="-992.09280000000001"/>
    <n v="7778.2909400000008"/>
    <n v="28045.374809999998"/>
    <n v="30245.018510000002"/>
    <n v="69461.928370000009"/>
    <n v="72360.476569999999"/>
    <n v="0"/>
    <n v="0"/>
    <n v="0"/>
    <n v="0"/>
    <n v="0"/>
    <n v="0"/>
    <s v="Daños"/>
    <s v="Totales"/>
    <s v="Daños Total"/>
    <x v="23"/>
    <x v="0"/>
    <n v="329413.92668000003"/>
    <n v="342480.62541000004"/>
    <n v="1025001350.6946898"/>
    <n v="915229324.65265012"/>
    <n v="979173922.5983398"/>
    <n v="876641246.77608013"/>
    <n v="371146564.74468988"/>
    <n v="331092600.86896008"/>
    <n v="192698359.00147003"/>
    <n v="170533067.60229999"/>
    <n v="329413.92668000003"/>
    <n v="342480.62541000004"/>
    <n v="8.8755752570848251E-2"/>
    <n v="0.103439528552179"/>
    <n v="-13066.698730000004"/>
    <n v="-3.8153103447405856"/>
    <n v="100"/>
    <n v="100"/>
    <n v="100"/>
    <n v="100"/>
    <n v="3.2137901716592018E-2"/>
    <n v="3.3642024065128895E-2"/>
    <n v="3.7420197996822169E-2"/>
    <n v="3.9067363835491489E-2"/>
    <m/>
    <m/>
    <m/>
    <n v="0"/>
    <m/>
    <n v="0"/>
    <m/>
    <n v="0"/>
    <m/>
    <n v="67.368355674983832"/>
    <n v="58.001118773464469"/>
    <n v="33.332583010596991"/>
    <n v="9.9151733237407808E-2"/>
    <n v="-7.2727470782427472"/>
    <n v="-4.0057063432908606"/>
    <n v="40.375174528141301"/>
    <n v="41.797704967768709"/>
    <s v="Resto"/>
    <n v="2024"/>
    <n v="4"/>
    <d v="2026-02-27T00:00:00"/>
    <x v="23"/>
    <x v="52"/>
  </r>
  <r>
    <n v="2025"/>
    <n v="12"/>
    <n v="102"/>
    <x v="21"/>
    <s v="Credito"/>
    <n v="224"/>
    <s v="84a5092e4a5b6fe968fd523fb2fc917dbffae44105f82b6b94c8ed5b9a800223"/>
    <s v="a62909462c6310cff6f2c460478962c30aafe7f1a24cba6daff12de1aba6d3de"/>
    <x v="19"/>
    <n v="329413.92668000003"/>
    <n v="342480.62541000004"/>
    <n v="329413.92668000003"/>
    <n v="342480.62541000004"/>
    <n v="191063.76286999998"/>
    <n v="114157.63875999999"/>
    <n v="191063.76286999998"/>
    <n v="114157.63875999999"/>
    <n v="34851877.802999951"/>
    <n v="34722901.368000001"/>
    <n v="143.042"/>
    <n v="137.94900000000001"/>
    <n v="-992.09280000000001"/>
    <n v="7778.2909400000008"/>
    <n v="28045.374809999998"/>
    <n v="30245.018510000002"/>
    <n v="69461.928370000009"/>
    <n v="72360.476569999999"/>
    <n v="0"/>
    <n v="0"/>
    <n v="0"/>
    <n v="0"/>
    <n v="0"/>
    <n v="0"/>
    <s v="Credito"/>
    <s v="Daños Sin Autos"/>
    <s v="Credito"/>
    <x v="1"/>
    <x v="0"/>
    <n v="329413.92668000003"/>
    <n v="342480.62541000004"/>
    <n v="1025001350.6946898"/>
    <n v="915229324.65265012"/>
    <n v="979173922.5983398"/>
    <n v="876641246.77608013"/>
    <n v="2401337.6784999999"/>
    <n v="1715157.2791200001"/>
    <n v="1414741.6117099999"/>
    <n v="868637.32117000001"/>
    <n v="329413.92668000003"/>
    <n v="342480.62541000004"/>
    <n v="13.717934367555049"/>
    <n v="19.96788455375459"/>
    <n v="-13066.698730000004"/>
    <n v="-3.8153103447405856"/>
    <n v="100"/>
    <n v="100"/>
    <n v="100"/>
    <n v="100"/>
    <n v="3.2137901716592018E-2"/>
    <n v="3.3642024065128895E-2"/>
    <n v="3.7420197996822169E-2"/>
    <n v="3.9067363835491489E-2"/>
    <m/>
    <m/>
    <m/>
    <n v="0"/>
    <m/>
    <n v="0"/>
    <m/>
    <n v="0"/>
    <m/>
    <n v="67.368355674983832"/>
    <n v="58.001118773464469"/>
    <n v="33.332583010596991"/>
    <n v="13.505205564644484"/>
    <n v="-7.2727470782427472"/>
    <n v="-4.0057063432908606"/>
    <n v="40.375174528141301"/>
    <n v="41.797704967768709"/>
    <s v="Grandes"/>
    <n v="2024"/>
    <n v="4"/>
    <d v="2026-02-27T00:00:00"/>
    <x v="1"/>
    <x v="19"/>
  </r>
  <r>
    <n v="2025"/>
    <n v="12"/>
    <n v="129"/>
    <x v="22"/>
    <s v="Daños"/>
    <n v="208"/>
    <s v="8df66f64b57424391d363fd6b811fed3c430c77597da265025728bd637bad804"/>
    <s v="a62909462c6310cff6f2c460478962c30aafe7f1a24cba6daff12de1aba6d3de"/>
    <x v="53"/>
    <n v="388740.26198000001"/>
    <n v="253621.38649"/>
    <n v="388740.26198000001"/>
    <n v="253621.38649"/>
    <n v="268813.38537999999"/>
    <n v="148746.75174000004"/>
    <n v="268813.38537999999"/>
    <n v="148746.75174000004"/>
    <n v="34851877.802999951"/>
    <n v="34722901.368000001"/>
    <n v="143.042"/>
    <n v="137.94900000000001"/>
    <n v="0"/>
    <n v="0"/>
    <n v="272511.14366"/>
    <n v="142083.38274"/>
    <n v="315252.80836999998"/>
    <n v="177769.7469"/>
    <n v="0"/>
    <n v="0"/>
    <n v="0"/>
    <n v="0"/>
    <n v="0"/>
    <n v="0"/>
    <s v="Daños"/>
    <s v="Totales"/>
    <s v="Daños Total"/>
    <x v="23"/>
    <x v="0"/>
    <n v="388740.26198000001"/>
    <n v="253621.38649"/>
    <n v="1025001350.6946898"/>
    <n v="915229324.65265012"/>
    <n v="979173922.5983398"/>
    <n v="876641246.77608013"/>
    <n v="371146564.74468988"/>
    <n v="331092600.86896008"/>
    <n v="192698359.00147003"/>
    <n v="170533067.60229999"/>
    <n v="388740.26198000001"/>
    <n v="253621.38649"/>
    <n v="0.10474036375559956"/>
    <n v="7.6601345310757449E-2"/>
    <n v="135118.87549000001"/>
    <n v="53.275820844598833"/>
    <n v="100"/>
    <n v="100"/>
    <n v="100"/>
    <n v="100"/>
    <n v="3.7925829240764722E-2"/>
    <n v="3.9700838942732186E-2"/>
    <n v="2.7711239102424404E-2"/>
    <n v="2.8931035063968685E-2"/>
    <m/>
    <m/>
    <m/>
    <n v="0"/>
    <m/>
    <n v="0"/>
    <m/>
    <n v="0"/>
    <m/>
    <n v="80.71882729235584"/>
    <n v="69.149869892774305"/>
    <n v="58.649135941800765"/>
    <n v="0.13949957164811627"/>
    <n v="91.796632656664173"/>
    <n v="77.337715706676292"/>
    <n v="86.442098666465881"/>
    <n v="79.925513321412055"/>
    <s v="Resto"/>
    <n v="2024"/>
    <n v="4"/>
    <d v="2026-02-27T00:00:00"/>
    <x v="23"/>
    <x v="53"/>
  </r>
  <r>
    <n v="2025"/>
    <n v="12"/>
    <n v="129"/>
    <x v="22"/>
    <s v="Total General"/>
    <n v="208"/>
    <s v="8df66f64b57424391d363fd6b811fed3c430c77597da265025728bd637bad804"/>
    <s v="a62909462c6310cff6f2c460478962c30aafe7f1a24cba6daff12de1aba6d3de"/>
    <x v="54"/>
    <n v="388740.26198000001"/>
    <n v="253621.38649"/>
    <n v="388740.26198000001"/>
    <n v="253621.38649"/>
    <n v="268813.38537999999"/>
    <n v="148746.75174000004"/>
    <n v="268813.38537999999"/>
    <n v="148746.75174000004"/>
    <n v="34851877.802999951"/>
    <n v="34722901.368000001"/>
    <n v="143.042"/>
    <n v="137.94900000000001"/>
    <n v="0"/>
    <n v="0"/>
    <n v="272511.14366"/>
    <n v="142083.38274"/>
    <n v="315252.80836999998"/>
    <n v="177769.7469"/>
    <n v="0"/>
    <n v="0"/>
    <n v="0"/>
    <n v="0"/>
    <n v="0"/>
    <n v="0"/>
    <s v="Total General"/>
    <s v="Totales"/>
    <s v="Total General"/>
    <x v="26"/>
    <x v="0"/>
    <n v="388740.26198000001"/>
    <n v="253621.38649"/>
    <n v="1025001350.6946898"/>
    <n v="915229324.65265012"/>
    <n v="979173922.5983398"/>
    <n v="876641246.77608013"/>
    <n v="1025001350.6946898"/>
    <n v="915229324.65265012"/>
    <n v="593582477.48155999"/>
    <n v="529500429.12055987"/>
    <n v="388740.26198000001"/>
    <n v="253621.38649"/>
    <n v="3.7925829240764722E-2"/>
    <n v="2.7711239102424404E-2"/>
    <n v="135118.87549000001"/>
    <n v="53.275820844598833"/>
    <n v="100"/>
    <n v="100"/>
    <n v="100"/>
    <n v="100"/>
    <n v="3.7925829240764722E-2"/>
    <n v="3.9700838942732186E-2"/>
    <n v="2.7711239102424404E-2"/>
    <n v="2.8931035063968685E-2"/>
    <m/>
    <m/>
    <m/>
    <n v="0"/>
    <m/>
    <n v="0"/>
    <m/>
    <n v="0"/>
    <m/>
    <n v="80.71882729235584"/>
    <n v="69.149869892774305"/>
    <n v="58.649135941800765"/>
    <n v="4.5286610635899512E-2"/>
    <n v="91.796632656664173"/>
    <n v="77.337715706676292"/>
    <n v="86.442098666465881"/>
    <n v="79.925513321412055"/>
    <s v="Resto"/>
    <n v="2024"/>
    <n v="4"/>
    <d v="2026-02-27T00:00:00"/>
    <x v="26"/>
    <x v="54"/>
  </r>
  <r>
    <n v="2025"/>
    <n v="12"/>
    <n v="129"/>
    <x v="22"/>
    <s v="Automoviles Residentes"/>
    <n v="208"/>
    <s v="8df66f64b57424391d363fd6b811fed3c430c77597da265025728bd637bad804"/>
    <s v="a62909462c6310cff6f2c460478962c30aafe7f1a24cba6daff12de1aba6d3de"/>
    <x v="26"/>
    <n v="388740.26198000001"/>
    <n v="253621.38649"/>
    <n v="388740.26198000001"/>
    <n v="253621.38649"/>
    <n v="268813.38537999999"/>
    <n v="148746.75174000004"/>
    <n v="268813.38537999999"/>
    <n v="148746.75174000004"/>
    <n v="34851877.802999951"/>
    <n v="34722901.368000001"/>
    <n v="143.042"/>
    <n v="137.94900000000001"/>
    <n v="0"/>
    <n v="0"/>
    <n v="272511.14366"/>
    <n v="142083.38274"/>
    <n v="315252.80836999998"/>
    <n v="177769.7469"/>
    <n v="0"/>
    <n v="0"/>
    <n v="0"/>
    <n v="0"/>
    <n v="0"/>
    <n v="0"/>
    <s v="Automoviles Residentes"/>
    <s v="Automóviles"/>
    <s v="Automóviles"/>
    <x v="13"/>
    <x v="0"/>
    <n v="388740.26198000001"/>
    <n v="253621.38649"/>
    <n v="1025001350.6946898"/>
    <n v="915229324.65265012"/>
    <n v="979173922.5983398"/>
    <n v="876641246.77608013"/>
    <n v="131854203.17789003"/>
    <n v="118102294.51461999"/>
    <n v="82072506.09262"/>
    <n v="71101630.919850022"/>
    <n v="388740.26198000001"/>
    <n v="253621.38649"/>
    <n v="0.29482583991314576"/>
    <n v="0.21474721344944231"/>
    <n v="135118.87549000001"/>
    <n v="53.275820844598833"/>
    <n v="100"/>
    <n v="100"/>
    <n v="100"/>
    <n v="100"/>
    <n v="3.7925829240764722E-2"/>
    <n v="3.9700838942732186E-2"/>
    <n v="2.7711239102424404E-2"/>
    <n v="2.8931035063968685E-2"/>
    <m/>
    <m/>
    <m/>
    <n v="0"/>
    <m/>
    <n v="0"/>
    <m/>
    <n v="0"/>
    <m/>
    <n v="80.71882729235584"/>
    <n v="69.149869892774305"/>
    <n v="58.649135941800765"/>
    <n v="0.32753159148892108"/>
    <n v="91.796632656664173"/>
    <n v="77.337715706676292"/>
    <n v="86.442098666465881"/>
    <n v="79.925513321412055"/>
    <s v="Resto"/>
    <n v="2024"/>
    <n v="4"/>
    <d v="2026-02-27T00:00:00"/>
    <x v="13"/>
    <x v="26"/>
  </r>
  <r>
    <n v="2025"/>
    <n v="12"/>
    <n v="129"/>
    <x v="22"/>
    <s v="Automoviles"/>
    <n v="208"/>
    <s v="8df66f64b57424391d363fd6b811fed3c430c77597da265025728bd637bad804"/>
    <s v="a62909462c6310cff6f2c460478962c30aafe7f1a24cba6daff12de1aba6d3de"/>
    <x v="33"/>
    <n v="388740.26198000001"/>
    <n v="253621.38649"/>
    <n v="388740.26198000001"/>
    <n v="253621.38649"/>
    <n v="268813.38537999999"/>
    <n v="148746.75174000004"/>
    <n v="268813.38537999999"/>
    <n v="148746.75174000004"/>
    <n v="34851877.802999951"/>
    <n v="34722901.368000001"/>
    <n v="143.042"/>
    <n v="137.94900000000001"/>
    <n v="0"/>
    <n v="0"/>
    <n v="272511.14366"/>
    <n v="142083.38274"/>
    <n v="315252.80836999998"/>
    <n v="177769.7469"/>
    <n v="0"/>
    <n v="0"/>
    <n v="0"/>
    <n v="0"/>
    <n v="0"/>
    <n v="0"/>
    <s v="Automoviles"/>
    <s v="Totales"/>
    <s v="Automoviles Total"/>
    <x v="11"/>
    <x v="0"/>
    <n v="388740.26198000001"/>
    <n v="253621.38649"/>
    <n v="1025001350.6946898"/>
    <n v="915229324.65265012"/>
    <n v="979173922.5983398"/>
    <n v="876641246.77608013"/>
    <n v="212351111.97566"/>
    <n v="193217367.41473997"/>
    <n v="130402312.61627001"/>
    <n v="114416301.70677"/>
    <n v="388740.26198000001"/>
    <n v="253621.38649"/>
    <n v="0.18306485817910764"/>
    <n v="0.13126220995734983"/>
    <n v="135118.87549000001"/>
    <n v="53.275820844598833"/>
    <n v="100"/>
    <n v="100"/>
    <n v="100"/>
    <n v="100"/>
    <n v="3.7925829240764722E-2"/>
    <n v="3.9700838942732186E-2"/>
    <n v="2.7711239102424404E-2"/>
    <n v="2.8931035063968685E-2"/>
    <m/>
    <m/>
    <m/>
    <n v="0"/>
    <m/>
    <n v="0"/>
    <m/>
    <n v="0"/>
    <m/>
    <n v="80.71882729235584"/>
    <n v="69.149869892774305"/>
    <n v="58.649135941800765"/>
    <n v="0.20614157831006191"/>
    <n v="91.796632656664173"/>
    <n v="77.337715706676292"/>
    <n v="86.442098666465881"/>
    <n v="79.925513321412055"/>
    <s v="Resto"/>
    <n v="2024"/>
    <n v="4"/>
    <d v="2026-02-27T00:00:00"/>
    <x v="11"/>
    <x v="33"/>
  </r>
  <r>
    <n v="2025"/>
    <n v="12"/>
    <n v="129"/>
    <x v="22"/>
    <s v="Total General Sin Pensiones"/>
    <n v="208"/>
    <s v="8df66f64b57424391d363fd6b811fed3c430c77597da265025728bd637bad804"/>
    <s v="a62909462c6310cff6f2c460478962c30aafe7f1a24cba6daff12de1aba6d3de"/>
    <x v="55"/>
    <n v="388740.26198000001"/>
    <n v="253621.38649"/>
    <n v="388740.26198000001"/>
    <n v="253621.38649"/>
    <n v="268813.38537999999"/>
    <n v="148746.75174000004"/>
    <n v="268813.38537999999"/>
    <n v="148746.75174000004"/>
    <n v="34851877.802999951"/>
    <n v="34722901.368000001"/>
    <n v="143.042"/>
    <n v="137.94900000000001"/>
    <n v="0"/>
    <n v="0"/>
    <n v="272511.14366"/>
    <n v="142083.38274"/>
    <n v="315252.80836999998"/>
    <n v="177769.7469"/>
    <n v="0"/>
    <n v="0"/>
    <n v="0"/>
    <n v="0"/>
    <n v="0"/>
    <n v="0"/>
    <s v="Total General Sin Pensiones"/>
    <s v="Totales"/>
    <s v="Total General Sin Pensiones"/>
    <x v="25"/>
    <x v="0"/>
    <n v="388740.26198000001"/>
    <n v="253621.38649"/>
    <n v="1025001350.6946898"/>
    <n v="915229324.65265012"/>
    <n v="979173922.5983398"/>
    <n v="876641246.77608013"/>
    <n v="979173922.5983398"/>
    <n v="876641246.77608013"/>
    <n v="558476302.03137994"/>
    <n v="497794560.05847001"/>
    <n v="388740.26198000001"/>
    <n v="253621.38649"/>
    <n v="3.9700838942732186E-2"/>
    <n v="2.8931035063968685E-2"/>
    <n v="135118.87549000001"/>
    <n v="53.275820844598833"/>
    <n v="100"/>
    <n v="100"/>
    <n v="100"/>
    <n v="100"/>
    <n v="3.7925829240764722E-2"/>
    <n v="3.9700838942732186E-2"/>
    <n v="2.7711239102424404E-2"/>
    <n v="2.8931035063968685E-2"/>
    <m/>
    <m/>
    <m/>
    <n v="0"/>
    <m/>
    <n v="0"/>
    <m/>
    <n v="0"/>
    <m/>
    <n v="80.71882729235584"/>
    <n v="69.149869892774305"/>
    <n v="58.649135941800765"/>
    <n v="4.8133355775747094E-2"/>
    <n v="91.796632656664173"/>
    <n v="77.337715706676292"/>
    <n v="86.442098666465881"/>
    <n v="79.925513321412055"/>
    <s v="Resto"/>
    <n v="2024"/>
    <n v="4"/>
    <d v="2026-02-27T00:00:00"/>
    <x v="25"/>
    <x v="55"/>
  </r>
  <r>
    <n v="2025"/>
    <n v="12"/>
    <n v="8"/>
    <x v="23"/>
    <s v="Incendio"/>
    <n v="8"/>
    <s v="2c624232cdd221771294dfbb310aca000a0df6ac8b66b696d90ef06fdefb64a3"/>
    <s v="a62909462c6310cff6f2c460478962c30aafe7f1a24cba6daff12de1aba6d3de"/>
    <x v="31"/>
    <n v="130554.46765000001"/>
    <n v="151053.86139999999"/>
    <n v="130554.46765000001"/>
    <n v="151053.86139999999"/>
    <n v="59543.420880000012"/>
    <n v="138357.77844999998"/>
    <n v="59543.420880000012"/>
    <n v="138357.77844999998"/>
    <n v="34851877.802999951"/>
    <n v="34722901.368000001"/>
    <n v="143.042"/>
    <n v="137.94900000000001"/>
    <n v="0"/>
    <n v="0"/>
    <n v="21074.845929999999"/>
    <n v="27516.357059999998"/>
    <n v="51538.629679999998"/>
    <n v="59834.576280000001"/>
    <n v="0"/>
    <n v="0"/>
    <n v="0"/>
    <n v="0"/>
    <n v="0"/>
    <n v="0"/>
    <s v="Incendio"/>
    <s v="Daños Sin Autos"/>
    <s v="Incendio"/>
    <x v="0"/>
    <x v="0"/>
    <n v="3323617.6230900004"/>
    <n v="2563341.60146"/>
    <n v="1025001350.6946898"/>
    <n v="915229324.65265012"/>
    <n v="979173922.5983398"/>
    <n v="876641246.77608013"/>
    <n v="34004630.66296"/>
    <n v="29220783.15724"/>
    <n v="21161856.01103"/>
    <n v="17879229.429379996"/>
    <m/>
    <m/>
    <n v="0.38393143846790317"/>
    <n v="0.51693981159630065"/>
    <n v="-20499.393749999988"/>
    <n v="-13.570916731295156"/>
    <m/>
    <m/>
    <n v="3.9280832651447497"/>
    <n v="5.8928494475322521"/>
    <n v="1.2737004449947052E-2"/>
    <n v="1.3333123425464615E-2"/>
    <n v="1.6504482246275085E-2"/>
    <n v="1.7230978117389859E-2"/>
    <m/>
    <m/>
    <m/>
    <n v="0"/>
    <m/>
    <n v="0"/>
    <m/>
    <n v="0"/>
    <m/>
    <n v="-56.96416815371321"/>
    <n v="45.608106678990403"/>
    <n v="91.594996094551988"/>
    <n v="0.28137144893607036"/>
    <n v="-23.409752664403026"/>
    <n v="-13.864803790334456"/>
    <n v="40.891358697063438"/>
    <n v="45.987385172137465"/>
    <s v="Resto"/>
    <n v="2024"/>
    <n v="4"/>
    <d v="2026-02-27T00:00:00"/>
    <x v="0"/>
    <x v="31"/>
  </r>
  <r>
    <n v="2025"/>
    <n v="12"/>
    <n v="8"/>
    <x v="23"/>
    <s v="AP Individual"/>
    <n v="8"/>
    <s v="2c624232cdd221771294dfbb310aca000a0df6ac8b66b696d90ef06fdefb64a3"/>
    <s v="a62909462c6310cff6f2c460478962c30aafe7f1a24cba6daff12de1aba6d3de"/>
    <x v="28"/>
    <n v="28947.818360000001"/>
    <n v="23487.77275"/>
    <n v="28947.818360000001"/>
    <n v="23487.77275"/>
    <n v="2248.0185500000002"/>
    <n v="1300.3827900000001"/>
    <n v="2248.0185500000002"/>
    <n v="1300.3827900000001"/>
    <n v="34851877.802999951"/>
    <n v="34722901.368000001"/>
    <n v="143.042"/>
    <n v="137.94900000000001"/>
    <n v="0"/>
    <n v="0"/>
    <n v="1648.01855"/>
    <n v="1300.3827900000001"/>
    <n v="28188.8537"/>
    <n v="22734.142350000002"/>
    <n v="0"/>
    <n v="0"/>
    <n v="0"/>
    <n v="0"/>
    <n v="0"/>
    <n v="0"/>
    <s v="AP Individual"/>
    <s v="Accidentes y Enfermedades"/>
    <s v="Accidentes Personales"/>
    <x v="4"/>
    <x v="0"/>
    <n v="3323617.6230900004"/>
    <n v="2563341.60146"/>
    <n v="1025001350.6946898"/>
    <n v="915229324.65265012"/>
    <n v="979173922.5983398"/>
    <n v="876641246.77608013"/>
    <n v="3822693.4372799997"/>
    <n v="3705521.2749200007"/>
    <n v="405025.26086999994"/>
    <n v="387436.92212"/>
    <n v="71948.18144"/>
    <n v="56886.08771"/>
    <n v="0.75726235532498098"/>
    <n v="0.63385880170144437"/>
    <n v="5460.045610000001"/>
    <n v="23.246331902627926"/>
    <n v="40.2342599640834"/>
    <n v="41.289133592273892"/>
    <n v="0.8709731877365281"/>
    <n v="0.91629507111428665"/>
    <n v="2.8241736794181547E-3"/>
    <n v="2.9563510314065508E-3"/>
    <n v="2.5663265060824106E-3"/>
    <n v="2.6792913105991994E-3"/>
    <m/>
    <m/>
    <m/>
    <n v="0"/>
    <m/>
    <n v="0"/>
    <m/>
    <n v="0"/>
    <m/>
    <n v="72.873600549573567"/>
    <n v="7.7657615577217554"/>
    <n v="5.5364244359865928"/>
    <n v="0.55503168991761764"/>
    <n v="26.733340572740104"/>
    <n v="23.993477589885835"/>
    <n v="5.8463482323156688"/>
    <n v="5.7199553428502217"/>
    <s v="Medianas"/>
    <n v="2024"/>
    <n v="4"/>
    <d v="2026-02-27T00:00:00"/>
    <x v="4"/>
    <x v="28"/>
  </r>
  <r>
    <n v="2025"/>
    <n v="12"/>
    <n v="8"/>
    <x v="23"/>
    <s v="Accidentes Personales"/>
    <n v="8"/>
    <s v="2c624232cdd221771294dfbb310aca000a0df6ac8b66b696d90ef06fdefb64a3"/>
    <s v="a62909462c6310cff6f2c460478962c30aafe7f1a24cba6daff12de1aba6d3de"/>
    <x v="27"/>
    <n v="71948.18144"/>
    <n v="56886.08771"/>
    <n v="71948.18144"/>
    <n v="56886.08771"/>
    <n v="29293.119729999999"/>
    <n v="31585.595659999999"/>
    <n v="29293.119729999999"/>
    <n v="31585.595659999999"/>
    <n v="34851877.802999951"/>
    <n v="34722901.368000001"/>
    <n v="143.042"/>
    <n v="137.94900000000001"/>
    <n v="0"/>
    <n v="0"/>
    <n v="28692.136859999999"/>
    <n v="31949.933920000003"/>
    <n v="68806.679170000003"/>
    <n v="63059.570520000001"/>
    <n v="0"/>
    <n v="0"/>
    <n v="0"/>
    <n v="0"/>
    <n v="0"/>
    <n v="0"/>
    <s v="Accidentes Personales"/>
    <s v="Accidentes y Enfermedades"/>
    <s v="Accidentes Personales"/>
    <x v="5"/>
    <x v="0"/>
    <n v="3323617.6230900004"/>
    <n v="2563341.60146"/>
    <n v="1025001350.6946898"/>
    <n v="915229324.65265012"/>
    <n v="979173922.5983398"/>
    <n v="876641246.77608013"/>
    <n v="6811902.2167499969"/>
    <n v="6595100.8747899998"/>
    <n v="1727181.4153400001"/>
    <n v="1583187.5877299996"/>
    <n v="71948.18144"/>
    <n v="56886.08771"/>
    <n v="1.0562127750906991"/>
    <n v="0.86255068406078561"/>
    <n v="15062.093730000001"/>
    <n v="26.477640379815103"/>
    <n v="100"/>
    <n v="100"/>
    <n v="2.164755083140673"/>
    <n v="2.2192160294827441"/>
    <n v="7.0193255249114996E-3"/>
    <n v="7.3478449312741109E-3"/>
    <n v="6.2155009873169804E-3"/>
    <n v="6.4890955016323089E-3"/>
    <m/>
    <m/>
    <m/>
    <n v="0"/>
    <m/>
    <n v="0"/>
    <m/>
    <n v="0"/>
    <m/>
    <n v="-7.2579790948922751"/>
    <n v="40.714190607344975"/>
    <n v="55.524288857796719"/>
    <n v="1.696007117135033"/>
    <n v="-10.19656900748922"/>
    <n v="9.1137770248169492"/>
    <n v="41.699639055549554"/>
    <n v="50.666272631632893"/>
    <s v="Resto"/>
    <n v="2024"/>
    <n v="4"/>
    <d v="2026-02-27T00:00:00"/>
    <x v="5"/>
    <x v="27"/>
  </r>
  <r>
    <n v="2025"/>
    <n v="12"/>
    <n v="8"/>
    <x v="23"/>
    <s v="AP Gpo y Col"/>
    <n v="8"/>
    <s v="2c624232cdd221771294dfbb310aca000a0df6ac8b66b696d90ef06fdefb64a3"/>
    <s v="a62909462c6310cff6f2c460478962c30aafe7f1a24cba6daff12de1aba6d3de"/>
    <x v="7"/>
    <n v="43000.363079999996"/>
    <n v="33398.314960000003"/>
    <n v="43000.363079999996"/>
    <n v="33398.314960000003"/>
    <n v="27045.101179999998"/>
    <n v="30285.212869999996"/>
    <n v="27045.101179999998"/>
    <n v="30285.212869999996"/>
    <n v="34851877.802999951"/>
    <n v="34722901.368000001"/>
    <n v="143.042"/>
    <n v="137.94900000000001"/>
    <n v="0"/>
    <n v="0"/>
    <n v="27044.118309999998"/>
    <n v="30649.55113"/>
    <n v="40617.825469999996"/>
    <n v="40325.428169999999"/>
    <n v="0"/>
    <n v="0"/>
    <n v="0"/>
    <n v="0"/>
    <n v="0"/>
    <n v="0"/>
    <s v="AP Gpo y Col"/>
    <s v="Accidentes y Enfermedades"/>
    <s v="Accidentes Personales"/>
    <x v="3"/>
    <x v="0"/>
    <n v="3323617.6230900004"/>
    <n v="2563341.60146"/>
    <n v="1025001350.6946898"/>
    <n v="915229324.65265012"/>
    <n v="979173922.5983398"/>
    <n v="876641246.77608013"/>
    <n v="2989208.7794700004"/>
    <n v="2889579.59987"/>
    <n v="1322156.15447"/>
    <n v="1195750.6656100003"/>
    <n v="71948.18144"/>
    <n v="56886.08771"/>
    <n v="1.4385198978180489"/>
    <n v="1.1558191704254337"/>
    <n v="9602.0481199999922"/>
    <n v="28.750097516895767"/>
    <n v="59.7657400359166"/>
    <n v="58.710866407726115"/>
    <n v="1.2937818954041449"/>
    <n v="1.3029209583684576"/>
    <n v="4.1951518454933457E-3"/>
    <n v="4.3914938998675605E-3"/>
    <n v="3.6491744812345702E-3"/>
    <n v="3.8098041910331094E-3"/>
    <m/>
    <m/>
    <m/>
    <n v="0"/>
    <m/>
    <n v="0"/>
    <m/>
    <n v="0"/>
    <m/>
    <n v="-10.698659124201161"/>
    <n v="62.895053071258857"/>
    <n v="90.678864805818918"/>
    <n v="2.0455300297597079"/>
    <n v="-11.7634114924149"/>
    <n v="0.72509409885825882"/>
    <n v="66.581895995329859"/>
    <n v="76.005519397811767"/>
    <s v="Resto"/>
    <n v="2024"/>
    <n v="4"/>
    <d v="2026-02-27T00:00:00"/>
    <x v="3"/>
    <x v="7"/>
  </r>
  <r>
    <n v="2025"/>
    <n v="12"/>
    <n v="8"/>
    <x v="23"/>
    <s v="Accidentes y Enfermedades Total"/>
    <n v="8"/>
    <s v="2c624232cdd221771294dfbb310aca000a0df6ac8b66b696d90ef06fdefb64a3"/>
    <s v="a62909462c6310cff6f2c460478962c30aafe7f1a24cba6daff12de1aba6d3de"/>
    <x v="47"/>
    <n v="71948.18144"/>
    <n v="56886.08771"/>
    <n v="71948.18144"/>
    <n v="56886.08771"/>
    <n v="29293.119730000002"/>
    <n v="31585.595659999995"/>
    <n v="29293.119730000002"/>
    <n v="31585.595659999995"/>
    <n v="34851877.802999951"/>
    <n v="34722901.368000001"/>
    <n v="143.042"/>
    <n v="137.94900000000001"/>
    <n v="0"/>
    <n v="0"/>
    <n v="28692.136859999999"/>
    <n v="31949.933920000003"/>
    <n v="68806.679170000003"/>
    <n v="63059.570520000001"/>
    <n v="0"/>
    <n v="0"/>
    <n v="0"/>
    <n v="0"/>
    <n v="0"/>
    <n v="0"/>
    <s v="Accidentes y Enfermedades Total"/>
    <s v="Totales"/>
    <s v="Accidentes y Enfermedades Total"/>
    <x v="2"/>
    <x v="0"/>
    <n v="3323617.6230900004"/>
    <n v="2563341.60146"/>
    <n v="1025001350.6946898"/>
    <n v="915229324.65265012"/>
    <n v="979173922.5983398"/>
    <n v="876641246.77608013"/>
    <n v="188947947.14104998"/>
    <n v="169654061.67242995"/>
    <n v="145343919.95890003"/>
    <n v="122278581.2772"/>
    <n v="71948.18144"/>
    <n v="56886.08771"/>
    <n v="3.8078308088888922E-2"/>
    <n v="3.3530637079491991E-2"/>
    <n v="15062.093730000001"/>
    <n v="26.477640379815103"/>
    <n v="100"/>
    <n v="100"/>
    <n v="2.164755083140673"/>
    <n v="2.2192160294827441"/>
    <n v="7.0193255249114996E-3"/>
    <n v="7.3478449312741109E-3"/>
    <n v="6.2155009873169804E-3"/>
    <n v="6.4890955016323089E-3"/>
    <m/>
    <m/>
    <m/>
    <n v="0"/>
    <m/>
    <n v="0"/>
    <m/>
    <n v="0"/>
    <m/>
    <n v="-7.2579790948922529"/>
    <n v="40.714190607344975"/>
    <n v="55.524288857796712"/>
    <n v="2.0154348209600673E-2"/>
    <n v="-10.19656900748922"/>
    <n v="9.1137770248169492"/>
    <n v="41.699639055549554"/>
    <n v="50.666272631632893"/>
    <s v="Resto"/>
    <n v="2024"/>
    <n v="4"/>
    <d v="2026-02-27T00:00:00"/>
    <x v="2"/>
    <x v="47"/>
  </r>
  <r>
    <n v="2025"/>
    <n v="12"/>
    <n v="8"/>
    <x v="23"/>
    <s v="Miscelaneos"/>
    <n v="8"/>
    <s v="2c624232cdd221771294dfbb310aca000a0df6ac8b66b696d90ef06fdefb64a3"/>
    <s v="a62909462c6310cff6f2c460478962c30aafe7f1a24cba6daff12de1aba6d3de"/>
    <x v="34"/>
    <n v="50169.641649999998"/>
    <n v="46033.883969999995"/>
    <n v="50169.641649999998"/>
    <n v="46033.883969999995"/>
    <n v="15769.865000000002"/>
    <n v="12890.586709999998"/>
    <n v="15769.865000000002"/>
    <n v="12890.586709999998"/>
    <n v="34851877.802999951"/>
    <n v="34722901.368000001"/>
    <n v="143.042"/>
    <n v="137.94900000000001"/>
    <n v="0"/>
    <n v="0"/>
    <n v="11157.457390000001"/>
    <n v="9747.3091199999999"/>
    <n v="31547.010850000002"/>
    <n v="25750.448989999997"/>
    <n v="0"/>
    <n v="0"/>
    <n v="0"/>
    <n v="0"/>
    <n v="0"/>
    <n v="0"/>
    <s v="Miscelaneos"/>
    <s v="Daños Sin Autos"/>
    <s v="Diversos"/>
    <x v="8"/>
    <x v="0"/>
    <n v="3323617.6230900004"/>
    <n v="2563341.60146"/>
    <n v="1025001350.6946898"/>
    <n v="915229324.65265012"/>
    <n v="979173922.5983398"/>
    <n v="876641246.77608013"/>
    <n v="18488020.312490001"/>
    <n v="15556913.919899998"/>
    <n v="3138927.3225399987"/>
    <n v="3067729.12347"/>
    <n v="160161.91412999999"/>
    <n v="99348.095540000009"/>
    <n v="0.2713629734391127"/>
    <n v="0.29590627168743699"/>
    <n v="4135.7576800000024"/>
    <n v="8.9841597608736343"/>
    <n v="31.324326961576133"/>
    <n v="46.335950095254333"/>
    <n v="1.5094889767540942"/>
    <n v="1.795854440304816"/>
    <n v="4.8945927355117892E-3"/>
    <n v="5.1236701154039766E-3"/>
    <n v="5.0297649703773288E-3"/>
    <n v="5.2511656437902472E-3"/>
    <m/>
    <m/>
    <m/>
    <n v="0"/>
    <m/>
    <n v="0"/>
    <m/>
    <n v="0"/>
    <m/>
    <n v="22.336285808980104"/>
    <n v="31.433082799386515"/>
    <n v="28.00238780286433"/>
    <n v="0.50239662724140843"/>
    <n v="14.467051907757721"/>
    <n v="22.510527339740992"/>
    <n v="35.36771658985878"/>
    <n v="37.85296762703166"/>
    <s v="Resto"/>
    <n v="2024"/>
    <n v="4"/>
    <d v="2026-02-27T00:00:00"/>
    <x v="8"/>
    <x v="34"/>
  </r>
  <r>
    <n v="2025"/>
    <n v="12"/>
    <n v="8"/>
    <x v="23"/>
    <s v="Tecnicos"/>
    <n v="8"/>
    <s v="2c624232cdd221771294dfbb310aca000a0df6ac8b66b696d90ef06fdefb64a3"/>
    <s v="a62909462c6310cff6f2c460478962c30aafe7f1a24cba6daff12de1aba6d3de"/>
    <x v="9"/>
    <n v="109992.27248"/>
    <n v="53314.211569999999"/>
    <n v="109992.27248"/>
    <n v="53314.211569999999"/>
    <n v="44643.396739999996"/>
    <n v="11179.137559999999"/>
    <n v="44643.396739999996"/>
    <n v="11179.137559999999"/>
    <n v="34851877.802999951"/>
    <n v="34722901.368000001"/>
    <n v="143.042"/>
    <n v="137.94900000000001"/>
    <n v="0"/>
    <n v="0"/>
    <n v="35413.882740000001"/>
    <n v="8009.7661799999996"/>
    <n v="50875.471990000005"/>
    <n v="30099.937530000003"/>
    <n v="0"/>
    <n v="0"/>
    <n v="0"/>
    <n v="0"/>
    <n v="0"/>
    <n v="0"/>
    <s v="Tecnicos"/>
    <s v="Daños Sin Autos"/>
    <s v="Diversos"/>
    <x v="7"/>
    <x v="0"/>
    <n v="3323617.6230900004"/>
    <n v="2563341.60146"/>
    <n v="1025001350.6946898"/>
    <n v="915229324.65265012"/>
    <n v="979173922.5983398"/>
    <n v="876641246.77608013"/>
    <n v="18807011.735299997"/>
    <n v="17544387.203949999"/>
    <n v="7015944.0200799983"/>
    <n v="5608070.4322000016"/>
    <n v="160161.91412999999"/>
    <n v="99348.095540000009"/>
    <n v="0.58484715183937996"/>
    <n v="0.30388186803125661"/>
    <n v="56678.06091"/>
    <n v="106.30947966956872"/>
    <n v="68.675673038423881"/>
    <n v="53.66404990474566"/>
    <n v="3.309414167136925"/>
    <n v="2.0798715059917834"/>
    <n v="1.0730939271977862E-2"/>
    <n v="1.123317011835079E-2"/>
    <n v="5.8252298231630554E-3"/>
    <n v="6.0816453442120565E-3"/>
    <m/>
    <m/>
    <m/>
    <n v="0"/>
    <m/>
    <n v="0"/>
    <m/>
    <n v="0"/>
    <m/>
    <n v="299.34562483369245"/>
    <n v="40.587757424611397"/>
    <n v="20.968400789950948"/>
    <n v="0.63631346846879433"/>
    <n v="342.13378947848395"/>
    <n v="69.021852418442535"/>
    <n v="69.608951730140006"/>
    <n v="26.610574098424046"/>
    <s v="Resto"/>
    <n v="2024"/>
    <n v="4"/>
    <d v="2026-02-27T00:00:00"/>
    <x v="7"/>
    <x v="9"/>
  </r>
  <r>
    <n v="2025"/>
    <n v="12"/>
    <n v="8"/>
    <x v="23"/>
    <s v="Diversos"/>
    <n v="8"/>
    <s v="2c624232cdd221771294dfbb310aca000a0df6ac8b66b696d90ef06fdefb64a3"/>
    <s v="a62909462c6310cff6f2c460478962c30aafe7f1a24cba6daff12de1aba6d3de"/>
    <x v="6"/>
    <n v="160161.91412999999"/>
    <n v="99348.095540000009"/>
    <n v="160161.91412999999"/>
    <n v="99348.095540000009"/>
    <n v="60413.261739999994"/>
    <n v="24069.724270000006"/>
    <n v="60413.261739999994"/>
    <n v="24069.724270000006"/>
    <n v="34851877.802999951"/>
    <n v="34722901.368000001"/>
    <n v="143.042"/>
    <n v="137.94900000000001"/>
    <n v="0"/>
    <n v="0"/>
    <n v="46571.340130000004"/>
    <n v="17757.0753"/>
    <n v="82422.482839999997"/>
    <n v="55850.38652"/>
    <n v="0"/>
    <n v="0"/>
    <n v="0"/>
    <n v="0"/>
    <n v="0"/>
    <n v="0"/>
    <s v="Diversos"/>
    <s v="Daños Sin Autos"/>
    <s v="Diversos"/>
    <x v="6"/>
    <x v="0"/>
    <n v="3323617.6230900004"/>
    <n v="2563341.60146"/>
    <n v="1025001350.6946898"/>
    <n v="915229324.65265012"/>
    <n v="979173922.5983398"/>
    <n v="876641246.77608013"/>
    <n v="37295032.047789998"/>
    <n v="33101301.12385001"/>
    <n v="10154871.342620004"/>
    <n v="8675799.5556700006"/>
    <n v="160161.91412999999"/>
    <n v="99348.095540000009"/>
    <n v="0.42944570720509873"/>
    <n v="0.3001335058349659"/>
    <n v="60813.818589999981"/>
    <n v="61.212868006629108"/>
    <n v="100"/>
    <n v="100"/>
    <n v="4.8189031438910197"/>
    <n v="3.8757259462966003"/>
    <n v="1.5625532007489652E-2"/>
    <n v="1.6356840233754767E-2"/>
    <n v="1.0854994793540386E-2"/>
    <n v="1.1332810988002304E-2"/>
    <m/>
    <m/>
    <m/>
    <n v="0"/>
    <m/>
    <n v="0"/>
    <m/>
    <n v="0"/>
    <m/>
    <n v="150.99274533567387"/>
    <n v="37.720117212737506"/>
    <n v="24.22766550196117"/>
    <n v="0.59491902656063678"/>
    <n v="162.26920448999843"/>
    <n v="47.577282765061149"/>
    <n v="56.503199764565601"/>
    <n v="31.794006105295619"/>
    <s v="Resto"/>
    <n v="2024"/>
    <n v="4"/>
    <d v="2026-02-27T00:00:00"/>
    <x v="6"/>
    <x v="6"/>
  </r>
  <r>
    <n v="2025"/>
    <n v="12"/>
    <n v="8"/>
    <x v="23"/>
    <s v="Riesgos Catastroficos"/>
    <n v="8"/>
    <s v="2c624232cdd221771294dfbb310aca000a0df6ac8b66b696d90ef06fdefb64a3"/>
    <s v="a62909462c6310cff6f2c460478962c30aafe7f1a24cba6daff12de1aba6d3de"/>
    <x v="45"/>
    <n v="143354.77634000001"/>
    <n v="128932.56982999999"/>
    <n v="143354.77634000001"/>
    <n v="128932.56982999999"/>
    <n v="8061.1481699999986"/>
    <n v="3838.8830699999999"/>
    <n v="8061.1481699999986"/>
    <n v="3838.8830699999999"/>
    <n v="34851877.802999951"/>
    <n v="34722901.368000001"/>
    <n v="143.042"/>
    <n v="137.94900000000001"/>
    <n v="0"/>
    <n v="0"/>
    <n v="2499.0820199999998"/>
    <n v="3245.5097799999999"/>
    <n v="43999.616240000003"/>
    <n v="47445.731749999999"/>
    <n v="0"/>
    <n v="0"/>
    <n v="0"/>
    <n v="0"/>
    <n v="0"/>
    <n v="0"/>
    <s v="Riesgos Catastroficos"/>
    <s v="Daños Sin Autos"/>
    <s v="Riesgos Catastroficos"/>
    <x v="15"/>
    <x v="0"/>
    <n v="3323617.6230900004"/>
    <n v="2563341.60146"/>
    <n v="1025001350.6946898"/>
    <n v="915229324.65265012"/>
    <n v="979173922.5983398"/>
    <n v="876641246.77608013"/>
    <n v="38761762.84839002"/>
    <n v="34998585.621450007"/>
    <n v="12144880.34196"/>
    <n v="6399232.7254699999"/>
    <n v="143354.77634000001"/>
    <n v="128932.56982999999"/>
    <n v="0.36983554360184184"/>
    <n v="0.36839365803108209"/>
    <n v="14422.206510000018"/>
    <n v="11.18585205353153"/>
    <n v="100"/>
    <n v="100"/>
    <n v="4.3132150745644937"/>
    <n v="5.0298629631167371"/>
    <n v="1.398581340823034E-2"/>
    <n v="1.4640379306629533E-2"/>
    <n v="1.4087460525692047E-2"/>
    <n v="1.470756370455532E-2"/>
    <m/>
    <m/>
    <m/>
    <n v="0"/>
    <m/>
    <n v="0"/>
    <m/>
    <n v="0"/>
    <m/>
    <n v="109.98681186712984"/>
    <n v="5.6232156163956928"/>
    <n v="2.9774346971146537"/>
    <n v="6.6374866964716853E-2"/>
    <n v="-22.998783260483656"/>
    <n v="-7.2632782399862483"/>
    <n v="5.6797814016570607"/>
    <n v="6.8404673303410473"/>
    <s v="Resto"/>
    <n v="2024"/>
    <n v="4"/>
    <d v="2026-02-27T00:00:00"/>
    <x v="15"/>
    <x v="45"/>
  </r>
  <r>
    <n v="2025"/>
    <n v="12"/>
    <n v="8"/>
    <x v="23"/>
    <s v="Terremoto y Erupcion Volcanica"/>
    <n v="8"/>
    <s v="2c624232cdd221771294dfbb310aca000a0df6ac8b66b696d90ef06fdefb64a3"/>
    <s v="a62909462c6310cff6f2c460478962c30aafe7f1a24cba6daff12de1aba6d3de"/>
    <x v="31"/>
    <n v="48861.237049999996"/>
    <n v="46243.163799999995"/>
    <n v="48861.237049999996"/>
    <n v="46243.163799999995"/>
    <n v="-116.91315000000009"/>
    <n v="-976.58469000000014"/>
    <n v="-116.91315000000009"/>
    <n v="-976.58469000000014"/>
    <n v="34851877.802999951"/>
    <n v="34722901.368000001"/>
    <n v="143.042"/>
    <n v="137.94900000000001"/>
    <n v="0"/>
    <n v="0"/>
    <n v="-110.93097999999999"/>
    <n v="191.45716000000002"/>
    <n v="18444.72379"/>
    <n v="20955.223149999998"/>
    <n v="0"/>
    <n v="0"/>
    <n v="0"/>
    <n v="0"/>
    <n v="0"/>
    <n v="0"/>
    <s v="Terremoto y Erupcion Volcanica"/>
    <s v="Daños Sin Autos"/>
    <s v="Riesgos Catastroficos"/>
    <x v="16"/>
    <x v="0"/>
    <n v="3323617.6230900004"/>
    <n v="2563341.60146"/>
    <n v="1025001350.6946898"/>
    <n v="915229324.65265012"/>
    <n v="979173922.5983398"/>
    <n v="876641246.77608013"/>
    <n v="15563905.993049996"/>
    <n v="14505796.106170004"/>
    <n v="760196.79989999975"/>
    <n v="-222767.64615000002"/>
    <n v="143354.77634000001"/>
    <n v="128932.56982999999"/>
    <n v="0.31393942543612635"/>
    <n v="0.31879094026649513"/>
    <n v="2618.0732500000013"/>
    <n v="5.6615357489878448"/>
    <n v="34.084136083553943"/>
    <n v="35.866161561017876"/>
    <n v="1.4701220955909247"/>
    <n v="1.8040187766492504"/>
    <n v="4.7669436744531635E-3"/>
    <n v="4.9900468060200811E-3"/>
    <n v="5.0526313519893284E-3"/>
    <n v="5.2750385599654379E-3"/>
    <m/>
    <m/>
    <m/>
    <n v="0"/>
    <m/>
    <n v="0"/>
    <m/>
    <n v="0"/>
    <m/>
    <n v="-88.028365466183985"/>
    <n v="-0.23927586990964261"/>
    <n v="-2.1118466163424574"/>
    <n v="-1.5379326776353104E-2"/>
    <n v="-157.94036639841516"/>
    <n v="-11.980303631364563"/>
    <n v="-0.6014239153862655"/>
    <n v="0.91364887230990921"/>
    <s v="Resto"/>
    <n v="2024"/>
    <n v="4"/>
    <d v="2026-02-27T00:00:00"/>
    <x v="16"/>
    <x v="31"/>
  </r>
  <r>
    <n v="2025"/>
    <n v="12"/>
    <n v="8"/>
    <x v="23"/>
    <s v="Huracan y Otros Riesgos Hidrometeorologicos"/>
    <n v="8"/>
    <s v="2c624232cdd221771294dfbb310aca000a0df6ac8b66b696d90ef06fdefb64a3"/>
    <s v="a62909462c6310cff6f2c460478962c30aafe7f1a24cba6daff12de1aba6d3de"/>
    <x v="31"/>
    <n v="94493.539290000001"/>
    <n v="82689.406029999998"/>
    <n v="94493.539290000001"/>
    <n v="82689.406029999998"/>
    <n v="8178.0613199999998"/>
    <n v="4815.4677600000005"/>
    <n v="8178.0613199999998"/>
    <n v="4815.4677600000005"/>
    <n v="34851877.802999951"/>
    <n v="34722901.368000001"/>
    <n v="143.042"/>
    <n v="137.94900000000001"/>
    <n v="0"/>
    <n v="0"/>
    <n v="2610.0129999999999"/>
    <n v="3054.0526199999999"/>
    <n v="25554.892449999999"/>
    <n v="26490.508600000001"/>
    <n v="0"/>
    <n v="0"/>
    <n v="0"/>
    <n v="0"/>
    <n v="0"/>
    <n v="0"/>
    <s v="Huracan y Otros Riesgos Hidrometeorologicos"/>
    <s v="Daños Sin Autos"/>
    <s v="Riesgos Catastroficos"/>
    <x v="14"/>
    <x v="0"/>
    <n v="3323617.6230900004"/>
    <n v="2563341.60146"/>
    <n v="1025001350.6946898"/>
    <n v="915229324.65265012"/>
    <n v="979173922.5983398"/>
    <n v="876641246.77608013"/>
    <n v="23197857.011369999"/>
    <n v="20492623.836209998"/>
    <n v="11407851.490080001"/>
    <n v="6622132.7381100012"/>
    <n v="143354.77634000001"/>
    <n v="128932.56982999999"/>
    <n v="0.4073373641525842"/>
    <n v="0.40350814366625759"/>
    <n v="11804.133260000002"/>
    <n v="14.275266720040802"/>
    <n v="65.915863916446042"/>
    <n v="64.13383843898211"/>
    <n v="2.8430929789735684"/>
    <n v="3.2258441864674872"/>
    <n v="9.2188697337771755E-3"/>
    <n v="9.6503325006094508E-3"/>
    <n v="9.0348291737027183E-3"/>
    <n v="9.4325251445898824E-3"/>
    <m/>
    <m/>
    <m/>
    <n v="0"/>
    <m/>
    <n v="0"/>
    <m/>
    <n v="0"/>
    <m/>
    <n v="69.82901200027969"/>
    <n v="8.6546248362034444"/>
    <n v="5.8235607089170927"/>
    <n v="7.1688006519995892E-2"/>
    <n v="-14.539357216445081"/>
    <n v="-3.5318919848900232"/>
    <n v="10.213359360078231"/>
    <n v="11.528856112638017"/>
    <s v="Resto"/>
    <n v="2024"/>
    <n v="4"/>
    <d v="2026-02-27T00:00:00"/>
    <x v="14"/>
    <x v="31"/>
  </r>
  <r>
    <n v="2025"/>
    <n v="12"/>
    <n v="8"/>
    <x v="23"/>
    <s v="RC Viajero"/>
    <n v="8"/>
    <s v="2c624232cdd221771294dfbb310aca000a0df6ac8b66b696d90ef06fdefb64a3"/>
    <s v="a62909462c6310cff6f2c460478962c30aafe7f1a24cba6daff12de1aba6d3de"/>
    <x v="11"/>
    <n v="13174.68239"/>
    <n v="6586.5513600000004"/>
    <n v="13174.68239"/>
    <n v="6586.5513600000004"/>
    <n v="5478.3927600000006"/>
    <n v="549.33702000000005"/>
    <n v="5478.3927600000006"/>
    <n v="549.33702000000005"/>
    <n v="34851877.802999951"/>
    <n v="34722901.368000001"/>
    <n v="143.042"/>
    <n v="137.94900000000001"/>
    <n v="0"/>
    <n v="0"/>
    <n v="3327.4826400000002"/>
    <n v="345.24182000000002"/>
    <n v="7790.7477399999998"/>
    <n v="3724.52952"/>
    <n v="0"/>
    <n v="0"/>
    <n v="0"/>
    <n v="0"/>
    <n v="0"/>
    <n v="0"/>
    <s v="RC Viajero"/>
    <s v="Daños Sin Autos"/>
    <s v="Responsabilidad Civil y Riesgos Profesionales"/>
    <x v="32"/>
    <x v="0"/>
    <n v="3323617.6230900004"/>
    <n v="2563341.60146"/>
    <n v="1025001350.6946898"/>
    <n v="915229324.65265012"/>
    <n v="979173922.5983398"/>
    <n v="876641246.77608013"/>
    <n v="384520.93780999992"/>
    <n v="319948.49102999998"/>
    <n v="68347.172659999997"/>
    <n v="98764.600600000005"/>
    <n v="371079.41712"/>
    <n v="144456.92811000001"/>
    <n v="3.4262587793099306"/>
    <n v="2.0586286682572328"/>
    <n v="6588.1310299999996"/>
    <n v="100.0239832639823"/>
    <n v="3.5503673289805664"/>
    <n v="4.5595261135447389"/>
    <n v="0.39639585187153287"/>
    <n v="0.25695176000922021"/>
    <n v="1.2853331735681052E-3"/>
    <n v="1.3454895076290033E-3"/>
    <n v="7.196613113876944E-4"/>
    <n v="7.5133943152031477E-4"/>
    <m/>
    <m/>
    <m/>
    <n v="0"/>
    <m/>
    <n v="0"/>
    <m/>
    <n v="0"/>
    <m/>
    <n v="897.27354256955061"/>
    <n v="41.582731164420892"/>
    <n v="8.3402829489209367"/>
    <n v="8.0155367761192196"/>
    <n v="863.8121592569521"/>
    <n v="109.17400971492368"/>
    <n v="42.710696727038425"/>
    <n v="9.2694075358006565"/>
    <s v="Grandes"/>
    <n v="2024"/>
    <n v="4"/>
    <d v="2026-02-27T00:00:00"/>
    <x v="32"/>
    <x v="11"/>
  </r>
  <r>
    <n v="2025"/>
    <n v="12"/>
    <n v="8"/>
    <x v="23"/>
    <s v="RC General"/>
    <n v="8"/>
    <s v="2c624232cdd221771294dfbb310aca000a0df6ac8b66b696d90ef06fdefb64a3"/>
    <s v="a62909462c6310cff6f2c460478962c30aafe7f1a24cba6daff12de1aba6d3de"/>
    <x v="12"/>
    <n v="343531.38029"/>
    <n v="122301.45970000001"/>
    <n v="343531.38029"/>
    <n v="122301.45970000001"/>
    <n v="9374.2524700000031"/>
    <n v="12017.16848"/>
    <n v="9374.2524700000031"/>
    <n v="12017.16848"/>
    <n v="34851877.802999951"/>
    <n v="34722901.368000001"/>
    <n v="143.042"/>
    <n v="137.94900000000001"/>
    <n v="0"/>
    <n v="0"/>
    <n v="7897.6877300000006"/>
    <n v="10716.898140000001"/>
    <n v="24604.5347"/>
    <n v="45231.046740000005"/>
    <n v="0"/>
    <n v="0"/>
    <n v="0"/>
    <n v="0"/>
    <n v="0"/>
    <n v="0"/>
    <s v="RC General"/>
    <s v="Daños Sin Autos"/>
    <s v="Responsabilidad Civil y Riesgos Profesionales"/>
    <x v="21"/>
    <x v="0"/>
    <n v="3323617.6230900004"/>
    <n v="2563341.60146"/>
    <n v="1025001350.6946898"/>
    <n v="915229324.65265012"/>
    <n v="979173922.5983398"/>
    <n v="876641246.77608013"/>
    <n v="17283430.244149998"/>
    <n v="14944322.838619996"/>
    <n v="9150572.3407299984"/>
    <n v="6562817.1625400009"/>
    <n v="371079.41712"/>
    <n v="144456.92811000001"/>
    <n v="1.9876342568413272"/>
    <n v="0.8183807390987391"/>
    <n v="221229.92058999999"/>
    <n v="180.88902710782605"/>
    <n v="92.576242292336175"/>
    <n v="84.662924305624713"/>
    <n v="10.33606808146045"/>
    <n v="4.7711728951904373"/>
    <n v="3.3515212448956604E-2"/>
    <n v="3.5083795877488624E-2"/>
    <n v="1.336293062358072E-2"/>
    <n v="1.3951141376221301E-2"/>
    <m/>
    <m/>
    <m/>
    <n v="0"/>
    <m/>
    <n v="0"/>
    <m/>
    <n v="0"/>
    <m/>
    <n v="-21.992834787983242"/>
    <n v="2.7287907329125245"/>
    <n v="9.8258585870336912"/>
    <n v="0.10244443867488359"/>
    <n v="-26.306216343304722"/>
    <n v="-45.602552951220964"/>
    <n v="32.098504711816403"/>
    <n v="23.693677047987769"/>
    <s v="Medianas"/>
    <n v="2024"/>
    <n v="4"/>
    <d v="2026-02-27T00:00:00"/>
    <x v="21"/>
    <x v="12"/>
  </r>
  <r>
    <n v="2025"/>
    <n v="12"/>
    <n v="8"/>
    <x v="23"/>
    <s v="RC Aviones y Barcos"/>
    <n v="8"/>
    <s v="2c624232cdd221771294dfbb310aca000a0df6ac8b66b696d90ef06fdefb64a3"/>
    <s v="a62909462c6310cff6f2c460478962c30aafe7f1a24cba6daff12de1aba6d3de"/>
    <x v="10"/>
    <n v="14373.354439999999"/>
    <n v="15568.91705"/>
    <n v="14373.354439999999"/>
    <n v="15568.91705"/>
    <n v="389.97670000000005"/>
    <n v="-363.39112999999998"/>
    <n v="389.97670000000005"/>
    <n v="-363.39112999999998"/>
    <n v="34851877.802999951"/>
    <n v="34722901.368000001"/>
    <n v="143.042"/>
    <n v="137.94900000000001"/>
    <n v="0"/>
    <n v="0"/>
    <n v="207.23340999999999"/>
    <n v="-101.21116000000001"/>
    <n v="3557.1031899999998"/>
    <n v="3738.79358"/>
    <n v="0"/>
    <n v="0"/>
    <n v="0"/>
    <n v="0"/>
    <n v="0"/>
    <n v="0"/>
    <s v="RC Aviones y Barcos"/>
    <s v="Daños Sin Autos"/>
    <s v="Responsabilidad Civil y Riesgos Profesionales"/>
    <x v="20"/>
    <x v="0"/>
    <n v="3323617.6230900004"/>
    <n v="2563341.60146"/>
    <n v="1025001350.6946898"/>
    <n v="915229324.65265012"/>
    <n v="979173922.5983398"/>
    <n v="876641246.77608013"/>
    <n v="1958504.8817999999"/>
    <n v="2073248.9940900002"/>
    <n v="693849.30816000002"/>
    <n v="40985.065610000005"/>
    <n v="371079.41712"/>
    <n v="144456.92811000001"/>
    <n v="0.73389423603529158"/>
    <n v="0.75094294483589419"/>
    <n v="-1195.5626100000009"/>
    <n v="-7.6791635934626568"/>
    <n v="3.8733903786832591"/>
    <n v="10.777549580830554"/>
    <n v="0.43246113331884878"/>
    <n v="0.60736801685473474"/>
    <n v="1.4022766340998992E-3"/>
    <n v="1.4679061715470129E-3"/>
    <n v="1.7010946470611343E-3"/>
    <n v="1.7759735932179742E-3"/>
    <m/>
    <m/>
    <m/>
    <n v="0"/>
    <m/>
    <n v="0"/>
    <m/>
    <n v="0"/>
    <m/>
    <n v="-207.315965582319"/>
    <n v="2.7131919805353388"/>
    <n v="-2.334080969363248"/>
    <n v="5.6204812113190485E-2"/>
    <n v="-304.75351729987085"/>
    <n v="-4.8595993898117307"/>
    <n v="5.8259038023577832"/>
    <n v="-2.7070539689971329"/>
    <s v="Medianas"/>
    <n v="2024"/>
    <n v="4"/>
    <d v="2026-02-27T00:00:00"/>
    <x v="20"/>
    <x v="10"/>
  </r>
  <r>
    <n v="2025"/>
    <n v="12"/>
    <n v="8"/>
    <x v="23"/>
    <s v="Responsabilidad Civil y Riesgos Profesionales"/>
    <n v="8"/>
    <s v="2c624232cdd221771294dfbb310aca000a0df6ac8b66b696d90ef06fdefb64a3"/>
    <s v="a62909462c6310cff6f2c460478962c30aafe7f1a24cba6daff12de1aba6d3de"/>
    <x v="12"/>
    <n v="371079.41712"/>
    <n v="144456.92811000001"/>
    <n v="371079.41712"/>
    <n v="144456.92811000001"/>
    <n v="15242.621929999999"/>
    <n v="12203.114369999999"/>
    <n v="15242.621929999999"/>
    <n v="12203.114369999999"/>
    <n v="34851877.802999951"/>
    <n v="34722901.368000001"/>
    <n v="143.042"/>
    <n v="137.94900000000001"/>
    <n v="0"/>
    <n v="0"/>
    <n v="11432.403779999999"/>
    <n v="10960.928800000002"/>
    <n v="35952.385630000004"/>
    <n v="52694.369840000007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323617.6230900004"/>
    <n v="2563341.60146"/>
    <n v="1025001350.6946898"/>
    <n v="915229324.65265012"/>
    <n v="979173922.5983398"/>
    <n v="876641246.77608013"/>
    <n v="21871531.865920011"/>
    <n v="19519102.49123"/>
    <n v="10675318.01537"/>
    <n v="7926763.6329799984"/>
    <n v="371079.41712"/>
    <n v="144456.92811000001"/>
    <n v="1.696632039286704"/>
    <n v="0.74007976634635231"/>
    <n v="226622.48900999999"/>
    <n v="156.87893407053011"/>
    <n v="100"/>
    <n v="100"/>
    <n v="11.164925066650831"/>
    <n v="5.6354926720543919"/>
    <n v="3.6202822256624613E-2"/>
    <n v="3.7897191556664642E-2"/>
    <n v="1.5783686582029551E-2"/>
    <n v="1.6478454400959588E-2"/>
    <m/>
    <m/>
    <m/>
    <n v="0"/>
    <m/>
    <n v="0"/>
    <m/>
    <n v="0"/>
    <m/>
    <n v="24.907638065511307"/>
    <n v="4.1076441394405947"/>
    <n v="8.447579863187773"/>
    <n v="0.14278377382345081"/>
    <n v="4.3014144932681075"/>
    <n v="-31.771865307119118"/>
    <n v="31.798734853523534"/>
    <n v="20.800948627493828"/>
    <s v="Medianas"/>
    <n v="2024"/>
    <n v="4"/>
    <d v="2026-02-27T00:00:00"/>
    <x v="22"/>
    <x v="12"/>
  </r>
  <r>
    <n v="2025"/>
    <n v="12"/>
    <n v="8"/>
    <x v="23"/>
    <s v="Maritimo y Transportes"/>
    <n v="8"/>
    <s v="2c624232cdd221771294dfbb310aca000a0df6ac8b66b696d90ef06fdefb64a3"/>
    <s v="a62909462c6310cff6f2c460478962c30aafe7f1a24cba6daff12de1aba6d3de"/>
    <x v="7"/>
    <n v="173419.70268000002"/>
    <n v="179272.80322"/>
    <n v="173419.70268000002"/>
    <n v="179272.80322"/>
    <n v="17273.626969999998"/>
    <n v="35262.447659999998"/>
    <n v="17273.626969999998"/>
    <n v="35262.447659999998"/>
    <n v="34851877.802999951"/>
    <n v="34722901.368000001"/>
    <n v="143.042"/>
    <n v="137.94900000000001"/>
    <n v="0"/>
    <n v="0"/>
    <n v="14106.138660000001"/>
    <n v="22226.571960000001"/>
    <n v="67247.652370000011"/>
    <n v="62053.974369999996"/>
    <n v="0"/>
    <n v="0"/>
    <n v="0"/>
    <n v="0"/>
    <n v="0"/>
    <n v="0"/>
    <s v="Maritimo y Transportes"/>
    <s v="Daños Sin Autos"/>
    <s v="Maritimo y Transportes"/>
    <x v="19"/>
    <x v="0"/>
    <n v="3323617.6230900004"/>
    <n v="2563341.60146"/>
    <n v="1025001350.6946898"/>
    <n v="915229324.65265012"/>
    <n v="979173922.5983398"/>
    <n v="876641246.77608013"/>
    <n v="23289744.321129996"/>
    <n v="18238403.617370002"/>
    <n v="6063254.5960799996"/>
    <n v="13830326.200799998"/>
    <n v="173419.70268000002"/>
    <n v="179272.80322"/>
    <n v="0.74461831907129272"/>
    <n v="0.98294130879559594"/>
    <n v="-5853.1005399999849"/>
    <n v="-3.2649127111696763"/>
    <n v="100"/>
    <n v="100"/>
    <n v="5.217799468723781"/>
    <n v="6.9937148883274762"/>
    <n v="1.6918973088422339E-2"/>
    <n v="1.7710817116106687E-2"/>
    <n v="1.9587746851100735E-2"/>
    <n v="2.0449962157186922E-2"/>
    <m/>
    <m/>
    <m/>
    <n v="0"/>
    <m/>
    <n v="0"/>
    <m/>
    <n v="0"/>
    <m/>
    <n v="-51.014101072755771"/>
    <n v="9.96059081122627"/>
    <n v="19.66971399266102"/>
    <n v="0.28489034554425113"/>
    <n v="-36.534798594285789"/>
    <n v="8.3696137962613761"/>
    <n v="20.976403135067535"/>
    <n v="35.818127985603191"/>
    <s v="Resto"/>
    <n v="2024"/>
    <n v="4"/>
    <d v="2026-02-27T00:00:00"/>
    <x v="19"/>
    <x v="7"/>
  </r>
  <r>
    <n v="2025"/>
    <n v="12"/>
    <n v="8"/>
    <x v="23"/>
    <s v="MyT Carga"/>
    <n v="8"/>
    <s v="2c624232cdd221771294dfbb310aca000a0df6ac8b66b696d90ef06fdefb64a3"/>
    <s v="a62909462c6310cff6f2c460478962c30aafe7f1a24cba6daff12de1aba6d3de"/>
    <x v="17"/>
    <n v="110198.16299"/>
    <n v="96868.655840000007"/>
    <n v="110198.16299"/>
    <n v="96868.655840000007"/>
    <n v="14359.280079999997"/>
    <n v="27682.713900000006"/>
    <n v="14359.280079999997"/>
    <n v="27682.713900000006"/>
    <n v="34851877.802999951"/>
    <n v="34722901.368000001"/>
    <n v="143.042"/>
    <n v="137.94900000000001"/>
    <n v="0"/>
    <n v="0"/>
    <n v="9076.83151"/>
    <n v="16939.839030000003"/>
    <n v="62359.18477"/>
    <n v="54937.49611"/>
    <n v="0"/>
    <n v="0"/>
    <n v="0"/>
    <n v="0"/>
    <n v="0"/>
    <n v="0"/>
    <s v="MyT Carga"/>
    <s v="Daños Sin Autos"/>
    <s v="Maritimo y Transportes"/>
    <x v="17"/>
    <x v="0"/>
    <n v="3323617.6230900004"/>
    <n v="2563341.60146"/>
    <n v="1025001350.6946898"/>
    <n v="915229324.65265012"/>
    <n v="979173922.5983398"/>
    <n v="876641246.77608013"/>
    <n v="13372625.609420002"/>
    <n v="11810280.26677"/>
    <n v="7994414.3617699994"/>
    <n v="7433235.6017499994"/>
    <n v="173419.70268000002"/>
    <n v="179272.80322"/>
    <n v="0.82405778946188202"/>
    <n v="0.82020624110466323"/>
    <n v="13329.50714999999"/>
    <n v="13.760392393610399"/>
    <n v="63.544200161236255"/>
    <n v="54.034217181913938"/>
    <n v="3.3156089384177614"/>
    <n v="3.778999091842719"/>
    <n v="1.0751026124532784E-2"/>
    <n v="1.1254197078449324E-2"/>
    <n v="1.0584085674567281E-2"/>
    <n v="1.1049976965633593E-2"/>
    <m/>
    <m/>
    <m/>
    <n v="0"/>
    <m/>
    <n v="0"/>
    <m/>
    <n v="0"/>
    <m/>
    <n v="-48.129073862227088"/>
    <n v="13.030416923831153"/>
    <n v="28.577576162225398"/>
    <n v="0.1796164100358289"/>
    <n v="-46.417250518584183"/>
    <n v="13.50933185076315"/>
    <n v="14.555725100445377"/>
    <n v="30.834748995625461"/>
    <s v="Resto"/>
    <n v="2024"/>
    <n v="4"/>
    <d v="2026-02-27T00:00:00"/>
    <x v="17"/>
    <x v="17"/>
  </r>
  <r>
    <n v="2025"/>
    <n v="12"/>
    <n v="8"/>
    <x v="23"/>
    <s v="MyT Cascos"/>
    <n v="8"/>
    <s v="2c624232cdd221771294dfbb310aca000a0df6ac8b66b696d90ef06fdefb64a3"/>
    <s v="a62909462c6310cff6f2c460478962c30aafe7f1a24cba6daff12de1aba6d3de"/>
    <x v="8"/>
    <n v="63221.539689999998"/>
    <n v="82404.147379999995"/>
    <n v="63221.539689999998"/>
    <n v="82404.147379999995"/>
    <n v="2914.3468900000007"/>
    <n v="7579.7337599999983"/>
    <n v="2914.3468900000007"/>
    <n v="7579.7337599999983"/>
    <n v="34851877.802999951"/>
    <n v="34722901.368000001"/>
    <n v="143.042"/>
    <n v="137.94900000000001"/>
    <n v="0"/>
    <n v="0"/>
    <n v="5029.3071500000005"/>
    <n v="5286.7329300000001"/>
    <n v="4888.4675999999999"/>
    <n v="7116.4782599999999"/>
    <n v="0"/>
    <n v="0"/>
    <n v="0"/>
    <n v="0"/>
    <n v="0"/>
    <n v="0"/>
    <s v="MyT Cascos"/>
    <s v="Daños Sin Autos"/>
    <s v="Maritimo y Transportes"/>
    <x v="18"/>
    <x v="0"/>
    <n v="3323617.6230900004"/>
    <n v="2563341.60146"/>
    <n v="1025001350.6946898"/>
    <n v="915229324.65265012"/>
    <n v="979173922.5983398"/>
    <n v="876641246.77608013"/>
    <n v="9917118.7117099985"/>
    <n v="6428123.3506000005"/>
    <n v="-1931159.7656899989"/>
    <n v="6397090.5990500022"/>
    <n v="173419.70268000002"/>
    <n v="179272.80322"/>
    <n v="0.63749907133156403"/>
    <n v="1.2819316445181221"/>
    <n v="-19182.607689999997"/>
    <n v="-23.278692031774774"/>
    <n v="36.455799838763738"/>
    <n v="45.965782818086062"/>
    <n v="1.9021905303060194"/>
    <n v="3.2147157964847581"/>
    <n v="6.1679469638895494E-3"/>
    <n v="6.4566200376573631E-3"/>
    <n v="9.0036611765334541E-3"/>
    <n v="9.3999851915533283E-3"/>
    <m/>
    <m/>
    <m/>
    <n v="0"/>
    <m/>
    <n v="0"/>
    <m/>
    <n v="0"/>
    <m/>
    <n v="-61.550801356906739"/>
    <n v="4.6097372893640145"/>
    <n v="9.1982430508584407"/>
    <n v="-0.15091174442310895"/>
    <n v="-4.8692790691055361"/>
    <n v="-31.307770200368743"/>
    <n v="102.88105724583305"/>
    <n v="74.28861210348164"/>
    <s v="Medianas"/>
    <n v="2024"/>
    <n v="4"/>
    <d v="2026-02-27T00:00:00"/>
    <x v="18"/>
    <x v="8"/>
  </r>
  <r>
    <n v="2025"/>
    <n v="12"/>
    <n v="8"/>
    <x v="23"/>
    <s v="Vida Individual"/>
    <n v="8"/>
    <s v="2c624232cdd221771294dfbb310aca000a0df6ac8b66b696d90ef06fdefb64a3"/>
    <s v="a62909462c6310cff6f2c460478962c30aafe7f1a24cba6daff12de1aba6d3de"/>
    <x v="20"/>
    <n v="98596.679349999991"/>
    <n v="95347.143700000001"/>
    <n v="98596.679349999991"/>
    <n v="95347.143700000001"/>
    <n v="42762.110349999995"/>
    <n v="33451.961459999999"/>
    <n v="42762.110349999995"/>
    <n v="33451.961459999999"/>
    <n v="34851877.802999951"/>
    <n v="34722901.368000001"/>
    <n v="143.042"/>
    <n v="137.94900000000001"/>
    <n v="0"/>
    <n v="0"/>
    <n v="30912.1767"/>
    <n v="28422.854329999998"/>
    <n v="59604.666279999998"/>
    <n v="56495.917750000001"/>
    <n v="11696.067630000001"/>
    <n v="12049.905949999998"/>
    <n v="83007.777220000004"/>
    <n v="81194.859209999995"/>
    <n v="3892.8344999999999"/>
    <n v="2102.3785400000002"/>
    <s v="Vida Individual"/>
    <s v="Vida"/>
    <s v="Vida"/>
    <x v="35"/>
    <x v="0"/>
    <n v="3323617.6230900004"/>
    <n v="2563341.60146"/>
    <n v="1025001350.6946898"/>
    <n v="915229324.65265012"/>
    <n v="979173922.5983398"/>
    <n v="876641246.77608013"/>
    <n v="318916234.91786987"/>
    <n v="280512511.78619993"/>
    <n v="158972712.63444"/>
    <n v="148438254.48143995"/>
    <n v="485932.50352999999"/>
    <n v="421495.50661000004"/>
    <n v="3.0916168120256243E-2"/>
    <n v="3.3990335437398017E-2"/>
    <n v="3249.5356499999907"/>
    <n v="3.4081101162551031"/>
    <n v="20.290200518334526"/>
    <n v="22.621153062071073"/>
    <n v="2.966547013862975"/>
    <n v="3.7196425028054483"/>
    <n v="9.6191755535908873E-3"/>
    <n v="1.0069373486618542E-2"/>
    <n v="1.0417841860146512E-2"/>
    <n v="1.0876415415159499E-2"/>
    <n v="3.6674419014798908E-3"/>
    <n v="2.6028081399298124E-2"/>
    <n v="1.2206448194782297E-3"/>
    <n v="-353.83831999999711"/>
    <n v="-2.9364405122182524"/>
    <n v="1812.9180100000085"/>
    <n v="2.2327990067833259"/>
    <n v="1790.4559599999998"/>
    <n v="85.163348366369831"/>
    <n v="27.831399067981579"/>
    <n v="43.370740913294256"/>
    <n v="35.084387598702655"/>
    <n v="2.6899025399618155E-2"/>
    <n v="8.7581716498210671"/>
    <n v="5.5026073631665229"/>
    <n v="51.862007841443791"/>
    <n v="50.309571845126811"/>
    <s v="Resto"/>
    <n v="2024"/>
    <n v="4"/>
    <d v="2026-02-27T00:00:00"/>
    <x v="35"/>
    <x v="20"/>
  </r>
  <r>
    <n v="2025"/>
    <n v="12"/>
    <n v="8"/>
    <x v="23"/>
    <s v="Vida Gpo y Col"/>
    <n v="8"/>
    <s v="2c624232cdd221771294dfbb310aca000a0df6ac8b66b696d90ef06fdefb64a3"/>
    <s v="a62909462c6310cff6f2c460478962c30aafe7f1a24cba6daff12de1aba6d3de"/>
    <x v="45"/>
    <n v="387335.82418"/>
    <n v="326148.36291000003"/>
    <n v="387335.82418"/>
    <n v="326148.36291000003"/>
    <n v="189464.72614000001"/>
    <n v="176241.93893999999"/>
    <n v="189464.72614000001"/>
    <n v="176241.93893999999"/>
    <n v="34851877.802999951"/>
    <n v="34722901.368000001"/>
    <n v="143.042"/>
    <n v="137.94900000000001"/>
    <n v="1134.9970600000001"/>
    <n v="5429.0483400000003"/>
    <n v="146060.80316000001"/>
    <n v="132001.27717000002"/>
    <n v="290294.48371"/>
    <n v="251069.10825999998"/>
    <n v="135379.04511000001"/>
    <n v="111714.54407999999"/>
    <n v="251956.77906999999"/>
    <n v="214433.81883"/>
    <n v="0"/>
    <n v="0"/>
    <s v="Vida Gpo y Col"/>
    <s v="Vida"/>
    <s v="Vida"/>
    <x v="37"/>
    <x v="0"/>
    <n v="3323617.6230900004"/>
    <n v="2563341.60146"/>
    <n v="1025001350.6946898"/>
    <n v="915229324.65265012"/>
    <n v="979173922.5983398"/>
    <n v="876641246.77608013"/>
    <n v="100163175.79472996"/>
    <n v="95382072.448490024"/>
    <n v="61461310.436570011"/>
    <n v="56544656.697530009"/>
    <n v="485932.50352999999"/>
    <n v="421495.50661000004"/>
    <n v="0.38670481552400965"/>
    <n v="0.34193885133512131"/>
    <n v="61187.461269999971"/>
    <n v="18.760621921896494"/>
    <n v="79.70979948166547"/>
    <n v="77.378846937928927"/>
    <n v="11.654042916642439"/>
    <n v="12.723562194138932"/>
    <n v="3.7788811099369289E-2"/>
    <n v="3.9557408060068036E-2"/>
    <n v="3.5635698521108969E-2"/>
    <n v="3.7204314091931825E-2"/>
    <n v="0.13515849915485897"/>
    <n v="0.2515463163691507"/>
    <m/>
    <n v="23664.501030000014"/>
    <n v="21.183008197261778"/>
    <n v="37522.960239999986"/>
    <n v="17.498620527645237"/>
    <n v="0"/>
    <m/>
    <n v="7.5026337542176025"/>
    <n v="48.914847094533989"/>
    <n v="54.037352009837804"/>
    <n v="0.30826665554997162"/>
    <n v="10.651052998444243"/>
    <n v="15.623338021091527"/>
    <n v="50.314701572459995"/>
    <n v="52.575674516397797"/>
    <s v="Resto"/>
    <n v="2024"/>
    <n v="4"/>
    <d v="2026-02-27T00:00:00"/>
    <x v="37"/>
    <x v="45"/>
  </r>
  <r>
    <n v="2025"/>
    <n v="12"/>
    <n v="8"/>
    <x v="23"/>
    <s v="Vida Total"/>
    <n v="8"/>
    <s v="2c624232cdd221771294dfbb310aca000a0df6ac8b66b696d90ef06fdefb64a3"/>
    <s v="a62909462c6310cff6f2c460478962c30aafe7f1a24cba6daff12de1aba6d3de"/>
    <x v="39"/>
    <n v="485932.50352999999"/>
    <n v="421495.50661000004"/>
    <n v="485932.50352999999"/>
    <n v="421495.50661000004"/>
    <n v="232226.83649000002"/>
    <n v="209693.90039999998"/>
    <n v="232226.83649000002"/>
    <n v="209693.90039999998"/>
    <n v="34851877.802999951"/>
    <n v="34722901.368000001"/>
    <n v="143.042"/>
    <n v="137.94900000000001"/>
    <n v="1134.9970600000001"/>
    <n v="5429.0483400000003"/>
    <n v="176972.97986000002"/>
    <n v="160424.13149999999"/>
    <n v="349899.14999000001"/>
    <n v="307565.02600999997"/>
    <n v="147075.11274000001"/>
    <n v="123764.45002999999"/>
    <n v="334964.55628999998"/>
    <n v="295628.67804000003"/>
    <n v="3892.8344999999999"/>
    <n v="2102.3785400000002"/>
    <s v="Vida Total"/>
    <s v="Totales"/>
    <s v="Vida Total"/>
    <x v="36"/>
    <x v="0"/>
    <n v="3323617.6230900004"/>
    <n v="2563341.60146"/>
    <n v="1025001350.6946898"/>
    <n v="915229324.65265012"/>
    <n v="979173922.5983398"/>
    <n v="876641246.77608013"/>
    <n v="419079410.71260005"/>
    <n v="375894584.23469001"/>
    <n v="220434023.07100993"/>
    <n v="204982911.17896998"/>
    <n v="485932.50352999999"/>
    <n v="421495.50661000004"/>
    <n v="0.115952368717834"/>
    <n v="0.11213130603308695"/>
    <n v="64436.996919999947"/>
    <n v="15.287706727469818"/>
    <n v="100"/>
    <n v="100"/>
    <n v="14.620589930505416"/>
    <n v="16.443204696944381"/>
    <n v="4.7407986652960171E-2"/>
    <n v="4.962678154668658E-2"/>
    <n v="4.6053540381255482E-2"/>
    <n v="4.808072950709133E-2"/>
    <n v="3.5094807566402368E-2"/>
    <n v="7.9928659754586448E-2"/>
    <n v="9.2890139684520599E-4"/>
    <n v="23310.662710000019"/>
    <n v="18.834699870883441"/>
    <n v="39335.878249999951"/>
    <n v="13.305839782119389"/>
    <n v="1790.4559599999998"/>
    <n v="85.163348366369831"/>
    <n v="10.745632584933329"/>
    <n v="47.789936833411076"/>
    <n v="49.749972920595056"/>
    <n v="0.10534981544804052"/>
    <n v="10.315685181066447"/>
    <n v="13.764284102518086"/>
    <n v="50.578282303646013"/>
    <n v="52.159419288064321"/>
    <s v="Resto"/>
    <n v="2024"/>
    <n v="4"/>
    <d v="2026-02-27T00:00:00"/>
    <x v="36"/>
    <x v="39"/>
  </r>
  <r>
    <n v="2025"/>
    <n v="12"/>
    <n v="8"/>
    <x v="23"/>
    <s v="Automoviles"/>
    <n v="8"/>
    <s v="2c624232cdd221771294dfbb310aca000a0df6ac8b66b696d90ef06fdefb64a3"/>
    <s v="a62909462c6310cff6f2c460478962c30aafe7f1a24cba6daff12de1aba6d3de"/>
    <x v="29"/>
    <n v="1787166.6602"/>
    <n v="1381895.7490399999"/>
    <n v="1787166.6602"/>
    <n v="1381895.7490399999"/>
    <n v="1144902.8366700001"/>
    <n v="830968.45601999993"/>
    <n v="1144902.8366700001"/>
    <n v="830968.45601999993"/>
    <n v="34851877.802999951"/>
    <n v="34722901.368000001"/>
    <n v="143.042"/>
    <n v="137.94900000000001"/>
    <n v="0"/>
    <n v="0"/>
    <n v="1137527.4149200001"/>
    <n v="827209.97051000001"/>
    <n v="1668750.6316800001"/>
    <n v="1272974.94523"/>
    <n v="0"/>
    <n v="0"/>
    <n v="0"/>
    <n v="0"/>
    <n v="0"/>
    <n v="0"/>
    <s v="Automoviles"/>
    <s v="Totales"/>
    <s v="Automoviles Total"/>
    <x v="11"/>
    <x v="0"/>
    <n v="3323617.6230900004"/>
    <n v="2563341.60146"/>
    <n v="1025001350.6946898"/>
    <n v="915229324.65265012"/>
    <n v="979173922.5983398"/>
    <n v="876641246.77608013"/>
    <n v="212351111.97566"/>
    <n v="193217367.41473997"/>
    <n v="130402312.61627001"/>
    <n v="114416301.70677"/>
    <n v="1787166.6602"/>
    <n v="1381895.7490399999"/>
    <n v="0.84160927794192464"/>
    <n v="0.71520265881367107"/>
    <n v="405270.91116000013"/>
    <n v="29.327169682773892"/>
    <n v="100"/>
    <n v="100"/>
    <n v="53.771728967379026"/>
    <n v="53.909933356245411"/>
    <n v="0.17435749318659496"/>
    <n v="0.18251779576171387"/>
    <n v="0.15098901573815504"/>
    <n v="0.15763526461047031"/>
    <m/>
    <m/>
    <m/>
    <n v="0"/>
    <m/>
    <n v="0"/>
    <m/>
    <n v="0"/>
    <m/>
    <n v="37.779337876869334"/>
    <n v="64.062454955481059"/>
    <n v="60.132499618532876"/>
    <n v="0.87797740216391928"/>
    <n v="37.513745659844979"/>
    <n v="31.090610850828003"/>
    <n v="68.166411045777664"/>
    <n v="64.982423543343231"/>
    <s v="Resto"/>
    <n v="2024"/>
    <n v="4"/>
    <d v="2026-02-27T00:00:00"/>
    <x v="11"/>
    <x v="29"/>
  </r>
  <r>
    <n v="2025"/>
    <n v="12"/>
    <n v="8"/>
    <x v="23"/>
    <s v="Automoviles Residentes"/>
    <n v="8"/>
    <s v="2c624232cdd221771294dfbb310aca000a0df6ac8b66b696d90ef06fdefb64a3"/>
    <s v="a62909462c6310cff6f2c460478962c30aafe7f1a24cba6daff12de1aba6d3de"/>
    <x v="29"/>
    <n v="875562.21883000003"/>
    <n v="728037.57641999994"/>
    <n v="875562.21883000003"/>
    <n v="728037.57641999994"/>
    <n v="583837.46778999979"/>
    <n v="497913.49196999997"/>
    <n v="583837.46778999979"/>
    <n v="497913.49196999997"/>
    <n v="34851877.802999951"/>
    <n v="34722901.368000001"/>
    <n v="143.042"/>
    <n v="137.94900000000001"/>
    <n v="0"/>
    <n v="0"/>
    <n v="583719.39757999999"/>
    <n v="495632.8996"/>
    <n v="817979.04764999996"/>
    <n v="681763.62442000001"/>
    <n v="0"/>
    <n v="0"/>
    <n v="0"/>
    <n v="0"/>
    <n v="0"/>
    <n v="0"/>
    <s v="Automoviles Residentes"/>
    <s v="Automóviles"/>
    <s v="Automóviles"/>
    <x v="13"/>
    <x v="0"/>
    <n v="3323617.6230900004"/>
    <n v="2563341.60146"/>
    <n v="1025001350.6946898"/>
    <n v="915229324.65265012"/>
    <n v="979173922.5983398"/>
    <n v="876641246.77608013"/>
    <n v="131854203.17789003"/>
    <n v="118102294.51461999"/>
    <n v="82072506.09262"/>
    <n v="71101630.919850022"/>
    <n v="1787166.6602"/>
    <n v="1381895.7490399999"/>
    <n v="0.66403815557456469"/>
    <n v="0.61644659776688371"/>
    <n v="147524.64241000009"/>
    <n v="20.263328046256525"/>
    <n v="48.991637899736602"/>
    <n v="52.683972501237243"/>
    <n v="26.343650748126109"/>
    <n v="28.401894464839657"/>
    <n v="8.5420591713034524E-2"/>
    <n v="8.9418457602159648E-2"/>
    <n v="7.9547011531378359E-2"/>
    <n v="8.3048519459632736E-2"/>
    <m/>
    <m/>
    <m/>
    <n v="0"/>
    <m/>
    <n v="0"/>
    <m/>
    <n v="0"/>
    <m/>
    <n v="17.25680810135124"/>
    <n v="66.68143682240796"/>
    <n v="68.391180358904592"/>
    <n v="0.71136790575290931"/>
    <n v="17.772528428013977"/>
    <n v="19.979860812592221"/>
    <n v="71.361167410948653"/>
    <n v="72.698642439548181"/>
    <s v="Resto"/>
    <n v="2024"/>
    <n v="4"/>
    <d v="2026-02-27T00:00:00"/>
    <x v="13"/>
    <x v="29"/>
  </r>
  <r>
    <n v="2025"/>
    <n v="12"/>
    <n v="8"/>
    <x v="23"/>
    <s v="Camiones"/>
    <n v="8"/>
    <s v="2c624232cdd221771294dfbb310aca000a0df6ac8b66b696d90ef06fdefb64a3"/>
    <s v="a62909462c6310cff6f2c460478962c30aafe7f1a24cba6daff12de1aba6d3de"/>
    <x v="14"/>
    <n v="893389.08403000003"/>
    <n v="630908.70264999999"/>
    <n v="893389.08403000003"/>
    <n v="630908.70264999999"/>
    <n v="556092.33903999988"/>
    <n v="329965.27076000004"/>
    <n v="556092.33903999988"/>
    <n v="329965.27076000004"/>
    <n v="34851877.802999951"/>
    <n v="34722901.368000001"/>
    <n v="143.042"/>
    <n v="137.94900000000001"/>
    <n v="0"/>
    <n v="0"/>
    <n v="548834.98750000005"/>
    <n v="328487.37761999998"/>
    <n v="831214.17837999994"/>
    <n v="567608.53655999992"/>
    <n v="0"/>
    <n v="0"/>
    <n v="0"/>
    <n v="0"/>
    <n v="0"/>
    <n v="0"/>
    <s v="Camiones"/>
    <s v="Automóviles"/>
    <s v="Automóviles"/>
    <x v="10"/>
    <x v="0"/>
    <n v="3323617.6230900004"/>
    <n v="2563341.60146"/>
    <n v="1025001350.6946898"/>
    <n v="915229324.65265012"/>
    <n v="979173922.5983398"/>
    <n v="876641246.77608013"/>
    <n v="72063565.252690017"/>
    <n v="68298850.786960006"/>
    <n v="43822980.466360003"/>
    <n v="39398521.360119998"/>
    <n v="1787166.6602"/>
    <n v="1381895.7490399999"/>
    <n v="1.2397236813046122"/>
    <n v="0.92374717199554479"/>
    <n v="262480.38138000004"/>
    <n v="41.6035442652013"/>
    <n v="49.989131060111745"/>
    <n v="45.655303816390699"/>
    <n v="26.880020066791175"/>
    <n v="24.612743861007598"/>
    <n v="8.7159795782172367E-2"/>
    <n v="9.1239060131350233E-2"/>
    <n v="6.8934493864632657E-2"/>
    <n v="7.1968858979681638E-2"/>
    <m/>
    <m/>
    <m/>
    <n v="0"/>
    <m/>
    <n v="0"/>
    <m/>
    <n v="0"/>
    <m/>
    <n v="68.530566189334863"/>
    <n v="62.245257859153149"/>
    <n v="52.300003054966581"/>
    <n v="1.2689514339785153"/>
    <n v="67.07947546614777"/>
    <n v="46.441451253990287"/>
    <n v="66.028107048132341"/>
    <n v="57.872170071789739"/>
    <s v="Medianas"/>
    <n v="2024"/>
    <n v="4"/>
    <d v="2026-02-27T00:00:00"/>
    <x v="10"/>
    <x v="14"/>
  </r>
  <r>
    <n v="2025"/>
    <n v="12"/>
    <n v="8"/>
    <x v="23"/>
    <s v="Automoviles Turistas"/>
    <n v="8"/>
    <s v="2c624232cdd221771294dfbb310aca000a0df6ac8b66b696d90ef06fdefb64a3"/>
    <s v="a62909462c6310cff6f2c460478962c30aafe7f1a24cba6daff12de1aba6d3de"/>
    <x v="8"/>
    <n v="18215.357339999999"/>
    <n v="22949.469969999998"/>
    <n v="18215.357339999999"/>
    <n v="22949.469969999998"/>
    <n v="4973.0298399999992"/>
    <n v="3089.6932900000006"/>
    <n v="4973.0298399999992"/>
    <n v="3089.6932900000006"/>
    <n v="34851877.802999951"/>
    <n v="34722901.368000001"/>
    <n v="143.042"/>
    <n v="137.94900000000001"/>
    <n v="0"/>
    <n v="0"/>
    <n v="4973.0298400000001"/>
    <n v="3089.6932900000002"/>
    <n v="19557.405649999997"/>
    <n v="23602.784250000001"/>
    <n v="0"/>
    <n v="0"/>
    <n v="0"/>
    <n v="0"/>
    <n v="0"/>
    <n v="0"/>
    <s v="Automoviles Turistas"/>
    <s v="Automóviles"/>
    <s v="Automóviles"/>
    <x v="12"/>
    <x v="0"/>
    <n v="3323617.6230900004"/>
    <n v="2563341.60146"/>
    <n v="1025001350.6946898"/>
    <n v="915229324.65265012"/>
    <n v="979173922.5983398"/>
    <n v="876641246.77608013"/>
    <n v="2097418.8258400001"/>
    <n v="1901006.6212099998"/>
    <n v="1101962.7584699998"/>
    <n v="872757.55660999997"/>
    <n v="1787166.6602"/>
    <n v="1381895.7490399999"/>
    <n v="0.86846542596016263"/>
    <n v="1.2072272507600501"/>
    <n v="-4734.1126299999996"/>
    <n v="-20.628418156011996"/>
    <n v="1.019231040151652"/>
    <n v="1.6607236823720566"/>
    <n v="0.54805815246174439"/>
    <n v="0.89529503039816027"/>
    <n v="1.7771056913880774E-3"/>
    <n v="1.860278028203984E-3"/>
    <n v="2.507510342144012E-3"/>
    <n v="2.6178861711559378E-3"/>
    <m/>
    <m/>
    <m/>
    <n v="0"/>
    <m/>
    <n v="0"/>
    <m/>
    <n v="0"/>
    <m/>
    <n v="60.955453283843532"/>
    <n v="27.301302671013094"/>
    <n v="13.463026789023488"/>
    <n v="0.45128837628820706"/>
    <n v="60.955453283843575"/>
    <n v="-17.139412694500244"/>
    <n v="25.427860571067107"/>
    <n v="13.090376361000716"/>
    <s v="Medianas"/>
    <n v="2024"/>
    <n v="4"/>
    <d v="2026-02-27T00:00:00"/>
    <x v="12"/>
    <x v="8"/>
  </r>
  <r>
    <n v="2025"/>
    <n v="12"/>
    <n v="8"/>
    <x v="23"/>
    <s v="Daños Sin Autos"/>
    <n v="8"/>
    <s v="2c624232cdd221771294dfbb310aca000a0df6ac8b66b696d90ef06fdefb64a3"/>
    <s v="a62909462c6310cff6f2c460478962c30aafe7f1a24cba6daff12de1aba6d3de"/>
    <x v="31"/>
    <n v="978570.27791999991"/>
    <n v="703064.25809999998"/>
    <n v="978570.27791999991"/>
    <n v="703064.25809999998"/>
    <n v="160534.07969000001"/>
    <n v="213731.94782"/>
    <n v="160534.07969000001"/>
    <n v="213731.94782"/>
    <n v="34851877.802999951"/>
    <n v="34722901.368000001"/>
    <n v="143.042"/>
    <n v="137.94900000000001"/>
    <n v="0"/>
    <n v="0"/>
    <n v="95683.810519999999"/>
    <n v="81706.442899999995"/>
    <n v="281160.76676000003"/>
    <n v="277879.03876000002"/>
    <n v="0"/>
    <n v="0"/>
    <n v="0"/>
    <n v="0"/>
    <n v="0"/>
    <n v="0"/>
    <s v="Daños Sin Autos"/>
    <s v="Totales"/>
    <s v="Daños Sin Autos Total"/>
    <x v="24"/>
    <x v="0"/>
    <n v="3323617.6230900004"/>
    <n v="2563341.60146"/>
    <n v="1025001350.6946898"/>
    <n v="915229324.65265012"/>
    <n v="979173922.5983398"/>
    <n v="876641246.77608013"/>
    <n v="158795452.76903"/>
    <n v="137875233.45422003"/>
    <n v="62296046.385199986"/>
    <n v="56116765.89553"/>
    <n v="2765736.9381200001"/>
    <n v="2084960.0071400001"/>
    <n v="0.61624578088098203"/>
    <n v="0.50992788224974772"/>
    <n v="275506.01981999993"/>
    <n v="39.186463633429859"/>
    <n v="35.381900007640624"/>
    <n v="33.72075510764418"/>
    <n v="29.442926018974873"/>
    <n v="27.42764591732746"/>
    <n v="9.547014521071398E-2"/>
    <n v="9.9938351638620221E-2"/>
    <n v="7.6818370998637808E-2"/>
    <n v="8.019976936809399E-2"/>
    <m/>
    <m/>
    <m/>
    <n v="0"/>
    <m/>
    <n v="0"/>
    <m/>
    <n v="0"/>
    <m/>
    <n v="-24.889993598337469"/>
    <n v="16.404961739817324"/>
    <n v="30.400058793715544"/>
    <n v="0.25769545421447321"/>
    <n v="17.106812050436247"/>
    <n v="1.1809915618840039"/>
    <n v="34.031707774390902"/>
    <n v="29.403600669055368"/>
    <s v="Resto"/>
    <n v="2024"/>
    <n v="4"/>
    <d v="2026-02-27T00:00:00"/>
    <x v="24"/>
    <x v="31"/>
  </r>
  <r>
    <n v="2025"/>
    <n v="12"/>
    <n v="8"/>
    <x v="23"/>
    <s v="Daños"/>
    <n v="8"/>
    <s v="2c624232cdd221771294dfbb310aca000a0df6ac8b66b696d90ef06fdefb64a3"/>
    <s v="a62909462c6310cff6f2c460478962c30aafe7f1a24cba6daff12de1aba6d3de"/>
    <x v="5"/>
    <n v="2765736.9381200001"/>
    <n v="2084960.0071400001"/>
    <n v="2765736.9381200001"/>
    <n v="2084960.0071400001"/>
    <n v="1305436.9163599999"/>
    <n v="1044700.4038400002"/>
    <n v="1305436.9163599999"/>
    <n v="1044700.4038400002"/>
    <n v="34851877.802999951"/>
    <n v="34722901.368000001"/>
    <n v="143.042"/>
    <n v="137.94900000000001"/>
    <n v="0"/>
    <n v="0"/>
    <n v="1233211.22544"/>
    <n v="908916.41340999992"/>
    <n v="1949911.3984400001"/>
    <n v="1550853.9839900001"/>
    <n v="0"/>
    <n v="0"/>
    <n v="0"/>
    <n v="0"/>
    <n v="0"/>
    <n v="0"/>
    <s v="Daños"/>
    <s v="Totales"/>
    <s v="Daños Total"/>
    <x v="23"/>
    <x v="0"/>
    <n v="3323617.6230900004"/>
    <n v="2563341.60146"/>
    <n v="1025001350.6946898"/>
    <n v="915229324.65265012"/>
    <n v="979173922.5983398"/>
    <n v="876641246.77608013"/>
    <n v="371146564.74468988"/>
    <n v="331092600.86896008"/>
    <n v="192698359.00147003"/>
    <n v="170533067.60229999"/>
    <n v="2765736.9381200001"/>
    <n v="2084960.0071400001"/>
    <n v="0.74518726585076667"/>
    <n v="0.62972111175785117"/>
    <n v="680776.93097999995"/>
    <n v="32.651798051217362"/>
    <n v="100"/>
    <n v="100"/>
    <n v="83.214654986353906"/>
    <n v="81.337579273572885"/>
    <n v="0.26982763839730894"/>
    <n v="0.28245614740033409"/>
    <n v="0.22780738673679285"/>
    <n v="0.23783503397856431"/>
    <m/>
    <m/>
    <m/>
    <n v="0"/>
    <m/>
    <n v="0"/>
    <m/>
    <n v="0"/>
    <m/>
    <n v="24.958017778265607"/>
    <n v="47.200328359766786"/>
    <n v="50.106496060471009"/>
    <n v="0.67745097733294202"/>
    <n v="35.679277791159777"/>
    <n v="25.731462701815076"/>
    <n v="63.244474924687019"/>
    <n v="58.607478382430401"/>
    <s v="Resto"/>
    <n v="2024"/>
    <n v="4"/>
    <d v="2026-02-27T00:00:00"/>
    <x v="23"/>
    <x v="5"/>
  </r>
  <r>
    <n v="2025"/>
    <n v="12"/>
    <n v="8"/>
    <x v="23"/>
    <s v="Total General"/>
    <n v="8"/>
    <s v="2c624232cdd221771294dfbb310aca000a0df6ac8b66b696d90ef06fdefb64a3"/>
    <s v="a62909462c6310cff6f2c460478962c30aafe7f1a24cba6daff12de1aba6d3de"/>
    <x v="52"/>
    <n v="3323617.6230900004"/>
    <n v="2563341.60146"/>
    <n v="3323617.6230900004"/>
    <n v="2563341.60146"/>
    <n v="1566956.8725800004"/>
    <n v="1285979.8999000001"/>
    <n v="1566956.8725800004"/>
    <n v="1285979.8999000001"/>
    <n v="34851877.802999951"/>
    <n v="34722901.368000001"/>
    <n v="143.042"/>
    <n v="137.94900000000001"/>
    <n v="1134.9970600000001"/>
    <n v="5429.0483400000003"/>
    <n v="1438876.34216"/>
    <n v="1101290.4788299999"/>
    <n v="2368617.2275999999"/>
    <n v="1921478.5805200001"/>
    <n v="147075.11274000001"/>
    <n v="123764.45002999999"/>
    <n v="334964.55628999998"/>
    <n v="295628.67804000003"/>
    <n v="3892.8344999999999"/>
    <n v="2102.3785400000002"/>
    <s v="Total General"/>
    <s v="Totales"/>
    <s v="Total General"/>
    <x v="26"/>
    <x v="0"/>
    <n v="3323617.6230900004"/>
    <n v="2563341.60146"/>
    <n v="1025001350.6946898"/>
    <n v="915229324.65265012"/>
    <n v="979173922.5983398"/>
    <n v="876641246.77608013"/>
    <n v="1025001350.6946898"/>
    <n v="915229324.65265012"/>
    <n v="593582477.48155999"/>
    <n v="529500429.12055987"/>
    <n v="3323617.6230900004"/>
    <n v="2563341.60146"/>
    <n v="0.32425495057518067"/>
    <n v="0.28007642810536526"/>
    <n v="760276.02163000032"/>
    <n v="29.659567074359906"/>
    <n v="100"/>
    <n v="100"/>
    <n v="100"/>
    <n v="100"/>
    <n v="0.32425495057518067"/>
    <n v="0.33943077387829479"/>
    <n v="0.28007642810536526"/>
    <n v="0.29240485898728796"/>
    <n v="1.4348772578721048E-2"/>
    <n v="3.2679425842998093E-2"/>
    <n v="3.7978823124102713E-4"/>
    <n v="23310.662710000019"/>
    <n v="18.834699870883441"/>
    <n v="39335.878249999951"/>
    <n v="13.305839782119389"/>
    <n v="1790.4559599999998"/>
    <n v="85.163348366369831"/>
    <n v="21.849250731045601"/>
    <n v="47.146123600198777"/>
    <n v="50.168104756991653"/>
    <n v="0.26398300691561083"/>
    <n v="30.653662209869271"/>
    <n v="23.270550690135352"/>
    <n v="60.747524986041782"/>
    <n v="57.314741366097522"/>
    <s v="Resto"/>
    <n v="2024"/>
    <n v="4"/>
    <d v="2026-02-27T00:00:00"/>
    <x v="26"/>
    <x v="52"/>
  </r>
  <r>
    <n v="2025"/>
    <n v="12"/>
    <n v="8"/>
    <x v="23"/>
    <s v="Total General Sin Pensiones"/>
    <n v="8"/>
    <s v="2c624232cdd221771294dfbb310aca000a0df6ac8b66b696d90ef06fdefb64a3"/>
    <s v="a62909462c6310cff6f2c460478962c30aafe7f1a24cba6daff12de1aba6d3de"/>
    <x v="49"/>
    <n v="3323617.6230900004"/>
    <n v="2563341.60146"/>
    <n v="3323617.6230900004"/>
    <n v="2563341.60146"/>
    <n v="1566956.87258"/>
    <n v="1285979.8999000001"/>
    <n v="1566956.87258"/>
    <n v="1285979.8999000001"/>
    <n v="34851877.802999951"/>
    <n v="34722901.368000001"/>
    <n v="143.042"/>
    <n v="137.94900000000001"/>
    <n v="1134.9970600000001"/>
    <n v="5429.0483400000003"/>
    <n v="1438876.34216"/>
    <n v="1101290.4788299999"/>
    <n v="2368617.2275999999"/>
    <n v="1921478.5805200001"/>
    <n v="147075.11274000001"/>
    <n v="123764.45002999999"/>
    <n v="334964.55628999998"/>
    <n v="295628.67804000003"/>
    <n v="3892.8344999999999"/>
    <n v="2102.3785400000002"/>
    <s v="Total General Sin Pensiones"/>
    <s v="Totales"/>
    <s v="Total General Sin Pensiones"/>
    <x v="25"/>
    <x v="0"/>
    <n v="3323617.6230900004"/>
    <n v="2563341.60146"/>
    <n v="1025001350.6946898"/>
    <n v="915229324.65265012"/>
    <n v="979173922.5983398"/>
    <n v="876641246.77608013"/>
    <n v="979173922.5983398"/>
    <n v="876641246.77608013"/>
    <n v="558476302.03137994"/>
    <n v="497794560.05847001"/>
    <n v="3323617.6230900004"/>
    <n v="2563341.60146"/>
    <n v="0.33943077387829479"/>
    <n v="0.29240485898728796"/>
    <n v="760276.02163000032"/>
    <n v="29.659567074359906"/>
    <n v="100"/>
    <n v="100"/>
    <n v="100"/>
    <n v="100"/>
    <n v="0.32425495057518067"/>
    <n v="0.33943077387829479"/>
    <n v="0.28007642810536526"/>
    <n v="0.29240485898728796"/>
    <n v="1.5020325740469163E-2"/>
    <n v="3.4208892675688982E-2"/>
    <n v="3.9756313052843141E-4"/>
    <n v="23310.662710000019"/>
    <n v="18.834699870883441"/>
    <n v="39335.878249999951"/>
    <n v="13.305839782119389"/>
    <n v="1790.4559599999998"/>
    <n v="85.163348366369831"/>
    <n v="21.849250731045579"/>
    <n v="47.14612360019877"/>
    <n v="50.168104756991653"/>
    <n v="0.28057714658265931"/>
    <n v="30.653662209869271"/>
    <n v="23.270550690135352"/>
    <n v="60.747524986041782"/>
    <n v="57.314741366097522"/>
    <s v="Resto"/>
    <n v="2024"/>
    <n v="4"/>
    <d v="2026-02-27T00:00:00"/>
    <x v="25"/>
    <x v="49"/>
  </r>
  <r>
    <n v="2025"/>
    <n v="12"/>
    <n v="81"/>
    <x v="24"/>
    <s v="Incendio"/>
    <n v="53"/>
    <s v="2858dcd1057d3eae7f7d5f782167e24b61153c01551450a628cee722509f6529"/>
    <s v="a62909462c6310cff6f2c460478962c30aafe7f1a24cba6daff12de1aba6d3de"/>
    <x v="5"/>
    <n v="237342.60066"/>
    <n v="200574.72824999999"/>
    <n v="237342.60066"/>
    <n v="200574.72824999999"/>
    <n v="187640.68847999995"/>
    <n v="76760.373200000002"/>
    <n v="187640.68847999995"/>
    <n v="76760.373200000002"/>
    <n v="34851877.802999951"/>
    <n v="34722901.368000001"/>
    <n v="143.042"/>
    <n v="137.94900000000001"/>
    <n v="0"/>
    <n v="0"/>
    <n v="32490.603010000003"/>
    <n v="13344.038210000001"/>
    <n v="109151.00104"/>
    <n v="103825.76023"/>
    <n v="0"/>
    <n v="0"/>
    <n v="0"/>
    <n v="0"/>
    <n v="0"/>
    <n v="0"/>
    <s v="Incendio"/>
    <s v="Daños Sin Autos"/>
    <s v="Incendio"/>
    <x v="0"/>
    <x v="0"/>
    <n v="1899638.95771"/>
    <n v="1804855.7942300001"/>
    <n v="1025001350.6946898"/>
    <n v="915229324.65265012"/>
    <n v="979173922.5983398"/>
    <n v="876641246.77608013"/>
    <n v="34004630.66296"/>
    <n v="29220783.15724"/>
    <n v="21161856.01103"/>
    <n v="17879229.429379996"/>
    <m/>
    <m/>
    <n v="0.69797141163638221"/>
    <n v="0.68641119976383602"/>
    <n v="36767.872410000011"/>
    <n v="18.331258743709668"/>
    <m/>
    <m/>
    <n v="12.494089979398751"/>
    <n v="11.113061159302788"/>
    <n v="2.3155345161169023E-2"/>
    <n v="2.4239064703662321E-2"/>
    <n v="2.1915242753625989E-2"/>
    <n v="2.2879909995979535E-2"/>
    <m/>
    <m/>
    <m/>
    <n v="0"/>
    <m/>
    <n v="0"/>
    <m/>
    <n v="0"/>
    <m/>
    <n v="144.44994292966774"/>
    <n v="79.059000768598025"/>
    <n v="38.270211740895135"/>
    <n v="0.88669296484295956"/>
    <n v="143.48403758055488"/>
    <n v="5.1290169204668112"/>
    <n v="29.766656009039565"/>
    <n v="12.852338553013839"/>
    <s v="Resto"/>
    <n v="2024"/>
    <n v="4"/>
    <d v="2026-02-27T00:00:00"/>
    <x v="0"/>
    <x v="5"/>
  </r>
  <r>
    <n v="2025"/>
    <n v="12"/>
    <n v="81"/>
    <x v="24"/>
    <s v="Maritimo y Transportes"/>
    <n v="53"/>
    <s v="2858dcd1057d3eae7f7d5f782167e24b61153c01551450a628cee722509f6529"/>
    <s v="a62909462c6310cff6f2c460478962c30aafe7f1a24cba6daff12de1aba6d3de"/>
    <x v="20"/>
    <n v="69198.389810000008"/>
    <n v="83242.046589999998"/>
    <n v="69198.389810000008"/>
    <n v="83242.046589999998"/>
    <n v="54984.487710000001"/>
    <n v="33819.392220000002"/>
    <n v="54984.487710000001"/>
    <n v="33819.392220000002"/>
    <n v="34851877.802999951"/>
    <n v="34722901.368000001"/>
    <n v="143.042"/>
    <n v="137.94900000000001"/>
    <n v="0"/>
    <n v="0"/>
    <n v="20766.24567"/>
    <n v="30428.486679999998"/>
    <n v="56189.220139999998"/>
    <n v="77061.888279999999"/>
    <n v="0"/>
    <n v="0"/>
    <n v="0"/>
    <n v="0"/>
    <n v="0"/>
    <n v="0"/>
    <s v="Maritimo y Transportes"/>
    <s v="Daños Sin Autos"/>
    <s v="Maritimo y Transportes"/>
    <x v="19"/>
    <x v="0"/>
    <n v="1899638.95771"/>
    <n v="1804855.7942300001"/>
    <n v="1025001350.6946898"/>
    <n v="915229324.65265012"/>
    <n v="979173922.5983398"/>
    <n v="876641246.77608013"/>
    <n v="23289744.321129996"/>
    <n v="18238403.617370002"/>
    <n v="6063254.5960799996"/>
    <n v="13830326.200799998"/>
    <n v="69198.389810000008"/>
    <n v="83242.046589999998"/>
    <n v="0.29711957699431957"/>
    <n v="0.45641081498339819"/>
    <n v="-14043.65677999999"/>
    <n v="-16.870869176451841"/>
    <n v="100"/>
    <n v="100"/>
    <n v="3.64271271281034"/>
    <n v="4.6121162065201604"/>
    <n v="6.7510535242808348E-3"/>
    <n v="7.0670172288059812E-3"/>
    <n v="9.0952119155045877E-3"/>
    <n v="9.4955658196701834E-3"/>
    <m/>
    <m/>
    <m/>
    <n v="0"/>
    <m/>
    <n v="0"/>
    <m/>
    <n v="0"/>
    <m/>
    <n v="62.58271985586854"/>
    <n v="79.459201089754373"/>
    <n v="40.627775992310575"/>
    <n v="0.90684774717440431"/>
    <n v="-31.753932134754447"/>
    <n v="-27.085591342065673"/>
    <n v="36.957704019132528"/>
    <n v="39.48577871520591"/>
    <s v="Resto"/>
    <n v="2024"/>
    <n v="4"/>
    <d v="2026-02-27T00:00:00"/>
    <x v="19"/>
    <x v="20"/>
  </r>
  <r>
    <n v="2025"/>
    <n v="12"/>
    <n v="81"/>
    <x v="24"/>
    <s v="MyT Carga"/>
    <n v="53"/>
    <s v="2858dcd1057d3eae7f7d5f782167e24b61153c01551450a628cee722509f6529"/>
    <s v="a62909462c6310cff6f2c460478962c30aafe7f1a24cba6daff12de1aba6d3de"/>
    <x v="33"/>
    <n v="51935.842880000004"/>
    <n v="67656.152519999989"/>
    <n v="51935.842880000004"/>
    <n v="67656.152519999989"/>
    <n v="20191.175569999999"/>
    <n v="30231.54826"/>
    <n v="20191.175569999999"/>
    <n v="30231.54826"/>
    <n v="34851877.802999951"/>
    <n v="34722901.368000001"/>
    <n v="143.042"/>
    <n v="137.94900000000001"/>
    <n v="0"/>
    <n v="0"/>
    <n v="20191.175569999999"/>
    <n v="30231.548260000003"/>
    <n v="56014.345270000005"/>
    <n v="76494.977319999991"/>
    <n v="0"/>
    <n v="0"/>
    <n v="0"/>
    <n v="0"/>
    <n v="0"/>
    <n v="0"/>
    <s v="MyT Carga"/>
    <s v="Daños Sin Autos"/>
    <s v="Maritimo y Transportes"/>
    <x v="17"/>
    <x v="0"/>
    <n v="1899638.95771"/>
    <n v="1804855.7942300001"/>
    <n v="1025001350.6946898"/>
    <n v="915229324.65265012"/>
    <n v="979173922.5983398"/>
    <n v="876641246.77608013"/>
    <n v="13372625.609420002"/>
    <n v="11810280.26677"/>
    <n v="7994414.3617699994"/>
    <n v="7433235.6017499994"/>
    <n v="69198.389810000008"/>
    <n v="83242.046589999998"/>
    <n v="0.38837431329428035"/>
    <n v="0.5728581455459677"/>
    <n v="-15720.309639999985"/>
    <n v="-23.235595070755565"/>
    <n v="75.053542463345934"/>
    <n v="81.276416536505039"/>
    <n v="2.7339849327268095"/>
    <n v="3.7485627791589806"/>
    <n v="5.0669048235693287E-3"/>
    <n v="5.3040467767138701E-3"/>
    <n v="7.3922623213233474E-3"/>
    <n v="7.717655628093136E-3"/>
    <m/>
    <m/>
    <m/>
    <n v="0"/>
    <m/>
    <n v="0"/>
    <m/>
    <n v="0"/>
    <m/>
    <n v="-33.211572902750163"/>
    <n v="38.877150057336273"/>
    <n v="44.68410799899268"/>
    <n v="0.25256603743929007"/>
    <n v="-33.211572902750177"/>
    <n v="-26.773825900129033"/>
    <n v="36.046436805919299"/>
    <n v="39.520958524548533"/>
    <s v="Resto"/>
    <n v="2024"/>
    <n v="4"/>
    <d v="2026-02-27T00:00:00"/>
    <x v="17"/>
    <x v="33"/>
  </r>
  <r>
    <n v="2025"/>
    <n v="12"/>
    <n v="81"/>
    <x v="24"/>
    <s v="MyT Cascos"/>
    <n v="53"/>
    <s v="2858dcd1057d3eae7f7d5f782167e24b61153c01551450a628cee722509f6529"/>
    <s v="a62909462c6310cff6f2c460478962c30aafe7f1a24cba6daff12de1aba6d3de"/>
    <x v="17"/>
    <n v="17262.54693"/>
    <n v="15585.89407"/>
    <n v="17262.54693"/>
    <n v="15585.89407"/>
    <n v="34793.312139999995"/>
    <n v="3587.8439599999997"/>
    <n v="34793.312139999995"/>
    <n v="3587.8439599999997"/>
    <n v="34851877.802999951"/>
    <n v="34722901.368000001"/>
    <n v="143.042"/>
    <n v="137.94900000000001"/>
    <n v="0"/>
    <n v="0"/>
    <n v="575.07010000000002"/>
    <n v="196.93842000000001"/>
    <n v="174.87486999999999"/>
    <n v="566.91095999999993"/>
    <n v="0"/>
    <n v="0"/>
    <n v="0"/>
    <n v="0"/>
    <n v="0"/>
    <n v="0"/>
    <s v="MyT Cascos"/>
    <s v="Daños Sin Autos"/>
    <s v="Maritimo y Transportes"/>
    <x v="18"/>
    <x v="0"/>
    <n v="1899638.95771"/>
    <n v="1804855.7942300001"/>
    <n v="1025001350.6946898"/>
    <n v="915229324.65265012"/>
    <n v="979173922.5983398"/>
    <n v="876641246.77608013"/>
    <n v="9917118.7117099985"/>
    <n v="6428123.3506000005"/>
    <n v="-1931159.7656899989"/>
    <n v="6397090.5990500022"/>
    <n v="69198.389810000008"/>
    <n v="83242.046589999998"/>
    <n v="0.17406816870727404"/>
    <n v="0.24246414108629721"/>
    <n v="1676.6528600000001"/>
    <n v="10.757501959590821"/>
    <n v="24.946457536654059"/>
    <n v="18.723583463494947"/>
    <n v="0.9087277800835305"/>
    <n v="0.86355342736117935"/>
    <n v="1.6841487007115056E-3"/>
    <n v="1.76297045209211E-3"/>
    <n v="1.702949594181239E-3"/>
    <n v="1.7779101915770448E-3"/>
    <m/>
    <m/>
    <m/>
    <n v="0"/>
    <m/>
    <n v="0"/>
    <m/>
    <n v="0"/>
    <m/>
    <n v="869.75544443688671"/>
    <n v="201.55375844067288"/>
    <n v="23.019814865198811"/>
    <n v="-1.8016796309738996"/>
    <n v="192.00503385779172"/>
    <n v="-69.153027134984299"/>
    <n v="328.84662044352058"/>
    <n v="34.738862695475149"/>
    <s v="Resto"/>
    <n v="2024"/>
    <n v="4"/>
    <d v="2026-02-27T00:00:00"/>
    <x v="18"/>
    <x v="17"/>
  </r>
  <r>
    <n v="2025"/>
    <n v="12"/>
    <n v="81"/>
    <x v="24"/>
    <s v="RC Aviones y Barcos"/>
    <n v="53"/>
    <s v="2858dcd1057d3eae7f7d5f782167e24b61153c01551450a628cee722509f6529"/>
    <s v="a62909462c6310cff6f2c460478962c30aafe7f1a24cba6daff12de1aba6d3de"/>
    <x v="4"/>
    <n v="41857.612890000004"/>
    <n v="37489.849820000003"/>
    <n v="41857.612890000004"/>
    <n v="37489.849820000003"/>
    <n v="275876.96237999998"/>
    <n v="-2092.0669199999998"/>
    <n v="275876.96237999998"/>
    <n v="-2092.0669199999998"/>
    <n v="34851877.802999951"/>
    <n v="34722901.368000001"/>
    <n v="143.042"/>
    <n v="137.94900000000001"/>
    <n v="0"/>
    <n v="0"/>
    <n v="5811.9414900000002"/>
    <n v="-2092.0669199999998"/>
    <n v="30382.868920000001"/>
    <n v="31274.141239999997"/>
    <n v="0"/>
    <n v="0"/>
    <n v="0"/>
    <n v="0"/>
    <n v="0"/>
    <n v="0"/>
    <s v="RC Aviones y Barcos"/>
    <s v="Daños Sin Autos"/>
    <s v="Responsabilidad Civil y Riesgos Profesionales"/>
    <x v="20"/>
    <x v="0"/>
    <n v="1899638.95771"/>
    <n v="1804855.7942300001"/>
    <n v="1025001350.6946898"/>
    <n v="915229324.65265012"/>
    <n v="979173922.5983398"/>
    <n v="876641246.77608013"/>
    <n v="1958504.8817999999"/>
    <n v="2073248.9940900002"/>
    <n v="693849.30816000002"/>
    <n v="40985.065610000005"/>
    <n v="111585.63892"/>
    <n v="98300.692500000005"/>
    <n v="2.1372228008709375"/>
    <n v="1.808265670301469"/>
    <n v="4367.7630700000009"/>
    <n v="11.650521650449219"/>
    <n v="37.511648716739728"/>
    <n v="38.137930533907479"/>
    <n v="2.203450962095399"/>
    <n v="2.0771659397860192"/>
    <n v="4.0836641689916998E-3"/>
    <n v="4.2747883623091669E-3"/>
    <n v="4.0962247176933751E-3"/>
    <n v="4.2765327273696051E-3"/>
    <m/>
    <m/>
    <m/>
    <n v="0"/>
    <m/>
    <n v="0"/>
    <m/>
    <n v="0"/>
    <m/>
    <n v="-13286.813468662847"/>
    <n v="659.08431783960714"/>
    <n v="-5.5803555630247645"/>
    <n v="39.760357059602839"/>
    <n v="-377.80858415370386"/>
    <n v="-2.849869843460473"/>
    <n v="19.1290082095381"/>
    <n v="-6.6894464149961097"/>
    <s v="Medianas"/>
    <n v="2024"/>
    <n v="4"/>
    <d v="2026-02-27T00:00:00"/>
    <x v="20"/>
    <x v="4"/>
  </r>
  <r>
    <n v="2025"/>
    <n v="12"/>
    <n v="81"/>
    <x v="24"/>
    <s v="Responsabilidad Civil y Riesgos Profesionales"/>
    <n v="53"/>
    <s v="2858dcd1057d3eae7f7d5f782167e24b61153c01551450a628cee722509f6529"/>
    <s v="a62909462c6310cff6f2c460478962c30aafe7f1a24cba6daff12de1aba6d3de"/>
    <x v="5"/>
    <n v="111585.63892"/>
    <n v="98300.692500000005"/>
    <n v="111585.63892"/>
    <n v="98300.692500000005"/>
    <n v="302092.31331999996"/>
    <n v="-6353.1002199999984"/>
    <n v="302092.31331999996"/>
    <n v="-6353.1002199999984"/>
    <n v="34851877.802999951"/>
    <n v="34722901.368000001"/>
    <n v="143.042"/>
    <n v="137.94900000000001"/>
    <n v="0"/>
    <n v="0"/>
    <n v="27300.203969999999"/>
    <n v="-3768.6407400000003"/>
    <n v="97037.21362000001"/>
    <n v="97369.315489999994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899638.95771"/>
    <n v="1804855.7942300001"/>
    <n v="1025001350.6946898"/>
    <n v="915229324.65265012"/>
    <n v="979173922.5983398"/>
    <n v="876641246.77608013"/>
    <n v="21871531.865920011"/>
    <n v="19519102.49123"/>
    <n v="10675318.01537"/>
    <n v="7926763.6329799984"/>
    <n v="111585.63892"/>
    <n v="98300.692500000005"/>
    <n v="0.51018666458325013"/>
    <n v="0.50361276879491179"/>
    <n v="13284.946419999993"/>
    <n v="13.514601049224551"/>
    <n v="100"/>
    <n v="100"/>
    <n v="5.8740445634214415"/>
    <n v="5.4464568756274359"/>
    <n v="1.0886389451523489E-2"/>
    <n v="1.1395895697864982E-2"/>
    <n v="1.0740553198216993E-2"/>
    <n v="1.1213331891638551E-2"/>
    <m/>
    <m/>
    <m/>
    <n v="0"/>
    <m/>
    <n v="0"/>
    <m/>
    <n v="0"/>
    <m/>
    <n v="-4855.0377431319666"/>
    <n v="270.72687511031904"/>
    <n v="-6.4629251925158089"/>
    <n v="2.8298202721928902"/>
    <n v="-824.40452283599723"/>
    <n v="-0.34107446306747002"/>
    <n v="28.133746788019113"/>
    <n v="-3.8704603406470972"/>
    <s v="Resto"/>
    <n v="2024"/>
    <n v="4"/>
    <d v="2026-02-27T00:00:00"/>
    <x v="22"/>
    <x v="5"/>
  </r>
  <r>
    <n v="2025"/>
    <n v="12"/>
    <n v="81"/>
    <x v="24"/>
    <s v="RC General"/>
    <n v="53"/>
    <s v="2858dcd1057d3eae7f7d5f782167e24b61153c01551450a628cee722509f6529"/>
    <s v="a62909462c6310cff6f2c460478962c30aafe7f1a24cba6daff12de1aba6d3de"/>
    <x v="6"/>
    <n v="69728.026030000008"/>
    <n v="60810.842680000002"/>
    <n v="69728.026030000008"/>
    <n v="60810.842680000002"/>
    <n v="26215.35094"/>
    <n v="-4261.0332999999982"/>
    <n v="26215.35094"/>
    <n v="-4261.0332999999982"/>
    <n v="34851877.802999951"/>
    <n v="34722901.368000001"/>
    <n v="143.042"/>
    <n v="137.94900000000001"/>
    <n v="0"/>
    <n v="0"/>
    <n v="21488.262480000001"/>
    <n v="-1676.5738200000001"/>
    <n v="66654.344700000001"/>
    <n v="66095.174249999996"/>
    <n v="0"/>
    <n v="0"/>
    <n v="0"/>
    <n v="0"/>
    <n v="0"/>
    <n v="0"/>
    <s v="RC General"/>
    <s v="Daños Sin Autos"/>
    <s v="Responsabilidad Civil y Riesgos Profesionales"/>
    <x v="21"/>
    <x v="0"/>
    <n v="1899638.95771"/>
    <n v="1804855.7942300001"/>
    <n v="1025001350.6946898"/>
    <n v="915229324.65265012"/>
    <n v="979173922.5983398"/>
    <n v="876641246.77608013"/>
    <n v="17283430.244149998"/>
    <n v="14944322.838619996"/>
    <n v="9150572.3407299984"/>
    <n v="6562817.1625400009"/>
    <n v="111585.63892"/>
    <n v="98300.692500000005"/>
    <n v="0.40343858276398098"/>
    <n v="0.4069160131019724"/>
    <n v="8917.1833500000066"/>
    <n v="14.663804935123469"/>
    <n v="62.488351283260293"/>
    <n v="61.862069466092521"/>
    <n v="3.6705936013260434"/>
    <n v="3.3692909358414167"/>
    <n v="6.8027252825317913E-3"/>
    <n v="7.1211073355558164E-3"/>
    <n v="6.6443284805236189E-3"/>
    <n v="6.936799164268947E-3"/>
    <m/>
    <m/>
    <m/>
    <n v="0"/>
    <m/>
    <n v="0"/>
    <m/>
    <n v="0"/>
    <m/>
    <n v="-715.23459438817372"/>
    <n v="37.59657691832696"/>
    <n v="-7.0070288655963706"/>
    <n v="0.28648864752768716"/>
    <n v="-1381.6770859513958"/>
    <n v="0.84600798219396367"/>
    <n v="32.23835231853986"/>
    <n v="-2.5366054920416525"/>
    <s v="Resto"/>
    <n v="2024"/>
    <n v="4"/>
    <d v="2026-02-27T00:00:00"/>
    <x v="21"/>
    <x v="6"/>
  </r>
  <r>
    <n v="2025"/>
    <n v="12"/>
    <n v="81"/>
    <x v="24"/>
    <s v="Tecnicos"/>
    <n v="53"/>
    <s v="2858dcd1057d3eae7f7d5f782167e24b61153c01551450a628cee722509f6529"/>
    <s v="a62909462c6310cff6f2c460478962c30aafe7f1a24cba6daff12de1aba6d3de"/>
    <x v="7"/>
    <n v="128852.48593000001"/>
    <n v="106584.30145"/>
    <n v="128852.48593000001"/>
    <n v="106584.30145"/>
    <n v="4700.3996299999999"/>
    <n v="-1883.0923800000014"/>
    <n v="4700.3996299999999"/>
    <n v="-1883.0923800000014"/>
    <n v="34851877.802999951"/>
    <n v="34722901.368000001"/>
    <n v="143.042"/>
    <n v="137.94900000000001"/>
    <n v="0"/>
    <n v="0"/>
    <n v="17549.25172"/>
    <n v="30.62105"/>
    <n v="122389.93569"/>
    <n v="120338.27240999999"/>
    <n v="0"/>
    <n v="0"/>
    <n v="0"/>
    <n v="0"/>
    <n v="0"/>
    <n v="0"/>
    <s v="Tecnicos"/>
    <s v="Daños Sin Autos"/>
    <s v="Diversos"/>
    <x v="7"/>
    <x v="0"/>
    <n v="1899638.95771"/>
    <n v="1804855.7942300001"/>
    <n v="1025001350.6946898"/>
    <n v="915229324.65265012"/>
    <n v="979173922.5983398"/>
    <n v="876641246.77608013"/>
    <n v="18807011.735299997"/>
    <n v="17544387.203949999"/>
    <n v="7015944.0200799983"/>
    <n v="5608070.4322000016"/>
    <n v="181999.06469"/>
    <n v="155398.54266000001"/>
    <n v="0.68513003417841833"/>
    <n v="0.60751224999185649"/>
    <n v="22268.184480000011"/>
    <n v="20.892555636297239"/>
    <n v="70.798433030123064"/>
    <n v="68.587709785154289"/>
    <n v="6.782998706518983"/>
    <n v="5.9054192468308369"/>
    <n v="1.2570957671682172E-2"/>
    <n v="1.315930530380921E-2"/>
    <n v="1.1645638811939413E-2"/>
    <n v="1.2158257650090329E-2"/>
    <m/>
    <m/>
    <m/>
    <n v="0"/>
    <m/>
    <n v="0"/>
    <m/>
    <n v="0"/>
    <m/>
    <n v="-349.61067656170945"/>
    <n v="3.6478920806801693"/>
    <n v="-1.7667633548111052"/>
    <n v="6.699596827664546E-2"/>
    <n v="57211.071044265307"/>
    <n v="1.7049133570821606"/>
    <n v="14.338802958807243"/>
    <n v="2.5445811533401589E-2"/>
    <s v="Resto"/>
    <n v="2024"/>
    <n v="4"/>
    <d v="2026-02-27T00:00:00"/>
    <x v="7"/>
    <x v="7"/>
  </r>
  <r>
    <n v="2025"/>
    <n v="12"/>
    <n v="81"/>
    <x v="24"/>
    <s v="Diversos"/>
    <n v="53"/>
    <s v="2858dcd1057d3eae7f7d5f782167e24b61153c01551450a628cee722509f6529"/>
    <s v="a62909462c6310cff6f2c460478962c30aafe7f1a24cba6daff12de1aba6d3de"/>
    <x v="20"/>
    <n v="181999.06469"/>
    <n v="155398.54266000001"/>
    <n v="181999.06469"/>
    <n v="155398.54266000001"/>
    <n v="24423.487869999997"/>
    <n v="7515.3764900000024"/>
    <n v="24423.487869999997"/>
    <n v="7515.3764900000024"/>
    <n v="34851877.802999951"/>
    <n v="34722901.368000001"/>
    <n v="143.042"/>
    <n v="137.94900000000001"/>
    <n v="0"/>
    <n v="0"/>
    <n v="37772.821810000001"/>
    <n v="7388.1591799999997"/>
    <n v="171462.55038999999"/>
    <n v="170009.94175999999"/>
    <n v="0"/>
    <n v="0"/>
    <n v="0"/>
    <n v="0"/>
    <n v="0"/>
    <n v="0"/>
    <s v="Diversos"/>
    <s v="Daños Sin Autos"/>
    <s v="Diversos"/>
    <x v="6"/>
    <x v="0"/>
    <n v="1899638.95771"/>
    <n v="1804855.7942300001"/>
    <n v="1025001350.6946898"/>
    <n v="915229324.65265012"/>
    <n v="979173922.5983398"/>
    <n v="876641246.77608013"/>
    <n v="37295032.047789998"/>
    <n v="33101301.12385001"/>
    <n v="10154871.342620004"/>
    <n v="8675799.5556700006"/>
    <n v="181999.06469"/>
    <n v="155398.54266000001"/>
    <n v="0.48799814532076469"/>
    <n v="0.46946354790879474"/>
    <n v="26600.522029999993"/>
    <n v="17.117613572605951"/>
    <n v="100"/>
    <n v="100"/>
    <n v="9.5807186913769371"/>
    <n v="8.6100254190278509"/>
    <n v="1.7755982913256748E-2"/>
    <n v="1.8587000786034678E-2"/>
    <n v="1.6979191823751627E-2"/>
    <n v="1.7726583506250802E-2"/>
    <m/>
    <m/>
    <m/>
    <n v="0"/>
    <m/>
    <n v="0"/>
    <m/>
    <n v="0"/>
    <m/>
    <n v="224.98023089725461"/>
    <n v="13.419567793714027"/>
    <n v="4.8361949612636099"/>
    <n v="0.24051006700099289"/>
    <n v="411.2616132074188"/>
    <n v="0.85442569708695792"/>
    <n v="22.029779519833259"/>
    <n v="4.3457218463316298"/>
    <s v="Resto"/>
    <n v="2024"/>
    <n v="4"/>
    <d v="2026-02-27T00:00:00"/>
    <x v="6"/>
    <x v="20"/>
  </r>
  <r>
    <n v="2025"/>
    <n v="12"/>
    <n v="81"/>
    <x v="24"/>
    <s v="Miscelaneos"/>
    <n v="53"/>
    <s v="2858dcd1057d3eae7f7d5f782167e24b61153c01551450a628cee722509f6529"/>
    <s v="a62909462c6310cff6f2c460478962c30aafe7f1a24cba6daff12de1aba6d3de"/>
    <x v="6"/>
    <n v="53146.578759999997"/>
    <n v="48814.24121"/>
    <n v="53146.578759999997"/>
    <n v="48814.24121"/>
    <n v="19723.088239999997"/>
    <n v="9398.4688700000024"/>
    <n v="19723.088239999997"/>
    <n v="9398.4688700000024"/>
    <n v="34851877.802999951"/>
    <n v="34722901.368000001"/>
    <n v="143.042"/>
    <n v="137.94900000000001"/>
    <n v="0"/>
    <n v="0"/>
    <n v="20223.570090000001"/>
    <n v="7357.5381299999999"/>
    <n v="49072.614700000006"/>
    <n v="49671.669350000004"/>
    <n v="0"/>
    <n v="0"/>
    <n v="0"/>
    <n v="0"/>
    <n v="0"/>
    <n v="0"/>
    <s v="Miscelaneos"/>
    <s v="Daños Sin Autos"/>
    <s v="Diversos"/>
    <x v="8"/>
    <x v="0"/>
    <n v="1899638.95771"/>
    <n v="1804855.7942300001"/>
    <n v="1025001350.6946898"/>
    <n v="915229324.65265012"/>
    <n v="979173922.5983398"/>
    <n v="876641246.77608013"/>
    <n v="18488020.312490001"/>
    <n v="15556913.919899998"/>
    <n v="3138927.3225399987"/>
    <n v="3067729.12347"/>
    <n v="181999.06469"/>
    <n v="155398.54266000001"/>
    <n v="0.28746495223231455"/>
    <n v="0.31377843614316137"/>
    <n v="4332.3375499999966"/>
    <n v="8.8751508629667732"/>
    <n v="29.201566969876936"/>
    <n v="31.412290214845701"/>
    <n v="2.7977199848579533"/>
    <n v="2.7046061721970127"/>
    <n v="5.1850252415745757E-3"/>
    <n v="5.4276954822254685E-3"/>
    <n v="5.3335530118122131E-3"/>
    <n v="5.5683258561604722E-3"/>
    <m/>
    <m/>
    <m/>
    <n v="0"/>
    <m/>
    <n v="0"/>
    <m/>
    <n v="0"/>
    <m/>
    <n v="109.85427001792041"/>
    <n v="37.110739204993372"/>
    <n v="19.253538797351311"/>
    <n v="0.62833848042203821"/>
    <n v="174.86870924310116"/>
    <n v="-1.2060288245577144"/>
    <n v="41.211519324239312"/>
    <n v="14.81234318532119"/>
    <s v="Resto"/>
    <n v="2024"/>
    <n v="4"/>
    <d v="2026-02-27T00:00:00"/>
    <x v="8"/>
    <x v="6"/>
  </r>
  <r>
    <n v="2025"/>
    <n v="12"/>
    <n v="81"/>
    <x v="24"/>
    <s v="Riesgos Catastroficos"/>
    <n v="53"/>
    <s v="2858dcd1057d3eae7f7d5f782167e24b61153c01551450a628cee722509f6529"/>
    <s v="a62909462c6310cff6f2c460478962c30aafe7f1a24cba6daff12de1aba6d3de"/>
    <x v="20"/>
    <n v="306561.67710999999"/>
    <n v="248254.38881999999"/>
    <n v="306561.67710999999"/>
    <n v="248254.38881999999"/>
    <n v="72685.392370000001"/>
    <n v="6963.2001899999996"/>
    <n v="72685.392370000001"/>
    <n v="6963.2001899999996"/>
    <n v="34851877.802999951"/>
    <n v="34722901.368000001"/>
    <n v="143.042"/>
    <n v="137.94900000000001"/>
    <n v="0"/>
    <n v="0"/>
    <n v="14004.58461"/>
    <n v="9075.7849200000001"/>
    <n v="25316.460019999999"/>
    <n v="25463.965670000001"/>
    <n v="0"/>
    <n v="0"/>
    <n v="0"/>
    <n v="0"/>
    <n v="0"/>
    <n v="0"/>
    <s v="Riesgos Catastroficos"/>
    <s v="Daños Sin Autos"/>
    <s v="Riesgos Catastroficos"/>
    <x v="15"/>
    <x v="0"/>
    <n v="1899638.95771"/>
    <n v="1804855.7942300001"/>
    <n v="1025001350.6946898"/>
    <n v="915229324.65265012"/>
    <n v="979173922.5983398"/>
    <n v="876641246.77608013"/>
    <n v="38761762.84839002"/>
    <n v="34998585.621450007"/>
    <n v="12144880.34196"/>
    <n v="6399232.7254699999"/>
    <n v="306561.67710999999"/>
    <n v="248254.38881999999"/>
    <n v="0.79088682913897224"/>
    <n v="0.70932691825080307"/>
    <n v="58307.288289999997"/>
    <n v="23.486911376328745"/>
    <n v="100"/>
    <n v="100"/>
    <n v="16.137891669665361"/>
    <n v="13.754804656064612"/>
    <n v="2.9908416891570856E-2"/>
    <n v="3.1308194594940469E-2"/>
    <n v="2.7124828950844431E-2"/>
    <n v="2.8318812254497013E-2"/>
    <m/>
    <m/>
    <m/>
    <n v="0"/>
    <m/>
    <n v="0"/>
    <m/>
    <n v="0"/>
    <m/>
    <n v="943.85039043376992"/>
    <n v="23.709875629340043"/>
    <n v="2.8048648900417854"/>
    <n v="0.5984858666649463"/>
    <n v="54.307145149931557"/>
    <n v="-0.57927210518424754"/>
    <n v="55.31809976172174"/>
    <n v="35.641679059803728"/>
    <s v="Resto"/>
    <n v="2024"/>
    <n v="4"/>
    <d v="2026-02-27T00:00:00"/>
    <x v="15"/>
    <x v="20"/>
  </r>
  <r>
    <n v="2025"/>
    <n v="12"/>
    <n v="81"/>
    <x v="24"/>
    <s v="Terremoto y Erupcion Volcanica"/>
    <n v="53"/>
    <s v="2858dcd1057d3eae7f7d5f782167e24b61153c01551450a628cee722509f6529"/>
    <s v="a62909462c6310cff6f2c460478962c30aafe7f1a24cba6daff12de1aba6d3de"/>
    <x v="6"/>
    <n v="102402.88554999999"/>
    <n v="87991.362629999989"/>
    <n v="102402.88554999999"/>
    <n v="87991.362629999989"/>
    <n v="805.99520000000018"/>
    <n v="432.33422999999999"/>
    <n v="805.99520000000018"/>
    <n v="432.33422999999999"/>
    <n v="34851877.802999951"/>
    <n v="34722901.368000001"/>
    <n v="143.042"/>
    <n v="137.94900000000001"/>
    <n v="0"/>
    <n v="0"/>
    <n v="81.49363000000001"/>
    <n v="51.056580000000004"/>
    <n v="8860.3479700000007"/>
    <n v="8989.1884300000002"/>
    <n v="0"/>
    <n v="0"/>
    <n v="0"/>
    <n v="0"/>
    <n v="0"/>
    <n v="0"/>
    <s v="Terremoto y Erupcion Volcanica"/>
    <s v="Daños Sin Autos"/>
    <s v="Riesgos Catastroficos"/>
    <x v="16"/>
    <x v="0"/>
    <n v="1899638.95771"/>
    <n v="1804855.7942300001"/>
    <n v="1025001350.6946898"/>
    <n v="915229324.65265012"/>
    <n v="979173922.5983398"/>
    <n v="876641246.77608013"/>
    <n v="15563905.993049996"/>
    <n v="14505796.106170004"/>
    <n v="760196.79989999975"/>
    <n v="-222767.64615000002"/>
    <n v="306561.67710999999"/>
    <n v="248254.38881999999"/>
    <n v="0.65795106701189032"/>
    <n v="0.60659450874656295"/>
    <n v="14411.522920000003"/>
    <n v="16.378338156439121"/>
    <n v="33.403681280506547"/>
    <n v="35.444031039386473"/>
    <n v="5.3906498987284346"/>
    <n v="4.875257231702518"/>
    <n v="9.9905122545055122E-3"/>
    <n v="1.0458089537174692E-2"/>
    <n v="9.6141327927177882E-3"/>
    <n v="1.0037328605469504E-2"/>
    <m/>
    <m/>
    <m/>
    <n v="0"/>
    <m/>
    <n v="0"/>
    <m/>
    <n v="0"/>
    <m/>
    <n v="86.428726682132066"/>
    <n v="0.78708250814520164"/>
    <n v="0.49133712341510993"/>
    <n v="0.10602454523697349"/>
    <n v="59.614353331147527"/>
    <n v="-1.4332824481686712"/>
    <n v="0.91975654089350622"/>
    <n v="0.56797763666413659"/>
    <s v="Resto"/>
    <n v="2024"/>
    <n v="4"/>
    <d v="2026-02-27T00:00:00"/>
    <x v="16"/>
    <x v="6"/>
  </r>
  <r>
    <n v="2025"/>
    <n v="12"/>
    <n v="81"/>
    <x v="24"/>
    <s v="Huracan y Otros Riesgos Hidrometeorologicos"/>
    <n v="53"/>
    <s v="2858dcd1057d3eae7f7d5f782167e24b61153c01551450a628cee722509f6529"/>
    <s v="a62909462c6310cff6f2c460478962c30aafe7f1a24cba6daff12de1aba6d3de"/>
    <x v="33"/>
    <n v="204158.79156000001"/>
    <n v="160263.02619"/>
    <n v="204158.79156000001"/>
    <n v="160263.02619"/>
    <n v="71879.397170000011"/>
    <n v="6530.8659599999992"/>
    <n v="71879.397170000011"/>
    <n v="6530.8659599999992"/>
    <n v="34851877.802999951"/>
    <n v="34722901.368000001"/>
    <n v="143.042"/>
    <n v="137.94900000000001"/>
    <n v="0"/>
    <n v="0"/>
    <n v="13923.090980000001"/>
    <n v="9024.7283399999997"/>
    <n v="16456.11205"/>
    <n v="16474.777239999999"/>
    <n v="0"/>
    <n v="0"/>
    <n v="0"/>
    <n v="0"/>
    <n v="0"/>
    <n v="0"/>
    <s v="Huracan y Otros Riesgos Hidrometeorologicos"/>
    <s v="Daños Sin Autos"/>
    <s v="Riesgos Catastroficos"/>
    <x v="14"/>
    <x v="0"/>
    <n v="1899638.95771"/>
    <n v="1804855.7942300001"/>
    <n v="1025001350.6946898"/>
    <n v="915229324.65265012"/>
    <n v="979173922.5983398"/>
    <n v="876641246.77608013"/>
    <n v="23197857.011369999"/>
    <n v="20492623.836209998"/>
    <n v="11407851.490080001"/>
    <n v="6622132.7381100012"/>
    <n v="306561.67710999999"/>
    <n v="248254.38881999999"/>
    <n v="0.88007608401041248"/>
    <n v="0.78205225192695382"/>
    <n v="43895.765370000008"/>
    <n v="27.389826845001242"/>
    <n v="66.596318719493453"/>
    <n v="64.555968960613512"/>
    <n v="10.747241770936929"/>
    <n v="8.8795474243620944"/>
    <n v="1.9917904637065342E-2"/>
    <n v="2.0850105057765779E-2"/>
    <n v="1.7510696158126639E-2"/>
    <n v="1.828148364902751E-2"/>
    <m/>
    <m/>
    <m/>
    <n v="0"/>
    <m/>
    <n v="0"/>
    <m/>
    <n v="0"/>
    <m/>
    <n v="1000.6105103097235"/>
    <n v="35.207593374138604"/>
    <n v="4.0750921252774326"/>
    <n v="0.6300870697037444"/>
    <n v="54.277120102210198"/>
    <n v="-0.11329555312397099"/>
    <n v="84.607414787261376"/>
    <n v="54.779061401136133"/>
    <s v="Resto"/>
    <n v="2024"/>
    <n v="4"/>
    <d v="2026-02-27T00:00:00"/>
    <x v="14"/>
    <x v="33"/>
  </r>
  <r>
    <n v="2025"/>
    <n v="12"/>
    <n v="81"/>
    <x v="24"/>
    <s v="Automoviles"/>
    <n v="53"/>
    <s v="2858dcd1057d3eae7f7d5f782167e24b61153c01551450a628cee722509f6529"/>
    <s v="a62909462c6310cff6f2c460478962c30aafe7f1a24cba6daff12de1aba6d3de"/>
    <x v="17"/>
    <n v="992951.58652000001"/>
    <n v="1019085.39541"/>
    <n v="992951.58652000001"/>
    <n v="1019085.39541"/>
    <n v="662682.58978000015"/>
    <n v="678595.94930000009"/>
    <n v="662682.58978000015"/>
    <n v="678595.94930000009"/>
    <n v="34851877.802999951"/>
    <n v="34722901.368000001"/>
    <n v="143.042"/>
    <n v="137.94900000000001"/>
    <n v="0"/>
    <n v="0"/>
    <n v="655579.86265999998"/>
    <n v="673378.84514999995"/>
    <n v="986297.14726999996"/>
    <n v="984268.31889"/>
    <n v="0"/>
    <n v="0"/>
    <n v="0"/>
    <n v="0"/>
    <n v="0"/>
    <n v="0"/>
    <s v="Automoviles"/>
    <s v="Totales"/>
    <s v="Automoviles Total"/>
    <x v="11"/>
    <x v="0"/>
    <n v="1899638.95771"/>
    <n v="1804855.7942300001"/>
    <n v="1025001350.6946898"/>
    <n v="915229324.65265012"/>
    <n v="979173922.5983398"/>
    <n v="876641246.77608013"/>
    <n v="212351111.97566"/>
    <n v="193217367.41473997"/>
    <n v="130402312.61627001"/>
    <n v="114416301.70677"/>
    <n v="992951.58652000001"/>
    <n v="1019085.39541"/>
    <n v="0.46759895782123972"/>
    <n v="0.52742950028013735"/>
    <n v="-26133.808889999986"/>
    <n v="-2.5644375837106215"/>
    <n v="100"/>
    <n v="100"/>
    <n v="52.270542383327168"/>
    <n v="56.463535683457145"/>
    <n v="9.6873197859401045E-2"/>
    <n v="0.10140707014389229"/>
    <n v="0.11134754623348259"/>
    <n v="0.11624885312638093"/>
    <m/>
    <m/>
    <m/>
    <n v="0"/>
    <m/>
    <n v="0"/>
    <m/>
    <n v="0"/>
    <m/>
    <n v="-2.3450419261145328"/>
    <n v="66.738660653386489"/>
    <n v="66.58872282503728"/>
    <n v="0.50818315755645482"/>
    <n v="-2.6432345800876944"/>
    <n v="0.20612553925214439"/>
    <n v="66.468798421915565"/>
    <n v="68.414154171841787"/>
    <s v="Resto"/>
    <n v="2024"/>
    <n v="4"/>
    <d v="2026-02-27T00:00:00"/>
    <x v="11"/>
    <x v="17"/>
  </r>
  <r>
    <n v="2025"/>
    <n v="12"/>
    <n v="81"/>
    <x v="24"/>
    <s v="Automoviles Residentes"/>
    <n v="53"/>
    <s v="2858dcd1057d3eae7f7d5f782167e24b61153c01551450a628cee722509f6529"/>
    <s v="a62909462c6310cff6f2c460478962c30aafe7f1a24cba6daff12de1aba6d3de"/>
    <x v="12"/>
    <n v="943869.78891"/>
    <n v="961377.09897000005"/>
    <n v="943869.78891"/>
    <n v="961377.09897000005"/>
    <n v="651441.8581699999"/>
    <n v="659236.77039000019"/>
    <n v="651441.8581699999"/>
    <n v="659236.77039000019"/>
    <n v="34851877.802999951"/>
    <n v="34722901.368000001"/>
    <n v="143.042"/>
    <n v="137.94900000000001"/>
    <n v="0"/>
    <n v="0"/>
    <n v="644339.13104999997"/>
    <n v="654019.66624000005"/>
    <n v="937950.84021000005"/>
    <n v="926828.73571000004"/>
    <n v="0"/>
    <n v="0"/>
    <n v="0"/>
    <n v="0"/>
    <n v="0"/>
    <n v="0"/>
    <s v="Automoviles Residentes"/>
    <s v="Automóviles"/>
    <s v="Automóviles"/>
    <x v="13"/>
    <x v="0"/>
    <n v="1899638.95771"/>
    <n v="1804855.7942300001"/>
    <n v="1025001350.6946898"/>
    <n v="915229324.65265012"/>
    <n v="979173922.5983398"/>
    <n v="876641246.77608013"/>
    <n v="131854203.17789003"/>
    <n v="118102294.51461999"/>
    <n v="82072506.09262"/>
    <n v="71101630.919850022"/>
    <n v="992951.58652000001"/>
    <n v="1019085.39541"/>
    <n v="0.71584353487509655"/>
    <n v="0.81402067836284941"/>
    <n v="-17507.310060000047"/>
    <n v="-1.8210658521777834"/>
    <n v="95.056979788710834"/>
    <n v="94.337246250420193"/>
    <n v="49.686798908768836"/>
    <n v="53.266144699396847"/>
    <n v="9.208473610988871E-2"/>
    <n v="9.6394498171003512E-2"/>
    <n v="0.10504220888408093"/>
    <n v="0.10966596683712328"/>
    <m/>
    <m/>
    <m/>
    <n v="0"/>
    <m/>
    <n v="0"/>
    <m/>
    <n v="0"/>
    <m/>
    <n v="-1.1824146604244912"/>
    <n v="69.018191473455062"/>
    <n v="68.572131694866982"/>
    <n v="0.79373944964570531"/>
    <n v="-1.4801596480506607"/>
    <n v="1.2000172277222276"/>
    <n v="68.696471438283197"/>
    <n v="70.565320327383489"/>
    <s v="Medianas"/>
    <n v="2024"/>
    <n v="4"/>
    <d v="2026-02-27T00:00:00"/>
    <x v="13"/>
    <x v="12"/>
  </r>
  <r>
    <n v="2025"/>
    <n v="12"/>
    <n v="81"/>
    <x v="24"/>
    <s v="Automoviles Turistas"/>
    <n v="53"/>
    <s v="2858dcd1057d3eae7f7d5f782167e24b61153c01551450a628cee722509f6529"/>
    <s v="a62909462c6310cff6f2c460478962c30aafe7f1a24cba6daff12de1aba6d3de"/>
    <x v="0"/>
    <n v="49081.797610000001"/>
    <n v="57708.296439999998"/>
    <n v="49081.797610000001"/>
    <n v="57708.296439999998"/>
    <n v="11240.731609999999"/>
    <n v="19359.178909999999"/>
    <n v="11240.731609999999"/>
    <n v="19359.178909999999"/>
    <n v="34851877.802999951"/>
    <n v="34722901.368000001"/>
    <n v="143.042"/>
    <n v="137.94900000000001"/>
    <n v="0"/>
    <n v="0"/>
    <n v="11240.731609999999"/>
    <n v="19359.178909999999"/>
    <n v="48346.307059999999"/>
    <n v="57439.583180000001"/>
    <n v="0"/>
    <n v="0"/>
    <n v="0"/>
    <n v="0"/>
    <n v="0"/>
    <n v="0"/>
    <s v="Automoviles Turistas"/>
    <s v="Automóviles"/>
    <s v="Automóviles"/>
    <x v="12"/>
    <x v="0"/>
    <n v="1899638.95771"/>
    <n v="1804855.7942300001"/>
    <n v="1025001350.6946898"/>
    <n v="915229324.65265012"/>
    <n v="979173922.5983398"/>
    <n v="876641246.77608013"/>
    <n v="2097418.8258400001"/>
    <n v="1901006.6212099998"/>
    <n v="1101962.7584699998"/>
    <n v="872757.55660999997"/>
    <n v="992951.58652000001"/>
    <n v="1019085.39541"/>
    <n v="2.3401047518653373"/>
    <n v="3.0356704598571254"/>
    <n v="-8626.4988299999968"/>
    <n v="-14.948455182642705"/>
    <n v="4.9430202112891637"/>
    <n v="5.6627537495798093"/>
    <n v="2.5837434745583301"/>
    <n v="3.1973909840603034"/>
    <n v="4.7884617495123341E-3"/>
    <n v="5.0125719728887743E-3"/>
    <n v="6.3053373494016468E-3"/>
    <n v="6.5828862892576617E-3"/>
    <m/>
    <m/>
    <m/>
    <n v="0"/>
    <m/>
    <n v="0"/>
    <m/>
    <n v="0"/>
    <m/>
    <n v="-41.93590718770831"/>
    <n v="22.902037328212678"/>
    <n v="33.546613059576217"/>
    <n v="1.0200645642151274"/>
    <n v="-41.93590718770831"/>
    <n v="-15.831027344861038"/>
    <n v="23.250445160267841"/>
    <n v="33.7035504755207"/>
    <s v="Medianas"/>
    <n v="2024"/>
    <n v="4"/>
    <d v="2026-02-27T00:00:00"/>
    <x v="12"/>
    <x v="0"/>
  </r>
  <r>
    <n v="2025"/>
    <n v="12"/>
    <n v="81"/>
    <x v="24"/>
    <s v="Total General"/>
    <n v="53"/>
    <s v="2858dcd1057d3eae7f7d5f782167e24b61153c01551450a628cee722509f6529"/>
    <s v="a62909462c6310cff6f2c460478962c30aafe7f1a24cba6daff12de1aba6d3de"/>
    <x v="56"/>
    <n v="1899638.95771"/>
    <n v="1804855.7942300001"/>
    <n v="1899638.95771"/>
    <n v="1804855.7942300001"/>
    <n v="1304508.9595299999"/>
    <n v="797301.19118000008"/>
    <n v="1304508.9595299999"/>
    <n v="797301.19118000008"/>
    <n v="34851877.802999951"/>
    <n v="34722901.368000001"/>
    <n v="143.042"/>
    <n v="137.94900000000001"/>
    <n v="0"/>
    <n v="0"/>
    <n v="787914.32172999997"/>
    <n v="729846.67339999997"/>
    <n v="1445453.5924800001"/>
    <n v="1457999.1903199998"/>
    <n v="0"/>
    <n v="0"/>
    <n v="0"/>
    <n v="0"/>
    <n v="0"/>
    <n v="0"/>
    <s v="Total General"/>
    <s v="Totales"/>
    <s v="Total General"/>
    <x v="26"/>
    <x v="0"/>
    <n v="1899638.95771"/>
    <n v="1804855.7942300001"/>
    <n v="1025001350.6946898"/>
    <n v="915229324.65265012"/>
    <n v="979173922.5983398"/>
    <n v="876641246.77608013"/>
    <n v="1025001350.6946898"/>
    <n v="915229324.65265012"/>
    <n v="593582477.48155999"/>
    <n v="529500429.12055987"/>
    <n v="1899638.95771"/>
    <n v="1804855.7942300001"/>
    <n v="0.18533038580120198"/>
    <n v="0.19720257487542622"/>
    <n v="94783.163479999872"/>
    <n v="5.2515643511805932"/>
    <n v="100"/>
    <n v="100"/>
    <n v="100"/>
    <n v="100"/>
    <n v="0.18533038580120198"/>
    <n v="0.19400424315520071"/>
    <n v="0.19720257487542622"/>
    <n v="0.20588305659441702"/>
    <m/>
    <m/>
    <m/>
    <n v="0"/>
    <m/>
    <n v="0"/>
    <m/>
    <n v="0"/>
    <m/>
    <n v="63.615578900532668"/>
    <n v="68.671415388457575"/>
    <n v="44.175340419379609"/>
    <n v="0.21976877839533687"/>
    <n v="7.9561434540067255"/>
    <n v="-0.86046672201829377"/>
    <n v="54.509831780773823"/>
    <n v="50.058098676983086"/>
    <s v="Resto"/>
    <n v="2024"/>
    <n v="4"/>
    <d v="2026-02-27T00:00:00"/>
    <x v="26"/>
    <x v="56"/>
  </r>
  <r>
    <n v="2025"/>
    <n v="12"/>
    <n v="81"/>
    <x v="24"/>
    <s v="Total General Sin Pensiones"/>
    <n v="53"/>
    <s v="2858dcd1057d3eae7f7d5f782167e24b61153c01551450a628cee722509f6529"/>
    <s v="a62909462c6310cff6f2c460478962c30aafe7f1a24cba6daff12de1aba6d3de"/>
    <x v="57"/>
    <n v="1899638.95771"/>
    <n v="1804855.7942300001"/>
    <n v="1899638.95771"/>
    <n v="1804855.7942300001"/>
    <n v="1304508.9595300006"/>
    <n v="797301.19117999997"/>
    <n v="1304508.9595300006"/>
    <n v="797301.19117999997"/>
    <n v="34851877.802999951"/>
    <n v="34722901.368000001"/>
    <n v="143.042"/>
    <n v="137.94900000000001"/>
    <n v="0"/>
    <n v="0"/>
    <n v="787914.32172999997"/>
    <n v="729846.67339999997"/>
    <n v="1445453.5924800001"/>
    <n v="1457999.1903199998"/>
    <n v="0"/>
    <n v="0"/>
    <n v="0"/>
    <n v="0"/>
    <n v="0"/>
    <n v="0"/>
    <s v="Total General Sin Pensiones"/>
    <s v="Totales"/>
    <s v="Total General Sin Pensiones"/>
    <x v="25"/>
    <x v="0"/>
    <n v="1899638.95771"/>
    <n v="1804855.7942300001"/>
    <n v="1025001350.6946898"/>
    <n v="915229324.65265012"/>
    <n v="979173922.5983398"/>
    <n v="876641246.77608013"/>
    <n v="979173922.5983398"/>
    <n v="876641246.77608013"/>
    <n v="558476302.03137994"/>
    <n v="497794560.05847001"/>
    <n v="1899638.95771"/>
    <n v="1804855.7942300001"/>
    <n v="0.19400424315520071"/>
    <n v="0.20588305659441702"/>
    <n v="94783.163479999872"/>
    <n v="5.2515643511805932"/>
    <n v="100"/>
    <n v="100"/>
    <n v="100"/>
    <n v="100"/>
    <n v="0.18533038580120198"/>
    <n v="0.19400424315520071"/>
    <n v="0.19720257487542622"/>
    <n v="0.20588305659441702"/>
    <m/>
    <m/>
    <m/>
    <n v="0"/>
    <m/>
    <n v="0"/>
    <m/>
    <n v="0"/>
    <m/>
    <n v="63.615578900532775"/>
    <n v="68.671415388457604"/>
    <n v="44.175340419379602"/>
    <n v="0.23358358354419526"/>
    <n v="7.9561434540067255"/>
    <n v="-0.86046672201829377"/>
    <n v="54.509831780773823"/>
    <n v="50.058098676983086"/>
    <s v="Resto"/>
    <n v="2024"/>
    <n v="4"/>
    <d v="2026-02-27T00:00:00"/>
    <x v="25"/>
    <x v="57"/>
  </r>
  <r>
    <n v="2025"/>
    <n v="12"/>
    <n v="81"/>
    <x v="24"/>
    <s v="Daños"/>
    <n v="53"/>
    <s v="2858dcd1057d3eae7f7d5f782167e24b61153c01551450a628cee722509f6529"/>
    <s v="a62909462c6310cff6f2c460478962c30aafe7f1a24cba6daff12de1aba6d3de"/>
    <x v="34"/>
    <n v="1899638.95771"/>
    <n v="1804855.7942300001"/>
    <n v="1899638.95771"/>
    <n v="1804855.7942300001"/>
    <n v="1304508.9595299999"/>
    <n v="797301.19118000031"/>
    <n v="1304508.9595299999"/>
    <n v="797301.19118000031"/>
    <n v="34851877.802999951"/>
    <n v="34722901.368000001"/>
    <n v="143.042"/>
    <n v="137.94900000000001"/>
    <n v="0"/>
    <n v="0"/>
    <n v="787914.32172999997"/>
    <n v="729846.67339999997"/>
    <n v="1445453.5924800001"/>
    <n v="1457999.1903199998"/>
    <n v="0"/>
    <n v="0"/>
    <n v="0"/>
    <n v="0"/>
    <n v="0"/>
    <n v="0"/>
    <s v="Daños"/>
    <s v="Totales"/>
    <s v="Daños Total"/>
    <x v="23"/>
    <x v="0"/>
    <n v="1899638.95771"/>
    <n v="1804855.7942300001"/>
    <n v="1025001350.6946898"/>
    <n v="915229324.65265012"/>
    <n v="979173922.5983398"/>
    <n v="876641246.77608013"/>
    <n v="371146564.74468988"/>
    <n v="331092600.86896008"/>
    <n v="192698359.00147003"/>
    <n v="170533067.60229999"/>
    <n v="1899638.95771"/>
    <n v="1804855.7942300001"/>
    <n v="0.51182986403679998"/>
    <n v="0.54512115024410546"/>
    <n v="94783.163479999872"/>
    <n v="5.2515643511805932"/>
    <n v="100"/>
    <n v="100"/>
    <n v="100"/>
    <n v="100"/>
    <n v="0.18533038580120198"/>
    <n v="0.19400424315520071"/>
    <n v="0.19720257487542622"/>
    <n v="0.20588305659441702"/>
    <m/>
    <m/>
    <m/>
    <n v="0"/>
    <m/>
    <n v="0"/>
    <m/>
    <n v="0"/>
    <m/>
    <n v="63.615578900532618"/>
    <n v="68.671415388457575"/>
    <n v="44.175340419379623"/>
    <n v="0.67696941805303501"/>
    <n v="7.9561434540067255"/>
    <n v="-0.86046672201829377"/>
    <n v="54.509831780773823"/>
    <n v="50.058098676983086"/>
    <s v="Resto"/>
    <n v="2024"/>
    <n v="4"/>
    <d v="2026-02-27T00:00:00"/>
    <x v="23"/>
    <x v="34"/>
  </r>
  <r>
    <n v="2025"/>
    <n v="12"/>
    <n v="81"/>
    <x v="24"/>
    <s v="Daños Sin Autos"/>
    <n v="53"/>
    <s v="2858dcd1057d3eae7f7d5f782167e24b61153c01551450a628cee722509f6529"/>
    <s v="a62909462c6310cff6f2c460478962c30aafe7f1a24cba6daff12de1aba6d3de"/>
    <x v="45"/>
    <n v="906687.37118999998"/>
    <n v="785770.39882000012"/>
    <n v="906687.37118999998"/>
    <n v="785770.39882000012"/>
    <n v="641826.36974999995"/>
    <n v="118705.24188"/>
    <n v="641826.36974999995"/>
    <n v="118705.24188"/>
    <n v="34851877.802999951"/>
    <n v="34722901.368000001"/>
    <n v="143.042"/>
    <n v="137.94900000000001"/>
    <n v="0"/>
    <n v="0"/>
    <n v="132334.45907000001"/>
    <n v="56467.828249999991"/>
    <n v="459156.44520999998"/>
    <n v="473730.87143"/>
    <n v="0"/>
    <n v="0"/>
    <n v="0"/>
    <n v="0"/>
    <n v="0"/>
    <n v="0"/>
    <s v="Daños Sin Autos"/>
    <s v="Totales"/>
    <s v="Daños Sin Autos Total"/>
    <x v="24"/>
    <x v="0"/>
    <n v="1899638.95771"/>
    <n v="1804855.7942300001"/>
    <n v="1025001350.6946898"/>
    <n v="915229324.65265012"/>
    <n v="979173922.5983398"/>
    <n v="876641246.77608013"/>
    <n v="158795452.76903"/>
    <n v="137875233.45422003"/>
    <n v="62296046.385199986"/>
    <n v="56116765.89553"/>
    <n v="1899638.95771"/>
    <n v="1804855.7942300001"/>
    <n v="0.57097817058325229"/>
    <n v="0.5699141021443177"/>
    <n v="120916.97236999986"/>
    <n v="15.388333863375635"/>
    <n v="47.729457616672832"/>
    <n v="43.536464316542855"/>
    <n v="47.729457616672832"/>
    <n v="43.536464316542855"/>
    <n v="8.8457187941800949E-2"/>
    <n v="9.2597173011308431E-2"/>
    <n v="8.5855028641943637E-2"/>
    <n v="8.9634203468036092E-2"/>
    <m/>
    <m/>
    <m/>
    <n v="0"/>
    <m/>
    <n v="0"/>
    <m/>
    <n v="0"/>
    <m/>
    <n v="440.68915541137346"/>
    <n v="70.788056627238788"/>
    <n v="15.106860993778964"/>
    <n v="1.030284274833984"/>
    <n v="134.35372524708359"/>
    <n v="-3.0765202563231231"/>
    <n v="28.821213434012773"/>
    <n v="11.919811786710603"/>
    <s v="Resto"/>
    <n v="2024"/>
    <n v="4"/>
    <d v="2026-02-27T00:00:00"/>
    <x v="24"/>
    <x v="45"/>
  </r>
  <r>
    <n v="2025"/>
    <n v="12"/>
    <n v="109"/>
    <x v="25"/>
    <s v="Incendio"/>
    <n v="228"/>
    <s v="9d693eeee1d1899cbc50b6d45df953d3835acf28ee869879b45565fccc814765"/>
    <s v="a62909462c6310cff6f2c460478962c30aafe7f1a24cba6daff12de1aba6d3de"/>
    <x v="11"/>
    <n v="2368533.84668"/>
    <n v="2114363.8094899999"/>
    <n v="2368533.84668"/>
    <n v="2114363.8094899999"/>
    <n v="4173066.12525"/>
    <n v="3805814.2520800005"/>
    <n v="4173066.12525"/>
    <n v="3805814.2520800005"/>
    <n v="34851877.802999951"/>
    <n v="34722901.368000001"/>
    <n v="143.042"/>
    <n v="137.94900000000001"/>
    <n v="0"/>
    <n v="0"/>
    <n v="4234.9716900000003"/>
    <n v="12937.051619999998"/>
    <n v="24265.460950000001"/>
    <n v="23893.923750000002"/>
    <n v="0"/>
    <n v="0"/>
    <n v="0"/>
    <n v="0"/>
    <n v="0"/>
    <n v="0"/>
    <s v="Incendio"/>
    <s v="Daños Sin Autos"/>
    <s v="Incendio"/>
    <x v="0"/>
    <x v="0"/>
    <n v="4922806.2376099993"/>
    <n v="4465205.7030500006"/>
    <n v="1025001350.6946898"/>
    <n v="915229324.65265012"/>
    <n v="979173922.5983398"/>
    <n v="876641246.77608013"/>
    <n v="34004630.66296"/>
    <n v="29220783.15724"/>
    <n v="21161856.01103"/>
    <n v="17879229.429379996"/>
    <m/>
    <m/>
    <n v="6.9653273701336129"/>
    <n v="7.2358218399294554"/>
    <n v="254170.03719000006"/>
    <n v="12.021111790184658"/>
    <m/>
    <m/>
    <n v="48.113489183964155"/>
    <n v="47.351991153414588"/>
    <n v="0.23107616834599659"/>
    <n v="0.24189102589607872"/>
    <n v="0.23102011184928409"/>
    <n v="0.24118917713098095"/>
    <m/>
    <m/>
    <m/>
    <n v="0"/>
    <m/>
    <n v="0"/>
    <m/>
    <n v="0"/>
    <m/>
    <n v="9.6497582079652098"/>
    <n v="176.18773449657192"/>
    <n v="179.99807956408367"/>
    <n v="19.719754841328243"/>
    <n v="-67.264784787184766"/>
    <n v="1.5549442774127842"/>
    <n v="17.452673570579751"/>
    <n v="54.143688392744608"/>
    <s v="Grandes"/>
    <n v="2024"/>
    <n v="4"/>
    <d v="2026-02-27T00:00:00"/>
    <x v="0"/>
    <x v="11"/>
  </r>
  <r>
    <n v="2025"/>
    <n v="12"/>
    <n v="109"/>
    <x v="25"/>
    <s v="MyT Carga"/>
    <n v="228"/>
    <s v="9d693eeee1d1899cbc50b6d45df953d3835acf28ee869879b45565fccc814765"/>
    <s v="a62909462c6310cff6f2c460478962c30aafe7f1a24cba6daff12de1aba6d3de"/>
    <x v="34"/>
    <n v="7826.5266200000005"/>
    <n v="9059.6326300000001"/>
    <n v="7826.5266200000005"/>
    <n v="9059.6326300000001"/>
    <n v="2731.1299400000003"/>
    <n v="6133.0803200000018"/>
    <n v="2731.1299400000003"/>
    <n v="6133.0803200000018"/>
    <n v="34851877.802999951"/>
    <n v="34722901.368000001"/>
    <n v="143.042"/>
    <n v="137.94900000000001"/>
    <n v="0"/>
    <n v="0"/>
    <n v="-1.558E-2"/>
    <n v="-2.9947699999999999"/>
    <n v="153.48717000000002"/>
    <n v="-53.452269999999999"/>
    <n v="0"/>
    <n v="0"/>
    <n v="0"/>
    <n v="0"/>
    <n v="0"/>
    <n v="0"/>
    <s v="MyT Carga"/>
    <s v="Daños Sin Autos"/>
    <s v="Maritimo y Transportes"/>
    <x v="17"/>
    <x v="0"/>
    <n v="4922806.2376099993"/>
    <n v="4465205.7030500006"/>
    <n v="1025001350.6946898"/>
    <n v="915229324.65265012"/>
    <n v="979173922.5983398"/>
    <n v="876641246.77608013"/>
    <n v="13372625.609420002"/>
    <n v="11810280.26677"/>
    <n v="7994414.3617699994"/>
    <n v="7433235.6017499994"/>
    <n v="7826.5266200000005"/>
    <n v="9059.6326300000001"/>
    <n v="5.8526476763746414E-2"/>
    <n v="7.6709717511875136E-2"/>
    <n v="-1233.1060099999995"/>
    <n v="-13.610993517736048"/>
    <n v="100"/>
    <n v="100"/>
    <n v="0.15898506344218302"/>
    <n v="0.20289395903556545"/>
    <n v="7.6356256649765474E-4"/>
    <n v="7.9929892324251232E-4"/>
    <n v="9.898756940986712E-4"/>
    <n v="1.0334481366599552E-3"/>
    <m/>
    <m/>
    <m/>
    <n v="0"/>
    <m/>
    <n v="0"/>
    <m/>
    <n v="0"/>
    <m/>
    <n v="-55.468870494101083"/>
    <n v="34.89581103603274"/>
    <n v="67.696788274736051"/>
    <n v="3.4162977003800388E-2"/>
    <n v="-99.479759714435502"/>
    <n v="-387.14808557241821"/>
    <n v="-1.0150685558929777E-2"/>
    <n v="5.6026993802134131"/>
    <s v="Resto"/>
    <n v="2024"/>
    <n v="4"/>
    <d v="2026-02-27T00:00:00"/>
    <x v="17"/>
    <x v="34"/>
  </r>
  <r>
    <n v="2025"/>
    <n v="12"/>
    <n v="109"/>
    <x v="25"/>
    <s v="Maritimo y Transportes"/>
    <n v="228"/>
    <s v="9d693eeee1d1899cbc50b6d45df953d3835acf28ee869879b45565fccc814765"/>
    <s v="a62909462c6310cff6f2c460478962c30aafe7f1a24cba6daff12de1aba6d3de"/>
    <x v="34"/>
    <n v="7826.5266200000005"/>
    <n v="9059.6326300000001"/>
    <n v="7826.5266200000005"/>
    <n v="9059.6326300000001"/>
    <n v="2731.1299399999998"/>
    <n v="6133.0803200000009"/>
    <n v="2731.1299399999998"/>
    <n v="6133.0803200000009"/>
    <n v="34851877.802999951"/>
    <n v="34722901.368000001"/>
    <n v="143.042"/>
    <n v="137.94900000000001"/>
    <n v="0"/>
    <n v="0"/>
    <n v="-1.558E-2"/>
    <n v="-2.9947699999999999"/>
    <n v="153.48717000000002"/>
    <n v="-53.452269999999999"/>
    <n v="0"/>
    <n v="0"/>
    <n v="0"/>
    <n v="0"/>
    <n v="0"/>
    <n v="0"/>
    <s v="Maritimo y Transportes"/>
    <s v="Daños Sin Autos"/>
    <s v="Maritimo y Transportes"/>
    <x v="19"/>
    <x v="0"/>
    <n v="4922806.2376099993"/>
    <n v="4465205.7030500006"/>
    <n v="1025001350.6946898"/>
    <n v="915229324.65265012"/>
    <n v="979173922.5983398"/>
    <n v="876641246.77608013"/>
    <n v="23289744.321129996"/>
    <n v="18238403.617370002"/>
    <n v="6063254.5960799996"/>
    <n v="13830326.200799998"/>
    <n v="7826.5266200000005"/>
    <n v="9059.6326300000001"/>
    <n v="3.3605034525429539E-2"/>
    <n v="4.9673386004966645E-2"/>
    <n v="-1233.1060099999995"/>
    <n v="-13.610993517736048"/>
    <n v="100"/>
    <n v="100"/>
    <n v="0.15898506344218302"/>
    <n v="0.20289395903556545"/>
    <n v="7.6356256649765474E-4"/>
    <n v="7.9929892324251232E-4"/>
    <n v="9.898756940986712E-4"/>
    <n v="1.0334481366599552E-3"/>
    <m/>
    <m/>
    <m/>
    <n v="0"/>
    <m/>
    <n v="0"/>
    <m/>
    <n v="0"/>
    <m/>
    <n v="-55.468870494101083"/>
    <n v="34.895811036032732"/>
    <n v="67.696788274736036"/>
    <n v="4.5043959423470739E-2"/>
    <n v="-99.479759714435502"/>
    <n v="-387.14808557241821"/>
    <n v="-1.0150685558929777E-2"/>
    <n v="5.6026993802134131"/>
    <s v="Resto"/>
    <n v="2024"/>
    <n v="4"/>
    <d v="2026-02-27T00:00:00"/>
    <x v="19"/>
    <x v="34"/>
  </r>
  <r>
    <n v="2025"/>
    <n v="12"/>
    <n v="109"/>
    <x v="25"/>
    <s v="Terremoto y Erupcion Volcanica"/>
    <n v="228"/>
    <s v="9d693eeee1d1899cbc50b6d45df953d3835acf28ee869879b45565fccc814765"/>
    <s v="a62909462c6310cff6f2c460478962c30aafe7f1a24cba6daff12de1aba6d3de"/>
    <x v="11"/>
    <n v="896526.93474000006"/>
    <n v="740023.92671999999"/>
    <n v="896526.93474000006"/>
    <n v="740023.92671999999"/>
    <n v="0"/>
    <n v="6.7581800000000003"/>
    <n v="0"/>
    <n v="6.7581800000000003"/>
    <n v="34851877.802999951"/>
    <n v="34722901.368000001"/>
    <n v="143.042"/>
    <n v="137.94900000000001"/>
    <n v="0"/>
    <n v="0"/>
    <n v="0"/>
    <n v="4.6500000000000005E-3"/>
    <n v="-102.87191"/>
    <n v="959.96451999999999"/>
    <n v="0"/>
    <n v="0"/>
    <n v="0"/>
    <n v="0"/>
    <n v="0"/>
    <n v="0"/>
    <s v="Terremoto y Erupcion Volcanica"/>
    <s v="Daños Sin Autos"/>
    <s v="Riesgos Catastroficos"/>
    <x v="16"/>
    <x v="0"/>
    <n v="4922806.2376099993"/>
    <n v="4465205.7030500006"/>
    <n v="1025001350.6946898"/>
    <n v="915229324.65265012"/>
    <n v="979173922.5983398"/>
    <n v="876641246.77608013"/>
    <n v="15563905.993049996"/>
    <n v="14505796.106170004"/>
    <n v="760196.79989999975"/>
    <n v="-222767.64615000002"/>
    <n v="1130335.7590999999"/>
    <n v="983050.07510000002"/>
    <n v="5.7602952314177482"/>
    <n v="5.1015740280895905"/>
    <n v="156503.00802000007"/>
    <n v="21.148371338973671"/>
    <n v="79.315099741145588"/>
    <n v="75.27835513818782"/>
    <n v="18.211704695800904"/>
    <n v="16.573120611543601"/>
    <n v="8.7465927155352841E-2"/>
    <n v="9.1559519105755258E-2"/>
    <n v="8.0856666934361568E-2"/>
    <n v="8.4415823398853132E-2"/>
    <m/>
    <m/>
    <m/>
    <n v="0"/>
    <m/>
    <n v="0"/>
    <m/>
    <n v="0"/>
    <m/>
    <m/>
    <m/>
    <n v="9.1323803947180573E-4"/>
    <m/>
    <m/>
    <n v="-110.71622001196462"/>
    <m/>
    <n v="4.8439290235434955E-4"/>
    <s v="Grandes"/>
    <n v="2024"/>
    <n v="4"/>
    <d v="2026-02-27T00:00:00"/>
    <x v="16"/>
    <x v="11"/>
  </r>
  <r>
    <n v="2025"/>
    <n v="12"/>
    <n v="109"/>
    <x v="25"/>
    <s v="Huracan y Otros Riesgos Hidrometeorologicos"/>
    <n v="228"/>
    <s v="9d693eeee1d1899cbc50b6d45df953d3835acf28ee869879b45565fccc814765"/>
    <s v="a62909462c6310cff6f2c460478962c30aafe7f1a24cba6daff12de1aba6d3de"/>
    <x v="26"/>
    <n v="233808.82436000003"/>
    <n v="243026.14838"/>
    <n v="233808.82436000003"/>
    <n v="243026.14838"/>
    <n v="2685.9602799999998"/>
    <n v="103.41351"/>
    <n v="2685.9602799999998"/>
    <n v="103.41351"/>
    <n v="34851877.802999951"/>
    <n v="34722901.368000001"/>
    <n v="143.042"/>
    <n v="137.94900000000001"/>
    <n v="0"/>
    <n v="0"/>
    <n v="0"/>
    <n v="-0.14560000000000001"/>
    <n v="-262.82615000000004"/>
    <n v="-1471.8550500000001"/>
    <n v="0"/>
    <n v="0"/>
    <n v="0"/>
    <n v="0"/>
    <n v="0"/>
    <n v="0"/>
    <s v="Huracan y Otros Riesgos Hidrometeorologicos"/>
    <s v="Daños Sin Autos"/>
    <s v="Riesgos Catastroficos"/>
    <x v="14"/>
    <x v="0"/>
    <n v="4922806.2376099993"/>
    <n v="4465205.7030500006"/>
    <n v="1025001350.6946898"/>
    <n v="915229324.65265012"/>
    <n v="979173922.5983398"/>
    <n v="876641246.77608013"/>
    <n v="23197857.011369999"/>
    <n v="20492623.836209998"/>
    <n v="11407851.490080001"/>
    <n v="6622132.7381100012"/>
    <n v="1130335.7590999999"/>
    <n v="983050.07510000002"/>
    <n v="1.0078897557020157"/>
    <n v="1.1859201160496509"/>
    <n v="-9217.3240199999709"/>
    <n v="-3.7927293344531821"/>
    <n v="20.684900258854427"/>
    <n v="24.721644861812187"/>
    <n v="4.7495028866607027"/>
    <n v="5.4426641131896503"/>
    <n v="2.2810586952059841E-2"/>
    <n v="2.3878171075018422E-2"/>
    <n v="2.6553579724101807E-2"/>
    <n v="2.7722417724895847E-2"/>
    <m/>
    <m/>
    <m/>
    <n v="0"/>
    <m/>
    <n v="0"/>
    <m/>
    <n v="0"/>
    <m/>
    <n v="2497.3011456626891"/>
    <n v="1.1487848191154555"/>
    <n v="4.2552421082813194E-2"/>
    <n v="2.3544839116600068E-2"/>
    <m/>
    <n v="-82.143204250989257"/>
    <m/>
    <n v="9.8922784550013951E-3"/>
    <s v="Resto"/>
    <n v="2024"/>
    <n v="4"/>
    <d v="2026-02-27T00:00:00"/>
    <x v="14"/>
    <x v="26"/>
  </r>
  <r>
    <n v="2025"/>
    <n v="12"/>
    <n v="109"/>
    <x v="25"/>
    <s v="Riesgos Catastroficos"/>
    <n v="228"/>
    <s v="9d693eeee1d1899cbc50b6d45df953d3835acf28ee869879b45565fccc814765"/>
    <s v="a62909462c6310cff6f2c460478962c30aafe7f1a24cba6daff12de1aba6d3de"/>
    <x v="28"/>
    <n v="1130335.7590999999"/>
    <n v="983050.07510000002"/>
    <n v="1130335.7590999999"/>
    <n v="983050.07510000002"/>
    <n v="2685.9602799999998"/>
    <n v="110.17169000000001"/>
    <n v="2685.9602799999998"/>
    <n v="110.17169000000001"/>
    <n v="34851877.802999951"/>
    <n v="34722901.368000001"/>
    <n v="143.042"/>
    <n v="137.94900000000001"/>
    <n v="0"/>
    <n v="0"/>
    <n v="0"/>
    <n v="-0.14094999999999999"/>
    <n v="-365.69806"/>
    <n v="-511.89053000000001"/>
    <n v="0"/>
    <n v="0"/>
    <n v="0"/>
    <n v="0"/>
    <n v="0"/>
    <n v="0"/>
    <s v="Riesgos Catastroficos"/>
    <s v="Daños Sin Autos"/>
    <s v="Riesgos Catastroficos"/>
    <x v="15"/>
    <x v="0"/>
    <n v="4922806.2376099993"/>
    <n v="4465205.7030500006"/>
    <n v="1025001350.6946898"/>
    <n v="915229324.65265012"/>
    <n v="979173922.5983398"/>
    <n v="876641246.77608013"/>
    <n v="38761762.84839002"/>
    <n v="34998585.621450007"/>
    <n v="12144880.34196"/>
    <n v="6399232.7254699999"/>
    <n v="1130335.7590999999"/>
    <n v="983050.07510000002"/>
    <n v="2.9161103005586049"/>
    <n v="2.8088280073166905"/>
    <n v="147285.68399999989"/>
    <n v="14.982521005862015"/>
    <n v="100"/>
    <n v="100"/>
    <n v="22.961207582461604"/>
    <n v="22.015784724733251"/>
    <n v="0.11027651410741267"/>
    <n v="0.11543769018077366"/>
    <n v="0.10741024665846337"/>
    <n v="0.11213824112374898"/>
    <m/>
    <m/>
    <m/>
    <n v="0"/>
    <m/>
    <n v="0"/>
    <m/>
    <n v="0"/>
    <m/>
    <n v="2337.9768341576673"/>
    <n v="0.23762499402289325"/>
    <n v="1.1207128994806585E-2"/>
    <n v="2.2115988007886181E-2"/>
    <m/>
    <n v="-28.559323025569551"/>
    <m/>
    <n v="2.7535184133998337E-2"/>
    <s v="Medianas"/>
    <n v="2024"/>
    <n v="4"/>
    <d v="2026-02-27T00:00:00"/>
    <x v="15"/>
    <x v="28"/>
  </r>
  <r>
    <n v="2025"/>
    <n v="12"/>
    <n v="109"/>
    <x v="25"/>
    <s v="Diversos"/>
    <n v="228"/>
    <s v="9d693eeee1d1899cbc50b6d45df953d3835acf28ee869879b45565fccc814765"/>
    <s v="a62909462c6310cff6f2c460478962c30aafe7f1a24cba6daff12de1aba6d3de"/>
    <x v="10"/>
    <n v="1416110.10521"/>
    <n v="1358732.1858299999"/>
    <n v="1416110.10521"/>
    <n v="1358732.1858299999"/>
    <n v="1945453.96239"/>
    <n v="677088.22433"/>
    <n v="1945453.96239"/>
    <n v="677088.22433"/>
    <n v="34851877.802999951"/>
    <n v="34722901.368000001"/>
    <n v="143.042"/>
    <n v="137.94900000000001"/>
    <n v="0"/>
    <n v="0"/>
    <n v="5913.3772600000002"/>
    <n v="-5072.46065"/>
    <n v="12239.282060000001"/>
    <n v="-1741.19174"/>
    <n v="0"/>
    <n v="0"/>
    <n v="0"/>
    <n v="0"/>
    <n v="0"/>
    <n v="0"/>
    <s v="Diversos"/>
    <s v="Daños Sin Autos"/>
    <s v="Diversos"/>
    <x v="6"/>
    <x v="0"/>
    <n v="4922806.2376099993"/>
    <n v="4465205.7030500006"/>
    <n v="1025001350.6946898"/>
    <n v="915229324.65265012"/>
    <n v="979173922.5983398"/>
    <n v="876641246.77608013"/>
    <n v="37295032.047789998"/>
    <n v="33101301.12385001"/>
    <n v="10154871.342620004"/>
    <n v="8675799.5556700006"/>
    <n v="1416110.10521"/>
    <n v="1358732.1858299999"/>
    <n v="3.7970475622474091"/>
    <n v="4.1047697211243817"/>
    <n v="57377.919380000094"/>
    <n v="4.2229013177420338"/>
    <n v="100"/>
    <n v="100"/>
    <n v="28.766318170132067"/>
    <n v="30.429330162816576"/>
    <n v="0.13815690137873848"/>
    <n v="0.14462293904357712"/>
    <n v="0.14845811309047258"/>
    <n v="0.15499295644904326"/>
    <m/>
    <m/>
    <m/>
    <n v="0"/>
    <m/>
    <n v="0"/>
    <m/>
    <n v="0"/>
    <m/>
    <n v="187.32650967532152"/>
    <n v="137.38013415994243"/>
    <n v="49.832353379955563"/>
    <n v="19.157839589999806"/>
    <n v="-216.57808050221149"/>
    <n v="-802.92557556010456"/>
    <n v="48.314739631059695"/>
    <n v="291.3211987784872"/>
    <s v="Medianas"/>
    <n v="2024"/>
    <n v="4"/>
    <d v="2026-02-27T00:00:00"/>
    <x v="6"/>
    <x v="10"/>
  </r>
  <r>
    <n v="2025"/>
    <n v="12"/>
    <n v="109"/>
    <x v="25"/>
    <s v="Tecnicos"/>
    <n v="228"/>
    <s v="9d693eeee1d1899cbc50b6d45df953d3835acf28ee869879b45565fccc814765"/>
    <s v="a62909462c6310cff6f2c460478962c30aafe7f1a24cba6daff12de1aba6d3de"/>
    <x v="0"/>
    <n v="771920.79966999998"/>
    <n v="767113.2270800001"/>
    <n v="771920.79966999998"/>
    <n v="767113.2270800001"/>
    <n v="1652070.5722099999"/>
    <n v="163891.96185000002"/>
    <n v="1652070.5722099999"/>
    <n v="163891.96185000002"/>
    <n v="34851877.802999951"/>
    <n v="34722901.368000001"/>
    <n v="143.042"/>
    <n v="137.94900000000001"/>
    <n v="0"/>
    <n v="0"/>
    <n v="3504.7980899999998"/>
    <n v="-3134.1152700000002"/>
    <n v="7254.2985199999994"/>
    <n v="124.00036"/>
    <n v="0"/>
    <n v="0"/>
    <n v="0"/>
    <n v="0"/>
    <n v="0"/>
    <n v="0"/>
    <s v="Tecnicos"/>
    <s v="Daños Sin Autos"/>
    <s v="Diversos"/>
    <x v="7"/>
    <x v="0"/>
    <n v="4922806.2376099993"/>
    <n v="4465205.7030500006"/>
    <n v="1025001350.6946898"/>
    <n v="915229324.65265012"/>
    <n v="979173922.5983398"/>
    <n v="876641246.77608013"/>
    <n v="18807011.735299997"/>
    <n v="17544387.203949999"/>
    <n v="7015944.0200799983"/>
    <n v="5608070.4322000016"/>
    <n v="1416110.10521"/>
    <n v="1358732.1858299999"/>
    <n v="4.1044308927671693"/>
    <n v="4.3724139131362181"/>
    <n v="4807.5725899998797"/>
    <n v="0.62670964601925228"/>
    <n v="54.5099421881132"/>
    <n v="56.45801542644687"/>
    <n v="15.680503404187693"/>
    <n v="17.179795917487432"/>
    <n v="7.5309247070438928E-2"/>
    <n v="7.8833880463404074E-2"/>
    <n v="8.3816504390430965E-2"/>
    <n v="8.7505947261906927E-2"/>
    <m/>
    <m/>
    <m/>
    <n v="0"/>
    <m/>
    <n v="0"/>
    <m/>
    <n v="0"/>
    <m/>
    <n v="908.02416028312348"/>
    <n v="214.02073540656872"/>
    <n v="21.364768076526488"/>
    <n v="23.547373916919629"/>
    <n v="-211.82735120013629"/>
    <n v="5750.2237574148967"/>
    <n v="48.31339764054816"/>
    <n v="-2527.504976598455"/>
    <s v="Medianas"/>
    <n v="2024"/>
    <n v="4"/>
    <d v="2026-02-27T00:00:00"/>
    <x v="7"/>
    <x v="0"/>
  </r>
  <r>
    <n v="2025"/>
    <n v="12"/>
    <n v="109"/>
    <x v="25"/>
    <s v="Miscelaneos"/>
    <n v="228"/>
    <s v="9d693eeee1d1899cbc50b6d45df953d3835acf28ee869879b45565fccc814765"/>
    <s v="a62909462c6310cff6f2c460478962c30aafe7f1a24cba6daff12de1aba6d3de"/>
    <x v="0"/>
    <n v="644189.30553999997"/>
    <n v="591618.95874999999"/>
    <n v="644189.30553999997"/>
    <n v="591618.95874999999"/>
    <n v="293383.39017999999"/>
    <n v="513196.26247999992"/>
    <n v="293383.39017999999"/>
    <n v="513196.26247999992"/>
    <n v="34851877.802999951"/>
    <n v="34722901.368000001"/>
    <n v="143.042"/>
    <n v="137.94900000000001"/>
    <n v="0"/>
    <n v="0"/>
    <n v="2408.57917"/>
    <n v="-1938.34538"/>
    <n v="4984.9835400000002"/>
    <n v="-1865.1921"/>
    <n v="0"/>
    <n v="0"/>
    <n v="0"/>
    <n v="0"/>
    <n v="0"/>
    <n v="0"/>
    <s v="Miscelaneos"/>
    <s v="Daños Sin Autos"/>
    <s v="Diversos"/>
    <x v="8"/>
    <x v="0"/>
    <n v="4922806.2376099993"/>
    <n v="4465205.7030500006"/>
    <n v="1025001350.6946898"/>
    <n v="915229324.65265012"/>
    <n v="979173922.5983398"/>
    <n v="876641246.77608013"/>
    <n v="18488020.312490001"/>
    <n v="15556913.919899998"/>
    <n v="3138927.3225399987"/>
    <n v="3067729.12347"/>
    <n v="1416110.10521"/>
    <n v="1358732.1858299999"/>
    <n v="3.4843606543681869"/>
    <n v="3.8029326497282758"/>
    <n v="52570.346789999981"/>
    <n v="8.8858455281881188"/>
    <n v="45.4900578118868"/>
    <n v="43.541984573553144"/>
    <n v="13.085814765944374"/>
    <n v="13.249534245329148"/>
    <n v="6.2847654308299569E-2"/>
    <n v="6.5789058580173046E-2"/>
    <n v="6.4641608700041653E-2"/>
    <n v="6.7487009187136363E-2"/>
    <m/>
    <m/>
    <m/>
    <n v="0"/>
    <m/>
    <n v="0"/>
    <m/>
    <n v="0"/>
    <m/>
    <n v="-42.832126492457924"/>
    <n v="45.543039547057923"/>
    <n v="86.744390944520234"/>
    <n v="9.3466130315688911"/>
    <n v="-224.25954604643269"/>
    <n v="-367.26381373800587"/>
    <n v="48.316692536160311"/>
    <n v="103.9220239030607"/>
    <s v="Medianas"/>
    <n v="2024"/>
    <n v="4"/>
    <d v="2026-02-27T00:00:00"/>
    <x v="8"/>
    <x v="0"/>
  </r>
  <r>
    <n v="2025"/>
    <n v="12"/>
    <n v="109"/>
    <x v="25"/>
    <s v="Daños"/>
    <n v="228"/>
    <s v="9d693eeee1d1899cbc50b6d45df953d3835acf28ee869879b45565fccc814765"/>
    <s v="a62909462c6310cff6f2c460478962c30aafe7f1a24cba6daff12de1aba6d3de"/>
    <x v="27"/>
    <n v="4922806.2376099993"/>
    <n v="4465205.7030500006"/>
    <n v="4922806.2376099993"/>
    <n v="4465205.7030500006"/>
    <n v="6123937.1778600002"/>
    <n v="4489145.7284199996"/>
    <n v="6123937.1778600002"/>
    <n v="4489145.7284199996"/>
    <n v="34851877.802999951"/>
    <n v="34722901.368000001"/>
    <n v="143.042"/>
    <n v="137.94900000000001"/>
    <n v="0"/>
    <n v="0"/>
    <n v="10148.333369999998"/>
    <n v="7861.45525"/>
    <n v="36292.532119999996"/>
    <n v="21587.389210000001"/>
    <n v="0"/>
    <n v="0"/>
    <n v="0"/>
    <n v="0"/>
    <n v="0"/>
    <n v="0"/>
    <s v="Daños"/>
    <s v="Totales"/>
    <s v="Daños Total"/>
    <x v="23"/>
    <x v="0"/>
    <n v="4922806.2376099993"/>
    <n v="4465205.7030500006"/>
    <n v="1025001350.6946898"/>
    <n v="915229324.65265012"/>
    <n v="979173922.5983398"/>
    <n v="876641246.77608013"/>
    <n v="371146564.74468988"/>
    <n v="331092600.86896008"/>
    <n v="192698359.00147003"/>
    <n v="170533067.60229999"/>
    <n v="4922806.2376099993"/>
    <n v="4465205.7030500006"/>
    <n v="1.326377960953613"/>
    <n v="1.3486274508493898"/>
    <n v="457600.53455999866"/>
    <n v="10.248140063232247"/>
    <n v="100"/>
    <n v="100"/>
    <n v="100"/>
    <n v="100"/>
    <n v="0.48027314639864538"/>
    <n v="0.50275095404367187"/>
    <n v="0.48787834729231888"/>
    <n v="0.50935382284043329"/>
    <m/>
    <m/>
    <m/>
    <n v="0"/>
    <m/>
    <n v="0"/>
    <m/>
    <n v="0"/>
    <m/>
    <n v="36.416537763308064"/>
    <n v="124.39931377094267"/>
    <n v="100.53614608065304"/>
    <n v="3.177991348547645"/>
    <n v="29.089755614903478"/>
    <n v="68.119135514488633"/>
    <n v="27.962593892442904"/>
    <n v="36.416887533385975"/>
    <s v="Resto"/>
    <n v="2024"/>
    <n v="4"/>
    <d v="2026-02-27T00:00:00"/>
    <x v="23"/>
    <x v="27"/>
  </r>
  <r>
    <n v="2025"/>
    <n v="12"/>
    <n v="109"/>
    <x v="25"/>
    <s v="Total General Sin Pensiones"/>
    <n v="228"/>
    <s v="9d693eeee1d1899cbc50b6d45df953d3835acf28ee869879b45565fccc814765"/>
    <s v="a62909462c6310cff6f2c460478962c30aafe7f1a24cba6daff12de1aba6d3de"/>
    <x v="31"/>
    <n v="4922806.2376099993"/>
    <n v="4465205.7030500006"/>
    <n v="4922806.2376099993"/>
    <n v="4465205.7030500006"/>
    <n v="6123937.1778600002"/>
    <n v="4489145.7284200005"/>
    <n v="6123937.1778600002"/>
    <n v="4489145.7284200005"/>
    <n v="34851877.802999951"/>
    <n v="34722901.368000001"/>
    <n v="143.042"/>
    <n v="137.94900000000001"/>
    <n v="0"/>
    <n v="0"/>
    <n v="10148.333369999998"/>
    <n v="7861.45525"/>
    <n v="36292.532119999996"/>
    <n v="21587.389210000001"/>
    <n v="0"/>
    <n v="0"/>
    <n v="0"/>
    <n v="0"/>
    <n v="0"/>
    <n v="0"/>
    <s v="Total General Sin Pensiones"/>
    <s v="Totales"/>
    <s v="Total General Sin Pensiones"/>
    <x v="25"/>
    <x v="0"/>
    <n v="4922806.2376099993"/>
    <n v="4465205.7030500006"/>
    <n v="1025001350.6946898"/>
    <n v="915229324.65265012"/>
    <n v="979173922.5983398"/>
    <n v="876641246.77608013"/>
    <n v="979173922.5983398"/>
    <n v="876641246.77608013"/>
    <n v="558476302.03137994"/>
    <n v="497794560.05847001"/>
    <n v="4922806.2376099993"/>
    <n v="4465205.7030500006"/>
    <n v="0.50275095404367187"/>
    <n v="0.50935382284043329"/>
    <n v="457600.53455999866"/>
    <n v="10.248140063232247"/>
    <n v="100"/>
    <n v="100"/>
    <n v="100"/>
    <n v="100"/>
    <n v="0.48027314639864538"/>
    <n v="0.50275095404367187"/>
    <n v="0.48787834729231888"/>
    <n v="0.50935382284043329"/>
    <m/>
    <m/>
    <m/>
    <n v="0"/>
    <m/>
    <n v="0"/>
    <m/>
    <n v="0"/>
    <m/>
    <n v="36.416537763308042"/>
    <n v="124.39931377094267"/>
    <n v="100.53614608065307"/>
    <n v="1.0965437845052746"/>
    <n v="29.089755614903478"/>
    <n v="68.119135514488633"/>
    <n v="27.962593892442904"/>
    <n v="36.416887533385975"/>
    <s v="Resto"/>
    <n v="2024"/>
    <n v="4"/>
    <d v="2026-02-27T00:00:00"/>
    <x v="25"/>
    <x v="31"/>
  </r>
  <r>
    <n v="2025"/>
    <n v="12"/>
    <n v="109"/>
    <x v="25"/>
    <s v="Daños Sin Autos"/>
    <n v="228"/>
    <s v="9d693eeee1d1899cbc50b6d45df953d3835acf28ee869879b45565fccc814765"/>
    <s v="a62909462c6310cff6f2c460478962c30aafe7f1a24cba6daff12de1aba6d3de"/>
    <x v="14"/>
    <n v="4922806.2376099993"/>
    <n v="4465205.7030499997"/>
    <n v="4922806.2376099993"/>
    <n v="4465205.7030499997"/>
    <n v="6123937.1778600011"/>
    <n v="4489145.7284200005"/>
    <n v="6123937.1778600011"/>
    <n v="4489145.7284200005"/>
    <n v="34851877.802999951"/>
    <n v="34722901.368000001"/>
    <n v="143.042"/>
    <n v="137.94900000000001"/>
    <n v="0"/>
    <n v="0"/>
    <n v="10148.33337"/>
    <n v="7861.4552499999982"/>
    <n v="36292.532120000003"/>
    <n v="21587.389210000001"/>
    <n v="0"/>
    <n v="0"/>
    <n v="0"/>
    <n v="0"/>
    <n v="0"/>
    <n v="0"/>
    <s v="Daños Sin Autos"/>
    <s v="Totales"/>
    <s v="Daños Sin Autos Total"/>
    <x v="24"/>
    <x v="0"/>
    <n v="4922806.2376099993"/>
    <n v="4465205.7030500006"/>
    <n v="1025001350.6946898"/>
    <n v="915229324.65265012"/>
    <n v="979173922.5983398"/>
    <n v="876641246.77608013"/>
    <n v="158795452.76903"/>
    <n v="137875233.45422003"/>
    <n v="62296046.385199986"/>
    <n v="56116765.89553"/>
    <n v="4922806.2376099993"/>
    <n v="4465205.7030500006"/>
    <n v="3.1000926989831901"/>
    <n v="3.2385843281510183"/>
    <n v="457600.53455999959"/>
    <n v="10.24814006323227"/>
    <n v="100"/>
    <n v="99.999999999999972"/>
    <n v="100"/>
    <n v="99.999999999999972"/>
    <n v="0.48027314639864538"/>
    <n v="0.50275095404367187"/>
    <n v="0.48787834729231871"/>
    <n v="0.50935382284043318"/>
    <m/>
    <m/>
    <m/>
    <n v="0"/>
    <m/>
    <n v="0"/>
    <m/>
    <n v="0"/>
    <m/>
    <n v="36.416537763308064"/>
    <n v="124.39931377094268"/>
    <n v="100.53614608065308"/>
    <n v="9.8303785443997267"/>
    <n v="29.089755614903524"/>
    <n v="68.119135514488647"/>
    <n v="27.962593892442904"/>
    <n v="36.416887533385967"/>
    <s v="Medianas"/>
    <n v="2024"/>
    <n v="4"/>
    <d v="2026-02-27T00:00:00"/>
    <x v="24"/>
    <x v="14"/>
  </r>
  <r>
    <n v="2025"/>
    <n v="12"/>
    <n v="109"/>
    <x v="25"/>
    <s v="Total General"/>
    <n v="228"/>
    <s v="9d693eeee1d1899cbc50b6d45df953d3835acf28ee869879b45565fccc814765"/>
    <s v="a62909462c6310cff6f2c460478962c30aafe7f1a24cba6daff12de1aba6d3de"/>
    <x v="15"/>
    <n v="4922806.2376099993"/>
    <n v="4465205.7030500006"/>
    <n v="4922806.2376099993"/>
    <n v="4465205.7030500006"/>
    <n v="6123937.1778600002"/>
    <n v="4489145.7284199996"/>
    <n v="6123937.1778600002"/>
    <n v="4489145.7284199996"/>
    <n v="34851877.802999951"/>
    <n v="34722901.368000001"/>
    <n v="143.042"/>
    <n v="137.94900000000001"/>
    <n v="0"/>
    <n v="0"/>
    <n v="10148.333369999998"/>
    <n v="7861.45525"/>
    <n v="36292.532119999996"/>
    <n v="21587.389210000001"/>
    <n v="0"/>
    <n v="0"/>
    <n v="0"/>
    <n v="0"/>
    <n v="0"/>
    <n v="0"/>
    <s v="Total General"/>
    <s v="Totales"/>
    <s v="Total General"/>
    <x v="26"/>
    <x v="0"/>
    <n v="4922806.2376099993"/>
    <n v="4465205.7030500006"/>
    <n v="1025001350.6946898"/>
    <n v="915229324.65265012"/>
    <n v="979173922.5983398"/>
    <n v="876641246.77608013"/>
    <n v="1025001350.6946898"/>
    <n v="915229324.65265012"/>
    <n v="593582477.48155999"/>
    <n v="529500429.12055987"/>
    <n v="4922806.2376099993"/>
    <n v="4465205.7030500006"/>
    <n v="0.48027314639864538"/>
    <n v="0.48787834729231888"/>
    <n v="457600.53455999866"/>
    <n v="10.248140063232247"/>
    <n v="100"/>
    <n v="100"/>
    <n v="100"/>
    <n v="100"/>
    <n v="0.48027314639864538"/>
    <n v="0.50275095404367187"/>
    <n v="0.48787834729231888"/>
    <n v="0.50935382284043329"/>
    <m/>
    <m/>
    <m/>
    <n v="0"/>
    <m/>
    <n v="0"/>
    <m/>
    <n v="0"/>
    <m/>
    <n v="36.416537763308064"/>
    <n v="124.39931377094267"/>
    <n v="100.53614608065304"/>
    <n v="1.0316910303421556"/>
    <n v="29.089755614903478"/>
    <n v="68.119135514488633"/>
    <n v="27.962593892442904"/>
    <n v="36.416887533385975"/>
    <s v="Resto"/>
    <n v="2024"/>
    <n v="4"/>
    <d v="2026-02-27T00:00:00"/>
    <x v="26"/>
    <x v="15"/>
  </r>
  <r>
    <n v="2025"/>
    <n v="12"/>
    <n v="43"/>
    <x v="26"/>
    <s v="Incendio"/>
    <n v="31"/>
    <s v="eb1e33e8a81b697b75855af6bfcdbcbf7cbbde9f94962ceaec1ed8af21f5a50f"/>
    <s v="a62909462c6310cff6f2c460478962c30aafe7f1a24cba6daff12de1aba6d3de"/>
    <x v="24"/>
    <n v="1988126.6004000001"/>
    <n v="1353069.5573499999"/>
    <n v="1988126.6004000001"/>
    <n v="1353069.5573499999"/>
    <n v="2495185.8607399999"/>
    <n v="622933.45509000076"/>
    <n v="2495185.8607399999"/>
    <n v="622933.45509000076"/>
    <n v="34851877.802999951"/>
    <n v="34722901.368000001"/>
    <n v="143.042"/>
    <n v="137.94900000000001"/>
    <n v="0"/>
    <n v="0"/>
    <n v="287356.33626000001"/>
    <n v="309890.48957999999"/>
    <n v="612583.33837000001"/>
    <n v="619402.04775999999"/>
    <n v="0"/>
    <n v="0"/>
    <n v="0"/>
    <n v="0"/>
    <n v="0"/>
    <n v="0"/>
    <s v="Incendio"/>
    <s v="Daños Sin Autos"/>
    <s v="Incendio"/>
    <x v="0"/>
    <x v="0"/>
    <n v="128430250.56694001"/>
    <n v="116483297.66436"/>
    <n v="1025001350.6946898"/>
    <n v="915229324.65265012"/>
    <n v="979173922.5983398"/>
    <n v="876641246.77608013"/>
    <n v="34004630.66296"/>
    <n v="29220783.15724"/>
    <n v="21161856.01103"/>
    <n v="17879229.429379996"/>
    <m/>
    <m/>
    <n v="5.8466348895404812"/>
    <n v="4.6305040835798108"/>
    <n v="635057.04305000021"/>
    <n v="46.934545205034816"/>
    <m/>
    <m/>
    <n v="1.548020494878467"/>
    <n v="1.1615996322913118"/>
    <n v="0.19396331517539533"/>
    <n v="0.20304121203762243"/>
    <n v="0.14783940165635753"/>
    <n v="0.15434701051610608"/>
    <m/>
    <m/>
    <m/>
    <n v="0"/>
    <m/>
    <n v="0"/>
    <m/>
    <n v="0"/>
    <m/>
    <n v="300.5541587711802"/>
    <n v="125.50437483397599"/>
    <n v="46.038538943261877"/>
    <n v="11.79095944816682"/>
    <n v="-7.2716504951606975"/>
    <n v="-1.100853543293745"/>
    <n v="46.908937651588055"/>
    <n v="50.030588484601424"/>
    <s v="Medianas"/>
    <n v="2024"/>
    <n v="4"/>
    <d v="2026-02-27T00:00:00"/>
    <x v="0"/>
    <x v="24"/>
  </r>
  <r>
    <n v="2025"/>
    <n v="12"/>
    <n v="43"/>
    <x v="26"/>
    <s v="Agricola y de Animales"/>
    <n v="31"/>
    <s v="eb1e33e8a81b697b75855af6bfcdbcbf7cbbde9f94962ceaec1ed8af21f5a50f"/>
    <s v="a62909462c6310cff6f2c460478962c30aafe7f1a24cba6daff12de1aba6d3de"/>
    <x v="24"/>
    <n v="5041.7632999999996"/>
    <n v="0"/>
    <n v="5041.7632999999996"/>
    <n v="0"/>
    <n v="19.268699999999999"/>
    <n v="-6.25E-2"/>
    <n v="19.268699999999999"/>
    <n v="-6.25E-2"/>
    <n v="34851877.802999951"/>
    <n v="34722901.368000001"/>
    <n v="143.042"/>
    <n v="137.94900000000001"/>
    <n v="0"/>
    <n v="0"/>
    <n v="19.268699999999999"/>
    <n v="-6.25E-2"/>
    <n v="-322.65462000000002"/>
    <n v="0"/>
    <n v="0"/>
    <n v="0"/>
    <n v="0"/>
    <n v="0"/>
    <n v="0"/>
    <n v="0"/>
    <s v="Agricola y de Animales"/>
    <s v="Daños Sin Autos"/>
    <s v="Agricola y de Animales"/>
    <x v="40"/>
    <x v="0"/>
    <n v="128430250.56694001"/>
    <n v="116483297.66436"/>
    <n v="1025001350.6946898"/>
    <n v="915229324.65265012"/>
    <n v="979173922.5983398"/>
    <n v="876641246.77608013"/>
    <n v="523661.59078000003"/>
    <n v="454119.92055000004"/>
    <n v="310270.97828000004"/>
    <n v="332144.49842999998"/>
    <n v="5041.7632999999996"/>
    <n v="0"/>
    <n v="0.96279035712553107"/>
    <m/>
    <m/>
    <m/>
    <n v="100"/>
    <m/>
    <n v="3.925682055235225E-3"/>
    <m/>
    <n v="4.918786981678579E-4"/>
    <n v="5.1489967038962357E-4"/>
    <m/>
    <m/>
    <m/>
    <m/>
    <m/>
    <n v="0"/>
    <m/>
    <n v="0"/>
    <m/>
    <n v="0"/>
    <m/>
    <n v="-30929.919999999998"/>
    <n v="0.38218176565329831"/>
    <m/>
    <n v="6.2102811248466849E-3"/>
    <n v="-30929.919999999998"/>
    <m/>
    <n v="-5.9719275056405507"/>
    <m/>
    <s v="Medianas"/>
    <n v="2024"/>
    <n v="4"/>
    <d v="2026-02-27T00:00:00"/>
    <x v="40"/>
    <x v="24"/>
  </r>
  <r>
    <n v="2025"/>
    <n v="12"/>
    <n v="43"/>
    <x v="26"/>
    <s v="AyA Agricola"/>
    <n v="31"/>
    <s v="eb1e33e8a81b697b75855af6bfcdbcbf7cbbde9f94962ceaec1ed8af21f5a50f"/>
    <s v="a62909462c6310cff6f2c460478962c30aafe7f1a24cba6daff12de1aba6d3de"/>
    <x v="3"/>
    <n v="5041.7632999999996"/>
    <n v="0"/>
    <n v="5041.7632999999996"/>
    <n v="0"/>
    <n v="19.268699999999999"/>
    <n v="-6.25E-2"/>
    <n v="19.268699999999999"/>
    <n v="-6.25E-2"/>
    <n v="34851877.802999951"/>
    <n v="34722901.368000001"/>
    <n v="143.042"/>
    <n v="137.94900000000001"/>
    <n v="0"/>
    <n v="0"/>
    <n v="19.268699999999999"/>
    <n v="-6.25E-2"/>
    <n v="-322.65462000000002"/>
    <n v="0"/>
    <n v="0"/>
    <n v="0"/>
    <n v="0"/>
    <n v="0"/>
    <n v="0"/>
    <n v="0"/>
    <s v="AyA Agricola"/>
    <s v="Daños Sin Autos"/>
    <s v="Agricola y de Animales"/>
    <x v="42"/>
    <x v="0"/>
    <n v="128430250.56694001"/>
    <n v="116483297.66436"/>
    <n v="1025001350.6946898"/>
    <n v="915229324.65265012"/>
    <n v="979173922.5983398"/>
    <n v="876641246.77608013"/>
    <n v="409542.43968000001"/>
    <n v="446917.33573000005"/>
    <n v="280733.87804000004"/>
    <n v="303559.78607999999"/>
    <n v="5041.7632999999996"/>
    <n v="0"/>
    <n v="1.2310722434381722"/>
    <m/>
    <m/>
    <m/>
    <n v="100"/>
    <m/>
    <n v="3.925682055235225E-3"/>
    <m/>
    <n v="4.918786981678579E-4"/>
    <n v="5.1489967038962357E-4"/>
    <m/>
    <m/>
    <m/>
    <m/>
    <m/>
    <n v="0"/>
    <m/>
    <n v="0"/>
    <m/>
    <n v="0"/>
    <m/>
    <n v="-30929.919999999998"/>
    <n v="0.38218176565329831"/>
    <m/>
    <n v="6.8636888908913665E-3"/>
    <n v="-30929.919999999998"/>
    <m/>
    <n v="-5.9719275056405507"/>
    <m/>
    <s v="Medianas"/>
    <n v="2024"/>
    <n v="4"/>
    <d v="2026-02-27T00:00:00"/>
    <x v="42"/>
    <x v="3"/>
  </r>
  <r>
    <n v="2025"/>
    <n v="12"/>
    <n v="43"/>
    <x v="26"/>
    <s v="Maritimo y Transportes"/>
    <n v="31"/>
    <s v="eb1e33e8a81b697b75855af6bfcdbcbf7cbbde9f94962ceaec1ed8af21f5a50f"/>
    <s v="a62909462c6310cff6f2c460478962c30aafe7f1a24cba6daff12de1aba6d3de"/>
    <x v="10"/>
    <n v="672148.24792999995"/>
    <n v="677249.45522999996"/>
    <n v="672148.24792999995"/>
    <n v="677249.45522999996"/>
    <n v="325348.1207699998"/>
    <n v="228802.14004999999"/>
    <n v="325348.1207699998"/>
    <n v="228802.14004999999"/>
    <n v="34851877.802999951"/>
    <n v="34722901.368000001"/>
    <n v="143.042"/>
    <n v="137.94900000000001"/>
    <n v="-40.405300000000004"/>
    <n v="0"/>
    <n v="144103.54444"/>
    <n v="160416.11246"/>
    <n v="371214.25024000002"/>
    <n v="388381.00708000001"/>
    <n v="0"/>
    <n v="0"/>
    <n v="0"/>
    <n v="0"/>
    <n v="0"/>
    <n v="0"/>
    <s v="Maritimo y Transportes"/>
    <s v="Daños Sin Autos"/>
    <s v="Maritimo y Transportes"/>
    <x v="19"/>
    <x v="0"/>
    <n v="128430250.56694001"/>
    <n v="116483297.66436"/>
    <n v="1025001350.6946898"/>
    <n v="915229324.65265012"/>
    <n v="979173922.5983398"/>
    <n v="876641246.77608013"/>
    <n v="23289744.321129996"/>
    <n v="18238403.617370002"/>
    <n v="6063254.5960799996"/>
    <n v="13830326.200799998"/>
    <n v="672148.24792999995"/>
    <n v="677249.45522999996"/>
    <n v="2.8860267363269529"/>
    <n v="3.7133154273710502"/>
    <n v="-5101.2073000000091"/>
    <n v="-0.7532242751332463"/>
    <n v="100"/>
    <n v="100"/>
    <n v="0.5233566429738179"/>
    <n v="0.58141336037846025"/>
    <n v="6.5575352410458254E-2"/>
    <n v="6.8644418771527813E-2"/>
    <n v="7.3997787984670535E-2"/>
    <n v="7.7255029662434915E-2"/>
    <m/>
    <m/>
    <m/>
    <n v="0"/>
    <m/>
    <n v="0"/>
    <m/>
    <n v="0"/>
    <m/>
    <n v="42.196275217924835"/>
    <n v="48.404220612337703"/>
    <n v="33.784027182760411"/>
    <n v="5.3658990499977204"/>
    <n v="-10.168908702402057"/>
    <n v="-4.4200814476141215"/>
    <n v="38.819507695847662"/>
    <n v="41.303799499895973"/>
    <s v="Medianas"/>
    <n v="2024"/>
    <n v="4"/>
    <d v="2026-02-27T00:00:00"/>
    <x v="19"/>
    <x v="10"/>
  </r>
  <r>
    <n v="2025"/>
    <n v="12"/>
    <n v="43"/>
    <x v="26"/>
    <s v="MyT Carga"/>
    <n v="31"/>
    <s v="eb1e33e8a81b697b75855af6bfcdbcbf7cbbde9f94962ceaec1ed8af21f5a50f"/>
    <s v="a62909462c6310cff6f2c460478962c30aafe7f1a24cba6daff12de1aba6d3de"/>
    <x v="10"/>
    <n v="585508.58866000001"/>
    <n v="613355.66691999999"/>
    <n v="585508.58866000001"/>
    <n v="613355.66691999999"/>
    <n v="276838.44406999991"/>
    <n v="229556.54369000005"/>
    <n v="276838.44406999991"/>
    <n v="229556.54369000005"/>
    <n v="34851877.802999951"/>
    <n v="34722901.368000001"/>
    <n v="143.042"/>
    <n v="137.94900000000001"/>
    <n v="-40.405300000000004"/>
    <n v="0"/>
    <n v="124806.51431"/>
    <n v="156307.59143"/>
    <n v="356859.70804"/>
    <n v="378300.04691000003"/>
    <n v="0"/>
    <n v="0"/>
    <n v="0"/>
    <n v="0"/>
    <n v="0"/>
    <n v="0"/>
    <s v="MyT Carga"/>
    <s v="Daños Sin Autos"/>
    <s v="Maritimo y Transportes"/>
    <x v="17"/>
    <x v="0"/>
    <n v="128430250.56694001"/>
    <n v="116483297.66436"/>
    <n v="1025001350.6946898"/>
    <n v="915229324.65265012"/>
    <n v="979173922.5983398"/>
    <n v="876641246.77608013"/>
    <n v="13372625.609420002"/>
    <n v="11810280.26677"/>
    <n v="7994414.3617699994"/>
    <n v="7433235.6017499994"/>
    <n v="672148.24792999995"/>
    <n v="677249.45522999996"/>
    <n v="4.3784115831939054"/>
    <n v="5.1934048393903778"/>
    <n v="-27847.07825999998"/>
    <n v="-4.5401191774807721"/>
    <n v="87.110037177538999"/>
    <n v="90.565693657398199"/>
    <n v="0.4558961662656128"/>
    <n v="0.52656104284354088"/>
    <n v="5.7122713864052405E-2"/>
    <n v="5.9796178712183443E-2"/>
    <n v="6.7016609979447736E-2"/>
    <n v="6.9966553499012915E-2"/>
    <m/>
    <m/>
    <m/>
    <n v="0"/>
    <m/>
    <n v="0"/>
    <m/>
    <n v="0"/>
    <m/>
    <n v="20.597060584711869"/>
    <n v="47.28170507346011"/>
    <n v="37.426334518556118"/>
    <n v="3.4628983630604133"/>
    <n v="-20.153261163970583"/>
    <n v="-5.6675485623454929"/>
    <n v="34.973551650165724"/>
    <n v="41.318417141826721"/>
    <s v="Medianas"/>
    <n v="2024"/>
    <n v="4"/>
    <d v="2026-02-27T00:00:00"/>
    <x v="17"/>
    <x v="10"/>
  </r>
  <r>
    <n v="2025"/>
    <n v="12"/>
    <n v="43"/>
    <x v="26"/>
    <s v="MyT Cascos"/>
    <n v="31"/>
    <s v="eb1e33e8a81b697b75855af6bfcdbcbf7cbbde9f94962ceaec1ed8af21f5a50f"/>
    <s v="a62909462c6310cff6f2c460478962c30aafe7f1a24cba6daff12de1aba6d3de"/>
    <x v="24"/>
    <n v="86639.659269999989"/>
    <n v="63893.788310000004"/>
    <n v="86639.659269999989"/>
    <n v="63893.788310000004"/>
    <n v="48509.676700000004"/>
    <n v="-754.40364000000034"/>
    <n v="48509.676700000004"/>
    <n v="-754.40364000000034"/>
    <n v="34851877.802999951"/>
    <n v="34722901.368000001"/>
    <n v="143.042"/>
    <n v="137.94900000000001"/>
    <n v="0"/>
    <n v="0"/>
    <n v="19297.030129999999"/>
    <n v="4108.5210299999999"/>
    <n v="14354.5422"/>
    <n v="10080.96017"/>
    <n v="0"/>
    <n v="0"/>
    <n v="0"/>
    <n v="0"/>
    <n v="0"/>
    <n v="0"/>
    <s v="MyT Cascos"/>
    <s v="Daños Sin Autos"/>
    <s v="Maritimo y Transportes"/>
    <x v="18"/>
    <x v="0"/>
    <n v="128430250.56694001"/>
    <n v="116483297.66436"/>
    <n v="1025001350.6946898"/>
    <n v="915229324.65265012"/>
    <n v="979173922.5983398"/>
    <n v="876641246.77608013"/>
    <n v="9917118.7117099985"/>
    <n v="6428123.3506000005"/>
    <n v="-1931159.7656899989"/>
    <n v="6397090.5990500022"/>
    <n v="672148.24792999995"/>
    <n v="677249.45522999996"/>
    <n v="0.87363741212149715"/>
    <n v="0.99397265461678119"/>
    <n v="22745.870959999986"/>
    <n v="35.599502802434444"/>
    <n v="12.889962822461001"/>
    <n v="9.434306342601797"/>
    <n v="6.7460476708205083E-2"/>
    <n v="5.4852317534919315E-2"/>
    <n v="8.452638546405853E-3"/>
    <n v="8.8482400593443752E-3"/>
    <n v="6.9811780052228024E-3"/>
    <n v="7.2884761634219968E-3"/>
    <m/>
    <m/>
    <m/>
    <n v="0"/>
    <m/>
    <n v="0"/>
    <m/>
    <n v="0"/>
    <m/>
    <n v="-6530.2018346571049"/>
    <n v="55.990151748896658"/>
    <n v="-1.1807151523709682"/>
    <n v="-2.5119452860321791"/>
    <n v="369.68312901637989"/>
    <n v="42.392609016726233"/>
    <n v="134.43152600157461"/>
    <n v="40.755255062177277"/>
    <s v="Medianas"/>
    <n v="2024"/>
    <n v="4"/>
    <d v="2026-02-27T00:00:00"/>
    <x v="18"/>
    <x v="24"/>
  </r>
  <r>
    <n v="2025"/>
    <n v="12"/>
    <n v="43"/>
    <x v="26"/>
    <s v="RC Aviones y Barcos"/>
    <n v="31"/>
    <s v="eb1e33e8a81b697b75855af6bfcdbcbf7cbbde9f94962ceaec1ed8af21f5a50f"/>
    <s v="a62909462c6310cff6f2c460478962c30aafe7f1a24cba6daff12de1aba6d3de"/>
    <x v="8"/>
    <n v="28172.63033"/>
    <n v="21002.76885"/>
    <n v="28172.63033"/>
    <n v="21002.76885"/>
    <n v="881.18"/>
    <n v="-669.75104999999996"/>
    <n v="881.18"/>
    <n v="-669.75104999999996"/>
    <n v="34851877.802999951"/>
    <n v="34722901.368000001"/>
    <n v="143.042"/>
    <n v="137.94900000000001"/>
    <n v="0"/>
    <n v="0"/>
    <n v="49.261449999999996"/>
    <n v="-225.20292999999998"/>
    <n v="4227.6036900000008"/>
    <n v="3899.1143199999997"/>
    <n v="0"/>
    <n v="0"/>
    <n v="0"/>
    <n v="0"/>
    <n v="0"/>
    <n v="0"/>
    <s v="RC Aviones y Barcos"/>
    <s v="Daños Sin Autos"/>
    <s v="Responsabilidad Civil y Riesgos Profesionales"/>
    <x v="20"/>
    <x v="0"/>
    <n v="128430250.56694001"/>
    <n v="116483297.66436"/>
    <n v="1025001350.6946898"/>
    <n v="915229324.65265012"/>
    <n v="979173922.5983398"/>
    <n v="876641246.77608013"/>
    <n v="1958504.8817999999"/>
    <n v="2073248.9940900002"/>
    <n v="693849.30816000002"/>
    <n v="40985.065610000005"/>
    <n v="1028718.7895"/>
    <n v="848643.49549999996"/>
    <n v="1.4384763904242825"/>
    <n v="1.0130364905455376"/>
    <n v="7169.8614799999996"/>
    <n v="34.137696468530152"/>
    <n v="2.7386133720463168"/>
    <n v="2.4748635865789184"/>
    <n v="2.1936132807991331E-2"/>
    <n v="1.803071278984416E-2"/>
    <n v="2.7485456785892172E-3"/>
    <n v="2.8771834788288678E-3"/>
    <n v="2.294809430190736E-3"/>
    <n v="2.395822570206387E-3"/>
    <m/>
    <m/>
    <m/>
    <n v="0"/>
    <m/>
    <n v="0"/>
    <m/>
    <n v="0"/>
    <m/>
    <n v="-231.56828944127818"/>
    <n v="3.127787464920035"/>
    <n v="-3.1888702617417031"/>
    <n v="0.12699875745884609"/>
    <n v="-121.87424914942271"/>
    <n v="8.4247175907373961"/>
    <n v="1.1652333949022546"/>
    <n v="-5.7757457596165063"/>
    <s v="Medianas"/>
    <n v="2024"/>
    <n v="4"/>
    <d v="2026-02-27T00:00:00"/>
    <x v="20"/>
    <x v="8"/>
  </r>
  <r>
    <n v="2025"/>
    <n v="12"/>
    <n v="43"/>
    <x v="26"/>
    <s v="RC General"/>
    <n v="31"/>
    <s v="eb1e33e8a81b697b75855af6bfcdbcbf7cbbde9f94962ceaec1ed8af21f5a50f"/>
    <s v="a62909462c6310cff6f2c460478962c30aafe7f1a24cba6daff12de1aba6d3de"/>
    <x v="3"/>
    <n v="993068.31924999994"/>
    <n v="827502.48011"/>
    <n v="993068.31924999994"/>
    <n v="827502.48011"/>
    <n v="466893.76275999995"/>
    <n v="307415.13334"/>
    <n v="466893.76275999995"/>
    <n v="307415.13334"/>
    <n v="34851877.802999951"/>
    <n v="34722901.368000001"/>
    <n v="143.042"/>
    <n v="137.94900000000001"/>
    <n v="0"/>
    <n v="0"/>
    <n v="98245.867450000005"/>
    <n v="83458.774560000005"/>
    <n v="312055.08551999996"/>
    <n v="250379.83084000001"/>
    <n v="0"/>
    <n v="0"/>
    <n v="0"/>
    <n v="0"/>
    <n v="0"/>
    <n v="0"/>
    <s v="RC General"/>
    <s v="Daños Sin Autos"/>
    <s v="Responsabilidad Civil y Riesgos Profesionales"/>
    <x v="21"/>
    <x v="0"/>
    <n v="128430250.56694001"/>
    <n v="116483297.66436"/>
    <n v="1025001350.6946898"/>
    <n v="915229324.65265012"/>
    <n v="979173922.5983398"/>
    <n v="876641246.77608013"/>
    <n v="17283430.244149998"/>
    <n v="14944322.838619996"/>
    <n v="9150572.3407299984"/>
    <n v="6562817.1625400009"/>
    <n v="1028718.7895"/>
    <n v="848643.49549999996"/>
    <n v="5.7457825513898104"/>
    <n v="5.5372363742806705"/>
    <n v="165565.83913999994"/>
    <n v="20.007896425638648"/>
    <n v="96.534478555861938"/>
    <n v="97.508846117114913"/>
    <n v="0.77323552267960116"/>
    <n v="0.71040440707164842"/>
    <n v="9.6884586403418169E-2"/>
    <n v="0.10141899169606049"/>
    <n v="9.0414769044256271E-2"/>
    <n v="9.4394654957567645E-2"/>
    <m/>
    <m/>
    <m/>
    <n v="0"/>
    <m/>
    <n v="0"/>
    <m/>
    <n v="0"/>
    <m/>
    <n v="51.877286484662811"/>
    <n v="47.01527112581887"/>
    <n v="37.14975371422878"/>
    <n v="5.1023449176158628"/>
    <n v="17.717840895649985"/>
    <n v="24.632676870611125"/>
    <n v="31.483501474198317"/>
    <n v="33.332866421390221"/>
    <s v="Medianas"/>
    <n v="2024"/>
    <n v="4"/>
    <d v="2026-02-27T00:00:00"/>
    <x v="21"/>
    <x v="3"/>
  </r>
  <r>
    <n v="2025"/>
    <n v="12"/>
    <n v="43"/>
    <x v="26"/>
    <s v="Responsabilidad Civil y Riesgos Profesionales"/>
    <n v="31"/>
    <s v="eb1e33e8a81b697b75855af6bfcdbcbf7cbbde9f94962ceaec1ed8af21f5a50f"/>
    <s v="a62909462c6310cff6f2c460478962c30aafe7f1a24cba6daff12de1aba6d3de"/>
    <x v="4"/>
    <n v="1028718.7895"/>
    <n v="848643.49549999996"/>
    <n v="1028718.7895"/>
    <n v="848643.49549999996"/>
    <n v="467774.94276000001"/>
    <n v="306745.38228999998"/>
    <n v="467774.94276000001"/>
    <n v="306745.38228999998"/>
    <n v="34851877.802999951"/>
    <n v="34722901.368000001"/>
    <n v="143.042"/>
    <n v="137.94900000000001"/>
    <n v="0"/>
    <n v="0"/>
    <n v="98295.128900000011"/>
    <n v="83233.571629999991"/>
    <n v="320494.44430999999"/>
    <n v="254337.377650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28430250.56694001"/>
    <n v="116483297.66436"/>
    <n v="1025001350.6946898"/>
    <n v="915229324.65265012"/>
    <n v="979173922.5983398"/>
    <n v="876641246.77608013"/>
    <n v="21871531.865920011"/>
    <n v="19519102.49123"/>
    <n v="10675318.01537"/>
    <n v="7926763.6329799984"/>
    <n v="1028718.7895"/>
    <n v="848643.49549999996"/>
    <n v="4.7034601682515831"/>
    <n v="4.347758796191056"/>
    <n v="180075.29399999999"/>
    <n v="21.219192152519128"/>
    <n v="100"/>
    <n v="100"/>
    <n v="0.8009941465961824"/>
    <n v="0.72855380343482201"/>
    <n v="0.10036267647869836"/>
    <n v="0.10505986380541954"/>
    <n v="9.2724683600154414E-2"/>
    <n v="9.6806247552343197E-2"/>
    <m/>
    <m/>
    <m/>
    <n v="0"/>
    <m/>
    <n v="0"/>
    <m/>
    <n v="0"/>
    <m/>
    <n v="52.49616449572536"/>
    <n v="45.471604828697458"/>
    <n v="36.145375993163434"/>
    <n v="4.3818361390874898"/>
    <n v="18.095531616681647"/>
    <n v="26.011539189116117"/>
    <n v="30.66983863374665"/>
    <n v="32.725654561296835"/>
    <s v="Medianas"/>
    <n v="2024"/>
    <n v="4"/>
    <d v="2026-02-27T00:00:00"/>
    <x v="22"/>
    <x v="4"/>
  </r>
  <r>
    <n v="2025"/>
    <n v="12"/>
    <n v="43"/>
    <x v="26"/>
    <s v="RC Viajero"/>
    <n v="31"/>
    <s v="eb1e33e8a81b697b75855af6bfcdbcbf7cbbde9f94962ceaec1ed8af21f5a50f"/>
    <s v="a62909462c6310cff6f2c460478962c30aafe7f1a24cba6daff12de1aba6d3de"/>
    <x v="4"/>
    <n v="7477.8399200000003"/>
    <n v="138.24654000000001"/>
    <n v="7477.8399200000003"/>
    <n v="138.24654000000001"/>
    <n v="0"/>
    <n v="0"/>
    <n v="0"/>
    <n v="0"/>
    <n v="34851877.802999951"/>
    <n v="34722901.368000001"/>
    <n v="143.042"/>
    <n v="137.94900000000001"/>
    <n v="0"/>
    <n v="0"/>
    <n v="0"/>
    <n v="0"/>
    <n v="4211.7550999999994"/>
    <n v="58.432490000000001"/>
    <n v="0"/>
    <n v="0"/>
    <n v="0"/>
    <n v="0"/>
    <n v="0"/>
    <n v="0"/>
    <s v="RC Viajero"/>
    <s v="Daños Sin Autos"/>
    <s v="Responsabilidad Civil y Riesgos Profesionales"/>
    <x v="32"/>
    <x v="0"/>
    <n v="128430250.56694001"/>
    <n v="116483297.66436"/>
    <n v="1025001350.6946898"/>
    <n v="915229324.65265012"/>
    <n v="979173922.5983398"/>
    <n v="876641246.77608013"/>
    <n v="384520.93780999992"/>
    <n v="319948.49102999998"/>
    <n v="68347.172659999997"/>
    <n v="98764.600600000005"/>
    <n v="1028718.7895"/>
    <n v="848643.49549999996"/>
    <n v="1.9447159269373682"/>
    <n v="4.3208998909464245E-2"/>
    <n v="7339.5933800000003"/>
    <n v="5309.0611743339114"/>
    <n v="0.72690807209174635"/>
    <n v="1.6290296306171362E-2"/>
    <n v="5.8224911085900466E-3"/>
    <n v="1.1868357332941376E-4"/>
    <n v="7.2954439669098295E-4"/>
    <n v="7.6368863053018969E-4"/>
    <n v="1.5105125707425038E-5"/>
    <n v="1.5770024569162466E-5"/>
    <m/>
    <m/>
    <m/>
    <n v="0"/>
    <m/>
    <n v="0"/>
    <m/>
    <n v="0"/>
    <m/>
    <m/>
    <m/>
    <m/>
    <m/>
    <m/>
    <n v="7107.8994066485948"/>
    <m/>
    <m/>
    <s v="Medianas"/>
    <n v="2024"/>
    <n v="4"/>
    <d v="2026-02-27T00:00:00"/>
    <x v="32"/>
    <x v="4"/>
  </r>
  <r>
    <n v="2025"/>
    <n v="12"/>
    <n v="43"/>
    <x v="26"/>
    <s v="Riesgos Catastroficos"/>
    <n v="31"/>
    <s v="eb1e33e8a81b697b75855af6bfcdbcbf7cbbde9f94962ceaec1ed8af21f5a50f"/>
    <s v="a62909462c6310cff6f2c460478962c30aafe7f1a24cba6daff12de1aba6d3de"/>
    <x v="4"/>
    <n v="1687870.4892799999"/>
    <n v="1196945.5187300001"/>
    <n v="1687870.4892799999"/>
    <n v="1196945.5187300001"/>
    <n v="626291.29394000035"/>
    <n v="91101.087989999985"/>
    <n v="626291.29394000035"/>
    <n v="91101.087989999985"/>
    <n v="34851877.802999951"/>
    <n v="34722901.368000001"/>
    <n v="143.042"/>
    <n v="137.94900000000001"/>
    <n v="0"/>
    <n v="0"/>
    <n v="42996.0697"/>
    <n v="43791.81495"/>
    <n v="186483.71659"/>
    <n v="146545.92663"/>
    <n v="0"/>
    <n v="0"/>
    <n v="0"/>
    <n v="0"/>
    <n v="0"/>
    <n v="0"/>
    <s v="Riesgos Catastroficos"/>
    <s v="Daños Sin Autos"/>
    <s v="Riesgos Catastroficos"/>
    <x v="15"/>
    <x v="0"/>
    <n v="128430250.56694001"/>
    <n v="116483297.66436"/>
    <n v="1025001350.6946898"/>
    <n v="915229324.65265012"/>
    <n v="979173922.5983398"/>
    <n v="876641246.77608013"/>
    <n v="38761762.84839002"/>
    <n v="34998585.621450007"/>
    <n v="12144880.34196"/>
    <n v="6399232.7254699999"/>
    <n v="1687870.4892799999"/>
    <n v="1196945.5187300001"/>
    <n v="4.3544729786460321"/>
    <n v="3.4199825435128832"/>
    <n v="490924.97054999974"/>
    <n v="41.014813361838542"/>
    <n v="100"/>
    <n v="100"/>
    <n v="1.3142312514606933"/>
    <n v="1.0275683662209929"/>
    <n v="0.16467007464293132"/>
    <n v="0.17237698536752899"/>
    <n v="0.1307809405237608"/>
    <n v="0.13653766841702522"/>
    <m/>
    <m/>
    <m/>
    <n v="0"/>
    <m/>
    <n v="0"/>
    <m/>
    <n v="0"/>
    <m/>
    <n v="587.46851191145743"/>
    <n v="37.105411695843998"/>
    <n v="7.6111307126711454"/>
    <n v="5.1568337958521742"/>
    <n v="-1.8171095464039499"/>
    <n v="27.252746547391361"/>
    <n v="23.056205917715832"/>
    <n v="29.882655872493697"/>
    <s v="Medianas"/>
    <n v="2024"/>
    <n v="4"/>
    <d v="2026-02-27T00:00:00"/>
    <x v="15"/>
    <x v="4"/>
  </r>
  <r>
    <n v="2025"/>
    <n v="12"/>
    <n v="43"/>
    <x v="26"/>
    <s v="Huracan y Otros Riesgos Hidrometeorologicos"/>
    <n v="31"/>
    <s v="eb1e33e8a81b697b75855af6bfcdbcbf7cbbde9f94962ceaec1ed8af21f5a50f"/>
    <s v="a62909462c6310cff6f2c460478962c30aafe7f1a24cba6daff12de1aba6d3de"/>
    <x v="0"/>
    <n v="974107.66454999999"/>
    <n v="764720.60382000008"/>
    <n v="974107.66454999999"/>
    <n v="764720.60382000008"/>
    <n v="616309.12372999999"/>
    <n v="89328.900079999992"/>
    <n v="616309.12372999999"/>
    <n v="89328.900079999992"/>
    <n v="34851877.802999951"/>
    <n v="34722901.368000001"/>
    <n v="143.042"/>
    <n v="137.94900000000001"/>
    <n v="0"/>
    <n v="0"/>
    <n v="38026.563249999999"/>
    <n v="43140.960180000002"/>
    <n v="90165.013579999999"/>
    <n v="67080.684540000002"/>
    <n v="0"/>
    <n v="0"/>
    <n v="0"/>
    <n v="0"/>
    <n v="0"/>
    <n v="0"/>
    <s v="Huracan y Otros Riesgos Hidrometeorologicos"/>
    <s v="Daños Sin Autos"/>
    <s v="Riesgos Catastroficos"/>
    <x v="14"/>
    <x v="0"/>
    <n v="128430250.56694001"/>
    <n v="116483297.66436"/>
    <n v="1025001350.6946898"/>
    <n v="915229324.65265012"/>
    <n v="979173922.5983398"/>
    <n v="876641246.77608013"/>
    <n v="23197857.011369999"/>
    <n v="20492623.836209998"/>
    <n v="11407851.490080001"/>
    <n v="6622132.7381100012"/>
    <n v="1687870.4892799999"/>
    <n v="1196945.5187300001"/>
    <n v="4.1991278076787832"/>
    <n v="3.7316871179216995"/>
    <n v="209387.06072999991"/>
    <n v="27.380857751713638"/>
    <n v="57.71222796634877"/>
    <n v="63.889340981149637"/>
    <n v="0.75847213584799378"/>
    <n v="0.65650665730935864"/>
    <n v="9.5034768870285211E-2"/>
    <n v="9.9482598756827995E-2"/>
    <n v="8.355508102958005E-2"/>
    <n v="8.7233016542664701E-2"/>
    <m/>
    <m/>
    <m/>
    <n v="0"/>
    <m/>
    <n v="0"/>
    <m/>
    <n v="0"/>
    <m/>
    <n v="589.93251140230541"/>
    <n v="63.269097057634895"/>
    <n v="11.681246671500201"/>
    <n v="5.402499535218598"/>
    <n v="-11.855083680708201"/>
    <n v="34.412780964146059"/>
    <n v="42.174410827610501"/>
    <n v="64.312045227080503"/>
    <s v="Medianas"/>
    <n v="2024"/>
    <n v="4"/>
    <d v="2026-02-27T00:00:00"/>
    <x v="14"/>
    <x v="0"/>
  </r>
  <r>
    <n v="2025"/>
    <n v="12"/>
    <n v="43"/>
    <x v="26"/>
    <s v="Terremoto y Erupcion Volcanica"/>
    <n v="31"/>
    <s v="eb1e33e8a81b697b75855af6bfcdbcbf7cbbde9f94962ceaec1ed8af21f5a50f"/>
    <s v="a62909462c6310cff6f2c460478962c30aafe7f1a24cba6daff12de1aba6d3de"/>
    <x v="0"/>
    <n v="713762.82472999999"/>
    <n v="432224.91491000005"/>
    <n v="713762.82472999999"/>
    <n v="432224.91491000005"/>
    <n v="9982.1702100000002"/>
    <n v="1772.1879099999999"/>
    <n v="9982.1702100000002"/>
    <n v="1772.1879099999999"/>
    <n v="34851877.802999951"/>
    <n v="34722901.368000001"/>
    <n v="143.042"/>
    <n v="137.94900000000001"/>
    <n v="0"/>
    <n v="0"/>
    <n v="4969.5064499999999"/>
    <n v="650.85477000000003"/>
    <n v="96318.703010000012"/>
    <n v="79465.24209"/>
    <n v="0"/>
    <n v="0"/>
    <n v="0"/>
    <n v="0"/>
    <n v="0"/>
    <n v="0"/>
    <s v="Terremoto y Erupcion Volcanica"/>
    <s v="Daños Sin Autos"/>
    <s v="Riesgos Catastroficos"/>
    <x v="16"/>
    <x v="0"/>
    <n v="128430250.56694001"/>
    <n v="116483297.66436"/>
    <n v="1025001350.6946898"/>
    <n v="915229324.65265012"/>
    <n v="979173922.5983398"/>
    <n v="876641246.77608013"/>
    <n v="15563905.993049996"/>
    <n v="14505796.106170004"/>
    <n v="760196.79989999975"/>
    <n v="-222767.64615000002"/>
    <n v="1687870.4892799999"/>
    <n v="1196945.5187300001"/>
    <n v="4.5860134663414698"/>
    <n v="2.9796704141329702"/>
    <n v="281537.90981999994"/>
    <n v="65.136899819535657"/>
    <n v="42.28777203365123"/>
    <n v="36.110659018850363"/>
    <n v="0.55575911561269964"/>
    <n v="0.37106170891163431"/>
    <n v="6.9635305772646122E-2"/>
    <n v="7.2894386610700995E-2"/>
    <n v="4.7225859494180768E-2"/>
    <n v="4.9304651874360526E-2"/>
    <m/>
    <m/>
    <m/>
    <n v="0"/>
    <m/>
    <n v="0"/>
    <m/>
    <n v="0"/>
    <m/>
    <n v="463.26815873605642"/>
    <n v="1.3985276150766222"/>
    <n v="0.41001521403943436"/>
    <n v="1.3131034241808315"/>
    <n v="663.53538132631331"/>
    <n v="21.208594445496409"/>
    <n v="5.1594407884458899"/>
    <n v="0.81904333628388248"/>
    <s v="Medianas"/>
    <n v="2024"/>
    <n v="4"/>
    <d v="2026-02-27T00:00:00"/>
    <x v="16"/>
    <x v="0"/>
  </r>
  <r>
    <n v="2025"/>
    <n v="12"/>
    <n v="43"/>
    <x v="26"/>
    <s v="Diversos"/>
    <n v="31"/>
    <s v="eb1e33e8a81b697b75855af6bfcdbcbf7cbbde9f94962ceaec1ed8af21f5a50f"/>
    <s v="a62909462c6310cff6f2c460478962c30aafe7f1a24cba6daff12de1aba6d3de"/>
    <x v="8"/>
    <n v="1570369.03743"/>
    <n v="1523338.7320099999"/>
    <n v="1570369.03743"/>
    <n v="1523338.7320099999"/>
    <n v="466331.71388999996"/>
    <n v="273358.21941000002"/>
    <n v="466331.71388999996"/>
    <n v="273358.21941000002"/>
    <n v="34851877.802999951"/>
    <n v="34722901.368000001"/>
    <n v="143.042"/>
    <n v="137.94900000000001"/>
    <n v="0"/>
    <n v="0"/>
    <n v="209086.42584000001"/>
    <n v="126684.87276"/>
    <n v="616414.92882999999"/>
    <n v="544756.43562"/>
    <n v="0"/>
    <n v="0"/>
    <n v="0"/>
    <n v="0"/>
    <n v="0"/>
    <n v="0"/>
    <s v="Diversos"/>
    <s v="Daños Sin Autos"/>
    <s v="Diversos"/>
    <x v="6"/>
    <x v="0"/>
    <n v="128430250.56694001"/>
    <n v="116483297.66436"/>
    <n v="1025001350.6946898"/>
    <n v="915229324.65265012"/>
    <n v="979173922.5983398"/>
    <n v="876641246.77608013"/>
    <n v="37295032.047789998"/>
    <n v="33101301.12385001"/>
    <n v="10154871.342620004"/>
    <n v="8675799.5556700006"/>
    <n v="1570369.03743"/>
    <n v="1523338.7320099999"/>
    <n v="4.2106654725962516"/>
    <n v="4.6020509173049104"/>
    <n v="47030.305420000106"/>
    <n v="3.0873176419498716"/>
    <n v="100"/>
    <n v="100"/>
    <n v="1.2227407721294581"/>
    <n v="1.3077743870193423"/>
    <n v="0.15320653347097446"/>
    <n v="0.16037692601768463"/>
    <n v="0.1664433919431221"/>
    <n v="0.17376991301883213"/>
    <m/>
    <m/>
    <m/>
    <n v="0"/>
    <m/>
    <n v="0"/>
    <m/>
    <n v="0"/>
    <m/>
    <n v="70.593631644405036"/>
    <n v="29.695676797931448"/>
    <n v="17.944677284566382"/>
    <n v="4.5921971648503837"/>
    <n v="65.044508696872455"/>
    <n v="13.154226095272058"/>
    <n v="33.919753734203219"/>
    <n v="23.255323751396713"/>
    <s v="Medianas"/>
    <n v="2024"/>
    <n v="4"/>
    <d v="2026-02-27T00:00:00"/>
    <x v="6"/>
    <x v="8"/>
  </r>
  <r>
    <n v="2025"/>
    <n v="12"/>
    <n v="43"/>
    <x v="26"/>
    <s v="Tecnicos"/>
    <n v="31"/>
    <s v="eb1e33e8a81b697b75855af6bfcdbcbf7cbbde9f94962ceaec1ed8af21f5a50f"/>
    <s v="a62909462c6310cff6f2c460478962c30aafe7f1a24cba6daff12de1aba6d3de"/>
    <x v="24"/>
    <n v="937683.99592999998"/>
    <n v="914351.73190000001"/>
    <n v="937683.99592999998"/>
    <n v="914351.73190000001"/>
    <n v="283910.26764999999"/>
    <n v="167309.38842999996"/>
    <n v="283910.26764999999"/>
    <n v="167309.38842999996"/>
    <n v="34851877.802999951"/>
    <n v="34722901.368000001"/>
    <n v="143.042"/>
    <n v="137.94900000000001"/>
    <n v="0"/>
    <n v="0"/>
    <n v="87064.365790000011"/>
    <n v="53702.48083"/>
    <n v="199816.51801"/>
    <n v="179083.09596999999"/>
    <n v="0"/>
    <n v="0"/>
    <n v="0"/>
    <n v="0"/>
    <n v="0"/>
    <n v="0"/>
    <s v="Tecnicos"/>
    <s v="Daños Sin Autos"/>
    <s v="Diversos"/>
    <x v="7"/>
    <x v="0"/>
    <n v="128430250.56694001"/>
    <n v="116483297.66436"/>
    <n v="1025001350.6946898"/>
    <n v="915229324.65265012"/>
    <n v="979173922.5983398"/>
    <n v="876641246.77608013"/>
    <n v="18807011.735299997"/>
    <n v="17544387.203949999"/>
    <n v="7015944.0200799983"/>
    <n v="5608070.4322000016"/>
    <n v="1570369.03743"/>
    <n v="1523338.7320099999"/>
    <n v="4.985821294352708"/>
    <n v="5.2116481543119386"/>
    <n v="23332.264029999962"/>
    <n v="2.5517821223476123"/>
    <n v="59.711059857915572"/>
    <n v="60.022876901025171"/>
    <n v="0.73011147435335988"/>
    <n v="0.7849638104637563"/>
    <n v="9.1481244907091017E-2"/>
    <n v="9.5762762292704653E-2"/>
    <n v="9.9904112255911046E-2"/>
    <n v="0.10430170098231213"/>
    <m/>
    <m/>
    <m/>
    <n v="0"/>
    <m/>
    <n v="0"/>
    <m/>
    <n v="0"/>
    <m/>
    <n v="69.69177301654193"/>
    <n v="30.277819487408049"/>
    <n v="18.298143109800343"/>
    <n v="4.0466438562997933"/>
    <n v="62.123545214996746"/>
    <n v="11.577542775714168"/>
    <n v="43.572156424847115"/>
    <n v="29.987465058676584"/>
    <s v="Medianas"/>
    <n v="2024"/>
    <n v="4"/>
    <d v="2026-02-27T00:00:00"/>
    <x v="7"/>
    <x v="24"/>
  </r>
  <r>
    <n v="2025"/>
    <n v="12"/>
    <n v="43"/>
    <x v="26"/>
    <s v="Miscelaneos"/>
    <n v="31"/>
    <s v="eb1e33e8a81b697b75855af6bfcdbcbf7cbbde9f94962ceaec1ed8af21f5a50f"/>
    <s v="a62909462c6310cff6f2c460478962c30aafe7f1a24cba6daff12de1aba6d3de"/>
    <x v="16"/>
    <n v="632685.04150000005"/>
    <n v="608987.00011000002"/>
    <n v="632685.04150000005"/>
    <n v="608987.00011000002"/>
    <n v="182421.44623999999"/>
    <n v="106048.83098"/>
    <n v="182421.44623999999"/>
    <n v="106048.83098"/>
    <n v="34851877.802999951"/>
    <n v="34722901.368000001"/>
    <n v="143.042"/>
    <n v="137.94900000000001"/>
    <n v="0"/>
    <n v="0"/>
    <n v="122022.06005"/>
    <n v="72982.391930000013"/>
    <n v="416598.41081999999"/>
    <n v="365673.33964999998"/>
    <n v="0"/>
    <n v="0"/>
    <n v="0"/>
    <n v="0"/>
    <n v="0"/>
    <n v="0"/>
    <s v="Miscelaneos"/>
    <s v="Daños Sin Autos"/>
    <s v="Diversos"/>
    <x v="8"/>
    <x v="0"/>
    <n v="128430250.56694001"/>
    <n v="116483297.66436"/>
    <n v="1025001350.6946898"/>
    <n v="915229324.65265012"/>
    <n v="979173922.5983398"/>
    <n v="876641246.77608013"/>
    <n v="18488020.312490001"/>
    <n v="15556913.919899998"/>
    <n v="3138927.3225399987"/>
    <n v="3067729.12347"/>
    <n v="1570369.03743"/>
    <n v="1523338.7320099999"/>
    <n v="3.4221351491731937"/>
    <n v="3.9145745952286828"/>
    <n v="23698.041390000028"/>
    <n v="3.8913870715991505"/>
    <n v="40.288940142084421"/>
    <n v="39.977123098974829"/>
    <n v="0.49262929777609832"/>
    <n v="0.52281057655558605"/>
    <n v="6.1725288563883429E-2"/>
    <n v="6.4614163724979981E-2"/>
    <n v="6.6539279687211086E-2"/>
    <n v="6.9468212036520025E-2"/>
    <m/>
    <m/>
    <m/>
    <n v="0"/>
    <m/>
    <n v="0"/>
    <m/>
    <n v="0"/>
    <m/>
    <n v="72.016461241711639"/>
    <n v="28.832900143728146"/>
    <n v="17.413972869838705"/>
    <n v="5.8115855352899919"/>
    <n v="67.193835147299168"/>
    <n v="13.9263833723132"/>
    <n v="29.29009254015666"/>
    <n v="19.958357368862128"/>
    <s v="Medianas"/>
    <n v="2024"/>
    <n v="4"/>
    <d v="2026-02-27T00:00:00"/>
    <x v="8"/>
    <x v="16"/>
  </r>
  <r>
    <n v="2025"/>
    <n v="12"/>
    <n v="43"/>
    <x v="26"/>
    <s v="Automoviles Residentes"/>
    <n v="31"/>
    <s v="eb1e33e8a81b697b75855af6bfcdbcbf7cbbde9f94962ceaec1ed8af21f5a50f"/>
    <s v="a62909462c6310cff6f2c460478962c30aafe7f1a24cba6daff12de1aba6d3de"/>
    <x v="1"/>
    <n v="21456125.562799998"/>
    <n v="20334329.144979998"/>
    <n v="21456125.562799998"/>
    <n v="20334329.144979998"/>
    <n v="11558761.452440001"/>
    <n v="9331256.2434500009"/>
    <n v="11558761.452440001"/>
    <n v="9331256.2434500009"/>
    <n v="34851877.802999951"/>
    <n v="34722901.368000001"/>
    <n v="143.042"/>
    <n v="137.94900000000001"/>
    <n v="5130.4028499999995"/>
    <n v="8523.1013399999993"/>
    <n v="11261850.409190001"/>
    <n v="8835738.6803399995"/>
    <n v="18079545.407240003"/>
    <n v="15525757.047770001"/>
    <n v="0"/>
    <n v="0"/>
    <n v="0"/>
    <n v="0"/>
    <n v="0"/>
    <n v="0"/>
    <s v="Automoviles Residentes"/>
    <s v="Automóviles"/>
    <s v="Automóviles"/>
    <x v="13"/>
    <x v="0"/>
    <n v="128430250.56694001"/>
    <n v="116483297.66436"/>
    <n v="1025001350.6946898"/>
    <n v="915229324.65265012"/>
    <n v="979173922.5983398"/>
    <n v="876641246.77608013"/>
    <n v="131854203.17789003"/>
    <n v="118102294.51461999"/>
    <n v="82072506.09262"/>
    <n v="71101630.919850022"/>
    <n v="31674543.929019999"/>
    <n v="29952373.691990003"/>
    <n v="16.272614027975006"/>
    <n v="17.217556380721117"/>
    <n v="1121796.4178199992"/>
    <n v="5.5167613832834084"/>
    <n v="67.739335445149194"/>
    <n v="67.888873696904682"/>
    <n v="16.706442187945981"/>
    <n v="17.456862531117736"/>
    <n v="2.0932777842934751"/>
    <n v="2.1912476494333037"/>
    <n v="2.2217742151888902"/>
    <n v="2.3195724841559939"/>
    <m/>
    <m/>
    <m/>
    <n v="0"/>
    <m/>
    <n v="0"/>
    <m/>
    <n v="0"/>
    <m/>
    <n v="23.871439716957511"/>
    <n v="53.871615444310429"/>
    <n v="45.889176755819541"/>
    <n v="14.083597544098108"/>
    <n v="27.457938907227209"/>
    <n v="16.448720352975045"/>
    <n v="62.290561822866195"/>
    <n v="56.910195445890324"/>
    <s v="Grandes"/>
    <n v="2024"/>
    <n v="4"/>
    <d v="2026-02-27T00:00:00"/>
    <x v="13"/>
    <x v="1"/>
  </r>
  <r>
    <n v="2025"/>
    <n v="12"/>
    <n v="43"/>
    <x v="26"/>
    <s v="Automoviles Turistas"/>
    <n v="31"/>
    <s v="eb1e33e8a81b697b75855af6bfcdbcbf7cbbde9f94962ceaec1ed8af21f5a50f"/>
    <s v="a62909462c6310cff6f2c460478962c30aafe7f1a24cba6daff12de1aba6d3de"/>
    <x v="19"/>
    <n v="134799.68822000001"/>
    <n v="155911.90941999998"/>
    <n v="134799.68822000001"/>
    <n v="155911.90941999998"/>
    <n v="45093.953840000016"/>
    <n v="49390.884459999994"/>
    <n v="45093.953840000016"/>
    <n v="49390.884459999994"/>
    <n v="34851877.802999951"/>
    <n v="34722901.368000001"/>
    <n v="143.042"/>
    <n v="137.94900000000001"/>
    <n v="0"/>
    <n v="0"/>
    <n v="45093.953840000002"/>
    <n v="49390.884460000001"/>
    <n v="136400.54996"/>
    <n v="159559.78821"/>
    <n v="0"/>
    <n v="0"/>
    <n v="0"/>
    <n v="0"/>
    <n v="0"/>
    <n v="0"/>
    <s v="Automoviles Turistas"/>
    <s v="Automóviles"/>
    <s v="Automóviles"/>
    <x v="12"/>
    <x v="0"/>
    <n v="128430250.56694001"/>
    <n v="116483297.66436"/>
    <n v="1025001350.6946898"/>
    <n v="915229324.65265012"/>
    <n v="979173922.5983398"/>
    <n v="876641246.77608013"/>
    <n v="2097418.8258400001"/>
    <n v="1901006.6212099998"/>
    <n v="1101962.7584699998"/>
    <n v="872757.55660999997"/>
    <n v="31674543.929019999"/>
    <n v="29952373.691990003"/>
    <n v="6.4269323112427861"/>
    <n v="8.2015447858230655"/>
    <n v="-21112.221199999971"/>
    <n v="-13.541121572135495"/>
    <n v="0.42557736118339956"/>
    <n v="0.52053273314259774"/>
    <n v="0.10495945279631776"/>
    <n v="0.13384915481123419"/>
    <n v="1.3151171764665497E-2"/>
    <n v="1.3766674653905716E-2"/>
    <n v="1.7035283422455024E-2"/>
    <n v="1.7785144150287108E-2"/>
    <m/>
    <m/>
    <m/>
    <n v="0"/>
    <m/>
    <n v="0"/>
    <m/>
    <n v="0"/>
    <m/>
    <n v="-8.6998454613217433"/>
    <n v="33.452565384575941"/>
    <n v="31.678711808313121"/>
    <n v="4.0921486223917318"/>
    <n v="-8.6998454613217859"/>
    <n v="-14.514457878021014"/>
    <n v="33.059950163854893"/>
    <n v="30.95446855005574"/>
    <s v="Grandes"/>
    <n v="2024"/>
    <n v="4"/>
    <d v="2026-02-27T00:00:00"/>
    <x v="12"/>
    <x v="19"/>
  </r>
  <r>
    <n v="2025"/>
    <n v="12"/>
    <n v="43"/>
    <x v="26"/>
    <s v="Otros Automoviles y Obligatorios"/>
    <n v="31"/>
    <s v="eb1e33e8a81b697b75855af6bfcdbcbf7cbbde9f94962ceaec1ed8af21f5a50f"/>
    <s v="a62909462c6310cff6f2c460478962c30aafe7f1a24cba6daff12de1aba6d3de"/>
    <x v="13"/>
    <n v="2614604.5405999999"/>
    <n v="2093918.3339500001"/>
    <n v="2614604.5405999999"/>
    <n v="2093918.3339500001"/>
    <n v="2068783.3336700005"/>
    <n v="2029499.2615099994"/>
    <n v="2068783.3336700005"/>
    <n v="2029499.2615099994"/>
    <n v="34851877.802999951"/>
    <n v="34722901.368000001"/>
    <n v="143.042"/>
    <n v="137.94900000000001"/>
    <n v="36393.531200000005"/>
    <n v="22347.826249999998"/>
    <n v="2062783.3336699998"/>
    <n v="2029499.2615100001"/>
    <n v="2534915.8686299999"/>
    <n v="2058646.28067"/>
    <n v="0"/>
    <n v="0"/>
    <n v="0"/>
    <n v="0"/>
    <n v="0"/>
    <n v="0"/>
    <s v="Otros Automoviles y Obligatorios"/>
    <s v="Automóviles"/>
    <s v="Automóviles"/>
    <x v="9"/>
    <x v="0"/>
    <n v="128430250.56694001"/>
    <n v="116483297.66436"/>
    <n v="1025001350.6946898"/>
    <n v="915229324.65265012"/>
    <n v="979173922.5983398"/>
    <n v="876641246.77608013"/>
    <n v="6335924.7192400005"/>
    <n v="4915215.4919500006"/>
    <n v="3404863.2988200011"/>
    <n v="3043391.8701899992"/>
    <n v="31674543.929019999"/>
    <n v="29952373.691990003"/>
    <n v="41.266344795107095"/>
    <n v="42.600743291506951"/>
    <n v="520686.20664999983"/>
    <n v="24.866595712344196"/>
    <n v="8.2545925411242234"/>
    <n v="6.9908260209439259"/>
    <n v="2.0358167402602896"/>
    <n v="1.7976125126398006"/>
    <n v="0.25508303367873264"/>
    <n v="0.26702146373157848"/>
    <n v="0.22878619353075128"/>
    <n v="0.23885692598318367"/>
    <m/>
    <m/>
    <m/>
    <n v="0"/>
    <m/>
    <n v="0"/>
    <m/>
    <n v="0"/>
    <m/>
    <n v="1.9356534345704945"/>
    <n v="79.124139101940656"/>
    <n v="96.923515526105561"/>
    <n v="60.759659114272338"/>
    <n v="1.6400140069642299"/>
    <n v="23.135086023860051"/>
    <n v="81.374824277100572"/>
    <n v="98.584165748449323"/>
    <s v="Grandes"/>
    <n v="2024"/>
    <n v="4"/>
    <d v="2026-02-27T00:00:00"/>
    <x v="9"/>
    <x v="13"/>
  </r>
  <r>
    <n v="2025"/>
    <n v="12"/>
    <n v="43"/>
    <x v="26"/>
    <s v="Automoviles"/>
    <n v="31"/>
    <s v="eb1e33e8a81b697b75855af6bfcdbcbf7cbbde9f94962ceaec1ed8af21f5a50f"/>
    <s v="a62909462c6310cff6f2c460478962c30aafe7f1a24cba6daff12de1aba6d3de"/>
    <x v="1"/>
    <n v="31674543.929019999"/>
    <n v="29952373.691990003"/>
    <n v="31674543.929019999"/>
    <n v="29952373.691990003"/>
    <n v="18336951.208630007"/>
    <n v="15442697.458859997"/>
    <n v="18336951.208630007"/>
    <n v="15442697.458859997"/>
    <n v="34851877.802999951"/>
    <n v="34722901.368000001"/>
    <n v="143.042"/>
    <n v="137.94900000000001"/>
    <n v="42057.090980000008"/>
    <n v="63954.956180000001"/>
    <n v="18034040.165380001"/>
    <n v="14947179.895749999"/>
    <n v="27499793.504970003"/>
    <n v="23549493.44207"/>
    <n v="0"/>
    <n v="0"/>
    <n v="0"/>
    <n v="0"/>
    <n v="0"/>
    <n v="0"/>
    <s v="Automoviles"/>
    <s v="Totales"/>
    <s v="Automoviles Total"/>
    <x v="11"/>
    <x v="0"/>
    <n v="128430250.56694001"/>
    <n v="116483297.66436"/>
    <n v="1025001350.6946898"/>
    <n v="915229324.65265012"/>
    <n v="979173922.5983398"/>
    <n v="876641246.77608013"/>
    <n v="212351111.97566"/>
    <n v="193217367.41473997"/>
    <n v="130402312.61627001"/>
    <n v="114416301.70677"/>
    <n v="31674543.929019999"/>
    <n v="29952373.691990003"/>
    <n v="14.916118702806974"/>
    <n v="15.501905492634835"/>
    <n v="1722170.2370299958"/>
    <n v="5.7496953488215485"/>
    <n v="100"/>
    <n v="100"/>
    <n v="24.662837446159692"/>
    <n v="25.713878549606367"/>
    <n v="3.0901953356015315"/>
    <n v="3.2348230685074113"/>
    <n v="3.272663242445558"/>
    <n v="3.416719644682737"/>
    <m/>
    <m/>
    <m/>
    <n v="0"/>
    <m/>
    <n v="0"/>
    <m/>
    <n v="0"/>
    <m/>
    <n v="18.741892454219379"/>
    <n v="57.891760808684666"/>
    <n v="51.557507988055562"/>
    <n v="14.061829764161827"/>
    <n v="20.651790445819842"/>
    <n v="16.774458748411924"/>
    <n v="65.578820299580542"/>
    <n v="63.4713435875763"/>
    <s v="Grandes"/>
    <n v="2024"/>
    <n v="4"/>
    <d v="2026-02-27T00:00:00"/>
    <x v="11"/>
    <x v="1"/>
  </r>
  <r>
    <n v="2025"/>
    <n v="12"/>
    <n v="43"/>
    <x v="26"/>
    <s v="Camiones"/>
    <n v="31"/>
    <s v="eb1e33e8a81b697b75855af6bfcdbcbf7cbbde9f94962ceaec1ed8af21f5a50f"/>
    <s v="a62909462c6310cff6f2c460478962c30aafe7f1a24cba6daff12de1aba6d3de"/>
    <x v="1"/>
    <n v="7469014.1373999994"/>
    <n v="7368214.3036400005"/>
    <n v="7469014.1373999994"/>
    <n v="7368214.3036400005"/>
    <n v="4664312.4686799999"/>
    <n v="4032551.0694399979"/>
    <n v="4664312.4686799999"/>
    <n v="4032551.0694399979"/>
    <n v="34851877.802999951"/>
    <n v="34722901.368000001"/>
    <n v="143.042"/>
    <n v="137.94900000000001"/>
    <n v="533.1569300000001"/>
    <n v="33084.028590000002"/>
    <n v="4664312.4686799999"/>
    <n v="4032551.0694400002"/>
    <n v="6748931.6791400006"/>
    <n v="5805530.3254199997"/>
    <n v="0"/>
    <n v="0"/>
    <n v="0"/>
    <n v="0"/>
    <n v="0"/>
    <n v="0"/>
    <s v="Camiones"/>
    <s v="Automóviles"/>
    <s v="Automóviles"/>
    <x v="10"/>
    <x v="0"/>
    <n v="128430250.56694001"/>
    <n v="116483297.66436"/>
    <n v="1025001350.6946898"/>
    <n v="915229324.65265012"/>
    <n v="979173922.5983398"/>
    <n v="876641246.77608013"/>
    <n v="72063565.252690017"/>
    <n v="68298850.786960006"/>
    <n v="43822980.466360003"/>
    <n v="39398521.360119998"/>
    <n v="31674543.929019999"/>
    <n v="29952373.691990003"/>
    <n v="10.364480457232434"/>
    <n v="10.788196607616685"/>
    <n v="100799.8337599989"/>
    <n v="1.3680361293264998"/>
    <n v="23.580494652543173"/>
    <n v="24.599767549008781"/>
    <n v="5.8156190651571018"/>
    <n v="6.3255543510375976"/>
    <n v="0.72868334586465777"/>
    <n v="0.76278728068862311"/>
    <n v="0.80506755030346111"/>
    <n v="0.84050509039327215"/>
    <m/>
    <m/>
    <m/>
    <n v="0"/>
    <m/>
    <n v="0"/>
    <m/>
    <n v="0"/>
    <m/>
    <n v="15.666544288247163"/>
    <n v="62.448837060357612"/>
    <n v="54.729014429559427"/>
    <n v="10.643530903290531"/>
    <n v="15.666544288247097"/>
    <n v="16.250046091211324"/>
    <n v="69.111863779814726"/>
    <n v="69.460511674241687"/>
    <s v="Grandes"/>
    <n v="2024"/>
    <n v="4"/>
    <d v="2026-02-27T00:00:00"/>
    <x v="10"/>
    <x v="1"/>
  </r>
  <r>
    <n v="2025"/>
    <n v="12"/>
    <n v="43"/>
    <x v="26"/>
    <s v="Daños Sin Autos"/>
    <n v="31"/>
    <s v="eb1e33e8a81b697b75855af6bfcdbcbf7cbbde9f94962ceaec1ed8af21f5a50f"/>
    <s v="a62909462c6310cff6f2c460478962c30aafe7f1a24cba6daff12de1aba6d3de"/>
    <x v="28"/>
    <n v="6952274.9278399991"/>
    <n v="5599246.7588200001"/>
    <n v="6952274.9278399991"/>
    <n v="5599246.7588200001"/>
    <n v="4380951.2008000007"/>
    <n v="1522940.2223299998"/>
    <n v="4380951.2008000007"/>
    <n v="1522940.2223299998"/>
    <n v="34851877.802999951"/>
    <n v="34722901.368000001"/>
    <n v="143.042"/>
    <n v="137.94900000000001"/>
    <n v="-40.405300000000004"/>
    <n v="0"/>
    <n v="781856.77384000004"/>
    <n v="724016.7988799999"/>
    <n v="2106868.0237199999"/>
    <n v="1953422.79474"/>
    <n v="0"/>
    <n v="0"/>
    <n v="0"/>
    <n v="0"/>
    <n v="0"/>
    <n v="0"/>
    <s v="Daños Sin Autos"/>
    <s v="Totales"/>
    <s v="Daños Sin Autos Total"/>
    <x v="24"/>
    <x v="0"/>
    <n v="128430250.56694001"/>
    <n v="116483297.66436"/>
    <n v="1025001350.6946898"/>
    <n v="915229324.65265012"/>
    <n v="979173922.5983398"/>
    <n v="876641246.77608013"/>
    <n v="158795452.76903"/>
    <n v="137875233.45422003"/>
    <n v="62296046.385199986"/>
    <n v="56116765.89553"/>
    <n v="38626818.856859997"/>
    <n v="35551620.45081"/>
    <n v="4.3781322491344703"/>
    <n v="4.0610968471572297"/>
    <n v="1353028.169019999"/>
    <n v="24.164467602516225"/>
    <n v="17.99856973364323"/>
    <n v="15.749624596063743"/>
    <n v="5.4132689900938535"/>
    <n v="4.8069095493449296"/>
    <n v="0.67826983087662551"/>
    <n v="0.71001430567017298"/>
    <n v="0.61178620570806541"/>
    <n v="0.63871586916674161"/>
    <m/>
    <m/>
    <m/>
    <n v="0"/>
    <m/>
    <n v="0"/>
    <m/>
    <n v="0"/>
    <m/>
    <n v="187.66402886762222"/>
    <n v="63.014642635272153"/>
    <n v="27.199019581179311"/>
    <n v="7.0324706863593311"/>
    <n v="7.9887614554626785"/>
    <n v="7.8551980346079464"/>
    <n v="37.109907456828331"/>
    <n v="37.064008919603417"/>
    <s v="Medianas"/>
    <n v="2024"/>
    <n v="4"/>
    <d v="2026-02-27T00:00:00"/>
    <x v="24"/>
    <x v="28"/>
  </r>
  <r>
    <n v="2025"/>
    <n v="12"/>
    <n v="43"/>
    <x v="26"/>
    <s v="Daños"/>
    <n v="31"/>
    <s v="eb1e33e8a81b697b75855af6bfcdbcbf7cbbde9f94962ceaec1ed8af21f5a50f"/>
    <s v="a62909462c6310cff6f2c460478962c30aafe7f1a24cba6daff12de1aba6d3de"/>
    <x v="1"/>
    <n v="38626818.856859997"/>
    <n v="35551620.45081"/>
    <n v="38626818.856859997"/>
    <n v="35551620.45081"/>
    <n v="22717902.409429997"/>
    <n v="16965637.681189988"/>
    <n v="22717902.409429997"/>
    <n v="16965637.681189988"/>
    <n v="34851877.802999951"/>
    <n v="34722901.368000001"/>
    <n v="143.042"/>
    <n v="137.94900000000001"/>
    <n v="42016.68568000001"/>
    <n v="63954.956180000001"/>
    <n v="18815896.93922"/>
    <n v="15671196.694629999"/>
    <n v="29606661.528689999"/>
    <n v="25502916.236810002"/>
    <n v="0"/>
    <n v="0"/>
    <n v="0"/>
    <n v="0"/>
    <n v="0"/>
    <n v="0"/>
    <s v="Daños"/>
    <s v="Totales"/>
    <s v="Daños Total"/>
    <x v="23"/>
    <x v="0"/>
    <n v="128430250.56694001"/>
    <n v="116483297.66436"/>
    <n v="1025001350.6946898"/>
    <n v="915229324.65265012"/>
    <n v="979173922.5983398"/>
    <n v="876641246.77608013"/>
    <n v="371146564.74468988"/>
    <n v="331092600.86896008"/>
    <n v="192698359.00147003"/>
    <n v="170533067.60229999"/>
    <n v="38626818.856859997"/>
    <n v="35551620.45081"/>
    <n v="10.407429982123428"/>
    <n v="10.737666851359396"/>
    <n v="3075198.4060499966"/>
    <n v="8.6499528489985664"/>
    <n v="100"/>
    <n v="100"/>
    <n v="30.076106436253543"/>
    <n v="30.520788098951297"/>
    <n v="3.768465166478157"/>
    <n v="3.9448373741775846"/>
    <n v="3.8844494481536236"/>
    <n v="4.0554355138494786"/>
    <m/>
    <m/>
    <m/>
    <n v="0"/>
    <m/>
    <n v="0"/>
    <m/>
    <n v="0"/>
    <m/>
    <n v="33.905384733151635"/>
    <n v="58.813806266615117"/>
    <n v="47.72113750669682"/>
    <n v="11.789359560273521"/>
    <n v="20.066752436765633"/>
    <n v="16.09127855722161"/>
    <n v="63.552916700812986"/>
    <n v="61.448645908230489"/>
    <s v="Grandes"/>
    <n v="2024"/>
    <n v="4"/>
    <d v="2026-02-27T00:00:00"/>
    <x v="23"/>
    <x v="1"/>
  </r>
  <r>
    <n v="2025"/>
    <n v="12"/>
    <n v="43"/>
    <x v="26"/>
    <s v="Vida Gpo y Col"/>
    <n v="31"/>
    <s v="eb1e33e8a81b697b75855af6bfcdbcbf7cbbde9f94962ceaec1ed8af21f5a50f"/>
    <s v="a62909462c6310cff6f2c460478962c30aafe7f1a24cba6daff12de1aba6d3de"/>
    <x v="19"/>
    <n v="6455789.3957700003"/>
    <n v="6058386.4673300004"/>
    <n v="6455789.3957700003"/>
    <n v="6058386.4673300004"/>
    <n v="3180886.1897000005"/>
    <n v="3715925.9468100001"/>
    <n v="3180886.1897000005"/>
    <n v="3715925.9468100001"/>
    <n v="34851877.802999951"/>
    <n v="34722901.368000001"/>
    <n v="143.042"/>
    <n v="137.94900000000001"/>
    <n v="354587.97668000002"/>
    <n v="255110.96300999998"/>
    <n v="2810791.3910599998"/>
    <n v="3329967.6390300002"/>
    <n v="6224759.5474399999"/>
    <n v="6484105.6525399992"/>
    <n v="6455787.64977"/>
    <n v="6058154.1340200007"/>
    <n v="1.746"/>
    <n v="19.206"/>
    <n v="0"/>
    <n v="213.12730999999999"/>
    <s v="Vida Gpo y Col"/>
    <s v="Vida"/>
    <s v="Vida"/>
    <x v="37"/>
    <x v="0"/>
    <n v="128430250.56694001"/>
    <n v="116483297.66436"/>
    <n v="1025001350.6946898"/>
    <n v="915229324.65265012"/>
    <n v="979173922.5983398"/>
    <n v="876641246.77608013"/>
    <n v="100163175.79472996"/>
    <n v="95382072.448490024"/>
    <n v="61461310.436570011"/>
    <n v="56544656.697530009"/>
    <n v="43084169.787780002"/>
    <n v="39527147.690480001"/>
    <n v="6.4452722715184398"/>
    <n v="6.3517035348563651"/>
    <n v="397402.92843999993"/>
    <n v="6.559550642452483"/>
    <n v="14.984133215446246"/>
    <n v="15.327153162607646"/>
    <n v="5.0266890917612388"/>
    <n v="5.201077398054867"/>
    <n v="0.62983228182037221"/>
    <n v="0.65930977600372487"/>
    <n v="0.66195283565999075"/>
    <n v="0.69109073861288317"/>
    <n v="6.4452705283628484"/>
    <n v="1.743155592009359E-6"/>
    <m/>
    <n v="397633.51574999932"/>
    <n v="6.5636084350686907"/>
    <n v="-17.46"/>
    <n v="-90.909090909090907"/>
    <n v="-213.12730999999999"/>
    <m/>
    <n v="-14.398558118988181"/>
    <n v="49.271839502450298"/>
    <n v="61.335241105007462"/>
    <n v="5.1754285209762561"/>
    <n v="-15.591029831185788"/>
    <n v="-3.9997205319812545"/>
    <n v="45.155019557598308"/>
    <n v="51.355851022038202"/>
    <s v="Grandes"/>
    <n v="2024"/>
    <n v="4"/>
    <d v="2026-02-27T00:00:00"/>
    <x v="37"/>
    <x v="19"/>
  </r>
  <r>
    <n v="2025"/>
    <n v="12"/>
    <n v="43"/>
    <x v="26"/>
    <s v="Vida Total"/>
    <n v="31"/>
    <s v="eb1e33e8a81b697b75855af6bfcdbcbf7cbbde9f94962ceaec1ed8af21f5a50f"/>
    <s v="a62909462c6310cff6f2c460478962c30aafe7f1a24cba6daff12de1aba6d3de"/>
    <x v="19"/>
    <n v="43084169.787780002"/>
    <n v="39527147.690480001"/>
    <n v="43084169.787780002"/>
    <n v="39527147.690480001"/>
    <n v="24660506.254390009"/>
    <n v="22870890.805339996"/>
    <n v="24660506.254390009"/>
    <n v="22870890.805339996"/>
    <n v="34851877.802999951"/>
    <n v="34722901.368000001"/>
    <n v="143.042"/>
    <n v="137.94900000000001"/>
    <n v="355947.38468000002"/>
    <n v="258286.08731999999"/>
    <n v="24166942.596490003"/>
    <n v="22358502.858009998"/>
    <n v="28719655.931849997"/>
    <n v="27490290.08444"/>
    <n v="10926566.171089999"/>
    <n v="10398324.99009"/>
    <n v="22779959.556049999"/>
    <n v="21169843.15955"/>
    <n v="9377644.0606399998"/>
    <n v="7958979.5408399999"/>
    <s v="Vida Total"/>
    <s v="Totales"/>
    <s v="Vida Total"/>
    <x v="36"/>
    <x v="0"/>
    <n v="128430250.56694001"/>
    <n v="116483297.66436"/>
    <n v="1025001350.6946898"/>
    <n v="915229324.65265012"/>
    <n v="979173922.5983398"/>
    <n v="876641246.77608013"/>
    <n v="419079410.71260005"/>
    <n v="375894584.23469001"/>
    <n v="220434023.07100993"/>
    <n v="204982911.17896998"/>
    <n v="43084169.787780002"/>
    <n v="39527147.690480001"/>
    <n v="10.280669650298483"/>
    <n v="10.515487412769215"/>
    <n v="3557022.0973000005"/>
    <n v="8.9989344162991536"/>
    <n v="100"/>
    <n v="100"/>
    <n v="33.546745877696324"/>
    <n v="33.933747140620305"/>
    <n v="4.2033280988927393"/>
    <n v="4.4000528193654995"/>
    <n v="4.3188244329344929"/>
    <n v="4.5089308580727083"/>
    <n v="2.6072782130982128"/>
    <n v="5.4357143237638645"/>
    <n v="2.237677113436404"/>
    <n v="528241.18099999987"/>
    <n v="5.0800603126314403"/>
    <n v="1610116.3964999989"/>
    <n v="7.6057077247341454"/>
    <n v="1418664.5197999999"/>
    <n v="17.824703688712738"/>
    <n v="7.8248611489682984"/>
    <n v="57.237974819662163"/>
    <n v="57.861222328593122"/>
    <n v="11.187250457451366"/>
    <n v="8.088375818205229"/>
    <n v="4.4720002722191676"/>
    <n v="84.147744157648305"/>
    <n v="81.332364225088014"/>
    <s v="Grandes"/>
    <n v="2024"/>
    <n v="4"/>
    <d v="2026-02-27T00:00:00"/>
    <x v="36"/>
    <x v="19"/>
  </r>
  <r>
    <n v="2025"/>
    <n v="12"/>
    <n v="43"/>
    <x v="26"/>
    <s v="Vida Individual"/>
    <n v="31"/>
    <s v="eb1e33e8a81b697b75855af6bfcdbcbf7cbbde9f94962ceaec1ed8af21f5a50f"/>
    <s v="a62909462c6310cff6f2c460478962c30aafe7f1a24cba6daff12de1aba6d3de"/>
    <x v="19"/>
    <n v="36628380.392010003"/>
    <n v="33468761.22315"/>
    <n v="36628380.392010003"/>
    <n v="33468761.22315"/>
    <n v="21479620.064689994"/>
    <n v="19154964.858530004"/>
    <n v="21479620.064689994"/>
    <n v="19154964.858530004"/>
    <n v="34851877.802999951"/>
    <n v="34722901.368000001"/>
    <n v="143.042"/>
    <n v="137.94900000000001"/>
    <n v="1359.4079999999999"/>
    <n v="3175.1243100000002"/>
    <n v="21356151.205430001"/>
    <n v="19028535.218979999"/>
    <n v="22494896.384410001"/>
    <n v="21006184.431900002"/>
    <n v="4470778.5213200003"/>
    <n v="4340170.8560699997"/>
    <n v="22779957.81005"/>
    <n v="21169823.95355"/>
    <n v="9377644.0606399998"/>
    <n v="7958766.4135299996"/>
    <s v="Vida Individual"/>
    <s v="Vida"/>
    <s v="Vida"/>
    <x v="35"/>
    <x v="0"/>
    <n v="128430250.56694001"/>
    <n v="116483297.66436"/>
    <n v="1025001350.6946898"/>
    <n v="915229324.65265012"/>
    <n v="979173922.5983398"/>
    <n v="876641246.77608013"/>
    <n v="318916234.91786987"/>
    <n v="280512511.78619993"/>
    <n v="158972712.63444"/>
    <n v="148438254.48143995"/>
    <n v="43084169.787780002"/>
    <n v="39527147.690480001"/>
    <n v="11.485266782182748"/>
    <n v="11.931289984191189"/>
    <n v="3159619.1688600034"/>
    <n v="9.4405022874719524"/>
    <n v="85.015866784553765"/>
    <n v="84.672846837392356"/>
    <n v="28.520056785935083"/>
    <n v="28.732669742565438"/>
    <n v="3.573495817072367"/>
    <n v="3.7407430433617743"/>
    <n v="3.6568715972745016"/>
    <n v="3.8178401194598255"/>
    <n v="1.4018660801233136"/>
    <n v="7.1429282413033937"/>
    <n v="2.9404724607560393"/>
    <n v="130607.66525000054"/>
    <n v="3.0092747401254449"/>
    <n v="1610133.8564999998"/>
    <n v="7.6057971007831293"/>
    <n v="1418877.6471100003"/>
    <n v="17.827858909112983"/>
    <n v="12.136045267265438"/>
    <n v="58.642014292762688"/>
    <n v="57.232368807485798"/>
    <n v="13.511513837020999"/>
    <n v="12.232239421814883"/>
    <n v="7.0870174321103319"/>
    <n v="94.937762061579434"/>
    <n v="90.585395366153492"/>
    <s v="Grandes"/>
    <n v="2024"/>
    <n v="4"/>
    <d v="2026-02-27T00:00:00"/>
    <x v="35"/>
    <x v="19"/>
  </r>
  <r>
    <n v="2025"/>
    <n v="12"/>
    <n v="43"/>
    <x v="26"/>
    <s v="Gastos Medicos"/>
    <n v="31"/>
    <s v="eb1e33e8a81b697b75855af6bfcdbcbf7cbbde9f94962ceaec1ed8af21f5a50f"/>
    <s v="a62909462c6310cff6f2c460478962c30aafe7f1a24cba6daff12de1aba6d3de"/>
    <x v="13"/>
    <n v="46499711.142559998"/>
    <n v="41227448.265349999"/>
    <n v="46499711.142559998"/>
    <n v="41227448.265349999"/>
    <n v="36417933.49366001"/>
    <n v="30658106.281319998"/>
    <n v="36417933.49366001"/>
    <n v="30658106.281319998"/>
    <n v="34851877.802999951"/>
    <n v="34722901.368000001"/>
    <n v="143.042"/>
    <n v="137.94900000000001"/>
    <n v="52786.977869999995"/>
    <n v="12724.72826"/>
    <n v="34896016.403109998"/>
    <n v="29778668.459560003"/>
    <n v="43286329.779739998"/>
    <n v="38519678.176150002"/>
    <n v="0"/>
    <n v="0"/>
    <n v="0"/>
    <n v="0"/>
    <n v="0"/>
    <n v="0"/>
    <s v="Gastos Medicos"/>
    <s v="Accidentes y Enfermedades"/>
    <s v="Gastos Medicos"/>
    <x v="28"/>
    <x v="0"/>
    <n v="128430250.56694001"/>
    <n v="116483297.66436"/>
    <n v="1025001350.6946898"/>
    <n v="915229324.65265012"/>
    <n v="979173922.5983398"/>
    <n v="876641246.77608013"/>
    <n v="177180208.77595001"/>
    <n v="158266338.74798006"/>
    <n v="139622278.47811997"/>
    <n v="117437565.55420999"/>
    <n v="46719261.922300003"/>
    <n v="41404529.52307"/>
    <n v="26.244303166704331"/>
    <n v="26.049410500990806"/>
    <n v="5272262.8772099987"/>
    <n v="12.788234778142016"/>
    <n v="99.530063681003469"/>
    <n v="99.572314285997791"/>
    <n v="36.206198257258379"/>
    <n v="35.393441885672352"/>
    <n v="4.5365512065954876"/>
    <n v="4.7488714792534692"/>
    <n v="4.5046030710386962"/>
    <n v="4.7028871179592917"/>
    <m/>
    <m/>
    <m/>
    <n v="0"/>
    <m/>
    <n v="0"/>
    <m/>
    <n v="0"/>
    <m/>
    <n v="18.787289598018898"/>
    <n v="78.318623059848662"/>
    <n v="74.363336978793555"/>
    <n v="26.083182347842161"/>
    <n v="17.184609682932759"/>
    <n v="12.374588338438762"/>
    <n v="80.616713361184395"/>
    <n v="77.307677191337191"/>
    <s v="Grandes"/>
    <n v="2024"/>
    <n v="4"/>
    <d v="2026-02-27T00:00:00"/>
    <x v="28"/>
    <x v="13"/>
  </r>
  <r>
    <n v="2025"/>
    <n v="12"/>
    <n v="43"/>
    <x v="26"/>
    <s v="GMM. Gpo y Col"/>
    <n v="31"/>
    <s v="eb1e33e8a81b697b75855af6bfcdbcbf7cbbde9f94962ceaec1ed8af21f5a50f"/>
    <s v="a62909462c6310cff6f2c460478962c30aafe7f1a24cba6daff12de1aba6d3de"/>
    <x v="1"/>
    <n v="20002836.057209998"/>
    <n v="17265313.44689"/>
    <n v="20002836.057209998"/>
    <n v="17265313.44689"/>
    <n v="16347329.112050002"/>
    <n v="13592025.665180001"/>
    <n v="16347329.112050002"/>
    <n v="13592025.665180001"/>
    <n v="34851877.802999951"/>
    <n v="34722901.368000001"/>
    <n v="143.042"/>
    <n v="137.94900000000001"/>
    <n v="52786.977869999995"/>
    <n v="12724.72826"/>
    <n v="15519789.21486"/>
    <n v="13160494.001509998"/>
    <n v="18059931.539620005"/>
    <n v="16079909.699239999"/>
    <n v="0"/>
    <n v="0"/>
    <n v="0"/>
    <n v="0"/>
    <n v="0"/>
    <n v="0"/>
    <s v="GMM. Gpo y Col"/>
    <s v="Accidentes y Enfermedades"/>
    <s v="Gastos Medicos"/>
    <x v="29"/>
    <x v="0"/>
    <n v="128430250.56694001"/>
    <n v="116483297.66436"/>
    <n v="1025001350.6946898"/>
    <n v="915229324.65265012"/>
    <n v="979173922.5983398"/>
    <n v="876641246.77608013"/>
    <n v="89461952.377649993"/>
    <n v="78987387.650929973"/>
    <n v="73926910.578630015"/>
    <n v="62198937.928239994"/>
    <n v="46719261.922300003"/>
    <n v="41404529.52307"/>
    <n v="22.359042615983917"/>
    <n v="21.8583168279863"/>
    <n v="2737522.6103199981"/>
    <n v="15.855620685607107"/>
    <n v="42.814965892391932"/>
    <n v="41.699093422303037"/>
    <n v="15.574863374407405"/>
    <n v="14.822136557842841"/>
    <n v="1.9514936291208955"/>
    <n v="2.0428276933816205"/>
    <n v="1.8864467059600141"/>
    <n v="1.9694844966951535"/>
    <m/>
    <m/>
    <m/>
    <n v="0"/>
    <m/>
    <n v="0"/>
    <m/>
    <n v="0"/>
    <m/>
    <n v="20.271470307244389"/>
    <n v="81.725056713433531"/>
    <n v="78.724465136358887"/>
    <n v="22.112826011662808"/>
    <n v="17.927102227920201"/>
    <n v="12.31363780900827"/>
    <n v="85.934928273745541"/>
    <n v="81.844327783333355"/>
    <s v="Grandes"/>
    <n v="2024"/>
    <n v="4"/>
    <d v="2026-02-27T00:00:00"/>
    <x v="29"/>
    <x v="1"/>
  </r>
  <r>
    <n v="2025"/>
    <n v="12"/>
    <n v="43"/>
    <x v="26"/>
    <s v="GMM. Individual"/>
    <n v="31"/>
    <s v="eb1e33e8a81b697b75855af6bfcdbcbf7cbbde9f94962ceaec1ed8af21f5a50f"/>
    <s v="a62909462c6310cff6f2c460478962c30aafe7f1a24cba6daff12de1aba6d3de"/>
    <x v="13"/>
    <n v="26496875.085349999"/>
    <n v="23962134.818459999"/>
    <n v="26496875.085349999"/>
    <n v="23962134.818459999"/>
    <n v="20070604.381610006"/>
    <n v="17066080.616140001"/>
    <n v="20070604.381610006"/>
    <n v="17066080.616140001"/>
    <n v="34851877.802999951"/>
    <n v="34722901.368000001"/>
    <n v="143.042"/>
    <n v="137.94900000000001"/>
    <n v="0"/>
    <n v="0"/>
    <n v="19376227.188250002"/>
    <n v="16618174.45805"/>
    <n v="25226398.240119997"/>
    <n v="22439768.476909999"/>
    <n v="0"/>
    <n v="0"/>
    <n v="0"/>
    <n v="0"/>
    <n v="0"/>
    <n v="0"/>
    <s v="GMM. Individual"/>
    <s v="Accidentes y Enfermedades"/>
    <s v="Gastos Medicos"/>
    <x v="38"/>
    <x v="0"/>
    <n v="128430250.56694001"/>
    <n v="116483297.66436"/>
    <n v="1025001350.6946898"/>
    <n v="915229324.65265012"/>
    <n v="979173922.5983398"/>
    <n v="876641246.77608013"/>
    <n v="87718256.398300007"/>
    <n v="79278951.097049981"/>
    <n v="65696782.829490021"/>
    <n v="55238627.625970006"/>
    <n v="46719261.922300003"/>
    <n v="41404529.52307"/>
    <n v="30.206796365213108"/>
    <n v="30.225090628566154"/>
    <n v="2534740.2668900006"/>
    <n v="10.578107026329242"/>
    <n v="56.715097788611537"/>
    <n v="57.873220863694755"/>
    <n v="20.631334882850968"/>
    <n v="20.57130532782951"/>
    <n v="2.5850575774745925"/>
    <n v="2.7060437858718487"/>
    <n v="2.6181563650786823"/>
    <n v="2.7334026212641382"/>
    <m/>
    <m/>
    <m/>
    <n v="0"/>
    <m/>
    <n v="0"/>
    <m/>
    <n v="0"/>
    <m/>
    <n v="17.605235982704315"/>
    <n v="75.747061934510725"/>
    <n v="71.221035794325786"/>
    <n v="30.550361094091045"/>
    <n v="16.596604742369724"/>
    <n v="12.418264324239248"/>
    <n v="76.809328877691712"/>
    <n v="74.056799985034232"/>
    <s v="Grandes"/>
    <n v="2024"/>
    <n v="4"/>
    <d v="2026-02-27T00:00:00"/>
    <x v="38"/>
    <x v="13"/>
  </r>
  <r>
    <n v="2025"/>
    <n v="12"/>
    <n v="43"/>
    <x v="26"/>
    <s v="Accidentes Personales"/>
    <n v="31"/>
    <s v="eb1e33e8a81b697b75855af6bfcdbcbf7cbbde9f94962ceaec1ed8af21f5a50f"/>
    <s v="a62909462c6310cff6f2c460478962c30aafe7f1a24cba6daff12de1aba6d3de"/>
    <x v="16"/>
    <n v="219550.77974"/>
    <n v="177081.25771999999"/>
    <n v="219550.77974"/>
    <n v="177081.25771999999"/>
    <n v="132167.93243000002"/>
    <n v="74676.586670000004"/>
    <n v="132167.93243000002"/>
    <n v="74676.586670000004"/>
    <n v="34851877.802999951"/>
    <n v="34722901.368000001"/>
    <n v="143.042"/>
    <n v="137.94900000000001"/>
    <n v="13165.221140000001"/>
    <n v="12273.634480000001"/>
    <n v="132167.93243000002"/>
    <n v="74676.586670000004"/>
    <n v="216587.77604"/>
    <n v="194339.31963999997"/>
    <n v="0"/>
    <n v="0"/>
    <n v="0"/>
    <n v="0"/>
    <n v="0"/>
    <n v="0"/>
    <s v="Accidentes Personales"/>
    <s v="Accidentes y Enfermedades"/>
    <s v="Accidentes Personales"/>
    <x v="5"/>
    <x v="0"/>
    <n v="128430250.56694001"/>
    <n v="116483297.66436"/>
    <n v="1025001350.6946898"/>
    <n v="915229324.65265012"/>
    <n v="979173922.5983398"/>
    <n v="876641246.77608013"/>
    <n v="6811902.2167499969"/>
    <n v="6595100.8747899998"/>
    <n v="1727181.4153400001"/>
    <n v="1583187.5877299996"/>
    <n v="46719261.922300003"/>
    <n v="41404529.52307"/>
    <n v="3.2230465551918788"/>
    <n v="2.685042444110282"/>
    <n v="42469.522020000004"/>
    <n v="23.98307001362765"/>
    <n v="0.46993631899652116"/>
    <n v="0.42768571400221539"/>
    <n v="0.17094942879175215"/>
    <n v="0.15202287475604406"/>
    <n v="2.1419560041672191E-2"/>
    <n v="2.2422041138248371E-2"/>
    <n v="1.9348293695375884E-2"/>
    <n v="2.0199968729652042E-2"/>
    <m/>
    <m/>
    <m/>
    <n v="0"/>
    <m/>
    <n v="0"/>
    <m/>
    <n v="0"/>
    <m/>
    <n v="76.987109780549389"/>
    <n v="60.199254398694499"/>
    <n v="42.170802055222723"/>
    <n v="7.6522322007490127"/>
    <n v="76.987109780549389"/>
    <n v="11.448252695961747"/>
    <n v="61.022803247026694"/>
    <n v="38.425876352934225"/>
    <s v="Medianas"/>
    <n v="2024"/>
    <n v="4"/>
    <d v="2026-02-27T00:00:00"/>
    <x v="5"/>
    <x v="16"/>
  </r>
  <r>
    <n v="2025"/>
    <n v="12"/>
    <n v="43"/>
    <x v="26"/>
    <s v="Accidentes y Enfermedades Total"/>
    <n v="31"/>
    <s v="eb1e33e8a81b697b75855af6bfcdbcbf7cbbde9f94962ceaec1ed8af21f5a50f"/>
    <s v="a62909462c6310cff6f2c460478962c30aafe7f1a24cba6daff12de1aba6d3de"/>
    <x v="13"/>
    <n v="46719261.922300003"/>
    <n v="41404529.52307"/>
    <n v="46719261.922300003"/>
    <n v="41404529.52307"/>
    <n v="36550101.42609001"/>
    <n v="30732782.867989995"/>
    <n v="36550101.42609001"/>
    <n v="30732782.867989995"/>
    <n v="34851877.802999951"/>
    <n v="34722901.368000001"/>
    <n v="143.042"/>
    <n v="137.94900000000001"/>
    <n v="65952.199009999997"/>
    <n v="24998.36274"/>
    <n v="35028184.335540004"/>
    <n v="29853345.04623"/>
    <n v="43502917.555780001"/>
    <n v="38714017.495789997"/>
    <n v="0"/>
    <n v="0"/>
    <n v="0"/>
    <n v="0"/>
    <n v="0"/>
    <n v="0"/>
    <s v="Accidentes y Enfermedades Total"/>
    <s v="Totales"/>
    <s v="Accidentes y Enfermedades Total"/>
    <x v="2"/>
    <x v="0"/>
    <n v="128430250.56694001"/>
    <n v="116483297.66436"/>
    <n v="1025001350.6946898"/>
    <n v="915229324.65265012"/>
    <n v="979173922.5983398"/>
    <n v="876641246.77608013"/>
    <n v="188947947.14104998"/>
    <n v="169654061.67242995"/>
    <n v="145343919.95890003"/>
    <n v="122278581.2772"/>
    <n v="46719261.922300003"/>
    <n v="41404529.52307"/>
    <n v="24.725996037111738"/>
    <n v="24.405268647805407"/>
    <n v="5314732.3992300034"/>
    <n v="12.836113489150303"/>
    <n v="100"/>
    <n v="100"/>
    <n v="36.377147686050129"/>
    <n v="35.545464760428395"/>
    <n v="4.5579707666371609"/>
    <n v="4.7712935203917182"/>
    <n v="4.5239513647340726"/>
    <n v="4.7230870866889445"/>
    <m/>
    <m/>
    <m/>
    <n v="0"/>
    <m/>
    <n v="0"/>
    <m/>
    <n v="0"/>
    <m/>
    <n v="18.928707442758451"/>
    <n v="78.233473565737015"/>
    <n v="74.225654105950255"/>
    <n v="25.14732053217331"/>
    <n v="17.334202520007057"/>
    <n v="12.369938254304857"/>
    <n v="80.519161250797524"/>
    <n v="77.112495621195691"/>
    <s v="Grandes"/>
    <n v="2024"/>
    <n v="4"/>
    <d v="2026-02-27T00:00:00"/>
    <x v="2"/>
    <x v="13"/>
  </r>
  <r>
    <n v="2025"/>
    <n v="12"/>
    <n v="43"/>
    <x v="26"/>
    <s v="AP Individual"/>
    <n v="31"/>
    <s v="eb1e33e8a81b697b75855af6bfcdbcbf7cbbde9f94962ceaec1ed8af21f5a50f"/>
    <s v="a62909462c6310cff6f2c460478962c30aafe7f1a24cba6daff12de1aba6d3de"/>
    <x v="29"/>
    <n v="11163.70001"/>
    <n v="12358.89997"/>
    <n v="11163.70001"/>
    <n v="12358.89997"/>
    <n v="352.06220999999994"/>
    <n v="1814.2316099999998"/>
    <n v="352.06220999999994"/>
    <n v="1814.2316099999998"/>
    <n v="34851877.802999951"/>
    <n v="34722901.368000001"/>
    <n v="143.042"/>
    <n v="137.94900000000001"/>
    <n v="0"/>
    <n v="0"/>
    <n v="352.06220999999999"/>
    <n v="1814.23161"/>
    <n v="11283.3264"/>
    <n v="10490.69124"/>
    <n v="0"/>
    <n v="0"/>
    <n v="0"/>
    <n v="0"/>
    <n v="0"/>
    <n v="0"/>
    <s v="AP Individual"/>
    <s v="Accidentes y Enfermedades"/>
    <s v="Accidentes Personales"/>
    <x v="4"/>
    <x v="0"/>
    <n v="128430250.56694001"/>
    <n v="116483297.66436"/>
    <n v="1025001350.6946898"/>
    <n v="915229324.65265012"/>
    <n v="979173922.5983398"/>
    <n v="876641246.77608013"/>
    <n v="3822693.4372799997"/>
    <n v="3705521.2749200007"/>
    <n v="405025.26086999994"/>
    <n v="387436.92212"/>
    <n v="46719261.922300003"/>
    <n v="41404529.52307"/>
    <n v="0.29203754350606315"/>
    <n v="0.33352662292478186"/>
    <n v="-1195.1999599999999"/>
    <n v="-9.6707632791043672"/>
    <n v="2.3895283338522418E-2"/>
    <n v="2.9849149627732881E-2"/>
    <n v="8.6924225100544292E-3"/>
    <n v="1.0610018962213336E-2"/>
    <n v="1.0891400291749721E-3"/>
    <n v="1.1401141056101619E-3"/>
    <n v="1.3503610119453371E-3"/>
    <n v="1.4098013315539128E-3"/>
    <m/>
    <m/>
    <m/>
    <n v="0"/>
    <m/>
    <n v="0"/>
    <m/>
    <n v="0"/>
    <m/>
    <n v="-80.594417600297461"/>
    <n v="3.1536337386765729"/>
    <n v="14.679555740428892"/>
    <n v="8.6923519101935853E-2"/>
    <n v="-80.594417600297461"/>
    <n v="7.55560469626404"/>
    <n v="3.120198756281658"/>
    <n v="17.293728015581173"/>
    <s v="Resto"/>
    <n v="2024"/>
    <n v="4"/>
    <d v="2026-02-27T00:00:00"/>
    <x v="4"/>
    <x v="29"/>
  </r>
  <r>
    <n v="2025"/>
    <n v="12"/>
    <n v="43"/>
    <x v="26"/>
    <s v="AP Gpo y Col"/>
    <n v="31"/>
    <s v="eb1e33e8a81b697b75855af6bfcdbcbf7cbbde9f94962ceaec1ed8af21f5a50f"/>
    <s v="a62909462c6310cff6f2c460478962c30aafe7f1a24cba6daff12de1aba6d3de"/>
    <x v="19"/>
    <n v="208387.07973"/>
    <n v="164722.35775"/>
    <n v="208387.07973"/>
    <n v="164722.35775"/>
    <n v="131815.87022000001"/>
    <n v="72862.355060000002"/>
    <n v="131815.87022000001"/>
    <n v="72862.355060000002"/>
    <n v="34851877.802999951"/>
    <n v="34722901.368000001"/>
    <n v="143.042"/>
    <n v="137.94900000000001"/>
    <n v="13165.221140000001"/>
    <n v="12273.634480000001"/>
    <n v="131815.87022000001"/>
    <n v="72862.355060000002"/>
    <n v="205304.44963999998"/>
    <n v="183848.62840000002"/>
    <n v="0"/>
    <n v="0"/>
    <n v="0"/>
    <n v="0"/>
    <n v="0"/>
    <n v="0"/>
    <s v="AP Gpo y Col"/>
    <s v="Accidentes y Enfermedades"/>
    <s v="Accidentes Personales"/>
    <x v="3"/>
    <x v="0"/>
    <n v="128430250.56694001"/>
    <n v="116483297.66436"/>
    <n v="1025001350.6946898"/>
    <n v="915229324.65265012"/>
    <n v="979173922.5983398"/>
    <n v="876641246.77608013"/>
    <n v="2989208.7794700004"/>
    <n v="2889579.59987"/>
    <n v="1322156.15447"/>
    <n v="1195750.6656100003"/>
    <n v="46719261.922300003"/>
    <n v="41404529.52307"/>
    <n v="6.9713123138541002"/>
    <n v="5.7005648073308217"/>
    <n v="43664.721980000002"/>
    <n v="26.508072478096857"/>
    <n v="0.44604103565799874"/>
    <n v="0.3978365643744825"/>
    <n v="0.16225700628169773"/>
    <n v="0.14141285579383073"/>
    <n v="2.033042001249722E-2"/>
    <n v="2.1281927032638207E-2"/>
    <n v="1.7997932683430546E-2"/>
    <n v="1.8790167398098131E-2"/>
    <m/>
    <m/>
    <m/>
    <n v="0"/>
    <m/>
    <n v="0"/>
    <m/>
    <n v="0"/>
    <m/>
    <n v="80.910801073412372"/>
    <n v="63.255298932539063"/>
    <n v="44.233433794447983"/>
    <n v="9.9697656569801918"/>
    <n v="80.910801073412372"/>
    <n v="11.670373299341929"/>
    <n v="64.20507224813602"/>
    <n v="39.631709898576538"/>
    <s v="Grandes"/>
    <n v="2024"/>
    <n v="4"/>
    <d v="2026-02-27T00:00:00"/>
    <x v="3"/>
    <x v="19"/>
  </r>
  <r>
    <n v="2025"/>
    <n v="12"/>
    <n v="43"/>
    <x v="26"/>
    <s v="Total General Sin Pensiones"/>
    <n v="31"/>
    <s v="eb1e33e8a81b697b75855af6bfcdbcbf7cbbde9f94962ceaec1ed8af21f5a50f"/>
    <s v="a62909462c6310cff6f2c460478962c30aafe7f1a24cba6daff12de1aba6d3de"/>
    <x v="13"/>
    <n v="128430250.56694001"/>
    <n v="116483297.66436"/>
    <n v="128430250.56694001"/>
    <n v="116483297.66436"/>
    <n v="83928510.089910001"/>
    <n v="70569311.354520023"/>
    <n v="83928510.089910001"/>
    <n v="70569311.354520023"/>
    <n v="34851877.802999951"/>
    <n v="34722901.368000001"/>
    <n v="143.042"/>
    <n v="137.94900000000001"/>
    <n v="463916.26936999999"/>
    <n v="347239.40623999998"/>
    <n v="78011023.871250004"/>
    <n v="67883044.598870009"/>
    <n v="101829235.01632001"/>
    <n v="91707223.817039996"/>
    <n v="10926566.171089999"/>
    <n v="10398324.99009"/>
    <n v="22779959.556049999"/>
    <n v="21169843.15955"/>
    <n v="9377644.0606399998"/>
    <n v="7958979.5408399999"/>
    <s v="Total General Sin Pensiones"/>
    <s v="Totales"/>
    <s v="Total General Sin Pensiones"/>
    <x v="25"/>
    <x v="0"/>
    <n v="128430250.56694001"/>
    <n v="116483297.66436"/>
    <n v="1025001350.6946898"/>
    <n v="915229324.65265012"/>
    <n v="979173922.5983398"/>
    <n v="876641246.77608013"/>
    <n v="979173922.5983398"/>
    <n v="876641246.77608013"/>
    <n v="558476302.03137994"/>
    <n v="497794560.05847001"/>
    <n v="128430250.56694001"/>
    <n v="116483297.66436"/>
    <n v="13.116183713934801"/>
    <n v="13.287453458611132"/>
    <n v="11946952.902580008"/>
    <n v="10.256365626773789"/>
    <n v="100"/>
    <n v="100"/>
    <n v="100"/>
    <n v="100"/>
    <n v="12.529764032008059"/>
    <n v="13.116183713934801"/>
    <n v="12.727225245822188"/>
    <n v="13.287453458611132"/>
    <n v="1.1158963610974464"/>
    <n v="2.3264467149616288"/>
    <n v="0.95770974330642367"/>
    <n v="528241.18099999987"/>
    <n v="5.0800603126314403"/>
    <n v="1610116.3964999989"/>
    <n v="7.6057077247341454"/>
    <n v="1418664.5197999999"/>
    <n v="17.824703688712738"/>
    <n v="18.930606631935486"/>
    <n v="65.349487149186132"/>
    <n v="60.5832018577131"/>
    <n v="15.028123804829624"/>
    <n v="14.919748123007114"/>
    <n v="11.037310669739476"/>
    <n v="76.609653267794158"/>
    <n v="74.021480286329151"/>
    <s v="Grandes"/>
    <n v="2024"/>
    <n v="4"/>
    <d v="2026-02-27T00:00:00"/>
    <x v="25"/>
    <x v="13"/>
  </r>
  <r>
    <n v="2025"/>
    <n v="12"/>
    <n v="43"/>
    <x v="26"/>
    <s v="Total General"/>
    <n v="31"/>
    <s v="eb1e33e8a81b697b75855af6bfcdbcbf7cbbde9f94962ceaec1ed8af21f5a50f"/>
    <s v="a62909462c6310cff6f2c460478962c30aafe7f1a24cba6daff12de1aba6d3de"/>
    <x v="13"/>
    <n v="128430250.56694001"/>
    <n v="116483297.66436"/>
    <n v="128430250.56694001"/>
    <n v="116483297.66436"/>
    <n v="83928510.089910001"/>
    <n v="70569311.354520023"/>
    <n v="83928510.089910001"/>
    <n v="70569311.354520023"/>
    <n v="34851877.802999951"/>
    <n v="34722901.368000001"/>
    <n v="143.042"/>
    <n v="137.94900000000001"/>
    <n v="463916.26936999999"/>
    <n v="347239.40623999998"/>
    <n v="78011023.871250004"/>
    <n v="67883044.598870009"/>
    <n v="101829235.01632001"/>
    <n v="91707223.817039996"/>
    <n v="10926566.171089999"/>
    <n v="10398324.99009"/>
    <n v="22779959.556049999"/>
    <n v="21169843.15955"/>
    <n v="9377644.0606399998"/>
    <n v="7958979.5408399999"/>
    <s v="Total General"/>
    <s v="Totales"/>
    <s v="Total General"/>
    <x v="26"/>
    <x v="0"/>
    <n v="128430250.56694001"/>
    <n v="116483297.66436"/>
    <n v="1025001350.6946898"/>
    <n v="915229324.65265012"/>
    <n v="979173922.5983398"/>
    <n v="876641246.77608013"/>
    <n v="1025001350.6946898"/>
    <n v="915229324.65265012"/>
    <n v="593582477.48155999"/>
    <n v="529500429.12055987"/>
    <n v="128430250.56694001"/>
    <n v="116483297.66436"/>
    <n v="12.529764032008059"/>
    <n v="12.727225245822188"/>
    <n v="11946952.902580008"/>
    <n v="10.256365626773789"/>
    <n v="100"/>
    <n v="100"/>
    <n v="100"/>
    <n v="100"/>
    <n v="12.529764032008059"/>
    <n v="13.116183713934801"/>
    <n v="12.727225245822188"/>
    <n v="13.287453458611132"/>
    <n v="1.0660050509869643"/>
    <n v="2.222432150027021"/>
    <n v="0.91489089787875366"/>
    <n v="528241.18099999987"/>
    <n v="5.0800603126314403"/>
    <n v="1610116.3964999989"/>
    <n v="7.6057077247341454"/>
    <n v="1418664.5197999999"/>
    <n v="17.824703688712738"/>
    <n v="18.930606631935486"/>
    <n v="65.349487149186132"/>
    <n v="60.5832018577131"/>
    <n v="14.139317327223038"/>
    <n v="14.919748123007114"/>
    <n v="11.037310669739476"/>
    <n v="76.609653267794158"/>
    <n v="74.021480286329151"/>
    <s v="Grandes"/>
    <n v="2024"/>
    <n v="4"/>
    <d v="2026-02-27T00:00:00"/>
    <x v="26"/>
    <x v="13"/>
  </r>
  <r>
    <n v="2025"/>
    <n v="12"/>
    <n v="92"/>
    <x v="27"/>
    <s v="Incendio"/>
    <n v="219"/>
    <s v="314f04b30f62e0056bd059354a5536fb2e302107eed143b5fa2aa0bbba07f608"/>
    <s v="a62909462c6310cff6f2c460478962c30aafe7f1a24cba6daff12de1aba6d3de"/>
    <x v="16"/>
    <n v="1589491.4389599999"/>
    <n v="1927973.73169"/>
    <n v="1589491.4389599999"/>
    <n v="1927973.73169"/>
    <n v="782341.55565999984"/>
    <n v="108013.59566000001"/>
    <n v="782341.55565999984"/>
    <n v="108013.59566000001"/>
    <n v="34851877.802999951"/>
    <n v="34722901.368000001"/>
    <n v="143.042"/>
    <n v="137.94900000000001"/>
    <n v="0"/>
    <n v="0"/>
    <n v="164432.30025999999"/>
    <n v="50131.725810000004"/>
    <n v="611745.17975999997"/>
    <n v="373856.37968999997"/>
    <n v="0"/>
    <n v="0"/>
    <n v="0"/>
    <n v="0"/>
    <n v="0"/>
    <n v="0"/>
    <s v="Incendio"/>
    <s v="Daños Sin Autos"/>
    <s v="Incendio"/>
    <x v="0"/>
    <x v="0"/>
    <n v="11878255.085589999"/>
    <n v="12045333.467219999"/>
    <n v="1025001350.6946898"/>
    <n v="915229324.65265012"/>
    <n v="979173922.5983398"/>
    <n v="876641246.77608013"/>
    <n v="34004630.66296"/>
    <n v="29220783.15724"/>
    <n v="21161856.01103"/>
    <n v="17879229.429379996"/>
    <m/>
    <m/>
    <n v="4.6743381944488362"/>
    <n v="6.5979536596106199"/>
    <n v="-338482.2927300001"/>
    <n v="-17.556374714363841"/>
    <m/>
    <m/>
    <n v="13.381523022588373"/>
    <n v="16.005980547875744"/>
    <n v="0.15507213116184965"/>
    <n v="0.16232983765969983"/>
    <n v="0.2106547156825104"/>
    <n v="0.21992733501649403"/>
    <m/>
    <m/>
    <m/>
    <n v="0"/>
    <m/>
    <n v="0"/>
    <m/>
    <n v="0"/>
    <m/>
    <n v="624.29915037975115"/>
    <n v="49.219614304552898"/>
    <n v="5.6024412513815083"/>
    <n v="3.6969420605273333"/>
    <n v="228.0004779472402"/>
    <n v="63.631066097429255"/>
    <n v="26.879214695980131"/>
    <n v="13.409354108540025"/>
    <s v="Medianas"/>
    <n v="2024"/>
    <n v="4"/>
    <d v="2026-02-27T00:00:00"/>
    <x v="0"/>
    <x v="16"/>
  </r>
  <r>
    <n v="2025"/>
    <n v="12"/>
    <n v="92"/>
    <x v="27"/>
    <s v="Huracan y Otros Riesgos Hidrometeorologicos"/>
    <n v="219"/>
    <s v="314f04b30f62e0056bd059354a5536fb2e302107eed143b5fa2aa0bbba07f608"/>
    <s v="a62909462c6310cff6f2c460478962c30aafe7f1a24cba6daff12de1aba6d3de"/>
    <x v="24"/>
    <n v="1084449.13674"/>
    <n v="1013930.7394"/>
    <n v="1084449.13674"/>
    <n v="1013930.7394"/>
    <n v="283896.34584999998"/>
    <n v="13850.365139999996"/>
    <n v="283896.34584999998"/>
    <n v="13850.365139999996"/>
    <n v="34851877.802999951"/>
    <n v="34722901.368000001"/>
    <n v="143.042"/>
    <n v="137.94900000000001"/>
    <n v="0"/>
    <n v="0"/>
    <n v="-32246.997800000001"/>
    <n v="48111.788340000006"/>
    <n v="202494.90117"/>
    <n v="174732.44076"/>
    <n v="0"/>
    <n v="0"/>
    <n v="0"/>
    <n v="0"/>
    <n v="0"/>
    <n v="0"/>
    <s v="Huracan y Otros Riesgos Hidrometeorologicos"/>
    <s v="Daños Sin Autos"/>
    <s v="Riesgos Catastroficos"/>
    <x v="14"/>
    <x v="0"/>
    <n v="11878255.085589999"/>
    <n v="12045333.467219999"/>
    <n v="1025001350.6946898"/>
    <n v="915229324.65265012"/>
    <n v="979173922.5983398"/>
    <n v="876641246.77608013"/>
    <n v="23197857.011369999"/>
    <n v="20492623.836209998"/>
    <n v="11407851.490080001"/>
    <n v="6622132.7381100012"/>
    <n v="1536423.6010799999"/>
    <n v="1482651.1750099999"/>
    <n v="4.6747815378311772"/>
    <n v="4.9477838831375385"/>
    <n v="70518.397340000025"/>
    <n v="6.9549521086351263"/>
    <n v="70.582691907212762"/>
    <n v="68.386330951591589"/>
    <n v="9.129700691944139"/>
    <n v="8.4176228259624093"/>
    <n v="0.1057997763617599"/>
    <n v="0.11075143156001352"/>
    <n v="0.11078433700589842"/>
    <n v="0.11566085250138676"/>
    <m/>
    <m/>
    <m/>
    <n v="0"/>
    <m/>
    <n v="0"/>
    <m/>
    <n v="0"/>
    <m/>
    <n v="1949.7390717166327"/>
    <n v="26.178853044544866"/>
    <n v="1.3660070261008201"/>
    <n v="2.4886048533930301"/>
    <n v="-167.02514895541708"/>
    <n v="15.888555261545578"/>
    <n v="-15.924844336168132"/>
    <n v="27.534548324705728"/>
    <s v="Medianas"/>
    <n v="2024"/>
    <n v="4"/>
    <d v="2026-02-27T00:00:00"/>
    <x v="14"/>
    <x v="24"/>
  </r>
  <r>
    <n v="2025"/>
    <n v="12"/>
    <n v="92"/>
    <x v="27"/>
    <s v="Riesgos Catastroficos"/>
    <n v="219"/>
    <s v="314f04b30f62e0056bd059354a5536fb2e302107eed143b5fa2aa0bbba07f608"/>
    <s v="a62909462c6310cff6f2c460478962c30aafe7f1a24cba6daff12de1aba6d3de"/>
    <x v="16"/>
    <n v="1536423.6010799999"/>
    <n v="1482651.1750099999"/>
    <n v="1536423.6010799999"/>
    <n v="1482651.1750099999"/>
    <n v="234228.64606999996"/>
    <n v="-228191.49484000006"/>
    <n v="234228.64606999996"/>
    <n v="-228191.49484000006"/>
    <n v="34851877.802999951"/>
    <n v="34722901.368000001"/>
    <n v="143.042"/>
    <n v="137.94900000000001"/>
    <n v="0"/>
    <n v="0"/>
    <n v="-31671.48328"/>
    <n v="51018.858130000001"/>
    <n v="288337.17976999999"/>
    <n v="244424.16555000001"/>
    <n v="0"/>
    <n v="0"/>
    <n v="0"/>
    <n v="0"/>
    <n v="0"/>
    <n v="0"/>
    <s v="Riesgos Catastroficos"/>
    <s v="Daños Sin Autos"/>
    <s v="Riesgos Catastroficos"/>
    <x v="15"/>
    <x v="0"/>
    <n v="11878255.085589999"/>
    <n v="12045333.467219999"/>
    <n v="1025001350.6946898"/>
    <n v="915229324.65265012"/>
    <n v="979173922.5983398"/>
    <n v="876641246.77608013"/>
    <n v="38761762.84839002"/>
    <n v="34998585.621450007"/>
    <n v="12144880.34196"/>
    <n v="6399232.7254699999"/>
    <n v="1536423.6010799999"/>
    <n v="1482651.1750099999"/>
    <n v="3.9637609029534007"/>
    <n v="4.2363174073563403"/>
    <n v="53772.426070000045"/>
    <n v="3.6267752642247242"/>
    <n v="100"/>
    <n v="100"/>
    <n v="12.934758430502969"/>
    <n v="12.308925934220634"/>
    <n v="0.14989478794722527"/>
    <n v="0.15691018373967111"/>
    <n v="0.16199777859747874"/>
    <n v="0.16912861224161774"/>
    <m/>
    <m/>
    <m/>
    <n v="0"/>
    <m/>
    <n v="0"/>
    <m/>
    <n v="0"/>
    <m/>
    <n v="-202.64565129135636"/>
    <n v="15.245056500391776"/>
    <n v="-15.39077422162101"/>
    <n v="1.9286204513744842"/>
    <n v="-162.07799319870824"/>
    <n v="17.96590534376481"/>
    <n v="-10.984182929604716"/>
    <n v="20.873082665618618"/>
    <s v="Medianas"/>
    <n v="2024"/>
    <n v="4"/>
    <d v="2026-02-27T00:00:00"/>
    <x v="15"/>
    <x v="16"/>
  </r>
  <r>
    <n v="2025"/>
    <n v="12"/>
    <n v="92"/>
    <x v="27"/>
    <s v="Terremoto y Erupcion Volcanica"/>
    <n v="219"/>
    <s v="314f04b30f62e0056bd059354a5536fb2e302107eed143b5fa2aa0bbba07f608"/>
    <s v="a62909462c6310cff6f2c460478962c30aafe7f1a24cba6daff12de1aba6d3de"/>
    <x v="14"/>
    <n v="451974.46433999995"/>
    <n v="468720.43560999999"/>
    <n v="451974.46433999995"/>
    <n v="468720.43560999999"/>
    <n v="-49667.699780000003"/>
    <n v="-242041.85998000004"/>
    <n v="-49667.699780000003"/>
    <n v="-242041.85998000004"/>
    <n v="34851877.802999951"/>
    <n v="34722901.368000001"/>
    <n v="143.042"/>
    <n v="137.94900000000001"/>
    <n v="0"/>
    <n v="0"/>
    <n v="575.51452000000006"/>
    <n v="2907.06979"/>
    <n v="85842.278599999991"/>
    <n v="69691.724790000007"/>
    <n v="0"/>
    <n v="0"/>
    <n v="0"/>
    <n v="0"/>
    <n v="0"/>
    <n v="0"/>
    <s v="Terremoto y Erupcion Volcanica"/>
    <s v="Daños Sin Autos"/>
    <s v="Riesgos Catastroficos"/>
    <x v="16"/>
    <x v="0"/>
    <n v="11878255.085589999"/>
    <n v="12045333.467219999"/>
    <n v="1025001350.6946898"/>
    <n v="915229324.65265012"/>
    <n v="979173922.5983398"/>
    <n v="876641246.77608013"/>
    <n v="15563905.993049996"/>
    <n v="14505796.106170004"/>
    <n v="760196.79989999975"/>
    <n v="-222767.64615000002"/>
    <n v="1536423.6010799999"/>
    <n v="1482651.1750099999"/>
    <n v="2.9039912252221742"/>
    <n v="3.231263090831884"/>
    <n v="-16745.971270000038"/>
    <n v="-3.5726992035682414"/>
    <n v="29.417308092787238"/>
    <n v="31.613669048408411"/>
    <n v="3.8050577385588293"/>
    <n v="3.8913031082582248"/>
    <n v="4.4095011585465367E-2"/>
    <n v="4.6158752179657599E-2"/>
    <n v="5.1213441591580325E-2"/>
    <n v="5.3467759740230991E-2"/>
    <m/>
    <m/>
    <m/>
    <n v="0"/>
    <m/>
    <n v="0"/>
    <m/>
    <n v="0"/>
    <m/>
    <n v="-79.479706615994417"/>
    <n v="-10.989049979300875"/>
    <n v="-51.638853694314193"/>
    <n v="-6.5335318152527817"/>
    <n v="-80.202934171731727"/>
    <n v="23.174277661610422"/>
    <n v="0.67043248313774384"/>
    <n v="4.1713270818878234"/>
    <s v="Medianas"/>
    <n v="2024"/>
    <n v="4"/>
    <d v="2026-02-27T00:00:00"/>
    <x v="16"/>
    <x v="14"/>
  </r>
  <r>
    <n v="2025"/>
    <n v="12"/>
    <n v="92"/>
    <x v="27"/>
    <s v="Miscelaneos"/>
    <n v="219"/>
    <s v="314f04b30f62e0056bd059354a5536fb2e302107eed143b5fa2aa0bbba07f608"/>
    <s v="a62909462c6310cff6f2c460478962c30aafe7f1a24cba6daff12de1aba6d3de"/>
    <x v="25"/>
    <n v="1571726.53373"/>
    <n v="1016997.98961"/>
    <n v="1571726.53373"/>
    <n v="1016997.98961"/>
    <n v="102241.64502"/>
    <n v="173435.63131"/>
    <n v="102241.64502"/>
    <n v="173435.63131"/>
    <n v="34851877.802999951"/>
    <n v="34722901.368000001"/>
    <n v="143.042"/>
    <n v="137.94900000000001"/>
    <n v="0"/>
    <n v="0"/>
    <n v="36175.352709999999"/>
    <n v="38426.197590000003"/>
    <n v="102530.39415000001"/>
    <n v="106345.85982"/>
    <n v="0"/>
    <n v="0"/>
    <n v="0"/>
    <n v="0"/>
    <n v="0"/>
    <n v="0"/>
    <s v="Miscelaneos"/>
    <s v="Daños Sin Autos"/>
    <s v="Diversos"/>
    <x v="8"/>
    <x v="0"/>
    <n v="11878255.085589999"/>
    <n v="12045333.467219999"/>
    <n v="1025001350.6946898"/>
    <n v="915229324.65265012"/>
    <n v="979173922.5983398"/>
    <n v="876641246.77608013"/>
    <n v="18488020.312490001"/>
    <n v="15556913.919899998"/>
    <n v="3138927.3225399987"/>
    <n v="3067729.12347"/>
    <n v="2749217.3068200001"/>
    <n v="2189060.7166300002"/>
    <n v="8.50132413943847"/>
    <n v="6.5372733618399899"/>
    <n v="554728.54411999998"/>
    <n v="54.545687384566818"/>
    <n v="57.169963604950702"/>
    <n v="46.458190121635411"/>
    <n v="13.231964816420943"/>
    <n v="8.4430870459306426"/>
    <n v="0.15333897195986815"/>
    <n v="0.16051556291034186"/>
    <n v="0.1111194716139557"/>
    <n v="0.11601073909653387"/>
    <m/>
    <m/>
    <m/>
    <n v="0"/>
    <m/>
    <n v="0"/>
    <m/>
    <n v="0"/>
    <m/>
    <n v="-41.049227169904547"/>
    <n v="6.505053062720874"/>
    <n v="17.053684774392657"/>
    <n v="3.257216065049469"/>
    <n v="-5.8575789986198394"/>
    <n v="-3.5877895730571985"/>
    <n v="35.282564755457926"/>
    <n v="36.133233258953219"/>
    <s v="Grandes"/>
    <n v="2024"/>
    <n v="4"/>
    <d v="2026-02-27T00:00:00"/>
    <x v="8"/>
    <x v="25"/>
  </r>
  <r>
    <n v="2025"/>
    <n v="12"/>
    <n v="92"/>
    <x v="27"/>
    <s v="Tecnicos"/>
    <n v="219"/>
    <s v="314f04b30f62e0056bd059354a5536fb2e302107eed143b5fa2aa0bbba07f608"/>
    <s v="a62909462c6310cff6f2c460478962c30aafe7f1a24cba6daff12de1aba6d3de"/>
    <x v="25"/>
    <n v="1177490.7730899998"/>
    <n v="1172062.7270199999"/>
    <n v="1177490.7730899998"/>
    <n v="1172062.7270199999"/>
    <n v="560356.89974000014"/>
    <n v="538901.65105999995"/>
    <n v="560356.89974000014"/>
    <n v="538901.65105999995"/>
    <n v="34851877.802999951"/>
    <n v="34722901.368000001"/>
    <n v="143.042"/>
    <n v="137.94900000000001"/>
    <n v="0"/>
    <n v="0"/>
    <n v="46130.847809999999"/>
    <n v="40443.326000000001"/>
    <n v="171922.28198"/>
    <n v="159778.31324000002"/>
    <n v="0"/>
    <n v="0"/>
    <n v="0"/>
    <n v="0"/>
    <n v="0"/>
    <n v="0"/>
    <s v="Tecnicos"/>
    <s v="Daños Sin Autos"/>
    <s v="Diversos"/>
    <x v="7"/>
    <x v="0"/>
    <n v="11878255.085589999"/>
    <n v="12045333.467219999"/>
    <n v="1025001350.6946898"/>
    <n v="915229324.65265012"/>
    <n v="979173922.5983398"/>
    <n v="876641246.77608013"/>
    <n v="18807011.735299997"/>
    <n v="17544387.203949999"/>
    <n v="7015944.0200799983"/>
    <n v="5608070.4322000016"/>
    <n v="2749217.3068200001"/>
    <n v="2189060.7166300002"/>
    <n v="6.2609136935874696"/>
    <n v="6.6805566554990188"/>
    <n v="5428.0460699999239"/>
    <n v="0.46311907587068823"/>
    <n v="42.830036395049284"/>
    <n v="53.541809878364575"/>
    <n v="9.912994497975232"/>
    <n v="9.7304298814942314"/>
    <n v="0.11487699721487793"/>
    <n v="0.12025348571022046"/>
    <n v="0.12806219113060258"/>
    <n v="0.13369924485419279"/>
    <m/>
    <m/>
    <m/>
    <n v="0"/>
    <m/>
    <n v="0"/>
    <m/>
    <n v="0"/>
    <m/>
    <n v="3.9812920665205809"/>
    <n v="47.589069277332676"/>
    <n v="45.978908691190227"/>
    <n v="7.9869066534201156"/>
    <n v="14.0629428202814"/>
    <n v="7.6005112920166873"/>
    <n v="26.832384539524945"/>
    <n v="25.312149802990369"/>
    <s v="Grandes"/>
    <n v="2024"/>
    <n v="4"/>
    <d v="2026-02-27T00:00:00"/>
    <x v="7"/>
    <x v="25"/>
  </r>
  <r>
    <n v="2025"/>
    <n v="12"/>
    <n v="92"/>
    <x v="27"/>
    <s v="Diversos"/>
    <n v="219"/>
    <s v="314f04b30f62e0056bd059354a5536fb2e302107eed143b5fa2aa0bbba07f608"/>
    <s v="a62909462c6310cff6f2c460478962c30aafe7f1a24cba6daff12de1aba6d3de"/>
    <x v="19"/>
    <n v="2749217.3068200001"/>
    <n v="2189060.7166300002"/>
    <n v="2749217.3068200001"/>
    <n v="2189060.7166300002"/>
    <n v="662598.54476000008"/>
    <n v="712337.28236999991"/>
    <n v="662598.54476000008"/>
    <n v="712337.28236999991"/>
    <n v="34851877.802999951"/>
    <n v="34722901.368000001"/>
    <n v="143.042"/>
    <n v="137.94900000000001"/>
    <n v="0"/>
    <n v="0"/>
    <n v="82306.200519999999"/>
    <n v="78869.523589999997"/>
    <n v="274452.67612999998"/>
    <n v="266124.17306"/>
    <n v="0"/>
    <n v="0"/>
    <n v="0"/>
    <n v="0"/>
    <n v="0"/>
    <n v="0"/>
    <s v="Diversos"/>
    <s v="Daños Sin Autos"/>
    <s v="Diversos"/>
    <x v="6"/>
    <x v="0"/>
    <n v="11878255.085589999"/>
    <n v="12045333.467219999"/>
    <n v="1025001350.6946898"/>
    <n v="915229324.65265012"/>
    <n v="979173922.5983398"/>
    <n v="876641246.77608013"/>
    <n v="37295032.047789998"/>
    <n v="33101301.12385001"/>
    <n v="10154871.342620004"/>
    <n v="8675799.5556700006"/>
    <n v="2749217.3068200001"/>
    <n v="2189060.7166300002"/>
    <n v="7.3715375905754481"/>
    <n v="6.6132165271677108"/>
    <n v="560156.5901899999"/>
    <n v="25.588901483388081"/>
    <n v="100"/>
    <n v="100"/>
    <n v="23.144959314396178"/>
    <n v="18.173516927424878"/>
    <n v="0.2682159691747461"/>
    <n v="0.28076904862056234"/>
    <n v="0.23918166274455832"/>
    <n v="0.24970998395072672"/>
    <m/>
    <m/>
    <m/>
    <n v="0"/>
    <m/>
    <n v="0"/>
    <m/>
    <n v="0"/>
    <m/>
    <n v="-6.9824700799760659"/>
    <n v="24.101352159987059"/>
    <n v="32.540773170815655"/>
    <n v="6.5249329351822842"/>
    <n v="4.3574206785696123"/>
    <n v="3.1295552652115699"/>
    <n v="29.989214053432669"/>
    <n v="29.636362109885518"/>
    <s v="Grandes"/>
    <n v="2024"/>
    <n v="4"/>
    <d v="2026-02-27T00:00:00"/>
    <x v="6"/>
    <x v="19"/>
  </r>
  <r>
    <n v="2025"/>
    <n v="12"/>
    <n v="92"/>
    <x v="27"/>
    <s v="Maritimo y Transportes"/>
    <n v="219"/>
    <s v="314f04b30f62e0056bd059354a5536fb2e302107eed143b5fa2aa0bbba07f608"/>
    <s v="a62909462c6310cff6f2c460478962c30aafe7f1a24cba6daff12de1aba6d3de"/>
    <x v="25"/>
    <n v="1884589.2897300001"/>
    <n v="2487732.7091100002"/>
    <n v="1884589.2897300001"/>
    <n v="2487732.7091100002"/>
    <n v="1677506.3819800001"/>
    <n v="1398985.7246600003"/>
    <n v="1677506.3819800001"/>
    <n v="1398985.7246600003"/>
    <n v="34851877.802999951"/>
    <n v="34722901.368000001"/>
    <n v="143.042"/>
    <n v="137.94900000000001"/>
    <n v="0"/>
    <n v="0"/>
    <n v="270964.64276999998"/>
    <n v="408607.04657000001"/>
    <n v="409179.52312000003"/>
    <n v="469386.32342000003"/>
    <n v="0"/>
    <n v="0"/>
    <n v="0"/>
    <n v="0"/>
    <n v="0"/>
    <n v="0"/>
    <s v="Maritimo y Transportes"/>
    <s v="Daños Sin Autos"/>
    <s v="Maritimo y Transportes"/>
    <x v="19"/>
    <x v="0"/>
    <n v="11878255.085589999"/>
    <n v="12045333.467219999"/>
    <n v="1025001350.6946898"/>
    <n v="915229324.65265012"/>
    <n v="979173922.5983398"/>
    <n v="876641246.77608013"/>
    <n v="23289744.321129996"/>
    <n v="18238403.617370002"/>
    <n v="6063254.5960799996"/>
    <n v="13830326.200799998"/>
    <n v="1884589.2897300001"/>
    <n v="2487732.7091100002"/>
    <n v="8.0919277762108202"/>
    <n v="13.640079259682125"/>
    <n v="-603143.41938000009"/>
    <n v="-24.244703507386767"/>
    <n v="100"/>
    <n v="100"/>
    <n v="15.8658765631012"/>
    <n v="20.653082921116969"/>
    <n v="0.18386212744526909"/>
    <n v="0.19246726717650389"/>
    <n v="0.27181523166930321"/>
    <n v="0.2837800204198514"/>
    <m/>
    <m/>
    <m/>
    <n v="0"/>
    <m/>
    <n v="0"/>
    <m/>
    <n v="0"/>
    <m/>
    <n v="19.908756208909107"/>
    <n v="89.01177519799721"/>
    <n v="56.235371249369273"/>
    <n v="27.6667646953921"/>
    <n v="-33.685763609664029"/>
    <n v="-12.826705273670246"/>
    <n v="66.221457199004121"/>
    <n v="87.051331958895702"/>
    <s v="Grandes"/>
    <n v="2024"/>
    <n v="4"/>
    <d v="2026-02-27T00:00:00"/>
    <x v="19"/>
    <x v="25"/>
  </r>
  <r>
    <n v="2025"/>
    <n v="12"/>
    <n v="92"/>
    <x v="27"/>
    <s v="MyT Cascos"/>
    <n v="219"/>
    <s v="314f04b30f62e0056bd059354a5536fb2e302107eed143b5fa2aa0bbba07f608"/>
    <s v="a62909462c6310cff6f2c460478962c30aafe7f1a24cba6daff12de1aba6d3de"/>
    <x v="25"/>
    <n v="1167675.28159"/>
    <n v="1721208.43264"/>
    <n v="1167675.28159"/>
    <n v="1721208.43264"/>
    <n v="1441934.4865900001"/>
    <n v="1029824.3165500001"/>
    <n v="1441934.4865900001"/>
    <n v="1029824.3165500001"/>
    <n v="34851877.802999951"/>
    <n v="34722901.368000001"/>
    <n v="143.042"/>
    <n v="137.94900000000001"/>
    <n v="0"/>
    <n v="0"/>
    <n v="146774.5423"/>
    <n v="239790.11819000001"/>
    <n v="139209.01697999999"/>
    <n v="174769.014"/>
    <n v="0"/>
    <n v="0"/>
    <n v="0"/>
    <n v="0"/>
    <n v="0"/>
    <n v="0"/>
    <s v="MyT Cascos"/>
    <s v="Daños Sin Autos"/>
    <s v="Maritimo y Transportes"/>
    <x v="18"/>
    <x v="0"/>
    <n v="11878255.085589999"/>
    <n v="12045333.467219999"/>
    <n v="1025001350.6946898"/>
    <n v="915229324.65265012"/>
    <n v="979173922.5983398"/>
    <n v="876641246.77608013"/>
    <n v="9917118.7117099985"/>
    <n v="6428123.3506000005"/>
    <n v="-1931159.7656899989"/>
    <n v="6397090.5990500022"/>
    <n v="1884589.2897300001"/>
    <n v="2487732.7091100002"/>
    <n v="11.774340063220428"/>
    <n v="26.776219726389389"/>
    <n v="-553533.15104999999"/>
    <n v="-32.159565370068954"/>
    <n v="61.959138150322914"/>
    <n v="69.187836230837334"/>
    <n v="9.8303603784915783"/>
    <n v="14.289421188081446"/>
    <n v="0.11391938954993705"/>
    <n v="0.11925105996404115"/>
    <n v="0.18806307733782862"/>
    <n v="0.19634125578392356"/>
    <m/>
    <m/>
    <m/>
    <n v="0"/>
    <m/>
    <n v="0"/>
    <m/>
    <n v="0"/>
    <m/>
    <n v="40.017521767266516"/>
    <n v="123.48762616834253"/>
    <n v="59.831470554118148"/>
    <n v="-74.666763061667268"/>
    <n v="-38.790412462409407"/>
    <n v="-20.346854517357414"/>
    <n v="105.4346517805574"/>
    <n v="137.20402301405673"/>
    <s v="Grandes"/>
    <n v="2024"/>
    <n v="4"/>
    <d v="2026-02-27T00:00:00"/>
    <x v="18"/>
    <x v="25"/>
  </r>
  <r>
    <n v="2025"/>
    <n v="12"/>
    <n v="92"/>
    <x v="27"/>
    <s v="MyT Carga"/>
    <n v="219"/>
    <s v="314f04b30f62e0056bd059354a5536fb2e302107eed143b5fa2aa0bbba07f608"/>
    <s v="a62909462c6310cff6f2c460478962c30aafe7f1a24cba6daff12de1aba6d3de"/>
    <x v="4"/>
    <n v="716914.00813999993"/>
    <n v="766524.27647000004"/>
    <n v="716914.00813999993"/>
    <n v="766524.27647000004"/>
    <n v="235571.89538999999"/>
    <n v="369161.40810999996"/>
    <n v="235571.89538999999"/>
    <n v="369161.40810999996"/>
    <n v="34851877.802999951"/>
    <n v="34722901.368000001"/>
    <n v="143.042"/>
    <n v="137.94900000000001"/>
    <n v="0"/>
    <n v="0"/>
    <n v="124190.10047"/>
    <n v="168816.92838"/>
    <n v="269970.50614000001"/>
    <n v="294617.30942000001"/>
    <n v="0"/>
    <n v="0"/>
    <n v="0"/>
    <n v="0"/>
    <n v="0"/>
    <n v="0"/>
    <s v="MyT Carga"/>
    <s v="Daños Sin Autos"/>
    <s v="Maritimo y Transportes"/>
    <x v="17"/>
    <x v="0"/>
    <n v="11878255.085589999"/>
    <n v="12045333.467219999"/>
    <n v="1025001350.6946898"/>
    <n v="915229324.65265012"/>
    <n v="979173922.5983398"/>
    <n v="876641246.77608013"/>
    <n v="13372625.609420002"/>
    <n v="11810280.26677"/>
    <n v="7994414.3617699994"/>
    <n v="7433235.6017499994"/>
    <n v="1884589.2897300001"/>
    <n v="2487732.7091100002"/>
    <n v="5.3610564527805842"/>
    <n v="6.4903140243566568"/>
    <n v="-49610.268330000108"/>
    <n v="-6.4721066054770571"/>
    <n v="38.040861849677086"/>
    <n v="30.812163769162655"/>
    <n v="6.0355161846096221"/>
    <n v="6.3636617330355234"/>
    <n v="6.9942737895332036E-2"/>
    <n v="7.3216207212462733E-2"/>
    <n v="8.3752154331474579E-2"/>
    <n v="8.743876463592784E-2"/>
    <m/>
    <m/>
    <m/>
    <n v="0"/>
    <m/>
    <n v="0"/>
    <m/>
    <n v="0"/>
    <m/>
    <n v="-36.187290920776306"/>
    <n v="32.859156428144054"/>
    <n v="48.160432675408956"/>
    <n v="2.946706096653255"/>
    <n v="-26.435043178576755"/>
    <n v="-8.3657010270445582"/>
    <n v="46.001358535660962"/>
    <n v="57.300410730225728"/>
    <s v="Medianas"/>
    <n v="2024"/>
    <n v="4"/>
    <d v="2026-02-27T00:00:00"/>
    <x v="17"/>
    <x v="4"/>
  </r>
  <r>
    <n v="2025"/>
    <n v="12"/>
    <n v="92"/>
    <x v="27"/>
    <s v="RC Otros"/>
    <n v="219"/>
    <s v="314f04b30f62e0056bd059354a5536fb2e302107eed143b5fa2aa0bbba07f608"/>
    <s v="a62909462c6310cff6f2c460478962c30aafe7f1a24cba6daff12de1aba6d3de"/>
    <x v="13"/>
    <n v="1283341.2978299998"/>
    <n v="1156891.65906"/>
    <n v="1283341.2978299998"/>
    <n v="1156891.65906"/>
    <n v="671126.76706999994"/>
    <n v="1005406.68355"/>
    <n v="671126.76706999994"/>
    <n v="1005406.68355"/>
    <n v="34851877.802999951"/>
    <n v="34722901.368000001"/>
    <n v="143.042"/>
    <n v="137.94900000000001"/>
    <n v="0"/>
    <n v="0"/>
    <n v="627963.08629000001"/>
    <n v="847041.54644000006"/>
    <n v="759312.34016000002"/>
    <n v="748285.48522999999"/>
    <n v="0"/>
    <n v="0"/>
    <n v="0"/>
    <n v="0"/>
    <n v="0"/>
    <n v="0"/>
    <s v="RC Otros"/>
    <s v="Daños Sin Autos"/>
    <s v="Responsabilidad Civil y Riesgos Profesionales"/>
    <x v="33"/>
    <x v="0"/>
    <n v="11878255.085589999"/>
    <n v="12045333.467219999"/>
    <n v="1025001350.6946898"/>
    <n v="915229324.65265012"/>
    <n v="979173922.5983398"/>
    <n v="876641246.77608013"/>
    <n v="2245075.8021599995"/>
    <n v="2181582.1674899999"/>
    <n v="762549.19381999993"/>
    <n v="1224196.8042299999"/>
    <n v="4118533.449"/>
    <n v="3957915.1347800004"/>
    <n v="57.162492981096236"/>
    <n v="53.02993746007062"/>
    <n v="126449.63876999984"/>
    <n v="10.93011932273269"/>
    <n v="31.160152363011679"/>
    <n v="29.229824785626828"/>
    <n v="10.804123068436828"/>
    <n v="9.6044801267507349"/>
    <n v="0.12520386406907869"/>
    <n v="0.13106367195978016"/>
    <n v="0.12640456636363417"/>
    <n v="0.1319686546023888"/>
    <m/>
    <m/>
    <m/>
    <n v="0"/>
    <m/>
    <n v="0"/>
    <m/>
    <n v="0"/>
    <m/>
    <n v="-33.248228995224885"/>
    <n v="52.29526768949205"/>
    <n v="86.905863282557945"/>
    <n v="88.010947032542504"/>
    <n v="-25.863956859112392"/>
    <n v="1.4736160392862185"/>
    <n v="82.701551532492886"/>
    <n v="113.19764490415653"/>
    <s v="Grandes"/>
    <n v="2024"/>
    <n v="4"/>
    <d v="2026-02-27T00:00:00"/>
    <x v="33"/>
    <x v="13"/>
  </r>
  <r>
    <n v="2025"/>
    <n v="12"/>
    <n v="92"/>
    <x v="27"/>
    <s v="Responsabilidad Civil y Riesgos Profesionales"/>
    <n v="219"/>
    <s v="314f04b30f62e0056bd059354a5536fb2e302107eed143b5fa2aa0bbba07f608"/>
    <s v="a62909462c6310cff6f2c460478962c30aafe7f1a24cba6daff12de1aba6d3de"/>
    <x v="13"/>
    <n v="4118533.449"/>
    <n v="3957915.1347800004"/>
    <n v="4118533.449"/>
    <n v="3957915.1347800004"/>
    <n v="4128052.3999199998"/>
    <n v="3969452.7373800003"/>
    <n v="4128052.3999199998"/>
    <n v="3969452.7373800003"/>
    <n v="34851877.802999951"/>
    <n v="34722901.368000001"/>
    <n v="143.042"/>
    <n v="137.94900000000001"/>
    <n v="0"/>
    <n v="0"/>
    <n v="1171913.2446300001"/>
    <n v="1370778.44738"/>
    <n v="2109344.47212"/>
    <n v="2111317.62922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1878255.085589999"/>
    <n v="12045333.467219999"/>
    <n v="1025001350.6946898"/>
    <n v="915229324.65265012"/>
    <n v="979173922.5983398"/>
    <n v="876641246.77608013"/>
    <n v="21871531.865920011"/>
    <n v="19519102.49123"/>
    <n v="10675318.01537"/>
    <n v="7926763.6329799984"/>
    <n v="4118533.449"/>
    <n v="3957915.1347800004"/>
    <n v="18.830566940843568"/>
    <n v="20.277136905030883"/>
    <n v="160618.31421999959"/>
    <n v="4.0581545776101624"/>
    <n v="100"/>
    <n v="100"/>
    <n v="34.672882669411287"/>
    <n v="32.858493669361785"/>
    <n v="0.40180761188350472"/>
    <n v="0.42061306515098396"/>
    <n v="0.43245064686734302"/>
    <n v="0.45148630062018613"/>
    <m/>
    <m/>
    <m/>
    <n v="0"/>
    <m/>
    <n v="0"/>
    <m/>
    <n v="0"/>
    <m/>
    <n v="3.9955044947753038"/>
    <n v="100.2311247689954"/>
    <n v="100.29150707397977"/>
    <n v="38.669128113809393"/>
    <n v="-14.507464946658267"/>
    <n v="-9.3456194022734085E-2"/>
    <n v="55.55817269865679"/>
    <n v="64.925259392942081"/>
    <s v="Grandes"/>
    <n v="2024"/>
    <n v="4"/>
    <d v="2026-02-27T00:00:00"/>
    <x v="22"/>
    <x v="13"/>
  </r>
  <r>
    <n v="2025"/>
    <n v="12"/>
    <n v="92"/>
    <x v="27"/>
    <s v="RC Aviones y Barcos"/>
    <n v="219"/>
    <s v="314f04b30f62e0056bd059354a5536fb2e302107eed143b5fa2aa0bbba07f608"/>
    <s v="a62909462c6310cff6f2c460478962c30aafe7f1a24cba6daff12de1aba6d3de"/>
    <x v="13"/>
    <n v="814264.15184000006"/>
    <n v="775003.18395000009"/>
    <n v="814264.15184000006"/>
    <n v="775003.18395000009"/>
    <n v="213129.47857000001"/>
    <n v="74186.606180000002"/>
    <n v="213129.47857000001"/>
    <n v="74186.606180000002"/>
    <n v="34851877.802999951"/>
    <n v="34722901.368000001"/>
    <n v="143.042"/>
    <n v="137.94900000000001"/>
    <n v="0"/>
    <n v="0"/>
    <n v="89919.203999999998"/>
    <n v="33231.222010000005"/>
    <n v="136040.07630000002"/>
    <n v="152498.64963999999"/>
    <n v="0"/>
    <n v="0"/>
    <n v="0"/>
    <n v="0"/>
    <n v="0"/>
    <n v="0"/>
    <s v="RC Aviones y Barcos"/>
    <s v="Daños Sin Autos"/>
    <s v="Responsabilidad Civil y Riesgos Profesionales"/>
    <x v="20"/>
    <x v="0"/>
    <n v="11878255.085589999"/>
    <n v="12045333.467219999"/>
    <n v="1025001350.6946898"/>
    <n v="915229324.65265012"/>
    <n v="979173922.5983398"/>
    <n v="876641246.77608013"/>
    <n v="1958504.8817999999"/>
    <n v="2073248.9940900002"/>
    <n v="693849.30816000002"/>
    <n v="40985.065610000005"/>
    <n v="4118533.449"/>
    <n v="3957915.1347800004"/>
    <n v="41.575804043523021"/>
    <n v="37.381095380208684"/>
    <n v="39260.967889999971"/>
    <n v="5.065910528250539"/>
    <n v="19.770730574926066"/>
    <n v="19.581096551052717"/>
    <n v="6.8550822151295394"/>
    <n v="6.4340533706192762"/>
    <n v="7.944030037503233E-2"/>
    <n v="8.3158275873939286E-2"/>
    <n v="8.4678578698746468E-2"/>
    <n v="8.8405968439214749E-2"/>
    <m/>
    <m/>
    <m/>
    <n v="0"/>
    <m/>
    <n v="0"/>
    <m/>
    <n v="0"/>
    <m/>
    <n v="187.28835236495516"/>
    <n v="26.174488719463994"/>
    <n v="9.5724259869345527"/>
    <n v="30.71696924151906"/>
    <n v="170.58651039959148"/>
    <n v="-10.792602674747187"/>
    <n v="66.097584216071184"/>
    <n v="21.791158209235412"/>
    <s v="Grandes"/>
    <n v="2024"/>
    <n v="4"/>
    <d v="2026-02-27T00:00:00"/>
    <x v="20"/>
    <x v="13"/>
  </r>
  <r>
    <n v="2025"/>
    <n v="12"/>
    <n v="92"/>
    <x v="27"/>
    <s v="RC General"/>
    <n v="219"/>
    <s v="314f04b30f62e0056bd059354a5536fb2e302107eed143b5fa2aa0bbba07f608"/>
    <s v="a62909462c6310cff6f2c460478962c30aafe7f1a24cba6daff12de1aba6d3de"/>
    <x v="25"/>
    <n v="2015611.3078000001"/>
    <n v="2019649.4151700002"/>
    <n v="2015611.3078000001"/>
    <n v="2019649.4151700002"/>
    <n v="3236889.4863499999"/>
    <n v="2889013.9445200004"/>
    <n v="3236889.4863499999"/>
    <n v="2889013.9445200004"/>
    <n v="34851877.802999951"/>
    <n v="34722901.368000001"/>
    <n v="143.042"/>
    <n v="137.94900000000001"/>
    <n v="0"/>
    <n v="0"/>
    <n v="454299.83085999999"/>
    <n v="490258.90925999999"/>
    <n v="1211518.4680299999"/>
    <n v="1207102.53156"/>
    <n v="0"/>
    <n v="0"/>
    <n v="0"/>
    <n v="0"/>
    <n v="0"/>
    <n v="0"/>
    <s v="RC General"/>
    <s v="Daños Sin Autos"/>
    <s v="Responsabilidad Civil y Riesgos Profesionales"/>
    <x v="21"/>
    <x v="0"/>
    <n v="11878255.085589999"/>
    <n v="12045333.467219999"/>
    <n v="1025001350.6946898"/>
    <n v="915229324.65265012"/>
    <n v="979173922.5983398"/>
    <n v="876641246.77608013"/>
    <n v="17283430.244149998"/>
    <n v="14944322.838619996"/>
    <n v="9150572.3407299984"/>
    <n v="6562817.1625400009"/>
    <n v="4118533.449"/>
    <n v="3957915.1347800004"/>
    <n v="11.662102252428932"/>
    <n v="13.514492673771098"/>
    <n v="-4038.1073700000998"/>
    <n v="-0.19994100657614311"/>
    <n v="48.940025199732204"/>
    <n v="51.028113195819238"/>
    <n v="16.968917515883465"/>
    <n v="16.76706934404303"/>
    <n v="0.1966447465102294"/>
    <n v="0.20584814007825761"/>
    <n v="0.22067140559952031"/>
    <n v="0.23038494054408529"/>
    <m/>
    <m/>
    <m/>
    <n v="0"/>
    <m/>
    <n v="0"/>
    <m/>
    <n v="0"/>
    <m/>
    <n v="12.041324428006451"/>
    <n v="160.59095688855808"/>
    <n v="143.04531879741234"/>
    <n v="35.373628728580414"/>
    <n v="-7.3347118677102419"/>
    <n v="0.36582944319509814"/>
    <n v="37.498382637015695"/>
    <n v="40.61452084160684"/>
    <s v="Grandes"/>
    <n v="2024"/>
    <n v="4"/>
    <d v="2026-02-27T00:00:00"/>
    <x v="21"/>
    <x v="25"/>
  </r>
  <r>
    <n v="2025"/>
    <n v="12"/>
    <n v="92"/>
    <x v="27"/>
    <s v="RC Viajero"/>
    <n v="219"/>
    <s v="314f04b30f62e0056bd059354a5536fb2e302107eed143b5fa2aa0bbba07f608"/>
    <s v="a62909462c6310cff6f2c460478962c30aafe7f1a24cba6daff12de1aba6d3de"/>
    <x v="10"/>
    <n v="5316.6915300000001"/>
    <n v="6370.8765999999996"/>
    <n v="5316.6915300000001"/>
    <n v="6370.8765999999996"/>
    <n v="6906.6679299999996"/>
    <n v="845.50313000000006"/>
    <n v="6906.6679299999996"/>
    <n v="845.50313000000006"/>
    <n v="34851877.802999951"/>
    <n v="34722901.368000001"/>
    <n v="143.042"/>
    <n v="137.94900000000001"/>
    <n v="0"/>
    <n v="0"/>
    <n v="-268.87652000000003"/>
    <n v="246.76967000000002"/>
    <n v="2473.58763"/>
    <n v="3430.96279"/>
    <n v="0"/>
    <n v="0"/>
    <n v="0"/>
    <n v="0"/>
    <n v="0"/>
    <n v="0"/>
    <s v="RC Viajero"/>
    <s v="Daños Sin Autos"/>
    <s v="Responsabilidad Civil y Riesgos Profesionales"/>
    <x v="32"/>
    <x v="0"/>
    <n v="11878255.085589999"/>
    <n v="12045333.467219999"/>
    <n v="1025001350.6946898"/>
    <n v="915229324.65265012"/>
    <n v="979173922.5983398"/>
    <n v="876641246.77608013"/>
    <n v="384520.93780999992"/>
    <n v="319948.49102999998"/>
    <n v="68347.172659999997"/>
    <n v="98764.600600000005"/>
    <n v="4118533.449"/>
    <n v="3957915.1347800004"/>
    <n v="1.3826793308787497"/>
    <n v="1.9912194551974411"/>
    <n v="-1054.1850699999995"/>
    <n v="-16.546939082135093"/>
    <n v="0.1290918623300466"/>
    <n v="0.16096546750121571"/>
    <n v="4.4759869961455014E-2"/>
    <n v="5.2890827948745577E-2"/>
    <n v="5.187009291643019E-4"/>
    <n v="5.4297723900689743E-4"/>
    <n v="6.960962054420502E-4"/>
    <n v="7.2673703449722667E-4"/>
    <m/>
    <m/>
    <m/>
    <n v="0"/>
    <m/>
    <n v="0"/>
    <m/>
    <n v="0"/>
    <m/>
    <n v="716.87077018863295"/>
    <n v="129.90537237355952"/>
    <n v="13.27137822760529"/>
    <n v="10.105272334172367"/>
    <n v="-208.95849558821391"/>
    <n v="-27.903979687287716"/>
    <n v="-10.869900736041441"/>
    <n v="7.1924321277760068"/>
    <s v="Medianas"/>
    <n v="2024"/>
    <n v="4"/>
    <d v="2026-02-27T00:00:00"/>
    <x v="32"/>
    <x v="10"/>
  </r>
  <r>
    <n v="2025"/>
    <n v="12"/>
    <n v="92"/>
    <x v="27"/>
    <s v="Daños"/>
    <n v="219"/>
    <s v="314f04b30f62e0056bd059354a5536fb2e302107eed143b5fa2aa0bbba07f608"/>
    <s v="a62909462c6310cff6f2c460478962c30aafe7f1a24cba6daff12de1aba6d3de"/>
    <x v="10"/>
    <n v="11878255.085589999"/>
    <n v="12045333.467219999"/>
    <n v="11878255.085589999"/>
    <n v="12045333.467219999"/>
    <n v="7484727.5283899987"/>
    <n v="5960597.8452299992"/>
    <n v="7484727.5283899987"/>
    <n v="5960597.8452299992"/>
    <n v="34851877.802999951"/>
    <n v="34722901.368000001"/>
    <n v="143.042"/>
    <n v="137.94900000000001"/>
    <n v="0"/>
    <n v="0"/>
    <n v="1657944.9049000002"/>
    <n v="1959405.60148"/>
    <n v="3693059.0309000001"/>
    <n v="3465108.6709400001"/>
    <n v="0"/>
    <n v="0"/>
    <n v="0"/>
    <n v="0"/>
    <n v="0"/>
    <n v="0"/>
    <s v="Daños"/>
    <s v="Totales"/>
    <s v="Daños Total"/>
    <x v="23"/>
    <x v="0"/>
    <n v="11878255.085589999"/>
    <n v="12045333.467219999"/>
    <n v="1025001350.6946898"/>
    <n v="915229324.65265012"/>
    <n v="979173922.5983398"/>
    <n v="876641246.77608013"/>
    <n v="371146564.74468988"/>
    <n v="331092600.86896008"/>
    <n v="192698359.00147003"/>
    <n v="170533067.60229999"/>
    <n v="11878255.085589999"/>
    <n v="12045333.467219999"/>
    <n v="3.2004216700108756"/>
    <n v="3.6380557691735627"/>
    <n v="-167078.38162999973"/>
    <n v="-1.3870797523761746"/>
    <n v="100"/>
    <n v="100"/>
    <n v="100"/>
    <n v="100"/>
    <n v="1.1588526276125948"/>
    <n v="1.213089402347421"/>
    <n v="1.3161000355611936"/>
    <n v="1.3740322522488757"/>
    <m/>
    <m/>
    <m/>
    <n v="0"/>
    <m/>
    <n v="0"/>
    <m/>
    <n v="0"/>
    <m/>
    <n v="25.57008076597036"/>
    <n v="63.012012071285028"/>
    <n v="49.484705935714324"/>
    <n v="3.8841677568893571"/>
    <n v="-15.385313604916572"/>
    <n v="6.5784476507676937"/>
    <n v="44.893539232053875"/>
    <n v="56.546728762433318"/>
    <s v="Medianas"/>
    <n v="2024"/>
    <n v="4"/>
    <d v="2026-02-27T00:00:00"/>
    <x v="23"/>
    <x v="10"/>
  </r>
  <r>
    <n v="2025"/>
    <n v="12"/>
    <n v="92"/>
    <x v="27"/>
    <s v="Daños Sin Autos"/>
    <n v="219"/>
    <s v="314f04b30f62e0056bd059354a5536fb2e302107eed143b5fa2aa0bbba07f608"/>
    <s v="a62909462c6310cff6f2c460478962c30aafe7f1a24cba6daff12de1aba6d3de"/>
    <x v="25"/>
    <n v="11878255.085589999"/>
    <n v="12045333.467220001"/>
    <n v="11878255.085589999"/>
    <n v="12045333.467220001"/>
    <n v="7484727.5283899987"/>
    <n v="5960597.8452300001"/>
    <n v="7484727.5283899987"/>
    <n v="5960597.8452300001"/>
    <n v="34851877.802999951"/>
    <n v="34722901.368000001"/>
    <n v="143.042"/>
    <n v="137.94900000000001"/>
    <n v="0"/>
    <n v="0"/>
    <n v="1657944.9049000002"/>
    <n v="1959405.6014800002"/>
    <n v="3693059.0308999997"/>
    <n v="3465108.6709399996"/>
    <n v="0"/>
    <n v="0"/>
    <n v="0"/>
    <n v="0"/>
    <n v="0"/>
    <n v="0"/>
    <s v="Daños Sin Autos"/>
    <s v="Totales"/>
    <s v="Daños Sin Autos Total"/>
    <x v="24"/>
    <x v="0"/>
    <n v="11878255.085589999"/>
    <n v="12045333.467219999"/>
    <n v="1025001350.6946898"/>
    <n v="915229324.65265012"/>
    <n v="979173922.5983398"/>
    <n v="876641246.77608013"/>
    <n v="158795452.76903"/>
    <n v="137875233.45422003"/>
    <n v="62296046.385199986"/>
    <n v="56116765.89553"/>
    <n v="11878255.085589999"/>
    <n v="12045333.467219999"/>
    <n v="7.4802236956161909"/>
    <n v="8.7364011399621848"/>
    <n v="-167078.38163000159"/>
    <n v="-1.3870797523761857"/>
    <n v="100"/>
    <n v="100.00000000000003"/>
    <n v="100"/>
    <n v="100.00000000000003"/>
    <n v="1.1588526276125948"/>
    <n v="1.213089402347421"/>
    <n v="1.3161000355611936"/>
    <n v="1.3740322522488759"/>
    <m/>
    <m/>
    <m/>
    <n v="0"/>
    <m/>
    <n v="0"/>
    <m/>
    <n v="0"/>
    <m/>
    <n v="25.570080765970339"/>
    <n v="63.012012071285028"/>
    <n v="49.484705935714331"/>
    <n v="12.014771342163675"/>
    <n v="-15.385313604916584"/>
    <n v="6.5784476507676937"/>
    <n v="44.893539232053882"/>
    <n v="56.546728762433332"/>
    <s v="Grandes"/>
    <n v="2024"/>
    <n v="4"/>
    <d v="2026-02-27T00:00:00"/>
    <x v="24"/>
    <x v="25"/>
  </r>
  <r>
    <n v="2025"/>
    <n v="12"/>
    <n v="92"/>
    <x v="27"/>
    <s v="Total General Sin Pensiones"/>
    <n v="219"/>
    <s v="314f04b30f62e0056bd059354a5536fb2e302107eed143b5fa2aa0bbba07f608"/>
    <s v="a62909462c6310cff6f2c460478962c30aafe7f1a24cba6daff12de1aba6d3de"/>
    <x v="7"/>
    <n v="11878255.085589999"/>
    <n v="12045333.467219999"/>
    <n v="11878255.085589999"/>
    <n v="12045333.467219999"/>
    <n v="7484727.5283899987"/>
    <n v="5960597.8452299992"/>
    <n v="7484727.5283899987"/>
    <n v="5960597.8452299992"/>
    <n v="34851877.802999951"/>
    <n v="34722901.368000001"/>
    <n v="143.042"/>
    <n v="137.94900000000001"/>
    <n v="0"/>
    <n v="0"/>
    <n v="1657944.9049000002"/>
    <n v="1959405.60148"/>
    <n v="3693059.0309000001"/>
    <n v="3465108.6709400001"/>
    <n v="0"/>
    <n v="0"/>
    <n v="0"/>
    <n v="0"/>
    <n v="0"/>
    <n v="0"/>
    <s v="Total General Sin Pensiones"/>
    <s v="Totales"/>
    <s v="Total General Sin Pensiones"/>
    <x v="25"/>
    <x v="0"/>
    <n v="11878255.085589999"/>
    <n v="12045333.467219999"/>
    <n v="1025001350.6946898"/>
    <n v="915229324.65265012"/>
    <n v="979173922.5983398"/>
    <n v="876641246.77608013"/>
    <n v="979173922.5983398"/>
    <n v="876641246.77608013"/>
    <n v="558476302.03137994"/>
    <n v="497794560.05847001"/>
    <n v="11878255.085589999"/>
    <n v="12045333.467219999"/>
    <n v="1.213089402347421"/>
    <n v="1.3740322522488757"/>
    <n v="-167078.38162999973"/>
    <n v="-1.3870797523761746"/>
    <n v="100"/>
    <n v="100"/>
    <n v="100"/>
    <n v="100"/>
    <n v="1.1588526276125948"/>
    <n v="1.213089402347421"/>
    <n v="1.3161000355611936"/>
    <n v="1.3740322522488757"/>
    <m/>
    <m/>
    <m/>
    <n v="0"/>
    <m/>
    <n v="0"/>
    <m/>
    <n v="0"/>
    <m/>
    <n v="25.57008076597036"/>
    <n v="63.012012071285028"/>
    <n v="49.484705935714324"/>
    <n v="1.3402050366623155"/>
    <n v="-15.385313604916572"/>
    <n v="6.5784476507676937"/>
    <n v="44.893539232053875"/>
    <n v="56.546728762433318"/>
    <s v="Resto"/>
    <n v="2024"/>
    <n v="4"/>
    <d v="2026-02-27T00:00:00"/>
    <x v="25"/>
    <x v="7"/>
  </r>
  <r>
    <n v="2025"/>
    <n v="12"/>
    <n v="92"/>
    <x v="27"/>
    <s v="Total General"/>
    <n v="219"/>
    <s v="314f04b30f62e0056bd059354a5536fb2e302107eed143b5fa2aa0bbba07f608"/>
    <s v="a62909462c6310cff6f2c460478962c30aafe7f1a24cba6daff12de1aba6d3de"/>
    <x v="26"/>
    <n v="11878255.085589999"/>
    <n v="12045333.467219999"/>
    <n v="11878255.085589999"/>
    <n v="12045333.467219999"/>
    <n v="7484727.5283899987"/>
    <n v="5960597.8452299992"/>
    <n v="7484727.5283899987"/>
    <n v="5960597.8452299992"/>
    <n v="34851877.802999951"/>
    <n v="34722901.368000001"/>
    <n v="143.042"/>
    <n v="137.94900000000001"/>
    <n v="0"/>
    <n v="0"/>
    <n v="1657944.9049000002"/>
    <n v="1959405.60148"/>
    <n v="3693059.0309000001"/>
    <n v="3465108.6709400001"/>
    <n v="0"/>
    <n v="0"/>
    <n v="0"/>
    <n v="0"/>
    <n v="0"/>
    <n v="0"/>
    <s v="Total General"/>
    <s v="Totales"/>
    <s v="Total General"/>
    <x v="26"/>
    <x v="0"/>
    <n v="11878255.085589999"/>
    <n v="12045333.467219999"/>
    <n v="1025001350.6946898"/>
    <n v="915229324.65265012"/>
    <n v="979173922.5983398"/>
    <n v="876641246.77608013"/>
    <n v="1025001350.6946898"/>
    <n v="915229324.65265012"/>
    <n v="593582477.48155999"/>
    <n v="529500429.12055987"/>
    <n v="11878255.085589999"/>
    <n v="12045333.467219999"/>
    <n v="1.1588526276125948"/>
    <n v="1.3161000355611936"/>
    <n v="-167078.38162999973"/>
    <n v="-1.3870797523761746"/>
    <n v="100"/>
    <n v="100"/>
    <n v="100"/>
    <n v="100"/>
    <n v="1.1588526276125948"/>
    <n v="1.213089402347421"/>
    <n v="1.3161000355611936"/>
    <n v="1.3740322522488757"/>
    <m/>
    <m/>
    <m/>
    <n v="0"/>
    <m/>
    <n v="0"/>
    <m/>
    <n v="0"/>
    <m/>
    <n v="25.57008076597036"/>
    <n v="63.012012071285028"/>
    <n v="49.484705935714324"/>
    <n v="1.2609414550352047"/>
    <n v="-15.385313604916572"/>
    <n v="6.5784476507676937"/>
    <n v="44.893539232053875"/>
    <n v="56.546728762433318"/>
    <s v="Resto"/>
    <n v="2024"/>
    <n v="4"/>
    <d v="2026-02-27T00:00:00"/>
    <x v="26"/>
    <x v="26"/>
  </r>
  <r>
    <n v="2025"/>
    <n v="12"/>
    <n v="707"/>
    <x v="28"/>
    <s v="Total General Sin Pensiones"/>
    <n v="9"/>
    <s v="19581e27de7ced00ff1ce50b2047e7a567c76b1cbaebabe5ef03f7c3017bb5b7"/>
    <s v="a62909462c6310cff6f2c460478962c30aafe7f1a24cba6daff12de1aba6d3de"/>
    <x v="37"/>
    <n v="679843.97678999999"/>
    <n v="1252183.4729500001"/>
    <n v="679843.97678999999"/>
    <n v="1252183.4729500001"/>
    <n v="804846.83333000005"/>
    <n v="999739.62903000007"/>
    <n v="804846.83333000005"/>
    <n v="999739.62903000007"/>
    <n v="34851877.802999951"/>
    <n v="34722901.368000001"/>
    <n v="143.042"/>
    <n v="137.94900000000001"/>
    <n v="0"/>
    <n v="0"/>
    <n v="323393.48905999999"/>
    <n v="559571.47187999997"/>
    <n v="249536.69261000003"/>
    <n v="575639.03316999995"/>
    <n v="0"/>
    <n v="0"/>
    <n v="0"/>
    <n v="0"/>
    <n v="0"/>
    <n v="0"/>
    <s v="Total General Sin Pensiones"/>
    <s v="Totales"/>
    <s v="Total General Sin Pensiones"/>
    <x v="25"/>
    <x v="0"/>
    <n v="679843.97678999999"/>
    <n v="1252183.4729500001"/>
    <n v="1025001350.6946898"/>
    <n v="915229324.65265012"/>
    <n v="979173922.5983398"/>
    <n v="876641246.77608013"/>
    <n v="979173922.5983398"/>
    <n v="876641246.77608013"/>
    <n v="558476302.03137994"/>
    <n v="497794560.05847001"/>
    <n v="679843.97678999999"/>
    <n v="1252183.4729500001"/>
    <n v="6.9430359724650684E-2"/>
    <n v="0.14283875844936653"/>
    <n v="-572339.4961600001"/>
    <n v="-45.707319136838166"/>
    <n v="100"/>
    <n v="100"/>
    <n v="100"/>
    <n v="100"/>
    <n v="6.6326154236698229E-2"/>
    <n v="6.9430359724650684E-2"/>
    <n v="0.13681636276517162"/>
    <n v="0.14283875844936653"/>
    <m/>
    <m/>
    <m/>
    <n v="0"/>
    <m/>
    <n v="0"/>
    <m/>
    <n v="0"/>
    <m/>
    <n v="-19.494355334207892"/>
    <n v="118.3869918404253"/>
    <n v="79.83970804811284"/>
    <n v="0.14411476913209773"/>
    <n v="-42.206937753011161"/>
    <n v="-56.650491326861449"/>
    <n v="129.59756967101848"/>
    <n v="97.208743611162504"/>
    <s v="Resto"/>
    <n v="2024"/>
    <n v="4"/>
    <d v="2026-02-27T00:00:00"/>
    <x v="25"/>
    <x v="37"/>
  </r>
  <r>
    <n v="2025"/>
    <n v="12"/>
    <n v="707"/>
    <x v="28"/>
    <s v="GMM. Gpo y Col"/>
    <n v="9"/>
    <s v="19581e27de7ced00ff1ce50b2047e7a567c76b1cbaebabe5ef03f7c3017bb5b7"/>
    <s v="a62909462c6310cff6f2c460478962c30aafe7f1a24cba6daff12de1aba6d3de"/>
    <x v="20"/>
    <n v="1564.40419"/>
    <n v="1589.8355300000001"/>
    <n v="1564.40419"/>
    <n v="1589.8355300000001"/>
    <n v="174.10890000000001"/>
    <n v="285.14246000000003"/>
    <n v="174.10890000000001"/>
    <n v="285.14246000000003"/>
    <n v="34851877.802999951"/>
    <n v="34722901.368000001"/>
    <n v="143.042"/>
    <n v="137.94900000000001"/>
    <n v="0"/>
    <n v="0"/>
    <n v="67.858899999999991"/>
    <n v="242.64246"/>
    <n v="387.30187999999998"/>
    <n v="740.97768999999994"/>
    <n v="0"/>
    <n v="0"/>
    <n v="0"/>
    <n v="0"/>
    <n v="0"/>
    <n v="0"/>
    <s v="GMM. Gpo y Col"/>
    <s v="Accidentes y Enfermedades"/>
    <s v="Gastos Medicos"/>
    <x v="29"/>
    <x v="0"/>
    <n v="679843.97678999999"/>
    <n v="1252183.4729500001"/>
    <n v="1025001350.6946898"/>
    <n v="915229324.65265012"/>
    <n v="979173922.5983398"/>
    <n v="876641246.77608013"/>
    <n v="89461952.377649993"/>
    <n v="78987387.650929973"/>
    <n v="73926910.578630015"/>
    <n v="62198937.928239994"/>
    <n v="679843.97678999999"/>
    <n v="1252183.4729500001"/>
    <n v="1.7486810296695808E-3"/>
    <n v="2.0127713769013122E-3"/>
    <n v="-25.431340000000091"/>
    <n v="-1.5996208110910737"/>
    <n v="0.23011223801475789"/>
    <n v="0.12696506257621581"/>
    <n v="0.23011223801475789"/>
    <n v="0.12696506257621581"/>
    <n v="1.5262459790318643E-4"/>
    <n v="1.5976775462409076E-4"/>
    <n v="1.7370898059930259E-4"/>
    <n v="1.8135531904832795E-4"/>
    <m/>
    <m/>
    <m/>
    <n v="0"/>
    <m/>
    <n v="0"/>
    <m/>
    <n v="0"/>
    <m/>
    <n v="-38.939679485124735"/>
    <n v="11.129406397204805"/>
    <n v="17.935343286736082"/>
    <n v="2.3551491417298523E-4"/>
    <n v="-72.033377835025263"/>
    <n v="-47.730966096968451"/>
    <n v="17.520932250574152"/>
    <n v="32.746257178134478"/>
    <s v="Resto"/>
    <n v="2024"/>
    <n v="4"/>
    <d v="2026-02-27T00:00:00"/>
    <x v="29"/>
    <x v="20"/>
  </r>
  <r>
    <n v="2025"/>
    <n v="12"/>
    <n v="707"/>
    <x v="28"/>
    <s v="Accidentes y Enfermedades Total"/>
    <n v="9"/>
    <s v="19581e27de7ced00ff1ce50b2047e7a567c76b1cbaebabe5ef03f7c3017bb5b7"/>
    <s v="a62909462c6310cff6f2c460478962c30aafe7f1a24cba6daff12de1aba6d3de"/>
    <x v="33"/>
    <n v="679843.97678999999"/>
    <n v="1252183.4729500001"/>
    <n v="679843.97678999999"/>
    <n v="1252183.4729500001"/>
    <n v="804846.83333000005"/>
    <n v="999739.62902999995"/>
    <n v="804846.83333000005"/>
    <n v="999739.62902999995"/>
    <n v="34851877.802999951"/>
    <n v="34722901.368000001"/>
    <n v="143.042"/>
    <n v="137.94900000000001"/>
    <n v="0"/>
    <n v="0"/>
    <n v="323393.48905999999"/>
    <n v="559571.47187999997"/>
    <n v="249536.69261000003"/>
    <n v="575639.03316999995"/>
    <n v="0"/>
    <n v="0"/>
    <n v="0"/>
    <n v="0"/>
    <n v="0"/>
    <n v="0"/>
    <s v="Accidentes y Enfermedades Total"/>
    <s v="Totales"/>
    <s v="Accidentes y Enfermedades Total"/>
    <x v="2"/>
    <x v="0"/>
    <n v="679843.97678999999"/>
    <n v="1252183.4729500001"/>
    <n v="1025001350.6946898"/>
    <n v="915229324.65265012"/>
    <n v="979173922.5983398"/>
    <n v="876641246.77608013"/>
    <n v="188947947.14104998"/>
    <n v="169654061.67242995"/>
    <n v="145343919.95890003"/>
    <n v="122278581.2772"/>
    <n v="679843.97678999999"/>
    <n v="1252183.4729500001"/>
    <n v="0.35980490239594676"/>
    <n v="0.7380804565514798"/>
    <n v="-572339.4961600001"/>
    <n v="-45.707319136838166"/>
    <n v="100"/>
    <n v="100"/>
    <n v="100"/>
    <n v="100"/>
    <n v="6.6326154236698229E-2"/>
    <n v="6.9430359724650684E-2"/>
    <n v="0.13681636276517162"/>
    <n v="0.14283875844936653"/>
    <m/>
    <m/>
    <m/>
    <n v="0"/>
    <m/>
    <n v="0"/>
    <m/>
    <n v="0"/>
    <m/>
    <n v="-19.494355334207881"/>
    <n v="118.3869918404253"/>
    <n v="79.83970804811284"/>
    <n v="0.55375335518513091"/>
    <n v="-42.206937753011161"/>
    <n v="-56.650491326861449"/>
    <n v="129.59756967101848"/>
    <n v="97.208743611162504"/>
    <s v="Resto"/>
    <n v="2024"/>
    <n v="4"/>
    <d v="2026-02-27T00:00:00"/>
    <x v="2"/>
    <x v="33"/>
  </r>
  <r>
    <n v="2025"/>
    <n v="12"/>
    <n v="707"/>
    <x v="28"/>
    <s v="Salud Gpo y Col"/>
    <n v="9"/>
    <s v="19581e27de7ced00ff1ce50b2047e7a567c76b1cbaebabe5ef03f7c3017bb5b7"/>
    <s v="a62909462c6310cff6f2c460478962c30aafe7f1a24cba6daff12de1aba6d3de"/>
    <x v="1"/>
    <n v="573252.64503000001"/>
    <n v="1145770.8039500001"/>
    <n v="573252.64503000001"/>
    <n v="1145770.8039500001"/>
    <n v="726856.90465000004"/>
    <n v="918139.43483000004"/>
    <n v="726856.90465000004"/>
    <n v="918139.43483000004"/>
    <n v="34851877.802999951"/>
    <n v="34722901.368000001"/>
    <n v="143.042"/>
    <n v="137.94900000000001"/>
    <n v="0"/>
    <n v="0"/>
    <n v="285913.37724"/>
    <n v="511833.65954000002"/>
    <n v="221992.56664999999"/>
    <n v="528027.70707999996"/>
    <n v="0"/>
    <n v="0"/>
    <n v="0"/>
    <n v="0"/>
    <n v="0"/>
    <n v="0"/>
    <s v="Salud Gpo y Col"/>
    <s v="Accidentes y Enfermedades"/>
    <s v="Salud"/>
    <x v="27"/>
    <x v="0"/>
    <n v="679843.97678999999"/>
    <n v="1252183.4729500001"/>
    <n v="1025001350.6946898"/>
    <n v="915229324.65265012"/>
    <n v="979173922.5983398"/>
    <n v="876641246.77608013"/>
    <n v="2151489.4046700001"/>
    <n v="2378121.8240900002"/>
    <n v="1962598.0319900003"/>
    <n v="1794347.3382099997"/>
    <n v="679843.97678999999"/>
    <n v="1252183.4729500001"/>
    <n v="26.644455872555262"/>
    <n v="48.179651367878719"/>
    <n v="-572518.15892000007"/>
    <n v="-49.967947947902502"/>
    <n v="84.321206718151828"/>
    <n v="91.501830897887189"/>
    <n v="84.321206718151828"/>
    <n v="91.501830897887189"/>
    <n v="5.5927013622126522E-2"/>
    <n v="5.8544517148579139E-2"/>
    <n v="0.12518947689802723"/>
    <n v="0.13070007921298091"/>
    <m/>
    <m/>
    <m/>
    <n v="0"/>
    <m/>
    <n v="0"/>
    <m/>
    <n v="0"/>
    <m/>
    <n v="-20.833712497646651"/>
    <n v="126.79521166657007"/>
    <n v="80.132905434904629"/>
    <n v="37.035444487478401"/>
    <n v="-44.139395307264721"/>
    <n v="-57.958159453862422"/>
    <n v="128.79412205309532"/>
    <n v="96.93310647853059"/>
    <s v="Grandes"/>
    <n v="2024"/>
    <n v="4"/>
    <d v="2026-02-27T00:00:00"/>
    <x v="27"/>
    <x v="1"/>
  </r>
  <r>
    <n v="2025"/>
    <n v="12"/>
    <n v="707"/>
    <x v="28"/>
    <s v="GMM. Individual"/>
    <n v="9"/>
    <s v="19581e27de7ced00ff1ce50b2047e7a567c76b1cbaebabe5ef03f7c3017bb5b7"/>
    <s v="a62909462c6310cff6f2c460478962c30aafe7f1a24cba6daff12de1aba6d3de"/>
    <x v="6"/>
    <n v="2347.9962999999998"/>
    <n v="3071.8975099999998"/>
    <n v="2347.9962999999998"/>
    <n v="3071.8975099999998"/>
    <n v="1343.5781300000003"/>
    <n v="1275.1669100000001"/>
    <n v="1343.5781300000003"/>
    <n v="1275.1669100000001"/>
    <n v="34851877.802999951"/>
    <n v="34722901.368000001"/>
    <n v="143.042"/>
    <n v="137.94900000000001"/>
    <n v="0"/>
    <n v="0"/>
    <n v="437.32812999999999"/>
    <n v="823.41691000000003"/>
    <n v="686.91138000000001"/>
    <n v="1464.71128"/>
    <n v="0"/>
    <n v="0"/>
    <n v="0"/>
    <n v="0"/>
    <n v="0"/>
    <n v="0"/>
    <s v="GMM. Individual"/>
    <s v="Accidentes y Enfermedades"/>
    <s v="Gastos Medicos"/>
    <x v="38"/>
    <x v="0"/>
    <n v="679843.97678999999"/>
    <n v="1252183.4729500001"/>
    <n v="1025001350.6946898"/>
    <n v="915229324.65265012"/>
    <n v="979173922.5983398"/>
    <n v="876641246.77608013"/>
    <n v="87718256.398300007"/>
    <n v="79278951.097049981"/>
    <n v="65696782.829490021"/>
    <n v="55238627.625970006"/>
    <n v="679843.97678999999"/>
    <n v="1252183.4729500001"/>
    <n v="2.6767475738898798E-3"/>
    <n v="3.8747958537437149E-3"/>
    <n v="-723.90120999999999"/>
    <n v="-23.565278712700287"/>
    <n v="0.34537281790543578"/>
    <n v="0.24532327541130716"/>
    <n v="0.34537281790543578"/>
    <n v="0.24532327541130716"/>
    <n v="2.2907250789559025E-4"/>
    <n v="2.3979358986290684E-4"/>
    <n v="3.3564238243413512E-4"/>
    <n v="3.5041672078483122E-4"/>
    <m/>
    <m/>
    <m/>
    <n v="0"/>
    <m/>
    <n v="0"/>
    <m/>
    <n v="0"/>
    <m/>
    <n v="5.3648835664972028"/>
    <n v="57.222327394638583"/>
    <n v="41.510724425177855"/>
    <n v="2.0451201293785332E-3"/>
    <n v="-46.888614420124064"/>
    <n v="-53.10260872709329"/>
    <n v="63.665873463910295"/>
    <n v="56.217011587430399"/>
    <s v="Resto"/>
    <n v="2024"/>
    <n v="4"/>
    <d v="2026-02-27T00:00:00"/>
    <x v="38"/>
    <x v="6"/>
  </r>
  <r>
    <n v="2025"/>
    <n v="12"/>
    <n v="707"/>
    <x v="28"/>
    <s v="Salud"/>
    <n v="9"/>
    <s v="19581e27de7ced00ff1ce50b2047e7a567c76b1cbaebabe5ef03f7c3017bb5b7"/>
    <s v="a62909462c6310cff6f2c460478962c30aafe7f1a24cba6daff12de1aba6d3de"/>
    <x v="25"/>
    <n v="675931.57629999996"/>
    <n v="1247521.73991"/>
    <n v="675931.57629999996"/>
    <n v="1247521.73991"/>
    <n v="803329.14629999991"/>
    <n v="998179.31966000015"/>
    <n v="803329.14629999991"/>
    <n v="998179.31966000015"/>
    <n v="34851877.802999951"/>
    <n v="34722901.368000001"/>
    <n v="143.042"/>
    <n v="137.94900000000001"/>
    <n v="0"/>
    <n v="0"/>
    <n v="322888.30202999996"/>
    <n v="558505.41250999994"/>
    <n v="248462.47934999998"/>
    <n v="573433.34420000005"/>
    <n v="0"/>
    <n v="0"/>
    <n v="0"/>
    <n v="0"/>
    <n v="0"/>
    <n v="0"/>
    <s v="Salud"/>
    <s v="Accidentes y Enfermedades"/>
    <s v="Salud"/>
    <x v="30"/>
    <x v="0"/>
    <n v="679843.97678999999"/>
    <n v="1252183.4729500001"/>
    <n v="1025001350.6946898"/>
    <n v="915229324.65265012"/>
    <n v="979173922.5983398"/>
    <n v="876641246.77608013"/>
    <n v="4955836.1483499995"/>
    <n v="4792622.04966"/>
    <n v="3994460.0654399996"/>
    <n v="3257828.1352599999"/>
    <n v="679843.97678999999"/>
    <n v="1252183.4729500001"/>
    <n v="13.639102586655236"/>
    <n v="26.030046329200989"/>
    <n v="-571590.16361000005"/>
    <n v="-45.818052329191175"/>
    <n v="99.424514944079803"/>
    <n v="99.627711662012473"/>
    <n v="99.424514944079803"/>
    <n v="99.627711662012473"/>
    <n v="6.5944457130899456E-2"/>
    <n v="6.9030798380163683E-2"/>
    <n v="0.13630701140213819"/>
    <n v="0.14230698640953335"/>
    <m/>
    <m/>
    <m/>
    <n v="0"/>
    <m/>
    <n v="0"/>
    <m/>
    <n v="0"/>
    <m/>
    <n v="-19.520558032235147"/>
    <n v="118.84770211466741"/>
    <n v="80.01297995271905"/>
    <n v="20.111082177298254"/>
    <n v="-42.187077367989033"/>
    <n v="-56.671079234739771"/>
    <n v="129.95455204129999"/>
    <n v="97.396745089732079"/>
    <s v="Grandes"/>
    <n v="2024"/>
    <n v="4"/>
    <d v="2026-02-27T00:00:00"/>
    <x v="30"/>
    <x v="25"/>
  </r>
  <r>
    <n v="2025"/>
    <n v="12"/>
    <n v="707"/>
    <x v="28"/>
    <s v="Gastos Medicos"/>
    <n v="9"/>
    <s v="19581e27de7ced00ff1ce50b2047e7a567c76b1cbaebabe5ef03f7c3017bb5b7"/>
    <s v="a62909462c6310cff6f2c460478962c30aafe7f1a24cba6daff12de1aba6d3de"/>
    <x v="2"/>
    <n v="3912.4004900000004"/>
    <n v="4661.7330400000001"/>
    <n v="3912.4004900000004"/>
    <n v="4661.7330400000001"/>
    <n v="1517.68703"/>
    <n v="1560.3093699999999"/>
    <n v="1517.68703"/>
    <n v="1560.3093699999999"/>
    <n v="34851877.802999951"/>
    <n v="34722901.368000001"/>
    <n v="143.042"/>
    <n v="137.94900000000001"/>
    <n v="0"/>
    <n v="0"/>
    <n v="505.18703000000005"/>
    <n v="1066.0593700000002"/>
    <n v="1074.21326"/>
    <n v="2205.6889700000002"/>
    <n v="0"/>
    <n v="0"/>
    <n v="0"/>
    <n v="0"/>
    <n v="0"/>
    <n v="0"/>
    <s v="Gastos Medicos"/>
    <s v="Accidentes y Enfermedades"/>
    <s v="Gastos Medicos"/>
    <x v="28"/>
    <x v="0"/>
    <n v="679843.97678999999"/>
    <n v="1252183.4729500001"/>
    <n v="1025001350.6946898"/>
    <n v="915229324.65265012"/>
    <n v="979173922.5983398"/>
    <n v="876641246.77608013"/>
    <n v="177180208.77595001"/>
    <n v="158266338.74798006"/>
    <n v="139622278.47811997"/>
    <n v="117437565.55420999"/>
    <n v="679843.97678999999"/>
    <n v="1252183.4729500001"/>
    <n v="2.2081475786877272E-3"/>
    <n v="2.9454987566391133E-3"/>
    <n v="-749.33254999999963"/>
    <n v="-16.07411972265146"/>
    <n v="0.57548505592019372"/>
    <n v="0.37228833798752298"/>
    <n v="0.57548505592019372"/>
    <n v="0.37228833798752298"/>
    <n v="3.8169710579877671E-4"/>
    <n v="3.9956134448699768E-4"/>
    <n v="5.0935136303343774E-4"/>
    <n v="5.3177203983315914E-4"/>
    <m/>
    <m/>
    <m/>
    <n v="0"/>
    <m/>
    <n v="0"/>
    <m/>
    <n v="0"/>
    <m/>
    <n v="-2.7316595554380263"/>
    <n v="38.791709434634072"/>
    <n v="33.47058608057916"/>
    <n v="1.0869948883106323E-3"/>
    <n v="-52.611735873584607"/>
    <n v="-51.29806266383968"/>
    <n v="47.028560232071612"/>
    <n v="48.332261914516444"/>
    <s v="Resto"/>
    <n v="2024"/>
    <n v="4"/>
    <d v="2026-02-27T00:00:00"/>
    <x v="28"/>
    <x v="2"/>
  </r>
  <r>
    <n v="2025"/>
    <n v="12"/>
    <n v="707"/>
    <x v="28"/>
    <s v="Salud Individual"/>
    <n v="9"/>
    <s v="19581e27de7ced00ff1ce50b2047e7a567c76b1cbaebabe5ef03f7c3017bb5b7"/>
    <s v="a62909462c6310cff6f2c460478962c30aafe7f1a24cba6daff12de1aba6d3de"/>
    <x v="25"/>
    <n v="102678.93127"/>
    <n v="101750.93595999999"/>
    <n v="102678.93127"/>
    <n v="101750.93595999999"/>
    <n v="76472.241649999982"/>
    <n v="80039.884829999981"/>
    <n v="76472.241649999982"/>
    <n v="80039.884829999981"/>
    <n v="34851877.802999951"/>
    <n v="34722901.368000001"/>
    <n v="143.042"/>
    <n v="137.94900000000001"/>
    <n v="0"/>
    <n v="0"/>
    <n v="36974.924789999997"/>
    <n v="46671.752970000001"/>
    <n v="26469.912700000001"/>
    <n v="45405.637119999999"/>
    <n v="0"/>
    <n v="0"/>
    <n v="0"/>
    <n v="0"/>
    <n v="0"/>
    <n v="0"/>
    <s v="Salud Individual"/>
    <s v="Accidentes y Enfermedades"/>
    <s v="Salud"/>
    <x v="31"/>
    <x v="0"/>
    <n v="679843.97678999999"/>
    <n v="1252183.4729500001"/>
    <n v="1025001350.6946898"/>
    <n v="915229324.65265012"/>
    <n v="979173922.5983398"/>
    <n v="876641246.77608013"/>
    <n v="2804346.7436799998"/>
    <n v="2414500.2255700002"/>
    <n v="2031862.0334500002"/>
    <n v="1463480.7970499997"/>
    <n v="679843.97678999999"/>
    <n v="1252183.4729500001"/>
    <n v="3.6614206678044283"/>
    <n v="4.2141613772671835"/>
    <n v="927.99531000001298"/>
    <n v="0.91202631331550599"/>
    <n v="15.103308225927984"/>
    <n v="8.1258807641252844"/>
    <n v="15.103308225927984"/>
    <n v="8.1258807641252844"/>
    <n v="1.0017443508772926E-2"/>
    <n v="1.0486281231584557E-2"/>
    <n v="1.1117534504110949E-2"/>
    <n v="1.1606907196552453E-2"/>
    <m/>
    <m/>
    <m/>
    <n v="0"/>
    <m/>
    <n v="0"/>
    <m/>
    <n v="0"/>
    <m/>
    <n v="-4.4573317260231722"/>
    <n v="74.477052598952298"/>
    <n v="78.662553886939193"/>
    <n v="3.7636532594761829"/>
    <n v="-20.776653035151693"/>
    <n v="-41.703465959426666"/>
    <n v="139.68661404009845"/>
    <n v="102.78845520139681"/>
    <s v="Grandes"/>
    <n v="2024"/>
    <n v="4"/>
    <d v="2026-02-27T00:00:00"/>
    <x v="31"/>
    <x v="25"/>
  </r>
  <r>
    <n v="2025"/>
    <n v="12"/>
    <n v="707"/>
    <x v="28"/>
    <s v="Total General"/>
    <n v="9"/>
    <s v="19581e27de7ced00ff1ce50b2047e7a567c76b1cbaebabe5ef03f7c3017bb5b7"/>
    <s v="a62909462c6310cff6f2c460478962c30aafe7f1a24cba6daff12de1aba6d3de"/>
    <x v="58"/>
    <n v="679843.97678999999"/>
    <n v="1252183.4729500001"/>
    <n v="679843.97678999999"/>
    <n v="1252183.4729500001"/>
    <n v="804846.83333000017"/>
    <n v="999739.62902999995"/>
    <n v="804846.83333000017"/>
    <n v="999739.62902999995"/>
    <n v="34851877.802999951"/>
    <n v="34722901.368000001"/>
    <n v="143.042"/>
    <n v="137.94900000000001"/>
    <n v="0"/>
    <n v="0"/>
    <n v="323393.48905999999"/>
    <n v="559571.47187999997"/>
    <n v="249536.69261000003"/>
    <n v="575639.03316999995"/>
    <n v="0"/>
    <n v="0"/>
    <n v="0"/>
    <n v="0"/>
    <n v="0"/>
    <n v="0"/>
    <s v="Total General"/>
    <s v="Totales"/>
    <s v="Total General"/>
    <x v="26"/>
    <x v="0"/>
    <n v="679843.97678999999"/>
    <n v="1252183.4729500001"/>
    <n v="1025001350.6946898"/>
    <n v="915229324.65265012"/>
    <n v="979173922.5983398"/>
    <n v="876641246.77608013"/>
    <n v="1025001350.6946898"/>
    <n v="915229324.65265012"/>
    <n v="593582477.48155999"/>
    <n v="529500429.12055987"/>
    <n v="679843.97678999999"/>
    <n v="1252183.4729500001"/>
    <n v="6.6326154236698229E-2"/>
    <n v="0.13681636276517162"/>
    <n v="-572339.4961600001"/>
    <n v="-45.707319136838166"/>
    <n v="100"/>
    <n v="100"/>
    <n v="100"/>
    <n v="100"/>
    <n v="6.6326154236698229E-2"/>
    <n v="6.9430359724650684E-2"/>
    <n v="0.13681636276517162"/>
    <n v="0.14283875844936653"/>
    <m/>
    <m/>
    <m/>
    <n v="0"/>
    <m/>
    <n v="0"/>
    <m/>
    <n v="0"/>
    <m/>
    <n v="-19.494355334207867"/>
    <n v="118.3869918404253"/>
    <n v="79.83970804811284"/>
    <n v="0.13559140706861639"/>
    <n v="-42.206937753011161"/>
    <n v="-56.650491326861449"/>
    <n v="129.59756967101848"/>
    <n v="97.208743611162504"/>
    <s v="Resto"/>
    <n v="2024"/>
    <n v="4"/>
    <d v="2026-02-27T00:00:00"/>
    <x v="26"/>
    <x v="58"/>
  </r>
  <r>
    <n v="2025"/>
    <n v="12"/>
    <n v="9"/>
    <x v="29"/>
    <s v="Incendio"/>
    <n v="9"/>
    <s v="19581e27de7ced00ff1ce50b2047e7a567c76b1cbaebabe5ef03f7c3017bb5b7"/>
    <s v="a62909462c6310cff6f2c460478962c30aafe7f1a24cba6daff12de1aba6d3de"/>
    <x v="33"/>
    <n v="307807.68264999997"/>
    <n v="164111.63503"/>
    <n v="307807.68264999997"/>
    <n v="164111.63503"/>
    <n v="83620.984450000004"/>
    <n v="41269.620829999993"/>
    <n v="83620.984450000004"/>
    <n v="41269.620829999993"/>
    <n v="34851877.802999951"/>
    <n v="34722901.368000001"/>
    <n v="143.042"/>
    <n v="137.94900000000001"/>
    <n v="0"/>
    <n v="0"/>
    <n v="22512.227629999998"/>
    <n v="20490.083079999997"/>
    <n v="49515.936529999999"/>
    <n v="50560.08556"/>
    <n v="0"/>
    <n v="0"/>
    <n v="0"/>
    <n v="0"/>
    <n v="0"/>
    <n v="0"/>
    <s v="Incendio"/>
    <s v="Daños Sin Autos"/>
    <s v="Incendio"/>
    <x v="0"/>
    <x v="0"/>
    <n v="3942877.9221700002"/>
    <n v="3641209.24174"/>
    <n v="1025001350.6946898"/>
    <n v="915229324.65265012"/>
    <n v="979173922.5983398"/>
    <n v="876641246.77608013"/>
    <n v="34004630.66296"/>
    <n v="29220783.15724"/>
    <n v="21161856.01103"/>
    <n v="17879229.429379996"/>
    <m/>
    <m/>
    <n v="0.90519342997976926"/>
    <n v="0.56162640866570424"/>
    <n v="143696.04761999997"/>
    <n v="87.559939058392771"/>
    <m/>
    <m/>
    <n v="7.8066754468673754"/>
    <n v="4.507064113447572"/>
    <n v="3.0029978247480823E-2"/>
    <n v="3.1435445281590049E-2"/>
    <n v="1.7931203755111761E-2"/>
    <n v="1.8720501189458512E-2"/>
    <m/>
    <m/>
    <m/>
    <n v="0"/>
    <m/>
    <n v="0"/>
    <m/>
    <n v="0"/>
    <m/>
    <n v="102.62115999188843"/>
    <n v="27.166633311450912"/>
    <n v="25.147285152850866"/>
    <n v="0.39514957670260592"/>
    <n v="9.8688938551634298"/>
    <n v="-2.0651646816556513"/>
    <n v="45.464610401462593"/>
    <n v="40.526203334217605"/>
    <s v="Resto"/>
    <n v="2024"/>
    <n v="4"/>
    <d v="2026-02-27T00:00:00"/>
    <x v="0"/>
    <x v="33"/>
  </r>
  <r>
    <n v="2025"/>
    <n v="12"/>
    <n v="9"/>
    <x v="29"/>
    <s v="Credito"/>
    <n v="9"/>
    <s v="19581e27de7ced00ff1ce50b2047e7a567c76b1cbaebabe5ef03f7c3017bb5b7"/>
    <s v="a62909462c6310cff6f2c460478962c30aafe7f1a24cba6daff12de1aba6d3de"/>
    <x v="11"/>
    <n v="0"/>
    <n v="0"/>
    <n v="0"/>
    <n v="0"/>
    <n v="0"/>
    <n v="148.42836"/>
    <n v="0"/>
    <n v="148.42836"/>
    <n v="0"/>
    <n v="0"/>
    <n v="0"/>
    <n v="0"/>
    <n v="0"/>
    <n v="0"/>
    <n v="0"/>
    <n v="148.42836"/>
    <n v="0"/>
    <n v="0"/>
    <n v="0"/>
    <n v="0"/>
    <n v="0"/>
    <n v="0"/>
    <n v="0"/>
    <n v="0"/>
    <s v="Credito"/>
    <s v="Daños Sin Autos"/>
    <s v="Credito"/>
    <x v="1"/>
    <x v="0"/>
    <n v="3942877.9221700002"/>
    <n v="3641209.24174"/>
    <n v="1025001350.6946898"/>
    <n v="915229324.65265012"/>
    <n v="979173922.5983398"/>
    <n v="876641246.77608013"/>
    <n v="2401337.6784999999"/>
    <n v="1715157.2791200001"/>
    <n v="1414741.6117099999"/>
    <n v="868637.32117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1"/>
    <x v="11"/>
  </r>
  <r>
    <n v="2025"/>
    <n v="12"/>
    <n v="9"/>
    <x v="29"/>
    <s v="Accidentes y Enfermedades Total"/>
    <n v="9"/>
    <s v="19581e27de7ced00ff1ce50b2047e7a567c76b1cbaebabe5ef03f7c3017bb5b7"/>
    <s v="a62909462c6310cff6f2c460478962c30aafe7f1a24cba6daff12de1aba6d3de"/>
    <x v="53"/>
    <n v="66645.48388"/>
    <n v="56873.954549999995"/>
    <n v="66645.48388"/>
    <n v="56873.954549999995"/>
    <n v="23847.135960000003"/>
    <n v="26817.50387"/>
    <n v="23847.135960000003"/>
    <n v="26817.50387"/>
    <n v="34851877.802999951"/>
    <n v="34722901.368000001"/>
    <n v="143.042"/>
    <n v="137.94900000000001"/>
    <n v="0"/>
    <n v="0"/>
    <n v="23847.13596"/>
    <n v="26817.50387"/>
    <n v="63014.495990000003"/>
    <n v="59785.241549999999"/>
    <n v="0"/>
    <n v="0"/>
    <n v="0"/>
    <n v="0"/>
    <n v="0"/>
    <n v="0"/>
    <s v="Accidentes y Enfermedades Total"/>
    <s v="Totales"/>
    <s v="Accidentes y Enfermedades Total"/>
    <x v="2"/>
    <x v="0"/>
    <n v="3942877.9221700002"/>
    <n v="3641209.24174"/>
    <n v="1025001350.6946898"/>
    <n v="915229324.65265012"/>
    <n v="979173922.5983398"/>
    <n v="876641246.77608013"/>
    <n v="188947947.14104998"/>
    <n v="169654061.67242995"/>
    <n v="145343919.95890003"/>
    <n v="122278581.2772"/>
    <n v="66645.48388"/>
    <n v="56873.954549999995"/>
    <n v="3.527187507903911E-2"/>
    <n v="3.352348537331979E-2"/>
    <n v="9771.5293300000048"/>
    <n v="17.18102672359365"/>
    <n v="100"/>
    <n v="100"/>
    <n v="1.6902751035041181"/>
    <n v="1.5619523837861629"/>
    <n v="6.5019898593139756E-3"/>
    <n v="6.80629685308094E-3"/>
    <n v="6.2141752911583029E-3"/>
    <n v="6.4877114508538822E-3"/>
    <m/>
    <m/>
    <m/>
    <n v="0"/>
    <m/>
    <n v="0"/>
    <m/>
    <n v="0"/>
    <m/>
    <n v="-11.076228139647505"/>
    <n v="35.782073400409985"/>
    <n v="47.152521891938676"/>
    <n v="1.6407384613503911E-2"/>
    <n v="-11.076228139647515"/>
    <n v="5.4014240910932765"/>
    <n v="37.84388906924589"/>
    <n v="44.856394612994585"/>
    <s v="Resto"/>
    <n v="2024"/>
    <n v="4"/>
    <d v="2026-02-27T00:00:00"/>
    <x v="2"/>
    <x v="53"/>
  </r>
  <r>
    <n v="2025"/>
    <n v="12"/>
    <n v="9"/>
    <x v="29"/>
    <s v="Accidentes Personales"/>
    <n v="9"/>
    <s v="19581e27de7ced00ff1ce50b2047e7a567c76b1cbaebabe5ef03f7c3017bb5b7"/>
    <s v="a62909462c6310cff6f2c460478962c30aafe7f1a24cba6daff12de1aba6d3de"/>
    <x v="17"/>
    <n v="66645.48388"/>
    <n v="56873.954549999995"/>
    <n v="66645.48388"/>
    <n v="56873.954549999995"/>
    <n v="23847.135960000003"/>
    <n v="26817.50387"/>
    <n v="23847.135960000003"/>
    <n v="26817.50387"/>
    <n v="34851877.802999951"/>
    <n v="34722901.368000001"/>
    <n v="143.042"/>
    <n v="137.94900000000001"/>
    <n v="0"/>
    <n v="0"/>
    <n v="23847.13596"/>
    <n v="26817.50387"/>
    <n v="63014.495990000003"/>
    <n v="59785.241549999999"/>
    <n v="0"/>
    <n v="0"/>
    <n v="0"/>
    <n v="0"/>
    <n v="0"/>
    <n v="0"/>
    <s v="Accidentes Personales"/>
    <s v="Accidentes y Enfermedades"/>
    <s v="Accidentes Personales"/>
    <x v="5"/>
    <x v="0"/>
    <n v="3942877.9221700002"/>
    <n v="3641209.24174"/>
    <n v="1025001350.6946898"/>
    <n v="915229324.65265012"/>
    <n v="979173922.5983398"/>
    <n v="876641246.77608013"/>
    <n v="6811902.2167499969"/>
    <n v="6595100.8747899998"/>
    <n v="1727181.4153400001"/>
    <n v="1583187.5877299996"/>
    <n v="66645.48388"/>
    <n v="56873.954549999995"/>
    <n v="0.97836818203472387"/>
    <n v="0.8623667117420849"/>
    <n v="9771.5293300000048"/>
    <n v="17.18102672359365"/>
    <n v="100"/>
    <n v="100"/>
    <n v="1.6902751035041181"/>
    <n v="1.5619523837861629"/>
    <n v="6.5019898593139756E-3"/>
    <n v="6.80629685308094E-3"/>
    <n v="6.2141752911583029E-3"/>
    <n v="6.4877114508538822E-3"/>
    <m/>
    <m/>
    <m/>
    <n v="0"/>
    <m/>
    <n v="0"/>
    <m/>
    <n v="0"/>
    <m/>
    <n v="-11.076228139647505"/>
    <n v="35.782073400409985"/>
    <n v="47.152521891938676"/>
    <n v="1.3806966510987866"/>
    <n v="-11.076228139647515"/>
    <n v="5.4014240910932765"/>
    <n v="37.84388906924589"/>
    <n v="44.856394612994585"/>
    <s v="Resto"/>
    <n v="2024"/>
    <n v="4"/>
    <d v="2026-02-27T00:00:00"/>
    <x v="5"/>
    <x v="17"/>
  </r>
  <r>
    <n v="2025"/>
    <n v="12"/>
    <n v="9"/>
    <x v="29"/>
    <s v="AP Individual"/>
    <n v="9"/>
    <s v="19581e27de7ced00ff1ce50b2047e7a567c76b1cbaebabe5ef03f7c3017bb5b7"/>
    <s v="a62909462c6310cff6f2c460478962c30aafe7f1a24cba6daff12de1aba6d3de"/>
    <x v="14"/>
    <n v="18797.261480000001"/>
    <n v="15223.989599999999"/>
    <n v="18797.261480000001"/>
    <n v="15223.989599999999"/>
    <n v="2079.8615200000004"/>
    <n v="1057.5176200000001"/>
    <n v="2079.8615200000004"/>
    <n v="1057.5176200000001"/>
    <n v="34851877.802999951"/>
    <n v="34722901.368000001"/>
    <n v="143.042"/>
    <n v="137.94900000000001"/>
    <n v="0"/>
    <n v="0"/>
    <n v="2079.8615199999999"/>
    <n v="1057.5176200000001"/>
    <n v="18331.542280000001"/>
    <n v="14890.947029999999"/>
    <n v="0"/>
    <n v="0"/>
    <n v="0"/>
    <n v="0"/>
    <n v="0"/>
    <n v="0"/>
    <s v="AP Individual"/>
    <s v="Accidentes y Enfermedades"/>
    <s v="Accidentes Personales"/>
    <x v="4"/>
    <x v="0"/>
    <n v="3942877.9221700002"/>
    <n v="3641209.24174"/>
    <n v="1025001350.6946898"/>
    <n v="915229324.65265012"/>
    <n v="979173922.5983398"/>
    <n v="876641246.77608013"/>
    <n v="3822693.4372799997"/>
    <n v="3705521.2749200007"/>
    <n v="405025.26086999994"/>
    <n v="387436.92212"/>
    <n v="66645.48388"/>
    <n v="56873.954549999995"/>
    <n v="0.49172819605892876"/>
    <n v="0.41084609884822948"/>
    <n v="3573.2718800000021"/>
    <n v="23.471323706106585"/>
    <n v="28.204854081104468"/>
    <n v="26.76794627779228"/>
    <n v="0.47673962651257407"/>
    <n v="0.41810257497657605"/>
    <n v="1.8338767521877163E-3"/>
    <n v="1.9197060957382845E-3"/>
    <n v="1.663407103545097E-3"/>
    <n v="1.7366271158227456E-3"/>
    <m/>
    <m/>
    <m/>
    <n v="0"/>
    <m/>
    <n v="0"/>
    <m/>
    <n v="0"/>
    <m/>
    <n v="96.673935324122567"/>
    <n v="11.064704942328655"/>
    <n v="6.9463895324783991"/>
    <n v="0.51351402515794409"/>
    <n v="96.67393532412251"/>
    <n v="23.105281639028185"/>
    <n v="11.34580761526629"/>
    <n v="7.1017485850260273"/>
    <s v="Medianas"/>
    <n v="2024"/>
    <n v="4"/>
    <d v="2026-02-27T00:00:00"/>
    <x v="4"/>
    <x v="14"/>
  </r>
  <r>
    <n v="2025"/>
    <n v="12"/>
    <n v="9"/>
    <x v="29"/>
    <s v="AP Gpo y Col"/>
    <n v="9"/>
    <s v="19581e27de7ced00ff1ce50b2047e7a567c76b1cbaebabe5ef03f7c3017bb5b7"/>
    <s v="a62909462c6310cff6f2c460478962c30aafe7f1a24cba6daff12de1aba6d3de"/>
    <x v="17"/>
    <n v="47848.222399999999"/>
    <n v="41649.964950000001"/>
    <n v="47848.222399999999"/>
    <n v="41649.964950000001"/>
    <n v="21767.274439999994"/>
    <n v="25759.986249999998"/>
    <n v="21767.274439999994"/>
    <n v="25759.986249999998"/>
    <n v="34851877.802999951"/>
    <n v="34722901.368000001"/>
    <n v="143.042"/>
    <n v="137.94900000000001"/>
    <n v="0"/>
    <n v="0"/>
    <n v="21767.274440000001"/>
    <n v="25759.986250000002"/>
    <n v="44682.953710000002"/>
    <n v="44894.294520000003"/>
    <n v="0"/>
    <n v="0"/>
    <n v="0"/>
    <n v="0"/>
    <n v="0"/>
    <n v="0"/>
    <s v="AP Gpo y Col"/>
    <s v="Accidentes y Enfermedades"/>
    <s v="Accidentes Personales"/>
    <x v="3"/>
    <x v="0"/>
    <n v="3942877.9221700002"/>
    <n v="3641209.24174"/>
    <n v="1025001350.6946898"/>
    <n v="915229324.65265012"/>
    <n v="979173922.5983398"/>
    <n v="876641246.77608013"/>
    <n v="2989208.7794700004"/>
    <n v="2889579.59987"/>
    <n v="1322156.15447"/>
    <n v="1195750.6656100003"/>
    <n v="66645.48388"/>
    <n v="56873.954549999995"/>
    <n v="1.6006985771159048"/>
    <n v="1.4413849319767416"/>
    <n v="6198.2574499999973"/>
    <n v="14.881783111800662"/>
    <n v="71.795145918895528"/>
    <n v="73.232053722207723"/>
    <n v="1.2135354769915441"/>
    <n v="1.143849808809587"/>
    <n v="4.6681131071262582E-3"/>
    <n v="4.8865907573426553E-3"/>
    <n v="4.5507681876132073E-3"/>
    <n v="4.7510843350311374E-3"/>
    <m/>
    <m/>
    <m/>
    <n v="0"/>
    <m/>
    <n v="0"/>
    <m/>
    <n v="0"/>
    <m/>
    <n v="-15.499665920823247"/>
    <n v="45.492336701728746"/>
    <n v="61.848758530587901"/>
    <n v="1.6463467167934964"/>
    <n v="-15.499665920823237"/>
    <n v="-0.47075204602190501"/>
    <n v="48.71494078317501"/>
    <n v="57.379198237593776"/>
    <s v="Resto"/>
    <n v="2024"/>
    <n v="4"/>
    <d v="2026-02-27T00:00:00"/>
    <x v="3"/>
    <x v="17"/>
  </r>
  <r>
    <n v="2025"/>
    <n v="12"/>
    <n v="9"/>
    <x v="29"/>
    <s v="MyT Carga"/>
    <n v="9"/>
    <s v="19581e27de7ced00ff1ce50b2047e7a567c76b1cbaebabe5ef03f7c3017bb5b7"/>
    <s v="a62909462c6310cff6f2c460478962c30aafe7f1a24cba6daff12de1aba6d3de"/>
    <x v="7"/>
    <n v="101011.09044"/>
    <n v="95334.320500000002"/>
    <n v="101011.09044"/>
    <n v="95334.320500000002"/>
    <n v="62515.840549999994"/>
    <n v="35268.862840000002"/>
    <n v="62515.840549999994"/>
    <n v="35268.862840000002"/>
    <n v="34851877.802999951"/>
    <n v="34722901.368000001"/>
    <n v="143.042"/>
    <n v="137.94900000000001"/>
    <n v="0"/>
    <n v="446.17955999999998"/>
    <n v="62526.627409999994"/>
    <n v="33242.113510000003"/>
    <n v="84103.216440000004"/>
    <n v="79117.510469999994"/>
    <n v="0"/>
    <n v="0"/>
    <n v="0"/>
    <n v="0"/>
    <n v="0"/>
    <n v="0"/>
    <s v="MyT Carga"/>
    <s v="Daños Sin Autos"/>
    <s v="Maritimo y Transportes"/>
    <x v="17"/>
    <x v="0"/>
    <n v="3942877.9221700002"/>
    <n v="3641209.24174"/>
    <n v="1025001350.6946898"/>
    <n v="915229324.65265012"/>
    <n v="979173922.5983398"/>
    <n v="876641246.77608013"/>
    <n v="13372625.609420002"/>
    <n v="11810280.26677"/>
    <n v="7994414.3617699994"/>
    <n v="7433235.6017499994"/>
    <n v="121289.03195999999"/>
    <n v="114988.69991"/>
    <n v="0.75535720052496902"/>
    <n v="0.80721471757310836"/>
    <n v="5676.7699399999983"/>
    <n v="5.954592124039948"/>
    <n v="83.281306485579449"/>
    <n v="82.907555763841842"/>
    <n v="2.5618619808651744"/>
    <n v="2.6182049470588304"/>
    <n v="9.8547275446554498E-3"/>
    <n v="1.0315949813283076E-2"/>
    <n v="1.0416440768676363E-2"/>
    <n v="1.0874952650311602E-2"/>
    <m/>
    <m/>
    <m/>
    <n v="0"/>
    <m/>
    <n v="0"/>
    <m/>
    <n v="0"/>
    <m/>
    <n v="77.255050251004903"/>
    <n v="61.890075909173589"/>
    <n v="36.994927592734037"/>
    <n v="0.78199399882193132"/>
    <n v="88.094620972852795"/>
    <n v="6.3016466776852242"/>
    <n v="74.345108375976395"/>
    <n v="42.016126787261392"/>
    <s v="Resto"/>
    <n v="2024"/>
    <n v="4"/>
    <d v="2026-02-27T00:00:00"/>
    <x v="17"/>
    <x v="7"/>
  </r>
  <r>
    <n v="2025"/>
    <n v="12"/>
    <n v="9"/>
    <x v="29"/>
    <s v="MyT Cascos"/>
    <n v="9"/>
    <s v="19581e27de7ced00ff1ce50b2047e7a567c76b1cbaebabe5ef03f7c3017bb5b7"/>
    <s v="a62909462c6310cff6f2c460478962c30aafe7f1a24cba6daff12de1aba6d3de"/>
    <x v="29"/>
    <n v="20277.94152"/>
    <n v="19654.379410000001"/>
    <n v="20277.94152"/>
    <n v="19654.379410000001"/>
    <n v="14096.229640000001"/>
    <n v="28251.040059999999"/>
    <n v="14096.229640000001"/>
    <n v="28251.040059999999"/>
    <n v="34851877.802999951"/>
    <n v="34722901.368000001"/>
    <n v="143.042"/>
    <n v="137.94900000000001"/>
    <n v="0"/>
    <n v="0"/>
    <n v="43036.929880000003"/>
    <n v="20712.074929999999"/>
    <n v="107675.4761"/>
    <n v="58110.512479999998"/>
    <n v="0"/>
    <n v="0"/>
    <n v="0"/>
    <n v="0"/>
    <n v="0"/>
    <n v="0"/>
    <s v="MyT Cascos"/>
    <s v="Daños Sin Autos"/>
    <s v="Maritimo y Transportes"/>
    <x v="18"/>
    <x v="0"/>
    <n v="3942877.9221700002"/>
    <n v="3641209.24174"/>
    <n v="1025001350.6946898"/>
    <n v="915229324.65265012"/>
    <n v="979173922.5983398"/>
    <n v="876641246.77608013"/>
    <n v="9917118.7117099985"/>
    <n v="6428123.3506000005"/>
    <n v="-1931159.7656899989"/>
    <n v="6397090.5990500022"/>
    <n v="121289.03195999999"/>
    <n v="114988.69991"/>
    <n v="0.2044741230742361"/>
    <n v="0.30575610233374662"/>
    <n v="623.56210999999894"/>
    <n v="3.1726369833012136"/>
    <n v="16.718693514420561"/>
    <n v="17.092444236158162"/>
    <n v="0.51429290787780324"/>
    <n v="0.53977615965315684"/>
    <n v="1.9783331510984568E-3"/>
    <n v="2.0709233622348087E-3"/>
    <n v="2.1474813886081801E-3"/>
    <n v="2.2420094288605045E-3"/>
    <m/>
    <m/>
    <m/>
    <n v="0"/>
    <m/>
    <n v="0"/>
    <m/>
    <n v="0"/>
    <m/>
    <n v="-50.103678979385499"/>
    <n v="69.515091687669496"/>
    <n v="143.73916098122172"/>
    <n v="-0.72993596337501632"/>
    <n v="107.78666563080073"/>
    <n v="85.294315098423667"/>
    <n v="39.969110366441186"/>
    <n v="35.642561123735597"/>
    <s v="Resto"/>
    <n v="2024"/>
    <n v="4"/>
    <d v="2026-02-27T00:00:00"/>
    <x v="18"/>
    <x v="29"/>
  </r>
  <r>
    <n v="2025"/>
    <n v="12"/>
    <n v="9"/>
    <x v="29"/>
    <s v="Maritimo y Transportes"/>
    <n v="9"/>
    <s v="19581e27de7ced00ff1ce50b2047e7a567c76b1cbaebabe5ef03f7c3017bb5b7"/>
    <s v="a62909462c6310cff6f2c460478962c30aafe7f1a24cba6daff12de1aba6d3de"/>
    <x v="26"/>
    <n v="121289.03195999999"/>
    <n v="114988.69991"/>
    <n v="121289.03195999999"/>
    <n v="114988.69991"/>
    <n v="76612.070189999999"/>
    <n v="63519.902900000008"/>
    <n v="76612.070189999999"/>
    <n v="63519.902900000008"/>
    <n v="34851877.802999951"/>
    <n v="34722901.368000001"/>
    <n v="143.042"/>
    <n v="137.94900000000001"/>
    <n v="0"/>
    <n v="446.17955999999998"/>
    <n v="105563.55729000001"/>
    <n v="53954.188439999998"/>
    <n v="191778.69253999999"/>
    <n v="137228.02294999998"/>
    <n v="0"/>
    <n v="0"/>
    <n v="0"/>
    <n v="0"/>
    <n v="0"/>
    <n v="0"/>
    <s v="Maritimo y Transportes"/>
    <s v="Daños Sin Autos"/>
    <s v="Maritimo y Transportes"/>
    <x v="19"/>
    <x v="0"/>
    <n v="3942877.9221700002"/>
    <n v="3641209.24174"/>
    <n v="1025001350.6946898"/>
    <n v="915229324.65265012"/>
    <n v="979173922.5983398"/>
    <n v="876641246.77608013"/>
    <n v="23289744.321129996"/>
    <n v="18238403.617370002"/>
    <n v="6063254.5960799996"/>
    <n v="13830326.200799998"/>
    <n v="121289.03195999999"/>
    <n v="114988.69991"/>
    <n v="0.52078301198849375"/>
    <n v="0.63047568374068863"/>
    <n v="6300.3320499999973"/>
    <n v="5.4790879929342395"/>
    <n v="100"/>
    <n v="100"/>
    <n v="3.0761548887429777"/>
    <n v="3.1579811067119872"/>
    <n v="1.1833060695753907E-2"/>
    <n v="1.2386873175517885E-2"/>
    <n v="1.2563922157284545E-2"/>
    <n v="1.3116962079172106E-2"/>
    <m/>
    <m/>
    <m/>
    <n v="0"/>
    <m/>
    <n v="0"/>
    <m/>
    <n v="0"/>
    <m/>
    <n v="20.611126107373167"/>
    <n v="63.164878927606537"/>
    <n v="55.240126159975823"/>
    <n v="1.2635469775511494"/>
    <n v="95.654054564072339"/>
    <n v="39.751843987343548"/>
    <n v="55.044466041493237"/>
    <n v="39.31717974225905"/>
    <s v="Resto"/>
    <n v="2024"/>
    <n v="4"/>
    <d v="2026-02-27T00:00:00"/>
    <x v="19"/>
    <x v="26"/>
  </r>
  <r>
    <n v="2025"/>
    <n v="12"/>
    <n v="9"/>
    <x v="29"/>
    <s v="Huracan y Otros Riesgos Hidrometeorologicos"/>
    <n v="9"/>
    <s v="19581e27de7ced00ff1ce50b2047e7a567c76b1cbaebabe5ef03f7c3017bb5b7"/>
    <s v="a62909462c6310cff6f2c460478962c30aafe7f1a24cba6daff12de1aba6d3de"/>
    <x v="6"/>
    <n v="112656.51062999999"/>
    <n v="106666.39692"/>
    <n v="112656.51062999999"/>
    <n v="106666.39692"/>
    <n v="27120.149830000002"/>
    <n v="17432.967089999998"/>
    <n v="27120.149830000002"/>
    <n v="17432.967089999998"/>
    <n v="34851877.802999951"/>
    <n v="34722901.368000001"/>
    <n v="143.042"/>
    <n v="137.94900000000001"/>
    <n v="0"/>
    <n v="0"/>
    <n v="6974.03143"/>
    <n v="1074.9096999999999"/>
    <n v="5644.0788000000002"/>
    <n v="18092.71055"/>
    <n v="0"/>
    <n v="0"/>
    <n v="0"/>
    <n v="0"/>
    <n v="0"/>
    <n v="0"/>
    <s v="Huracan y Otros Riesgos Hidrometeorologicos"/>
    <s v="Daños Sin Autos"/>
    <s v="Riesgos Catastroficos"/>
    <x v="14"/>
    <x v="0"/>
    <n v="3942877.9221700002"/>
    <n v="3641209.24174"/>
    <n v="1025001350.6946898"/>
    <n v="915229324.65265012"/>
    <n v="979173922.5983398"/>
    <n v="876641246.77608013"/>
    <n v="23197857.011369999"/>
    <n v="20492623.836209998"/>
    <n v="11407851.490080001"/>
    <n v="6622132.7381100012"/>
    <n v="148994.48161000002"/>
    <n v="139405.49182"/>
    <n v="0.48563326592962225"/>
    <n v="0.52051117403288749"/>
    <n v="5990.1137099999905"/>
    <n v="5.6157458046441677"/>
    <n v="75.611196745449703"/>
    <n v="76.515204334795769"/>
    <n v="2.857215284210433"/>
    <n v="2.9294223385258698"/>
    <n v="1.099086460263175E-2"/>
    <n v="1.1505260508884287E-2"/>
    <n v="1.1654608746336037E-2"/>
    <n v="1.2167622423913362E-2"/>
    <m/>
    <m/>
    <m/>
    <n v="0"/>
    <m/>
    <n v="0"/>
    <m/>
    <n v="0"/>
    <m/>
    <n v="55.568181193646723"/>
    <n v="24.073308926699539"/>
    <n v="16.343447977412001"/>
    <n v="0.23773231842633161"/>
    <n v="548.80160910260645"/>
    <n v="-68.804680844241986"/>
    <n v="123.56367933771584"/>
    <n v="5.9411203038341869"/>
    <s v="Resto"/>
    <n v="2024"/>
    <n v="4"/>
    <d v="2026-02-27T00:00:00"/>
    <x v="14"/>
    <x v="6"/>
  </r>
  <r>
    <n v="2025"/>
    <n v="12"/>
    <n v="9"/>
    <x v="29"/>
    <s v="Riesgos Catastroficos"/>
    <n v="9"/>
    <s v="19581e27de7ced00ff1ce50b2047e7a567c76b1cbaebabe5ef03f7c3017bb5b7"/>
    <s v="a62909462c6310cff6f2c460478962c30aafe7f1a24cba6daff12de1aba6d3de"/>
    <x v="31"/>
    <n v="148994.48161000002"/>
    <n v="139405.49182"/>
    <n v="148994.48161000002"/>
    <n v="139405.49182"/>
    <n v="27342.036800000002"/>
    <n v="18663.313529999999"/>
    <n v="27342.036800000002"/>
    <n v="18663.313529999999"/>
    <n v="34851877.802999951"/>
    <n v="34722901.368000001"/>
    <n v="143.042"/>
    <n v="137.94900000000001"/>
    <n v="0"/>
    <n v="0"/>
    <n v="7159.0839800000003"/>
    <n v="1909.51882"/>
    <n v="6110.6073099999994"/>
    <n v="30043.352469999998"/>
    <n v="0"/>
    <n v="0"/>
    <n v="0"/>
    <n v="0"/>
    <n v="0"/>
    <n v="0"/>
    <s v="Riesgos Catastroficos"/>
    <s v="Daños Sin Autos"/>
    <s v="Riesgos Catastroficos"/>
    <x v="15"/>
    <x v="0"/>
    <n v="3942877.9221700002"/>
    <n v="3641209.24174"/>
    <n v="1025001350.6946898"/>
    <n v="915229324.65265012"/>
    <n v="979173922.5983398"/>
    <n v="876641246.77608013"/>
    <n v="38761762.84839002"/>
    <n v="34998585.621450007"/>
    <n v="12144880.34196"/>
    <n v="6399232.7254699999"/>
    <n v="148994.48161000002"/>
    <n v="139405.49182"/>
    <n v="0.38438520506089041"/>
    <n v="0.39831750153515022"/>
    <n v="9588.9897900000215"/>
    <n v="6.8784878305808039"/>
    <n v="100"/>
    <n v="100"/>
    <n v="3.7788256332318677"/>
    <n v="3.8285493242729229"/>
    <n v="1.4536027831477463E-2"/>
    <n v="1.5216344938458703E-2"/>
    <n v="1.5231755371573948E-2"/>
    <n v="1.5902228229925878E-2"/>
    <m/>
    <m/>
    <m/>
    <n v="0"/>
    <m/>
    <n v="0"/>
    <m/>
    <n v="0"/>
    <m/>
    <n v="46.501513549828921"/>
    <n v="18.351039920773076"/>
    <n v="13.387789308973581"/>
    <n v="0.22513220410689869"/>
    <n v="274.91560203632872"/>
    <n v="-79.660700928427389"/>
    <n v="117.15830549746128"/>
    <n v="6.3558779663713079"/>
    <s v="Resto"/>
    <n v="2024"/>
    <n v="4"/>
    <d v="2026-02-27T00:00:00"/>
    <x v="15"/>
    <x v="31"/>
  </r>
  <r>
    <n v="2025"/>
    <n v="12"/>
    <n v="9"/>
    <x v="29"/>
    <s v="Terremoto y Erupcion Volcanica"/>
    <n v="9"/>
    <s v="19581e27de7ced00ff1ce50b2047e7a567c76b1cbaebabe5ef03f7c3017bb5b7"/>
    <s v="a62909462c6310cff6f2c460478962c30aafe7f1a24cba6daff12de1aba6d3de"/>
    <x v="45"/>
    <n v="36337.970979999998"/>
    <n v="32739.0949"/>
    <n v="36337.970979999998"/>
    <n v="32739.0949"/>
    <n v="221.88696999999996"/>
    <n v="1180.8703200000002"/>
    <n v="221.88696999999996"/>
    <n v="1180.8703200000002"/>
    <n v="34851877.802999951"/>
    <n v="34722901.368000001"/>
    <n v="143.042"/>
    <n v="137.94900000000001"/>
    <n v="0"/>
    <n v="0"/>
    <n v="185.05255"/>
    <n v="785.13300000000004"/>
    <n v="466.52850999999998"/>
    <n v="11950.64192"/>
    <n v="0"/>
    <n v="0"/>
    <n v="0"/>
    <n v="0"/>
    <n v="0"/>
    <n v="0"/>
    <s v="Terremoto y Erupcion Volcanica"/>
    <s v="Daños Sin Autos"/>
    <s v="Riesgos Catastroficos"/>
    <x v="16"/>
    <x v="0"/>
    <n v="3942877.9221700002"/>
    <n v="3641209.24174"/>
    <n v="1025001350.6946898"/>
    <n v="915229324.65265012"/>
    <n v="979173922.5983398"/>
    <n v="876641246.77608013"/>
    <n v="15563905.993049996"/>
    <n v="14505796.106170004"/>
    <n v="760196.79989999975"/>
    <n v="-222767.64615000002"/>
    <n v="148994.48161000002"/>
    <n v="139405.49182"/>
    <n v="0.2334759089153236"/>
    <n v="0.22569664333055464"/>
    <n v="3598.8760799999982"/>
    <n v="10.992594911351672"/>
    <n v="24.388803254550275"/>
    <n v="23.484795665204235"/>
    <n v="0.92161034902143391"/>
    <n v="0.8991269857470533"/>
    <n v="3.5451632288457098E-3"/>
    <n v="3.7110844295744124E-3"/>
    <n v="3.5771466252379112E-3"/>
    <n v="3.7346058060125165E-3"/>
    <m/>
    <m/>
    <m/>
    <n v="0"/>
    <m/>
    <n v="0"/>
    <m/>
    <n v="0"/>
    <m/>
    <n v="-81.209878320931978"/>
    <n v="0.61062014200551806"/>
    <n v="3.6069119308487672"/>
    <n v="2.918809577061994E-2"/>
    <n v="-76.430420068956479"/>
    <n v="-96.09620543295469"/>
    <n v="39.665860935272747"/>
    <n v="6.5697977167740298"/>
    <s v="Resto"/>
    <n v="2024"/>
    <n v="4"/>
    <d v="2026-02-27T00:00:00"/>
    <x v="16"/>
    <x v="45"/>
  </r>
  <r>
    <n v="2025"/>
    <n v="12"/>
    <n v="9"/>
    <x v="29"/>
    <s v="Otros Riesgos Catastroficos"/>
    <n v="9"/>
    <s v="19581e27de7ced00ff1ce50b2047e7a567c76b1cbaebabe5ef03f7c3017bb5b7"/>
    <s v="a62909462c6310cff6f2c460478962c30aafe7f1a24cba6daff12de1aba6d3de"/>
    <x v="13"/>
    <n v="0"/>
    <n v="0"/>
    <n v="0"/>
    <n v="0"/>
    <n v="0"/>
    <n v="49.476119999999995"/>
    <n v="0"/>
    <n v="49.476119999999995"/>
    <n v="0"/>
    <n v="0"/>
    <n v="0"/>
    <n v="0"/>
    <n v="0"/>
    <n v="0"/>
    <n v="0"/>
    <n v="49.476120000000002"/>
    <n v="0"/>
    <n v="0"/>
    <n v="0"/>
    <n v="0"/>
    <n v="0"/>
    <n v="0"/>
    <n v="0"/>
    <n v="0"/>
    <s v="Otros Riesgos Catastroficos"/>
    <s v="Daños Sin Autos"/>
    <s v="Riesgos Catastroficos"/>
    <x v="34"/>
    <x v="0"/>
    <n v="3942877.9221700002"/>
    <n v="3641209.24174"/>
    <n v="1025001350.6946898"/>
    <n v="915229324.65265012"/>
    <n v="979173922.5983398"/>
    <n v="876641246.77608013"/>
    <n v="-0.15603"/>
    <n v="165.67907"/>
    <n v="-23167.948019999996"/>
    <n v="-132.36648999999829"/>
    <n v="148994.48161000002"/>
    <n v="139405.4918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34"/>
    <x v="13"/>
  </r>
  <r>
    <n v="2025"/>
    <n v="12"/>
    <n v="9"/>
    <x v="29"/>
    <s v="Agricola y de Animales"/>
    <n v="9"/>
    <s v="19581e27de7ced00ff1ce50b2047e7a567c76b1cbaebabe5ef03f7c3017bb5b7"/>
    <s v="a62909462c6310cff6f2c460478962c30aafe7f1a24cba6daff12de1aba6d3de"/>
    <x v="13"/>
    <n v="182868.57777999999"/>
    <n v="220469.88036000001"/>
    <n v="182868.57777999999"/>
    <n v="220469.88036000001"/>
    <n v="162973.10365000003"/>
    <n v="127502.57543999996"/>
    <n v="162973.10365000003"/>
    <n v="127502.57543999996"/>
    <n v="34851877.802999951"/>
    <n v="34722901.368000001"/>
    <n v="143.042"/>
    <n v="137.94900000000001"/>
    <n v="59.388170000000002"/>
    <n v="176.77260000000001"/>
    <n v="71940.107909999992"/>
    <n v="37086.008869999998"/>
    <n v="73386.064849999995"/>
    <n v="83562.844389999998"/>
    <n v="0"/>
    <n v="0"/>
    <n v="0"/>
    <n v="0"/>
    <n v="0"/>
    <n v="0"/>
    <s v="Agricola y de Animales"/>
    <s v="Daños Sin Autos"/>
    <s v="Agricola y de Animales"/>
    <x v="40"/>
    <x v="0"/>
    <n v="3942877.9221700002"/>
    <n v="3641209.24174"/>
    <n v="1025001350.6946898"/>
    <n v="915229324.65265012"/>
    <n v="979173922.5983398"/>
    <n v="876641246.77608013"/>
    <n v="523661.59078000003"/>
    <n v="454119.92055000004"/>
    <n v="310270.97828000004"/>
    <n v="332144.49842999998"/>
    <n v="182868.57777999999"/>
    <n v="220469.88036000001"/>
    <n v="34.921136283380093"/>
    <n v="48.548823864185799"/>
    <n v="-37601.302580000018"/>
    <n v="-17.055074606382405"/>
    <n v="100"/>
    <n v="100"/>
    <n v="4.637946733064374"/>
    <n v="6.054853366642714"/>
    <n v="1.7840813346837219E-2"/>
    <n v="1.8675801464844898E-2"/>
    <n v="2.4089031505155633E-2"/>
    <n v="2.5149384787767633E-2"/>
    <m/>
    <m/>
    <m/>
    <n v="0"/>
    <m/>
    <n v="0"/>
    <m/>
    <n v="0"/>
    <m/>
    <n v="27.819460185486022"/>
    <n v="89.120342941620507"/>
    <n v="57.832196956701765"/>
    <n v="52.526054661460172"/>
    <n v="93.981800959430117"/>
    <n v="-12.178593984311359"/>
    <n v="98.029657343045287"/>
    <n v="44.380979537884301"/>
    <s v="Grandes"/>
    <n v="2024"/>
    <n v="4"/>
    <d v="2026-02-27T00:00:00"/>
    <x v="40"/>
    <x v="13"/>
  </r>
  <r>
    <n v="2025"/>
    <n v="12"/>
    <n v="9"/>
    <x v="29"/>
    <s v="AyA Otros"/>
    <n v="9"/>
    <s v="19581e27de7ced00ff1ce50b2047e7a567c76b1cbaebabe5ef03f7c3017bb5b7"/>
    <s v="a62909462c6310cff6f2c460478962c30aafe7f1a24cba6daff12de1aba6d3de"/>
    <x v="1"/>
    <n v="3.5"/>
    <n v="0"/>
    <n v="3.5"/>
    <n v="0"/>
    <n v="6.8299999999999993E-3"/>
    <n v="0"/>
    <n v="6.8299999999999993E-3"/>
    <n v="0"/>
    <n v="34851877.802999951"/>
    <n v="34722901.368000001"/>
    <n v="143.042"/>
    <n v="137.94900000000001"/>
    <n v="0"/>
    <n v="0"/>
    <n v="6.8300000000000001E-3"/>
    <n v="0"/>
    <n v="3.5"/>
    <n v="0"/>
    <n v="0"/>
    <n v="0"/>
    <n v="0"/>
    <n v="0"/>
    <n v="0"/>
    <n v="0"/>
    <s v="AyA Otros"/>
    <s v="Daños Sin Autos"/>
    <s v="Agricola y de Animales"/>
    <x v="39"/>
    <x v="0"/>
    <n v="3942877.9221700002"/>
    <n v="3641209.24174"/>
    <n v="1025001350.6946898"/>
    <n v="915229324.65265012"/>
    <n v="979173922.5983398"/>
    <n v="876641246.77608013"/>
    <n v="90.905000000000001"/>
    <n v="87.405000000000001"/>
    <n v="-598.09543999999994"/>
    <n v="-532.90996000000007"/>
    <n v="182868.57777999999"/>
    <n v="220469.88036000001"/>
    <n v="3.8501732577966004"/>
    <m/>
    <m/>
    <m/>
    <n v="1.9139428120946368E-3"/>
    <m/>
    <n v="8.8767648126263608E-5"/>
    <m/>
    <n v="3.4146296467101161E-7"/>
    <n v="3.5744415973746384E-7"/>
    <m/>
    <m/>
    <m/>
    <m/>
    <m/>
    <n v="0"/>
    <m/>
    <n v="0"/>
    <m/>
    <n v="0"/>
    <m/>
    <m/>
    <n v="0.19514285714285712"/>
    <m/>
    <n v="-1.1419582132242974E-3"/>
    <m/>
    <m/>
    <n v="0.19514285714285715"/>
    <m/>
    <s v="Grandes"/>
    <n v="2024"/>
    <n v="4"/>
    <d v="2026-02-27T00:00:00"/>
    <x v="39"/>
    <x v="1"/>
  </r>
  <r>
    <n v="2025"/>
    <n v="12"/>
    <n v="9"/>
    <x v="29"/>
    <s v="AyA Agricola"/>
    <n v="9"/>
    <s v="19581e27de7ced00ff1ce50b2047e7a567c76b1cbaebabe5ef03f7c3017bb5b7"/>
    <s v="a62909462c6310cff6f2c460478962c30aafe7f1a24cba6daff12de1aba6d3de"/>
    <x v="13"/>
    <n v="179325.72498"/>
    <n v="216553.72443"/>
    <n v="179325.72498"/>
    <n v="216553.72443"/>
    <n v="163014.21577000001"/>
    <n v="126747.76546"/>
    <n v="163014.21577000001"/>
    <n v="126747.76546"/>
    <n v="34851877.802999951"/>
    <n v="34722901.368000001"/>
    <n v="143.042"/>
    <n v="137.94900000000001"/>
    <n v="30.84789"/>
    <n v="21.548209999999997"/>
    <n v="72097.590730000011"/>
    <n v="36556.021099999998"/>
    <n v="71379.354659999997"/>
    <n v="81341.084220000004"/>
    <n v="0"/>
    <n v="0"/>
    <n v="0"/>
    <n v="0"/>
    <n v="0"/>
    <n v="0"/>
    <s v="AyA Agricola"/>
    <s v="Daños Sin Autos"/>
    <s v="Agricola y de Animales"/>
    <x v="42"/>
    <x v="0"/>
    <n v="3942877.9221700002"/>
    <n v="3641209.24174"/>
    <n v="1025001350.6946898"/>
    <n v="915229324.65265012"/>
    <n v="979173922.5983398"/>
    <n v="876641246.77608013"/>
    <n v="409542.43968000001"/>
    <n v="446917.33573000005"/>
    <n v="280733.87804000004"/>
    <n v="303559.78607999999"/>
    <n v="182868.57777999999"/>
    <n v="220469.88036000001"/>
    <n v="43.786847858824572"/>
    <n v="48.454984203349063"/>
    <n v="-37227.999450000003"/>
    <n v="-17.19111483674056"/>
    <n v="98.062623528323044"/>
    <n v="98.223722930494901"/>
    <n v="4.5480922442890748"/>
    <n v="5.9473023946988812"/>
    <n v="1.7495169626699794E-2"/>
    <n v="1.8313980881367892E-2"/>
    <n v="2.3661143562263693E-2"/>
    <n v="2.4702662032660909E-2"/>
    <m/>
    <m/>
    <m/>
    <n v="0"/>
    <m/>
    <n v="0"/>
    <m/>
    <n v="0"/>
    <m/>
    <n v="28.613088505647276"/>
    <n v="90.903976988343871"/>
    <n v="58.52947844402955"/>
    <n v="58.067169131177366"/>
    <n v="97.224940134417452"/>
    <n v="-12.24686104878675"/>
    <n v="101.00622382118915"/>
    <n v="44.941644742684247"/>
    <s v="Grandes"/>
    <n v="2024"/>
    <n v="4"/>
    <d v="2026-02-27T00:00:00"/>
    <x v="42"/>
    <x v="13"/>
  </r>
  <r>
    <n v="2025"/>
    <n v="12"/>
    <n v="9"/>
    <x v="29"/>
    <s v="AyA Pecuario"/>
    <n v="9"/>
    <s v="19581e27de7ced00ff1ce50b2047e7a567c76b1cbaebabe5ef03f7c3017bb5b7"/>
    <s v="a62909462c6310cff6f2c460478962c30aafe7f1a24cba6daff12de1aba6d3de"/>
    <x v="25"/>
    <n v="3539.3527999999997"/>
    <n v="3916.1559300000004"/>
    <n v="3539.3527999999997"/>
    <n v="3916.1559300000004"/>
    <n v="-41.118950000000062"/>
    <n v="754.80998"/>
    <n v="-41.118950000000062"/>
    <n v="754.80998"/>
    <n v="34851877.802999951"/>
    <n v="34722901.368000001"/>
    <n v="143.042"/>
    <n v="137.94900000000001"/>
    <n v="28.540279999999999"/>
    <n v="155.22439000000003"/>
    <n v="-157.48964999999998"/>
    <n v="529.98777000000007"/>
    <n v="2003.21019"/>
    <n v="2221.76017"/>
    <n v="0"/>
    <n v="0"/>
    <n v="0"/>
    <n v="0"/>
    <n v="0"/>
    <n v="0"/>
    <s v="AyA Pecuario"/>
    <s v="Daños Sin Autos"/>
    <s v="Agricola y de Animales"/>
    <x v="41"/>
    <x v="0"/>
    <n v="3942877.9221700002"/>
    <n v="3641209.24174"/>
    <n v="1025001350.6946898"/>
    <n v="915229324.65265012"/>
    <n v="979173922.5983398"/>
    <n v="876641246.77608013"/>
    <n v="114028.24609999999"/>
    <n v="7115.1798200000012"/>
    <n v="30135.195680000001"/>
    <n v="29117.622310000002"/>
    <n v="182868.57777999999"/>
    <n v="220469.88036000001"/>
    <n v="3.103926370047009"/>
    <n v="55.039451272785954"/>
    <n v="-376.80313000000069"/>
    <n v="-9.621760132518542"/>
    <n v="1.9354625288648646"/>
    <n v="1.7762770695050965"/>
    <n v="8.9765721127173112E-2"/>
    <n v="0.10755097194383187"/>
    <n v="3.4530225717275593E-4"/>
    <n v="3.6146313931726851E-4"/>
    <n v="4.2788794289193793E-4"/>
    <n v="4.4672275510671943E-4"/>
    <m/>
    <m/>
    <m/>
    <n v="0"/>
    <m/>
    <n v="0"/>
    <m/>
    <n v="0"/>
    <m/>
    <n v="-105.44758960394245"/>
    <n v="-1.1617646593467617"/>
    <n v="19.274257549800883"/>
    <n v="-0.136448259492437"/>
    <n v="-129.71571400600433"/>
    <n v="-9.8367944007205832"/>
    <n v="-7.8618634622660331"/>
    <n v="23.854409542322479"/>
    <s v="Grandes"/>
    <n v="2024"/>
    <n v="4"/>
    <d v="2026-02-27T00:00:00"/>
    <x v="41"/>
    <x v="25"/>
  </r>
  <r>
    <n v="2025"/>
    <n v="12"/>
    <n v="9"/>
    <x v="29"/>
    <s v="RC Viajero"/>
    <n v="9"/>
    <s v="19581e27de7ced00ff1ce50b2047e7a567c76b1cbaebabe5ef03f7c3017bb5b7"/>
    <s v="a62909462c6310cff6f2c460478962c30aafe7f1a24cba6daff12de1aba6d3de"/>
    <x v="24"/>
    <n v="11551.117829999999"/>
    <n v="7211.8294900000001"/>
    <n v="11551.117829999999"/>
    <n v="7211.8294900000001"/>
    <n v="3925.3363099999997"/>
    <n v="3291.8186999999998"/>
    <n v="3925.3363099999997"/>
    <n v="3291.8186999999998"/>
    <n v="34851877.802999951"/>
    <n v="34722901.368000001"/>
    <n v="143.042"/>
    <n v="137.94900000000001"/>
    <n v="0"/>
    <n v="0"/>
    <n v="2805.4309700000003"/>
    <n v="3108.9025200000001"/>
    <n v="9415.9661500000002"/>
    <n v="6599.1319800000001"/>
    <n v="0"/>
    <n v="0"/>
    <n v="0"/>
    <n v="0"/>
    <n v="0"/>
    <n v="0"/>
    <s v="RC Viajero"/>
    <s v="Daños Sin Autos"/>
    <s v="Responsabilidad Civil y Riesgos Profesionales"/>
    <x v="32"/>
    <x v="0"/>
    <n v="3942877.9221700002"/>
    <n v="3641209.24174"/>
    <n v="1025001350.6946898"/>
    <n v="915229324.65265012"/>
    <n v="979173922.5983398"/>
    <n v="876641246.77608013"/>
    <n v="384520.93780999992"/>
    <n v="319948.49102999998"/>
    <n v="68347.172659999997"/>
    <n v="98764.600600000005"/>
    <n v="342615.17413999996"/>
    <n v="273624.78606999997"/>
    <n v="3.0040283100806477"/>
    <n v="2.2540595415165696"/>
    <n v="4339.2883399999992"/>
    <n v="60.169036802893118"/>
    <n v="3.371455411744245"/>
    <n v="2.635663820365687"/>
    <n v="0.2929615894281285"/>
    <n v="0.19806138596291523"/>
    <n v="1.1269368398559947E-3"/>
    <n v="1.1796798876493675E-3"/>
    <n v="7.879805963097882E-4"/>
    <n v="8.2266600123164326E-4"/>
    <m/>
    <m/>
    <m/>
    <n v="0"/>
    <m/>
    <n v="0"/>
    <m/>
    <n v="0"/>
    <m/>
    <n v="19.245215722238896"/>
    <n v="33.982306888129109"/>
    <n v="45.644710604493227"/>
    <n v="5.7432314421065911"/>
    <n v="-9.7613723186148587"/>
    <n v="42.68491944905761"/>
    <n v="29.794403732005776"/>
    <n v="47.110779560435461"/>
    <s v="Medianas"/>
    <n v="2024"/>
    <n v="4"/>
    <d v="2026-02-27T00:00:00"/>
    <x v="32"/>
    <x v="24"/>
  </r>
  <r>
    <n v="2025"/>
    <n v="12"/>
    <n v="9"/>
    <x v="29"/>
    <s v="Responsabilidad Civil y Riesgos Profesionales"/>
    <n v="9"/>
    <s v="19581e27de7ced00ff1ce50b2047e7a567c76b1cbaebabe5ef03f7c3017bb5b7"/>
    <s v="a62909462c6310cff6f2c460478962c30aafe7f1a24cba6daff12de1aba6d3de"/>
    <x v="29"/>
    <n v="342615.17413999996"/>
    <n v="273624.78606999997"/>
    <n v="342615.17413999996"/>
    <n v="273624.78606999997"/>
    <n v="21915.01208"/>
    <n v="5227.4060800000007"/>
    <n v="21915.01208"/>
    <n v="5227.4060800000007"/>
    <n v="34851877.802999951"/>
    <n v="34722901.368000001"/>
    <n v="143.042"/>
    <n v="137.94900000000001"/>
    <n v="-3500"/>
    <n v="0"/>
    <n v="8481.8099000000002"/>
    <n v="15046.95147"/>
    <n v="183348.71291"/>
    <n v="90782.225849999988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942877.9221700002"/>
    <n v="3641209.24174"/>
    <n v="1025001350.6946898"/>
    <n v="915229324.65265012"/>
    <n v="979173922.5983398"/>
    <n v="876641246.77608013"/>
    <n v="21871531.865920011"/>
    <n v="19519102.49123"/>
    <n v="10675318.01537"/>
    <n v="7926763.6329799984"/>
    <n v="342615.17413999996"/>
    <n v="273624.78606999997"/>
    <n v="1.5664891523847"/>
    <n v="1.4018307767631248"/>
    <n v="68990.388069999986"/>
    <n v="25.213500962719991"/>
    <n v="100"/>
    <n v="100"/>
    <n v="8.6894694916508719"/>
    <n v="7.5146680101043781"/>
    <n v="3.3425826600891224E-2"/>
    <n v="3.4990226581079184E-2"/>
    <n v="2.9896855214276125E-2"/>
    <n v="3.1212857833951745E-2"/>
    <m/>
    <m/>
    <m/>
    <n v="0"/>
    <m/>
    <n v="0"/>
    <m/>
    <n v="0"/>
    <m/>
    <n v="319.23301432132087"/>
    <n v="6.3963927269155496"/>
    <n v="1.9104285671922647"/>
    <n v="0.20528673757959651"/>
    <n v="-43.631041032393256"/>
    <n v="101.96543011949078"/>
    <n v="4.6260536904687459"/>
    <n v="16.574776977667597"/>
    <s v="Resto"/>
    <n v="2024"/>
    <n v="4"/>
    <d v="2026-02-27T00:00:00"/>
    <x v="22"/>
    <x v="29"/>
  </r>
  <r>
    <n v="2025"/>
    <n v="12"/>
    <n v="9"/>
    <x v="29"/>
    <s v="RC General"/>
    <n v="9"/>
    <s v="19581e27de7ced00ff1ce50b2047e7a567c76b1cbaebabe5ef03f7c3017bb5b7"/>
    <s v="a62909462c6310cff6f2c460478962c30aafe7f1a24cba6daff12de1aba6d3de"/>
    <x v="29"/>
    <n v="331064.05631000001"/>
    <n v="266412.95658"/>
    <n v="331064.05631000001"/>
    <n v="266412.95658"/>
    <n v="18020.999889999999"/>
    <n v="1638.7306599999999"/>
    <n v="18020.999889999999"/>
    <n v="1638.7306599999999"/>
    <n v="34851877.802999951"/>
    <n v="34722901.368000001"/>
    <n v="143.042"/>
    <n v="137.94900000000001"/>
    <n v="-3500"/>
    <n v="0"/>
    <n v="5796.1582099999996"/>
    <n v="11717.291230000001"/>
    <n v="177570.10755000002"/>
    <n v="88922.063540000003"/>
    <n v="0"/>
    <n v="0"/>
    <n v="0"/>
    <n v="0"/>
    <n v="0"/>
    <n v="0"/>
    <s v="RC General"/>
    <s v="Daños Sin Autos"/>
    <s v="Responsabilidad Civil y Riesgos Profesionales"/>
    <x v="21"/>
    <x v="0"/>
    <n v="3942877.9221700002"/>
    <n v="3641209.24174"/>
    <n v="1025001350.6946898"/>
    <n v="915229324.65265012"/>
    <n v="979173922.5983398"/>
    <n v="876641246.77608013"/>
    <n v="17283430.244149998"/>
    <n v="14944322.838619996"/>
    <n v="9150572.3407299984"/>
    <n v="6562817.1625400009"/>
    <n v="342615.17413999996"/>
    <n v="273624.78606999997"/>
    <n v="1.9154997106089908"/>
    <n v="1.7827034349895066"/>
    <n v="64651.099730000016"/>
    <n v="24.26725057217185"/>
    <n v="96.628544588255778"/>
    <n v="97.364336179634321"/>
    <n v="8.3965079022227442"/>
    <n v="7.316606624141464"/>
    <n v="3.2298889761035232E-2"/>
    <n v="3.3810546693429817E-2"/>
    <n v="2.9108874617966338E-2"/>
    <n v="3.0390191832720105E-2"/>
    <m/>
    <m/>
    <m/>
    <n v="0"/>
    <m/>
    <n v="0"/>
    <m/>
    <n v="0"/>
    <m/>
    <n v="999.69260537299022"/>
    <n v="5.4433574248016789"/>
    <n v="0.61510922030097004"/>
    <n v="0.1969384997896465"/>
    <n v="-50.533292241128336"/>
    <n v="99.691843037496852"/>
    <n v="3.2641519960604422"/>
    <n v="13.17703476902466"/>
    <s v="Resto"/>
    <n v="2024"/>
    <n v="4"/>
    <d v="2026-02-27T00:00:00"/>
    <x v="21"/>
    <x v="29"/>
  </r>
  <r>
    <n v="2025"/>
    <n v="12"/>
    <n v="9"/>
    <x v="29"/>
    <s v="RC Otros"/>
    <n v="9"/>
    <s v="19581e27de7ced00ff1ce50b2047e7a567c76b1cbaebabe5ef03f7c3017bb5b7"/>
    <s v="a62909462c6310cff6f2c460478962c30aafe7f1a24cba6daff12de1aba6d3de"/>
    <x v="14"/>
    <n v="0"/>
    <n v="0"/>
    <n v="0"/>
    <n v="0"/>
    <n v="0"/>
    <n v="247.38059999999999"/>
    <n v="0"/>
    <n v="247.38059999999999"/>
    <n v="0"/>
    <n v="0"/>
    <n v="0"/>
    <n v="0"/>
    <n v="0"/>
    <n v="0"/>
    <n v="0"/>
    <n v="247.38060000000002"/>
    <n v="0"/>
    <n v="0"/>
    <n v="0"/>
    <n v="0"/>
    <n v="0"/>
    <n v="0"/>
    <n v="0"/>
    <n v="0"/>
    <s v="RC Otros"/>
    <s v="Daños Sin Autos"/>
    <s v="Responsabilidad Civil y Riesgos Profesionales"/>
    <x v="33"/>
    <x v="0"/>
    <n v="3942877.9221700002"/>
    <n v="3641209.24174"/>
    <n v="1025001350.6946898"/>
    <n v="915229324.65265012"/>
    <n v="979173922.5983398"/>
    <n v="876641246.77608013"/>
    <n v="2245075.8021599995"/>
    <n v="2181582.1674899999"/>
    <n v="762549.19381999993"/>
    <n v="1224196.8042299999"/>
    <n v="342615.17413999996"/>
    <n v="273624.78606999997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4"/>
    <d v="2026-02-27T00:00:00"/>
    <x v="33"/>
    <x v="14"/>
  </r>
  <r>
    <n v="2025"/>
    <n v="12"/>
    <n v="9"/>
    <x v="29"/>
    <s v="RC Aviones y Barcos"/>
    <n v="9"/>
    <s v="19581e27de7ced00ff1ce50b2047e7a567c76b1cbaebabe5ef03f7c3017bb5b7"/>
    <s v="a62909462c6310cff6f2c460478962c30aafe7f1a24cba6daff12de1aba6d3de"/>
    <x v="27"/>
    <n v="0"/>
    <n v="0"/>
    <n v="0"/>
    <n v="0"/>
    <n v="-31.324120000000001"/>
    <n v="49.476119999999995"/>
    <n v="-31.324120000000001"/>
    <n v="49.476119999999995"/>
    <n v="0"/>
    <n v="0"/>
    <n v="0"/>
    <n v="0"/>
    <n v="0"/>
    <n v="0"/>
    <n v="-119.77928"/>
    <n v="-26.622880000000002"/>
    <n v="-3637.3607900000002"/>
    <n v="-4738.9696699999995"/>
    <n v="0"/>
    <n v="0"/>
    <n v="0"/>
    <n v="0"/>
    <n v="0"/>
    <n v="0"/>
    <s v="RC Aviones y Barcos"/>
    <s v="Daños Sin Autos"/>
    <s v="Responsabilidad Civil y Riesgos Profesionales"/>
    <x v="20"/>
    <x v="0"/>
    <n v="3942877.9221700002"/>
    <n v="3641209.24174"/>
    <n v="1025001350.6946898"/>
    <n v="915229324.65265012"/>
    <n v="979173922.5983398"/>
    <n v="876641246.77608013"/>
    <n v="1958504.8817999999"/>
    <n v="2073248.9940900002"/>
    <n v="693849.30816000002"/>
    <n v="40985.065610000005"/>
    <n v="342615.17413999996"/>
    <n v="273624.78606999997"/>
    <m/>
    <m/>
    <m/>
    <m/>
    <m/>
    <m/>
    <m/>
    <m/>
    <m/>
    <m/>
    <m/>
    <m/>
    <m/>
    <m/>
    <m/>
    <n v="0"/>
    <m/>
    <n v="0"/>
    <m/>
    <n v="0"/>
    <m/>
    <n v="-163.31159355260681"/>
    <m/>
    <m/>
    <n v="-4.5145422257561333E-3"/>
    <n v="349.91105395058685"/>
    <n v="-23.245746580184367"/>
    <n v="3.2930271951383738"/>
    <n v="0.56178625004789284"/>
    <s v="Resto"/>
    <n v="2024"/>
    <n v="4"/>
    <d v="2026-02-27T00:00:00"/>
    <x v="20"/>
    <x v="27"/>
  </r>
  <r>
    <n v="2025"/>
    <n v="12"/>
    <n v="9"/>
    <x v="29"/>
    <s v="Diversos"/>
    <n v="9"/>
    <s v="19581e27de7ced00ff1ce50b2047e7a567c76b1cbaebabe5ef03f7c3017bb5b7"/>
    <s v="a62909462c6310cff6f2c460478962c30aafe7f1a24cba6daff12de1aba6d3de"/>
    <x v="26"/>
    <n v="359279.65922000003"/>
    <n v="330047.59337000002"/>
    <n v="359279.65922000003"/>
    <n v="330047.59337000002"/>
    <n v="60906.513449999999"/>
    <n v="39131.162400000001"/>
    <n v="60906.513449999999"/>
    <n v="39131.162400000001"/>
    <n v="34851877.802999951"/>
    <n v="34722901.368000001"/>
    <n v="143.042"/>
    <n v="137.94900000000001"/>
    <n v="0"/>
    <n v="0"/>
    <n v="84884.957340000008"/>
    <n v="36047.468679999998"/>
    <n v="171057.02291"/>
    <n v="118109.46817000001"/>
    <n v="0"/>
    <n v="0"/>
    <n v="0"/>
    <n v="0"/>
    <n v="0"/>
    <n v="0"/>
    <s v="Diversos"/>
    <s v="Daños Sin Autos"/>
    <s v="Diversos"/>
    <x v="6"/>
    <x v="0"/>
    <n v="3942877.9221700002"/>
    <n v="3641209.24174"/>
    <n v="1025001350.6946898"/>
    <n v="915229324.65265012"/>
    <n v="979173922.5983398"/>
    <n v="876641246.77608013"/>
    <n v="37295032.047789998"/>
    <n v="33101301.12385001"/>
    <n v="10154871.342620004"/>
    <n v="8675799.5556700006"/>
    <n v="359279.65922000003"/>
    <n v="330047.59337000002"/>
    <n v="0.96334455151993892"/>
    <n v="0.9970834443489458"/>
    <n v="29232.065850000014"/>
    <n v="8.8569244064232286"/>
    <n v="100"/>
    <n v="100"/>
    <n v="9.1121172481613897"/>
    <n v="9.0642303547566083"/>
    <n v="3.505162788092913E-2"/>
    <n v="3.6692118828758648E-2"/>
    <n v="3.6061737149348926E-2"/>
    <n v="3.7649106129078118E-2"/>
    <m/>
    <m/>
    <m/>
    <n v="0"/>
    <m/>
    <n v="0"/>
    <m/>
    <n v="0"/>
    <m/>
    <n v="55.64708461101069"/>
    <n v="16.95239679925902"/>
    <n v="11.856218068565642"/>
    <n v="0.59977631813389209"/>
    <n v="135.4810488734712"/>
    <n v="44.829221196551593"/>
    <n v="49.623778022058417"/>
    <n v="30.520388617883992"/>
    <s v="Resto"/>
    <n v="2024"/>
    <n v="4"/>
    <d v="2026-02-27T00:00:00"/>
    <x v="6"/>
    <x v="26"/>
  </r>
  <r>
    <n v="2025"/>
    <n v="12"/>
    <n v="9"/>
    <x v="29"/>
    <s v="Miscelaneos"/>
    <n v="9"/>
    <s v="19581e27de7ced00ff1ce50b2047e7a567c76b1cbaebabe5ef03f7c3017bb5b7"/>
    <s v="a62909462c6310cff6f2c460478962c30aafe7f1a24cba6daff12de1aba6d3de"/>
    <x v="29"/>
    <n v="287622.45874999999"/>
    <n v="290170.32648000005"/>
    <n v="287622.45874999999"/>
    <n v="290170.32648000005"/>
    <n v="49635.42095"/>
    <n v="28710.360670000002"/>
    <n v="49635.42095"/>
    <n v="28710.360670000002"/>
    <n v="34851877.802999951"/>
    <n v="34722901.368000001"/>
    <n v="143.042"/>
    <n v="137.94900000000001"/>
    <n v="0"/>
    <n v="0"/>
    <n v="42251.026250000003"/>
    <n v="27048.448"/>
    <n v="99043.418550000002"/>
    <n v="67089.212520000001"/>
    <n v="0"/>
    <n v="0"/>
    <n v="0"/>
    <n v="0"/>
    <n v="0"/>
    <n v="0"/>
    <s v="Miscelaneos"/>
    <s v="Daños Sin Autos"/>
    <s v="Diversos"/>
    <x v="8"/>
    <x v="0"/>
    <n v="3942877.9221700002"/>
    <n v="3641209.24174"/>
    <n v="1025001350.6946898"/>
    <n v="915229324.65265012"/>
    <n v="979173922.5983398"/>
    <n v="876641246.77608013"/>
    <n v="18488020.312490001"/>
    <n v="15556913.919899998"/>
    <n v="3138927.3225399987"/>
    <n v="3067729.12347"/>
    <n v="359279.65922000003"/>
    <n v="330047.59337000002"/>
    <n v="1.5557234029848515"/>
    <n v="1.8652177930278429"/>
    <n v="-2547.8677300000563"/>
    <n v="-0.87805936634105519"/>
    <n v="80.0553138394841"/>
    <n v="87.917722264590026"/>
    <n v="7.2947340604373636"/>
    <n v="7.9690648687175774"/>
    <n v="2.8060690705925921E-2"/>
    <n v="2.9373990882719168E-2"/>
    <n v="3.1704657910751069E-2"/>
    <n v="3.3100236561663644E-2"/>
    <m/>
    <m/>
    <m/>
    <n v="0"/>
    <m/>
    <n v="0"/>
    <m/>
    <n v="0"/>
    <m/>
    <n v="72.883306902741168"/>
    <n v="17.257143675676197"/>
    <n v="9.8943131154311406"/>
    <n v="1.5812860843759631"/>
    <n v="56.204992796629227"/>
    <n v="47.62942480577501"/>
    <n v="42.659095241821092"/>
    <n v="40.317134430422136"/>
    <s v="Resto"/>
    <n v="2024"/>
    <n v="4"/>
    <d v="2026-02-27T00:00:00"/>
    <x v="8"/>
    <x v="29"/>
  </r>
  <r>
    <n v="2025"/>
    <n v="12"/>
    <n v="9"/>
    <x v="29"/>
    <s v="Tecnicos"/>
    <n v="9"/>
    <s v="19581e27de7ced00ff1ce50b2047e7a567c76b1cbaebabe5ef03f7c3017bb5b7"/>
    <s v="a62909462c6310cff6f2c460478962c30aafe7f1a24cba6daff12de1aba6d3de"/>
    <x v="34"/>
    <n v="71657.200469999996"/>
    <n v="39877.266889999999"/>
    <n v="71657.200469999996"/>
    <n v="39877.266889999999"/>
    <n v="11271.092500000001"/>
    <n v="10420.801730000001"/>
    <n v="11271.092500000001"/>
    <n v="10420.801730000001"/>
    <n v="34851877.802999951"/>
    <n v="34722901.368000001"/>
    <n v="143.042"/>
    <n v="137.94900000000001"/>
    <n v="0"/>
    <n v="0"/>
    <n v="42633.931090000005"/>
    <n v="8999.0206799999996"/>
    <n v="72013.604359999998"/>
    <n v="51020.255649999999"/>
    <n v="0"/>
    <n v="0"/>
    <n v="0"/>
    <n v="0"/>
    <n v="0"/>
    <n v="0"/>
    <s v="Tecnicos"/>
    <s v="Daños Sin Autos"/>
    <s v="Diversos"/>
    <x v="7"/>
    <x v="0"/>
    <n v="3942877.9221700002"/>
    <n v="3641209.24174"/>
    <n v="1025001350.6946898"/>
    <n v="915229324.65265012"/>
    <n v="979173922.5983398"/>
    <n v="876641246.77608013"/>
    <n v="18807011.735299997"/>
    <n v="17544387.203949999"/>
    <n v="7015944.0200799983"/>
    <n v="5608070.4322000016"/>
    <n v="359279.65922000003"/>
    <n v="330047.59337000002"/>
    <n v="0.3810132171901735"/>
    <n v="0.22729358641276398"/>
    <n v="31779.933579999997"/>
    <n v="79.694362373589442"/>
    <n v="19.944686160515889"/>
    <n v="12.082277735409987"/>
    <n v="1.8173831877240261"/>
    <n v="1.0951654860390314"/>
    <n v="6.9909371750032012E-3"/>
    <n v="7.3181279460394705E-3"/>
    <n v="4.3570792385978574E-3"/>
    <n v="4.5488695674144822E-3"/>
    <m/>
    <m/>
    <m/>
    <n v="0"/>
    <m/>
    <n v="0"/>
    <m/>
    <n v="0"/>
    <m/>
    <n v="8.1595523264983871"/>
    <n v="15.729183426191421"/>
    <n v="26.132186437815324"/>
    <n v="0.16064969258223191"/>
    <n v="373.76189705566946"/>
    <n v="41.147086470939698"/>
    <n v="59.202606880875763"/>
    <n v="17.638133257766224"/>
    <s v="Resto"/>
    <n v="2024"/>
    <n v="4"/>
    <d v="2026-02-27T00:00:00"/>
    <x v="7"/>
    <x v="34"/>
  </r>
  <r>
    <n v="2025"/>
    <n v="12"/>
    <n v="9"/>
    <x v="29"/>
    <s v="Vida Total"/>
    <n v="9"/>
    <s v="19581e27de7ced00ff1ce50b2047e7a567c76b1cbaebabe5ef03f7c3017bb5b7"/>
    <s v="a62909462c6310cff6f2c460478962c30aafe7f1a24cba6daff12de1aba6d3de"/>
    <x v="2"/>
    <n v="607612.65824999998"/>
    <n v="765198.55158000009"/>
    <n v="607612.65824999998"/>
    <n v="765198.55158000009"/>
    <n v="514062.64283999993"/>
    <n v="493188.99620000005"/>
    <n v="514062.64283999993"/>
    <n v="493188.99620000005"/>
    <n v="34851877.802999951"/>
    <n v="34722901.368000001"/>
    <n v="143.042"/>
    <n v="137.94900000000001"/>
    <n v="46010.77577"/>
    <n v="52851.636979999996"/>
    <n v="491889.97573000001"/>
    <n v="456083.05067999999"/>
    <n v="865314.32661999995"/>
    <n v="689656.97174000007"/>
    <n v="382072.97857000004"/>
    <n v="313300.83784999995"/>
    <n v="225539.67968"/>
    <n v="451897.71372999996"/>
    <n v="0"/>
    <n v="0"/>
    <s v="Vida Total"/>
    <s v="Totales"/>
    <s v="Vida Total"/>
    <x v="36"/>
    <x v="0"/>
    <n v="3942877.9221700002"/>
    <n v="3641209.24174"/>
    <n v="1025001350.6946898"/>
    <n v="915229324.65265012"/>
    <n v="979173922.5983398"/>
    <n v="876641246.77608013"/>
    <n v="419079410.71260005"/>
    <n v="375894584.23469001"/>
    <n v="220434023.07100993"/>
    <n v="204982911.17896998"/>
    <n v="607612.65824999998"/>
    <n v="765198.55158000009"/>
    <n v="0.14498747557576716"/>
    <n v="0.20356732543458192"/>
    <n v="-157585.89333000011"/>
    <n v="-20.594118089300228"/>
    <n v="100"/>
    <n v="100"/>
    <n v="15.410384755599903"/>
    <n v="21.014956866756162"/>
    <n v="5.9279205616479758E-2"/>
    <n v="6.2053598878290858E-2"/>
    <n v="8.3607302669241934E-2"/>
    <n v="8.72875368794339E-2"/>
    <n v="9.1169589534433465E-2"/>
    <n v="5.3817886041333723E-2"/>
    <m/>
    <n v="68772.140720000083"/>
    <n v="21.950832047543489"/>
    <n v="-226358.03404999996"/>
    <n v="-50.090546416272531"/>
    <n v="0"/>
    <m/>
    <n v="4.232382879754093"/>
    <n v="84.603675690457848"/>
    <n v="64.452421555379544"/>
    <n v="0.23320476380109501"/>
    <n v="7.850965958198497"/>
    <n v="25.470250005131902"/>
    <n v="56.845236534031393"/>
    <n v="66.131869809030633"/>
    <s v="Resto"/>
    <n v="2024"/>
    <n v="4"/>
    <d v="2026-02-27T00:00:00"/>
    <x v="36"/>
    <x v="2"/>
  </r>
  <r>
    <n v="2025"/>
    <n v="12"/>
    <n v="9"/>
    <x v="29"/>
    <s v="Vida Gpo y Col"/>
    <n v="9"/>
    <s v="19581e27de7ced00ff1ce50b2047e7a567c76b1cbaebabe5ef03f7c3017bb5b7"/>
    <s v="a62909462c6310cff6f2c460478962c30aafe7f1a24cba6daff12de1aba6d3de"/>
    <x v="34"/>
    <n v="492573.39867000002"/>
    <n v="643288.48341999995"/>
    <n v="492573.39867000002"/>
    <n v="643288.48341999995"/>
    <n v="453541.85184999986"/>
    <n v="406414.66506999993"/>
    <n v="453541.85184999986"/>
    <n v="406414.66506999993"/>
    <n v="34851877.802999951"/>
    <n v="34722901.368000001"/>
    <n v="143.042"/>
    <n v="137.94900000000001"/>
    <n v="46010.77577"/>
    <n v="52851.636979999996"/>
    <n v="425853.97570000001"/>
    <n v="377608.66132999997"/>
    <n v="779718.94863999996"/>
    <n v="587879.33334999997"/>
    <n v="363699.48463000002"/>
    <n v="289922.20789999998"/>
    <n v="128873.91404"/>
    <n v="353366.27551999997"/>
    <n v="0"/>
    <n v="0"/>
    <s v="Vida Gpo y Col"/>
    <s v="Vida"/>
    <s v="Vida"/>
    <x v="37"/>
    <x v="0"/>
    <n v="3942877.9221700002"/>
    <n v="3641209.24174"/>
    <n v="1025001350.6946898"/>
    <n v="915229324.65265012"/>
    <n v="979173922.5983398"/>
    <n v="876641246.77608013"/>
    <n v="100163175.79472996"/>
    <n v="95382072.448490024"/>
    <n v="61461310.436570011"/>
    <n v="56544656.697530009"/>
    <n v="607612.65824999998"/>
    <n v="765198.55158000009"/>
    <n v="0.49177094751813621"/>
    <n v="0.6744333257881352"/>
    <n v="-150715.08474999992"/>
    <n v="-23.428848585743879"/>
    <n v="81.06700740709924"/>
    <n v="84.068178395231229"/>
    <n v="12.492737751284666"/>
    <n v="17.666891428425465"/>
    <n v="4.8055878007981237E-2"/>
    <n v="5.0304995599035694E-2"/>
    <n v="7.0287136359419244E-2"/>
    <n v="7.3381042220605749E-2"/>
    <n v="0.36310698192652147"/>
    <n v="0.1286639655916148"/>
    <m/>
    <n v="73777.276730000041"/>
    <n v="25.447266445848584"/>
    <n v="-224492.36147999996"/>
    <n v="-63.529650968996918"/>
    <n v="0"/>
    <m/>
    <n v="11.595838150152105"/>
    <n v="92.075993765520138"/>
    <n v="63.177668424798107"/>
    <n v="0.73793065690987691"/>
    <n v="12.776538069882214"/>
    <n v="32.632481600741414"/>
    <n v="54.616343035241385"/>
    <n v="64.232341555233205"/>
    <s v="Resto"/>
    <n v="2024"/>
    <n v="4"/>
    <d v="2026-02-27T00:00:00"/>
    <x v="37"/>
    <x v="34"/>
  </r>
  <r>
    <n v="2025"/>
    <n v="12"/>
    <n v="9"/>
    <x v="29"/>
    <s v="Vida Individual"/>
    <n v="9"/>
    <s v="19581e27de7ced00ff1ce50b2047e7a567c76b1cbaebabe5ef03f7c3017bb5b7"/>
    <s v="a62909462c6310cff6f2c460478962c30aafe7f1a24cba6daff12de1aba6d3de"/>
    <x v="5"/>
    <n v="115039.25958"/>
    <n v="121910.06816"/>
    <n v="115039.25958"/>
    <n v="121910.06816"/>
    <n v="60520.790990000001"/>
    <n v="86774.331130000006"/>
    <n v="60520.790990000001"/>
    <n v="86774.331130000006"/>
    <n v="34851877.802999951"/>
    <n v="34722901.368000001"/>
    <n v="143.042"/>
    <n v="137.94900000000001"/>
    <n v="0"/>
    <n v="0"/>
    <n v="66036.000029999996"/>
    <n v="78474.389349999998"/>
    <n v="85595.377980000005"/>
    <n v="101777.63839000001"/>
    <n v="18373.49394"/>
    <n v="23378.629949999999"/>
    <n v="96665.765639999998"/>
    <n v="98531.438209999993"/>
    <n v="0"/>
    <n v="0"/>
    <s v="Vida Individual"/>
    <s v="Vida"/>
    <s v="Vida"/>
    <x v="35"/>
    <x v="0"/>
    <n v="3942877.9221700002"/>
    <n v="3641209.24174"/>
    <n v="1025001350.6946898"/>
    <n v="915229324.65265012"/>
    <n v="979173922.5983398"/>
    <n v="876641246.77608013"/>
    <n v="318916234.91786987"/>
    <n v="280512511.78619993"/>
    <n v="158972712.63444"/>
    <n v="148438254.48143995"/>
    <n v="607612.65824999998"/>
    <n v="765198.55158000009"/>
    <n v="3.6071935820271406E-2"/>
    <n v="4.3459761343164968E-2"/>
    <n v="-6870.8085799999972"/>
    <n v="-5.6359648417081187"/>
    <n v="18.932992592900774"/>
    <n v="15.93182160476875"/>
    <n v="2.9176470043152403"/>
    <n v="3.3480654383306918"/>
    <n v="1.1223327608498535E-2"/>
    <n v="1.1748603279255167E-2"/>
    <n v="1.3320166309822686E-2"/>
    <n v="1.3906494658828138E-2"/>
    <n v="5.7612287893501896E-3"/>
    <n v="3.0310707030921213E-2"/>
    <m/>
    <n v="-5005.1360099999984"/>
    <n v="-21.40902191747125"/>
    <n v="-1865.6725699999952"/>
    <n v="-1.8934794862363491"/>
    <n v="0"/>
    <m/>
    <n v="-30.254961113636881"/>
    <n v="52.608814774153643"/>
    <n v="71.178970235759081"/>
    <n v="3.8069924068772992E-2"/>
    <n v="-15.850253086423027"/>
    <n v="-15.899622614538833"/>
    <n v="77.149025553026704"/>
    <n v="77.103763254257601"/>
    <s v="Resto"/>
    <n v="2024"/>
    <n v="4"/>
    <d v="2026-02-27T00:00:00"/>
    <x v="35"/>
    <x v="5"/>
  </r>
  <r>
    <n v="2025"/>
    <n v="12"/>
    <n v="9"/>
    <x v="29"/>
    <s v="Automoviles"/>
    <n v="9"/>
    <s v="19581e27de7ced00ff1ce50b2047e7a567c76b1cbaebabe5ef03f7c3017bb5b7"/>
    <s v="a62909462c6310cff6f2c460478962c30aafe7f1a24cba6daff12de1aba6d3de"/>
    <x v="12"/>
    <n v="1805765.1726800001"/>
    <n v="1576488.6490499999"/>
    <n v="1805765.1726800001"/>
    <n v="1576488.6490499999"/>
    <n v="1379397.2827900001"/>
    <n v="1075168.7160399996"/>
    <n v="1379397.2827900001"/>
    <n v="1075168.7160399996"/>
    <n v="34851877.802999951"/>
    <n v="34722901.368000001"/>
    <n v="143.042"/>
    <n v="137.94900000000001"/>
    <n v="1553.8745699999999"/>
    <n v="5968.33824"/>
    <n v="1367690.0634699999"/>
    <n v="1075102.4875099999"/>
    <n v="1641475.1804200001"/>
    <n v="1507452.8842200001"/>
    <n v="0"/>
    <n v="0"/>
    <n v="0"/>
    <n v="0"/>
    <n v="0"/>
    <n v="0"/>
    <s v="Automoviles"/>
    <s v="Totales"/>
    <s v="Automoviles Total"/>
    <x v="11"/>
    <x v="0"/>
    <n v="3942877.9221700002"/>
    <n v="3641209.24174"/>
    <n v="1025001350.6946898"/>
    <n v="915229324.65265012"/>
    <n v="979173922.5983398"/>
    <n v="876641246.77608013"/>
    <n v="212351111.97566"/>
    <n v="193217367.41473997"/>
    <n v="130402312.61627001"/>
    <n v="114416301.70677"/>
    <n v="1805765.1726800001"/>
    <n v="1576488.6490499999"/>
    <n v="0.85036765566218442"/>
    <n v="0.81591456821067021"/>
    <n v="229276.52363000019"/>
    <n v="14.543493463664547"/>
    <n v="100"/>
    <n v="100"/>
    <n v="45.798150699177114"/>
    <n v="43.295744473521495"/>
    <n v="0.17617197981799257"/>
    <n v="0.18441720423765109"/>
    <n v="0.17225067057901716"/>
    <n v="0.17983281699870565"/>
    <m/>
    <m/>
    <m/>
    <n v="0"/>
    <m/>
    <n v="0"/>
    <m/>
    <n v="0"/>
    <m/>
    <n v="28.295890887759256"/>
    <n v="76.38851959597757"/>
    <n v="68.200219309406492"/>
    <n v="1.057801242259484"/>
    <n v="27.214854337994311"/>
    <n v="8.8906457775857373"/>
    <n v="83.320788506838866"/>
    <n v="71.319143620617311"/>
    <s v="Medianas"/>
    <n v="2024"/>
    <n v="4"/>
    <d v="2026-02-27T00:00:00"/>
    <x v="11"/>
    <x v="12"/>
  </r>
  <r>
    <n v="2025"/>
    <n v="12"/>
    <n v="9"/>
    <x v="29"/>
    <s v="Otros Automoviles y Obligatorios"/>
    <n v="9"/>
    <s v="19581e27de7ced00ff1ce50b2047e7a567c76b1cbaebabe5ef03f7c3017bb5b7"/>
    <s v="a62909462c6310cff6f2c460478962c30aafe7f1a24cba6daff12de1aba6d3de"/>
    <x v="17"/>
    <n v="0"/>
    <n v="0"/>
    <n v="0"/>
    <n v="0"/>
    <n v="-22.257000000000001"/>
    <n v="172.06805000000003"/>
    <n v="-22.257000000000001"/>
    <n v="172.06805000000003"/>
    <n v="0"/>
    <n v="0"/>
    <n v="0"/>
    <n v="0"/>
    <n v="0"/>
    <n v="0"/>
    <n v="-545.10438999999997"/>
    <n v="172.06805"/>
    <n v="-1403.5571799999998"/>
    <n v="0"/>
    <n v="0"/>
    <n v="0"/>
    <n v="0"/>
    <n v="0"/>
    <n v="0"/>
    <n v="0"/>
    <s v="Otros Automoviles y Obligatorios"/>
    <s v="Automóviles"/>
    <s v="Automóviles"/>
    <x v="9"/>
    <x v="0"/>
    <n v="3942877.9221700002"/>
    <n v="3641209.24174"/>
    <n v="1025001350.6946898"/>
    <n v="915229324.65265012"/>
    <n v="979173922.5983398"/>
    <n v="876641246.77608013"/>
    <n v="6335924.7192400005"/>
    <n v="4915215.4919500006"/>
    <n v="3404863.2988200011"/>
    <n v="3043391.8701899992"/>
    <n v="1805765.1726800001"/>
    <n v="1576488.6490499999"/>
    <m/>
    <m/>
    <m/>
    <m/>
    <m/>
    <m/>
    <m/>
    <m/>
    <m/>
    <m/>
    <m/>
    <m/>
    <m/>
    <m/>
    <m/>
    <n v="0"/>
    <m/>
    <n v="0"/>
    <m/>
    <n v="0"/>
    <m/>
    <n v="-112.93499868220742"/>
    <m/>
    <m/>
    <n v="-6.536826311856176E-4"/>
    <n v="-416.79582002585607"/>
    <m/>
    <n v="38.837348258230563"/>
    <m/>
    <s v="Resto"/>
    <n v="2024"/>
    <n v="4"/>
    <d v="2026-02-27T00:00:00"/>
    <x v="9"/>
    <x v="17"/>
  </r>
  <r>
    <n v="2025"/>
    <n v="12"/>
    <n v="9"/>
    <x v="29"/>
    <s v="Automoviles Turistas"/>
    <n v="9"/>
    <s v="19581e27de7ced00ff1ce50b2047e7a567c76b1cbaebabe5ef03f7c3017bb5b7"/>
    <s v="a62909462c6310cff6f2c460478962c30aafe7f1a24cba6daff12de1aba6d3de"/>
    <x v="16"/>
    <n v="24013.31049"/>
    <n v="19734.790519999999"/>
    <n v="24013.31049"/>
    <n v="19734.790519999999"/>
    <n v="15902.957449999998"/>
    <n v="5260.5251299999991"/>
    <n v="15902.957449999998"/>
    <n v="5260.5251299999991"/>
    <n v="34851877.802999951"/>
    <n v="34722901.368000001"/>
    <n v="143.042"/>
    <n v="137.94900000000001"/>
    <n v="0"/>
    <n v="0"/>
    <n v="15781.199919999999"/>
    <n v="5260.52513"/>
    <n v="20977.24698"/>
    <n v="16951.029719999999"/>
    <n v="0"/>
    <n v="0"/>
    <n v="0"/>
    <n v="0"/>
    <n v="0"/>
    <n v="0"/>
    <s v="Automoviles Turistas"/>
    <s v="Automóviles"/>
    <s v="Automóviles"/>
    <x v="12"/>
    <x v="0"/>
    <n v="3942877.9221700002"/>
    <n v="3641209.24174"/>
    <n v="1025001350.6946898"/>
    <n v="915229324.65265012"/>
    <n v="979173922.5983398"/>
    <n v="876641246.77608013"/>
    <n v="2097418.8258400001"/>
    <n v="1901006.6212099998"/>
    <n v="1101962.7584699998"/>
    <n v="872757.55660999997"/>
    <n v="1805765.1726800001"/>
    <n v="1576488.6490499999"/>
    <n v="1.1448982050775125"/>
    <n v="1.038123186937598"/>
    <n v="4278.5199700000012"/>
    <n v="21.680088094494753"/>
    <n v="1.3298135800437991"/>
    <n v="1.2518193855624831"/>
    <n v="0.60903002740658141"/>
    <n v="0.54198452244313944"/>
    <n v="2.3427589118516861E-3"/>
    <n v="2.452405025889393E-3"/>
    <n v="2.1562672860695091E-3"/>
    <n v="2.251182064792902E-3"/>
    <m/>
    <m/>
    <m/>
    <n v="0"/>
    <m/>
    <n v="0"/>
    <m/>
    <n v="0"/>
    <m/>
    <n v="202.3074133665435"/>
    <n v="66.225593745695988"/>
    <n v="26.656098146411939"/>
    <n v="1.4431483575797217"/>
    <n v="199.99286249964175"/>
    <n v="23.752051211671187"/>
    <n v="75.230081120968904"/>
    <n v="31.03366118102706"/>
    <s v="Medianas"/>
    <n v="2024"/>
    <n v="4"/>
    <d v="2026-02-27T00:00:00"/>
    <x v="12"/>
    <x v="16"/>
  </r>
  <r>
    <n v="2025"/>
    <n v="12"/>
    <n v="9"/>
    <x v="29"/>
    <s v="Camiones"/>
    <n v="9"/>
    <s v="19581e27de7ced00ff1ce50b2047e7a567c76b1cbaebabe5ef03f7c3017bb5b7"/>
    <s v="a62909462c6310cff6f2c460478962c30aafe7f1a24cba6daff12de1aba6d3de"/>
    <x v="8"/>
    <n v="1066381.98358"/>
    <n v="967088.49409000005"/>
    <n v="1066381.98358"/>
    <n v="967088.49409000005"/>
    <n v="746896.89105000021"/>
    <n v="639486.95720000006"/>
    <n v="746896.89105000021"/>
    <n v="639486.95720000006"/>
    <n v="34851877.802999951"/>
    <n v="34722901.368000001"/>
    <n v="143.042"/>
    <n v="137.94900000000001"/>
    <n v="1472.62742"/>
    <n v="5898.1904299999997"/>
    <n v="740309.22039000003"/>
    <n v="639693.83655000001"/>
    <n v="992143.17310999997"/>
    <n v="922327.25532"/>
    <n v="0"/>
    <n v="0"/>
    <n v="0"/>
    <n v="0"/>
    <n v="0"/>
    <n v="0"/>
    <s v="Camiones"/>
    <s v="Automóviles"/>
    <s v="Automóviles"/>
    <x v="10"/>
    <x v="0"/>
    <n v="3942877.9221700002"/>
    <n v="3641209.24174"/>
    <n v="1025001350.6946898"/>
    <n v="915229324.65265012"/>
    <n v="979173922.5983398"/>
    <n v="876641246.77608013"/>
    <n v="72063565.252690017"/>
    <n v="68298850.786960006"/>
    <n v="43822980.466360003"/>
    <n v="39398521.360119998"/>
    <n v="1805765.1726800001"/>
    <n v="1576488.6490499999"/>
    <n v="1.4797796637465057"/>
    <n v="1.4159659832441016"/>
    <n v="99293.489489999949"/>
    <n v="10.26725993503128"/>
    <n v="59.054300067009521"/>
    <n v="61.344462877850248"/>
    <n v="27.045777339033279"/>
    <n v="26.559541896248291"/>
    <n v="0.10403712959570881"/>
    <n v="0.1089062891656923"/>
    <n v="0.10566624867019329"/>
    <n v="0.11031747566596335"/>
    <m/>
    <m/>
    <m/>
    <n v="0"/>
    <m/>
    <n v="0"/>
    <m/>
    <n v="0"/>
    <m/>
    <n v="16.796266544715088"/>
    <n v="70.040276612941113"/>
    <n v="66.124967994964848"/>
    <n v="1.704349825369234"/>
    <n v="15.728678016133379"/>
    <n v="7.5695386195410164"/>
    <n v="74.617176276021326"/>
    <n v="69.356492813178249"/>
    <s v="Medianas"/>
    <n v="2024"/>
    <n v="4"/>
    <d v="2026-02-27T00:00:00"/>
    <x v="10"/>
    <x v="8"/>
  </r>
  <r>
    <n v="2025"/>
    <n v="12"/>
    <n v="9"/>
    <x v="29"/>
    <s v="Automoviles Residentes"/>
    <n v="9"/>
    <s v="19581e27de7ced00ff1ce50b2047e7a567c76b1cbaebabe5ef03f7c3017bb5b7"/>
    <s v="a62909462c6310cff6f2c460478962c30aafe7f1a24cba6daff12de1aba6d3de"/>
    <x v="27"/>
    <n v="715369.87861000001"/>
    <n v="589665.36444000003"/>
    <n v="715369.87861000001"/>
    <n v="589665.36444000003"/>
    <n v="616619.69128999999"/>
    <n v="430249.16566"/>
    <n v="616619.69128999999"/>
    <n v="430249.16566"/>
    <n v="34851877.802999951"/>
    <n v="34722901.368000001"/>
    <n v="143.042"/>
    <n v="137.94900000000001"/>
    <n v="81.247149999999991"/>
    <n v="70.147809999999993"/>
    <n v="612144.74754999997"/>
    <n v="429976.05777999997"/>
    <n v="629758.31750999996"/>
    <n v="568174.5991799999"/>
    <n v="0"/>
    <n v="0"/>
    <n v="0"/>
    <n v="0"/>
    <n v="0"/>
    <n v="0"/>
    <s v="Automoviles Residentes"/>
    <s v="Automóviles"/>
    <s v="Automóviles"/>
    <x v="13"/>
    <x v="0"/>
    <n v="3942877.9221700002"/>
    <n v="3641209.24174"/>
    <n v="1025001350.6946898"/>
    <n v="915229324.65265012"/>
    <n v="979173922.5983398"/>
    <n v="876641246.77608013"/>
    <n v="131854203.17789003"/>
    <n v="118102294.51461999"/>
    <n v="82072506.09262"/>
    <n v="71101630.919850022"/>
    <n v="1805765.1726800001"/>
    <n v="1576488.6490499999"/>
    <n v="0.54254613153656128"/>
    <n v="0.49928358027540676"/>
    <n v="125704.51416999998"/>
    <n v="21.317940945943192"/>
    <n v="39.615886352946674"/>
    <n v="37.403717736587282"/>
    <n v="18.143343332737256"/>
    <n v="16.194218054830067"/>
    <n v="6.9792091310432069E-2"/>
    <n v="7.3058510046069405E-2"/>
    <n v="6.4428154622754363E-2"/>
    <n v="6.7264159267949417E-2"/>
    <m/>
    <m/>
    <m/>
    <n v="0"/>
    <m/>
    <n v="0"/>
    <m/>
    <n v="0"/>
    <m/>
    <n v="43.316882519483471"/>
    <n v="86.195926013564247"/>
    <n v="72.964971593439927"/>
    <n v="0.7513109086667048"/>
    <n v="42.367170560740334"/>
    <n v="10.838872138754319"/>
    <n v="97.203122297829708"/>
    <n v="75.676747675899165"/>
    <s v="Resto"/>
    <n v="2024"/>
    <n v="4"/>
    <d v="2026-02-27T00:00:00"/>
    <x v="13"/>
    <x v="27"/>
  </r>
  <r>
    <n v="2025"/>
    <n v="12"/>
    <n v="9"/>
    <x v="29"/>
    <s v="Daños Sin Autos"/>
    <n v="9"/>
    <s v="19581e27de7ced00ff1ce50b2047e7a567c76b1cbaebabe5ef03f7c3017bb5b7"/>
    <s v="a62909462c6310cff6f2c460478962c30aafe7f1a24cba6daff12de1aba6d3de"/>
    <x v="5"/>
    <n v="1462854.60736"/>
    <n v="1242648.08656"/>
    <n v="1462854.60736"/>
    <n v="1242648.08656"/>
    <n v="433369.72061999998"/>
    <n v="295462.40953999996"/>
    <n v="433369.72061999998"/>
    <n v="295462.40953999996"/>
    <n v="34851877.802999951"/>
    <n v="34722901.368000001"/>
    <n v="143.042"/>
    <n v="137.94900000000001"/>
    <n v="-3440.6118299999998"/>
    <n v="622.95216000000005"/>
    <n v="300541.74404999998"/>
    <n v="164682.64771999998"/>
    <n v="675197.03704999993"/>
    <n v="510285.99938999995"/>
    <n v="0"/>
    <n v="0"/>
    <n v="0"/>
    <n v="0"/>
    <n v="0"/>
    <n v="0"/>
    <s v="Daños Sin Autos"/>
    <s v="Totales"/>
    <s v="Daños Sin Autos Total"/>
    <x v="24"/>
    <x v="0"/>
    <n v="3942877.9221700002"/>
    <n v="3641209.24174"/>
    <n v="1025001350.6946898"/>
    <n v="915229324.65265012"/>
    <n v="979173922.5983398"/>
    <n v="876641246.77608013"/>
    <n v="158795452.76903"/>
    <n v="137875233.45422003"/>
    <n v="62296046.385199986"/>
    <n v="56116765.89553"/>
    <n v="3268619.7800400001"/>
    <n v="2819136.7356100003"/>
    <n v="0.92121945676098205"/>
    <n v="0.90128448411484119"/>
    <n v="220206.52080000006"/>
    <n v="17.720746781141706"/>
    <n v="44.754505136785845"/>
    <n v="44.079028550245816"/>
    <n v="37.101189441718859"/>
    <n v="34.127346275936183"/>
    <n v="0.14271733460336977"/>
    <n v="0.14939681027024937"/>
    <n v="0.13577450515275094"/>
    <n v="0.14175104024935398"/>
    <m/>
    <m/>
    <m/>
    <n v="0"/>
    <m/>
    <n v="0"/>
    <m/>
    <n v="0"/>
    <m/>
    <n v="46.675078327123032"/>
    <n v="29.624934592925694"/>
    <n v="23.776836960971242"/>
    <n v="0.69566167640930421"/>
    <n v="82.49751762613937"/>
    <n v="32.317374542342137"/>
    <n v="44.51170955416147"/>
    <n v="32.272617300271413"/>
    <s v="Resto"/>
    <n v="2024"/>
    <n v="4"/>
    <d v="2026-02-27T00:00:00"/>
    <x v="24"/>
    <x v="5"/>
  </r>
  <r>
    <n v="2025"/>
    <n v="12"/>
    <n v="9"/>
    <x v="29"/>
    <s v="Daños"/>
    <n v="9"/>
    <s v="19581e27de7ced00ff1ce50b2047e7a567c76b1cbaebabe5ef03f7c3017bb5b7"/>
    <s v="a62909462c6310cff6f2c460478962c30aafe7f1a24cba6daff12de1aba6d3de"/>
    <x v="26"/>
    <n v="3268619.7800400001"/>
    <n v="2819136.7356100003"/>
    <n v="3268619.7800400001"/>
    <n v="2819136.7356100003"/>
    <n v="1812767.0034099997"/>
    <n v="1370631.1255800002"/>
    <n v="1812767.0034099997"/>
    <n v="1370631.1255800002"/>
    <n v="34851877.802999951"/>
    <n v="34722901.368000001"/>
    <n v="143.042"/>
    <n v="137.94900000000001"/>
    <n v="-1886.7372599999999"/>
    <n v="6591.2903999999999"/>
    <n v="1668231.80752"/>
    <n v="1239785.1352300001"/>
    <n v="2316672.2174699996"/>
    <n v="2017738.8836099999"/>
    <n v="0"/>
    <n v="0"/>
    <n v="0"/>
    <n v="0"/>
    <n v="0"/>
    <n v="0"/>
    <s v="Daños"/>
    <s v="Totales"/>
    <s v="Daños Total"/>
    <x v="23"/>
    <x v="0"/>
    <n v="3942877.9221700002"/>
    <n v="3641209.24174"/>
    <n v="1025001350.6946898"/>
    <n v="915229324.65265012"/>
    <n v="979173922.5983398"/>
    <n v="876641246.77608013"/>
    <n v="371146564.74468988"/>
    <n v="331092600.86896008"/>
    <n v="192698359.00147003"/>
    <n v="170533067.60229999"/>
    <n v="3268619.7800400001"/>
    <n v="2819136.7356100003"/>
    <n v="0.88068167417593368"/>
    <n v="0.8514647347029537"/>
    <n v="449483.04442999978"/>
    <n v="15.943995860588899"/>
    <n v="100"/>
    <n v="100"/>
    <n v="82.899340140895973"/>
    <n v="77.423090749457685"/>
    <n v="0.31888931442136237"/>
    <n v="0.33381401450790049"/>
    <n v="0.30802517573176819"/>
    <n v="0.32158385724805971"/>
    <m/>
    <m/>
    <m/>
    <n v="0"/>
    <m/>
    <n v="0"/>
    <m/>
    <n v="0"/>
    <m/>
    <n v="32.257831416377904"/>
    <n v="55.459708543641497"/>
    <n v="48.618823921054869"/>
    <n v="0.94072778450395145"/>
    <n v="34.55813915775947"/>
    <n v="14.815263574896708"/>
    <n v="72.00983354226301"/>
    <n v="61.444280293189458"/>
    <s v="Resto"/>
    <n v="2024"/>
    <n v="4"/>
    <d v="2026-02-27T00:00:00"/>
    <x v="23"/>
    <x v="26"/>
  </r>
  <r>
    <n v="2025"/>
    <n v="12"/>
    <n v="9"/>
    <x v="29"/>
    <s v="Total General Sin Pensiones"/>
    <n v="9"/>
    <s v="19581e27de7ced00ff1ce50b2047e7a567c76b1cbaebabe5ef03f7c3017bb5b7"/>
    <s v="a62909462c6310cff6f2c460478962c30aafe7f1a24cba6daff12de1aba6d3de"/>
    <x v="32"/>
    <n v="3942877.9221700002"/>
    <n v="3641209.24174"/>
    <n v="3942877.9221700002"/>
    <n v="3641209.24174"/>
    <n v="2350676.7822099999"/>
    <n v="1890637.6256499998"/>
    <n v="2350676.7822099999"/>
    <n v="1890637.6256499998"/>
    <n v="34851877.802999951"/>
    <n v="34722901.368000001"/>
    <n v="143.042"/>
    <n v="137.94900000000001"/>
    <n v="44124.038509999998"/>
    <n v="59442.927379999994"/>
    <n v="2183968.91921"/>
    <n v="1722685.6897799999"/>
    <n v="3245001.0400799997"/>
    <n v="2767181.0969000002"/>
    <n v="382072.97857000004"/>
    <n v="313300.83784999995"/>
    <n v="225539.67968"/>
    <n v="451897.71372999996"/>
    <n v="0"/>
    <n v="0"/>
    <s v="Total General Sin Pensiones"/>
    <s v="Totales"/>
    <s v="Total General Sin Pensiones"/>
    <x v="25"/>
    <x v="0"/>
    <n v="3942877.9221700002"/>
    <n v="3641209.24174"/>
    <n v="1025001350.6946898"/>
    <n v="915229324.65265012"/>
    <n v="979173922.5983398"/>
    <n v="876641246.77608013"/>
    <n v="979173922.5983398"/>
    <n v="876641246.77608013"/>
    <n v="558476302.03137994"/>
    <n v="497794560.05847001"/>
    <n v="3942877.9221700002"/>
    <n v="3641209.24174"/>
    <n v="0.40267391023927224"/>
    <n v="0.41535910557834743"/>
    <n v="301668.68043000018"/>
    <n v="8.2848488071463713"/>
    <n v="100"/>
    <n v="100"/>
    <n v="100"/>
    <n v="100"/>
    <n v="0.38467050989715607"/>
    <n v="0.40267391023927224"/>
    <n v="0.39784665369216832"/>
    <n v="0.41535910557834743"/>
    <n v="3.9019929938098198E-2"/>
    <n v="2.303366894019267E-2"/>
    <m/>
    <n v="68772.140720000083"/>
    <n v="21.950832047543489"/>
    <n v="-226358.03404999996"/>
    <n v="-50.090546416272531"/>
    <n v="0"/>
    <m/>
    <n v="24.332487110100697"/>
    <n v="59.61829984622711"/>
    <n v="51.923344694866636"/>
    <n v="0.42090895775876963"/>
    <n v="26.776981556566447"/>
    <n v="17.267389680974922"/>
    <n v="67.302564536501905"/>
    <n v="62.254172367319185"/>
    <s v="Resto"/>
    <n v="2024"/>
    <n v="4"/>
    <d v="2026-02-27T00:00:00"/>
    <x v="25"/>
    <x v="32"/>
  </r>
  <r>
    <n v="2025"/>
    <n v="12"/>
    <n v="9"/>
    <x v="29"/>
    <s v="Total General"/>
    <n v="9"/>
    <s v="19581e27de7ced00ff1ce50b2047e7a567c76b1cbaebabe5ef03f7c3017bb5b7"/>
    <s v="a62909462c6310cff6f2c460478962c30aafe7f1a24cba6daff12de1aba6d3de"/>
    <x v="49"/>
    <n v="3942877.9221700002"/>
    <n v="3641209.24174"/>
    <n v="3942877.9221700002"/>
    <n v="3641209.24174"/>
    <n v="2350676.7822099999"/>
    <n v="1890637.6256499998"/>
    <n v="2350676.7822099999"/>
    <n v="1890637.6256499998"/>
    <n v="34851877.802999951"/>
    <n v="34722901.368000001"/>
    <n v="143.042"/>
    <n v="137.94900000000001"/>
    <n v="44124.038509999998"/>
    <n v="59442.927379999994"/>
    <n v="2183968.91921"/>
    <n v="1722685.6897799999"/>
    <n v="3245001.0400799997"/>
    <n v="2767181.0969000002"/>
    <n v="382072.97857000004"/>
    <n v="313300.83784999995"/>
    <n v="225539.67968"/>
    <n v="451897.71372999996"/>
    <n v="0"/>
    <n v="0"/>
    <s v="Total General"/>
    <s v="Totales"/>
    <s v="Total General"/>
    <x v="26"/>
    <x v="0"/>
    <n v="3942877.9221700002"/>
    <n v="3641209.24174"/>
    <n v="1025001350.6946898"/>
    <n v="915229324.65265012"/>
    <n v="979173922.5983398"/>
    <n v="876641246.77608013"/>
    <n v="1025001350.6946898"/>
    <n v="915229324.65265012"/>
    <n v="593582477.48155999"/>
    <n v="529500429.12055987"/>
    <n v="3942877.9221700002"/>
    <n v="3641209.24174"/>
    <n v="0.38467050989715607"/>
    <n v="0.39784665369216832"/>
    <n v="301668.68043000018"/>
    <n v="8.2848488071463713"/>
    <n v="100"/>
    <n v="100"/>
    <n v="100"/>
    <n v="100"/>
    <n v="0.38467050989715607"/>
    <n v="0.40267391023927224"/>
    <n v="0.39784665369216832"/>
    <n v="0.41535910557834743"/>
    <n v="3.7275363423770316E-2"/>
    <n v="2.2003842192709459E-2"/>
    <m/>
    <n v="68772.140720000083"/>
    <n v="21.950832047543489"/>
    <n v="-226358.03404999996"/>
    <n v="-50.090546416272531"/>
    <n v="0"/>
    <m/>
    <n v="24.332487110100697"/>
    <n v="59.61829984622711"/>
    <n v="51.923344694866636"/>
    <n v="0.39601519104529581"/>
    <n v="26.776981556566447"/>
    <n v="17.267389680974922"/>
    <n v="67.302564536501905"/>
    <n v="62.254172367319185"/>
    <s v="Resto"/>
    <n v="2024"/>
    <n v="4"/>
    <d v="2026-02-27T00:00:00"/>
    <x v="26"/>
    <x v="49"/>
  </r>
  <r>
    <n v="2025"/>
    <n v="12"/>
    <n v="601"/>
    <x v="30"/>
    <s v="Total General"/>
    <n v="241"/>
    <s v="749fc650cacb0f06547520d53c31505c8156e0a3be07073eddb2ef3ad9e383ba"/>
    <s v="a62909462c6310cff6f2c460478962c30aafe7f1a24cba6daff12de1aba6d3de"/>
    <x v="59"/>
    <n v="171555.43594"/>
    <n v="157763.09240999998"/>
    <n v="171555.43594"/>
    <n v="157763.09240999998"/>
    <n v="158647.92921999999"/>
    <n v="86800.108349999995"/>
    <n v="158647.92921999999"/>
    <n v="86800.108349999995"/>
    <n v="34851877.802999951"/>
    <n v="34722901.368000001"/>
    <n v="143.042"/>
    <n v="137.94900000000001"/>
    <n v="0"/>
    <n v="0"/>
    <n v="163320.02684000001"/>
    <n v="92662.703769999993"/>
    <n v="194632.49821000002"/>
    <n v="224196.48426"/>
    <n v="0"/>
    <n v="0"/>
    <n v="0"/>
    <n v="0"/>
    <n v="0"/>
    <n v="0"/>
    <s v="Total General"/>
    <s v="Totales"/>
    <s v="Total General"/>
    <x v="26"/>
    <x v="0"/>
    <n v="171555.43594"/>
    <n v="157763.09240999998"/>
    <n v="1025001350.6946898"/>
    <n v="915229324.65265012"/>
    <n v="979173922.5983398"/>
    <n v="876641246.77608013"/>
    <n v="1025001350.6946898"/>
    <n v="915229324.65265012"/>
    <n v="593582477.48155999"/>
    <n v="529500429.12055987"/>
    <n v="171555.43594"/>
    <n v="157763.09240999998"/>
    <n v="1.6737093646142918E-2"/>
    <n v="1.7237547810203153E-2"/>
    <n v="13792.343530000013"/>
    <n v="8.7424398947226543"/>
    <n v="100"/>
    <n v="100"/>
    <n v="100"/>
    <n v="100"/>
    <n v="1.6737093646142918E-2"/>
    <n v="1.7520425327990741E-2"/>
    <n v="1.7237547810203153E-2"/>
    <n v="1.7996311831115254E-2"/>
    <m/>
    <m/>
    <m/>
    <n v="0"/>
    <m/>
    <n v="0"/>
    <m/>
    <n v="0"/>
    <m/>
    <n v="82.773883853106952"/>
    <n v="92.476189023521073"/>
    <n v="55.019274168650909"/>
    <n v="2.6727192132272551E-2"/>
    <n v="76.252170717336298"/>
    <n v="-13.186641239081476"/>
    <n v="83.912002539157044"/>
    <n v="41.331024469830368"/>
    <s v="Resto"/>
    <n v="2024"/>
    <n v="4"/>
    <d v="2026-02-27T00:00:00"/>
    <x v="26"/>
    <x v="59"/>
  </r>
  <r>
    <n v="2025"/>
    <n v="12"/>
    <n v="601"/>
    <x v="30"/>
    <s v="Total General Sin Pensiones"/>
    <n v="241"/>
    <s v="749fc650cacb0f06547520d53c31505c8156e0a3be07073eddb2ef3ad9e383ba"/>
    <s v="a62909462c6310cff6f2c460478962c30aafe7f1a24cba6daff12de1aba6d3de"/>
    <x v="51"/>
    <n v="171555.43594"/>
    <n v="157763.09240999998"/>
    <n v="171555.43594"/>
    <n v="157763.09240999998"/>
    <n v="158647.92921999999"/>
    <n v="86800.108349999995"/>
    <n v="158647.92921999999"/>
    <n v="86800.108349999995"/>
    <n v="34851877.802999951"/>
    <n v="34722901.368000001"/>
    <n v="143.042"/>
    <n v="137.94900000000001"/>
    <n v="0"/>
    <n v="0"/>
    <n v="163320.02684000001"/>
    <n v="92662.703769999993"/>
    <n v="194632.49821000002"/>
    <n v="224196.48426"/>
    <n v="0"/>
    <n v="0"/>
    <n v="0"/>
    <n v="0"/>
    <n v="0"/>
    <n v="0"/>
    <s v="Total General Sin Pensiones"/>
    <s v="Totales"/>
    <s v="Total General Sin Pensiones"/>
    <x v="25"/>
    <x v="0"/>
    <n v="171555.43594"/>
    <n v="157763.09240999998"/>
    <n v="1025001350.6946898"/>
    <n v="915229324.65265012"/>
    <n v="979173922.5983398"/>
    <n v="876641246.77608013"/>
    <n v="979173922.5983398"/>
    <n v="876641246.77608013"/>
    <n v="558476302.03137994"/>
    <n v="497794560.05847001"/>
    <n v="171555.43594"/>
    <n v="157763.09240999998"/>
    <n v="1.7520425327990741E-2"/>
    <n v="1.7996311831115254E-2"/>
    <n v="13792.343530000013"/>
    <n v="8.7424398947226543"/>
    <n v="100"/>
    <n v="100"/>
    <n v="100"/>
    <n v="100"/>
    <n v="1.6737093646142918E-2"/>
    <n v="1.7520425327990741E-2"/>
    <n v="1.7237547810203153E-2"/>
    <n v="1.7996311831115254E-2"/>
    <m/>
    <m/>
    <m/>
    <n v="0"/>
    <m/>
    <n v="0"/>
    <m/>
    <n v="0"/>
    <m/>
    <n v="82.773883853106952"/>
    <n v="92.476189023521073"/>
    <n v="55.019274168650909"/>
    <n v="2.8407280424064582E-2"/>
    <n v="76.252170717336298"/>
    <n v="-13.186641239081476"/>
    <n v="83.912002539157044"/>
    <n v="41.331024469830368"/>
    <s v="Resto"/>
    <n v="2024"/>
    <n v="4"/>
    <d v="2026-02-27T00:00:00"/>
    <x v="25"/>
    <x v="51"/>
  </r>
  <r>
    <n v="2025"/>
    <n v="12"/>
    <n v="601"/>
    <x v="30"/>
    <s v="Daños"/>
    <n v="241"/>
    <s v="749fc650cacb0f06547520d53c31505c8156e0a3be07073eddb2ef3ad9e383ba"/>
    <s v="a62909462c6310cff6f2c460478962c30aafe7f1a24cba6daff12de1aba6d3de"/>
    <x v="48"/>
    <n v="171555.43594"/>
    <n v="157763.09240999998"/>
    <n v="171555.43594"/>
    <n v="157763.09240999998"/>
    <n v="158647.92921999999"/>
    <n v="86800.108349999995"/>
    <n v="158647.92921999999"/>
    <n v="86800.108349999995"/>
    <n v="34851877.802999951"/>
    <n v="34722901.368000001"/>
    <n v="143.042"/>
    <n v="137.94900000000001"/>
    <n v="0"/>
    <n v="0"/>
    <n v="163320.02684000001"/>
    <n v="92662.703769999993"/>
    <n v="194632.49821000002"/>
    <n v="224196.48426"/>
    <n v="0"/>
    <n v="0"/>
    <n v="0"/>
    <n v="0"/>
    <n v="0"/>
    <n v="0"/>
    <s v="Daños"/>
    <s v="Totales"/>
    <s v="Daños Total"/>
    <x v="23"/>
    <x v="0"/>
    <n v="171555.43594"/>
    <n v="157763.09240999998"/>
    <n v="1025001350.6946898"/>
    <n v="915229324.65265012"/>
    <n v="979173922.5983398"/>
    <n v="876641246.77608013"/>
    <n v="371146564.74468988"/>
    <n v="331092600.86896008"/>
    <n v="192698359.00147003"/>
    <n v="170533067.60229999"/>
    <n v="171555.43594"/>
    <n v="157763.09240999998"/>
    <n v="4.6223096812983366E-2"/>
    <n v="4.7649235288238743E-2"/>
    <n v="13792.343530000013"/>
    <n v="8.7424398947226543"/>
    <n v="100"/>
    <n v="100"/>
    <n v="100"/>
    <n v="100"/>
    <n v="1.6737093646142918E-2"/>
    <n v="1.7520425327990741E-2"/>
    <n v="1.7237547810203153E-2"/>
    <n v="1.7996311831115254E-2"/>
    <m/>
    <m/>
    <m/>
    <n v="0"/>
    <m/>
    <n v="0"/>
    <m/>
    <n v="0"/>
    <m/>
    <n v="82.773883853106952"/>
    <n v="92.476189023521073"/>
    <n v="55.019274168650909"/>
    <n v="8.2329673196018083E-2"/>
    <n v="76.252170717336298"/>
    <n v="-13.186641239081476"/>
    <n v="83.912002539157044"/>
    <n v="41.331024469830368"/>
    <s v="Resto"/>
    <n v="2024"/>
    <n v="4"/>
    <d v="2026-02-27T00:00:00"/>
    <x v="23"/>
    <x v="48"/>
  </r>
  <r>
    <n v="2025"/>
    <n v="12"/>
    <n v="601"/>
    <x v="30"/>
    <s v="Credito a la Vivienda"/>
    <n v="241"/>
    <s v="749fc650cacb0f06547520d53c31505c8156e0a3be07073eddb2ef3ad9e383ba"/>
    <s v="a62909462c6310cff6f2c460478962c30aafe7f1a24cba6daff12de1aba6d3de"/>
    <x v="1"/>
    <n v="171555.43594"/>
    <n v="157763.09240999998"/>
    <n v="171555.43594"/>
    <n v="157763.09240999998"/>
    <n v="158647.92921999999"/>
    <n v="86800.108349999995"/>
    <n v="158647.92921999999"/>
    <n v="86800.108349999995"/>
    <n v="34851877.802999951"/>
    <n v="34722901.368000001"/>
    <n v="143.042"/>
    <n v="137.94900000000001"/>
    <n v="0"/>
    <n v="0"/>
    <n v="163320.02684000001"/>
    <n v="92662.703769999993"/>
    <n v="194632.49821000002"/>
    <n v="224196.48426"/>
    <n v="0"/>
    <n v="0"/>
    <n v="0"/>
    <n v="0"/>
    <n v="0"/>
    <n v="0"/>
    <s v="Credito a la Vivienda"/>
    <s v="Daños Sin Autos"/>
    <s v="Credito a la Vivienda"/>
    <x v="56"/>
    <x v="0"/>
    <n v="171555.43594"/>
    <n v="157763.09240999998"/>
    <n v="1025001350.6946898"/>
    <n v="915229324.65265012"/>
    <n v="979173922.5983398"/>
    <n v="876641246.77608013"/>
    <n v="647751.75355999998"/>
    <n v="627780.24341"/>
    <n v="370587.89565999998"/>
    <n v="204603.79476999998"/>
    <n v="171555.43594"/>
    <n v="157763.09240999998"/>
    <n v="26.484750523197025"/>
    <n v="25.130305400032434"/>
    <n v="13792.343530000013"/>
    <n v="8.7424398947226543"/>
    <n v="100"/>
    <n v="100"/>
    <n v="100"/>
    <n v="100"/>
    <n v="1.6737093646142918E-2"/>
    <n v="1.7520425327990741E-2"/>
    <n v="1.7237547810203153E-2"/>
    <n v="1.7996311831115254E-2"/>
    <m/>
    <m/>
    <m/>
    <n v="0"/>
    <m/>
    <n v="0"/>
    <m/>
    <n v="0"/>
    <m/>
    <n v="82.773883853106952"/>
    <n v="92.476189023521073"/>
    <n v="55.019274168650909"/>
    <n v="42.809797912437297"/>
    <n v="76.252170717336298"/>
    <n v="-13.186641239081476"/>
    <n v="83.912002539157044"/>
    <n v="41.331024469830368"/>
    <s v="Grandes"/>
    <n v="2024"/>
    <n v="4"/>
    <d v="2026-02-27T00:00:00"/>
    <x v="56"/>
    <x v="1"/>
  </r>
  <r>
    <n v="2025"/>
    <n v="12"/>
    <n v="601"/>
    <x v="30"/>
    <s v="Daños Sin Autos"/>
    <n v="241"/>
    <s v="749fc650cacb0f06547520d53c31505c8156e0a3be07073eddb2ef3ad9e383ba"/>
    <s v="a62909462c6310cff6f2c460478962c30aafe7f1a24cba6daff12de1aba6d3de"/>
    <x v="49"/>
    <n v="171555.43594"/>
    <n v="157763.09240999998"/>
    <n v="171555.43594"/>
    <n v="157763.09240999998"/>
    <n v="158647.92921999999"/>
    <n v="86800.108349999995"/>
    <n v="158647.92921999999"/>
    <n v="86800.108349999995"/>
    <n v="34851877.802999951"/>
    <n v="34722901.368000001"/>
    <n v="143.042"/>
    <n v="137.94900000000001"/>
    <n v="0"/>
    <n v="0"/>
    <n v="163320.02684000001"/>
    <n v="92662.703769999993"/>
    <n v="194632.49821000002"/>
    <n v="224196.48426"/>
    <n v="0"/>
    <n v="0"/>
    <n v="0"/>
    <n v="0"/>
    <n v="0"/>
    <n v="0"/>
    <s v="Daños Sin Autos"/>
    <s v="Totales"/>
    <s v="Daños Sin Autos Total"/>
    <x v="24"/>
    <x v="0"/>
    <n v="171555.43594"/>
    <n v="157763.09240999998"/>
    <n v="1025001350.6946898"/>
    <n v="915229324.65265012"/>
    <n v="979173922.5983398"/>
    <n v="876641246.77608013"/>
    <n v="158795452.76903"/>
    <n v="137875233.45422003"/>
    <n v="62296046.385199986"/>
    <n v="56116765.89553"/>
    <n v="171555.43594"/>
    <n v="157763.09240999998"/>
    <n v="0.10803548398172934"/>
    <n v="0.11442453329544751"/>
    <n v="13792.343530000013"/>
    <n v="8.7424398947226543"/>
    <n v="100"/>
    <n v="100"/>
    <n v="100"/>
    <n v="100"/>
    <n v="1.6737093646142918E-2"/>
    <n v="1.7520425327990741E-2"/>
    <n v="1.7237547810203153E-2"/>
    <n v="1.7996311831115254E-2"/>
    <m/>
    <m/>
    <m/>
    <n v="0"/>
    <m/>
    <n v="0"/>
    <m/>
    <n v="0"/>
    <m/>
    <n v="82.773883853106952"/>
    <n v="92.476189023521073"/>
    <n v="55.019274168650909"/>
    <n v="0.25466773322823721"/>
    <n v="76.252170717336298"/>
    <n v="-13.186641239081476"/>
    <n v="83.912002539157044"/>
    <n v="41.331024469830368"/>
    <s v="Resto"/>
    <n v="2024"/>
    <n v="4"/>
    <d v="2026-02-27T00:00:00"/>
    <x v="24"/>
    <x v="49"/>
  </r>
  <r>
    <n v="2025"/>
    <n v="12"/>
    <n v="76"/>
    <x v="31"/>
    <s v="Incendio"/>
    <n v="48"/>
    <s v="98010bd9270f9b100b6214a21754fd33bdc8d41b2bc9f9dd16ff54d3c34ffd71"/>
    <s v="a62909462c6310cff6f2c460478962c30aafe7f1a24cba6daff12de1aba6d3de"/>
    <x v="9"/>
    <n v="385808.98274000001"/>
    <n v="360388.33772000001"/>
    <n v="385808.98274000001"/>
    <n v="360388.33772000001"/>
    <n v="1159363.42827"/>
    <n v="345039.30002999993"/>
    <n v="1159363.42827"/>
    <n v="345039.30002999993"/>
    <n v="34851877.802999951"/>
    <n v="34722901.368000001"/>
    <n v="143.042"/>
    <n v="137.94900000000001"/>
    <n v="0"/>
    <n v="0"/>
    <n v="-0.15437000000000001"/>
    <n v="-82.651789999999991"/>
    <n v="-503.02590999999995"/>
    <n v="-782.22097999999994"/>
    <n v="0"/>
    <n v="0"/>
    <n v="0"/>
    <n v="0"/>
    <n v="0"/>
    <n v="0"/>
    <s v="Incendio"/>
    <s v="Daños Sin Autos"/>
    <s v="Incendio"/>
    <x v="0"/>
    <x v="0"/>
    <n v="2703096.3657600004"/>
    <n v="2468439.5406499999"/>
    <n v="1025001350.6946898"/>
    <n v="915229324.65265012"/>
    <n v="979173922.5983398"/>
    <n v="876641246.77608013"/>
    <n v="34004630.66296"/>
    <n v="29220783.15724"/>
    <n v="21161856.01103"/>
    <n v="17879229.429379996"/>
    <m/>
    <m/>
    <n v="1.1345777772562242"/>
    <n v="1.2333288118279164"/>
    <n v="25420.645019999996"/>
    <n v="7.0536813651695729"/>
    <m/>
    <m/>
    <n v="14.272853444184417"/>
    <n v="14.599844629984377"/>
    <n v="3.7639851155173584E-2"/>
    <n v="3.9401476472761425E-2"/>
    <n v="3.9376834637239733E-2"/>
    <n v="4.1110127893862806E-2"/>
    <m/>
    <m/>
    <m/>
    <n v="0"/>
    <m/>
    <n v="0"/>
    <m/>
    <n v="0"/>
    <m/>
    <n v="236.00909466521566"/>
    <n v="300.50192715479233"/>
    <n v="95.740972699864287"/>
    <n v="5.4785526735732244"/>
    <n v="-99.813228485432688"/>
    <n v="-35.69260824479548"/>
    <n v="3.0688280053009602E-2"/>
    <n v="10.566296751590579"/>
    <s v="Resto"/>
    <n v="2024"/>
    <n v="4"/>
    <d v="2026-02-27T00:00:00"/>
    <x v="0"/>
    <x v="9"/>
  </r>
  <r>
    <n v="2025"/>
    <n v="12"/>
    <n v="76"/>
    <x v="31"/>
    <s v="Diversos"/>
    <n v="48"/>
    <s v="98010bd9270f9b100b6214a21754fd33bdc8d41b2bc9f9dd16ff54d3c34ffd71"/>
    <s v="a62909462c6310cff6f2c460478962c30aafe7f1a24cba6daff12de1aba6d3de"/>
    <x v="15"/>
    <n v="96645.40814"/>
    <n v="55998.73431"/>
    <n v="96645.40814"/>
    <n v="55998.73431"/>
    <n v="-37719.361700000001"/>
    <n v="59030.454539999999"/>
    <n v="-37719.361700000001"/>
    <n v="59030.454539999999"/>
    <n v="34851877.802999951"/>
    <n v="34722901.368000001"/>
    <n v="143.042"/>
    <n v="137.94900000000001"/>
    <n v="0"/>
    <n v="0"/>
    <n v="-1406.9307099999999"/>
    <n v="-432.22406000000001"/>
    <n v="-310.64959000000005"/>
    <n v="485.75612000000001"/>
    <n v="0"/>
    <n v="0"/>
    <n v="0"/>
    <n v="0"/>
    <n v="0"/>
    <n v="0"/>
    <s v="Diversos"/>
    <s v="Daños Sin Autos"/>
    <s v="Diversos"/>
    <x v="6"/>
    <x v="0"/>
    <n v="2703096.3657600004"/>
    <n v="2468439.5406499999"/>
    <n v="1025001350.6946898"/>
    <n v="915229324.65265012"/>
    <n v="979173922.5983398"/>
    <n v="876641246.77608013"/>
    <n v="37295032.047789998"/>
    <n v="33101301.12385001"/>
    <n v="10154871.342620004"/>
    <n v="8675799.5556700006"/>
    <n v="96645.40814"/>
    <n v="55998.73431"/>
    <n v="0.259137485164668"/>
    <n v="0.16917381616051347"/>
    <n v="40646.67383"/>
    <n v="72.584986662353003"/>
    <n v="100"/>
    <n v="100"/>
    <n v="3.5753593310324785"/>
    <n v="2.2685884498209821"/>
    <n v="9.4288078815212336E-3"/>
    <n v="9.8700962014532986E-3"/>
    <n v="6.1185467731000396E-3"/>
    <n v="6.3878735475817417E-3"/>
    <m/>
    <m/>
    <m/>
    <n v="0"/>
    <m/>
    <n v="0"/>
    <m/>
    <n v="0"/>
    <m/>
    <n v="-163.89813867084615"/>
    <n v="-39.02861235306694"/>
    <n v="105.41390848803276"/>
    <n v="-0.37144105944200206"/>
    <n v="225.50957713922725"/>
    <n v="-163.95176040190705"/>
    <n v="452.89958695905563"/>
    <n v="-88.979642706302911"/>
    <s v="Resto"/>
    <n v="2024"/>
    <n v="4"/>
    <d v="2026-02-27T00:00:00"/>
    <x v="6"/>
    <x v="15"/>
  </r>
  <r>
    <n v="2025"/>
    <n v="12"/>
    <n v="76"/>
    <x v="31"/>
    <s v="Tecnicos"/>
    <n v="48"/>
    <s v="98010bd9270f9b100b6214a21754fd33bdc8d41b2bc9f9dd16ff54d3c34ffd71"/>
    <s v="a62909462c6310cff6f2c460478962c30aafe7f1a24cba6daff12de1aba6d3de"/>
    <x v="26"/>
    <n v="96645.40814"/>
    <n v="55998.73431"/>
    <n v="96645.40814"/>
    <n v="55998.73431"/>
    <n v="-37719.361700000001"/>
    <n v="59030.454539999999"/>
    <n v="-37719.361700000001"/>
    <n v="59030.454539999999"/>
    <n v="34851877.802999951"/>
    <n v="34722901.368000001"/>
    <n v="143.042"/>
    <n v="137.94900000000001"/>
    <n v="0"/>
    <n v="0"/>
    <n v="-1406.9307099999999"/>
    <n v="-432.22406000000001"/>
    <n v="-310.64959000000005"/>
    <n v="485.75612000000001"/>
    <n v="0"/>
    <n v="0"/>
    <n v="0"/>
    <n v="0"/>
    <n v="0"/>
    <n v="0"/>
    <s v="Tecnicos"/>
    <s v="Daños Sin Autos"/>
    <s v="Diversos"/>
    <x v="7"/>
    <x v="0"/>
    <n v="2703096.3657600004"/>
    <n v="2468439.5406499999"/>
    <n v="1025001350.6946898"/>
    <n v="915229324.65265012"/>
    <n v="979173922.5983398"/>
    <n v="876641246.77608013"/>
    <n v="18807011.735299997"/>
    <n v="17544387.203949999"/>
    <n v="7015944.0200799983"/>
    <n v="5608070.4322000016"/>
    <n v="96645.40814"/>
    <n v="55998.73431"/>
    <n v="0.51387966094900928"/>
    <n v="0.31918318752901365"/>
    <n v="40646.67383"/>
    <n v="72.584986662353003"/>
    <n v="100"/>
    <n v="100"/>
    <n v="3.5753593310324785"/>
    <n v="2.2685884498209821"/>
    <n v="9.4288078815212336E-3"/>
    <n v="9.8700962014532986E-3"/>
    <n v="6.1185467731000396E-3"/>
    <n v="6.3878735475817417E-3"/>
    <m/>
    <m/>
    <m/>
    <n v="0"/>
    <m/>
    <n v="0"/>
    <m/>
    <n v="0"/>
    <m/>
    <n v="-163.89813867084615"/>
    <n v="-39.02861235306694"/>
    <n v="105.41390848803276"/>
    <n v="-0.53762347008535438"/>
    <n v="225.50957713922725"/>
    <n v="-163.95176040190705"/>
    <n v="452.89958695905563"/>
    <n v="-88.979642706302911"/>
    <s v="Resto"/>
    <n v="2024"/>
    <n v="4"/>
    <d v="2026-02-27T00:00:00"/>
    <x v="7"/>
    <x v="26"/>
  </r>
  <r>
    <n v="2025"/>
    <n v="12"/>
    <n v="76"/>
    <x v="31"/>
    <s v="RC General"/>
    <n v="48"/>
    <s v="98010bd9270f9b100b6214a21754fd33bdc8d41b2bc9f9dd16ff54d3c34ffd71"/>
    <s v="a62909462c6310cff6f2c460478962c30aafe7f1a24cba6daff12de1aba6d3de"/>
    <x v="28"/>
    <n v="411387.23676"/>
    <n v="379399.37214999995"/>
    <n v="411387.23676"/>
    <n v="379399.37214999995"/>
    <n v="132513.23744999999"/>
    <n v="57131.136090000007"/>
    <n v="132513.23744999999"/>
    <n v="57131.136090000007"/>
    <n v="34851877.802999951"/>
    <n v="34722901.368000001"/>
    <n v="143.042"/>
    <n v="137.94900000000001"/>
    <n v="0"/>
    <n v="0"/>
    <n v="4368.4304599999996"/>
    <n v="3076.4564999999998"/>
    <n v="2529.81729"/>
    <n v="-365.54653999999999"/>
    <n v="0"/>
    <n v="0"/>
    <n v="0"/>
    <n v="0"/>
    <n v="0"/>
    <n v="0"/>
    <s v="RC General"/>
    <s v="Daños Sin Autos"/>
    <s v="Responsabilidad Civil y Riesgos Profesionales"/>
    <x v="21"/>
    <x v="0"/>
    <n v="2703096.3657600004"/>
    <n v="2468439.5406499999"/>
    <n v="1025001350.6946898"/>
    <n v="915229324.65265012"/>
    <n v="979173922.5983398"/>
    <n v="876641246.77608013"/>
    <n v="17283430.244149998"/>
    <n v="14944322.838619996"/>
    <n v="9150572.3407299984"/>
    <n v="6562817.1625400009"/>
    <n v="436470.48501"/>
    <n v="397390.09525999997"/>
    <n v="2.3802406753094871"/>
    <n v="2.5387525165712685"/>
    <n v="31987.864610000048"/>
    <n v="8.4311854362672189"/>
    <n v="94.253162788447113"/>
    <n v="95.472780191406315"/>
    <n v="15.21911101546447"/>
    <n v="15.370008699913102"/>
    <n v="4.0135287283395701E-2"/>
    <n v="4.2013704334398654E-2"/>
    <n v="4.1454022716545982E-2"/>
    <n v="4.3278749835839021E-2"/>
    <m/>
    <m/>
    <m/>
    <n v="0"/>
    <m/>
    <n v="0"/>
    <m/>
    <n v="0"/>
    <m/>
    <n v="131.94574188276042"/>
    <n v="32.211314695527889"/>
    <n v="15.058310657249201"/>
    <n v="1.4481415207240314"/>
    <n v="41.995521795936327"/>
    <n v="-792.06435109466497"/>
    <n v="172.67770590657952"/>
    <n v="-841.60460115420597"/>
    <s v="Medianas"/>
    <n v="2024"/>
    <n v="4"/>
    <d v="2026-02-27T00:00:00"/>
    <x v="21"/>
    <x v="28"/>
  </r>
  <r>
    <n v="2025"/>
    <n v="12"/>
    <n v="76"/>
    <x v="31"/>
    <s v="Responsabilidad Civil y Riesgos Profesionales"/>
    <n v="48"/>
    <s v="98010bd9270f9b100b6214a21754fd33bdc8d41b2bc9f9dd16ff54d3c34ffd71"/>
    <s v="a62909462c6310cff6f2c460478962c30aafe7f1a24cba6daff12de1aba6d3de"/>
    <x v="14"/>
    <n v="436470.48501"/>
    <n v="397390.09525999997"/>
    <n v="436470.48501"/>
    <n v="397390.09525999997"/>
    <n v="132513.23744999999"/>
    <n v="57131.136090000007"/>
    <n v="132513.23744999999"/>
    <n v="57131.136090000007"/>
    <n v="34851877.802999951"/>
    <n v="34722901.368000001"/>
    <n v="143.042"/>
    <n v="137.94900000000001"/>
    <n v="0"/>
    <n v="0"/>
    <n v="4368.4304599999996"/>
    <n v="3076.4564999999998"/>
    <n v="2529.81729"/>
    <n v="-365.54653999999999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2703096.3657600004"/>
    <n v="2468439.5406499999"/>
    <n v="1025001350.6946898"/>
    <n v="915229324.65265012"/>
    <n v="979173922.5983398"/>
    <n v="876641246.77608013"/>
    <n v="21871531.865920011"/>
    <n v="19519102.49123"/>
    <n v="10675318.01537"/>
    <n v="7926763.6329799984"/>
    <n v="436470.48501"/>
    <n v="397390.09525999997"/>
    <n v="1.9956100363052471"/>
    <n v="2.0359035229132525"/>
    <n v="39080.389750000031"/>
    <n v="9.8342636658900418"/>
    <n v="100"/>
    <n v="100"/>
    <n v="16.147056040574505"/>
    <n v="16.098838505696499"/>
    <n v="4.258243022940255E-2"/>
    <n v="4.4575378789886495E-2"/>
    <n v="4.3419729302360183E-2"/>
    <n v="4.5330983081327117E-2"/>
    <m/>
    <m/>
    <m/>
    <n v="0"/>
    <m/>
    <n v="0"/>
    <m/>
    <n v="0"/>
    <m/>
    <n v="131.94574188276042"/>
    <n v="30.360182876274887"/>
    <n v="14.376587834334645"/>
    <n v="1.2413048235116877"/>
    <n v="41.995521795936327"/>
    <n v="-792.06435109466497"/>
    <n v="172.67770590657952"/>
    <n v="-841.60460115420597"/>
    <s v="Medianas"/>
    <n v="2024"/>
    <n v="4"/>
    <d v="2026-02-27T00:00:00"/>
    <x v="22"/>
    <x v="14"/>
  </r>
  <r>
    <n v="2025"/>
    <n v="12"/>
    <n v="76"/>
    <x v="31"/>
    <s v="RC Otros"/>
    <n v="48"/>
    <s v="98010bd9270f9b100b6214a21754fd33bdc8d41b2bc9f9dd16ff54d3c34ffd71"/>
    <s v="a62909462c6310cff6f2c460478962c30aafe7f1a24cba6daff12de1aba6d3de"/>
    <x v="24"/>
    <n v="25083.248250000001"/>
    <n v="17990.723109999999"/>
    <n v="25083.248250000001"/>
    <n v="17990.723109999999"/>
    <n v="0"/>
    <n v="0"/>
    <n v="0"/>
    <n v="0"/>
    <n v="34851877.802999951"/>
    <n v="34722901.368000001"/>
    <n v="143.042"/>
    <n v="137.94900000000001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3"/>
    <x v="0"/>
    <n v="2703096.3657600004"/>
    <n v="2468439.5406499999"/>
    <n v="1025001350.6946898"/>
    <n v="915229324.65265012"/>
    <n v="979173922.5983398"/>
    <n v="876641246.77608013"/>
    <n v="2245075.8021599995"/>
    <n v="2181582.1674899999"/>
    <n v="762549.19381999993"/>
    <n v="1224196.8042299999"/>
    <n v="436470.48501"/>
    <n v="397390.09525999997"/>
    <n v="1.1172561846627749"/>
    <n v="0.8246640157816777"/>
    <n v="7092.5251400000016"/>
    <n v="39.423235501065989"/>
    <n v="5.7468372115528767"/>
    <n v="4.5272198085936761"/>
    <n v="0.92794502511003207"/>
    <n v="0.72882980578339807"/>
    <n v="2.4471429460068464E-3"/>
    <n v="2.5616744554878457E-3"/>
    <n v="1.9657065858142034E-3"/>
    <n v="2.0522332454880892E-3"/>
    <m/>
    <m/>
    <m/>
    <n v="0"/>
    <m/>
    <n v="0"/>
    <m/>
    <n v="0"/>
    <m/>
    <m/>
    <m/>
    <m/>
    <m/>
    <m/>
    <m/>
    <m/>
    <m/>
    <s v="Medianas"/>
    <n v="2024"/>
    <n v="4"/>
    <d v="2026-02-27T00:00:00"/>
    <x v="33"/>
    <x v="24"/>
  </r>
  <r>
    <n v="2025"/>
    <n v="12"/>
    <n v="76"/>
    <x v="31"/>
    <s v="Terremoto y Erupcion Volcanica"/>
    <n v="48"/>
    <s v="98010bd9270f9b100b6214a21754fd33bdc8d41b2bc9f9dd16ff54d3c34ffd71"/>
    <s v="a62909462c6310cff6f2c460478962c30aafe7f1a24cba6daff12de1aba6d3de"/>
    <x v="12"/>
    <n v="388377.57882999995"/>
    <n v="357671.72323"/>
    <n v="388377.57882999995"/>
    <n v="357671.72323"/>
    <n v="-27.829359999999994"/>
    <n v="-108.80971000000001"/>
    <n v="-27.829359999999994"/>
    <n v="-108.80971000000001"/>
    <n v="34851877.802999951"/>
    <n v="34722901.368000001"/>
    <n v="143.042"/>
    <n v="137.94900000000001"/>
    <n v="0"/>
    <n v="0"/>
    <n v="-41.515209999999996"/>
    <n v="-108.80971000000001"/>
    <n v="0"/>
    <n v="1.0000000000000001E-5"/>
    <n v="0"/>
    <n v="0"/>
    <n v="0"/>
    <n v="0"/>
    <n v="0"/>
    <n v="0"/>
    <s v="Terremoto y Erupcion Volcanica"/>
    <s v="Daños Sin Autos"/>
    <s v="Riesgos Catastroficos"/>
    <x v="16"/>
    <x v="0"/>
    <n v="2703096.3657600004"/>
    <n v="2468439.5406499999"/>
    <n v="1025001350.6946898"/>
    <n v="915229324.65265012"/>
    <n v="979173922.5983398"/>
    <n v="876641246.77608013"/>
    <n v="15563905.993049996"/>
    <n v="14505796.106170004"/>
    <n v="760196.79989999975"/>
    <n v="-222767.64615000002"/>
    <n v="770824.30985000008"/>
    <n v="713591.16396000003"/>
    <n v="2.4953734557599394"/>
    <n v="2.4657159152944748"/>
    <n v="30705.855599999952"/>
    <n v="8.5849267934034135"/>
    <n v="50.384708145177335"/>
    <n v="50.122779161829577"/>
    <n v="14.367877658730974"/>
    <n v="14.489790709470501"/>
    <n v="3.789044556544037E-2"/>
    <n v="3.966379923593142E-2"/>
    <n v="3.9080011271027004E-2"/>
    <n v="4.080023892845186E-2"/>
    <m/>
    <m/>
    <m/>
    <n v="0"/>
    <m/>
    <n v="0"/>
    <m/>
    <n v="0"/>
    <m/>
    <n v="-74.423826697084309"/>
    <n v="-7.1655423785886001E-3"/>
    <n v="-3.0421669629731998E-2"/>
    <n v="-3.6608099381187625E-3"/>
    <n v="-61.846042968040258"/>
    <m/>
    <m/>
    <n v="-1088097100"/>
    <s v="Medianas"/>
    <n v="2024"/>
    <n v="4"/>
    <d v="2026-02-27T00:00:00"/>
    <x v="16"/>
    <x v="12"/>
  </r>
  <r>
    <n v="2025"/>
    <n v="12"/>
    <n v="76"/>
    <x v="31"/>
    <s v="Huracan y Otros Riesgos Hidrometeorologicos"/>
    <n v="48"/>
    <s v="98010bd9270f9b100b6214a21754fd33bdc8d41b2bc9f9dd16ff54d3c34ffd71"/>
    <s v="a62909462c6310cff6f2c460478962c30aafe7f1a24cba6daff12de1aba6d3de"/>
    <x v="14"/>
    <n v="382446.73102000001"/>
    <n v="355919.44073000003"/>
    <n v="382446.73102000001"/>
    <n v="355919.44073000003"/>
    <n v="33683.682370000002"/>
    <n v="140410.36327999999"/>
    <n v="33683.682370000002"/>
    <n v="140410.36327999999"/>
    <n v="34851877.802999951"/>
    <n v="34722901.368000001"/>
    <n v="143.042"/>
    <n v="137.94900000000001"/>
    <n v="0"/>
    <n v="0"/>
    <n v="-24.994310000000002"/>
    <n v="-86.461149999999989"/>
    <n v="0"/>
    <n v="1.0000000000000001E-5"/>
    <n v="0"/>
    <n v="0"/>
    <n v="0"/>
    <n v="0"/>
    <n v="0"/>
    <n v="0"/>
    <s v="Huracan y Otros Riesgos Hidrometeorologicos"/>
    <s v="Daños Sin Autos"/>
    <s v="Riesgos Catastroficos"/>
    <x v="14"/>
    <x v="0"/>
    <n v="2703096.3657600004"/>
    <n v="2468439.5406499999"/>
    <n v="1025001350.6946898"/>
    <n v="915229324.65265012"/>
    <n v="979173922.5983398"/>
    <n v="876641246.77608013"/>
    <n v="23197857.011369999"/>
    <n v="20492623.836209998"/>
    <n v="11407851.490080001"/>
    <n v="6622132.7381100012"/>
    <n v="770824.30985000008"/>
    <n v="713591.16396000003"/>
    <n v="1.6486295731219951"/>
    <n v="1.7368173230267299"/>
    <n v="26527.290289999975"/>
    <n v="7.453172615576098"/>
    <n v="49.615291854822651"/>
    <n v="49.87722083817043"/>
    <n v="14.148468247911374"/>
    <n v="14.418803250748358"/>
    <n v="3.7311827029378894E-2"/>
    <n v="3.9058100118223922E-2"/>
    <n v="3.8888552971691484E-2"/>
    <n v="4.0600352999465052E-2"/>
    <m/>
    <m/>
    <m/>
    <n v="0"/>
    <m/>
    <n v="0"/>
    <m/>
    <n v="0"/>
    <m/>
    <n v="-76.010543963318767"/>
    <n v="8.8074180370595236"/>
    <n v="39.450040433873092"/>
    <n v="0.29526753919693416"/>
    <n v="-71.091860332646505"/>
    <m/>
    <m/>
    <n v="-864611499.99999976"/>
    <s v="Medianas"/>
    <n v="2024"/>
    <n v="4"/>
    <d v="2026-02-27T00:00:00"/>
    <x v="14"/>
    <x v="14"/>
  </r>
  <r>
    <n v="2025"/>
    <n v="12"/>
    <n v="76"/>
    <x v="31"/>
    <s v="Riesgos Catastroficos"/>
    <n v="48"/>
    <s v="98010bd9270f9b100b6214a21754fd33bdc8d41b2bc9f9dd16ff54d3c34ffd71"/>
    <s v="a62909462c6310cff6f2c460478962c30aafe7f1a24cba6daff12de1aba6d3de"/>
    <x v="29"/>
    <n v="770824.30985000008"/>
    <n v="713591.16396000003"/>
    <n v="770824.30985000008"/>
    <n v="713591.16396000003"/>
    <n v="33655.853009999999"/>
    <n v="140301.55356999999"/>
    <n v="33655.853009999999"/>
    <n v="140301.55356999999"/>
    <n v="34851877.802999951"/>
    <n v="34722901.368000001"/>
    <n v="143.042"/>
    <n v="137.94900000000001"/>
    <n v="0"/>
    <n v="0"/>
    <n v="-66.509520000000009"/>
    <n v="-195.27086"/>
    <n v="0"/>
    <n v="2.0000000000000002E-5"/>
    <n v="0"/>
    <n v="0"/>
    <n v="0"/>
    <n v="0"/>
    <n v="0"/>
    <n v="0"/>
    <s v="Riesgos Catastroficos"/>
    <s v="Daños Sin Autos"/>
    <s v="Riesgos Catastroficos"/>
    <x v="15"/>
    <x v="0"/>
    <n v="2703096.3657600004"/>
    <n v="2468439.5406499999"/>
    <n v="1025001350.6946898"/>
    <n v="915229324.65265012"/>
    <n v="979173922.5983398"/>
    <n v="876641246.77608013"/>
    <n v="38761762.84839002"/>
    <n v="34998585.621450007"/>
    <n v="12144880.34196"/>
    <n v="6399232.7254699999"/>
    <n v="770824.30985000008"/>
    <n v="713591.16396000003"/>
    <n v="1.9886203650358911"/>
    <n v="2.038914291218251"/>
    <n v="57233.145890000043"/>
    <n v="8.0204392627832846"/>
    <n v="100"/>
    <n v="100"/>
    <n v="28.516345906642353"/>
    <n v="28.908593960218859"/>
    <n v="7.5202272594819264E-2"/>
    <n v="7.8721899354155356E-2"/>
    <n v="7.7968564242718474E-2"/>
    <n v="8.1400591927916904E-2"/>
    <m/>
    <m/>
    <m/>
    <n v="0"/>
    <m/>
    <n v="0"/>
    <m/>
    <n v="0"/>
    <m/>
    <n v="-76.011774528777238"/>
    <n v="4.3662158263469042"/>
    <n v="19.661335601664558"/>
    <n v="0.27711967563583634"/>
    <n v="-65.939864248050114"/>
    <m/>
    <m/>
    <n v="-976354300"/>
    <s v="Resto"/>
    <n v="2024"/>
    <n v="4"/>
    <d v="2026-02-27T00:00:00"/>
    <x v="15"/>
    <x v="29"/>
  </r>
  <r>
    <n v="2025"/>
    <n v="12"/>
    <n v="76"/>
    <x v="31"/>
    <s v="MyT Carga"/>
    <n v="48"/>
    <s v="98010bd9270f9b100b6214a21754fd33bdc8d41b2bc9f9dd16ff54d3c34ffd71"/>
    <s v="a62909462c6310cff6f2c460478962c30aafe7f1a24cba6daff12de1aba6d3de"/>
    <x v="19"/>
    <n v="1013347.18002"/>
    <n v="941071.20939999993"/>
    <n v="1013347.18002"/>
    <n v="941071.20939999993"/>
    <n v="670546.30677000002"/>
    <n v="922337.1581900001"/>
    <n v="670546.30677000002"/>
    <n v="922337.1581900001"/>
    <n v="34851877.802999951"/>
    <n v="34722901.368000001"/>
    <n v="143.042"/>
    <n v="137.94900000000001"/>
    <n v="0"/>
    <n v="0"/>
    <n v="-689.34208000000001"/>
    <n v="4079.7582400000001"/>
    <n v="3701.8639500000004"/>
    <n v="1311.24469"/>
    <n v="0"/>
    <n v="0"/>
    <n v="0"/>
    <n v="0"/>
    <n v="0"/>
    <n v="0"/>
    <s v="MyT Carga"/>
    <s v="Daños Sin Autos"/>
    <s v="Maritimo y Transportes"/>
    <x v="17"/>
    <x v="0"/>
    <n v="2703096.3657600004"/>
    <n v="2468439.5406499999"/>
    <n v="1025001350.6946898"/>
    <n v="915229324.65265012"/>
    <n v="979173922.5983398"/>
    <n v="876641246.77608013"/>
    <n v="13372625.609420002"/>
    <n v="11810280.26677"/>
    <n v="7994414.3617699994"/>
    <n v="7433235.6017499994"/>
    <n v="1013347.18002"/>
    <n v="941071.20939999993"/>
    <n v="7.5777727547099927"/>
    <n v="7.968237739859954"/>
    <n v="72275.970620000036"/>
    <n v="7.6801808298950114"/>
    <n v="100"/>
    <n v="100"/>
    <n v="37.488385277566238"/>
    <n v="38.124134454279286"/>
    <n v="9.8863009237325286E-2"/>
    <n v="0.10349000893845067"/>
    <n v="0.10282354204036867"/>
    <n v="0.10734963850501744"/>
    <m/>
    <m/>
    <m/>
    <n v="0"/>
    <m/>
    <n v="0"/>
    <m/>
    <n v="0"/>
    <m/>
    <n v="-27.299220158723291"/>
    <n v="66.171428705882008"/>
    <n v="98.009284417281862"/>
    <n v="8.3876851564839079"/>
    <n v="-116.89664042445808"/>
    <n v="182.31679245160569"/>
    <n v="-18.621486075953708"/>
    <n v="311.13630210391932"/>
    <s v="Grandes"/>
    <n v="2024"/>
    <n v="4"/>
    <d v="2026-02-27T00:00:00"/>
    <x v="17"/>
    <x v="19"/>
  </r>
  <r>
    <n v="2025"/>
    <n v="12"/>
    <n v="76"/>
    <x v="31"/>
    <s v="Maritimo y Transportes"/>
    <n v="48"/>
    <s v="98010bd9270f9b100b6214a21754fd33bdc8d41b2bc9f9dd16ff54d3c34ffd71"/>
    <s v="a62909462c6310cff6f2c460478962c30aafe7f1a24cba6daff12de1aba6d3de"/>
    <x v="4"/>
    <n v="1013347.18002"/>
    <n v="941071.20939999993"/>
    <n v="1013347.18002"/>
    <n v="941071.20939999993"/>
    <n v="670546.30677000002"/>
    <n v="922337.1581900001"/>
    <n v="670546.30677000002"/>
    <n v="922337.1581900001"/>
    <n v="34851877.802999951"/>
    <n v="34722901.368000001"/>
    <n v="143.042"/>
    <n v="137.94900000000001"/>
    <n v="0"/>
    <n v="0"/>
    <n v="-689.34208000000001"/>
    <n v="4079.7582400000001"/>
    <n v="3701.8639500000004"/>
    <n v="1311.24469"/>
    <n v="0"/>
    <n v="0"/>
    <n v="0"/>
    <n v="0"/>
    <n v="0"/>
    <n v="0"/>
    <s v="Maritimo y Transportes"/>
    <s v="Daños Sin Autos"/>
    <s v="Maritimo y Transportes"/>
    <x v="19"/>
    <x v="0"/>
    <n v="2703096.3657600004"/>
    <n v="2468439.5406499999"/>
    <n v="1025001350.6946898"/>
    <n v="915229324.65265012"/>
    <n v="979173922.5983398"/>
    <n v="876641246.77608013"/>
    <n v="23289744.321129996"/>
    <n v="18238403.617370002"/>
    <n v="6063254.5960799996"/>
    <n v="13830326.200799998"/>
    <n v="1013347.18002"/>
    <n v="941071.20939999993"/>
    <n v="4.351044674632278"/>
    <n v="5.1598332241300806"/>
    <n v="72275.970620000036"/>
    <n v="7.6801808298950114"/>
    <n v="100"/>
    <n v="100"/>
    <n v="37.488385277566238"/>
    <n v="38.124134454279286"/>
    <n v="9.8863009237325286E-2"/>
    <n v="0.10349000893845067"/>
    <n v="0.10282354204036867"/>
    <n v="0.10734963850501744"/>
    <m/>
    <m/>
    <m/>
    <n v="0"/>
    <m/>
    <n v="0"/>
    <m/>
    <n v="0"/>
    <m/>
    <n v="-27.299220158723291"/>
    <n v="66.171428705882008"/>
    <n v="98.009284417281862"/>
    <n v="11.05918110718161"/>
    <n v="-116.89664042445808"/>
    <n v="182.31679245160569"/>
    <n v="-18.621486075953708"/>
    <n v="311.13630210391932"/>
    <s v="Medianas"/>
    <n v="2024"/>
    <n v="4"/>
    <d v="2026-02-27T00:00:00"/>
    <x v="19"/>
    <x v="4"/>
  </r>
  <r>
    <n v="2025"/>
    <n v="12"/>
    <n v="76"/>
    <x v="31"/>
    <s v="Total General Sin Pensiones"/>
    <n v="48"/>
    <s v="98010bd9270f9b100b6214a21754fd33bdc8d41b2bc9f9dd16ff54d3c34ffd71"/>
    <s v="a62909462c6310cff6f2c460478962c30aafe7f1a24cba6daff12de1aba6d3de"/>
    <x v="48"/>
    <n v="2703096.3657600004"/>
    <n v="2468439.5406499999"/>
    <n v="2703096.3657600004"/>
    <n v="2468439.5406499999"/>
    <n v="1958359.4638"/>
    <n v="1523839.6024199999"/>
    <n v="1958359.4638"/>
    <n v="1523839.6024199999"/>
    <n v="34851877.802999951"/>
    <n v="34722901.368000001"/>
    <n v="143.042"/>
    <n v="137.94900000000001"/>
    <n v="0"/>
    <n v="0"/>
    <n v="2205.4937799999998"/>
    <n v="6446.0680300000004"/>
    <n v="5418.0057400000005"/>
    <n v="649.23331000000007"/>
    <n v="0"/>
    <n v="0"/>
    <n v="0"/>
    <n v="0"/>
    <n v="0"/>
    <n v="0"/>
    <s v="Total General Sin Pensiones"/>
    <s v="Totales"/>
    <s v="Total General Sin Pensiones"/>
    <x v="25"/>
    <x v="0"/>
    <n v="2703096.3657600004"/>
    <n v="2468439.5406499999"/>
    <n v="1025001350.6946898"/>
    <n v="915229324.65265012"/>
    <n v="979173922.5983398"/>
    <n v="876641246.77608013"/>
    <n v="979173922.5983398"/>
    <n v="876641246.77608013"/>
    <n v="558476302.03137994"/>
    <n v="497794560.05847001"/>
    <n v="2703096.3657600004"/>
    <n v="2468439.5406499999"/>
    <n v="0.27605885975670724"/>
    <n v="0.28157921495570598"/>
    <n v="234656.82511000056"/>
    <n v="9.5062820557561434"/>
    <n v="100"/>
    <n v="100"/>
    <n v="100"/>
    <n v="100"/>
    <n v="0.26371637109824192"/>
    <n v="0.27605885975670724"/>
    <n v="0.26970721699578709"/>
    <n v="0.28157921495570598"/>
    <m/>
    <m/>
    <m/>
    <n v="0"/>
    <m/>
    <n v="0"/>
    <m/>
    <n v="0"/>
    <m/>
    <n v="28.5148030468523"/>
    <n v="72.448747614271198"/>
    <n v="61.73291171712215"/>
    <n v="0.35066115727323427"/>
    <n v="-65.785440523810308"/>
    <n v="734.5236845595615"/>
    <n v="40.706744987686186"/>
    <n v="992.87389151366858"/>
    <s v="Resto"/>
    <n v="2024"/>
    <n v="4"/>
    <d v="2026-02-27T00:00:00"/>
    <x v="25"/>
    <x v="48"/>
  </r>
  <r>
    <n v="2025"/>
    <n v="12"/>
    <n v="76"/>
    <x v="31"/>
    <s v="Daños"/>
    <n v="48"/>
    <s v="98010bd9270f9b100b6214a21754fd33bdc8d41b2bc9f9dd16ff54d3c34ffd71"/>
    <s v="a62909462c6310cff6f2c460478962c30aafe7f1a24cba6daff12de1aba6d3de"/>
    <x v="6"/>
    <n v="2703096.3657600004"/>
    <n v="2468439.5406499999"/>
    <n v="2703096.3657600004"/>
    <n v="2468439.5406499999"/>
    <n v="1958359.4638"/>
    <n v="1523839.6024199999"/>
    <n v="1958359.4638"/>
    <n v="1523839.6024199999"/>
    <n v="34851877.802999951"/>
    <n v="34722901.368000001"/>
    <n v="143.042"/>
    <n v="137.94900000000001"/>
    <n v="0"/>
    <n v="0"/>
    <n v="2205.4937799999998"/>
    <n v="6446.0680300000004"/>
    <n v="5418.0057400000005"/>
    <n v="649.23331000000007"/>
    <n v="0"/>
    <n v="0"/>
    <n v="0"/>
    <n v="0"/>
    <n v="0"/>
    <n v="0"/>
    <s v="Daños"/>
    <s v="Totales"/>
    <s v="Daños Total"/>
    <x v="23"/>
    <x v="0"/>
    <n v="2703096.3657600004"/>
    <n v="2468439.5406499999"/>
    <n v="1025001350.6946898"/>
    <n v="915229324.65265012"/>
    <n v="979173922.5983398"/>
    <n v="876641246.77608013"/>
    <n v="371146564.74468988"/>
    <n v="331092600.86896008"/>
    <n v="192698359.00147003"/>
    <n v="170533067.60229999"/>
    <n v="2703096.3657600004"/>
    <n v="2468439.5406499999"/>
    <n v="0.72830968208460956"/>
    <n v="0.74554355312426912"/>
    <n v="234656.82511000056"/>
    <n v="9.5062820557561434"/>
    <n v="100"/>
    <n v="100"/>
    <n v="100"/>
    <n v="100"/>
    <n v="0.26371637109824192"/>
    <n v="0.27605885975670724"/>
    <n v="0.26970721699578709"/>
    <n v="0.28157921495570598"/>
    <m/>
    <m/>
    <m/>
    <n v="0"/>
    <m/>
    <n v="0"/>
    <m/>
    <n v="0"/>
    <m/>
    <n v="28.5148030468523"/>
    <n v="72.448747614271198"/>
    <n v="61.73291171712215"/>
    <n v="1.0162823772594038"/>
    <n v="-65.785440523810308"/>
    <n v="734.5236845595615"/>
    <n v="40.706744987686186"/>
    <n v="992.87389151366858"/>
    <s v="Resto"/>
    <n v="2024"/>
    <n v="4"/>
    <d v="2026-02-27T00:00:00"/>
    <x v="23"/>
    <x v="6"/>
  </r>
  <r>
    <n v="2025"/>
    <n v="12"/>
    <n v="76"/>
    <x v="31"/>
    <s v="Daños Sin Autos"/>
    <n v="48"/>
    <s v="98010bd9270f9b100b6214a21754fd33bdc8d41b2bc9f9dd16ff54d3c34ffd71"/>
    <s v="a62909462c6310cff6f2c460478962c30aafe7f1a24cba6daff12de1aba6d3de"/>
    <x v="27"/>
    <n v="2703096.36576"/>
    <n v="2468439.5406499999"/>
    <n v="2703096.36576"/>
    <n v="2468439.5406499999"/>
    <n v="1958359.4638000003"/>
    <n v="1523839.6024200001"/>
    <n v="1958359.4638000003"/>
    <n v="1523839.6024200001"/>
    <n v="34851877.802999951"/>
    <n v="34722901.368000001"/>
    <n v="143.042"/>
    <n v="137.94900000000001"/>
    <n v="0"/>
    <n v="0"/>
    <n v="2205.4937799999998"/>
    <n v="6446.0680299999995"/>
    <n v="5418.0057400000005"/>
    <n v="649.23331000000007"/>
    <n v="0"/>
    <n v="0"/>
    <n v="0"/>
    <n v="0"/>
    <n v="0"/>
    <n v="0"/>
    <s v="Daños Sin Autos"/>
    <s v="Totales"/>
    <s v="Daños Sin Autos Total"/>
    <x v="24"/>
    <x v="0"/>
    <n v="2703096.3657600004"/>
    <n v="2468439.5406499999"/>
    <n v="1025001350.6946898"/>
    <n v="915229324.65265012"/>
    <n v="979173922.5983398"/>
    <n v="876641246.77608013"/>
    <n v="158795452.76903"/>
    <n v="137875233.45422003"/>
    <n v="62296046.385199986"/>
    <n v="56116765.89553"/>
    <n v="2703096.3657600004"/>
    <n v="2468439.5406499999"/>
    <n v="1.702250485529764"/>
    <n v="1.790342963567578"/>
    <n v="234656.82511000009"/>
    <n v="9.5062820557561434"/>
    <n v="99.999999999999972"/>
    <n v="100"/>
    <n v="99.999999999999972"/>
    <n v="100"/>
    <n v="0.26371637109824186"/>
    <n v="0.27605885975670724"/>
    <n v="0.26970721699578709"/>
    <n v="0.28157921495570598"/>
    <m/>
    <m/>
    <m/>
    <n v="0"/>
    <m/>
    <n v="0"/>
    <m/>
    <n v="0"/>
    <m/>
    <n v="28.5148030468523"/>
    <n v="72.448747614271227"/>
    <n v="61.73291171712215"/>
    <n v="3.1436336291563736"/>
    <n v="-65.785440523810308"/>
    <n v="734.5236845595615"/>
    <n v="40.706744987686186"/>
    <n v="992.87389151366835"/>
    <s v="Resto"/>
    <n v="2024"/>
    <n v="4"/>
    <d v="2026-02-27T00:00:00"/>
    <x v="24"/>
    <x v="27"/>
  </r>
  <r>
    <n v="2025"/>
    <n v="12"/>
    <n v="76"/>
    <x v="31"/>
    <s v="Total General"/>
    <n v="48"/>
    <s v="98010bd9270f9b100b6214a21754fd33bdc8d41b2bc9f9dd16ff54d3c34ffd71"/>
    <s v="a62909462c6310cff6f2c460478962c30aafe7f1a24cba6daff12de1aba6d3de"/>
    <x v="57"/>
    <n v="2703096.3657600004"/>
    <n v="2468439.5406499999"/>
    <n v="2703096.3657600004"/>
    <n v="2468439.5406499999"/>
    <n v="1958359.4638"/>
    <n v="1523839.6024199999"/>
    <n v="1958359.4638"/>
    <n v="1523839.6024199999"/>
    <n v="34851877.802999951"/>
    <n v="34722901.368000001"/>
    <n v="143.042"/>
    <n v="137.94900000000001"/>
    <n v="0"/>
    <n v="0"/>
    <n v="2205.4937799999998"/>
    <n v="6446.0680300000004"/>
    <n v="5418.0057400000005"/>
    <n v="649.23331000000007"/>
    <n v="0"/>
    <n v="0"/>
    <n v="0"/>
    <n v="0"/>
    <n v="0"/>
    <n v="0"/>
    <s v="Total General"/>
    <s v="Totales"/>
    <s v="Total General"/>
    <x v="26"/>
    <x v="0"/>
    <n v="2703096.3657600004"/>
    <n v="2468439.5406499999"/>
    <n v="1025001350.6946898"/>
    <n v="915229324.65265012"/>
    <n v="979173922.5983398"/>
    <n v="876641246.77608013"/>
    <n v="1025001350.6946898"/>
    <n v="915229324.65265012"/>
    <n v="593582477.48155999"/>
    <n v="529500429.12055987"/>
    <n v="2703096.3657600004"/>
    <n v="2468439.5406499999"/>
    <n v="0.26371637109824192"/>
    <n v="0.26970721699578709"/>
    <n v="234656.82511000056"/>
    <n v="9.5062820557561434"/>
    <n v="100"/>
    <n v="100"/>
    <n v="100"/>
    <n v="100"/>
    <n v="0.26371637109824192"/>
    <n v="0.27605885975670724"/>
    <n v="0.26970721699578709"/>
    <n v="0.28157921495570598"/>
    <m/>
    <m/>
    <m/>
    <n v="0"/>
    <m/>
    <n v="0"/>
    <m/>
    <n v="0"/>
    <m/>
    <n v="28.5148030468523"/>
    <n v="72.448747614271198"/>
    <n v="61.73291171712215"/>
    <n v="0.32992204758282101"/>
    <n v="-65.785440523810308"/>
    <n v="734.5236845595615"/>
    <n v="40.706744987686186"/>
    <n v="992.87389151366858"/>
    <s v="Resto"/>
    <n v="2024"/>
    <n v="4"/>
    <d v="2026-02-27T00:00:00"/>
    <x v="26"/>
    <x v="57"/>
  </r>
  <r>
    <n v="2025"/>
    <n v="12"/>
    <n v="27"/>
    <x v="32"/>
    <s v="Incendio"/>
    <n v="21"/>
    <s v="6f4b6612125fb3a0daecd2799dfd6c9c299424fd920f9b308110a2c1fbd8f443"/>
    <s v="a62909462c6310cff6f2c460478962c30aafe7f1a24cba6daff12de1aba6d3de"/>
    <x v="7"/>
    <n v="431252.76105000003"/>
    <n v="430754.50708999997"/>
    <n v="431252.76105000003"/>
    <n v="430754.50708999997"/>
    <n v="654487.71777999995"/>
    <n v="203537.73104000004"/>
    <n v="654487.71777999995"/>
    <n v="203537.73104000004"/>
    <n v="34851877.802999951"/>
    <n v="34722901.368000001"/>
    <n v="143.042"/>
    <n v="137.94900000000001"/>
    <n v="0"/>
    <n v="0"/>
    <n v="242678.48778"/>
    <n v="93653.683380000002"/>
    <n v="210582.19568"/>
    <n v="202449.78993999999"/>
    <n v="0"/>
    <n v="0"/>
    <n v="0"/>
    <n v="0"/>
    <n v="0"/>
    <n v="0"/>
    <s v="Incendio"/>
    <s v="Daños Sin Autos"/>
    <s v="Incendio"/>
    <x v="0"/>
    <x v="0"/>
    <n v="14898608.54094"/>
    <n v="12904627.523799999"/>
    <n v="1025001350.6946898"/>
    <n v="915229324.65265012"/>
    <n v="979173922.5983398"/>
    <n v="876641246.77608013"/>
    <n v="34004630.66296"/>
    <n v="29220783.15724"/>
    <n v="21161856.01103"/>
    <n v="17879229.429379996"/>
    <m/>
    <m/>
    <n v="1.2682177475309204"/>
    <n v="1.4741374478981835"/>
    <n v="498.25396000006003"/>
    <n v="0.11567005145600717"/>
    <m/>
    <m/>
    <n v="2.8945841476736387"/>
    <n v="3.3379848143277253"/>
    <n v="4.2073384660197818E-2"/>
    <n v="4.4042508802279577E-2"/>
    <n v="4.706519945189485E-2"/>
    <n v="4.9136919883034806E-2"/>
    <m/>
    <m/>
    <m/>
    <n v="0"/>
    <m/>
    <n v="0"/>
    <m/>
    <n v="0"/>
    <m/>
    <n v="221.55596627505761"/>
    <n v="151.76429623000553"/>
    <n v="47.251445472971859"/>
    <n v="3.0927708677295005"/>
    <n v="159.1232709933378"/>
    <n v="4.0169988531033818"/>
    <n v="115.24169315281212"/>
    <n v="46.260202792878239"/>
    <s v="Resto"/>
    <n v="2024"/>
    <n v="4"/>
    <d v="2026-02-27T00:00:00"/>
    <x v="0"/>
    <x v="7"/>
  </r>
  <r>
    <n v="2025"/>
    <n v="12"/>
    <n v="27"/>
    <x v="32"/>
    <s v="Vida Gpo y Col"/>
    <n v="21"/>
    <s v="6f4b6612125fb3a0daecd2799dfd6c9c299424fd920f9b308110a2c1fbd8f443"/>
    <s v="a62909462c6310cff6f2c460478962c30aafe7f1a24cba6daff12de1aba6d3de"/>
    <x v="18"/>
    <n v="21948.433100000002"/>
    <n v="7098.1754500000006"/>
    <n v="21948.433100000002"/>
    <n v="7098.1754500000006"/>
    <n v="11857.71867"/>
    <n v="5140.0391399999999"/>
    <n v="11857.71867"/>
    <n v="5140.0391399999999"/>
    <n v="34851877.802999951"/>
    <n v="34722901.368000001"/>
    <n v="143.042"/>
    <n v="137.94900000000001"/>
    <n v="0"/>
    <n v="0"/>
    <n v="11857.71867"/>
    <n v="5140.0391399999999"/>
    <n v="18437.471850000002"/>
    <n v="10069.33267"/>
    <n v="0"/>
    <n v="0"/>
    <n v="21948.433100000002"/>
    <n v="7098.1754500000006"/>
    <n v="0"/>
    <n v="0"/>
    <s v="Vida Gpo y Col"/>
    <s v="Vida"/>
    <s v="Vida"/>
    <x v="37"/>
    <x v="0"/>
    <n v="14898608.54094"/>
    <n v="12904627.523799999"/>
    <n v="1025001350.6946898"/>
    <n v="915229324.65265012"/>
    <n v="979173922.5983398"/>
    <n v="876641246.77608013"/>
    <n v="100163175.79472996"/>
    <n v="95382072.448490024"/>
    <n v="61461310.436570011"/>
    <n v="56544656.697530009"/>
    <n v="21948.433100000002"/>
    <n v="7098.1754500000006"/>
    <n v="2.1912676915296858E-2"/>
    <n v="7.4418339503299078E-3"/>
    <n v="14850.257650000001"/>
    <n v="209.2123215973761"/>
    <n v="100"/>
    <n v="100"/>
    <n v="0.14731867771200066"/>
    <n v="5.500488438669647E-2"/>
    <n v="2.1413077246312463E-3"/>
    <n v="2.2415254934238398E-3"/>
    <n v="7.7556250207497614E-4"/>
    <n v="8.0970128614232123E-4"/>
    <m/>
    <n v="2.1912676915296858E-2"/>
    <m/>
    <n v="0"/>
    <m/>
    <n v="14850.257650000001"/>
    <n v="209.2123215973761"/>
    <n v="0"/>
    <m/>
    <n v="130.69315907971864"/>
    <n v="54.025353955677133"/>
    <n v="72.413526211161766"/>
    <n v="1.9292980552761782E-2"/>
    <n v="130.69315907971864"/>
    <n v="83.105201250640604"/>
    <n v="64.313148605566539"/>
    <n v="51.046472576220879"/>
    <s v="Resto"/>
    <n v="2024"/>
    <n v="4"/>
    <d v="2026-02-27T00:00:00"/>
    <x v="37"/>
    <x v="18"/>
  </r>
  <r>
    <n v="2025"/>
    <n v="12"/>
    <n v="27"/>
    <x v="32"/>
    <s v="Vida Total"/>
    <n v="21"/>
    <s v="6f4b6612125fb3a0daecd2799dfd6c9c299424fd920f9b308110a2c1fbd8f443"/>
    <s v="a62909462c6310cff6f2c460478962c30aafe7f1a24cba6daff12de1aba6d3de"/>
    <x v="49"/>
    <n v="21948.433100000002"/>
    <n v="7098.1754500000006"/>
    <n v="21948.433100000002"/>
    <n v="7098.1754500000006"/>
    <n v="11857.71867"/>
    <n v="5140.0391399999999"/>
    <n v="11857.71867"/>
    <n v="5140.0391399999999"/>
    <n v="34851877.802999951"/>
    <n v="34722901.368000001"/>
    <n v="143.042"/>
    <n v="137.94900000000001"/>
    <n v="0"/>
    <n v="0"/>
    <n v="11857.71867"/>
    <n v="5140.0391399999999"/>
    <n v="18437.471850000002"/>
    <n v="10069.33267"/>
    <n v="0"/>
    <n v="0"/>
    <n v="21948.433100000002"/>
    <n v="7098.1754500000006"/>
    <n v="0"/>
    <n v="0"/>
    <s v="Vida Total"/>
    <s v="Totales"/>
    <s v="Vida Total"/>
    <x v="36"/>
    <x v="0"/>
    <n v="14898608.54094"/>
    <n v="12904627.523799999"/>
    <n v="1025001350.6946898"/>
    <n v="915229324.65265012"/>
    <n v="979173922.5983398"/>
    <n v="876641246.77608013"/>
    <n v="419079410.71260005"/>
    <n v="375894584.23469001"/>
    <n v="220434023.07100993"/>
    <n v="204982911.17896998"/>
    <n v="21948.433100000002"/>
    <n v="7098.1754500000006"/>
    <n v="5.2372969272527665E-3"/>
    <n v="1.8883420372899679E-3"/>
    <n v="14850.257650000001"/>
    <n v="209.2123215973761"/>
    <n v="100"/>
    <n v="100"/>
    <n v="0.14731867771200066"/>
    <n v="5.500488438669647E-2"/>
    <n v="2.1413077246312463E-3"/>
    <n v="2.2415254934238398E-3"/>
    <n v="7.7556250207497614E-4"/>
    <n v="8.0970128614232123E-4"/>
    <m/>
    <n v="5.2372969272527665E-3"/>
    <m/>
    <n v="0"/>
    <m/>
    <n v="14850.257650000001"/>
    <n v="209.2123215973761"/>
    <n v="0"/>
    <m/>
    <n v="130.69315907971864"/>
    <n v="54.025353955677133"/>
    <n v="72.413526211161766"/>
    <n v="5.3792597462054169E-3"/>
    <n v="130.69315907971864"/>
    <n v="83.105201250640604"/>
    <n v="64.313148605566539"/>
    <n v="51.046472576220879"/>
    <s v="Resto"/>
    <n v="2024"/>
    <n v="4"/>
    <d v="2026-02-27T00:00:00"/>
    <x v="36"/>
    <x v="49"/>
  </r>
  <r>
    <n v="2025"/>
    <n v="12"/>
    <n v="27"/>
    <x v="32"/>
    <s v="GMM. Gpo y Col"/>
    <n v="21"/>
    <s v="6f4b6612125fb3a0daecd2799dfd6c9c299424fd920f9b308110a2c1fbd8f443"/>
    <s v="a62909462c6310cff6f2c460478962c30aafe7f1a24cba6daff12de1aba6d3de"/>
    <x v="33"/>
    <n v="7239.0113499999998"/>
    <n v="4523.4326200000005"/>
    <n v="7239.0113499999998"/>
    <n v="4523.4326200000005"/>
    <n v="4069.7750100000003"/>
    <n v="1469.0428300000001"/>
    <n v="4069.7750100000003"/>
    <n v="1469.0428300000001"/>
    <n v="34851877.802999951"/>
    <n v="34722901.368000001"/>
    <n v="143.042"/>
    <n v="137.94900000000001"/>
    <n v="0"/>
    <n v="0"/>
    <n v="1842.0561499999999"/>
    <n v="1064.0947200000001"/>
    <n v="1878.4030400000001"/>
    <n v="1054.91977"/>
    <n v="0"/>
    <n v="0"/>
    <n v="0"/>
    <n v="0"/>
    <n v="0"/>
    <n v="0"/>
    <s v="GMM. Gpo y Col"/>
    <s v="Accidentes y Enfermedades"/>
    <s v="Gastos Medicos"/>
    <x v="29"/>
    <x v="0"/>
    <n v="14898608.54094"/>
    <n v="12904627.523799999"/>
    <n v="1025001350.6946898"/>
    <n v="915229324.65265012"/>
    <n v="979173922.5983398"/>
    <n v="876641246.77608013"/>
    <n v="89461952.377649993"/>
    <n v="78987387.650929973"/>
    <n v="73926910.578630015"/>
    <n v="62198937.928239994"/>
    <n v="184487.53703000001"/>
    <n v="136198.56855000003"/>
    <n v="8.0917207344655493E-3"/>
    <n v="5.7267783560464962E-3"/>
    <n v="2715.5787299999993"/>
    <n v="60.033584185454259"/>
    <n v="3.9238484433898888"/>
    <n v="3.3212042300866016"/>
    <n v="4.8588506303174996E-2"/>
    <n v="3.5052794911417905E-2"/>
    <n v="7.0624407910231484E-4"/>
    <n v="7.392978083802039E-4"/>
    <n v="4.9424035027688211E-4"/>
    <n v="5.1599586907817693E-4"/>
    <m/>
    <m/>
    <m/>
    <n v="0"/>
    <m/>
    <n v="0"/>
    <m/>
    <n v="0"/>
    <m/>
    <n v="177.03583087499223"/>
    <n v="56.220039080336583"/>
    <n v="32.476284127782584"/>
    <n v="5.5051333515030538E-3"/>
    <n v="73.110167297888637"/>
    <n v="78.061222608426448"/>
    <n v="98.065011117102955"/>
    <n v="100.86972964778165"/>
    <s v="Resto"/>
    <n v="2024"/>
    <n v="4"/>
    <d v="2026-02-27T00:00:00"/>
    <x v="29"/>
    <x v="33"/>
  </r>
  <r>
    <n v="2025"/>
    <n v="12"/>
    <n v="27"/>
    <x v="32"/>
    <s v="GMM. Individual"/>
    <n v="21"/>
    <s v="6f4b6612125fb3a0daecd2799dfd6c9c299424fd920f9b308110a2c1fbd8f443"/>
    <s v="a62909462c6310cff6f2c460478962c30aafe7f1a24cba6daff12de1aba6d3de"/>
    <x v="9"/>
    <n v="145758.31219"/>
    <n v="98004.839739999996"/>
    <n v="145758.31219"/>
    <n v="98004.839739999996"/>
    <n v="101189.7871"/>
    <n v="54275.489509999999"/>
    <n v="101189.7871"/>
    <n v="54275.489509999999"/>
    <n v="34851877.802999951"/>
    <n v="34722901.368000001"/>
    <n v="143.042"/>
    <n v="137.94900000000001"/>
    <n v="0"/>
    <n v="0"/>
    <n v="42985.979890000002"/>
    <n v="36746.036209999998"/>
    <n v="40794.660729999996"/>
    <n v="26104.351059999997"/>
    <n v="0"/>
    <n v="0"/>
    <n v="0"/>
    <n v="0"/>
    <n v="0"/>
    <n v="0"/>
    <s v="GMM. Individual"/>
    <s v="Accidentes y Enfermedades"/>
    <s v="Gastos Medicos"/>
    <x v="38"/>
    <x v="0"/>
    <n v="14898608.54094"/>
    <n v="12904627.523799999"/>
    <n v="1025001350.6946898"/>
    <n v="915229324.65265012"/>
    <n v="979173922.5983398"/>
    <n v="876641246.77608013"/>
    <n v="87718256.398300007"/>
    <n v="79278951.097049981"/>
    <n v="65696782.829490021"/>
    <n v="55238627.625970006"/>
    <n v="184487.53703000001"/>
    <n v="136198.56855000003"/>
    <n v="0.16616644946538725"/>
    <n v="0.12362025277053246"/>
    <n v="47753.472450000001"/>
    <n v="48.725626792193765"/>
    <n v="79.007132154568168"/>
    <n v="71.957319950849055"/>
    <n v="0.97833506927488978"/>
    <n v="0.75945500603756066"/>
    <n v="1.4220304401668641E-2"/>
    <n v="1.488584497871585E-2"/>
    <n v="1.0708227664929225E-2"/>
    <n v="1.1179583449948403E-2"/>
    <m/>
    <m/>
    <m/>
    <n v="0"/>
    <m/>
    <n v="0"/>
    <m/>
    <n v="0"/>
    <m/>
    <n v="86.437355081535046"/>
    <n v="69.42299590303729"/>
    <n v="55.380417593650563"/>
    <n v="0.15402548304782113"/>
    <n v="16.981270154798022"/>
    <n v="56.275329872153513"/>
    <n v="105.37158324346238"/>
    <n v="140.76594405867601"/>
    <s v="Resto"/>
    <n v="2024"/>
    <n v="4"/>
    <d v="2026-02-27T00:00:00"/>
    <x v="38"/>
    <x v="9"/>
  </r>
  <r>
    <n v="2025"/>
    <n v="12"/>
    <n v="27"/>
    <x v="32"/>
    <s v="Accidentes Personales"/>
    <n v="21"/>
    <s v="6f4b6612125fb3a0daecd2799dfd6c9c299424fd920f9b308110a2c1fbd8f443"/>
    <s v="a62909462c6310cff6f2c460478962c30aafe7f1a24cba6daff12de1aba6d3de"/>
    <x v="6"/>
    <n v="31490.213489999998"/>
    <n v="33670.296190000001"/>
    <n v="31490.213489999998"/>
    <n v="33670.296190000001"/>
    <n v="22925.514450000002"/>
    <n v="21708.625050000002"/>
    <n v="22925.514450000002"/>
    <n v="21708.625050000002"/>
    <n v="34851877.802999951"/>
    <n v="34722901.368000001"/>
    <n v="143.042"/>
    <n v="137.94900000000001"/>
    <n v="0"/>
    <n v="0"/>
    <n v="22925.514449999999"/>
    <n v="21708.625050000002"/>
    <n v="30711.189170000001"/>
    <n v="33529.477169999998"/>
    <n v="0"/>
    <n v="0"/>
    <n v="0"/>
    <n v="0"/>
    <n v="0"/>
    <n v="0"/>
    <s v="Accidentes Personales"/>
    <s v="Accidentes y Enfermedades"/>
    <s v="Accidentes Personales"/>
    <x v="5"/>
    <x v="0"/>
    <n v="14898608.54094"/>
    <n v="12904627.523799999"/>
    <n v="1025001350.6946898"/>
    <n v="915229324.65265012"/>
    <n v="979173922.5983398"/>
    <n v="876641246.77608013"/>
    <n v="6811902.2167499969"/>
    <n v="6595100.8747899998"/>
    <n v="1727181.4153400001"/>
    <n v="1583187.5877299996"/>
    <n v="184487.53703000001"/>
    <n v="136198.56855000003"/>
    <n v="0.46228223024939696"/>
    <n v="0.51053496874787563"/>
    <n v="-2180.0827000000027"/>
    <n v="-6.47479513603888"/>
    <n v="17.069019402041935"/>
    <n v="24.721475819064324"/>
    <n v="0.2113634531940872"/>
    <n v="0.26091645131098817"/>
    <n v="3.072211901833852E-3"/>
    <n v="3.2159979716818278E-3"/>
    <n v="3.6788917578420718E-3"/>
    <n v="3.840829565552074E-3"/>
    <m/>
    <m/>
    <m/>
    <n v="0"/>
    <m/>
    <n v="0"/>
    <m/>
    <n v="0"/>
    <m/>
    <n v="5.6055572252835972"/>
    <n v="72.802029294848083"/>
    <n v="64.474113703957897"/>
    <n v="1.3273367954510473"/>
    <n v="5.605557225283575"/>
    <n v="-8.4054039545884081"/>
    <n v="74.648735752618194"/>
    <n v="64.744895782101466"/>
    <s v="Resto"/>
    <n v="2024"/>
    <n v="4"/>
    <d v="2026-02-27T00:00:00"/>
    <x v="5"/>
    <x v="6"/>
  </r>
  <r>
    <n v="2025"/>
    <n v="12"/>
    <n v="27"/>
    <x v="32"/>
    <s v="Gastos Medicos"/>
    <n v="21"/>
    <s v="6f4b6612125fb3a0daecd2799dfd6c9c299424fd920f9b308110a2c1fbd8f443"/>
    <s v="a62909462c6310cff6f2c460478962c30aafe7f1a24cba6daff12de1aba6d3de"/>
    <x v="33"/>
    <n v="152997.32353999998"/>
    <n v="102528.27236"/>
    <n v="152997.32353999998"/>
    <n v="102528.27236"/>
    <n v="105259.56211"/>
    <n v="55744.532339999991"/>
    <n v="105259.56211"/>
    <n v="55744.532339999991"/>
    <n v="34851877.802999951"/>
    <n v="34722901.368000001"/>
    <n v="143.042"/>
    <n v="137.94900000000001"/>
    <n v="0"/>
    <n v="0"/>
    <n v="44828.036039999999"/>
    <n v="37810.130929999999"/>
    <n v="42673.063770000001"/>
    <n v="27159.270829999998"/>
    <n v="0"/>
    <n v="0"/>
    <n v="0"/>
    <n v="0"/>
    <n v="0"/>
    <n v="0"/>
    <s v="Gastos Medicos"/>
    <s v="Accidentes y Enfermedades"/>
    <s v="Gastos Medicos"/>
    <x v="28"/>
    <x v="0"/>
    <n v="14898608.54094"/>
    <n v="12904627.523799999"/>
    <n v="1025001350.6946898"/>
    <n v="915229324.65265012"/>
    <n v="979173922.5983398"/>
    <n v="876641246.77608013"/>
    <n v="177180208.77595001"/>
    <n v="158266338.74798006"/>
    <n v="139622278.47811997"/>
    <n v="117437565.55420999"/>
    <n v="184487.53703000001"/>
    <n v="136198.56855000003"/>
    <n v="8.6351249158685625E-2"/>
    <n v="6.4782109178164432E-2"/>
    <n v="50469.05117999998"/>
    <n v="49.224521215759594"/>
    <n v="82.930980597958055"/>
    <n v="75.278524180935662"/>
    <n v="1.0269235755780648"/>
    <n v="0.79450780094897866"/>
    <n v="1.4926548480770956E-2"/>
    <n v="1.5625142787096053E-2"/>
    <n v="1.1202468015206107E-2"/>
    <n v="1.1695579319026581E-2"/>
    <m/>
    <m/>
    <m/>
    <n v="0"/>
    <m/>
    <n v="0"/>
    <m/>
    <n v="0"/>
    <m/>
    <n v="88.824908365891957"/>
    <n v="68.798302920953176"/>
    <n v="54.369912860979753"/>
    <n v="7.5388801312603629E-2"/>
    <n v="18.560911949743407"/>
    <n v="57.121537014401525"/>
    <n v="105.04995910679136"/>
    <n v="139.21629622042397"/>
    <s v="Resto"/>
    <n v="2024"/>
    <n v="4"/>
    <d v="2026-02-27T00:00:00"/>
    <x v="28"/>
    <x v="33"/>
  </r>
  <r>
    <n v="2025"/>
    <n v="12"/>
    <n v="27"/>
    <x v="32"/>
    <s v="Accidentes y Enfermedades Total"/>
    <n v="21"/>
    <s v="6f4b6612125fb3a0daecd2799dfd6c9c299424fd920f9b308110a2c1fbd8f443"/>
    <s v="a62909462c6310cff6f2c460478962c30aafe7f1a24cba6daff12de1aba6d3de"/>
    <x v="15"/>
    <n v="184487.53703000001"/>
    <n v="136198.56855000003"/>
    <n v="184487.53703000001"/>
    <n v="136198.56855000003"/>
    <n v="128185.07656"/>
    <n v="77453.157389999993"/>
    <n v="128185.07656"/>
    <n v="77453.157389999993"/>
    <n v="34851877.802999951"/>
    <n v="34722901.368000001"/>
    <n v="143.042"/>
    <n v="137.94900000000001"/>
    <n v="0"/>
    <n v="0"/>
    <n v="67753.550489999994"/>
    <n v="59518.755979999994"/>
    <n v="73384.252939999991"/>
    <n v="60688.748"/>
    <n v="0"/>
    <n v="0"/>
    <n v="0"/>
    <n v="0"/>
    <n v="0"/>
    <n v="0"/>
    <s v="Accidentes y Enfermedades Total"/>
    <s v="Totales"/>
    <s v="Accidentes y Enfermedades Total"/>
    <x v="2"/>
    <x v="0"/>
    <n v="14898608.54094"/>
    <n v="12904627.523799999"/>
    <n v="1025001350.6946898"/>
    <n v="915229324.65265012"/>
    <n v="979173922.5983398"/>
    <n v="876641246.77608013"/>
    <n v="188947947.14104998"/>
    <n v="169654061.67242995"/>
    <n v="145343919.95890003"/>
    <n v="122278581.2772"/>
    <n v="184487.53703000001"/>
    <n v="136198.56855000003"/>
    <n v="9.7639344497497893E-2"/>
    <n v="8.0280169662529988E-2"/>
    <n v="48288.968479999981"/>
    <n v="35.454828192465591"/>
    <n v="100"/>
    <n v="100"/>
    <n v="1.2382870287721521"/>
    <n v="1.0554242522599671"/>
    <n v="1.7998760382604811E-2"/>
    <n v="1.8841140758777884E-2"/>
    <n v="1.4881359773048183E-2"/>
    <n v="1.5536408884578657E-2"/>
    <m/>
    <m/>
    <m/>
    <n v="0"/>
    <m/>
    <n v="0"/>
    <m/>
    <n v="0"/>
    <m/>
    <n v="65.500130504105215"/>
    <n v="69.481699752517969"/>
    <n v="56.867820429086279"/>
    <n v="8.8194316347218263E-2"/>
    <n v="13.835629415317619"/>
    <n v="20.919042422822741"/>
    <n v="92.32709712994729"/>
    <n v="98.072143422698375"/>
    <s v="Resto"/>
    <n v="2024"/>
    <n v="4"/>
    <d v="2026-02-27T00:00:00"/>
    <x v="2"/>
    <x v="15"/>
  </r>
  <r>
    <n v="2025"/>
    <n v="12"/>
    <n v="27"/>
    <x v="32"/>
    <s v="AP Gpo y Col"/>
    <n v="21"/>
    <s v="6f4b6612125fb3a0daecd2799dfd6c9c299424fd920f9b308110a2c1fbd8f443"/>
    <s v="a62909462c6310cff6f2c460478962c30aafe7f1a24cba6daff12de1aba6d3de"/>
    <x v="5"/>
    <n v="31490.213489999998"/>
    <n v="33670.296190000001"/>
    <n v="31490.213489999998"/>
    <n v="33670.296190000001"/>
    <n v="22925.514450000002"/>
    <n v="21708.625049999999"/>
    <n v="22925.514450000002"/>
    <n v="21708.625049999999"/>
    <n v="34851877.802999951"/>
    <n v="34722901.368000001"/>
    <n v="143.042"/>
    <n v="137.94900000000001"/>
    <n v="0"/>
    <n v="0"/>
    <n v="22925.514449999999"/>
    <n v="21708.625050000002"/>
    <n v="30711.189170000001"/>
    <n v="33529.477169999998"/>
    <n v="0"/>
    <n v="0"/>
    <n v="0"/>
    <n v="0"/>
    <n v="0"/>
    <n v="0"/>
    <s v="AP Gpo y Col"/>
    <s v="Accidentes y Enfermedades"/>
    <s v="Accidentes Personales"/>
    <x v="3"/>
    <x v="0"/>
    <n v="14898608.54094"/>
    <n v="12904627.523799999"/>
    <n v="1025001350.6946898"/>
    <n v="915229324.65265012"/>
    <n v="979173922.5983398"/>
    <n v="876641246.77608013"/>
    <n v="2989208.7794700004"/>
    <n v="2889579.59987"/>
    <n v="1322156.15447"/>
    <n v="1195750.6656100003"/>
    <n v="184487.53703000001"/>
    <n v="136198.56855000003"/>
    <n v="1.0534631674534072"/>
    <n v="1.1652316548578485"/>
    <n v="-2180.0827000000027"/>
    <n v="-6.47479513603888"/>
    <n v="17.069019402041935"/>
    <n v="24.721475819064324"/>
    <n v="0.2113634531940872"/>
    <n v="0.26091645131098817"/>
    <n v="3.072211901833852E-3"/>
    <n v="3.2159979716818278E-3"/>
    <n v="3.6788917578420718E-3"/>
    <n v="3.840829565552074E-3"/>
    <m/>
    <m/>
    <m/>
    <n v="0"/>
    <m/>
    <n v="0"/>
    <m/>
    <n v="0"/>
    <m/>
    <n v="5.6055572252836194"/>
    <n v="72.802029294848083"/>
    <n v="64.474113703957883"/>
    <n v="1.7339490779884417"/>
    <n v="5.605557225283575"/>
    <n v="-8.4054039545884081"/>
    <n v="74.648735752618194"/>
    <n v="64.744895782101466"/>
    <s v="Resto"/>
    <n v="2024"/>
    <n v="4"/>
    <d v="2026-02-27T00:00:00"/>
    <x v="3"/>
    <x v="5"/>
  </r>
  <r>
    <n v="2025"/>
    <n v="12"/>
    <n v="27"/>
    <x v="32"/>
    <s v="RC Viajero"/>
    <n v="21"/>
    <s v="6f4b6612125fb3a0daecd2799dfd6c9c299424fd920f9b308110a2c1fbd8f443"/>
    <s v="a62909462c6310cff6f2c460478962c30aafe7f1a24cba6daff12de1aba6d3de"/>
    <x v="19"/>
    <n v="13372.20031"/>
    <n v="10509.550929999999"/>
    <n v="13372.20031"/>
    <n v="10509.550929999999"/>
    <n v="773.46404999999993"/>
    <n v="-547.05489999999998"/>
    <n v="773.46404999999993"/>
    <n v="-547.05489999999998"/>
    <n v="34851877.802999951"/>
    <n v="34722901.368000001"/>
    <n v="143.042"/>
    <n v="137.94900000000001"/>
    <n v="0"/>
    <n v="0"/>
    <n v="773.46405000000004"/>
    <n v="-547.05489999999998"/>
    <n v="12855.246789999999"/>
    <n v="10509.550929999999"/>
    <n v="0"/>
    <n v="0"/>
    <n v="0"/>
    <n v="0"/>
    <n v="0"/>
    <n v="0"/>
    <s v="RC Viajero"/>
    <s v="Daños Sin Autos"/>
    <s v="Responsabilidad Civil y Riesgos Profesionales"/>
    <x v="32"/>
    <x v="0"/>
    <n v="14898608.54094"/>
    <n v="12904627.523799999"/>
    <n v="1025001350.6946898"/>
    <n v="915229324.65265012"/>
    <n v="979173922.5983398"/>
    <n v="876641246.77608013"/>
    <n v="384520.93780999992"/>
    <n v="319948.49102999998"/>
    <n v="68347.172659999997"/>
    <n v="98764.600600000005"/>
    <n v="450369.31691000005"/>
    <n v="399157.67602999997"/>
    <n v="3.4776260523445131"/>
    <n v="3.2847633993106009"/>
    <n v="2862.6493800000007"/>
    <n v="27.23855090542866"/>
    <n v="2.9691632639956786"/>
    <n v="2.6329321872317246"/>
    <n v="8.975469268324239E-2"/>
    <n v="8.1440172609532818E-2"/>
    <n v="1.3046031891506343E-3"/>
    <n v="1.3656614010425724E-3"/>
    <n v="1.1482970056699842E-3"/>
    <n v="1.1988428526092895E-3"/>
    <m/>
    <m/>
    <m/>
    <n v="0"/>
    <m/>
    <n v="0"/>
    <m/>
    <n v="0"/>
    <m/>
    <n v="-241.38691564594339"/>
    <n v="5.7841195320831975"/>
    <n v="-5.2053118505606788"/>
    <n v="1.1316694164478112"/>
    <n v="-241.38691564594339"/>
    <n v="22.319658333869462"/>
    <n v="6.0167187968858906"/>
    <n v="-5.2053118505606788"/>
    <s v="Grandes"/>
    <n v="2024"/>
    <n v="4"/>
    <d v="2026-02-27T00:00:00"/>
    <x v="32"/>
    <x v="19"/>
  </r>
  <r>
    <n v="2025"/>
    <n v="12"/>
    <n v="27"/>
    <x v="32"/>
    <s v="RC General"/>
    <n v="21"/>
    <s v="6f4b6612125fb3a0daecd2799dfd6c9c299424fd920f9b308110a2c1fbd8f443"/>
    <s v="a62909462c6310cff6f2c460478962c30aafe7f1a24cba6daff12de1aba6d3de"/>
    <x v="10"/>
    <n v="436997.11660000001"/>
    <n v="388648.1251"/>
    <n v="436997.11660000001"/>
    <n v="388648.1251"/>
    <n v="146741.26052999997"/>
    <n v="30828.716209999999"/>
    <n v="146741.26052999997"/>
    <n v="30828.716209999999"/>
    <n v="34851877.802999951"/>
    <n v="34722901.368000001"/>
    <n v="143.042"/>
    <n v="137.94900000000001"/>
    <n v="0"/>
    <n v="0"/>
    <n v="145566.33675999998"/>
    <n v="82360.549379999997"/>
    <n v="433724.69923999999"/>
    <n v="349678.04067000002"/>
    <n v="0"/>
    <n v="0"/>
    <n v="0"/>
    <n v="0"/>
    <n v="0"/>
    <n v="0"/>
    <s v="RC General"/>
    <s v="Daños Sin Autos"/>
    <s v="Responsabilidad Civil y Riesgos Profesionales"/>
    <x v="21"/>
    <x v="0"/>
    <n v="14898608.54094"/>
    <n v="12904627.523799999"/>
    <n v="1025001350.6946898"/>
    <n v="915229324.65265012"/>
    <n v="979173922.5983398"/>
    <n v="876641246.77608013"/>
    <n v="17283430.244149998"/>
    <n v="14944322.838619996"/>
    <n v="9150572.3407299984"/>
    <n v="6562817.1625400009"/>
    <n v="450369.31691000005"/>
    <n v="399157.67602999997"/>
    <n v="2.5284165841321484"/>
    <n v="2.6006405863745976"/>
    <n v="48348.991500000004"/>
    <n v="12.440299689483814"/>
    <n v="97.030836736004318"/>
    <n v="97.367067812768283"/>
    <n v="2.9331404701262693"/>
    <n v="3.0116957996905875"/>
    <n v="4.263380885340564E-2"/>
    <n v="4.4629162043080428E-2"/>
    <n v="4.2464562119171677E-2"/>
    <n v="4.4333771258115592E-2"/>
    <m/>
    <m/>
    <m/>
    <n v="0"/>
    <m/>
    <n v="0"/>
    <m/>
    <n v="0"/>
    <m/>
    <n v="375.98887845482551"/>
    <n v="33.579457382167995"/>
    <n v="7.9322951068058547"/>
    <n v="1.6036293148226564"/>
    <n v="76.742794767404206"/>
    <n v="24.035440832647794"/>
    <n v="33.561920041692481"/>
    <n v="23.553251791903548"/>
    <s v="Medianas"/>
    <n v="2024"/>
    <n v="4"/>
    <d v="2026-02-27T00:00:00"/>
    <x v="21"/>
    <x v="10"/>
  </r>
  <r>
    <n v="2025"/>
    <n v="12"/>
    <n v="27"/>
    <x v="32"/>
    <s v="Responsabilidad Civil y Riesgos Profesionales"/>
    <n v="21"/>
    <s v="6f4b6612125fb3a0daecd2799dfd6c9c299424fd920f9b308110a2c1fbd8f443"/>
    <s v="a62909462c6310cff6f2c460478962c30aafe7f1a24cba6daff12de1aba6d3de"/>
    <x v="28"/>
    <n v="450369.31691000005"/>
    <n v="399157.67602999997"/>
    <n v="450369.31691000005"/>
    <n v="399157.67602999997"/>
    <n v="147514.72458000004"/>
    <n v="30281.661310000007"/>
    <n v="147514.72458000004"/>
    <n v="30281.661310000007"/>
    <n v="34851877.802999951"/>
    <n v="34722901.368000001"/>
    <n v="143.042"/>
    <n v="137.94900000000001"/>
    <n v="0"/>
    <n v="0"/>
    <n v="146339.80081000002"/>
    <n v="81813.494480000008"/>
    <n v="446579.94602999999"/>
    <n v="360187.59160000004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4898608.54094"/>
    <n v="12904627.523799999"/>
    <n v="1025001350.6946898"/>
    <n v="915229324.65265012"/>
    <n v="979173922.5983398"/>
    <n v="876641246.77608013"/>
    <n v="21871531.865920011"/>
    <n v="19519102.49123"/>
    <n v="10675318.01537"/>
    <n v="7926763.6329799984"/>
    <n v="450369.31691000005"/>
    <n v="399157.67602999997"/>
    <n v="2.0591576286056155"/>
    <n v="2.0449591686366877"/>
    <n v="51211.640880000079"/>
    <n v="12.829927608895876"/>
    <n v="100"/>
    <n v="100"/>
    <n v="3.0228951628095118"/>
    <n v="3.0931359723001197"/>
    <n v="4.3938412042556274E-2"/>
    <n v="4.5994823444123006E-2"/>
    <n v="4.3612859124841655E-2"/>
    <n v="4.553261411072488E-2"/>
    <m/>
    <m/>
    <m/>
    <n v="0"/>
    <m/>
    <n v="0"/>
    <m/>
    <n v="0"/>
    <m/>
    <n v="387.14211241536407"/>
    <n v="32.754168421619802"/>
    <n v="7.5863908245933604"/>
    <n v="1.3818297906218138"/>
    <n v="78.870003952433549"/>
    <n v="23.985377743368087"/>
    <n v="32.769004096787029"/>
    <n v="22.7141346309499"/>
    <s v="Medianas"/>
    <n v="2024"/>
    <n v="4"/>
    <d v="2026-02-27T00:00:00"/>
    <x v="22"/>
    <x v="28"/>
  </r>
  <r>
    <n v="2025"/>
    <n v="12"/>
    <n v="27"/>
    <x v="32"/>
    <s v="Huracan y Otros Riesgos Hidrometeorologicos"/>
    <n v="21"/>
    <s v="6f4b6612125fb3a0daecd2799dfd6c9c299424fd920f9b308110a2c1fbd8f443"/>
    <s v="a62909462c6310cff6f2c460478962c30aafe7f1a24cba6daff12de1aba6d3de"/>
    <x v="29"/>
    <n v="364766.20519999997"/>
    <n v="294582.37872000004"/>
    <n v="364766.20519999997"/>
    <n v="294582.37872000004"/>
    <n v="99605.338820000004"/>
    <n v="43800.979419999989"/>
    <n v="99605.338820000004"/>
    <n v="43800.979419999989"/>
    <n v="34851877.802999951"/>
    <n v="34722901.368000001"/>
    <n v="143.042"/>
    <n v="137.94900000000001"/>
    <n v="0"/>
    <n v="0"/>
    <n v="28708.716969999998"/>
    <n v="27371.121279999999"/>
    <n v="95355.396389999994"/>
    <n v="132558.96593999999"/>
    <n v="0"/>
    <n v="0"/>
    <n v="0"/>
    <n v="0"/>
    <n v="0"/>
    <n v="0"/>
    <s v="Huracan y Otros Riesgos Hidrometeorologicos"/>
    <s v="Daños Sin Autos"/>
    <s v="Riesgos Catastroficos"/>
    <x v="14"/>
    <x v="0"/>
    <n v="14898608.54094"/>
    <n v="12904627.523799999"/>
    <n v="1025001350.6946898"/>
    <n v="915229324.65265012"/>
    <n v="979173922.5983398"/>
    <n v="876641246.77608013"/>
    <n v="23197857.011369999"/>
    <n v="20492623.836209998"/>
    <n v="11407851.490080001"/>
    <n v="6622132.7381100012"/>
    <n v="487666.67950999999"/>
    <n v="433800.87235000002"/>
    <n v="1.5724133699988607"/>
    <n v="1.4375044458654422"/>
    <n v="70183.826479999931"/>
    <n v="23.824855643082966"/>
    <n v="74.798262937814712"/>
    <n v="67.907281311856039"/>
    <n v="2.4483239773543692"/>
    <n v="2.2827654512050182"/>
    <n v="3.5586899954110442E-2"/>
    <n v="3.7252442776667796E-2"/>
    <n v="3.2186728591962518E-2"/>
    <n v="3.3603527076024632E-2"/>
    <m/>
    <m/>
    <m/>
    <n v="0"/>
    <m/>
    <n v="0"/>
    <m/>
    <n v="0"/>
    <m/>
    <n v="127.40436432916647"/>
    <n v="27.306624736627334"/>
    <n v="14.868838934060186"/>
    <n v="0.87312969411123964"/>
    <n v="4.8868867165386298"/>
    <n v="-28.065675743758746"/>
    <n v="30.107071080258972"/>
    <n v="20.64826101041627"/>
    <s v="Resto"/>
    <n v="2024"/>
    <n v="4"/>
    <d v="2026-02-27T00:00:00"/>
    <x v="14"/>
    <x v="29"/>
  </r>
  <r>
    <n v="2025"/>
    <n v="12"/>
    <n v="27"/>
    <x v="32"/>
    <s v="Terremoto y Erupcion Volcanica"/>
    <n v="21"/>
    <s v="6f4b6612125fb3a0daecd2799dfd6c9c299424fd920f9b308110a2c1fbd8f443"/>
    <s v="a62909462c6310cff6f2c460478962c30aafe7f1a24cba6daff12de1aba6d3de"/>
    <x v="5"/>
    <n v="122900.47431000001"/>
    <n v="139218.49362999998"/>
    <n v="122900.47431000001"/>
    <n v="139218.49362999998"/>
    <n v="-1689.6731499999999"/>
    <n v="-6813.485770000002"/>
    <n v="-1689.6731499999999"/>
    <n v="-6813.485770000002"/>
    <n v="34851877.802999951"/>
    <n v="34722901.368000001"/>
    <n v="143.042"/>
    <n v="137.94900000000001"/>
    <n v="0"/>
    <n v="0"/>
    <n v="-1771.0858500000002"/>
    <n v="-3078.7478599999999"/>
    <n v="68948.353959999993"/>
    <n v="49810.601869999999"/>
    <n v="0"/>
    <n v="0"/>
    <n v="0"/>
    <n v="0"/>
    <n v="0"/>
    <n v="0"/>
    <s v="Terremoto y Erupcion Volcanica"/>
    <s v="Daños Sin Autos"/>
    <s v="Riesgos Catastroficos"/>
    <x v="16"/>
    <x v="0"/>
    <n v="14898608.54094"/>
    <n v="12904627.523799999"/>
    <n v="1025001350.6946898"/>
    <n v="915229324.65265012"/>
    <n v="979173922.5983398"/>
    <n v="876641246.77608013"/>
    <n v="15563905.993049996"/>
    <n v="14505796.106170004"/>
    <n v="760196.79989999975"/>
    <n v="-222767.64615000002"/>
    <n v="487666.67950999999"/>
    <n v="433800.87235000002"/>
    <n v="0.78965058234662133"/>
    <n v="0.95974390244451135"/>
    <n v="-16318.019319999978"/>
    <n v="-11.721157796297"/>
    <n v="25.201737062185288"/>
    <n v="32.092718688143961"/>
    <n v="0.82491243375031209"/>
    <n v="1.0788261294116344"/>
    <n v="1.1990274376390313E-2"/>
    <n v="1.2551444791735346E-2"/>
    <n v="1.5211323531710098E-2"/>
    <n v="1.5880897019389332E-2"/>
    <m/>
    <m/>
    <m/>
    <n v="0"/>
    <m/>
    <n v="0"/>
    <m/>
    <n v="0"/>
    <m/>
    <n v="-75.201046761707715"/>
    <n v="-1.3748304548752395"/>
    <n v="-4.8940953118686625"/>
    <n v="-0.22226785882580252"/>
    <n v="-42.47382603133989"/>
    <n v="38.421041648818765"/>
    <n v="-2.5687137520751921"/>
    <n v="-6.180908771259543"/>
    <s v="Resto"/>
    <n v="2024"/>
    <n v="4"/>
    <d v="2026-02-27T00:00:00"/>
    <x v="16"/>
    <x v="5"/>
  </r>
  <r>
    <n v="2025"/>
    <n v="12"/>
    <n v="27"/>
    <x v="32"/>
    <s v="Riesgos Catastroficos"/>
    <n v="21"/>
    <s v="6f4b6612125fb3a0daecd2799dfd6c9c299424fd920f9b308110a2c1fbd8f443"/>
    <s v="a62909462c6310cff6f2c460478962c30aafe7f1a24cba6daff12de1aba6d3de"/>
    <x v="7"/>
    <n v="487666.67950999999"/>
    <n v="433800.87235000002"/>
    <n v="487666.67950999999"/>
    <n v="433800.87235000002"/>
    <n v="97915.665670000002"/>
    <n v="36987.493649999997"/>
    <n v="97915.665670000002"/>
    <n v="36987.493649999997"/>
    <n v="34851877.802999951"/>
    <n v="34722901.368000001"/>
    <n v="143.042"/>
    <n v="137.94900000000001"/>
    <n v="0"/>
    <n v="0"/>
    <n v="26937.631120000002"/>
    <n v="24292.373420000004"/>
    <n v="164303.75034999999"/>
    <n v="182369.56781000001"/>
    <n v="0"/>
    <n v="0"/>
    <n v="0"/>
    <n v="0"/>
    <n v="0"/>
    <n v="0"/>
    <s v="Riesgos Catastroficos"/>
    <s v="Daños Sin Autos"/>
    <s v="Riesgos Catastroficos"/>
    <x v="15"/>
    <x v="0"/>
    <n v="14898608.54094"/>
    <n v="12904627.523799999"/>
    <n v="1025001350.6946898"/>
    <n v="915229324.65265012"/>
    <n v="979173922.5983398"/>
    <n v="876641246.77608013"/>
    <n v="38761762.84839002"/>
    <n v="34998585.621450007"/>
    <n v="12144880.34196"/>
    <n v="6399232.7254699999"/>
    <n v="487666.67950999999"/>
    <n v="433800.87235000002"/>
    <n v="1.2581127473934157"/>
    <n v="1.2394811523015696"/>
    <n v="53865.807159999968"/>
    <n v="12.417173545132897"/>
    <n v="100"/>
    <n v="100"/>
    <n v="3.2732364111046817"/>
    <n v="3.3615915806166532"/>
    <n v="4.7577174330500759E-2"/>
    <n v="4.9803887568403149E-2"/>
    <n v="4.7398052123672624E-2"/>
    <n v="4.9484424095413967E-2"/>
    <m/>
    <m/>
    <m/>
    <n v="0"/>
    <m/>
    <n v="0"/>
    <m/>
    <n v="0"/>
    <m/>
    <n v="164.72641427543718"/>
    <n v="20.078399813656361"/>
    <n v="8.5263760419913766"/>
    <n v="0.80622997438439881"/>
    <n v="10.889251759246154"/>
    <n v="-9.9061579609717061"/>
    <n v="16.395019019722579"/>
    <n v="13.320409601073782"/>
    <s v="Resto"/>
    <n v="2024"/>
    <n v="4"/>
    <d v="2026-02-27T00:00:00"/>
    <x v="15"/>
    <x v="7"/>
  </r>
  <r>
    <n v="2025"/>
    <n v="12"/>
    <n v="27"/>
    <x v="32"/>
    <s v="MyT Cascos"/>
    <n v="21"/>
    <s v="6f4b6612125fb3a0daecd2799dfd6c9c299424fd920f9b308110a2c1fbd8f443"/>
    <s v="a62909462c6310cff6f2c460478962c30aafe7f1a24cba6daff12de1aba6d3de"/>
    <x v="12"/>
    <n v="25880.823479999999"/>
    <n v="25066.54839"/>
    <n v="25880.823479999999"/>
    <n v="25066.54839"/>
    <n v="4253.2547499999991"/>
    <n v="12974.1996"/>
    <n v="4253.2547499999991"/>
    <n v="12974.1996"/>
    <n v="34851877.802999951"/>
    <n v="34722901.368000001"/>
    <n v="143.042"/>
    <n v="137.94900000000001"/>
    <n v="0"/>
    <n v="0"/>
    <n v="5872.0987000000005"/>
    <n v="11612.157300000001"/>
    <n v="26330.675460000002"/>
    <n v="24921.474039999997"/>
    <n v="0"/>
    <n v="0"/>
    <n v="0"/>
    <n v="0"/>
    <n v="0"/>
    <n v="0"/>
    <s v="MyT Cascos"/>
    <s v="Daños Sin Autos"/>
    <s v="Maritimo y Transportes"/>
    <x v="18"/>
    <x v="0"/>
    <n v="14898608.54094"/>
    <n v="12904627.523799999"/>
    <n v="1025001350.6946898"/>
    <n v="915229324.65265012"/>
    <n v="979173922.5983398"/>
    <n v="876641246.77608013"/>
    <n v="9917118.7117099985"/>
    <n v="6428123.3506000005"/>
    <n v="-1931159.7656899989"/>
    <n v="6397090.5990500022"/>
    <n v="657173.86094000004"/>
    <n v="582366.81923999998"/>
    <n v="0.26097119770725619"/>
    <n v="0.3899512660667952"/>
    <n v="814.27508999999918"/>
    <n v="3.2484531868170796"/>
    <n v="3.9382003786609698"/>
    <n v="4.3042542194818605"/>
    <n v="0.1737130243329898"/>
    <n v="0.1942446486252298"/>
    <n v="2.5249550610308364E-3"/>
    <n v="2.6431283434634927E-3"/>
    <n v="2.7388270584001789E-3"/>
    <n v="2.8593850086548267E-3"/>
    <m/>
    <m/>
    <m/>
    <n v="0"/>
    <m/>
    <n v="0"/>
    <m/>
    <n v="0"/>
    <m/>
    <n v="-67.217594293832207"/>
    <n v="16.434000847333159"/>
    <n v="51.759019224106261"/>
    <n v="-0.22024354616151198"/>
    <n v="-49.431457494982432"/>
    <n v="5.6545668917423519"/>
    <n v="22.301359905941435"/>
    <n v="46.594985839770182"/>
    <s v="Medianas"/>
    <n v="2024"/>
    <n v="4"/>
    <d v="2026-02-27T00:00:00"/>
    <x v="18"/>
    <x v="12"/>
  </r>
  <r>
    <n v="2025"/>
    <n v="12"/>
    <n v="27"/>
    <x v="32"/>
    <s v="MyT Carga"/>
    <n v="21"/>
    <s v="6f4b6612125fb3a0daecd2799dfd6c9c299424fd920f9b308110a2c1fbd8f443"/>
    <s v="a62909462c6310cff6f2c460478962c30aafe7f1a24cba6daff12de1aba6d3de"/>
    <x v="16"/>
    <n v="631293.03746000002"/>
    <n v="557300.27084999997"/>
    <n v="631293.03746000002"/>
    <n v="557300.27084999997"/>
    <n v="302493.94651999994"/>
    <n v="214504.22706999996"/>
    <n v="302493.94651999994"/>
    <n v="214504.22706999996"/>
    <n v="34851877.802999951"/>
    <n v="34722901.368000001"/>
    <n v="143.042"/>
    <n v="137.94900000000001"/>
    <n v="0"/>
    <n v="0"/>
    <n v="302493.94652"/>
    <n v="214504.22706999999"/>
    <n v="641850.73763999995"/>
    <n v="518242.11074000003"/>
    <n v="0"/>
    <n v="0"/>
    <n v="0"/>
    <n v="0"/>
    <n v="0"/>
    <n v="0"/>
    <s v="MyT Carga"/>
    <s v="Daños Sin Autos"/>
    <s v="Maritimo y Transportes"/>
    <x v="17"/>
    <x v="0"/>
    <n v="14898608.54094"/>
    <n v="12904627.523799999"/>
    <n v="1025001350.6946898"/>
    <n v="915229324.65265012"/>
    <n v="979173922.5983398"/>
    <n v="876641246.77608013"/>
    <n v="13372625.609420002"/>
    <n v="11810280.26677"/>
    <n v="7994414.3617699994"/>
    <n v="7433235.6017499994"/>
    <n v="657173.86094000004"/>
    <n v="582366.81923999998"/>
    <n v="4.7207859989387719"/>
    <n v="4.7187726138730861"/>
    <n v="73992.76661000005"/>
    <n v="13.277001731426674"/>
    <n v="96.061799621339034"/>
    <n v="95.695745780518138"/>
    <n v="4.2372617263234016"/>
    <n v="4.3186079553413785"/>
    <n v="6.1589483470645592E-2"/>
    <n v="6.4472002663714556E-2"/>
    <n v="6.0891872215906959E-2"/>
    <n v="6.3572216445383703E-2"/>
    <m/>
    <m/>
    <m/>
    <n v="0"/>
    <m/>
    <n v="0"/>
    <m/>
    <n v="0"/>
    <m/>
    <n v="41.020039862098365"/>
    <n v="47.916566249024498"/>
    <n v="38.489883872267988"/>
    <n v="3.7838162100597748"/>
    <n v="41.020039862098365"/>
    <n v="23.851521197978045"/>
    <n v="47.128394310526176"/>
    <n v="41.390736612219435"/>
    <s v="Medianas"/>
    <n v="2024"/>
    <n v="4"/>
    <d v="2026-02-27T00:00:00"/>
    <x v="17"/>
    <x v="16"/>
  </r>
  <r>
    <n v="2025"/>
    <n v="12"/>
    <n v="27"/>
    <x v="32"/>
    <s v="Maritimo y Transportes"/>
    <n v="21"/>
    <s v="6f4b6612125fb3a0daecd2799dfd6c9c299424fd920f9b308110a2c1fbd8f443"/>
    <s v="a62909462c6310cff6f2c460478962c30aafe7f1a24cba6daff12de1aba6d3de"/>
    <x v="28"/>
    <n v="657173.86094000004"/>
    <n v="582366.81923999998"/>
    <n v="657173.86094000004"/>
    <n v="582366.81923999998"/>
    <n v="306747.20126999996"/>
    <n v="227478.42666999993"/>
    <n v="306747.20126999996"/>
    <n v="227478.42666999993"/>
    <n v="34851877.802999951"/>
    <n v="34722901.368000001"/>
    <n v="143.042"/>
    <n v="137.94900000000001"/>
    <n v="0"/>
    <n v="0"/>
    <n v="308366.04522000003"/>
    <n v="226116.38437000001"/>
    <n v="668181.41310000001"/>
    <n v="543163.58477999992"/>
    <n v="0"/>
    <n v="0"/>
    <n v="0"/>
    <n v="0"/>
    <n v="0"/>
    <n v="0"/>
    <s v="Maritimo y Transportes"/>
    <s v="Daños Sin Autos"/>
    <s v="Maritimo y Transportes"/>
    <x v="19"/>
    <x v="0"/>
    <n v="14898608.54094"/>
    <n v="12904627.523799999"/>
    <n v="1025001350.6946898"/>
    <n v="915229324.65265012"/>
    <n v="979173922.5983398"/>
    <n v="876641246.77608013"/>
    <n v="23289744.321129996"/>
    <n v="18238403.617370002"/>
    <n v="6063254.5960799996"/>
    <n v="13830326.200799998"/>
    <n v="657173.86094000004"/>
    <n v="582366.81923999998"/>
    <n v="2.821730680588745"/>
    <n v="3.1930800055623396"/>
    <n v="74807.04170000006"/>
    <n v="12.845347507542538"/>
    <n v="100"/>
    <n v="100"/>
    <n v="4.4109747506563917"/>
    <n v="4.5128526039666088"/>
    <n v="6.4114438531676435E-2"/>
    <n v="6.7115131007178058E-2"/>
    <n v="6.3630699274307145E-2"/>
    <n v="6.6431601454038536E-2"/>
    <m/>
    <m/>
    <m/>
    <n v="0"/>
    <m/>
    <n v="0"/>
    <m/>
    <n v="0"/>
    <m/>
    <n v="34.846721845405696"/>
    <n v="46.676719739162905"/>
    <n v="39.061021190538241"/>
    <n v="5.0591179441535807"/>
    <n v="36.374923064138855"/>
    <n v="23.01660711857858"/>
    <n v="46.150048351292583"/>
    <n v="41.629518381941047"/>
    <s v="Medianas"/>
    <n v="2024"/>
    <n v="4"/>
    <d v="2026-02-27T00:00:00"/>
    <x v="19"/>
    <x v="28"/>
  </r>
  <r>
    <n v="2025"/>
    <n v="12"/>
    <n v="27"/>
    <x v="32"/>
    <s v="Miscelaneos"/>
    <n v="21"/>
    <s v="6f4b6612125fb3a0daecd2799dfd6c9c299424fd920f9b308110a2c1fbd8f443"/>
    <s v="a62909462c6310cff6f2c460478962c30aafe7f1a24cba6daff12de1aba6d3de"/>
    <x v="17"/>
    <n v="228952.51181"/>
    <n v="226261.52016999997"/>
    <n v="228952.51181"/>
    <n v="226261.52016999997"/>
    <n v="103540.64557000001"/>
    <n v="80335.854569999981"/>
    <n v="103540.64557000001"/>
    <n v="80335.854569999981"/>
    <n v="34851877.802999951"/>
    <n v="34722901.368000001"/>
    <n v="143.042"/>
    <n v="137.94900000000001"/>
    <n v="0"/>
    <n v="0"/>
    <n v="103540.64556999999"/>
    <n v="80335.854569999996"/>
    <n v="233982.77665000001"/>
    <n v="216547.75941999999"/>
    <n v="0"/>
    <n v="0"/>
    <n v="0"/>
    <n v="0"/>
    <n v="0"/>
    <n v="0"/>
    <s v="Miscelaneos"/>
    <s v="Daños Sin Autos"/>
    <s v="Diversos"/>
    <x v="8"/>
    <x v="0"/>
    <n v="14898608.54094"/>
    <n v="12904627.523799999"/>
    <n v="1025001350.6946898"/>
    <n v="915229324.65265012"/>
    <n v="979173922.5983398"/>
    <n v="876641246.77608013"/>
    <n v="18488020.312490001"/>
    <n v="15556913.919899998"/>
    <n v="3138927.3225399987"/>
    <n v="3067729.12347"/>
    <n v="727416.36196000001"/>
    <n v="700977.71413999994"/>
    <n v="1.2383830607072945"/>
    <n v="1.4544113397746075"/>
    <n v="2690.991640000022"/>
    <n v="1.1893280121066052"/>
    <n v="31.474754182473269"/>
    <n v="32.277990527500677"/>
    <n v="1.5367375495561191"/>
    <n v="1.7533363109683404"/>
    <n v="2.2336800986147827E-2"/>
    <n v="2.3382210915344918E-2"/>
    <n v="2.4721839005308451E-2"/>
    <n v="2.5810047268719698E-2"/>
    <m/>
    <m/>
    <m/>
    <n v="0"/>
    <m/>
    <n v="0"/>
    <m/>
    <n v="0"/>
    <m/>
    <n v="28.884725412089463"/>
    <n v="45.223633823211742"/>
    <n v="35.505752153366693"/>
    <n v="3.2985996466530358"/>
    <n v="28.884725412089441"/>
    <n v="8.0513496314613686"/>
    <n v="44.251396214893148"/>
    <n v="37.098446451337566"/>
    <s v="Resto"/>
    <n v="2024"/>
    <n v="4"/>
    <d v="2026-02-27T00:00:00"/>
    <x v="8"/>
    <x v="17"/>
  </r>
  <r>
    <n v="2025"/>
    <n v="12"/>
    <n v="27"/>
    <x v="32"/>
    <s v="Tecnicos"/>
    <n v="21"/>
    <s v="6f4b6612125fb3a0daecd2799dfd6c9c299424fd920f9b308110a2c1fbd8f443"/>
    <s v="a62909462c6310cff6f2c460478962c30aafe7f1a24cba6daff12de1aba6d3de"/>
    <x v="28"/>
    <n v="498463.85014999995"/>
    <n v="474716.19397000002"/>
    <n v="498463.85014999995"/>
    <n v="474716.19397000002"/>
    <n v="163596.89213999998"/>
    <n v="127303.57704000002"/>
    <n v="163596.89213999998"/>
    <n v="127303.57704000002"/>
    <n v="34851877.802999951"/>
    <n v="34722901.368000001"/>
    <n v="143.042"/>
    <n v="137.94900000000001"/>
    <n v="0"/>
    <n v="0"/>
    <n v="164650.23859999998"/>
    <n v="124867.40316"/>
    <n v="485819.0233"/>
    <n v="448648.63735999999"/>
    <n v="0"/>
    <n v="0"/>
    <n v="0"/>
    <n v="0"/>
    <n v="0"/>
    <n v="0"/>
    <s v="Tecnicos"/>
    <s v="Daños Sin Autos"/>
    <s v="Diversos"/>
    <x v="7"/>
    <x v="0"/>
    <n v="14898608.54094"/>
    <n v="12904627.523799999"/>
    <n v="1025001350.6946898"/>
    <n v="915229324.65265012"/>
    <n v="979173922.5983398"/>
    <n v="876641246.77608013"/>
    <n v="18807011.735299997"/>
    <n v="17544387.203949999"/>
    <n v="7015944.0200799983"/>
    <n v="5608070.4322000016"/>
    <n v="727416.36196000001"/>
    <n v="700977.71413999994"/>
    <n v="2.650414947178469"/>
    <n v="2.7058009405031882"/>
    <n v="23747.656179999933"/>
    <n v="5.002495487124814"/>
    <n v="68.525245817526724"/>
    <n v="67.722009472499337"/>
    <n v="3.3457074114019933"/>
    <n v="3.6786508800388167"/>
    <n v="4.8630555443870245E-2"/>
    <n v="5.0906569164676521E-2"/>
    <n v="5.1868551540365626E-2"/>
    <n v="5.4151706381123141E-2"/>
    <m/>
    <m/>
    <m/>
    <n v="0"/>
    <m/>
    <n v="0"/>
    <m/>
    <n v="0"/>
    <m/>
    <n v="28.509265759748637"/>
    <n v="32.820211955344341"/>
    <n v="26.816775719272183"/>
    <n v="2.3317873071931179"/>
    <n v="31.860064703214718"/>
    <n v="8.2849657493050834"/>
    <n v="33.891270350343234"/>
    <n v="27.831891766073767"/>
    <s v="Medianas"/>
    <n v="2024"/>
    <n v="4"/>
    <d v="2026-02-27T00:00:00"/>
    <x v="7"/>
    <x v="28"/>
  </r>
  <r>
    <n v="2025"/>
    <n v="12"/>
    <n v="27"/>
    <x v="32"/>
    <s v="Diversos"/>
    <n v="21"/>
    <s v="6f4b6612125fb3a0daecd2799dfd6c9c299424fd920f9b308110a2c1fbd8f443"/>
    <s v="a62909462c6310cff6f2c460478962c30aafe7f1a24cba6daff12de1aba6d3de"/>
    <x v="29"/>
    <n v="727416.36196000001"/>
    <n v="700977.71413999994"/>
    <n v="727416.36196000001"/>
    <n v="700977.71413999994"/>
    <n v="267137.53771"/>
    <n v="207639.43160999997"/>
    <n v="267137.53771"/>
    <n v="207639.43160999997"/>
    <n v="34851877.802999951"/>
    <n v="34722901.368000001"/>
    <n v="143.042"/>
    <n v="137.94900000000001"/>
    <n v="0"/>
    <n v="0"/>
    <n v="268190.88416999998"/>
    <n v="205203.25772999998"/>
    <n v="719801.79995000002"/>
    <n v="665196.39677999995"/>
    <n v="0"/>
    <n v="0"/>
    <n v="0"/>
    <n v="0"/>
    <n v="0"/>
    <n v="0"/>
    <s v="Diversos"/>
    <s v="Daños Sin Autos"/>
    <s v="Diversos"/>
    <x v="6"/>
    <x v="0"/>
    <n v="14898608.54094"/>
    <n v="12904627.523799999"/>
    <n v="1025001350.6946898"/>
    <n v="915229324.65265012"/>
    <n v="979173922.5983398"/>
    <n v="876641246.77608013"/>
    <n v="37295032.047789998"/>
    <n v="33101301.12385001"/>
    <n v="10154871.342620004"/>
    <n v="8675799.5556700006"/>
    <n v="727416.36196000001"/>
    <n v="700977.71413999994"/>
    <n v="1.9504376910787633"/>
    <n v="2.1176742011356597"/>
    <n v="26438.647820000071"/>
    <n v="3.7716816507407103"/>
    <n v="100"/>
    <n v="100"/>
    <n v="4.8824449609581126"/>
    <n v="5.4319871910071562"/>
    <n v="7.0967356430018072E-2"/>
    <n v="7.4288780080021433E-2"/>
    <n v="7.659039054567407E-2"/>
    <n v="7.9961753649842829E-2"/>
    <m/>
    <m/>
    <m/>
    <n v="0"/>
    <m/>
    <n v="0"/>
    <m/>
    <n v="0"/>
    <m/>
    <n v="28.654531385807648"/>
    <n v="36.724158498470736"/>
    <n v="29.621402709605977"/>
    <n v="2.6306343891214405"/>
    <n v="30.695237072150739"/>
    <n v="8.208914455088312"/>
    <n v="37.258990487190985"/>
    <n v="30.848522139224205"/>
    <s v="Resto"/>
    <n v="2024"/>
    <n v="4"/>
    <d v="2026-02-27T00:00:00"/>
    <x v="6"/>
    <x v="29"/>
  </r>
  <r>
    <n v="2025"/>
    <n v="12"/>
    <n v="27"/>
    <x v="32"/>
    <s v="Automoviles Turistas"/>
    <n v="21"/>
    <s v="6f4b6612125fb3a0daecd2799dfd6c9c299424fd920f9b308110a2c1fbd8f443"/>
    <s v="a62909462c6310cff6f2c460478962c30aafe7f1a24cba6daff12de1aba6d3de"/>
    <x v="25"/>
    <n v="333757.53726000001"/>
    <n v="310925.30791999999"/>
    <n v="333757.53726000001"/>
    <n v="310925.30791999999"/>
    <n v="147764.94779999997"/>
    <n v="152720.53225999995"/>
    <n v="147764.94779999997"/>
    <n v="152720.53225999995"/>
    <n v="34851877.802999951"/>
    <n v="34722901.368000001"/>
    <n v="143.042"/>
    <n v="137.94900000000001"/>
    <n v="0"/>
    <n v="0"/>
    <n v="142051.63468000002"/>
    <n v="148686.7709"/>
    <n v="358905.61041000002"/>
    <n v="289174.96286999999"/>
    <n v="0"/>
    <n v="0"/>
    <n v="0"/>
    <n v="0"/>
    <n v="0"/>
    <n v="0"/>
    <s v="Automoviles Turistas"/>
    <s v="Automóviles"/>
    <s v="Automóviles"/>
    <x v="12"/>
    <x v="0"/>
    <n v="14898608.54094"/>
    <n v="12904627.523799999"/>
    <n v="1025001350.6946898"/>
    <n v="915229324.65265012"/>
    <n v="979173922.5983398"/>
    <n v="876641246.77608013"/>
    <n v="2097418.8258400001"/>
    <n v="1901006.6212099998"/>
    <n v="1101962.7584699998"/>
    <n v="872757.55660999997"/>
    <n v="11938293.590440001"/>
    <n v="10214273.190950001"/>
    <n v="15.912774937849273"/>
    <n v="16.355824564256096"/>
    <n v="22832.22934000002"/>
    <n v="7.3433164681064422"/>
    <n v="2.7956888036935847"/>
    <n v="3.0440277257855652"/>
    <n v="2.2401926753284722"/>
    <n v="2.4094093947815276"/>
    <n v="3.25616680440272E-2"/>
    <n v="3.4085623560555993E-2"/>
    <n v="3.3972393535139735E-2"/>
    <n v="3.5467793588706123E-2"/>
    <m/>
    <m/>
    <m/>
    <n v="0"/>
    <m/>
    <n v="0"/>
    <m/>
    <n v="0"/>
    <m/>
    <n v="-3.2448711294191357"/>
    <n v="44.273141818184556"/>
    <n v="49.118077033245044"/>
    <n v="13.409250599826217"/>
    <n v="-4.4624926480261511"/>
    <n v="24.113653148923465"/>
    <n v="39.579106751138738"/>
    <n v="51.417581046545472"/>
    <s v="Grandes"/>
    <n v="2024"/>
    <n v="4"/>
    <d v="2026-02-27T00:00:00"/>
    <x v="12"/>
    <x v="25"/>
  </r>
  <r>
    <n v="2025"/>
    <n v="12"/>
    <n v="27"/>
    <x v="32"/>
    <s v="Camiones"/>
    <n v="21"/>
    <s v="6f4b6612125fb3a0daecd2799dfd6c9c299424fd920f9b308110a2c1fbd8f443"/>
    <s v="a62909462c6310cff6f2c460478962c30aafe7f1a24cba6daff12de1aba6d3de"/>
    <x v="11"/>
    <n v="3722603.0498500001"/>
    <n v="3168702.1595100001"/>
    <n v="3722603.0498500001"/>
    <n v="3168702.1595100001"/>
    <n v="2403200.6758299996"/>
    <n v="1991275.0946599997"/>
    <n v="2403200.6758299996"/>
    <n v="1991275.0946599997"/>
    <n v="34851877.802999951"/>
    <n v="34722901.368000001"/>
    <n v="143.042"/>
    <n v="137.94900000000001"/>
    <n v="0"/>
    <n v="0"/>
    <n v="2373065.89536"/>
    <n v="1989059.59589"/>
    <n v="3170627.7856900003"/>
    <n v="2990808.5696"/>
    <n v="0"/>
    <n v="0"/>
    <n v="0"/>
    <n v="0"/>
    <n v="0"/>
    <n v="0"/>
    <s v="Camiones"/>
    <s v="Automóviles"/>
    <s v="Automóviles"/>
    <x v="10"/>
    <x v="0"/>
    <n v="14898608.54094"/>
    <n v="12904627.523799999"/>
    <n v="1025001350.6946898"/>
    <n v="915229324.65265012"/>
    <n v="979173922.5983398"/>
    <n v="876641246.77608013"/>
    <n v="72063565.252690017"/>
    <n v="68298850.786960006"/>
    <n v="43822980.466360003"/>
    <n v="39398521.360119998"/>
    <n v="11938293.590440001"/>
    <n v="10214273.190950001"/>
    <n v="5.1657214527157205"/>
    <n v="4.6394662911590103"/>
    <n v="553900.89033999993"/>
    <n v="17.480370904460575"/>
    <n v="31.1820363743693"/>
    <n v="31.022296939517126"/>
    <n v="24.986246464699242"/>
    <n v="24.554774275088249"/>
    <n v="0.36318030677003732"/>
    <n v="0.38017791976850096"/>
    <n v="0.34621947463414082"/>
    <n v="0.36145939643647407"/>
    <m/>
    <m/>
    <m/>
    <n v="0"/>
    <m/>
    <n v="0"/>
    <m/>
    <n v="0"/>
    <m/>
    <n v="20.686523036152082"/>
    <n v="64.556995297331937"/>
    <n v="62.84197739076636"/>
    <n v="5.4838823152952303"/>
    <n v="19.305922269170495"/>
    <n v="6.0123947054909532"/>
    <n v="74.845300544906664"/>
    <n v="66.505747512821358"/>
    <s v="Grandes"/>
    <n v="2024"/>
    <n v="4"/>
    <d v="2026-02-27T00:00:00"/>
    <x v="10"/>
    <x v="11"/>
  </r>
  <r>
    <n v="2025"/>
    <n v="12"/>
    <n v="27"/>
    <x v="32"/>
    <s v="Otros Automoviles y Obligatorios"/>
    <n v="21"/>
    <s v="6f4b6612125fb3a0daecd2799dfd6c9c299424fd920f9b308110a2c1fbd8f443"/>
    <s v="a62909462c6310cff6f2c460478962c30aafe7f1a24cba6daff12de1aba6d3de"/>
    <x v="19"/>
    <n v="369060.30076999997"/>
    <n v="145917.60066"/>
    <n v="369060.30076999997"/>
    <n v="145917.60066"/>
    <n v="165258.31958000001"/>
    <n v="88472.601830000014"/>
    <n v="165258.31958000001"/>
    <n v="88472.601830000014"/>
    <n v="34851877.802999951"/>
    <n v="34722901.368000001"/>
    <n v="143.042"/>
    <n v="137.94900000000001"/>
    <n v="0"/>
    <n v="0"/>
    <n v="159816.10168000002"/>
    <n v="87492.275779999996"/>
    <n v="291510.07169000001"/>
    <n v="153072.12755999999"/>
    <n v="0"/>
    <n v="0"/>
    <n v="0"/>
    <n v="0"/>
    <n v="0"/>
    <n v="0"/>
    <s v="Otros Automoviles y Obligatorios"/>
    <s v="Automóviles"/>
    <s v="Automóviles"/>
    <x v="9"/>
    <x v="0"/>
    <n v="14898608.54094"/>
    <n v="12904627.523799999"/>
    <n v="1025001350.6946898"/>
    <n v="915229324.65265012"/>
    <n v="979173922.5983398"/>
    <n v="876641246.77608013"/>
    <n v="6335924.7192400005"/>
    <n v="4915215.4919500006"/>
    <n v="3404863.2988200011"/>
    <n v="3043391.8701899992"/>
    <n v="11938293.590440001"/>
    <n v="10214273.190950001"/>
    <n v="5.8248845610379831"/>
    <n v="2.9686918284453587"/>
    <n v="223142.70010999998"/>
    <n v="152.92377280102133"/>
    <n v="3.091399101338383"/>
    <n v="1.4285656740538837"/>
    <n v="2.4771461023078523"/>
    <n v="1.1307385694851264"/>
    <n v="3.6005835555228405E-2"/>
    <n v="3.7690985457482375E-2"/>
    <n v="1.5943282926973407E-2"/>
    <n v="1.6645075873012352E-2"/>
    <m/>
    <m/>
    <m/>
    <n v="0"/>
    <m/>
    <n v="0"/>
    <m/>
    <n v="0"/>
    <m/>
    <n v="86.790391784276494"/>
    <n v="44.778134964722128"/>
    <n v="60.631891855286504"/>
    <n v="4.8535963143446139"/>
    <n v="82.663098262364159"/>
    <n v="90.43968117300534"/>
    <n v="54.823526594975746"/>
    <n v="57.15754865019791"/>
    <s v="Grandes"/>
    <n v="2024"/>
    <n v="4"/>
    <d v="2026-02-27T00:00:00"/>
    <x v="9"/>
    <x v="19"/>
  </r>
  <r>
    <n v="2025"/>
    <n v="12"/>
    <n v="27"/>
    <x v="32"/>
    <s v="Automoviles Residentes"/>
    <n v="21"/>
    <s v="6f4b6612125fb3a0daecd2799dfd6c9c299424fd920f9b308110a2c1fbd8f443"/>
    <s v="a62909462c6310cff6f2c460478962c30aafe7f1a24cba6daff12de1aba6d3de"/>
    <x v="3"/>
    <n v="7512872.7025600001"/>
    <n v="6588728.1228599995"/>
    <n v="7512872.7025600001"/>
    <n v="6588728.1228599995"/>
    <n v="4594007.4062700011"/>
    <n v="4063782.802240001"/>
    <n v="4594007.4062700011"/>
    <n v="4063782.802240001"/>
    <n v="34851877.802999951"/>
    <n v="34722901.368000001"/>
    <n v="143.042"/>
    <n v="137.94900000000001"/>
    <n v="0"/>
    <n v="0"/>
    <n v="4570446.01284"/>
    <n v="4017206.5044699996"/>
    <n v="6013572.4178599995"/>
    <n v="5889759.7855900005"/>
    <n v="0"/>
    <n v="0"/>
    <n v="0"/>
    <n v="0"/>
    <n v="0"/>
    <n v="0"/>
    <s v="Automoviles Residentes"/>
    <s v="Automóviles"/>
    <s v="Automóviles"/>
    <x v="13"/>
    <x v="0"/>
    <n v="14898608.54094"/>
    <n v="12904627.523799999"/>
    <n v="1025001350.6946898"/>
    <n v="915229324.65265012"/>
    <n v="979173922.5983398"/>
    <n v="876641246.77608013"/>
    <n v="131854203.17789003"/>
    <n v="118102294.51461999"/>
    <n v="82072506.09262"/>
    <n v="71101630.919850022"/>
    <n v="11938293.590440001"/>
    <n v="10214273.190950001"/>
    <n v="5.697863641422237"/>
    <n v="5.5788315967429192"/>
    <n v="924144.57970000058"/>
    <n v="14.026145296443836"/>
    <n v="62.930875720598721"/>
    <n v="64.505109660643427"/>
    <n v="50.426673617977947"/>
    <n v="51.057096461780169"/>
    <n v="0.73296222463201499"/>
    <n v="0.76726642010888235"/>
    <n v="0.71989914935915855"/>
    <n v="0.75158773866625439"/>
    <m/>
    <m/>
    <m/>
    <n v="0"/>
    <m/>
    <n v="0"/>
    <m/>
    <n v="0"/>
    <m/>
    <n v="13.0475625748929"/>
    <n v="61.148479258867248"/>
    <n v="61.67780376519795"/>
    <n v="5.5974986325939629"/>
    <n v="13.771746803516404"/>
    <n v="2.1021677755503898"/>
    <n v="76.002177994331817"/>
    <n v="68.206627277033846"/>
    <s v="Medianas"/>
    <n v="2024"/>
    <n v="4"/>
    <d v="2026-02-27T00:00:00"/>
    <x v="13"/>
    <x v="3"/>
  </r>
  <r>
    <n v="2025"/>
    <n v="12"/>
    <n v="27"/>
    <x v="32"/>
    <s v="Automoviles"/>
    <n v="21"/>
    <s v="6f4b6612125fb3a0daecd2799dfd6c9c299424fd920f9b308110a2c1fbd8f443"/>
    <s v="a62909462c6310cff6f2c460478962c30aafe7f1a24cba6daff12de1aba6d3de"/>
    <x v="3"/>
    <n v="11938293.590440001"/>
    <n v="10214273.190950001"/>
    <n v="11938293.590440001"/>
    <n v="10214273.190950001"/>
    <n v="7310231.3494799985"/>
    <n v="6296251.0309899999"/>
    <n v="7310231.3494799985"/>
    <n v="6296251.0309899999"/>
    <n v="34851877.802999951"/>
    <n v="34722901.368000001"/>
    <n v="143.042"/>
    <n v="137.94900000000001"/>
    <n v="0"/>
    <n v="0"/>
    <n v="7245379.6445600009"/>
    <n v="6242445.1470400002"/>
    <n v="9834615.8856499996"/>
    <n v="9322815.4456200004"/>
    <n v="0"/>
    <n v="0"/>
    <n v="0"/>
    <n v="0"/>
    <n v="0"/>
    <n v="0"/>
    <s v="Automoviles"/>
    <s v="Totales"/>
    <s v="Automoviles Total"/>
    <x v="11"/>
    <x v="0"/>
    <n v="14898608.54094"/>
    <n v="12904627.523799999"/>
    <n v="1025001350.6946898"/>
    <n v="915229324.65265012"/>
    <n v="979173922.5983398"/>
    <n v="876641246.77608013"/>
    <n v="212351111.97566"/>
    <n v="193217367.41473997"/>
    <n v="130402312.61627001"/>
    <n v="114416301.70677"/>
    <n v="11938293.590440001"/>
    <n v="10214273.190950001"/>
    <n v="5.6219595364343498"/>
    <n v="5.2864156714365755"/>
    <n v="1724020.3994900007"/>
    <n v="16.878542087727876"/>
    <n v="100"/>
    <n v="100"/>
    <n v="80.130258860313518"/>
    <n v="79.152018701135091"/>
    <n v="1.164710035001308"/>
    <n v="1.2192209488954218"/>
    <n v="1.1160343004554125"/>
    <n v="1.165160004564447"/>
    <m/>
    <m/>
    <m/>
    <n v="0"/>
    <m/>
    <n v="0"/>
    <m/>
    <n v="0"/>
    <m/>
    <n v="16.104509072132146"/>
    <n v="61.233469373997615"/>
    <n v="61.641694061683928"/>
    <n v="5.6059062165496574"/>
    <n v="16.066372613551373"/>
    <n v="5.4897626475106431"/>
    <n v="73.672217896501323"/>
    <n v="66.95879783797281"/>
    <s v="Medianas"/>
    <n v="2024"/>
    <n v="4"/>
    <d v="2026-02-27T00:00:00"/>
    <x v="11"/>
    <x v="3"/>
  </r>
  <r>
    <n v="2025"/>
    <n v="12"/>
    <n v="27"/>
    <x v="32"/>
    <s v="Daños"/>
    <n v="21"/>
    <s v="6f4b6612125fb3a0daecd2799dfd6c9c299424fd920f9b308110a2c1fbd8f443"/>
    <s v="a62909462c6310cff6f2c460478962c30aafe7f1a24cba6daff12de1aba6d3de"/>
    <x v="0"/>
    <n v="14692172.570809999"/>
    <n v="12761330.7798"/>
    <n v="14692172.570809999"/>
    <n v="12761330.7798"/>
    <n v="8784034.1964899972"/>
    <n v="7002175.7752700001"/>
    <n v="8784034.1964899972"/>
    <n v="7002175.7752700001"/>
    <n v="34851877.802999951"/>
    <n v="34722901.368000001"/>
    <n v="143.042"/>
    <n v="137.94900000000001"/>
    <n v="0"/>
    <n v="0"/>
    <n v="8237892.4936600002"/>
    <n v="6873524.3404200003"/>
    <n v="12044064.99076"/>
    <n v="11276182.376530001"/>
    <n v="0"/>
    <n v="0"/>
    <n v="0"/>
    <n v="0"/>
    <n v="0"/>
    <n v="0"/>
    <s v="Daños"/>
    <s v="Totales"/>
    <s v="Daños Total"/>
    <x v="23"/>
    <x v="0"/>
    <n v="14898608.54094"/>
    <n v="12904627.523799999"/>
    <n v="1025001350.6946898"/>
    <n v="915229324.65265012"/>
    <n v="979173922.5983398"/>
    <n v="876641246.77608013"/>
    <n v="371146564.74468988"/>
    <n v="331092600.86896008"/>
    <n v="192698359.00147003"/>
    <n v="170533067.60229999"/>
    <n v="14692172.570809999"/>
    <n v="12761330.7798"/>
    <n v="3.9585904778390399"/>
    <n v="3.8543086575500616"/>
    <n v="1930841.7910099998"/>
    <n v="15.130410960480267"/>
    <n v="100"/>
    <n v="100"/>
    <n v="98.614394293515844"/>
    <n v="98.889570863353356"/>
    <n v="1.4333808009962572"/>
    <n v="1.5004660797974267"/>
    <n v="1.3943315009758028"/>
    <n v="1.455707317757502"/>
    <m/>
    <m/>
    <m/>
    <n v="0"/>
    <m/>
    <n v="0"/>
    <m/>
    <n v="0"/>
    <m/>
    <n v="25.447210672903875"/>
    <n v="59.787170033258889"/>
    <n v="54.870263110441378"/>
    <n v="4.558437467764314"/>
    <n v="19.849615505349782"/>
    <n v="6.8097746966939265"/>
    <n v="68.397941226487646"/>
    <n v="60.95612957383878"/>
    <s v="Medianas"/>
    <n v="2024"/>
    <n v="4"/>
    <d v="2026-02-27T00:00:00"/>
    <x v="23"/>
    <x v="0"/>
  </r>
  <r>
    <n v="2025"/>
    <n v="12"/>
    <n v="27"/>
    <x v="32"/>
    <s v="Daños Sin Autos"/>
    <n v="21"/>
    <s v="6f4b6612125fb3a0daecd2799dfd6c9c299424fd920f9b308110a2c1fbd8f443"/>
    <s v="a62909462c6310cff6f2c460478962c30aafe7f1a24cba6daff12de1aba6d3de"/>
    <x v="29"/>
    <n v="2753878.98037"/>
    <n v="2547057.5888499999"/>
    <n v="2753878.98037"/>
    <n v="2547057.5888499999"/>
    <n v="1473802.8470100004"/>
    <n v="705924.74427999964"/>
    <n v="1473802.8470100004"/>
    <n v="705924.74427999964"/>
    <n v="34851877.802999951"/>
    <n v="34722901.368000001"/>
    <n v="143.042"/>
    <n v="137.94900000000001"/>
    <n v="0"/>
    <n v="0"/>
    <n v="992512.84909999999"/>
    <n v="631079.19338000007"/>
    <n v="2209449.1051099999"/>
    <n v="1953366.9309099996"/>
    <n v="0"/>
    <n v="0"/>
    <n v="0"/>
    <n v="0"/>
    <n v="0"/>
    <n v="0"/>
    <s v="Daños Sin Autos"/>
    <s v="Totales"/>
    <s v="Daños Sin Autos Total"/>
    <x v="24"/>
    <x v="0"/>
    <n v="14898608.54094"/>
    <n v="12904627.523799999"/>
    <n v="1025001350.6946898"/>
    <n v="915229324.65265012"/>
    <n v="979173922.5983398"/>
    <n v="876641246.77608013"/>
    <n v="158795452.76903"/>
    <n v="137875233.45422003"/>
    <n v="62296046.385199986"/>
    <n v="56116765.89553"/>
    <n v="14692172.570809999"/>
    <n v="12761330.7798"/>
    <n v="1.7342303777272212"/>
    <n v="1.8473641168453383"/>
    <n v="206821.39152000006"/>
    <n v="8.1200123792010572"/>
    <n v="18.743851306520387"/>
    <n v="19.959184765289177"/>
    <n v="18.484135433202336"/>
    <n v="19.737552162218265"/>
    <n v="0.26867076599494932"/>
    <n v="0.2812451309020052"/>
    <n v="0.27829720052039031"/>
    <n v="0.29054731319305505"/>
    <m/>
    <m/>
    <m/>
    <n v="0"/>
    <m/>
    <n v="0"/>
    <m/>
    <n v="0"/>
    <m/>
    <n v="108.77619873109698"/>
    <n v="53.517342538123671"/>
    <n v="27.715303626045053"/>
    <n v="2.3658047862249889"/>
    <n v="57.272313762112127"/>
    <n v="13.109783428180656"/>
    <n v="44.921281363961839"/>
    <n v="32.307252846038722"/>
    <s v="Resto"/>
    <n v="2024"/>
    <n v="4"/>
    <d v="2026-02-27T00:00:00"/>
    <x v="24"/>
    <x v="29"/>
  </r>
  <r>
    <n v="2025"/>
    <n v="12"/>
    <n v="27"/>
    <x v="32"/>
    <s v="Total General"/>
    <n v="21"/>
    <s v="6f4b6612125fb3a0daecd2799dfd6c9c299424fd920f9b308110a2c1fbd8f443"/>
    <s v="a62909462c6310cff6f2c460478962c30aafe7f1a24cba6daff12de1aba6d3de"/>
    <x v="17"/>
    <n v="14898608.54094"/>
    <n v="12904627.523799999"/>
    <n v="14898608.54094"/>
    <n v="12904627.523799999"/>
    <n v="8924076.9917200003"/>
    <n v="7084768.9717999985"/>
    <n v="8924076.9917200003"/>
    <n v="7084768.9717999985"/>
    <n v="34851877.802999951"/>
    <n v="34722901.368000001"/>
    <n v="143.042"/>
    <n v="137.94900000000001"/>
    <n v="0"/>
    <n v="0"/>
    <n v="8317503.7628199998"/>
    <n v="6938183.1355400002"/>
    <n v="12135886.71555"/>
    <n v="11346940.4572"/>
    <n v="0"/>
    <n v="0"/>
    <n v="21948.433100000002"/>
    <n v="7098.1754500000006"/>
    <n v="0"/>
    <n v="0"/>
    <s v="Total General"/>
    <s v="Totales"/>
    <s v="Total General"/>
    <x v="26"/>
    <x v="0"/>
    <n v="14898608.54094"/>
    <n v="12904627.523799999"/>
    <n v="1025001350.6946898"/>
    <n v="915229324.65265012"/>
    <n v="979173922.5983398"/>
    <n v="876641246.77608013"/>
    <n v="1025001350.6946898"/>
    <n v="915229324.65265012"/>
    <n v="593582477.48155999"/>
    <n v="529500429.12055987"/>
    <n v="14898608.54094"/>
    <n v="12904627.523799999"/>
    <n v="1.4535208691034933"/>
    <n v="1.4099884232509259"/>
    <n v="1993981.0171400011"/>
    <n v="15.451674319638453"/>
    <n v="100"/>
    <n v="100"/>
    <n v="100"/>
    <n v="100"/>
    <n v="1.4535208691034933"/>
    <n v="1.5215487460496284"/>
    <n v="1.4099884232509259"/>
    <n v="1.4720534279282227"/>
    <m/>
    <n v="2.1413077246312463E-3"/>
    <m/>
    <n v="0"/>
    <m/>
    <n v="14850.257650000001"/>
    <n v="209.2123215973761"/>
    <n v="0"/>
    <m/>
    <n v="25.961439635380181"/>
    <n v="59.89872790601526"/>
    <n v="54.900995466421342"/>
    <n v="1.5034266222923052"/>
    <n v="19.880141534670614"/>
    <n v="6.9529426132608929"/>
    <n v="68.536432135301524"/>
    <n v="61.145849506397113"/>
    <s v="Resto"/>
    <n v="2024"/>
    <n v="4"/>
    <d v="2026-02-27T00:00:00"/>
    <x v="26"/>
    <x v="17"/>
  </r>
  <r>
    <n v="2025"/>
    <n v="12"/>
    <n v="27"/>
    <x v="32"/>
    <s v="Total General Sin Pensiones"/>
    <n v="21"/>
    <s v="6f4b6612125fb3a0daecd2799dfd6c9c299424fd920f9b308110a2c1fbd8f443"/>
    <s v="a62909462c6310cff6f2c460478962c30aafe7f1a24cba6daff12de1aba6d3de"/>
    <x v="29"/>
    <n v="14898608.54094"/>
    <n v="12904627.523799999"/>
    <n v="14898608.54094"/>
    <n v="12904627.523799999"/>
    <n v="8924076.9917199984"/>
    <n v="7084768.9718000023"/>
    <n v="8924076.9917199984"/>
    <n v="7084768.9718000023"/>
    <n v="34851877.802999951"/>
    <n v="34722901.368000001"/>
    <n v="143.042"/>
    <n v="137.94900000000001"/>
    <n v="0"/>
    <n v="0"/>
    <n v="8317503.7628199998"/>
    <n v="6938183.1355400002"/>
    <n v="12135886.71555"/>
    <n v="11346940.4572"/>
    <n v="0"/>
    <n v="0"/>
    <n v="21948.433100000002"/>
    <n v="7098.1754500000006"/>
    <n v="0"/>
    <n v="0"/>
    <s v="Total General Sin Pensiones"/>
    <s v="Totales"/>
    <s v="Total General Sin Pensiones"/>
    <x v="25"/>
    <x v="0"/>
    <n v="14898608.54094"/>
    <n v="12904627.523799999"/>
    <n v="1025001350.6946898"/>
    <n v="915229324.65265012"/>
    <n v="979173922.5983398"/>
    <n v="876641246.77608013"/>
    <n v="979173922.5983398"/>
    <n v="876641246.77608013"/>
    <n v="558476302.03137994"/>
    <n v="497794560.05847001"/>
    <n v="14898608.54094"/>
    <n v="12904627.523799999"/>
    <n v="1.5215487460496284"/>
    <n v="1.4720534279282227"/>
    <n v="1993981.0171400011"/>
    <n v="15.451674319638453"/>
    <n v="100"/>
    <n v="100"/>
    <n v="100"/>
    <n v="100"/>
    <n v="1.4535208691034933"/>
    <n v="1.5215487460496284"/>
    <n v="1.4099884232509259"/>
    <n v="1.4720534279282227"/>
    <m/>
    <n v="2.2415254934238398E-3"/>
    <m/>
    <n v="0"/>
    <m/>
    <n v="14850.257650000001"/>
    <n v="209.2123215973761"/>
    <n v="0"/>
    <m/>
    <n v="25.961439635380088"/>
    <n v="59.898727906015246"/>
    <n v="54.900995466421378"/>
    <n v="1.5979329757162315"/>
    <n v="19.880141534670614"/>
    <n v="6.9529426132608929"/>
    <n v="68.536432135301524"/>
    <n v="61.145849506397113"/>
    <s v="Resto"/>
    <n v="2024"/>
    <n v="4"/>
    <d v="2026-02-27T00:00:00"/>
    <x v="25"/>
    <x v="29"/>
  </r>
  <r>
    <n v="2025"/>
    <n v="12"/>
    <n v="77"/>
    <x v="33"/>
    <s v="Gastos Medicos"/>
    <n v="49"/>
    <s v="0e17daca5f3e175f448bacace3bc0da47d0655a74c8dd0dc497a3afbdad95f1f"/>
    <s v="a62909462c6310cff6f2c460478962c30aafe7f1a24cba6daff12de1aba6d3de"/>
    <x v="5"/>
    <n v="112044.96633"/>
    <n v="108758.11976"/>
    <n v="112044.96633"/>
    <n v="108758.11976"/>
    <n v="43758.337699999996"/>
    <n v="37720.472280000002"/>
    <n v="43758.337699999996"/>
    <n v="37720.472280000002"/>
    <n v="34851877.802999951"/>
    <n v="34722901.368000001"/>
    <n v="143.042"/>
    <n v="137.94900000000001"/>
    <n v="0"/>
    <n v="0"/>
    <n v="43758.337700000004"/>
    <n v="37720.472280000002"/>
    <n v="117882.89006999999"/>
    <n v="114094.77676000001"/>
    <n v="0"/>
    <n v="0"/>
    <n v="0"/>
    <n v="0"/>
    <n v="0"/>
    <n v="0"/>
    <s v="Gastos Medicos"/>
    <s v="Accidentes y Enfermedades"/>
    <s v="Gastos Medicos"/>
    <x v="28"/>
    <x v="0"/>
    <n v="17968328.635849997"/>
    <n v="17020235.984469999"/>
    <n v="1025001350.6946898"/>
    <n v="915229324.65265012"/>
    <n v="979173922.5983398"/>
    <n v="876641246.77608013"/>
    <n v="177180208.77595001"/>
    <n v="158266338.74798006"/>
    <n v="139622278.47811997"/>
    <n v="117437565.55420999"/>
    <n v="435743.45966000005"/>
    <n v="435706.49731000001"/>
    <n v="6.3237856589098168E-2"/>
    <n v="6.8718415185672621E-2"/>
    <n v="3286.8465699999942"/>
    <n v="3.0221620024814433"/>
    <n v="25.713516484544812"/>
    <n v="24.961326129277317"/>
    <n v="0.62356921782057373"/>
    <n v="0.63899301901122652"/>
    <n v="1.0931201822715848E-2"/>
    <n v="1.1442805383611221E-2"/>
    <n v="1.1883155055294598E-2"/>
    <n v="1.2406228906062416E-2"/>
    <m/>
    <m/>
    <m/>
    <n v="0"/>
    <m/>
    <n v="0"/>
    <m/>
    <n v="0"/>
    <m/>
    <n v="16.006865914034087"/>
    <n v="39.054264670061947"/>
    <n v="34.682902171570241"/>
    <n v="3.1340512543531734E-2"/>
    <n v="16.006865914034108"/>
    <n v="3.320146125504353"/>
    <n v="37.120177214874765"/>
    <n v="33.060647779999215"/>
    <s v="Resto"/>
    <n v="2024"/>
    <n v="4"/>
    <d v="2026-02-27T00:00:00"/>
    <x v="28"/>
    <x v="5"/>
  </r>
  <r>
    <n v="2025"/>
    <n v="12"/>
    <n v="77"/>
    <x v="33"/>
    <s v="GMM. Individual"/>
    <n v="49"/>
    <s v="0e17daca5f3e175f448bacace3bc0da47d0655a74c8dd0dc497a3afbdad95f1f"/>
    <s v="a62909462c6310cff6f2c460478962c30aafe7f1a24cba6daff12de1aba6d3de"/>
    <x v="26"/>
    <n v="112044.96633"/>
    <n v="108758.11976"/>
    <n v="112044.96633"/>
    <n v="108758.11976"/>
    <n v="43758.337700000004"/>
    <n v="37720.472280000002"/>
    <n v="43758.337700000004"/>
    <n v="37720.472280000002"/>
    <n v="34851877.802999951"/>
    <n v="34722901.368000001"/>
    <n v="143.042"/>
    <n v="137.94900000000001"/>
    <n v="0"/>
    <n v="0"/>
    <n v="43758.337700000004"/>
    <n v="37720.472280000002"/>
    <n v="117882.89006999999"/>
    <n v="114094.77676000001"/>
    <n v="0"/>
    <n v="0"/>
    <n v="0"/>
    <n v="0"/>
    <n v="0"/>
    <n v="0"/>
    <s v="GMM. Individual"/>
    <s v="Accidentes y Enfermedades"/>
    <s v="Gastos Medicos"/>
    <x v="38"/>
    <x v="0"/>
    <n v="17968328.635849997"/>
    <n v="17020235.984469999"/>
    <n v="1025001350.6946898"/>
    <n v="915229324.65265012"/>
    <n v="979173922.5983398"/>
    <n v="876641246.77608013"/>
    <n v="87718256.398300007"/>
    <n v="79278951.097049981"/>
    <n v="65696782.829490021"/>
    <n v="55238627.625970006"/>
    <n v="435743.45966000005"/>
    <n v="435706.49731000001"/>
    <n v="0.12773277870599745"/>
    <n v="0.13718410530793079"/>
    <n v="3286.8465699999942"/>
    <n v="3.0221620024814433"/>
    <n v="25.713516484544812"/>
    <n v="24.961326129277317"/>
    <n v="0.62356921782057373"/>
    <n v="0.63899301901122652"/>
    <n v="1.0931201822715848E-2"/>
    <n v="1.1442805383611221E-2"/>
    <n v="1.1883155055294598E-2"/>
    <n v="1.2406228906062416E-2"/>
    <m/>
    <m/>
    <m/>
    <n v="0"/>
    <m/>
    <n v="0"/>
    <m/>
    <n v="0"/>
    <m/>
    <n v="16.006865914034108"/>
    <n v="39.054264670061954"/>
    <n v="34.682902171570241"/>
    <n v="6.6606515289448442E-2"/>
    <n v="16.006865914034108"/>
    <n v="3.320146125504353"/>
    <n v="37.120177214874765"/>
    <n v="33.060647779999215"/>
    <s v="Resto"/>
    <n v="2024"/>
    <n v="4"/>
    <d v="2026-02-27T00:00:00"/>
    <x v="38"/>
    <x v="26"/>
  </r>
  <r>
    <n v="2025"/>
    <n v="12"/>
    <n v="77"/>
    <x v="33"/>
    <s v="AP Individual"/>
    <n v="49"/>
    <s v="0e17daca5f3e175f448bacace3bc0da47d0655a74c8dd0dc497a3afbdad95f1f"/>
    <s v="a62909462c6310cff6f2c460478962c30aafe7f1a24cba6daff12de1aba6d3de"/>
    <x v="11"/>
    <n v="252545.27335"/>
    <n v="250832.53999000002"/>
    <n v="252545.27335"/>
    <n v="250832.53999000002"/>
    <n v="48720.115429999998"/>
    <n v="30004.798849999999"/>
    <n v="48720.115429999998"/>
    <n v="30004.798849999999"/>
    <n v="34851877.802999951"/>
    <n v="34722901.368000001"/>
    <n v="143.042"/>
    <n v="137.94900000000001"/>
    <n v="0"/>
    <n v="0"/>
    <n v="48918.327929999999"/>
    <n v="29550.261350000001"/>
    <n v="244829.9975"/>
    <n v="240298.38068"/>
    <n v="0"/>
    <n v="0"/>
    <n v="0"/>
    <n v="0"/>
    <n v="0"/>
    <n v="0"/>
    <s v="AP Individual"/>
    <s v="Accidentes y Enfermedades"/>
    <s v="Accidentes Personales"/>
    <x v="4"/>
    <x v="0"/>
    <n v="17968328.635849997"/>
    <n v="17020235.984469999"/>
    <n v="1025001350.6946898"/>
    <n v="915229324.65265012"/>
    <n v="979173922.5983398"/>
    <n v="876641246.77608013"/>
    <n v="3822693.4372799997"/>
    <n v="3705521.2749200007"/>
    <n v="405025.26086999994"/>
    <n v="387436.92212"/>
    <n v="435743.45966000005"/>
    <n v="435706.49731000001"/>
    <n v="6.6064746622657804"/>
    <n v="6.7691566551703382"/>
    <n v="1712.7333599999838"/>
    <n v="0.68281944602095468"/>
    <n v="57.957329651500658"/>
    <n v="57.569152982250714"/>
    <n v="1.4055023061306184"/>
    <n v="1.4737312703470768"/>
    <n v="2.4638530786212004E-2"/>
    <n v="2.5791666579502531E-2"/>
    <n v="2.7406523505482797E-2"/>
    <n v="2.8612906466865116E-2"/>
    <m/>
    <m/>
    <m/>
    <n v="0"/>
    <m/>
    <n v="0"/>
    <m/>
    <n v="0"/>
    <m/>
    <n v="62.374411085245441"/>
    <n v="19.291636221787162"/>
    <n v="11.962083887200682"/>
    <n v="12.028907857586093"/>
    <n v="65.542792838954028"/>
    <n v="1.8858291126125692"/>
    <n v="19.980528705433656"/>
    <n v="12.297320217630357"/>
    <s v="Grandes"/>
    <n v="2024"/>
    <n v="4"/>
    <d v="2026-02-27T00:00:00"/>
    <x v="4"/>
    <x v="11"/>
  </r>
  <r>
    <n v="2025"/>
    <n v="12"/>
    <n v="77"/>
    <x v="33"/>
    <s v="Accidentes y Enfermedades Total"/>
    <n v="49"/>
    <s v="0e17daca5f3e175f448bacace3bc0da47d0655a74c8dd0dc497a3afbdad95f1f"/>
    <s v="a62909462c6310cff6f2c460478962c30aafe7f1a24cba6daff12de1aba6d3de"/>
    <x v="34"/>
    <n v="435743.45966000005"/>
    <n v="435706.49731000001"/>
    <n v="435743.45966000005"/>
    <n v="435706.49731000001"/>
    <n v="92333.56727"/>
    <n v="69894.783620000002"/>
    <n v="92333.56727"/>
    <n v="69894.783620000002"/>
    <n v="34851877.802999951"/>
    <n v="34722901.368000001"/>
    <n v="143.042"/>
    <n v="137.94900000000001"/>
    <n v="0"/>
    <n v="0"/>
    <n v="92531.779769999994"/>
    <n v="69440.246120000011"/>
    <n v="433866.02898"/>
    <n v="430509.11537999997"/>
    <n v="0"/>
    <n v="0"/>
    <n v="0"/>
    <n v="0"/>
    <n v="0"/>
    <n v="0"/>
    <s v="Accidentes y Enfermedades Total"/>
    <s v="Totales"/>
    <s v="Accidentes y Enfermedades Total"/>
    <x v="2"/>
    <x v="0"/>
    <n v="17968328.635849997"/>
    <n v="17020235.984469999"/>
    <n v="1025001350.6946898"/>
    <n v="915229324.65265012"/>
    <n v="979173922.5983398"/>
    <n v="876641246.77608013"/>
    <n v="188947947.14104998"/>
    <n v="169654061.67242995"/>
    <n v="145343919.95890003"/>
    <n v="122278581.2772"/>
    <n v="435743.45966000005"/>
    <n v="435706.49731000001"/>
    <n v="0.23061560935336164"/>
    <n v="0.25682055178335034"/>
    <n v="36.962350000045262"/>
    <n v="8.4833139345485975E-3"/>
    <n v="100"/>
    <n v="100"/>
    <n v="2.4250639471865774"/>
    <n v="2.5599321754854487"/>
    <n v="4.251150102043056E-2"/>
    <n v="4.4501129942646905E-2"/>
    <n v="4.7606264962648602E-2"/>
    <n v="4.9701802066962543E-2"/>
    <m/>
    <m/>
    <m/>
    <n v="0"/>
    <m/>
    <n v="0"/>
    <m/>
    <n v="0"/>
    <m/>
    <n v="32.103659941196618"/>
    <n v="21.189891717949276"/>
    <n v="16.041712494884074"/>
    <n v="6.3527643465313061E-2"/>
    <n v="33.253818844615559"/>
    <n v="0.77975436061021863"/>
    <n v="21.32727007632705"/>
    <n v="16.129796940235934"/>
    <s v="Resto"/>
    <n v="2024"/>
    <n v="4"/>
    <d v="2026-02-27T00:00:00"/>
    <x v="2"/>
    <x v="34"/>
  </r>
  <r>
    <n v="2025"/>
    <n v="12"/>
    <n v="77"/>
    <x v="33"/>
    <s v="Accidentes Personales"/>
    <n v="49"/>
    <s v="0e17daca5f3e175f448bacace3bc0da47d0655a74c8dd0dc497a3afbdad95f1f"/>
    <s v="a62909462c6310cff6f2c460478962c30aafe7f1a24cba6daff12de1aba6d3de"/>
    <x v="3"/>
    <n v="323698.49332999997"/>
    <n v="326948.37755000003"/>
    <n v="323698.49332999997"/>
    <n v="326948.37755000003"/>
    <n v="48575.229569999996"/>
    <n v="32174.31134"/>
    <n v="48575.229569999996"/>
    <n v="32174.31134"/>
    <n v="34851877.802999951"/>
    <n v="34722901.368000001"/>
    <n v="143.042"/>
    <n v="137.94900000000001"/>
    <n v="0"/>
    <n v="0"/>
    <n v="48773.442069999997"/>
    <n v="31719.773840000002"/>
    <n v="315983.13891000004"/>
    <n v="316414.33861999999"/>
    <n v="0"/>
    <n v="0"/>
    <n v="0"/>
    <n v="0"/>
    <n v="0"/>
    <n v="0"/>
    <s v="Accidentes Personales"/>
    <s v="Accidentes y Enfermedades"/>
    <s v="Accidentes Personales"/>
    <x v="5"/>
    <x v="0"/>
    <n v="17968328.635849997"/>
    <n v="17020235.984469999"/>
    <n v="1025001350.6946898"/>
    <n v="915229324.65265012"/>
    <n v="979173922.5983398"/>
    <n v="876641246.77608013"/>
    <n v="6811902.2167499969"/>
    <n v="6595100.8747899998"/>
    <n v="1727181.4153400001"/>
    <n v="1583187.5877299996"/>
    <n v="435743.45966000005"/>
    <n v="435706.49731000001"/>
    <n v="4.7519544912733442"/>
    <n v="4.9574431651193001"/>
    <n v="-3249.8842200000654"/>
    <n v="-0.994005305777379"/>
    <n v="74.286483515455174"/>
    <n v="75.03867387072269"/>
    <n v="1.8014947293660033"/>
    <n v="1.9209391564742224"/>
    <n v="3.1580299197714705E-2"/>
    <n v="3.3058324559035679E-2"/>
    <n v="3.5723109907354007E-2"/>
    <n v="3.7295573160900132E-2"/>
    <m/>
    <m/>
    <m/>
    <n v="0"/>
    <m/>
    <n v="0"/>
    <m/>
    <n v="0"/>
    <m/>
    <n v="50.975195884332479"/>
    <n v="15.006319328301334"/>
    <n v="9.8407924765063566"/>
    <n v="2.812398809909487"/>
    <n v="53.763524027698416"/>
    <n v="-0.13627691838510314"/>
    <n v="15.435457169723193"/>
    <n v="10.02475866875745"/>
    <s v="Medianas"/>
    <n v="2024"/>
    <n v="4"/>
    <d v="2026-02-27T00:00:00"/>
    <x v="5"/>
    <x v="3"/>
  </r>
  <r>
    <n v="2025"/>
    <n v="12"/>
    <n v="77"/>
    <x v="33"/>
    <s v="AP Gpo y Col"/>
    <n v="49"/>
    <s v="0e17daca5f3e175f448bacace3bc0da47d0655a74c8dd0dc497a3afbdad95f1f"/>
    <s v="a62909462c6310cff6f2c460478962c30aafe7f1a24cba6daff12de1aba6d3de"/>
    <x v="10"/>
    <n v="71153.219980000009"/>
    <n v="76115.83756"/>
    <n v="71153.219980000009"/>
    <n v="76115.83756"/>
    <n v="-144.88585999999998"/>
    <n v="2169.5124900000001"/>
    <n v="-144.88585999999998"/>
    <n v="2169.5124900000001"/>
    <n v="34851877.802999951"/>
    <n v="34722901.368000001"/>
    <n v="143.042"/>
    <n v="137.94900000000001"/>
    <n v="0"/>
    <n v="0"/>
    <n v="-144.88585999999998"/>
    <n v="2169.5124900000001"/>
    <n v="71153.141409999997"/>
    <n v="76115.957939999993"/>
    <n v="0"/>
    <n v="0"/>
    <n v="0"/>
    <n v="0"/>
    <n v="0"/>
    <n v="0"/>
    <s v="AP Gpo y Col"/>
    <s v="Accidentes y Enfermedades"/>
    <s v="Accidentes Personales"/>
    <x v="3"/>
    <x v="0"/>
    <n v="17968328.635849997"/>
    <n v="17020235.984469999"/>
    <n v="1025001350.6946898"/>
    <n v="915229324.65265012"/>
    <n v="979173922.5983398"/>
    <n v="876641246.77608013"/>
    <n v="2989208.7794700004"/>
    <n v="2889579.59987"/>
    <n v="1322156.15447"/>
    <n v="1195750.6656100003"/>
    <n v="435743.45966000005"/>
    <n v="435706.49731000001"/>
    <n v="2.3803362437807301"/>
    <n v="2.6341491877719649"/>
    <n v="-4962.617579999991"/>
    <n v="-6.5198226007670224"/>
    <n v="16.32915386395452"/>
    <n v="17.469520888471969"/>
    <n v="0.39599242323538508"/>
    <n v="0.44720788612714535"/>
    <n v="6.9417684115027026E-3"/>
    <n v="7.2666579795331492E-3"/>
    <n v="8.316586401871209E-3"/>
    <n v="8.6826666940350121E-3"/>
    <m/>
    <m/>
    <m/>
    <n v="0"/>
    <m/>
    <n v="0"/>
    <m/>
    <n v="0"/>
    <m/>
    <n v="-106.6782680748706"/>
    <n v="-0.20362516276947831"/>
    <n v="2.850277366112977"/>
    <n v="-1.0958301673381311E-2"/>
    <n v="-106.6782680748706"/>
    <n v="-6.5200736669596138"/>
    <n v="-0.20362538762011351"/>
    <n v="2.8502728583014929"/>
    <s v="Medianas"/>
    <n v="2024"/>
    <n v="4"/>
    <d v="2026-02-27T00:00:00"/>
    <x v="3"/>
    <x v="10"/>
  </r>
  <r>
    <n v="2025"/>
    <n v="12"/>
    <n v="77"/>
    <x v="33"/>
    <s v="Vida Gpo y Col"/>
    <n v="49"/>
    <s v="0e17daca5f3e175f448bacace3bc0da47d0655a74c8dd0dc497a3afbdad95f1f"/>
    <s v="a62909462c6310cff6f2c460478962c30aafe7f1a24cba6daff12de1aba6d3de"/>
    <x v="5"/>
    <n v="712774.51621000003"/>
    <n v="708880.02473000006"/>
    <n v="712774.51621000003"/>
    <n v="708880.02473000006"/>
    <n v="381420.93958000001"/>
    <n v="394934.20441000001"/>
    <n v="381420.93958000001"/>
    <n v="394934.20441000001"/>
    <n v="34851877.802999951"/>
    <n v="34722901.368000001"/>
    <n v="143.042"/>
    <n v="137.94900000000001"/>
    <n v="0"/>
    <n v="0"/>
    <n v="337750.99813999998"/>
    <n v="316624.60320000001"/>
    <n v="698008.18753999996"/>
    <n v="693542.27110000001"/>
    <n v="715790.87832000002"/>
    <n v="709980.01914999995"/>
    <n v="-3016.36211"/>
    <n v="-1099.99442"/>
    <n v="0"/>
    <n v="0"/>
    <s v="Vida Gpo y Col"/>
    <s v="Vida"/>
    <s v="Vida"/>
    <x v="37"/>
    <x v="0"/>
    <n v="17968328.635849997"/>
    <n v="17020235.984469999"/>
    <n v="1025001350.6946898"/>
    <n v="915229324.65265012"/>
    <n v="979173922.5983398"/>
    <n v="876641246.77608013"/>
    <n v="100163175.79472996"/>
    <n v="95382072.448490024"/>
    <n v="61461310.436570011"/>
    <n v="56544656.697530009"/>
    <n v="17532585.17619"/>
    <n v="16584529.487159999"/>
    <n v="0.71161333549440264"/>
    <n v="0.74320048467475108"/>
    <n v="3894.4914799999679"/>
    <n v="0.54938654555589661"/>
    <n v="4.0654273687942961"/>
    <n v="4.2743451074619028"/>
    <n v="3.9668381553746106"/>
    <n v="4.1649247717646976"/>
    <n v="6.9538885556289329E-2"/>
    <n v="7.2793453722560214E-2"/>
    <n v="7.745381464902644E-2"/>
    <n v="8.0863184037593988E-2"/>
    <n v="0.71462478364994197"/>
    <n v="-3.0114481555393179E-3"/>
    <m/>
    <n v="5810.8591700000688"/>
    <n v="0.81845390197838874"/>
    <n v="-1916.36769"/>
    <n v="174.2161282963599"/>
    <n v="0"/>
    <m/>
    <n v="-3.4216496517914252"/>
    <n v="53.51214597403262"/>
    <n v="55.71241826999195"/>
    <n v="0.62058706016956522"/>
    <n v="6.6723794444537132"/>
    <n v="0.64392851396306572"/>
    <n v="48.387827559779865"/>
    <n v="45.6532523529985"/>
    <s v="Resto"/>
    <n v="2024"/>
    <n v="4"/>
    <d v="2026-02-27T00:00:00"/>
    <x v="37"/>
    <x v="5"/>
  </r>
  <r>
    <n v="2025"/>
    <n v="12"/>
    <n v="77"/>
    <x v="33"/>
    <s v="Vida Total"/>
    <n v="49"/>
    <s v="0e17daca5f3e175f448bacace3bc0da47d0655a74c8dd0dc497a3afbdad95f1f"/>
    <s v="a62909462c6310cff6f2c460478962c30aafe7f1a24cba6daff12de1aba6d3de"/>
    <x v="0"/>
    <n v="17532585.17619"/>
    <n v="16584529.487159999"/>
    <n v="17532585.17619"/>
    <n v="16584529.487159999"/>
    <n v="5011657.7852500007"/>
    <n v="3597087.2344800001"/>
    <n v="5011657.7852500007"/>
    <n v="3597087.2344800001"/>
    <n v="34851877.802999951"/>
    <n v="34722901.368000001"/>
    <n v="143.042"/>
    <n v="137.94900000000001"/>
    <n v="0"/>
    <n v="0"/>
    <n v="4962024.25746"/>
    <n v="3514837.3865200002"/>
    <n v="4607250.3462100001"/>
    <n v="3442593.4401599998"/>
    <n v="12440384.926380001"/>
    <n v="12527726.040879998"/>
    <n v="5092200.24981"/>
    <n v="4056803.4462799998"/>
    <n v="0"/>
    <n v="0"/>
    <s v="Vida Total"/>
    <s v="Totales"/>
    <s v="Vida Total"/>
    <x v="36"/>
    <x v="0"/>
    <n v="17968328.635849997"/>
    <n v="17020235.984469999"/>
    <n v="1025001350.6946898"/>
    <n v="915229324.65265012"/>
    <n v="979173922.5983398"/>
    <n v="876641246.77608013"/>
    <n v="419079410.71260005"/>
    <n v="375894584.23469001"/>
    <n v="220434023.07100993"/>
    <n v="204982911.17896998"/>
    <n v="17532585.17619"/>
    <n v="16584529.487159999"/>
    <n v="4.1835949769943843"/>
    <n v="4.4120160765086842"/>
    <n v="948055.68903000094"/>
    <n v="5.7165063969044194"/>
    <n v="100"/>
    <n v="100"/>
    <n v="97.574936052813428"/>
    <n v="97.440067824514557"/>
    <n v="1.7104938607453906"/>
    <n v="1.7905486218082138"/>
    <n v="1.812062730120038"/>
    <n v="1.8918262799236247"/>
    <n v="2.9685030112136617"/>
    <n v="1.2150919657807224"/>
    <m/>
    <n v="-87341.114499997348"/>
    <n v="-0.69718250714446706"/>
    <n v="1035396.8035300002"/>
    <n v="25.522478898489311"/>
    <n v="0"/>
    <m/>
    <n v="39.325444687873755"/>
    <n v="28.584819265877837"/>
    <n v="21.689413843575853"/>
    <n v="2.2735409513601086"/>
    <n v="41.173650777990687"/>
    <n v="33.830800130609418"/>
    <n v="107.70033934756427"/>
    <n v="102.09853262128574"/>
    <s v="Medianas"/>
    <n v="2024"/>
    <n v="4"/>
    <d v="2026-02-27T00:00:00"/>
    <x v="36"/>
    <x v="0"/>
  </r>
  <r>
    <n v="2025"/>
    <n v="12"/>
    <n v="77"/>
    <x v="33"/>
    <s v="Vida Individual"/>
    <n v="49"/>
    <s v="0e17daca5f3e175f448bacace3bc0da47d0655a74c8dd0dc497a3afbdad95f1f"/>
    <s v="a62909462c6310cff6f2c460478962c30aafe7f1a24cba6daff12de1aba6d3de"/>
    <x v="4"/>
    <n v="16819810.659979999"/>
    <n v="15875649.46243"/>
    <n v="16819810.659979999"/>
    <n v="15875649.46243"/>
    <n v="4630236.8456699997"/>
    <n v="3202153.0300699999"/>
    <n v="4630236.8456699997"/>
    <n v="3202153.0300699999"/>
    <n v="34851877.802999951"/>
    <n v="34722901.368000001"/>
    <n v="143.042"/>
    <n v="137.94900000000001"/>
    <n v="0"/>
    <n v="0"/>
    <n v="4624273.2593199993"/>
    <n v="3198212.7833200004"/>
    <n v="3909242.1586700003"/>
    <n v="2749051.1690599998"/>
    <n v="11724594.04806"/>
    <n v="11817746.02173"/>
    <n v="5095216.6119200001"/>
    <n v="4057903.4406999997"/>
    <n v="0"/>
    <n v="0"/>
    <s v="Vida Individual"/>
    <s v="Vida"/>
    <s v="Vida"/>
    <x v="35"/>
    <x v="0"/>
    <n v="17968328.635849997"/>
    <n v="17020235.984469999"/>
    <n v="1025001350.6946898"/>
    <n v="915229324.65265012"/>
    <n v="979173922.5983398"/>
    <n v="876641246.77608013"/>
    <n v="318916234.91786987"/>
    <n v="280512511.78619993"/>
    <n v="158972712.63444"/>
    <n v="148438254.48143995"/>
    <n v="17532585.17619"/>
    <n v="16584529.487159999"/>
    <n v="5.274052813370127"/>
    <n v="5.6595156349140137"/>
    <n v="944161.19754999876"/>
    <n v="5.947228803359339"/>
    <n v="95.934572631205697"/>
    <n v="95.725654892538103"/>
    <n v="93.608097897438824"/>
    <n v="93.275143052749868"/>
    <n v="1.6409549751891013"/>
    <n v="1.7177551680856538"/>
    <n v="1.7346089154710118"/>
    <n v="1.8109630958860308"/>
    <n v="3.6763867010656952"/>
    <n v="1.5976661123044318"/>
    <m/>
    <n v="-93151.97367000021"/>
    <n v="-0.78823807432243376"/>
    <n v="1037313.1712200004"/>
    <n v="25.562785965184553"/>
    <n v="0"/>
    <m/>
    <n v="44.597612986934031"/>
    <n v="27.528471867325443"/>
    <n v="20.170217524945674"/>
    <n v="2.9125985013021038"/>
    <n v="44.589293227689318"/>
    <n v="42.203324647707888"/>
    <n v="118.29078556988821"/>
    <n v="116.33878697185492"/>
    <s v="Medianas"/>
    <n v="2024"/>
    <n v="4"/>
    <d v="2026-02-27T00:00:00"/>
    <x v="35"/>
    <x v="4"/>
  </r>
  <r>
    <n v="2025"/>
    <n v="12"/>
    <n v="77"/>
    <x v="33"/>
    <s v="Total General Sin Pensiones"/>
    <n v="49"/>
    <s v="0e17daca5f3e175f448bacace3bc0da47d0655a74c8dd0dc497a3afbdad95f1f"/>
    <s v="a62909462c6310cff6f2c460478962c30aafe7f1a24cba6daff12de1aba6d3de"/>
    <x v="12"/>
    <n v="17968328.635849997"/>
    <n v="17020235.984469999"/>
    <n v="17968328.635849997"/>
    <n v="17020235.984469999"/>
    <n v="5103991.3525200002"/>
    <n v="3666982.0181"/>
    <n v="5103991.3525200002"/>
    <n v="3666982.0181"/>
    <n v="34851877.802999951"/>
    <n v="34722901.368000001"/>
    <n v="143.042"/>
    <n v="137.94900000000001"/>
    <n v="0"/>
    <n v="0"/>
    <n v="5054556.0372299999"/>
    <n v="3584277.63264"/>
    <n v="5041116.3751899991"/>
    <n v="3873102.5555400001"/>
    <n v="12440384.926380001"/>
    <n v="12527726.040879998"/>
    <n v="5092200.24981"/>
    <n v="4056803.4462799998"/>
    <n v="0"/>
    <n v="0"/>
    <s v="Total General Sin Pensiones"/>
    <s v="Totales"/>
    <s v="Total General Sin Pensiones"/>
    <x v="25"/>
    <x v="0"/>
    <n v="17968328.635849997"/>
    <n v="17020235.984469999"/>
    <n v="1025001350.6946898"/>
    <n v="915229324.65265012"/>
    <n v="979173922.5983398"/>
    <n v="876641246.77608013"/>
    <n v="979173922.5983398"/>
    <n v="876641246.77608013"/>
    <n v="558476302.03137994"/>
    <n v="497794560.05847001"/>
    <n v="17968328.635849997"/>
    <n v="17020235.984469999"/>
    <n v="1.8350497517508606"/>
    <n v="1.9415280819905871"/>
    <n v="948092.65137999877"/>
    <n v="5.570384877419321"/>
    <n v="100"/>
    <n v="100"/>
    <n v="100"/>
    <n v="100"/>
    <n v="1.753005361765821"/>
    <n v="1.8350497517508606"/>
    <n v="1.8596689950826868"/>
    <n v="1.9415280819905871"/>
    <n v="1.2704979819487172"/>
    <n v="0.52005063985949673"/>
    <m/>
    <n v="-87341.114499997348"/>
    <n v="-0.69718250714446706"/>
    <n v="1035396.8035300002"/>
    <n v="25.522478898489311"/>
    <n v="0"/>
    <m/>
    <n v="39.187793322329092"/>
    <n v="28.405487543992454"/>
    <n v="21.544836519575366"/>
    <n v="0.91391368513846349"/>
    <n v="41.020215376203041"/>
    <n v="30.157058918548341"/>
    <n v="100.26660090820644"/>
    <n v="92.54280208803479"/>
    <s v="Medianas"/>
    <n v="2024"/>
    <n v="4"/>
    <d v="2026-02-27T00:00:00"/>
    <x v="25"/>
    <x v="12"/>
  </r>
  <r>
    <n v="2025"/>
    <n v="12"/>
    <n v="77"/>
    <x v="33"/>
    <s v="Total General"/>
    <n v="49"/>
    <s v="0e17daca5f3e175f448bacace3bc0da47d0655a74c8dd0dc497a3afbdad95f1f"/>
    <s v="a62909462c6310cff6f2c460478962c30aafe7f1a24cba6daff12de1aba6d3de"/>
    <x v="29"/>
    <n v="17968328.635849997"/>
    <n v="17020235.984469999"/>
    <n v="17968328.635849997"/>
    <n v="17020235.984469999"/>
    <n v="5103991.3525199993"/>
    <n v="3666982.0180999995"/>
    <n v="5103991.3525199993"/>
    <n v="3666982.0180999995"/>
    <n v="34851877.802999951"/>
    <n v="34722901.368000001"/>
    <n v="143.042"/>
    <n v="137.94900000000001"/>
    <n v="0"/>
    <n v="0"/>
    <n v="5054556.0372299999"/>
    <n v="3584277.63264"/>
    <n v="5041116.3751899991"/>
    <n v="3873102.5555400001"/>
    <n v="12440384.926380001"/>
    <n v="12527726.040879998"/>
    <n v="5092200.24981"/>
    <n v="4056803.4462799998"/>
    <n v="0"/>
    <n v="0"/>
    <s v="Total General"/>
    <s v="Totales"/>
    <s v="Total General"/>
    <x v="26"/>
    <x v="0"/>
    <n v="17968328.635849997"/>
    <n v="17020235.984469999"/>
    <n v="1025001350.6946898"/>
    <n v="915229324.65265012"/>
    <n v="979173922.5983398"/>
    <n v="876641246.77608013"/>
    <n v="1025001350.6946898"/>
    <n v="915229324.65265012"/>
    <n v="593582477.48155999"/>
    <n v="529500429.12055987"/>
    <n v="17968328.635849997"/>
    <n v="17020235.984469999"/>
    <n v="1.753005361765821"/>
    <n v="1.8596689950826868"/>
    <n v="948092.65137999877"/>
    <n v="5.570384877419321"/>
    <n v="100"/>
    <n v="100"/>
    <n v="100"/>
    <n v="100"/>
    <n v="1.753005361765821"/>
    <n v="1.8350497517508606"/>
    <n v="1.8596689950826868"/>
    <n v="1.9415280819905871"/>
    <n v="1.2136944910315084"/>
    <n v="0.49679936971388239"/>
    <m/>
    <n v="-87341.114499997348"/>
    <n v="-0.69718250714446706"/>
    <n v="1035396.8035300002"/>
    <n v="25.522478898489311"/>
    <n v="0"/>
    <m/>
    <n v="39.187793322329092"/>
    <n v="28.405487543992447"/>
    <n v="21.544836519575362"/>
    <n v="0.8598622004771963"/>
    <n v="41.020215376203041"/>
    <n v="30.157058918548341"/>
    <n v="100.26660090820644"/>
    <n v="92.54280208803479"/>
    <s v="Resto"/>
    <n v="2024"/>
    <n v="4"/>
    <d v="2026-02-27T00:00:00"/>
    <x v="26"/>
    <x v="29"/>
  </r>
  <r>
    <n v="2025"/>
    <n v="12"/>
    <n v="91"/>
    <x v="34"/>
    <s v="AP Gpo y Col"/>
    <n v="218"/>
    <s v="5966abd0cbfc86f98a186531b2b4ee5f6e910120ce13222f98207203dfc9a9a2"/>
    <s v="a62909462c6310cff6f2c460478962c30aafe7f1a24cba6daff12de1aba6d3de"/>
    <x v="8"/>
    <n v="91212.849189999994"/>
    <n v="82790.059670000002"/>
    <n v="91212.849189999994"/>
    <n v="82790.059670000002"/>
    <n v="51976.856690000008"/>
    <n v="49834.261520000007"/>
    <n v="51976.856690000008"/>
    <n v="49834.261520000007"/>
    <n v="34851877.802999951"/>
    <n v="34722901.368000001"/>
    <n v="143.042"/>
    <n v="137.94900000000001"/>
    <n v="0"/>
    <n v="0"/>
    <n v="51976.427000000003"/>
    <n v="49834.26152"/>
    <n v="82793.037049999999"/>
    <n v="78601.852220000001"/>
    <n v="0"/>
    <n v="0"/>
    <n v="0"/>
    <n v="0"/>
    <n v="0"/>
    <n v="0"/>
    <s v="AP Gpo y Col"/>
    <s v="Accidentes y Enfermedades"/>
    <s v="Accidentes Personales"/>
    <x v="3"/>
    <x v="0"/>
    <n v="6062717.4068599995"/>
    <n v="4784744.0388700003"/>
    <n v="1025001350.6946898"/>
    <n v="915229324.65265012"/>
    <n v="979173922.5983398"/>
    <n v="876641246.77608013"/>
    <n v="2989208.7794700004"/>
    <n v="2889579.59987"/>
    <n v="1322156.15447"/>
    <n v="1195750.6656100003"/>
    <n v="91445.629840000009"/>
    <n v="82814.686430000002"/>
    <n v="3.0514044323853624"/>
    <n v="2.8651247286534227"/>
    <n v="8422.7895199999912"/>
    <n v="10.173672483838159"/>
    <n v="99.745443658261962"/>
    <n v="99.970262810786821"/>
    <n v="1.5044878899813494"/>
    <n v="1.7302923416056399"/>
    <n v="8.8988028287163654E-3"/>
    <n v="9.315285781708444E-3"/>
    <n v="9.0458268151996403E-3"/>
    <n v="9.4440068813174387E-3"/>
    <m/>
    <m/>
    <m/>
    <n v="0"/>
    <m/>
    <n v="0"/>
    <m/>
    <n v="0"/>
    <m/>
    <n v="4.2994419996373656"/>
    <n v="56.984138914167836"/>
    <n v="60.193532555283404"/>
    <n v="3.9312192069200385"/>
    <n v="4.2985797615166632"/>
    <n v="5.3321705680283715"/>
    <n v="62.778741850731521"/>
    <n v="63.400874295580309"/>
    <s v="Medianas"/>
    <n v="2024"/>
    <n v="4"/>
    <d v="2026-02-27T00:00:00"/>
    <x v="3"/>
    <x v="8"/>
  </r>
  <r>
    <n v="2025"/>
    <n v="12"/>
    <n v="91"/>
    <x v="34"/>
    <s v="Accidentes Personales"/>
    <n v="218"/>
    <s v="5966abd0cbfc86f98a186531b2b4ee5f6e910120ce13222f98207203dfc9a9a2"/>
    <s v="a62909462c6310cff6f2c460478962c30aafe7f1a24cba6daff12de1aba6d3de"/>
    <x v="29"/>
    <n v="91445.629840000009"/>
    <n v="82814.686430000002"/>
    <n v="91445.629840000009"/>
    <n v="82814.686430000002"/>
    <n v="52222.35691000001"/>
    <n v="49936.673290000006"/>
    <n v="52222.35691000001"/>
    <n v="49936.673290000006"/>
    <n v="34851877.802999951"/>
    <n v="34722901.368000001"/>
    <n v="143.042"/>
    <n v="137.94900000000001"/>
    <n v="0"/>
    <n v="0"/>
    <n v="52221.927219999998"/>
    <n v="49936.673289999999"/>
    <n v="82952.111839999998"/>
    <n v="78631.924019999991"/>
    <n v="0"/>
    <n v="0"/>
    <n v="0"/>
    <n v="0"/>
    <n v="0"/>
    <n v="0"/>
    <s v="Accidentes Personales"/>
    <s v="Accidentes y Enfermedades"/>
    <s v="Accidentes Personales"/>
    <x v="5"/>
    <x v="0"/>
    <n v="6062717.4068599995"/>
    <n v="4784744.0388700003"/>
    <n v="1025001350.6946898"/>
    <n v="915229324.65265012"/>
    <n v="979173922.5983398"/>
    <n v="876641246.77608013"/>
    <n v="6811902.2167499969"/>
    <n v="6595100.8747899998"/>
    <n v="1727181.4153400001"/>
    <n v="1583187.5877299996"/>
    <n v="91445.629840000009"/>
    <n v="82814.686430000002"/>
    <n v="1.3424389682978937"/>
    <n v="1.2557000719513176"/>
    <n v="8630.9434100000071"/>
    <n v="10.421996124196408"/>
    <n v="100"/>
    <n v="100"/>
    <n v="1.5083274331165222"/>
    <n v="1.7308070349685438"/>
    <n v="8.9215131061069503E-3"/>
    <n v="9.339058948520558E-3"/>
    <n v="9.0485175899963667E-3"/>
    <n v="9.4468160988953904E-3"/>
    <m/>
    <m/>
    <m/>
    <n v="0"/>
    <m/>
    <n v="0"/>
    <m/>
    <n v="0"/>
    <m/>
    <n v="4.577164375220244"/>
    <n v="57.107547951030668"/>
    <n v="60.299296468639675"/>
    <n v="3.0235594504541323"/>
    <n v="4.5763039054057986"/>
    <n v="5.4941906532786522"/>
    <n v="62.954307083497632"/>
    <n v="63.506869394800304"/>
    <s v="Resto"/>
    <n v="2024"/>
    <n v="4"/>
    <d v="2026-02-27T00:00:00"/>
    <x v="5"/>
    <x v="29"/>
  </r>
  <r>
    <n v="2025"/>
    <n v="12"/>
    <n v="91"/>
    <x v="34"/>
    <s v="Accidentes y Enfermedades Total"/>
    <n v="218"/>
    <s v="5966abd0cbfc86f98a186531b2b4ee5f6e910120ce13222f98207203dfc9a9a2"/>
    <s v="a62909462c6310cff6f2c460478962c30aafe7f1a24cba6daff12de1aba6d3de"/>
    <x v="44"/>
    <n v="91445.629840000009"/>
    <n v="82814.686430000002"/>
    <n v="91445.629840000009"/>
    <n v="82814.686430000002"/>
    <n v="52222.35691000001"/>
    <n v="49936.673290000006"/>
    <n v="52222.35691000001"/>
    <n v="49936.673290000006"/>
    <n v="34851877.802999951"/>
    <n v="34722901.368000001"/>
    <n v="143.042"/>
    <n v="137.94900000000001"/>
    <n v="0"/>
    <n v="0"/>
    <n v="52221.927219999998"/>
    <n v="49936.673289999999"/>
    <n v="82952.111839999998"/>
    <n v="78631.924019999991"/>
    <n v="0"/>
    <n v="0"/>
    <n v="0"/>
    <n v="0"/>
    <n v="0"/>
    <n v="0"/>
    <s v="Accidentes y Enfermedades Total"/>
    <s v="Totales"/>
    <s v="Accidentes y Enfermedades Total"/>
    <x v="2"/>
    <x v="0"/>
    <n v="6062717.4068599995"/>
    <n v="4784744.0388700003"/>
    <n v="1025001350.6946898"/>
    <n v="915229324.65265012"/>
    <n v="979173922.5983398"/>
    <n v="876641246.77608013"/>
    <n v="188947947.14104998"/>
    <n v="169654061.67242995"/>
    <n v="145343919.95890003"/>
    <n v="122278581.2772"/>
    <n v="91445.629840000009"/>
    <n v="82814.686430000002"/>
    <n v="4.8397260316215912E-2"/>
    <n v="4.8813854271228453E-2"/>
    <n v="8630.9434100000071"/>
    <n v="10.421996124196408"/>
    <n v="100"/>
    <n v="100"/>
    <n v="1.5083274331165222"/>
    <n v="1.7308070349685438"/>
    <n v="8.9215131061069503E-3"/>
    <n v="9.339058948520558E-3"/>
    <n v="9.0485175899963667E-3"/>
    <n v="9.4468160988953904E-3"/>
    <m/>
    <m/>
    <m/>
    <n v="0"/>
    <m/>
    <n v="0"/>
    <m/>
    <n v="0"/>
    <m/>
    <n v="4.577164375220244"/>
    <n v="57.107547951030668"/>
    <n v="60.299296468639675"/>
    <n v="3.5930197097179782E-2"/>
    <n v="4.5763039054057986"/>
    <n v="5.4941906532786522"/>
    <n v="62.954307083497632"/>
    <n v="63.506869394800304"/>
    <s v="Resto"/>
    <n v="2024"/>
    <n v="4"/>
    <d v="2026-02-27T00:00:00"/>
    <x v="2"/>
    <x v="44"/>
  </r>
  <r>
    <n v="2025"/>
    <n v="12"/>
    <n v="91"/>
    <x v="34"/>
    <s v="AP Individual"/>
    <n v="218"/>
    <s v="5966abd0cbfc86f98a186531b2b4ee5f6e910120ce13222f98207203dfc9a9a2"/>
    <s v="a62909462c6310cff6f2c460478962c30aafe7f1a24cba6daff12de1aba6d3de"/>
    <x v="33"/>
    <n v="232.78064999999998"/>
    <n v="24.626759999999997"/>
    <n v="232.78064999999998"/>
    <n v="24.626759999999997"/>
    <n v="245.50022000000001"/>
    <n v="102.41177"/>
    <n v="245.50022000000001"/>
    <n v="102.41177"/>
    <n v="34851877.802999951"/>
    <n v="34722901.368000001"/>
    <n v="143.042"/>
    <n v="137.94900000000001"/>
    <n v="0"/>
    <n v="0"/>
    <n v="245.50022000000001"/>
    <n v="102.41177"/>
    <n v="159.07479000000001"/>
    <n v="30.0718"/>
    <n v="0"/>
    <n v="0"/>
    <n v="0"/>
    <n v="0"/>
    <n v="0"/>
    <n v="0"/>
    <s v="AP Individual"/>
    <s v="Accidentes y Enfermedades"/>
    <s v="Accidentes Personales"/>
    <x v="4"/>
    <x v="0"/>
    <n v="6062717.4068599995"/>
    <n v="4784744.0388700003"/>
    <n v="1025001350.6946898"/>
    <n v="915229324.65265012"/>
    <n v="979173922.5983398"/>
    <n v="876641246.77608013"/>
    <n v="3822693.4372799997"/>
    <n v="3705521.2749200007"/>
    <n v="405025.26086999994"/>
    <n v="387436.92212"/>
    <n v="91445.629840000009"/>
    <n v="82814.686430000002"/>
    <n v="6.0894406998441598E-3"/>
    <n v="6.6459637316565326E-4"/>
    <n v="208.15388999999999"/>
    <n v="845.23457409744526"/>
    <n v="0.25455634173802522"/>
    <n v="2.9737189213191104E-2"/>
    <n v="3.8395431351724782E-3"/>
    <n v="5.1469336290381853E-4"/>
    <n v="2.2710277390584316E-5"/>
    <n v="2.3773166812111614E-5"/>
    <n v="2.6907747967260993E-6"/>
    <n v="2.8092175779507206E-6"/>
    <m/>
    <m/>
    <m/>
    <n v="0"/>
    <m/>
    <n v="0"/>
    <m/>
    <n v="0"/>
    <m/>
    <n v="139.71875498294776"/>
    <n v="105.46418699320586"/>
    <n v="415.85563833813302"/>
    <n v="6.0613557651357869E-2"/>
    <n v="139.71875498294776"/>
    <n v="428.98326671499547"/>
    <n v="154.33006072175232"/>
    <n v="340.55749905226827"/>
    <s v="Resto"/>
    <n v="2024"/>
    <n v="4"/>
    <d v="2026-02-27T00:00:00"/>
    <x v="4"/>
    <x v="33"/>
  </r>
  <r>
    <n v="2025"/>
    <n v="12"/>
    <n v="91"/>
    <x v="34"/>
    <s v="Vida Total"/>
    <n v="218"/>
    <s v="5966abd0cbfc86f98a186531b2b4ee5f6e910120ce13222f98207203dfc9a9a2"/>
    <s v="a62909462c6310cff6f2c460478962c30aafe7f1a24cba6daff12de1aba6d3de"/>
    <x v="28"/>
    <n v="5971271.7770200009"/>
    <n v="4701929.3524399996"/>
    <n v="5971271.7770200009"/>
    <n v="4701929.3524399996"/>
    <n v="3177091.69912"/>
    <n v="3059347.7292100005"/>
    <n v="3177091.69912"/>
    <n v="3059347.7292100005"/>
    <n v="34851877.802999951"/>
    <n v="34722901.368000001"/>
    <n v="143.042"/>
    <n v="137.94900000000001"/>
    <n v="230269.12737"/>
    <n v="211968.94493"/>
    <n v="1653273.3767300001"/>
    <n v="1388662.28951"/>
    <n v="3025155.0255100001"/>
    <n v="2284879.0972699998"/>
    <n v="1037583.4246500001"/>
    <n v="1038234.35858"/>
    <n v="4933688.3523699995"/>
    <n v="3663694.9938600003"/>
    <n v="0"/>
    <n v="0"/>
    <s v="Vida Total"/>
    <s v="Totales"/>
    <s v="Vida Total"/>
    <x v="36"/>
    <x v="0"/>
    <n v="6062717.4068599995"/>
    <n v="4784744.0388700003"/>
    <n v="1025001350.6946898"/>
    <n v="915229324.65265012"/>
    <n v="979173922.5983398"/>
    <n v="876641246.77608013"/>
    <n v="419079410.71260005"/>
    <n v="375894584.23469001"/>
    <n v="220434023.07100993"/>
    <n v="204982911.17896998"/>
    <n v="5971271.7770200009"/>
    <n v="4701929.3524399996"/>
    <n v="1.424854484467869"/>
    <n v="1.250863819177652"/>
    <n v="1269342.4245800013"/>
    <n v="26.996203673738606"/>
    <n v="100"/>
    <n v="100"/>
    <n v="98.491672566883508"/>
    <n v="98.269192965031436"/>
    <n v="0.58256233252502554"/>
    <n v="0.60982749225741328"/>
    <n v="0.51374330190135531"/>
    <n v="0.53635730348437627"/>
    <n v="0.24758635192449557"/>
    <n v="1.1772681325433731"/>
    <m/>
    <n v="-650.93392999994103"/>
    <n v="-6.2696242386950374E-2"/>
    <n v="1269993.3585099992"/>
    <n v="34.664276383224731"/>
    <n v="0"/>
    <m/>
    <n v="3.8486625363244986"/>
    <n v="53.20628197408135"/>
    <n v="65.065795334045063"/>
    <n v="1.4412891689122516"/>
    <n v="19.055107150160321"/>
    <n v="32.398910258511734"/>
    <n v="54.650864593337026"/>
    <n v="60.776182475877604"/>
    <s v="Medianas"/>
    <n v="2024"/>
    <n v="4"/>
    <d v="2026-02-27T00:00:00"/>
    <x v="36"/>
    <x v="28"/>
  </r>
  <r>
    <n v="2025"/>
    <n v="12"/>
    <n v="91"/>
    <x v="34"/>
    <s v="Vida Individual"/>
    <n v="218"/>
    <s v="5966abd0cbfc86f98a186531b2b4ee5f6e910120ce13222f98207203dfc9a9a2"/>
    <s v="a62909462c6310cff6f2c460478962c30aafe7f1a24cba6daff12de1aba6d3de"/>
    <x v="34"/>
    <n v="63565.883450000001"/>
    <n v="125507.5742"/>
    <n v="63565.883450000001"/>
    <n v="125507.5742"/>
    <n v="55763.165390000009"/>
    <n v="39654.528160000002"/>
    <n v="55763.165390000009"/>
    <n v="39654.528160000002"/>
    <n v="34851877.802999951"/>
    <n v="34722901.368000001"/>
    <n v="143.042"/>
    <n v="137.94900000000001"/>
    <n v="0"/>
    <n v="0"/>
    <n v="55108.633369999996"/>
    <n v="38846.638719999995"/>
    <n v="13270.11169"/>
    <n v="41954.431109999998"/>
    <n v="30342.161800000002"/>
    <n v="95488.874289999992"/>
    <n v="33223.721649999999"/>
    <n v="30018.699909999999"/>
    <n v="0"/>
    <n v="0"/>
    <s v="Vida Individual"/>
    <s v="Vida"/>
    <s v="Vida"/>
    <x v="35"/>
    <x v="0"/>
    <n v="6062717.4068599995"/>
    <n v="4784744.0388700003"/>
    <n v="1025001350.6946898"/>
    <n v="915229324.65265012"/>
    <n v="979173922.5983398"/>
    <n v="876641246.77608013"/>
    <n v="318916234.91786987"/>
    <n v="280512511.78619993"/>
    <n v="158972712.63444"/>
    <n v="148438254.48143995"/>
    <n v="5971271.7770200009"/>
    <n v="4701929.3524399996"/>
    <n v="1.9931843064173279E-2"/>
    <n v="4.4742237485527539E-2"/>
    <n v="-61941.690750000002"/>
    <n v="-49.352950325766074"/>
    <n v="1.0645283923372675"/>
    <n v="2.669278179070675"/>
    <n v="1.0484718185623305"/>
    <n v="2.6230781245644392"/>
    <n v="6.2015414327911394E-3"/>
    <n v="6.4917867993585171E-3"/>
    <n v="1.3713237854090057E-2"/>
    <n v="1.431686846376033E-2"/>
    <n v="9.5141477535046117E-3"/>
    <n v="1.0417695310668667E-2"/>
    <m/>
    <n v="-65146.712489999991"/>
    <n v="-68.224400983248827"/>
    <n v="3205.0217400000001"/>
    <n v="10.67675065745377"/>
    <n v="0"/>
    <m/>
    <n v="40.622440809291938"/>
    <n v="87.724990770973093"/>
    <n v="31.595326746423563"/>
    <n v="3.507719310183012E-2"/>
    <n v="41.862037967335361"/>
    <n v="-68.370178455745958"/>
    <n v="415.28386992800057"/>
    <n v="92.592457321488382"/>
    <s v="Resto"/>
    <n v="2024"/>
    <n v="4"/>
    <d v="2026-02-27T00:00:00"/>
    <x v="35"/>
    <x v="34"/>
  </r>
  <r>
    <n v="2025"/>
    <n v="12"/>
    <n v="91"/>
    <x v="34"/>
    <s v="Vida Gpo y Col"/>
    <n v="218"/>
    <s v="5966abd0cbfc86f98a186531b2b4ee5f6e910120ce13222f98207203dfc9a9a2"/>
    <s v="a62909462c6310cff6f2c460478962c30aafe7f1a24cba6daff12de1aba6d3de"/>
    <x v="3"/>
    <n v="5907705.8935699994"/>
    <n v="4576421.7782399999"/>
    <n v="5907705.8935699994"/>
    <n v="4576421.7782399999"/>
    <n v="3121328.5337300003"/>
    <n v="3019693.2010500003"/>
    <n v="3121328.5337300003"/>
    <n v="3019693.2010500003"/>
    <n v="34851877.802999951"/>
    <n v="34722901.368000001"/>
    <n v="143.042"/>
    <n v="137.94900000000001"/>
    <n v="230269.12737"/>
    <n v="211968.94493"/>
    <n v="1598164.74336"/>
    <n v="1349815.6507899999"/>
    <n v="3011884.9138200004"/>
    <n v="2242924.66616"/>
    <n v="1007241.2628500001"/>
    <n v="942745.48429000005"/>
    <n v="4900464.6307199998"/>
    <n v="3633676.2939500003"/>
    <n v="0"/>
    <n v="0"/>
    <s v="Vida Gpo y Col"/>
    <s v="Vida"/>
    <s v="Vida"/>
    <x v="37"/>
    <x v="0"/>
    <n v="6062717.4068599995"/>
    <n v="4784744.0388700003"/>
    <n v="1025001350.6946898"/>
    <n v="915229324.65265012"/>
    <n v="979173922.5983398"/>
    <n v="876641246.77608013"/>
    <n v="100163175.79472996"/>
    <n v="95382072.448490024"/>
    <n v="61461310.436570011"/>
    <n v="56544656.697530009"/>
    <n v="5971271.7770200009"/>
    <n v="4701929.3524399996"/>
    <n v="5.8980816519605908"/>
    <n v="4.7979894552107192"/>
    <n v="1331284.1153299995"/>
    <n v="29.090065991294733"/>
    <n v="98.935471607662706"/>
    <n v="97.330721820929327"/>
    <n v="97.443200748321146"/>
    <n v="95.646114840467007"/>
    <n v="0.57636079109223415"/>
    <n v="0.60333570545805459"/>
    <n v="0.50003006404726535"/>
    <n v="0.52204043502061592"/>
    <n v="1.0056003664602211"/>
    <n v="4.8924812855003701"/>
    <m/>
    <n v="64495.778560000006"/>
    <n v="6.8412715451586559"/>
    <n v="1266788.3367699995"/>
    <n v="34.862443274850243"/>
    <n v="0"/>
    <m/>
    <n v="3.3657502902831204"/>
    <n v="52.834866697194293"/>
    <n v="65.983717134816061"/>
    <n v="5.0785258426133115"/>
    <n v="18.398741518862227"/>
    <n v="34.283819660180527"/>
    <n v="53.061945893976194"/>
    <n v="60.181051604419345"/>
    <s v="Medianas"/>
    <n v="2024"/>
    <n v="4"/>
    <d v="2026-02-27T00:00:00"/>
    <x v="37"/>
    <x v="3"/>
  </r>
  <r>
    <n v="2025"/>
    <n v="12"/>
    <n v="91"/>
    <x v="34"/>
    <s v="Total General"/>
    <n v="218"/>
    <s v="5966abd0cbfc86f98a186531b2b4ee5f6e910120ce13222f98207203dfc9a9a2"/>
    <s v="a62909462c6310cff6f2c460478962c30aafe7f1a24cba6daff12de1aba6d3de"/>
    <x v="31"/>
    <n v="6062717.4068599995"/>
    <n v="4784744.0388700003"/>
    <n v="6062717.4068599995"/>
    <n v="4784744.0388700003"/>
    <n v="3229314.0560299996"/>
    <n v="3109284.4024999999"/>
    <n v="3229314.0560299996"/>
    <n v="3109284.4024999999"/>
    <n v="34851877.802999951"/>
    <n v="34722901.368000001"/>
    <n v="143.042"/>
    <n v="137.94900000000001"/>
    <n v="230269.12737"/>
    <n v="211968.94493"/>
    <n v="1705495.3039500001"/>
    <n v="1438598.9627999999"/>
    <n v="3108107.13735"/>
    <n v="2363511.0212900001"/>
    <n v="1037583.4246500001"/>
    <n v="1038234.35858"/>
    <n v="4933688.3523699995"/>
    <n v="3663694.9938600003"/>
    <n v="0"/>
    <n v="0"/>
    <s v="Total General"/>
    <s v="Totales"/>
    <s v="Total General"/>
    <x v="26"/>
    <x v="0"/>
    <n v="6062717.4068599995"/>
    <n v="4784744.0388700003"/>
    <n v="1025001350.6946898"/>
    <n v="915229324.65265012"/>
    <n v="979173922.5983398"/>
    <n v="876641246.77608013"/>
    <n v="1025001350.6946898"/>
    <n v="915229324.65265012"/>
    <n v="593582477.48155999"/>
    <n v="529500429.12055987"/>
    <n v="6062717.4068599995"/>
    <n v="4784744.0388700003"/>
    <n v="0.59148384563113221"/>
    <n v="0.52279181949135178"/>
    <n v="1277973.3679899992"/>
    <n v="26.70933612348081"/>
    <n v="100"/>
    <n v="100"/>
    <n v="100"/>
    <n v="100"/>
    <n v="0.59148384563113221"/>
    <n v="0.61916655120593378"/>
    <n v="0.52279181949135178"/>
    <n v="0.54580411958327169"/>
    <n v="0.10122751779271148"/>
    <n v="0.48133481473231382"/>
    <m/>
    <n v="-650.93392999994103"/>
    <n v="-6.2696242386950374E-2"/>
    <n v="1269993.3585099992"/>
    <n v="34.664276383224731"/>
    <n v="0"/>
    <m/>
    <n v="3.8603626427190285"/>
    <n v="53.265125839050533"/>
    <n v="64.983296436360902"/>
    <n v="0.5440379692020676"/>
    <n v="18.552518669312089"/>
    <n v="31.50381400183193"/>
    <n v="54.872474743715586"/>
    <n v="60.867030017690169"/>
    <s v="Resto"/>
    <n v="2024"/>
    <n v="4"/>
    <d v="2026-02-27T00:00:00"/>
    <x v="26"/>
    <x v="31"/>
  </r>
  <r>
    <n v="2025"/>
    <n v="12"/>
    <n v="91"/>
    <x v="34"/>
    <s v="Total General Sin Pensiones"/>
    <n v="218"/>
    <s v="5966abd0cbfc86f98a186531b2b4ee5f6e910120ce13222f98207203dfc9a9a2"/>
    <s v="a62909462c6310cff6f2c460478962c30aafe7f1a24cba6daff12de1aba6d3de"/>
    <x v="20"/>
    <n v="6062717.4068599995"/>
    <n v="4784744.0388700003"/>
    <n v="6062717.4068599995"/>
    <n v="4784744.0388700003"/>
    <n v="3229314.0560299996"/>
    <n v="3109284.4024999999"/>
    <n v="3229314.0560299996"/>
    <n v="3109284.4024999999"/>
    <n v="34851877.802999951"/>
    <n v="34722901.368000001"/>
    <n v="143.042"/>
    <n v="137.94900000000001"/>
    <n v="230269.12737"/>
    <n v="211968.94493"/>
    <n v="1705495.3039500001"/>
    <n v="1438598.9627999999"/>
    <n v="3108107.13735"/>
    <n v="2363511.0212900001"/>
    <n v="1037583.4246500001"/>
    <n v="1038234.35858"/>
    <n v="4933688.3523699995"/>
    <n v="3663694.9938600003"/>
    <n v="0"/>
    <n v="0"/>
    <s v="Total General Sin Pensiones"/>
    <s v="Totales"/>
    <s v="Total General Sin Pensiones"/>
    <x v="25"/>
    <x v="0"/>
    <n v="6062717.4068599995"/>
    <n v="4784744.0388700003"/>
    <n v="1025001350.6946898"/>
    <n v="915229324.65265012"/>
    <n v="979173922.5983398"/>
    <n v="876641246.77608013"/>
    <n v="979173922.5983398"/>
    <n v="876641246.77608013"/>
    <n v="558476302.03137994"/>
    <n v="497794560.05847001"/>
    <n v="6062717.4068599995"/>
    <n v="4784744.0388700003"/>
    <n v="0.61916655120593378"/>
    <n v="0.54580411958327169"/>
    <n v="1277973.3679899992"/>
    <n v="26.70933612348081"/>
    <n v="100"/>
    <n v="100"/>
    <n v="100"/>
    <n v="100"/>
    <n v="0.59148384563113221"/>
    <n v="0.61916655120593378"/>
    <n v="0.52279181949135178"/>
    <n v="0.54580411958327169"/>
    <n v="0.10596518153758268"/>
    <n v="0.50386231071983045"/>
    <m/>
    <n v="-650.93392999994103"/>
    <n v="-6.2696242386950374E-2"/>
    <n v="1269993.3585099992"/>
    <n v="34.664276383224731"/>
    <n v="0"/>
    <m/>
    <n v="3.8603626427190285"/>
    <n v="53.265125839050533"/>
    <n v="64.983296436360902"/>
    <n v="0.57823654187005225"/>
    <n v="18.552518669312089"/>
    <n v="31.50381400183193"/>
    <n v="54.872474743715586"/>
    <n v="60.867030017690169"/>
    <s v="Resto"/>
    <n v="2024"/>
    <n v="4"/>
    <d v="2026-02-27T00:00:00"/>
    <x v="25"/>
    <x v="20"/>
  </r>
  <r>
    <n v="2025"/>
    <n v="12"/>
    <n v="22"/>
    <x v="35"/>
    <s v="Incendio"/>
    <n v="16"/>
    <s v="b17ef6d19c7a5b1ee83b907c595526dcb1eb06db8227d650d5dda0a9f4ce8cd9"/>
    <s v="a62909462c6310cff6f2c460478962c30aafe7f1a24cba6daff12de1aba6d3de"/>
    <x v="4"/>
    <n v="1888215.44842"/>
    <n v="2224761.0123800002"/>
    <n v="1888215.44842"/>
    <n v="2224761.0123800002"/>
    <n v="2927576.1393599994"/>
    <n v="2591547.8355899993"/>
    <n v="2927576.1393599994"/>
    <n v="2591547.8355899993"/>
    <n v="34851877.802999951"/>
    <n v="34722901.368000001"/>
    <n v="143.042"/>
    <n v="137.94900000000001"/>
    <n v="0"/>
    <n v="0"/>
    <n v="156382.59858000002"/>
    <n v="359186.39604000002"/>
    <n v="300109.68238000001"/>
    <n v="406594.92443999997"/>
    <n v="0"/>
    <n v="0"/>
    <n v="0"/>
    <n v="0"/>
    <n v="0"/>
    <n v="0"/>
    <s v="Incendio"/>
    <s v="Daños Sin Autos"/>
    <s v="Incendio"/>
    <x v="0"/>
    <x v="0"/>
    <n v="31899012.209799998"/>
    <n v="30790952.222909998"/>
    <n v="1025001350.6946898"/>
    <n v="915229324.65265012"/>
    <n v="979173922.5983398"/>
    <n v="876641246.77608013"/>
    <n v="34004630.66296"/>
    <n v="29220783.15724"/>
    <n v="21161856.01103"/>
    <n v="17879229.429379996"/>
    <m/>
    <m/>
    <n v="5.5528185767850848"/>
    <n v="7.6136255500351773"/>
    <n v="-336545.56396000017"/>
    <n v="-15.127268146432105"/>
    <m/>
    <m/>
    <n v="5.9193539787413965"/>
    <n v="7.2253725583863808"/>
    <n v="0.18421589855859907"/>
    <n v="0.19283759553251012"/>
    <n v="0.24308235678793905"/>
    <n v="0.25378237911594292"/>
    <m/>
    <m/>
    <m/>
    <n v="0"/>
    <m/>
    <n v="0"/>
    <m/>
    <n v="0"/>
    <m/>
    <n v="12.966316853398885"/>
    <n v="155.0446026596014"/>
    <n v="116.48657186857201"/>
    <n v="13.834212546546418"/>
    <n v="-56.461992908388204"/>
    <n v="-26.189515820115382"/>
    <n v="52.108481585738311"/>
    <n v="88.340108164090992"/>
    <s v="Medianas"/>
    <n v="2024"/>
    <n v="4"/>
    <d v="2026-02-27T00:00:00"/>
    <x v="0"/>
    <x v="4"/>
  </r>
  <r>
    <n v="2025"/>
    <n v="12"/>
    <n v="22"/>
    <x v="35"/>
    <s v="MyT Carga"/>
    <n v="16"/>
    <s v="b17ef6d19c7a5b1ee83b907c595526dcb1eb06db8227d650d5dda0a9f4ce8cd9"/>
    <s v="a62909462c6310cff6f2c460478962c30aafe7f1a24cba6daff12de1aba6d3de"/>
    <x v="28"/>
    <n v="517336.56135000003"/>
    <n v="559255.73491999996"/>
    <n v="517336.56135000003"/>
    <n v="559255.73491999996"/>
    <n v="272237.82173999993"/>
    <n v="187768.38895999995"/>
    <n v="272237.82173999993"/>
    <n v="187768.38895999995"/>
    <n v="34851877.802999951"/>
    <n v="34722901.368000001"/>
    <n v="143.042"/>
    <n v="137.94900000000001"/>
    <n v="0"/>
    <n v="0"/>
    <n v="132054.12451999998"/>
    <n v="108328.47044"/>
    <n v="242292.14877999999"/>
    <n v="235772.15155000001"/>
    <n v="0"/>
    <n v="0"/>
    <n v="0"/>
    <n v="0"/>
    <n v="0"/>
    <n v="0"/>
    <s v="MyT Carga"/>
    <s v="Daños Sin Autos"/>
    <s v="Maritimo y Transportes"/>
    <x v="17"/>
    <x v="0"/>
    <n v="31899012.209799998"/>
    <n v="30790952.222909998"/>
    <n v="1025001350.6946898"/>
    <n v="915229324.65265012"/>
    <n v="979173922.5983398"/>
    <n v="876641246.77608013"/>
    <n v="13372625.609420002"/>
    <n v="11810280.26677"/>
    <n v="7994414.3617699994"/>
    <n v="7433235.6017499994"/>
    <n v="808272.32008000009"/>
    <n v="958878.03917999996"/>
    <n v="3.8686236828882401"/>
    <n v="4.7353299184063404"/>
    <n v="-41919.173569999926"/>
    <n v="-7.495528602133394"/>
    <n v="64.005230477123817"/>
    <n v="58.323969479815865"/>
    <n v="1.6217949256468329"/>
    <n v="1.8162989272669714"/>
    <n v="5.0471793134650764E-2"/>
    <n v="5.2833980706634191E-2"/>
    <n v="6.1105530587347592E-2"/>
    <n v="6.3795279651363501E-2"/>
    <m/>
    <m/>
    <m/>
    <n v="0"/>
    <m/>
    <n v="0"/>
    <m/>
    <n v="0"/>
    <m/>
    <n v="44.98597088032448"/>
    <n v="52.622961932091158"/>
    <n v="33.574691726113407"/>
    <n v="3.4053504036751634"/>
    <n v="21.901586889977299"/>
    <n v="2.7653805536983711"/>
    <n v="54.502023769620557"/>
    <n v="45.94625350272841"/>
    <s v="Medianas"/>
    <n v="2024"/>
    <n v="4"/>
    <d v="2026-02-27T00:00:00"/>
    <x v="17"/>
    <x v="28"/>
  </r>
  <r>
    <n v="2025"/>
    <n v="12"/>
    <n v="22"/>
    <x v="35"/>
    <s v="Maritimo y Transportes"/>
    <n v="16"/>
    <s v="b17ef6d19c7a5b1ee83b907c595526dcb1eb06db8227d650d5dda0a9f4ce8cd9"/>
    <s v="a62909462c6310cff6f2c460478962c30aafe7f1a24cba6daff12de1aba6d3de"/>
    <x v="16"/>
    <n v="808272.32008000009"/>
    <n v="958878.03917999996"/>
    <n v="808272.32008000009"/>
    <n v="958878.03917999996"/>
    <n v="405751.50832000002"/>
    <n v="581761.65836"/>
    <n v="405751.50832000002"/>
    <n v="581761.65836"/>
    <n v="34851877.802999951"/>
    <n v="34722901.368000001"/>
    <n v="143.042"/>
    <n v="137.94900000000001"/>
    <n v="0"/>
    <n v="0"/>
    <n v="142779.22334999999"/>
    <n v="144626.44545"/>
    <n v="258482.64641999998"/>
    <n v="250431.21940999999"/>
    <n v="0"/>
    <n v="0"/>
    <n v="0"/>
    <n v="0"/>
    <n v="0"/>
    <n v="0"/>
    <s v="Maritimo y Transportes"/>
    <s v="Daños Sin Autos"/>
    <s v="Maritimo y Transportes"/>
    <x v="19"/>
    <x v="0"/>
    <n v="31899012.209799998"/>
    <n v="30790952.222909998"/>
    <n v="1025001350.6946898"/>
    <n v="915229324.65265012"/>
    <n v="979173922.5983398"/>
    <n v="876641246.77608013"/>
    <n v="23289744.321129996"/>
    <n v="18238403.617370002"/>
    <n v="6063254.5960799996"/>
    <n v="13830326.200799998"/>
    <n v="808272.32008000009"/>
    <n v="958878.03917999996"/>
    <n v="3.4705074857635165"/>
    <n v="5.2574669323952117"/>
    <n v="-150605.71909999987"/>
    <n v="-15.70645201435552"/>
    <n v="100"/>
    <n v="100"/>
    <n v="2.5338474895836525"/>
    <n v="3.114155198053755"/>
    <n v="7.8855732193152464E-2"/>
    <n v="8.2546348654298871E-2"/>
    <n v="0.10476915603025673"/>
    <n v="0.10938089471677866"/>
    <m/>
    <m/>
    <m/>
    <n v="0"/>
    <m/>
    <n v="0"/>
    <m/>
    <n v="0"/>
    <m/>
    <n v="-30.254683771387892"/>
    <n v="50.199851985509056"/>
    <n v="60.671079593970354"/>
    <n v="6.6919754381141354"/>
    <n v="-1.2772367420442743"/>
    <n v="3.215025278784589"/>
    <n v="55.237450299855993"/>
    <n v="57.750964832072739"/>
    <s v="Medianas"/>
    <n v="2024"/>
    <n v="4"/>
    <d v="2026-02-27T00:00:00"/>
    <x v="19"/>
    <x v="16"/>
  </r>
  <r>
    <n v="2025"/>
    <n v="12"/>
    <n v="22"/>
    <x v="35"/>
    <s v="MyT Cascos"/>
    <n v="16"/>
    <s v="b17ef6d19c7a5b1ee83b907c595526dcb1eb06db8227d650d5dda0a9f4ce8cd9"/>
    <s v="a62909462c6310cff6f2c460478962c30aafe7f1a24cba6daff12de1aba6d3de"/>
    <x v="11"/>
    <n v="290935.75873"/>
    <n v="399622.30426"/>
    <n v="290935.75873"/>
    <n v="399622.30426"/>
    <n v="133513.68657999998"/>
    <n v="393993.26940000005"/>
    <n v="133513.68657999998"/>
    <n v="393993.26940000005"/>
    <n v="34851877.802999951"/>
    <n v="34722901.368000001"/>
    <n v="143.042"/>
    <n v="137.94900000000001"/>
    <n v="0"/>
    <n v="0"/>
    <n v="10725.098830000001"/>
    <n v="36297.975009999995"/>
    <n v="16190.497640000001"/>
    <n v="14659.067859999999"/>
    <n v="0"/>
    <n v="0"/>
    <n v="0"/>
    <n v="0"/>
    <n v="0"/>
    <n v="0"/>
    <s v="MyT Cascos"/>
    <s v="Daños Sin Autos"/>
    <s v="Maritimo y Transportes"/>
    <x v="18"/>
    <x v="0"/>
    <n v="31899012.209799998"/>
    <n v="30790952.222909998"/>
    <n v="1025001350.6946898"/>
    <n v="915229324.65265012"/>
    <n v="979173922.5983398"/>
    <n v="876641246.77608013"/>
    <n v="9917118.7117099985"/>
    <n v="6428123.3506000005"/>
    <n v="-1931159.7656899989"/>
    <n v="6397090.5990500022"/>
    <n v="808272.32008000009"/>
    <n v="958878.03917999996"/>
    <n v="2.9336722407735931"/>
    <n v="6.2167802710677496"/>
    <n v="-108686.54553"/>
    <n v="-27.197317159576507"/>
    <n v="35.994769522876169"/>
    <n v="41.676030520184135"/>
    <n v="0.91205256393681966"/>
    <n v="1.2978562707867838"/>
    <n v="2.83839390585017E-2"/>
    <n v="2.9712367947664672E-2"/>
    <n v="4.3663625442909137E-2"/>
    <n v="4.5585615065415148E-2"/>
    <m/>
    <m/>
    <m/>
    <n v="0"/>
    <m/>
    <n v="0"/>
    <m/>
    <n v="0"/>
    <m/>
    <n v="-66.112698629770051"/>
    <n v="45.891122893527161"/>
    <n v="98.591411240064915"/>
    <n v="-6.9136530779107153"/>
    <n v="-70.452624899749196"/>
    <n v="10.446979266524803"/>
    <n v="66.243169718901868"/>
    <n v="247.61448242589688"/>
    <s v="Grandes"/>
    <n v="2024"/>
    <n v="4"/>
    <d v="2026-02-27T00:00:00"/>
    <x v="18"/>
    <x v="11"/>
  </r>
  <r>
    <n v="2025"/>
    <n v="12"/>
    <n v="22"/>
    <x v="35"/>
    <s v="RC General"/>
    <n v="16"/>
    <s v="b17ef6d19c7a5b1ee83b907c595526dcb1eb06db8227d650d5dda0a9f4ce8cd9"/>
    <s v="a62909462c6310cff6f2c460478962c30aafe7f1a24cba6daff12de1aba6d3de"/>
    <x v="19"/>
    <n v="1637693.81192"/>
    <n v="1860315.10577"/>
    <n v="1637693.81192"/>
    <n v="1860315.10577"/>
    <n v="2151855.1006799988"/>
    <n v="800331.02653000015"/>
    <n v="2151855.1006799988"/>
    <n v="800331.02653000015"/>
    <n v="34851877.802999951"/>
    <n v="34722901.368000001"/>
    <n v="143.042"/>
    <n v="137.94900000000001"/>
    <n v="0"/>
    <n v="0"/>
    <n v="329518.14797000005"/>
    <n v="249530.71359999999"/>
    <n v="502914.31031999999"/>
    <n v="457672.68234"/>
    <n v="0"/>
    <n v="0"/>
    <n v="0"/>
    <n v="0"/>
    <n v="0"/>
    <n v="0"/>
    <s v="RC General"/>
    <s v="Daños Sin Autos"/>
    <s v="Responsabilidad Civil y Riesgos Profesionales"/>
    <x v="21"/>
    <x v="0"/>
    <n v="31899012.209799998"/>
    <n v="30790952.222909998"/>
    <n v="1025001350.6946898"/>
    <n v="915229324.65265012"/>
    <n v="979173922.5983398"/>
    <n v="876641246.77608013"/>
    <n v="17283430.244149998"/>
    <n v="14944322.838619996"/>
    <n v="9150572.3407299984"/>
    <n v="6562817.1625400009"/>
    <n v="1875129.5227900001"/>
    <n v="2109395.5470599998"/>
    <n v="9.4755137654130763"/>
    <n v="12.448306462989843"/>
    <n v="-222621.29385000002"/>
    <n v="-11.96685944007616"/>
    <n v="87.337636788059299"/>
    <n v="88.191857063642757"/>
    <n v="5.1339953762482606"/>
    <n v="6.0417589306829989"/>
    <n v="0.15977479549759235"/>
    <n v="0.16725259671685386"/>
    <n v="0.20326218311197916"/>
    <n v="0.21220939724333768"/>
    <m/>
    <m/>
    <m/>
    <n v="0"/>
    <m/>
    <n v="0"/>
    <m/>
    <n v="0"/>
    <m/>
    <n v="168.87063344398996"/>
    <n v="131.39544675675401"/>
    <n v="43.02126150820758"/>
    <n v="23.516071132533465"/>
    <n v="32.055145924128858"/>
    <n v="9.8851493055446262"/>
    <n v="65.521728296084973"/>
    <n v="54.521653406140238"/>
    <s v="Grandes"/>
    <n v="2024"/>
    <n v="4"/>
    <d v="2026-02-27T00:00:00"/>
    <x v="21"/>
    <x v="19"/>
  </r>
  <r>
    <n v="2025"/>
    <n v="12"/>
    <n v="22"/>
    <x v="35"/>
    <s v="RC Viajero"/>
    <n v="16"/>
    <s v="b17ef6d19c7a5b1ee83b907c595526dcb1eb06db8227d650d5dda0a9f4ce8cd9"/>
    <s v="a62909462c6310cff6f2c460478962c30aafe7f1a24cba6daff12de1aba6d3de"/>
    <x v="16"/>
    <n v="6621.3190199999999"/>
    <n v="7709.6475399999999"/>
    <n v="6621.3190199999999"/>
    <n v="7709.6475399999999"/>
    <n v="6888.4246599999997"/>
    <n v="9531.2989999999954"/>
    <n v="6888.4246599999997"/>
    <n v="9531.2989999999954"/>
    <n v="34851877.802999951"/>
    <n v="34722901.368000001"/>
    <n v="143.042"/>
    <n v="137.94900000000001"/>
    <n v="0"/>
    <n v="0"/>
    <n v="6888.4246600000006"/>
    <n v="9531.2990000000009"/>
    <n v="6673.5731299999998"/>
    <n v="8781.3722100000014"/>
    <n v="0"/>
    <n v="0"/>
    <n v="0"/>
    <n v="0"/>
    <n v="0"/>
    <n v="0"/>
    <s v="RC Viajero"/>
    <s v="Daños Sin Autos"/>
    <s v="Responsabilidad Civil y Riesgos Profesionales"/>
    <x v="32"/>
    <x v="0"/>
    <n v="31899012.209799998"/>
    <n v="30790952.222909998"/>
    <n v="1025001350.6946898"/>
    <n v="915229324.65265012"/>
    <n v="979173922.5983398"/>
    <n v="876641246.77608013"/>
    <n v="384520.93780999992"/>
    <n v="319948.49102999998"/>
    <n v="68347.172659999997"/>
    <n v="98764.600600000005"/>
    <n v="1875129.5227900001"/>
    <n v="2109395.5470599998"/>
    <n v="1.721965794037394"/>
    <n v="2.409652727281375"/>
    <n v="-1088.32852"/>
    <n v="-14.116449738505166"/>
    <n v="0.35311262179628838"/>
    <n v="0.36549084171270924"/>
    <n v="2.0757128704962852E-2"/>
    <n v="2.5038678518891792E-2"/>
    <n v="6.4598149217193061E-4"/>
    <n v="6.7621480384502501E-4"/>
    <n v="8.423733082335384E-4"/>
    <n v="8.7945297672826367E-4"/>
    <m/>
    <m/>
    <m/>
    <n v="0"/>
    <m/>
    <n v="0"/>
    <m/>
    <n v="0"/>
    <m/>
    <n v="-27.728375114451843"/>
    <n v="104.03402462852485"/>
    <n v="123.62820674419568"/>
    <n v="10.078580271735852"/>
    <n v="-27.728375114451875"/>
    <n v="-24.003071838814606"/>
    <n v="103.21943771072455"/>
    <n v="108.53997270661186"/>
    <s v="Medianas"/>
    <n v="2024"/>
    <n v="4"/>
    <d v="2026-02-27T00:00:00"/>
    <x v="32"/>
    <x v="16"/>
  </r>
  <r>
    <n v="2025"/>
    <n v="12"/>
    <n v="22"/>
    <x v="35"/>
    <s v="RC Aviones y Barcos"/>
    <n v="16"/>
    <s v="b17ef6d19c7a5b1ee83b907c595526dcb1eb06db8227d650d5dda0a9f4ce8cd9"/>
    <s v="a62909462c6310cff6f2c460478962c30aafe7f1a24cba6daff12de1aba6d3de"/>
    <x v="19"/>
    <n v="230814.39184999999"/>
    <n v="241370.79375000001"/>
    <n v="230814.39184999999"/>
    <n v="241370.79375000001"/>
    <n v="30373.516200000002"/>
    <n v="-3852.7372400000008"/>
    <n v="30373.516200000002"/>
    <n v="-3852.7372400000008"/>
    <n v="34851877.802999951"/>
    <n v="34722901.368000001"/>
    <n v="143.042"/>
    <n v="137.94900000000001"/>
    <n v="0"/>
    <n v="0"/>
    <n v="8908.4367899999997"/>
    <n v="-14120.427310000001"/>
    <n v="8140.3108000000002"/>
    <n v="8382.260049999999"/>
    <n v="0"/>
    <n v="0"/>
    <n v="0"/>
    <n v="0"/>
    <n v="0"/>
    <n v="0"/>
    <s v="RC Aviones y Barcos"/>
    <s v="Daños Sin Autos"/>
    <s v="Responsabilidad Civil y Riesgos Profesionales"/>
    <x v="20"/>
    <x v="0"/>
    <n v="31899012.209799998"/>
    <n v="30790952.222909998"/>
    <n v="1025001350.6946898"/>
    <n v="915229324.65265012"/>
    <n v="979173922.5983398"/>
    <n v="876641246.77608013"/>
    <n v="1958504.8817999999"/>
    <n v="2073248.9940900002"/>
    <n v="693849.30816000002"/>
    <n v="40985.065610000005"/>
    <n v="1875129.5227900001"/>
    <n v="2109395.5470599998"/>
    <n v="11.785234440562935"/>
    <n v="11.642151735659882"/>
    <n v="-10556.401900000026"/>
    <n v="-4.3735208125196046"/>
    <n v="12.309250590144401"/>
    <n v="11.442652094644554"/>
    <n v="0.72357849306408706"/>
    <n v="0.78390168645193159"/>
    <n v="2.2518447579953593E-2"/>
    <n v="2.3572358957181988E-2"/>
    <n v="2.6372711980312213E-2"/>
    <n v="2.7533588527537442E-2"/>
    <m/>
    <m/>
    <m/>
    <n v="0"/>
    <m/>
    <n v="0"/>
    <m/>
    <n v="0"/>
    <m/>
    <n v="-888.36199584687984"/>
    <n v="13.159281774655943"/>
    <n v="-1.5961903178685639"/>
    <n v="4.3775378663339302"/>
    <n v="-163.08900286389419"/>
    <n v="-2.8864440921276158"/>
    <n v="109.43607693701325"/>
    <n v="-168.45608732933553"/>
    <s v="Grandes"/>
    <n v="2024"/>
    <n v="4"/>
    <d v="2026-02-27T00:00:00"/>
    <x v="20"/>
    <x v="19"/>
  </r>
  <r>
    <n v="2025"/>
    <n v="12"/>
    <n v="22"/>
    <x v="35"/>
    <s v="Responsabilidad Civil y Riesgos Profesionales"/>
    <n v="16"/>
    <s v="b17ef6d19c7a5b1ee83b907c595526dcb1eb06db8227d650d5dda0a9f4ce8cd9"/>
    <s v="a62909462c6310cff6f2c460478962c30aafe7f1a24cba6daff12de1aba6d3de"/>
    <x v="19"/>
    <n v="1875129.5227900001"/>
    <n v="2109395.5470599998"/>
    <n v="1875129.5227900001"/>
    <n v="2109395.5470599998"/>
    <n v="2189117.0415400006"/>
    <n v="806009.5882900001"/>
    <n v="2189117.0415400006"/>
    <n v="806009.5882900001"/>
    <n v="34851877.802999951"/>
    <n v="34722901.368000001"/>
    <n v="143.042"/>
    <n v="137.94900000000001"/>
    <n v="0"/>
    <n v="0"/>
    <n v="345315.00942000002"/>
    <n v="244941.58528999999"/>
    <n v="517728.19425"/>
    <n v="474836.31460000004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1899012.209799998"/>
    <n v="30790952.222909998"/>
    <n v="1025001350.6946898"/>
    <n v="915229324.65265012"/>
    <n v="979173922.5983398"/>
    <n v="876641246.77608013"/>
    <n v="21871531.865920011"/>
    <n v="19519102.49123"/>
    <n v="10675318.01537"/>
    <n v="7926763.6329799984"/>
    <n v="1875129.5227900001"/>
    <n v="2109395.5470599998"/>
    <n v="8.5733799273191611"/>
    <n v="10.806826533175686"/>
    <n v="-234266.0242699997"/>
    <n v="-11.105836674231695"/>
    <n v="100"/>
    <n v="100"/>
    <n v="5.8783309980173106"/>
    <n v="6.8506992956538211"/>
    <n v="0.1829392245697179"/>
    <n v="0.19150117047788087"/>
    <n v="0.23047726840052488"/>
    <n v="0.24062243874760336"/>
    <m/>
    <m/>
    <m/>
    <n v="0"/>
    <m/>
    <n v="0"/>
    <m/>
    <n v="0"/>
    <m/>
    <n v="171.59937962826839"/>
    <n v="116.74484428589335"/>
    <n v="38.210452724875971"/>
    <n v="20.506340311250458"/>
    <n v="40.978514943129142"/>
    <n v="9.0329821732636262"/>
    <n v="66.698127174672408"/>
    <n v="51.584425571228195"/>
    <s v="Grandes"/>
    <n v="2024"/>
    <n v="4"/>
    <d v="2026-02-27T00:00:00"/>
    <x v="22"/>
    <x v="19"/>
  </r>
  <r>
    <n v="2025"/>
    <n v="12"/>
    <n v="22"/>
    <x v="35"/>
    <s v="Tecnicos"/>
    <n v="16"/>
    <s v="b17ef6d19c7a5b1ee83b907c595526dcb1eb06db8227d650d5dda0a9f4ce8cd9"/>
    <s v="a62909462c6310cff6f2c460478962c30aafe7f1a24cba6daff12de1aba6d3de"/>
    <x v="19"/>
    <n v="1144360.40821"/>
    <n v="1879532.1864100001"/>
    <n v="1144360.40821"/>
    <n v="1879532.1864100001"/>
    <n v="1328759.2620099999"/>
    <n v="505755.37984999991"/>
    <n v="1328759.2620099999"/>
    <n v="505755.37984999991"/>
    <n v="34851877.802999951"/>
    <n v="34722901.368000001"/>
    <n v="143.042"/>
    <n v="137.94900000000001"/>
    <n v="0"/>
    <n v="0"/>
    <n v="72444.566439999995"/>
    <n v="96627.515140000003"/>
    <n v="190389.08184999999"/>
    <n v="252892.61238000001"/>
    <n v="0"/>
    <n v="0"/>
    <n v="0"/>
    <n v="0"/>
    <n v="0"/>
    <n v="0"/>
    <s v="Tecnicos"/>
    <s v="Daños Sin Autos"/>
    <s v="Diversos"/>
    <x v="7"/>
    <x v="0"/>
    <n v="31899012.209799998"/>
    <n v="30790952.222909998"/>
    <n v="1025001350.6946898"/>
    <n v="915229324.65265012"/>
    <n v="979173922.5983398"/>
    <n v="876641246.77608013"/>
    <n v="18807011.735299997"/>
    <n v="17544387.203949999"/>
    <n v="7015944.0200799983"/>
    <n v="5608070.4322000016"/>
    <n v="2180927.9136300003"/>
    <n v="2623649.8861400001"/>
    <n v="6.0847540497998525"/>
    <n v="10.713011315589501"/>
    <n v="-735171.77820000006"/>
    <n v="-39.114614983221685"/>
    <n v="52.47126239515606"/>
    <n v="71.638071693141555"/>
    <n v="3.5874477889269256"/>
    <n v="6.1041703835698033"/>
    <n v="0.11164477075414733"/>
    <n v="0.11686998415698416"/>
    <n v="0.20536188426035457"/>
    <n v="0.21440152323680106"/>
    <m/>
    <m/>
    <m/>
    <n v="0"/>
    <m/>
    <n v="0"/>
    <m/>
    <n v="0"/>
    <m/>
    <n v="162.72765747031534"/>
    <n v="116.11370443062034"/>
    <n v="26.908577757107626"/>
    <n v="18.939137173942971"/>
    <n v="-25.026979804833271"/>
    <n v="-24.715443421526818"/>
    <n v="38.050798783239152"/>
    <n v="38.208911771137913"/>
    <s v="Grandes"/>
    <n v="2024"/>
    <n v="4"/>
    <d v="2026-02-27T00:00:00"/>
    <x v="7"/>
    <x v="19"/>
  </r>
  <r>
    <n v="2025"/>
    <n v="12"/>
    <n v="22"/>
    <x v="35"/>
    <s v="Diversos"/>
    <n v="16"/>
    <s v="b17ef6d19c7a5b1ee83b907c595526dcb1eb06db8227d650d5dda0a9f4ce8cd9"/>
    <s v="a62909462c6310cff6f2c460478962c30aafe7f1a24cba6daff12de1aba6d3de"/>
    <x v="3"/>
    <n v="2180927.9136300003"/>
    <n v="2623649.8861400001"/>
    <n v="2180927.9136300003"/>
    <n v="2623649.8861400001"/>
    <n v="1483697.9484000001"/>
    <n v="594289.43726000015"/>
    <n v="1483697.9484000001"/>
    <n v="594289.43726000015"/>
    <n v="34851877.802999951"/>
    <n v="34722901.368000001"/>
    <n v="143.042"/>
    <n v="137.94900000000001"/>
    <n v="0"/>
    <n v="0"/>
    <n v="162815.84649"/>
    <n v="203056.40909"/>
    <n v="461557.93857"/>
    <n v="552521.95610000007"/>
    <n v="0"/>
    <n v="0"/>
    <n v="0"/>
    <n v="0"/>
    <n v="0"/>
    <n v="0"/>
    <s v="Diversos"/>
    <s v="Daños Sin Autos"/>
    <s v="Diversos"/>
    <x v="6"/>
    <x v="0"/>
    <n v="31899012.209799998"/>
    <n v="30790952.222909998"/>
    <n v="1025001350.6946898"/>
    <n v="915229324.65265012"/>
    <n v="979173922.5983398"/>
    <n v="876641246.77608013"/>
    <n v="37295032.047789998"/>
    <n v="33101301.12385001"/>
    <n v="10154871.342620004"/>
    <n v="8675799.5556700006"/>
    <n v="2180927.9136300003"/>
    <n v="2623649.8861400001"/>
    <n v="5.8477705846595081"/>
    <n v="7.9261231343248282"/>
    <n v="-442721.97250999976"/>
    <n v="-16.874277884742728"/>
    <n v="100"/>
    <n v="100"/>
    <n v="6.836976327937756"/>
    <n v="8.5208468615916146"/>
    <n v="0.21277317460624681"/>
    <n v="0.22273141301013014"/>
    <n v="0.2866658459764424"/>
    <n v="0.29928433048167502"/>
    <m/>
    <m/>
    <m/>
    <n v="0"/>
    <m/>
    <n v="0"/>
    <m/>
    <n v="0"/>
    <m/>
    <n v="149.65914845141123"/>
    <n v="68.030581805452243"/>
    <n v="22.65124780556518"/>
    <n v="14.610701586862243"/>
    <n v="-19.817430427504668"/>
    <n v="-16.463421322126905"/>
    <n v="35.275278114473878"/>
    <n v="36.750830776623317"/>
    <s v="Medianas"/>
    <n v="2024"/>
    <n v="4"/>
    <d v="2026-02-27T00:00:00"/>
    <x v="6"/>
    <x v="3"/>
  </r>
  <r>
    <n v="2025"/>
    <n v="12"/>
    <n v="22"/>
    <x v="35"/>
    <s v="Miscelaneos"/>
    <n v="16"/>
    <s v="b17ef6d19c7a5b1ee83b907c595526dcb1eb06db8227d650d5dda0a9f4ce8cd9"/>
    <s v="a62909462c6310cff6f2c460478962c30aafe7f1a24cba6daff12de1aba6d3de"/>
    <x v="3"/>
    <n v="1036567.5054199999"/>
    <n v="744117.69972999999"/>
    <n v="1036567.5054199999"/>
    <n v="744117.69972999999"/>
    <n v="154938.68638999996"/>
    <n v="88534.057409999979"/>
    <n v="154938.68638999996"/>
    <n v="88534.057409999979"/>
    <n v="34851877.802999951"/>
    <n v="34722901.368000001"/>
    <n v="143.042"/>
    <n v="137.94900000000001"/>
    <n v="0"/>
    <n v="0"/>
    <n v="90371.280050000001"/>
    <n v="106428.89395"/>
    <n v="271168.85672000004"/>
    <n v="299629.34372"/>
    <n v="0"/>
    <n v="0"/>
    <n v="0"/>
    <n v="0"/>
    <n v="0"/>
    <n v="0"/>
    <s v="Miscelaneos"/>
    <s v="Daños Sin Autos"/>
    <s v="Diversos"/>
    <x v="8"/>
    <x v="0"/>
    <n v="31899012.209799998"/>
    <n v="30790952.222909998"/>
    <n v="1025001350.6946898"/>
    <n v="915229324.65265012"/>
    <n v="979173922.5983398"/>
    <n v="876641246.77608013"/>
    <n v="18488020.312490001"/>
    <n v="15556913.919899998"/>
    <n v="3138927.3225399987"/>
    <n v="3067729.12347"/>
    <n v="2180927.9136300003"/>
    <n v="2623649.8861400001"/>
    <n v="5.6066982180873266"/>
    <n v="4.7831960989264326"/>
    <n v="292449.80568999995"/>
    <n v="39.301552132964204"/>
    <n v="47.528737604843926"/>
    <n v="28.361928306858442"/>
    <n v="3.2495285390108291"/>
    <n v="2.4166764780218113"/>
    <n v="0.10112840385209944"/>
    <n v="0.10586142885314596"/>
    <n v="8.130396171608785E-2"/>
    <n v="8.4882807244873959E-2"/>
    <m/>
    <m/>
    <m/>
    <n v="0"/>
    <m/>
    <n v="0"/>
    <m/>
    <n v="0"/>
    <m/>
    <n v="75.004615085560886"/>
    <n v="14.947283759123952"/>
    <n v="11.897856675378666"/>
    <n v="4.9360393048101736"/>
    <n v="-15.087645191111188"/>
    <n v="-9.4985646754931814"/>
    <n v="33.326570441425865"/>
    <n v="35.520183914115073"/>
    <s v="Medianas"/>
    <n v="2024"/>
    <n v="4"/>
    <d v="2026-02-27T00:00:00"/>
    <x v="8"/>
    <x v="3"/>
  </r>
  <r>
    <n v="2025"/>
    <n v="12"/>
    <n v="22"/>
    <x v="35"/>
    <s v="Riesgos Catastroficos"/>
    <n v="16"/>
    <s v="b17ef6d19c7a5b1ee83b907c595526dcb1eb06db8227d650d5dda0a9f4ce8cd9"/>
    <s v="a62909462c6310cff6f2c460478962c30aafe7f1a24cba6daff12de1aba6d3de"/>
    <x v="25"/>
    <n v="3654002.8113800003"/>
    <n v="4003623.73789"/>
    <n v="3654002.8113800003"/>
    <n v="4003623.73789"/>
    <n v="773298.76674999995"/>
    <n v="48131.460390000022"/>
    <n v="773298.76674999995"/>
    <n v="48131.460390000022"/>
    <n v="34851877.802999951"/>
    <n v="34722901.368000001"/>
    <n v="143.042"/>
    <n v="137.94900000000001"/>
    <n v="0"/>
    <n v="0"/>
    <n v="156127.32952999999"/>
    <n v="240266.97402000002"/>
    <n v="356920.81761999999"/>
    <n v="483448.66566"/>
    <n v="0"/>
    <n v="0"/>
    <n v="0"/>
    <n v="0"/>
    <n v="0"/>
    <n v="0"/>
    <s v="Riesgos Catastroficos"/>
    <s v="Daños Sin Autos"/>
    <s v="Riesgos Catastroficos"/>
    <x v="15"/>
    <x v="0"/>
    <n v="31899012.209799998"/>
    <n v="30790952.222909998"/>
    <n v="1025001350.6946898"/>
    <n v="915229324.65265012"/>
    <n v="979173922.5983398"/>
    <n v="876641246.77608013"/>
    <n v="38761762.84839002"/>
    <n v="34998585.621450007"/>
    <n v="12144880.34196"/>
    <n v="6399232.7254699999"/>
    <n v="3654002.8113800003"/>
    <n v="4003623.73789"/>
    <n v="9.4268230928299239"/>
    <n v="11.439387240369653"/>
    <n v="-349620.92650999967"/>
    <n v="-8.7326119885146269"/>
    <n v="100"/>
    <n v="100"/>
    <n v="11.454908971311092"/>
    <n v="13.002597999912147"/>
    <n v="0.3564876093971503"/>
    <n v="0.37317198988344419"/>
    <n v="0.43744487092450457"/>
    <n v="0.45670036090745825"/>
    <m/>
    <m/>
    <m/>
    <n v="0"/>
    <m/>
    <n v="0"/>
    <m/>
    <n v="0"/>
    <m/>
    <n v="1506.638902048905"/>
    <n v="21.163058888231937"/>
    <n v="1.202197397684688"/>
    <n v="6.3672818914344385"/>
    <n v="-35.019230101510402"/>
    <n v="-26.171930346992532"/>
    <n v="43.742847663265977"/>
    <n v="49.698549419303831"/>
    <s v="Grandes"/>
    <n v="2024"/>
    <n v="4"/>
    <d v="2026-02-27T00:00:00"/>
    <x v="15"/>
    <x v="25"/>
  </r>
  <r>
    <n v="2025"/>
    <n v="12"/>
    <n v="22"/>
    <x v="35"/>
    <s v="Huracan y Otros Riesgos Hidrometeorologicos"/>
    <n v="16"/>
    <s v="b17ef6d19c7a5b1ee83b907c595526dcb1eb06db8227d650d5dda0a9f4ce8cd9"/>
    <s v="a62909462c6310cff6f2c460478962c30aafe7f1a24cba6daff12de1aba6d3de"/>
    <x v="25"/>
    <n v="2362607.4915300002"/>
    <n v="2280269.0005900003"/>
    <n v="2362607.4915300002"/>
    <n v="2280269.0005900003"/>
    <n v="763021.05348999996"/>
    <n v="32282.523980000042"/>
    <n v="763021.05348999996"/>
    <n v="32282.523980000042"/>
    <n v="34851877.802999951"/>
    <n v="34722901.368000001"/>
    <n v="143.042"/>
    <n v="137.94900000000001"/>
    <n v="0"/>
    <n v="0"/>
    <n v="152992.21294"/>
    <n v="230686.21215000001"/>
    <n v="250436.04180000001"/>
    <n v="330768.31942000001"/>
    <n v="0"/>
    <n v="0"/>
    <n v="0"/>
    <n v="0"/>
    <n v="0"/>
    <n v="0"/>
    <s v="Huracan y Otros Riesgos Hidrometeorologicos"/>
    <s v="Daños Sin Autos"/>
    <s v="Riesgos Catastroficos"/>
    <x v="14"/>
    <x v="0"/>
    <n v="31899012.209799998"/>
    <n v="30790952.222909998"/>
    <n v="1025001350.6946898"/>
    <n v="915229324.65265012"/>
    <n v="979173922.5983398"/>
    <n v="876641246.77608013"/>
    <n v="23197857.011369999"/>
    <n v="20492623.836209998"/>
    <n v="11407851.490080001"/>
    <n v="6622132.7381100012"/>
    <n v="3654002.8113800003"/>
    <n v="4003623.73789"/>
    <n v="10.18459373368847"/>
    <n v="11.127267151416781"/>
    <n v="82338.490939999931"/>
    <n v="3.6109112968117252"/>
    <n v="64.658064415602311"/>
    <n v="56.955127401451399"/>
    <n v="7.4065224214189342"/>
    <n v="7.4056462563485344"/>
    <n v="0.23049798811765024"/>
    <n v="0.24128578559982233"/>
    <n v="0.24914728354616622"/>
    <n v="0.26011427239773122"/>
    <m/>
    <m/>
    <m/>
    <n v="0"/>
    <m/>
    <n v="0"/>
    <m/>
    <n v="0"/>
    <m/>
    <n v="2263.5731021611368"/>
    <n v="32.295718024489773"/>
    <n v="1.415733142521659"/>
    <n v="6.6885605423028611"/>
    <n v="-33.67951577421573"/>
    <n v="-24.286569451651875"/>
    <n v="61.090333420211394"/>
    <n v="69.742535365692433"/>
    <s v="Grandes"/>
    <n v="2024"/>
    <n v="4"/>
    <d v="2026-02-27T00:00:00"/>
    <x v="14"/>
    <x v="25"/>
  </r>
  <r>
    <n v="2025"/>
    <n v="12"/>
    <n v="22"/>
    <x v="35"/>
    <s v="Terremoto y Erupcion Volcanica"/>
    <n v="16"/>
    <s v="b17ef6d19c7a5b1ee83b907c595526dcb1eb06db8227d650d5dda0a9f4ce8cd9"/>
    <s v="a62909462c6310cff6f2c460478962c30aafe7f1a24cba6daff12de1aba6d3de"/>
    <x v="25"/>
    <n v="1291395.3198499999"/>
    <n v="1723354.7372999999"/>
    <n v="1291395.3198499999"/>
    <n v="1723354.7372999999"/>
    <n v="10277.713260000002"/>
    <n v="15848.936410000006"/>
    <n v="10277.713260000002"/>
    <n v="15848.936410000006"/>
    <n v="34851877.802999951"/>
    <n v="34722901.368000001"/>
    <n v="143.042"/>
    <n v="137.94900000000001"/>
    <n v="0"/>
    <n v="0"/>
    <n v="3135.1165899999996"/>
    <n v="9580.7618699999985"/>
    <n v="106484.77582"/>
    <n v="152680.34624000001"/>
    <n v="0"/>
    <n v="0"/>
    <n v="0"/>
    <n v="0"/>
    <n v="0"/>
    <n v="0"/>
    <s v="Terremoto y Erupcion Volcanica"/>
    <s v="Daños Sin Autos"/>
    <s v="Riesgos Catastroficos"/>
    <x v="16"/>
    <x v="0"/>
    <n v="31899012.209799998"/>
    <n v="30790952.222909998"/>
    <n v="1025001350.6946898"/>
    <n v="915229324.65265012"/>
    <n v="979173922.5983398"/>
    <n v="876641246.77608013"/>
    <n v="15563905.993049996"/>
    <n v="14505796.106170004"/>
    <n v="760196.79989999975"/>
    <n v="-222767.64615000002"/>
    <n v="3654002.8113800003"/>
    <n v="4003623.73789"/>
    <n v="8.2973729115728894"/>
    <n v="11.880456092768155"/>
    <n v="-431959.41745000007"/>
    <n v="-25.06503206221813"/>
    <n v="35.341935584397675"/>
    <n v="43.044872598548601"/>
    <n v="4.0483865498921565"/>
    <n v="5.5969517435636122"/>
    <n v="0.12598962127950006"/>
    <n v="0.13188620428362186"/>
    <n v="0.18829758737833835"/>
    <n v="0.19658608850972709"/>
    <m/>
    <m/>
    <m/>
    <n v="0"/>
    <m/>
    <n v="0"/>
    <m/>
    <n v="0"/>
    <m/>
    <n v="-35.152031693967785"/>
    <n v="0.79586112029535572"/>
    <n v="0.91965606772467057"/>
    <n v="1.3519806004645096"/>
    <n v="-67.276959467942604"/>
    <n v="-30.256396162073585"/>
    <n v="2.9441923184395353"/>
    <n v="6.275045941368175"/>
    <s v="Grandes"/>
    <n v="2024"/>
    <n v="4"/>
    <d v="2026-02-27T00:00:00"/>
    <x v="16"/>
    <x v="25"/>
  </r>
  <r>
    <n v="2025"/>
    <n v="12"/>
    <n v="22"/>
    <x v="35"/>
    <s v="Vida Individual"/>
    <n v="16"/>
    <s v="b17ef6d19c7a5b1ee83b907c595526dcb1eb06db8227d650d5dda0a9f4ce8cd9"/>
    <s v="a62909462c6310cff6f2c460478962c30aafe7f1a24cba6daff12de1aba6d3de"/>
    <x v="8"/>
    <n v="3655764.2820600001"/>
    <n v="3307478.7014099997"/>
    <n v="3655764.2820600001"/>
    <n v="3307478.7014099997"/>
    <n v="2208066.3852800005"/>
    <n v="1793166.6654599998"/>
    <n v="2208066.3852800005"/>
    <n v="1793166.6654599998"/>
    <n v="34851877.802999951"/>
    <n v="34722901.368000001"/>
    <n v="143.042"/>
    <n v="137.94900000000001"/>
    <n v="0"/>
    <n v="0"/>
    <n v="2191846.2791200001"/>
    <n v="1774445.4932500001"/>
    <n v="3130681.6111500002"/>
    <n v="2661867.0776300002"/>
    <n v="917279.25771000003"/>
    <n v="710398.55565999995"/>
    <n v="2738485.0243499996"/>
    <n v="2597080.1457500001"/>
    <n v="0"/>
    <n v="0"/>
    <s v="Vida Individual"/>
    <s v="Vida"/>
    <s v="Vida"/>
    <x v="35"/>
    <x v="0"/>
    <n v="31899012.209799998"/>
    <n v="30790952.222909998"/>
    <n v="1025001350.6946898"/>
    <n v="915229324.65265012"/>
    <n v="979173922.5983398"/>
    <n v="876641246.77608013"/>
    <n v="318916234.91786987"/>
    <n v="280512511.78619993"/>
    <n v="158972712.63444"/>
    <n v="148438254.48143995"/>
    <n v="6353947.3898299998"/>
    <n v="6014101.7131199995"/>
    <n v="1.1463086170578505"/>
    <n v="1.1790841985440146"/>
    <n v="348285.58065000037"/>
    <n v="10.530244095042063"/>
    <n v="57.535325015616948"/>
    <n v="54.995390154353473"/>
    <n v="11.460430993963124"/>
    <n v="10.741722690047473"/>
    <n v="0.35665945996874282"/>
    <n v="0.37335188342833409"/>
    <n v="0.36138250953281698"/>
    <n v="0.37728987924918239"/>
    <n v="0.28762388278734885"/>
    <n v="0.85868473427050174"/>
    <m/>
    <n v="206880.70205000008"/>
    <n v="29.121779654773693"/>
    <n v="141404.87859999947"/>
    <n v="5.4447637602328847"/>
    <n v="0"/>
    <m/>
    <n v="23.13782247973959"/>
    <n v="60.399583094448559"/>
    <n v="54.215516631915463"/>
    <n v="1.3889593683649848"/>
    <n v="23.522885738547327"/>
    <n v="17.612244332553615"/>
    <n v="70.011791403944912"/>
    <n v="66.661686759726635"/>
    <s v="Medianas"/>
    <n v="2024"/>
    <n v="4"/>
    <d v="2026-02-27T00:00:00"/>
    <x v="35"/>
    <x v="8"/>
  </r>
  <r>
    <n v="2025"/>
    <n v="12"/>
    <n v="22"/>
    <x v="35"/>
    <s v="Vida Total"/>
    <n v="16"/>
    <s v="b17ef6d19c7a5b1ee83b907c595526dcb1eb06db8227d650d5dda0a9f4ce8cd9"/>
    <s v="a62909462c6310cff6f2c460478962c30aafe7f1a24cba6daff12de1aba6d3de"/>
    <x v="10"/>
    <n v="6353947.3898299998"/>
    <n v="6014101.7131199995"/>
    <n v="6353947.3898299998"/>
    <n v="6014101.7131199995"/>
    <n v="4571185.5215599993"/>
    <n v="3418422.4408800001"/>
    <n v="4571185.5215599993"/>
    <n v="3418422.4408800001"/>
    <n v="34851877.802999951"/>
    <n v="34722901.368000001"/>
    <n v="143.042"/>
    <n v="137.94900000000001"/>
    <n v="480792.52899999998"/>
    <n v="105258.773"/>
    <n v="4554965.4153999994"/>
    <n v="3399701.2686700001"/>
    <n v="6189685.1048699999"/>
    <n v="4886871.2650200007"/>
    <n v="3615462.3654800002"/>
    <n v="3417021.5673699994"/>
    <n v="2738485.0243499996"/>
    <n v="2597080.1457500001"/>
    <n v="0"/>
    <n v="0"/>
    <s v="Vida Total"/>
    <s v="Totales"/>
    <s v="Vida Total"/>
    <x v="36"/>
    <x v="0"/>
    <n v="31899012.209799998"/>
    <n v="30790952.222909998"/>
    <n v="1025001350.6946898"/>
    <n v="915229324.65265012"/>
    <n v="979173922.5983398"/>
    <n v="876641246.77608013"/>
    <n v="419079410.71260005"/>
    <n v="375894584.23469001"/>
    <n v="220434023.07100993"/>
    <n v="204982911.17896998"/>
    <n v="6353947.3898299998"/>
    <n v="6014101.7131199995"/>
    <n v="1.5161678735363751"/>
    <n v="1.5999436984080333"/>
    <n v="339845.67671000026"/>
    <n v="5.6508135864848041"/>
    <n v="100"/>
    <n v="100"/>
    <n v="19.918947170025358"/>
    <n v="19.532041976425816"/>
    <n v="0.61989648945571063"/>
    <n v="0.64890896736395309"/>
    <n v="0.65711418451353543"/>
    <n v="0.68603909925951467"/>
    <n v="0.86271534059196331"/>
    <n v="0.65345253294441186"/>
    <m/>
    <n v="198440.79811000079"/>
    <n v="5.8074201229796785"/>
    <n v="141404.87859999947"/>
    <n v="5.4447637602328847"/>
    <n v="0"/>
    <m/>
    <n v="33.722077964806616"/>
    <n v="71.942451536135579"/>
    <n v="56.840116844425445"/>
    <n v="2.07372049825877"/>
    <n v="33.981342930814364"/>
    <n v="26.659467155917959"/>
    <n v="73.589614628637335"/>
    <n v="69.568054575222902"/>
    <s v="Medianas"/>
    <n v="2024"/>
    <n v="4"/>
    <d v="2026-02-27T00:00:00"/>
    <x v="36"/>
    <x v="10"/>
  </r>
  <r>
    <n v="2025"/>
    <n v="12"/>
    <n v="22"/>
    <x v="35"/>
    <s v="Vida Gpo y Col"/>
    <n v="16"/>
    <s v="b17ef6d19c7a5b1ee83b907c595526dcb1eb06db8227d650d5dda0a9f4ce8cd9"/>
    <s v="a62909462c6310cff6f2c460478962c30aafe7f1a24cba6daff12de1aba6d3de"/>
    <x v="14"/>
    <n v="2698183.1077700006"/>
    <n v="2706623.0117099998"/>
    <n v="2698183.1077700006"/>
    <n v="2706623.0117099998"/>
    <n v="2363119.1362800011"/>
    <n v="1625255.7754200003"/>
    <n v="2363119.1362800011"/>
    <n v="1625255.7754200003"/>
    <n v="34851877.802999951"/>
    <n v="34722901.368000001"/>
    <n v="143.042"/>
    <n v="137.94900000000001"/>
    <n v="480792.52899999998"/>
    <n v="105258.773"/>
    <n v="2363119.1362800002"/>
    <n v="1625255.7754200001"/>
    <n v="3059003.4937200001"/>
    <n v="2225004.1873900001"/>
    <n v="2698183.1077700006"/>
    <n v="2706623.0117099998"/>
    <n v="0"/>
    <n v="0"/>
    <n v="0"/>
    <n v="0"/>
    <s v="Vida Gpo y Col"/>
    <s v="Vida"/>
    <s v="Vida"/>
    <x v="37"/>
    <x v="0"/>
    <n v="31899012.209799998"/>
    <n v="30790952.222909998"/>
    <n v="1025001350.6946898"/>
    <n v="915229324.65265012"/>
    <n v="979173922.5983398"/>
    <n v="876641246.77608013"/>
    <n v="100163175.79472996"/>
    <n v="95382072.448490024"/>
    <n v="61461310.436570011"/>
    <n v="56544656.697530009"/>
    <n v="6353947.3898299998"/>
    <n v="6014101.7131199995"/>
    <n v="2.6937874986108059"/>
    <n v="2.8376642929117315"/>
    <n v="-8439.9039399991743"/>
    <n v="-0.31182414039504502"/>
    <n v="42.464674984383066"/>
    <n v="45.004609845646527"/>
    <n v="8.4585161760622363"/>
    <n v="8.790319286378347"/>
    <n v="0.26323702948696798"/>
    <n v="0.27555708393561901"/>
    <n v="0.29573167498071845"/>
    <n v="0.30874922001033228"/>
    <n v="2.6937874986108059"/>
    <m/>
    <m/>
    <n v="-8439.9039399991743"/>
    <n v="-0.31182414039504502"/>
    <n v="0"/>
    <m/>
    <n v="0"/>
    <m/>
    <n v="45.399830107930029"/>
    <n v="87.58186683012319"/>
    <n v="60.047364128231159"/>
    <n v="3.8448889545217453"/>
    <n v="45.399830107929986"/>
    <n v="37.483044349157282"/>
    <n v="77.251272877961071"/>
    <n v="73.045065920818615"/>
    <s v="Medianas"/>
    <n v="2024"/>
    <n v="4"/>
    <d v="2026-02-27T00:00:00"/>
    <x v="37"/>
    <x v="14"/>
  </r>
  <r>
    <n v="2025"/>
    <n v="12"/>
    <n v="22"/>
    <x v="35"/>
    <s v="Gastos Medicos"/>
    <n v="16"/>
    <s v="b17ef6d19c7a5b1ee83b907c595526dcb1eb06db8227d650d5dda0a9f4ce8cd9"/>
    <s v="a62909462c6310cff6f2c460478962c30aafe7f1a24cba6daff12de1aba6d3de"/>
    <x v="24"/>
    <n v="6688847.8015600005"/>
    <n v="6073459.5587100005"/>
    <n v="6688847.8015600005"/>
    <n v="6073459.5587100005"/>
    <n v="5332576.6059400011"/>
    <n v="4424628.0312400013"/>
    <n v="5332576.6059400011"/>
    <n v="4424628.0312400013"/>
    <n v="34851877.802999951"/>
    <n v="34722901.368000001"/>
    <n v="143.042"/>
    <n v="137.94900000000001"/>
    <n v="108.54788000000001"/>
    <n v="-32.019709999999996"/>
    <n v="5332576.6059399992"/>
    <n v="4424628.0312399995"/>
    <n v="6560110.9256000007"/>
    <n v="6144385.2471799999"/>
    <n v="0"/>
    <n v="0"/>
    <n v="0"/>
    <n v="0"/>
    <n v="0"/>
    <n v="0"/>
    <s v="Gastos Medicos"/>
    <s v="Accidentes y Enfermedades"/>
    <s v="Gastos Medicos"/>
    <x v="28"/>
    <x v="0"/>
    <n v="31899012.209799998"/>
    <n v="30790952.222909998"/>
    <n v="1025001350.6946898"/>
    <n v="915229324.65265012"/>
    <n v="979173922.5983398"/>
    <n v="876641246.77608013"/>
    <n v="177180208.77595001"/>
    <n v="158266338.74798006"/>
    <n v="139622278.47811997"/>
    <n v="117437565.55420999"/>
    <n v="6783428.8688500002"/>
    <n v="6149622.8427499998"/>
    <n v="3.7751664521505677"/>
    <n v="3.8374929291700166"/>
    <n v="615388.24285000004"/>
    <n v="10.132416901788144"/>
    <n v="98.60570414876284"/>
    <n v="98.761496664306975"/>
    <n v="20.968824230566792"/>
    <n v="19.724818884266416"/>
    <n v="0.65256965730110172"/>
    <n v="0.68311130915439899"/>
    <n v="0.66359975528701654"/>
    <n v="0.69281015250487521"/>
    <m/>
    <m/>
    <m/>
    <n v="0"/>
    <m/>
    <n v="0"/>
    <m/>
    <n v="0"/>
    <m/>
    <n v="20.520336812257355"/>
    <n v="79.723395779708355"/>
    <n v="72.85185631794657"/>
    <n v="3.819287769878116"/>
    <n v="20.520336812257355"/>
    <n v="6.7659442189241137"/>
    <n v="81.287903000699202"/>
    <n v="72.010914896176274"/>
    <s v="Medianas"/>
    <n v="2024"/>
    <n v="4"/>
    <d v="2026-02-27T00:00:00"/>
    <x v="28"/>
    <x v="24"/>
  </r>
  <r>
    <n v="2025"/>
    <n v="12"/>
    <n v="22"/>
    <x v="35"/>
    <s v="Accidentes Personales"/>
    <n v="16"/>
    <s v="b17ef6d19c7a5b1ee83b907c595526dcb1eb06db8227d650d5dda0a9f4ce8cd9"/>
    <s v="a62909462c6310cff6f2c460478962c30aafe7f1a24cba6daff12de1aba6d3de"/>
    <x v="12"/>
    <n v="94581.067290000006"/>
    <n v="76163.284040000013"/>
    <n v="94581.067290000006"/>
    <n v="76163.284040000013"/>
    <n v="33072.585740000002"/>
    <n v="34738.36406"/>
    <n v="33072.585740000002"/>
    <n v="34738.36406"/>
    <n v="34851877.802999951"/>
    <n v="34722901.368000001"/>
    <n v="143.042"/>
    <n v="137.94900000000001"/>
    <n v="0"/>
    <n v="-728.55509999999992"/>
    <n v="33059.034590000003"/>
    <n v="34721.337579999999"/>
    <n v="91862.525519999996"/>
    <n v="73835.524680000002"/>
    <n v="0"/>
    <n v="0"/>
    <n v="0"/>
    <n v="0"/>
    <n v="0"/>
    <n v="0"/>
    <s v="Accidentes Personales"/>
    <s v="Accidentes y Enfermedades"/>
    <s v="Accidentes Personales"/>
    <x v="5"/>
    <x v="0"/>
    <n v="31899012.209799998"/>
    <n v="30790952.222909998"/>
    <n v="1025001350.6946898"/>
    <n v="915229324.65265012"/>
    <n v="979173922.5983398"/>
    <n v="876641246.77608013"/>
    <n v="6811902.2167499969"/>
    <n v="6595100.8747899998"/>
    <n v="1727181.4153400001"/>
    <n v="1583187.5877299996"/>
    <n v="6783428.8688500002"/>
    <n v="6149622.8427499998"/>
    <n v="1.388467777142069"/>
    <n v="1.1548463850058275"/>
    <n v="18417.783249999993"/>
    <n v="24.181970987920121"/>
    <n v="1.3942958512371695"/>
    <n v="1.2385033356930417"/>
    <n v="0.29650155518277416"/>
    <n v="0.24735605280609266"/>
    <n v="9.2274090395976695E-3"/>
    <n v="9.6592714641561654E-3"/>
    <n v="8.3217705102385867E-3"/>
    <n v="8.6880789969781512E-3"/>
    <m/>
    <m/>
    <m/>
    <n v="0"/>
    <m/>
    <n v="0"/>
    <m/>
    <n v="0"/>
    <m/>
    <n v="-4.7952123396567288"/>
    <n v="34.967448229987085"/>
    <n v="45.610381035770253"/>
    <n v="1.9148298752096968"/>
    <n v="-4.7875545870603382"/>
    <n v="24.415077861406466"/>
    <n v="35.987508946509969"/>
    <n v="47.025246628206119"/>
    <s v="Medianas"/>
    <n v="2024"/>
    <n v="4"/>
    <d v="2026-02-27T00:00:00"/>
    <x v="5"/>
    <x v="12"/>
  </r>
  <r>
    <n v="2025"/>
    <n v="12"/>
    <n v="22"/>
    <x v="35"/>
    <s v="AP Gpo y Col"/>
    <n v="16"/>
    <s v="b17ef6d19c7a5b1ee83b907c595526dcb1eb06db8227d650d5dda0a9f4ce8cd9"/>
    <s v="a62909462c6310cff6f2c460478962c30aafe7f1a24cba6daff12de1aba6d3de"/>
    <x v="28"/>
    <n v="63733.009170000005"/>
    <n v="59865.148500000003"/>
    <n v="63733.009170000005"/>
    <n v="59865.148500000003"/>
    <n v="31884.952399999995"/>
    <n v="31551.140590000003"/>
    <n v="31884.952399999995"/>
    <n v="31551.140590000003"/>
    <n v="34851877.802999951"/>
    <n v="34722901.368000001"/>
    <n v="143.042"/>
    <n v="137.94900000000001"/>
    <n v="0"/>
    <n v="-728.55509999999992"/>
    <n v="31884.952399999998"/>
    <n v="31551.140589999999"/>
    <n v="61145.683619999996"/>
    <n v="55406.97466"/>
    <n v="0"/>
    <n v="0"/>
    <n v="0"/>
    <n v="0"/>
    <n v="0"/>
    <n v="0"/>
    <s v="AP Gpo y Col"/>
    <s v="Accidentes y Enfermedades"/>
    <s v="Accidentes Personales"/>
    <x v="3"/>
    <x v="0"/>
    <n v="31899012.209799998"/>
    <n v="30790952.222909998"/>
    <n v="1025001350.6946898"/>
    <n v="915229324.65265012"/>
    <n v="979173922.5983398"/>
    <n v="876641246.77608013"/>
    <n v="2989208.7794700004"/>
    <n v="2889579.59987"/>
    <n v="1322156.15447"/>
    <n v="1195750.6656100003"/>
    <n v="6783428.8688500002"/>
    <n v="6149622.8427499998"/>
    <n v="2.1321029701143903"/>
    <n v="2.0717597986466019"/>
    <n v="3867.8606700000018"/>
    <n v="6.460955609255703"/>
    <n v="0.93953972839114797"/>
    <n v="0.97347674858755062"/>
    <n v="0.19979618412892416"/>
    <n v="0.1944244791996311"/>
    <n v="6.2178463595979911E-3"/>
    <n v="6.5088548315173512E-3"/>
    <n v="6.5409998223909796E-3"/>
    <n v="6.8289221754234113E-3"/>
    <m/>
    <m/>
    <m/>
    <n v="0"/>
    <m/>
    <n v="0"/>
    <m/>
    <n v="0"/>
    <m/>
    <n v="1.0580023535053718"/>
    <n v="50.028945463646288"/>
    <n v="52.703687171176064"/>
    <n v="2.4115874885278896"/>
    <n v="1.0580023535054162"/>
    <n v="10.357376476905799"/>
    <n v="52.145876065683275"/>
    <n v="56.944348222603345"/>
    <s v="Medianas"/>
    <n v="2024"/>
    <n v="4"/>
    <d v="2026-02-27T00:00:00"/>
    <x v="3"/>
    <x v="28"/>
  </r>
  <r>
    <n v="2025"/>
    <n v="12"/>
    <n v="22"/>
    <x v="35"/>
    <s v="GMM. Individual"/>
    <n v="16"/>
    <s v="b17ef6d19c7a5b1ee83b907c595526dcb1eb06db8227d650d5dda0a9f4ce8cd9"/>
    <s v="a62909462c6310cff6f2c460478962c30aafe7f1a24cba6daff12de1aba6d3de"/>
    <x v="24"/>
    <n v="3210761.7832900002"/>
    <n v="2926033.6680199997"/>
    <n v="3210761.7832900002"/>
    <n v="2926033.6680199997"/>
    <n v="2214148.3544200007"/>
    <n v="1737086.17711"/>
    <n v="2214148.3544200007"/>
    <n v="1737086.17711"/>
    <n v="34851877.802999951"/>
    <n v="34722901.368000001"/>
    <n v="143.042"/>
    <n v="137.94900000000001"/>
    <n v="0"/>
    <n v="0"/>
    <n v="2214148.3544200002"/>
    <n v="1737086.1771099998"/>
    <n v="3059745.3317199997"/>
    <n v="2821392.3116000001"/>
    <n v="0"/>
    <n v="0"/>
    <n v="0"/>
    <n v="0"/>
    <n v="0"/>
    <n v="0"/>
    <s v="GMM. Individual"/>
    <s v="Accidentes y Enfermedades"/>
    <s v="Gastos Medicos"/>
    <x v="38"/>
    <x v="0"/>
    <n v="31899012.209799998"/>
    <n v="30790952.222909998"/>
    <n v="1025001350.6946898"/>
    <n v="915229324.65265012"/>
    <n v="979173922.5983398"/>
    <n v="876641246.77608013"/>
    <n v="87718256.398300007"/>
    <n v="79278951.097049981"/>
    <n v="65696782.829490021"/>
    <n v="55238627.625970006"/>
    <n v="6783428.8688500002"/>
    <n v="6149622.8427499998"/>
    <n v="3.6603119066924652"/>
    <n v="3.6908077459779602"/>
    <n v="284728.11527000042"/>
    <n v="9.7308557444819588"/>
    <n v="47.332430919030529"/>
    <n v="47.580701172098721"/>
    <n v="10.065395637246697"/>
    <n v="9.5029008743772643"/>
    <n v="0.31324463924988211"/>
    <n v="0.32790515649864427"/>
    <n v="0.31970497330059816"/>
    <n v="0.33377777725845409"/>
    <m/>
    <m/>
    <m/>
    <n v="0"/>
    <m/>
    <n v="0"/>
    <m/>
    <n v="0"/>
    <m/>
    <n v="27.463356947764762"/>
    <n v="68.960218909520265"/>
    <n v="59.366582008109923"/>
    <n v="3.3702538527139447"/>
    <n v="27.463356947764762"/>
    <n v="8.4480637145009538"/>
    <n v="72.363811833167929"/>
    <n v="61.568402592155124"/>
    <s v="Medianas"/>
    <n v="2024"/>
    <n v="4"/>
    <d v="2026-02-27T00:00:00"/>
    <x v="38"/>
    <x v="24"/>
  </r>
  <r>
    <n v="2025"/>
    <n v="12"/>
    <n v="22"/>
    <x v="35"/>
    <s v="GMM. Gpo y Col"/>
    <n v="16"/>
    <s v="b17ef6d19c7a5b1ee83b907c595526dcb1eb06db8227d650d5dda0a9f4ce8cd9"/>
    <s v="a62909462c6310cff6f2c460478962c30aafe7f1a24cba6daff12de1aba6d3de"/>
    <x v="24"/>
    <n v="3478086.0182699999"/>
    <n v="3147425.8906900003"/>
    <n v="3478086.0182699999"/>
    <n v="3147425.8906900003"/>
    <n v="3118428.2515200009"/>
    <n v="2687541.8541299999"/>
    <n v="3118428.2515200009"/>
    <n v="2687541.8541299999"/>
    <n v="34851877.802999951"/>
    <n v="34722901.368000001"/>
    <n v="143.042"/>
    <n v="137.94900000000001"/>
    <n v="108.54788000000001"/>
    <n v="-32.019709999999996"/>
    <n v="3118428.2515199999"/>
    <n v="2687541.8541300003"/>
    <n v="3500365.5938800001"/>
    <n v="3322992.9355799998"/>
    <n v="0"/>
    <n v="0"/>
    <n v="0"/>
    <n v="0"/>
    <n v="0"/>
    <n v="0"/>
    <s v="GMM. Gpo y Col"/>
    <s v="Accidentes y Enfermedades"/>
    <s v="Gastos Medicos"/>
    <x v="29"/>
    <x v="0"/>
    <n v="31899012.209799998"/>
    <n v="30790952.222909998"/>
    <n v="1025001350.6946898"/>
    <n v="915229324.65265012"/>
    <n v="979173922.5983398"/>
    <n v="876641246.77608013"/>
    <n v="89461952.377649993"/>
    <n v="78987387.650929973"/>
    <n v="73926910.578630015"/>
    <n v="62198937.928239994"/>
    <n v="6783428.8688500002"/>
    <n v="6149622.8427499998"/>
    <n v="3.887782376565839"/>
    <n v="3.9847195663685726"/>
    <n v="330660.12757999962"/>
    <n v="10.505731955693797"/>
    <n v="51.273273229732297"/>
    <n v="51.18079549220824"/>
    <n v="10.903428593320092"/>
    <n v="10.221918009889148"/>
    <n v="0.33932501805121951"/>
    <n v="0.35520615265575467"/>
    <n v="0.34389478198641837"/>
    <n v="0.35903237524642106"/>
    <m/>
    <m/>
    <m/>
    <n v="0"/>
    <m/>
    <n v="0"/>
    <m/>
    <n v="0"/>
    <m/>
    <n v="16.032732540624405"/>
    <n v="89.659319382535202"/>
    <n v="85.388566640430682"/>
    <n v="4.2182585842041691"/>
    <n v="16.032732540624362"/>
    <n v="5.3377380493600635"/>
    <n v="89.088644253966649"/>
    <n v="80.877146182103246"/>
    <s v="Medianas"/>
    <n v="2024"/>
    <n v="4"/>
    <d v="2026-02-27T00:00:00"/>
    <x v="29"/>
    <x v="24"/>
  </r>
  <r>
    <n v="2025"/>
    <n v="12"/>
    <n v="22"/>
    <x v="35"/>
    <s v="AP Individual"/>
    <n v="16"/>
    <s v="b17ef6d19c7a5b1ee83b907c595526dcb1eb06db8227d650d5dda0a9f4ce8cd9"/>
    <s v="a62909462c6310cff6f2c460478962c30aafe7f1a24cba6daff12de1aba6d3de"/>
    <x v="10"/>
    <n v="30848.058120000002"/>
    <n v="16298.135539999999"/>
    <n v="30848.058120000002"/>
    <n v="16298.135539999999"/>
    <n v="1187.6333400000001"/>
    <n v="3187.2234699999995"/>
    <n v="1187.6333400000001"/>
    <n v="3187.2234699999995"/>
    <n v="34851877.802999951"/>
    <n v="34722901.368000001"/>
    <n v="143.042"/>
    <n v="137.94900000000001"/>
    <n v="0"/>
    <n v="0"/>
    <n v="1174.0821899999999"/>
    <n v="3170.1969900000004"/>
    <n v="30716.841899999999"/>
    <n v="18428.550019999999"/>
    <n v="0"/>
    <n v="0"/>
    <n v="0"/>
    <n v="0"/>
    <n v="0"/>
    <n v="0"/>
    <s v="AP Individual"/>
    <s v="Accidentes y Enfermedades"/>
    <s v="Accidentes Personales"/>
    <x v="4"/>
    <x v="0"/>
    <n v="31899012.209799998"/>
    <n v="30790952.222909998"/>
    <n v="1025001350.6946898"/>
    <n v="915229324.65265012"/>
    <n v="979173922.5983398"/>
    <n v="876641246.77608013"/>
    <n v="3822693.4372799997"/>
    <n v="3705521.2749200007"/>
    <n v="405025.26086999994"/>
    <n v="387436.92212"/>
    <n v="6783428.8688500002"/>
    <n v="6149622.8427499998"/>
    <n v="0.80697180211106945"/>
    <n v="0.43983381367448404"/>
    <n v="14549.922580000002"/>
    <n v="89.273540180658003"/>
    <n v="0.45475612284602163"/>
    <n v="0.26502658710549098"/>
    <n v="9.6705371053849992E-2"/>
    <n v="5.2931573606461502E-2"/>
    <n v="3.009562679999678E-3"/>
    <n v="3.1504166326388138E-3"/>
    <n v="1.7807706878476062E-3"/>
    <n v="1.8591568215547381E-3"/>
    <m/>
    <m/>
    <m/>
    <n v="0"/>
    <m/>
    <n v="0"/>
    <m/>
    <n v="0"/>
    <m/>
    <n v="-62.737682149410112"/>
    <n v="3.8499452230674156"/>
    <n v="19.55575508730859"/>
    <n v="0.29322451084876705"/>
    <n v="-62.965008366877548"/>
    <n v="66.68073107577024"/>
    <n v="3.8222750692349003"/>
    <n v="17.202639309980832"/>
    <s v="Medianas"/>
    <n v="2024"/>
    <n v="4"/>
    <d v="2026-02-27T00:00:00"/>
    <x v="4"/>
    <x v="10"/>
  </r>
  <r>
    <n v="2025"/>
    <n v="12"/>
    <n v="22"/>
    <x v="35"/>
    <s v="Accidentes y Enfermedades Total"/>
    <n v="16"/>
    <s v="b17ef6d19c7a5b1ee83b907c595526dcb1eb06db8227d650d5dda0a9f4ce8cd9"/>
    <s v="a62909462c6310cff6f2c460478962c30aafe7f1a24cba6daff12de1aba6d3de"/>
    <x v="24"/>
    <n v="6783428.8688500002"/>
    <n v="6149622.8427499998"/>
    <n v="6783428.8688500002"/>
    <n v="6149622.8427499998"/>
    <n v="5365649.1916799992"/>
    <n v="4459366.3953"/>
    <n v="5365649.1916799992"/>
    <n v="4459366.3953"/>
    <n v="34851877.802999951"/>
    <n v="34722901.368000001"/>
    <n v="143.042"/>
    <n v="137.94900000000001"/>
    <n v="108.54788000000001"/>
    <n v="-760.57480999999996"/>
    <n v="5365635.6405299995"/>
    <n v="4459349.3688199995"/>
    <n v="6651973.4511200003"/>
    <n v="6218220.7718599997"/>
    <n v="0"/>
    <n v="0"/>
    <n v="0"/>
    <n v="0"/>
    <n v="0"/>
    <n v="0"/>
    <s v="Accidentes y Enfermedades Total"/>
    <s v="Totales"/>
    <s v="Accidentes y Enfermedades Total"/>
    <x v="2"/>
    <x v="0"/>
    <n v="31899012.209799998"/>
    <n v="30790952.222909998"/>
    <n v="1025001350.6946898"/>
    <n v="915229324.65265012"/>
    <n v="979173922.5983398"/>
    <n v="876641246.77608013"/>
    <n v="188947947.14104998"/>
    <n v="169654061.67242995"/>
    <n v="145343919.95890003"/>
    <n v="122278581.2772"/>
    <n v="6783428.8688500002"/>
    <n v="6149622.8427499998"/>
    <n v="3.5901045613298774"/>
    <n v="3.6248014236309674"/>
    <n v="633806.02610000037"/>
    <n v="10.306421097794892"/>
    <n v="100"/>
    <n v="100"/>
    <n v="21.26532578574956"/>
    <n v="19.972174937072502"/>
    <n v="0.66179706634069935"/>
    <n v="0.69277058061855512"/>
    <n v="0.67192152579725506"/>
    <n v="0.70149823150185331"/>
    <m/>
    <m/>
    <m/>
    <n v="0"/>
    <m/>
    <n v="0"/>
    <m/>
    <n v="0"/>
    <m/>
    <n v="20.323129252962623"/>
    <n v="79.099365459840683"/>
    <n v="72.514469737884795"/>
    <n v="3.6916915363210809"/>
    <n v="20.323284783354278"/>
    <n v="6.9755110854685221"/>
    <n v="80.662312920484993"/>
    <n v="71.714233579489246"/>
    <s v="Medianas"/>
    <n v="2024"/>
    <n v="4"/>
    <d v="2026-02-27T00:00:00"/>
    <x v="2"/>
    <x v="24"/>
  </r>
  <r>
    <n v="2025"/>
    <n v="12"/>
    <n v="22"/>
    <x v="35"/>
    <s v="Automoviles"/>
    <n v="16"/>
    <s v="b17ef6d19c7a5b1ee83b907c595526dcb1eb06db8227d650d5dda0a9f4ce8cd9"/>
    <s v="a62909462c6310cff6f2c460478962c30aafe7f1a24cba6daff12de1aba6d3de"/>
    <x v="4"/>
    <n v="8355087.9348200001"/>
    <n v="6706919.4443900008"/>
    <n v="8355087.9348200001"/>
    <n v="6706919.4443900008"/>
    <n v="5033163.7964799991"/>
    <n v="4355172.8312799996"/>
    <n v="5033163.7964799991"/>
    <n v="4355172.8312799996"/>
    <n v="34851877.802999951"/>
    <n v="34722901.368000001"/>
    <n v="143.042"/>
    <n v="137.94900000000001"/>
    <n v="4099.9554400000006"/>
    <n v="4479.9272799999999"/>
    <n v="5033163.7964799991"/>
    <n v="4354296.2332799993"/>
    <n v="7208483.9227299998"/>
    <n v="6020257.0003000004"/>
    <n v="0"/>
    <n v="0"/>
    <n v="0"/>
    <n v="0"/>
    <n v="0"/>
    <n v="0"/>
    <s v="Automoviles"/>
    <s v="Totales"/>
    <s v="Automoviles Total"/>
    <x v="11"/>
    <x v="0"/>
    <n v="31899012.209799998"/>
    <n v="30790952.222909998"/>
    <n v="1025001350.6946898"/>
    <n v="915229324.65265012"/>
    <n v="979173922.5983398"/>
    <n v="876641246.77608013"/>
    <n v="212351111.97566"/>
    <n v="193217367.41473997"/>
    <n v="130402312.61627001"/>
    <n v="114416301.70677"/>
    <n v="8355087.9348200001"/>
    <n v="6706919.4443900008"/>
    <n v="3.9345628365617751"/>
    <n v="3.4711783594451093"/>
    <n v="1648168.4904299993"/>
    <n v="24.574150682674567"/>
    <n v="100"/>
    <n v="100"/>
    <n v="26.192309278633886"/>
    <n v="21.782111172903964"/>
    <n v="0.81512945608875342"/>
    <n v="0.85327925325553045"/>
    <n v="0.73281299710708303"/>
    <n v="0.76507002939403601"/>
    <m/>
    <m/>
    <m/>
    <n v="0"/>
    <m/>
    <n v="0"/>
    <m/>
    <n v="0"/>
    <m/>
    <n v="15.567487019814452"/>
    <n v="60.240704056556794"/>
    <n v="64.935517228000734"/>
    <n v="3.8597197361759235"/>
    <n v="15.590752829616816"/>
    <n v="19.73714614460458"/>
    <n v="69.822778970336358"/>
    <n v="72.327414478535005"/>
    <s v="Medianas"/>
    <n v="2024"/>
    <n v="4"/>
    <d v="2026-02-27T00:00:00"/>
    <x v="11"/>
    <x v="4"/>
  </r>
  <r>
    <n v="2025"/>
    <n v="12"/>
    <n v="22"/>
    <x v="35"/>
    <s v="Camiones"/>
    <n v="16"/>
    <s v="b17ef6d19c7a5b1ee83b907c595526dcb1eb06db8227d650d5dda0a9f4ce8cd9"/>
    <s v="a62909462c6310cff6f2c460478962c30aafe7f1a24cba6daff12de1aba6d3de"/>
    <x v="24"/>
    <n v="2620729.9828400002"/>
    <n v="2390556.4249999998"/>
    <n v="2620729.9828400002"/>
    <n v="2390556.4249999998"/>
    <n v="1790661.5212299998"/>
    <n v="1579150.4731099997"/>
    <n v="1790661.5212299998"/>
    <n v="1579150.4731099997"/>
    <n v="34851877.802999951"/>
    <n v="34722901.368000001"/>
    <n v="143.042"/>
    <n v="137.94900000000001"/>
    <n v="4114.0931300000002"/>
    <n v="4045.3205899999998"/>
    <n v="1790661.5212300001"/>
    <n v="1578958.1971099998"/>
    <n v="2465153.69514"/>
    <n v="2187562.6732100002"/>
    <n v="0"/>
    <n v="0"/>
    <n v="0"/>
    <n v="0"/>
    <n v="0"/>
    <n v="0"/>
    <s v="Camiones"/>
    <s v="Automóviles"/>
    <s v="Automóviles"/>
    <x v="10"/>
    <x v="0"/>
    <n v="31899012.209799998"/>
    <n v="30790952.222909998"/>
    <n v="1025001350.6946898"/>
    <n v="915229324.65265012"/>
    <n v="979173922.5983398"/>
    <n v="876641246.77608013"/>
    <n v="72063565.252690017"/>
    <n v="68298850.786960006"/>
    <n v="43822980.466360003"/>
    <n v="39398521.360119998"/>
    <n v="8355087.9348200001"/>
    <n v="6706919.4443900008"/>
    <n v="3.6366920976646693"/>
    <n v="3.5001415067095358"/>
    <n v="230173.55784000037"/>
    <n v="9.6284511602774856"/>
    <n v="31.366874930400847"/>
    <n v="35.643136089841953"/>
    <n v="8.2157088928128665"/>
    <n v="7.7638275285988296"/>
    <n v="0.25568063701221594"/>
    <n v="0.2676470361757205"/>
    <n v="0.26119753384292721"/>
    <n v="0.27269495175951008"/>
    <m/>
    <m/>
    <m/>
    <n v="0"/>
    <m/>
    <n v="0"/>
    <m/>
    <n v="0"/>
    <m/>
    <n v="13.393976807254315"/>
    <n v="68.326822410354453"/>
    <n v="66.057862370263848"/>
    <n v="4.0861244538229711"/>
    <n v="13.407785241400649"/>
    <n v="12.689511725973389"/>
    <n v="72.638940312738015"/>
    <n v="72.178878184690248"/>
    <s v="Medianas"/>
    <n v="2024"/>
    <n v="4"/>
    <d v="2026-02-27T00:00:00"/>
    <x v="10"/>
    <x v="24"/>
  </r>
  <r>
    <n v="2025"/>
    <n v="12"/>
    <n v="22"/>
    <x v="35"/>
    <s v="Automoviles Residentes"/>
    <n v="16"/>
    <s v="b17ef6d19c7a5b1ee83b907c595526dcb1eb06db8227d650d5dda0a9f4ce8cd9"/>
    <s v="a62909462c6310cff6f2c460478962c30aafe7f1a24cba6daff12de1aba6d3de"/>
    <x v="4"/>
    <n v="5724087.4443300003"/>
    <n v="4304955.1129200002"/>
    <n v="5724087.4443300003"/>
    <n v="4304955.1129200002"/>
    <n v="3232893.9137100023"/>
    <n v="2771652.8253100002"/>
    <n v="3232893.9137100023"/>
    <n v="2771652.8253100002"/>
    <n v="34851877.802999951"/>
    <n v="34722901.368000001"/>
    <n v="143.042"/>
    <n v="137.94900000000001"/>
    <n v="-14.137690000000001"/>
    <n v="434.60669000000001"/>
    <n v="3232893.91371"/>
    <n v="2770968.5033100001"/>
    <n v="4732414.56635"/>
    <n v="3821287.1198400003"/>
    <n v="0"/>
    <n v="0"/>
    <n v="0"/>
    <n v="0"/>
    <n v="0"/>
    <n v="0"/>
    <s v="Automoviles Residentes"/>
    <s v="Automóviles"/>
    <s v="Automóviles"/>
    <x v="13"/>
    <x v="0"/>
    <n v="31899012.209799998"/>
    <n v="30790952.222909998"/>
    <n v="1025001350.6946898"/>
    <n v="915229324.65265012"/>
    <n v="979173922.5983398"/>
    <n v="876641246.77608013"/>
    <n v="131854203.17789003"/>
    <n v="118102294.51461999"/>
    <n v="82072506.09262"/>
    <n v="71101630.919850022"/>
    <n v="8355087.9348200001"/>
    <n v="6706919.4443900008"/>
    <n v="4.3412248577372949"/>
    <n v="3.6451070917907407"/>
    <n v="1419132.3314100001"/>
    <n v="32.965090092366125"/>
    <n v="68.510199880419549"/>
    <n v="64.18677231200202"/>
    <n v="17.944403440089751"/>
    <n v="13.98123410329902"/>
    <n v="0.55844681965058163"/>
    <n v="0.58458332194351537"/>
    <n v="0.47036900992588127"/>
    <n v="0.49107375779451684"/>
    <m/>
    <m/>
    <m/>
    <n v="0"/>
    <m/>
    <n v="0"/>
    <m/>
    <n v="0"/>
    <m/>
    <n v="16.641373125381008"/>
    <n v="56.47876530803785"/>
    <n v="64.382850752420993"/>
    <n v="3.939070545819126"/>
    <n v="16.67017903120216"/>
    <n v="23.843469960146546"/>
    <n v="68.313835746715981"/>
    <n v="72.514009453077222"/>
    <s v="Medianas"/>
    <n v="2024"/>
    <n v="4"/>
    <d v="2026-02-27T00:00:00"/>
    <x v="13"/>
    <x v="4"/>
  </r>
  <r>
    <n v="2025"/>
    <n v="12"/>
    <n v="22"/>
    <x v="35"/>
    <s v="Otros Automoviles y Obligatorios"/>
    <n v="16"/>
    <s v="b17ef6d19c7a5b1ee83b907c595526dcb1eb06db8227d650d5dda0a9f4ce8cd9"/>
    <s v="a62909462c6310cff6f2c460478962c30aafe7f1a24cba6daff12de1aba6d3de"/>
    <x v="14"/>
    <n v="7074.0382"/>
    <n v="7577.3154100000002"/>
    <n v="7074.0382"/>
    <n v="7577.3154100000002"/>
    <n v="6502.0824000000011"/>
    <n v="43.543370000000003"/>
    <n v="6502.0824000000011"/>
    <n v="43.543370000000003"/>
    <n v="34851877.802999951"/>
    <n v="34722901.368000001"/>
    <n v="143.042"/>
    <n v="137.94900000000001"/>
    <n v="0"/>
    <n v="0"/>
    <n v="6502.0824000000002"/>
    <n v="43.543370000000003"/>
    <n v="7434.9982300000001"/>
    <n v="8194.0869199999997"/>
    <n v="0"/>
    <n v="0"/>
    <n v="0"/>
    <n v="0"/>
    <n v="0"/>
    <n v="0"/>
    <s v="Otros Automoviles y Obligatorios"/>
    <s v="Automóviles"/>
    <s v="Automóviles"/>
    <x v="9"/>
    <x v="0"/>
    <n v="31899012.209799998"/>
    <n v="30790952.222909998"/>
    <n v="1025001350.6946898"/>
    <n v="915229324.65265012"/>
    <n v="979173922.5983398"/>
    <n v="876641246.77608013"/>
    <n v="6335924.7192400005"/>
    <n v="4915215.4919500006"/>
    <n v="3404863.2988200011"/>
    <n v="3043391.8701899992"/>
    <n v="8355087.9348200001"/>
    <n v="6706919.4443900008"/>
    <n v="0.11164965673469267"/>
    <n v="0.1541603907785917"/>
    <n v="-503.2772100000002"/>
    <n v="-6.6418933721012934"/>
    <n v="8.4667429657069207E-2"/>
    <n v="0.11297758192605163"/>
    <n v="2.2176355034049355E-2"/>
    <n v="2.4608902495591223E-2"/>
    <n v="6.901491588479961E-4"/>
    <n v="7.224496115284917E-4"/>
    <n v="8.2791440417140914E-4"/>
    <n v="8.6435761925031439E-4"/>
    <m/>
    <m/>
    <m/>
    <n v="0"/>
    <m/>
    <n v="0"/>
    <m/>
    <n v="0"/>
    <m/>
    <n v="14832.428059656386"/>
    <n v="91.914719940302291"/>
    <n v="0.57465431546553503"/>
    <n v="0.19096456536899384"/>
    <n v="14832.428059656382"/>
    <n v="-9.2638593831269702"/>
    <n v="87.452373206550178"/>
    <n v="0.53139990367590595"/>
    <s v="Medianas"/>
    <n v="2024"/>
    <n v="4"/>
    <d v="2026-02-27T00:00:00"/>
    <x v="9"/>
    <x v="14"/>
  </r>
  <r>
    <n v="2025"/>
    <n v="12"/>
    <n v="22"/>
    <x v="35"/>
    <s v="Automoviles Turistas"/>
    <n v="16"/>
    <s v="b17ef6d19c7a5b1ee83b907c595526dcb1eb06db8227d650d5dda0a9f4ce8cd9"/>
    <s v="a62909462c6310cff6f2c460478962c30aafe7f1a24cba6daff12de1aba6d3de"/>
    <x v="28"/>
    <n v="3196.4694500000001"/>
    <n v="3830.5910600000002"/>
    <n v="3196.4694500000001"/>
    <n v="3830.5910600000002"/>
    <n v="3106.2791399999987"/>
    <n v="4325.9894899999999"/>
    <n v="3106.2791399999987"/>
    <n v="4325.9894899999999"/>
    <n v="34851877.802999951"/>
    <n v="34722901.368000001"/>
    <n v="143.042"/>
    <n v="137.94900000000001"/>
    <n v="0"/>
    <n v="0"/>
    <n v="3106.2791400000001"/>
    <n v="4325.9894899999999"/>
    <n v="3480.6630099999998"/>
    <n v="3213.1203300000002"/>
    <n v="0"/>
    <n v="0"/>
    <n v="0"/>
    <n v="0"/>
    <n v="0"/>
    <n v="0"/>
    <s v="Automoviles Turistas"/>
    <s v="Automóviles"/>
    <s v="Automóviles"/>
    <x v="12"/>
    <x v="0"/>
    <n v="31899012.209799998"/>
    <n v="30790952.222909998"/>
    <n v="1025001350.6946898"/>
    <n v="915229324.65265012"/>
    <n v="979173922.5983398"/>
    <n v="876641246.77608013"/>
    <n v="2097418.8258400001"/>
    <n v="1901006.6212099998"/>
    <n v="1101962.7584699998"/>
    <n v="872757.55660999997"/>
    <n v="8355087.9348200001"/>
    <n v="6706919.4443900008"/>
    <n v="0.15240015063371232"/>
    <n v="0.2015032992132248"/>
    <n v="-634.12161000000015"/>
    <n v="-16.554145302056867"/>
    <n v="3.8257759522537731E-2"/>
    <n v="5.7114016229971212E-2"/>
    <n v="1.0020590697219089E-2"/>
    <n v="1.2440638510522744E-2"/>
    <n v="3.1185026710780513E-4"/>
    <n v="3.2644552476620664E-4"/>
    <n v="4.1853893410307797E-4"/>
    <n v="4.3696222075875529E-4"/>
    <m/>
    <m/>
    <m/>
    <n v="0"/>
    <m/>
    <n v="0"/>
    <m/>
    <n v="0"/>
    <m/>
    <n v="-28.194944828680136"/>
    <n v="97.17843979394199"/>
    <n v="112.93268903520072"/>
    <n v="0.28188603617719854"/>
    <n v="-28.1949448286801"/>
    <n v="8.3265689585923397"/>
    <n v="89.243892071010933"/>
    <n v="134.63515354870012"/>
    <s v="Medianas"/>
    <n v="2024"/>
    <n v="4"/>
    <d v="2026-02-27T00:00:00"/>
    <x v="12"/>
    <x v="28"/>
  </r>
  <r>
    <n v="2025"/>
    <n v="12"/>
    <n v="22"/>
    <x v="35"/>
    <s v="Daños Sin Autos"/>
    <n v="16"/>
    <s v="b17ef6d19c7a5b1ee83b907c595526dcb1eb06db8227d650d5dda0a9f4ce8cd9"/>
    <s v="a62909462c6310cff6f2c460478962c30aafe7f1a24cba6daff12de1aba6d3de"/>
    <x v="11"/>
    <n v="10406548.0163"/>
    <n v="11920308.222650001"/>
    <n v="10406548.0163"/>
    <n v="11920308.222650001"/>
    <n v="7779441.4043700006"/>
    <n v="4621739.979890001"/>
    <n v="7779441.4043700006"/>
    <n v="4621739.979890001"/>
    <n v="34851877.802999951"/>
    <n v="34722901.368000001"/>
    <n v="143.042"/>
    <n v="137.94900000000001"/>
    <n v="0"/>
    <n v="0"/>
    <n v="963420.00737000001"/>
    <n v="1192077.8098899999"/>
    <n v="1968148.8156999999"/>
    <n v="2212661.0866999999"/>
    <n v="0"/>
    <n v="0"/>
    <n v="0"/>
    <n v="0"/>
    <n v="0"/>
    <n v="0"/>
    <s v="Daños Sin Autos"/>
    <s v="Totales"/>
    <s v="Daños Sin Autos Total"/>
    <x v="24"/>
    <x v="0"/>
    <n v="31899012.209799998"/>
    <n v="30790952.222909998"/>
    <n v="1025001350.6946898"/>
    <n v="915229324.65265012"/>
    <n v="979173922.5983398"/>
    <n v="876641246.77608013"/>
    <n v="158795452.76903"/>
    <n v="137875233.45422003"/>
    <n v="62296046.385199986"/>
    <n v="56116765.89553"/>
    <n v="18761635.95112"/>
    <n v="18627227.667040002"/>
    <n v="6.5534294810295712"/>
    <n v="8.6457211523837678"/>
    <n v="-1513760.2063500006"/>
    <n v="-12.699002224402856"/>
    <n v="55.467167380351853"/>
    <n v="63.994000802075455"/>
    <n v="32.623417765591206"/>
    <n v="38.713671913597722"/>
    <n v="1.0152716393248666"/>
    <n v="1.0627885175582641"/>
    <n v="1.3024394981196679"/>
    <n v="1.3597704039694583"/>
    <m/>
    <m/>
    <m/>
    <n v="0"/>
    <m/>
    <n v="0"/>
    <m/>
    <n v="0"/>
    <m/>
    <n v="68.322784021163258"/>
    <n v="74.755254020688639"/>
    <n v="38.771983857834705"/>
    <n v="12.487857345339021"/>
    <n v="-19.181449450946452"/>
    <n v="-11.050597512187"/>
    <n v="48.950567136222681"/>
    <n v="53.875300517346062"/>
    <s v="Grandes"/>
    <n v="2024"/>
    <n v="4"/>
    <d v="2026-02-27T00:00:00"/>
    <x v="24"/>
    <x v="11"/>
  </r>
  <r>
    <n v="2025"/>
    <n v="12"/>
    <n v="22"/>
    <x v="35"/>
    <s v="Daños"/>
    <n v="16"/>
    <s v="b17ef6d19c7a5b1ee83b907c595526dcb1eb06db8227d650d5dda0a9f4ce8cd9"/>
    <s v="a62909462c6310cff6f2c460478962c30aafe7f1a24cba6daff12de1aba6d3de"/>
    <x v="24"/>
    <n v="18761635.95112"/>
    <n v="18627227.667040002"/>
    <n v="18761635.95112"/>
    <n v="18627227.667040002"/>
    <n v="12812605.200849997"/>
    <n v="8976912.8111699987"/>
    <n v="12812605.200849997"/>
    <n v="8976912.8111699987"/>
    <n v="34851877.802999951"/>
    <n v="34722901.368000001"/>
    <n v="143.042"/>
    <n v="137.94900000000001"/>
    <n v="4099.9554400000006"/>
    <n v="4479.9272799999999"/>
    <n v="5996583.8038500007"/>
    <n v="5546374.0431700004"/>
    <n v="9176632.7384300008"/>
    <n v="8232918.0870000003"/>
    <n v="0"/>
    <n v="0"/>
    <n v="0"/>
    <n v="0"/>
    <n v="0"/>
    <n v="0"/>
    <s v="Daños"/>
    <s v="Totales"/>
    <s v="Daños Total"/>
    <x v="23"/>
    <x v="0"/>
    <n v="31899012.209799998"/>
    <n v="30790952.222909998"/>
    <n v="1025001350.6946898"/>
    <n v="915229324.65265012"/>
    <n v="979173922.5983398"/>
    <n v="876641246.77608013"/>
    <n v="371146564.74468988"/>
    <n v="331092600.86896008"/>
    <n v="192698359.00147003"/>
    <n v="170533067.60229999"/>
    <n v="18761635.95112"/>
    <n v="18627227.667040002"/>
    <n v="5.055047717880953"/>
    <n v="5.6259872972553353"/>
    <n v="134408.28407999873"/>
    <n v="0.72156891236063725"/>
    <n v="100"/>
    <n v="100"/>
    <n v="58.815727044225085"/>
    <n v="60.495783086501689"/>
    <n v="1.8304010954136201"/>
    <n v="1.9160677708137945"/>
    <n v="2.035252495226751"/>
    <n v="2.1248404333634943"/>
    <m/>
    <m/>
    <m/>
    <n v="0"/>
    <m/>
    <n v="0"/>
    <m/>
    <n v="0"/>
    <m/>
    <n v="42.728413101074516"/>
    <n v="68.291513779666587"/>
    <n v="48.192425473245393"/>
    <n v="6.6490473853761545"/>
    <n v="8.1171907479699268"/>
    <n v="11.462699391120523"/>
    <n v="65.346232924168817"/>
    <n v="67.368264624518432"/>
    <s v="Medianas"/>
    <n v="2024"/>
    <n v="4"/>
    <d v="2026-02-27T00:00:00"/>
    <x v="23"/>
    <x v="24"/>
  </r>
  <r>
    <n v="2025"/>
    <n v="12"/>
    <n v="22"/>
    <x v="35"/>
    <s v="Total General"/>
    <n v="16"/>
    <s v="b17ef6d19c7a5b1ee83b907c595526dcb1eb06db8227d650d5dda0a9f4ce8cd9"/>
    <s v="a62909462c6310cff6f2c460478962c30aafe7f1a24cba6daff12de1aba6d3de"/>
    <x v="8"/>
    <n v="31899012.209799998"/>
    <n v="30790952.222909998"/>
    <n v="31899012.209799998"/>
    <n v="30790952.222909998"/>
    <n v="22749439.91409"/>
    <n v="16854701.647350002"/>
    <n v="22749439.91409"/>
    <n v="16854701.647350002"/>
    <n v="34851877.802999951"/>
    <n v="34722901.368000001"/>
    <n v="143.042"/>
    <n v="137.94900000000001"/>
    <n v="485001.03232"/>
    <n v="108978.12547"/>
    <n v="15917184.859780001"/>
    <n v="13405424.68066"/>
    <n v="22018291.294419996"/>
    <n v="19338010.123880003"/>
    <n v="3615462.3654800002"/>
    <n v="3417021.5673699994"/>
    <n v="2738485.0243499996"/>
    <n v="2597080.1457500001"/>
    <n v="0"/>
    <n v="0"/>
    <s v="Total General"/>
    <s v="Totales"/>
    <s v="Total General"/>
    <x v="26"/>
    <x v="0"/>
    <n v="31899012.209799998"/>
    <n v="30790952.222909998"/>
    <n v="1025001350.6946898"/>
    <n v="915229324.65265012"/>
    <n v="979173922.5983398"/>
    <n v="876641246.77608013"/>
    <n v="1025001350.6946898"/>
    <n v="915229324.65265012"/>
    <n v="593582477.48155999"/>
    <n v="529500429.12055987"/>
    <n v="31899012.209799998"/>
    <n v="30790952.222909998"/>
    <n v="3.1120946512100298"/>
    <n v="3.3642882055375409"/>
    <n v="1108059.9868899994"/>
    <n v="3.5986544971660539"/>
    <n v="100"/>
    <n v="100"/>
    <n v="100"/>
    <n v="100"/>
    <n v="3.1120946512100298"/>
    <n v="3.2577473187963024"/>
    <n v="3.3642882055375409"/>
    <n v="3.5123777641248619"/>
    <n v="0.35272757084950551"/>
    <n v="0.26716891860620523"/>
    <m/>
    <n v="198440.79811000079"/>
    <n v="5.8074201229796785"/>
    <n v="141404.87859999947"/>
    <n v="5.4447637602328847"/>
    <n v="0"/>
    <m/>
    <n v="34.973851154860427"/>
    <n v="71.317067012817816"/>
    <n v="54.739137410662039"/>
    <n v="3.832565949488751"/>
    <n v="18.736893749764725"/>
    <n v="13.860170479640942"/>
    <n v="72.290736129073863"/>
    <n v="69.321634412146636"/>
    <s v="Medianas"/>
    <n v="2024"/>
    <n v="4"/>
    <d v="2026-02-27T00:00:00"/>
    <x v="26"/>
    <x v="8"/>
  </r>
  <r>
    <n v="2025"/>
    <n v="12"/>
    <n v="22"/>
    <x v="35"/>
    <s v="Total General Sin Pensiones"/>
    <n v="16"/>
    <s v="b17ef6d19c7a5b1ee83b907c595526dcb1eb06db8227d650d5dda0a9f4ce8cd9"/>
    <s v="a62909462c6310cff6f2c460478962c30aafe7f1a24cba6daff12de1aba6d3de"/>
    <x v="8"/>
    <n v="31899012.209799998"/>
    <n v="30790952.222909998"/>
    <n v="31899012.209799998"/>
    <n v="30790952.222909998"/>
    <n v="22749439.91409"/>
    <n v="16854701.647350002"/>
    <n v="22749439.91409"/>
    <n v="16854701.647350002"/>
    <n v="34851877.802999951"/>
    <n v="34722901.368000001"/>
    <n v="143.042"/>
    <n v="137.94900000000001"/>
    <n v="485001.03232"/>
    <n v="108978.12547"/>
    <n v="15917184.859780001"/>
    <n v="13405424.68066"/>
    <n v="22018291.294419996"/>
    <n v="19338010.123880003"/>
    <n v="3615462.3654800002"/>
    <n v="3417021.5673699994"/>
    <n v="2738485.0243499996"/>
    <n v="2597080.1457500001"/>
    <n v="0"/>
    <n v="0"/>
    <s v="Total General Sin Pensiones"/>
    <s v="Totales"/>
    <s v="Total General Sin Pensiones"/>
    <x v="25"/>
    <x v="0"/>
    <n v="31899012.209799998"/>
    <n v="30790952.222909998"/>
    <n v="1025001350.6946898"/>
    <n v="915229324.65265012"/>
    <n v="979173922.5983398"/>
    <n v="876641246.77608013"/>
    <n v="979173922.5983398"/>
    <n v="876641246.77608013"/>
    <n v="558476302.03137994"/>
    <n v="497794560.05847001"/>
    <n v="31899012.209799998"/>
    <n v="30790952.222909998"/>
    <n v="3.2577473187963024"/>
    <n v="3.5123777641248619"/>
    <n v="1108059.9868899994"/>
    <n v="3.5986544971660539"/>
    <n v="100"/>
    <n v="100"/>
    <n v="100"/>
    <n v="100"/>
    <n v="3.1120946512100298"/>
    <n v="3.2577473187963024"/>
    <n v="3.3642882055375409"/>
    <n v="3.5123777641248619"/>
    <n v="0.36923597351183485"/>
    <n v="0.27967299385211819"/>
    <m/>
    <n v="198440.79811000079"/>
    <n v="5.8074201229796785"/>
    <n v="141404.87859999947"/>
    <n v="5.4447637602328847"/>
    <n v="0"/>
    <m/>
    <n v="34.973851154860427"/>
    <n v="71.317067012817816"/>
    <n v="54.739137410662039"/>
    <n v="4.0734834819923558"/>
    <n v="18.736893749764725"/>
    <n v="13.860170479640942"/>
    <n v="72.290736129073863"/>
    <n v="69.321634412146636"/>
    <s v="Medianas"/>
    <n v="2024"/>
    <n v="4"/>
    <d v="2026-02-27T00:00:00"/>
    <x v="25"/>
    <x v="8"/>
  </r>
  <r>
    <n v="2025"/>
    <n v="12"/>
    <n v="111"/>
    <x v="36"/>
    <s v="Vida Individual"/>
    <n v="230"/>
    <s v="a0eaec5a55dc2f5b2ba523018adc485ff620b9d83509b9f37186a7716e438d21"/>
    <s v="a62909462c6310cff6f2c460478962c30aafe7f1a24cba6daff12de1aba6d3de"/>
    <x v="14"/>
    <n v="1927820.89"/>
    <n v="1598871.6704300002"/>
    <n v="1927820.89"/>
    <n v="1598871.6704300002"/>
    <n v="714446.85038000008"/>
    <n v="593202.31896000006"/>
    <n v="714446.85038000008"/>
    <n v="593202.31896000006"/>
    <n v="34851877.802999951"/>
    <n v="34722901.368000001"/>
    <n v="143.042"/>
    <n v="137.94900000000001"/>
    <n v="0"/>
    <n v="0"/>
    <n v="646380.96814999997"/>
    <n v="588510.68995999999"/>
    <n v="1157372.0406099998"/>
    <n v="1319859.81519"/>
    <n v="568233.32120000001"/>
    <n v="394064.86869000003"/>
    <n v="1360648.04678"/>
    <n v="1205964.5758700001"/>
    <n v="-1060.4779799999999"/>
    <n v="-1157.7741299999998"/>
    <s v="Vida Individual"/>
    <s v="Vida"/>
    <s v="Vida"/>
    <x v="35"/>
    <x v="0"/>
    <n v="2709531.6971700001"/>
    <n v="2296927.3699899996"/>
    <n v="1025001350.6946898"/>
    <n v="915229324.65265012"/>
    <n v="979173922.5983398"/>
    <n v="876641246.77608013"/>
    <n v="318916234.91786987"/>
    <n v="280512511.78619993"/>
    <n v="158972712.63444"/>
    <n v="148438254.48143995"/>
    <n v="2709531.6971700001"/>
    <n v="2296927.3699899996"/>
    <n v="0.60449129863096163"/>
    <n v="0.56998230141285922"/>
    <n v="328949.21956999972"/>
    <n v="20.573835014634547"/>
    <n v="71.149597253781295"/>
    <n v="69.609152266619617"/>
    <n v="71.149597253781295"/>
    <n v="69.609152266619617"/>
    <n v="0.18807983898688801"/>
    <n v="0.1968823766143942"/>
    <n v="0.17469628948316396"/>
    <n v="0.18238608738865317"/>
    <n v="0.17817635447324795"/>
    <n v="0.42664746971266804"/>
    <n v="-3.3252555495429814E-4"/>
    <n v="174168.45250999997"/>
    <n v="44.197914188339759"/>
    <n v="154683.47090999992"/>
    <n v="12.826535207172984"/>
    <n v="97.296149999999898"/>
    <n v="-8.4037246539616426"/>
    <n v="20.438984735016795"/>
    <n v="37.059814741399556"/>
    <n v="37.101309000019015"/>
    <n v="0.44941476970508809"/>
    <n v="9.8333435870014974"/>
    <n v="-12.310987326832834"/>
    <n v="55.849022221870946"/>
    <n v="44.588878545050719"/>
    <s v="Medianas"/>
    <n v="2024"/>
    <n v="4"/>
    <d v="2026-02-27T00:00:00"/>
    <x v="35"/>
    <x v="14"/>
  </r>
  <r>
    <n v="2025"/>
    <n v="12"/>
    <n v="111"/>
    <x v="36"/>
    <s v="Total General Sin Pensiones"/>
    <n v="230"/>
    <s v="a0eaec5a55dc2f5b2ba523018adc485ff620b9d83509b9f37186a7716e438d21"/>
    <s v="a62909462c6310cff6f2c460478962c30aafe7f1a24cba6daff12de1aba6d3de"/>
    <x v="52"/>
    <n v="2709531.6971700001"/>
    <n v="2296927.3699899996"/>
    <n v="2709531.6971700001"/>
    <n v="2296927.3699899996"/>
    <n v="1278815.5588399998"/>
    <n v="1088842.1981000002"/>
    <n v="1278815.5588399998"/>
    <n v="1088842.1981000002"/>
    <n v="34851877.802999951"/>
    <n v="34722901.368000001"/>
    <n v="143.042"/>
    <n v="137.94900000000001"/>
    <n v="47987.00518"/>
    <n v="50732.197780000002"/>
    <n v="1114307.6380999999"/>
    <n v="1041992.87072"/>
    <n v="1805868.3261500001"/>
    <n v="1930153.66949"/>
    <n v="725582.20534999995"/>
    <n v="685048.27032000001"/>
    <n v="1985009.9697999998"/>
    <n v="1613036.8737999999"/>
    <n v="-1060.4779799999999"/>
    <n v="-1157.7741299999998"/>
    <s v="Total General Sin Pensiones"/>
    <s v="Totales"/>
    <s v="Total General Sin Pensiones"/>
    <x v="25"/>
    <x v="0"/>
    <n v="2709531.6971700001"/>
    <n v="2296927.3699899996"/>
    <n v="1025001350.6946898"/>
    <n v="915229324.65265012"/>
    <n v="979173922.5983398"/>
    <n v="876641246.77608013"/>
    <n v="979173922.5983398"/>
    <n v="876641246.77608013"/>
    <n v="558476302.03137994"/>
    <n v="497794560.05847001"/>
    <n v="2709531.6971700001"/>
    <n v="2296927.3699899996"/>
    <n v="0.27671608022198713"/>
    <n v="0.26201452172563611"/>
    <n v="412604.32718000049"/>
    <n v="17.96331623588938"/>
    <n v="100"/>
    <n v="100"/>
    <n v="100"/>
    <n v="100"/>
    <n v="0.26434420748164167"/>
    <n v="0.27671608022198713"/>
    <n v="0.25096741419007029"/>
    <n v="0.26201452172563611"/>
    <n v="7.4101463346224763E-2"/>
    <n v="0.20272292020732841"/>
    <n v="-1.0830333156605225E-4"/>
    <n v="40533.935029999935"/>
    <n v="5.9169458250096341"/>
    <n v="371973.0959999999"/>
    <n v="23.060421125011477"/>
    <n v="97.296149999999898"/>
    <n v="-8.4037246539616426"/>
    <n v="17.447281256319602"/>
    <n v="47.196921895236457"/>
    <n v="47.404293767666708"/>
    <n v="0.22898295848695566"/>
    <n v="6.9400443527057432"/>
    <n v="-6.4391424011767668"/>
    <n v="61.704811029917948"/>
    <n v="53.98496954884029"/>
    <s v="Resto"/>
    <n v="2024"/>
    <n v="4"/>
    <d v="2026-02-27T00:00:00"/>
    <x v="25"/>
    <x v="52"/>
  </r>
  <r>
    <n v="2025"/>
    <n v="12"/>
    <n v="111"/>
    <x v="36"/>
    <s v="Vida Total"/>
    <n v="230"/>
    <s v="a0eaec5a55dc2f5b2ba523018adc485ff620b9d83509b9f37186a7716e438d21"/>
    <s v="a62909462c6310cff6f2c460478962c30aafe7f1a24cba6daff12de1aba6d3de"/>
    <x v="26"/>
    <n v="2709531.6971700001"/>
    <n v="2296927.3699899996"/>
    <n v="2709531.6971700001"/>
    <n v="2296927.3699899996"/>
    <n v="1278815.5588399998"/>
    <n v="1088842.1981000002"/>
    <n v="1278815.5588399998"/>
    <n v="1088842.1981000002"/>
    <n v="34851877.802999951"/>
    <n v="34722901.368000001"/>
    <n v="143.042"/>
    <n v="137.94900000000001"/>
    <n v="47987.00518"/>
    <n v="50732.197780000002"/>
    <n v="1114307.6380999999"/>
    <n v="1041992.87072"/>
    <n v="1805868.3261500001"/>
    <n v="1930153.66949"/>
    <n v="725582.20534999995"/>
    <n v="685048.27032000001"/>
    <n v="1985009.9697999998"/>
    <n v="1613036.8737999999"/>
    <n v="-1060.4779799999999"/>
    <n v="-1157.7741299999998"/>
    <s v="Vida Total"/>
    <s v="Totales"/>
    <s v="Vida Total"/>
    <x v="36"/>
    <x v="0"/>
    <n v="2709531.6971700001"/>
    <n v="2296927.3699899996"/>
    <n v="1025001350.6946898"/>
    <n v="915229324.65265012"/>
    <n v="979173922.5983398"/>
    <n v="876641246.77608013"/>
    <n v="419079410.71260005"/>
    <n v="375894584.23469001"/>
    <n v="220434023.07100993"/>
    <n v="204982911.17896998"/>
    <n v="2709531.6971700001"/>
    <n v="2296927.3699899996"/>
    <n v="0.64654374037672935"/>
    <n v="0.61105625521752971"/>
    <n v="412604.32718000049"/>
    <n v="17.96331623588938"/>
    <n v="100"/>
    <n v="100"/>
    <n v="100"/>
    <n v="100"/>
    <n v="0.26434420748164167"/>
    <n v="0.27671608022198713"/>
    <n v="0.25096741419007029"/>
    <n v="0.26201452172563611"/>
    <n v="0.17313716369797896"/>
    <n v="0.47365962608964757"/>
    <n v="-2.5304941089727355E-4"/>
    <n v="40533.935029999935"/>
    <n v="5.9169458250096341"/>
    <n v="371973.0959999999"/>
    <n v="23.060421125011477"/>
    <n v="97.296149999999898"/>
    <n v="-8.4037246539616426"/>
    <n v="17.447281256319602"/>
    <n v="47.196921895236457"/>
    <n v="47.404293767666708"/>
    <n v="0.58013528992665808"/>
    <n v="6.9400443527057432"/>
    <n v="-6.4391424011767668"/>
    <n v="61.704811029917948"/>
    <n v="53.98496954884029"/>
    <s v="Resto"/>
    <n v="2024"/>
    <n v="4"/>
    <d v="2026-02-27T00:00:00"/>
    <x v="36"/>
    <x v="26"/>
  </r>
  <r>
    <n v="2025"/>
    <n v="12"/>
    <n v="111"/>
    <x v="36"/>
    <s v="Vida Gpo y Col"/>
    <n v="230"/>
    <s v="a0eaec5a55dc2f5b2ba523018adc485ff620b9d83509b9f37186a7716e438d21"/>
    <s v="a62909462c6310cff6f2c460478962c30aafe7f1a24cba6daff12de1aba6d3de"/>
    <x v="33"/>
    <n v="781710.80716999993"/>
    <n v="698055.69955999998"/>
    <n v="781710.80716999993"/>
    <n v="698055.69955999998"/>
    <n v="564368.70845999999"/>
    <n v="495639.87913999998"/>
    <n v="564368.70845999999"/>
    <n v="495639.87913999998"/>
    <n v="34851877.802999951"/>
    <n v="34722901.368000001"/>
    <n v="143.042"/>
    <n v="137.94900000000001"/>
    <n v="47987.00518"/>
    <n v="50732.197780000002"/>
    <n v="467926.66995000001"/>
    <n v="453482.18076000002"/>
    <n v="648496.28553999984"/>
    <n v="610293.85430000001"/>
    <n v="157348.88415"/>
    <n v="290983.40162999998"/>
    <n v="624361.92301999999"/>
    <n v="407072.29792999994"/>
    <n v="0"/>
    <n v="0"/>
    <s v="Vida Gpo y Col"/>
    <s v="Vida"/>
    <s v="Vida"/>
    <x v="37"/>
    <x v="0"/>
    <n v="2709531.6971700001"/>
    <n v="2296927.3699899996"/>
    <n v="1025001350.6946898"/>
    <n v="915229324.65265012"/>
    <n v="979173922.5983398"/>
    <n v="876641246.77608013"/>
    <n v="100163175.79472996"/>
    <n v="95382072.448490024"/>
    <n v="61461310.436570011"/>
    <n v="56544656.697530009"/>
    <n v="2709531.6971700001"/>
    <n v="2296927.3699899996"/>
    <n v="0.78043732236685848"/>
    <n v="0.73185209928938877"/>
    <n v="83655.107609999948"/>
    <n v="11.984016126897835"/>
    <n v="28.850402746218702"/>
    <n v="30.390847733380404"/>
    <n v="28.850402746218702"/>
    <n v="30.390847733380404"/>
    <n v="7.6264368494753612E-2"/>
    <n v="7.9833703607592926E-2"/>
    <n v="7.6271124706906404E-2"/>
    <n v="7.9628434336982995E-2"/>
    <n v="0.15709254713774642"/>
    <n v="0.62334477522911225"/>
    <m/>
    <n v="-133634.51747999998"/>
    <n v="-45.925134124977681"/>
    <n v="217289.62509000005"/>
    <n v="53.378632295770977"/>
    <n v="0"/>
    <m/>
    <n v="13.866686724089572"/>
    <n v="72.196610726563208"/>
    <n v="71.002912726364499"/>
    <n v="0.91825036669604709"/>
    <n v="3.1852385392061366"/>
    <n v="6.259678181393058"/>
    <n v="72.155643815347332"/>
    <n v="74.305546019325206"/>
    <s v="Resto"/>
    <n v="2024"/>
    <n v="4"/>
    <d v="2026-02-27T00:00:00"/>
    <x v="37"/>
    <x v="33"/>
  </r>
  <r>
    <n v="2025"/>
    <n v="12"/>
    <n v="111"/>
    <x v="36"/>
    <s v="Total General"/>
    <n v="230"/>
    <s v="a0eaec5a55dc2f5b2ba523018adc485ff620b9d83509b9f37186a7716e438d21"/>
    <s v="a62909462c6310cff6f2c460478962c30aafe7f1a24cba6daff12de1aba6d3de"/>
    <x v="40"/>
    <n v="2709531.6971700001"/>
    <n v="2296927.3699899996"/>
    <n v="2709531.6971700001"/>
    <n v="2296927.3699899996"/>
    <n v="1278815.5588399998"/>
    <n v="1088842.1981000002"/>
    <n v="1278815.5588399998"/>
    <n v="1088842.1981000002"/>
    <n v="34851877.802999951"/>
    <n v="34722901.368000001"/>
    <n v="143.042"/>
    <n v="137.94900000000001"/>
    <n v="47987.00518"/>
    <n v="50732.197780000002"/>
    <n v="1114307.6380999999"/>
    <n v="1041992.87072"/>
    <n v="1805868.3261500001"/>
    <n v="1930153.66949"/>
    <n v="725582.20534999995"/>
    <n v="685048.27032000001"/>
    <n v="1985009.9697999998"/>
    <n v="1613036.8737999999"/>
    <n v="-1060.4779799999999"/>
    <n v="-1157.7741299999998"/>
    <s v="Total General"/>
    <s v="Totales"/>
    <s v="Total General"/>
    <x v="26"/>
    <x v="0"/>
    <n v="2709531.6971700001"/>
    <n v="2296927.3699899996"/>
    <n v="1025001350.6946898"/>
    <n v="915229324.65265012"/>
    <n v="979173922.5983398"/>
    <n v="876641246.77608013"/>
    <n v="1025001350.6946898"/>
    <n v="915229324.65265012"/>
    <n v="593582477.48155999"/>
    <n v="529500429.12055987"/>
    <n v="2709531.6971700001"/>
    <n v="2296927.3699899996"/>
    <n v="0.26434420748164167"/>
    <n v="0.25096741419007029"/>
    <n v="412604.32718000049"/>
    <n v="17.96331623588938"/>
    <n v="100"/>
    <n v="100"/>
    <n v="100"/>
    <n v="100"/>
    <n v="0.26434420748164167"/>
    <n v="0.27671608022198713"/>
    <n v="0.25096741419007029"/>
    <n v="0.26201452172563611"/>
    <n v="7.07884145575262E-2"/>
    <n v="0.19365925405412088"/>
    <n v="-1.0346113000546447E-4"/>
    <n v="40533.935029999935"/>
    <n v="5.9169458250096341"/>
    <n v="371973.0959999999"/>
    <n v="23.060421125011477"/>
    <n v="97.296149999999898"/>
    <n v="-8.4037246539616426"/>
    <n v="17.447281256319602"/>
    <n v="47.196921895236457"/>
    <n v="47.404293767666708"/>
    <n v="0.21544024753994309"/>
    <n v="6.9400443527057432"/>
    <n v="-6.4391424011767668"/>
    <n v="61.704811029917948"/>
    <n v="53.98496954884029"/>
    <s v="Resto"/>
    <n v="2024"/>
    <n v="4"/>
    <d v="2026-02-27T00:00:00"/>
    <x v="26"/>
    <x v="40"/>
  </r>
  <r>
    <n v="2025"/>
    <n v="12"/>
    <n v="13"/>
    <x v="37"/>
    <s v="Incendio"/>
    <n v="13"/>
    <s v="3fdba35f04dc8c462986c992bcf875546257113072a909c162f7e470e581e278"/>
    <s v="a62909462c6310cff6f2c460478962c30aafe7f1a24cba6daff12de1aba6d3de"/>
    <x v="39"/>
    <n v="858.39190000000008"/>
    <n v="983.63285999999994"/>
    <n v="858.39190000000008"/>
    <n v="983.63285999999994"/>
    <n v="423"/>
    <n v="2.5"/>
    <n v="423"/>
    <n v="2.5"/>
    <n v="34851877.802999951"/>
    <n v="34722901.368000001"/>
    <n v="143.042"/>
    <n v="137.94900000000001"/>
    <n v="0"/>
    <n v="0"/>
    <n v="140.74995999999999"/>
    <n v="0.62492999999999999"/>
    <n v="175.08611999999999"/>
    <n v="342.13603000000001"/>
    <n v="0"/>
    <n v="0"/>
    <n v="0"/>
    <n v="0"/>
    <n v="0"/>
    <n v="0"/>
    <s v="Incendio"/>
    <s v="Daños Sin Autos"/>
    <s v="Incendio"/>
    <x v="0"/>
    <x v="0"/>
    <n v="1452349.80691"/>
    <n v="1543430.5720599999"/>
    <n v="1025001350.6946898"/>
    <n v="915229324.65265012"/>
    <n v="979173922.5983398"/>
    <n v="876641246.77608013"/>
    <n v="34004630.66296"/>
    <n v="29220783.15724"/>
    <n v="21161856.01103"/>
    <n v="17879229.429379996"/>
    <m/>
    <m/>
    <n v="2.5243382541278855E-3"/>
    <n v="3.3662097785229494E-3"/>
    <n v="-125.24095999999986"/>
    <n v="-12.732490453806101"/>
    <m/>
    <m/>
    <n v="5.9103660558629686E-2"/>
    <n v="6.37302952141965E-2"/>
    <n v="8.3745440863880726E-5"/>
    <n v="8.7664906120270023E-5"/>
    <n v="1.0747392303817521E-4"/>
    <n v="1.1220472041640639E-4"/>
    <m/>
    <m/>
    <m/>
    <n v="0"/>
    <m/>
    <n v="0"/>
    <m/>
    <n v="0"/>
    <m/>
    <n v="16820"/>
    <n v="49.278190998773404"/>
    <n v="0.2541598701775783"/>
    <n v="1.9988794923258319E-3"/>
    <n v="22422.516121805638"/>
    <n v="-48.825582619871987"/>
    <n v="80.388988002018664"/>
    <n v="0.18265541924947221"/>
    <s v="Resto"/>
    <n v="2024"/>
    <n v="4"/>
    <d v="2026-02-27T00:00:00"/>
    <x v="0"/>
    <x v="39"/>
  </r>
  <r>
    <n v="2025"/>
    <n v="12"/>
    <n v="13"/>
    <x v="37"/>
    <s v="Diversos"/>
    <n v="13"/>
    <s v="3fdba35f04dc8c462986c992bcf875546257113072a909c162f7e470e581e278"/>
    <s v="a62909462c6310cff6f2c460478962c30aafe7f1a24cba6daff12de1aba6d3de"/>
    <x v="18"/>
    <n v="15105.811900000001"/>
    <n v="14245.36606"/>
    <n v="15105.811900000001"/>
    <n v="14245.36606"/>
    <n v="2687.3143999999993"/>
    <n v="735.23352000000045"/>
    <n v="2687.3143999999993"/>
    <n v="735.23352000000045"/>
    <n v="34851877.802999951"/>
    <n v="34722901.368000001"/>
    <n v="143.042"/>
    <n v="137.94900000000001"/>
    <n v="2927.0411800000002"/>
    <n v="252.99187000000001"/>
    <n v="2885.8459900000003"/>
    <n v="-1037.9380899999999"/>
    <n v="13151.38048"/>
    <n v="12915.016900000001"/>
    <n v="0"/>
    <n v="0"/>
    <n v="0"/>
    <n v="0"/>
    <n v="0"/>
    <n v="0"/>
    <s v="Diversos"/>
    <s v="Daños Sin Autos"/>
    <s v="Diversos"/>
    <x v="6"/>
    <x v="0"/>
    <n v="1452349.80691"/>
    <n v="1543430.5720599999"/>
    <n v="1025001350.6946898"/>
    <n v="915229324.65265012"/>
    <n v="979173922.5983398"/>
    <n v="876641246.77608013"/>
    <n v="37295032.047789998"/>
    <n v="33101301.12385001"/>
    <n v="10154871.342620004"/>
    <n v="8675799.5556700006"/>
    <n v="15105.811900000001"/>
    <n v="14245.36606"/>
    <n v="4.0503549857909639E-2"/>
    <n v="4.3035668014076912E-2"/>
    <n v="860.44584000000032"/>
    <n v="6.0401806199706698"/>
    <n v="100"/>
    <n v="100"/>
    <n v="1.0400945989822468"/>
    <n v="0.92296772643209124"/>
    <n v="1.4737358043247562E-3"/>
    <n v="1.5427097833564808E-3"/>
    <n v="1.5564805099974733E-3"/>
    <n v="1.6249938172985241E-3"/>
    <m/>
    <m/>
    <m/>
    <n v="0"/>
    <m/>
    <n v="0"/>
    <m/>
    <n v="0"/>
    <m/>
    <n v="265.50488068063027"/>
    <n v="17.789936865293544"/>
    <n v="5.1612118418247261"/>
    <n v="2.6463303269253041E-2"/>
    <n v="-378.0364279723081"/>
    <n v="1.8301453403440693"/>
    <n v="21.943293286880863"/>
    <n v="-8.0366762044268008"/>
    <s v="Resto"/>
    <n v="2024"/>
    <n v="4"/>
    <d v="2026-02-27T00:00:00"/>
    <x v="6"/>
    <x v="18"/>
  </r>
  <r>
    <n v="2025"/>
    <n v="12"/>
    <n v="13"/>
    <x v="37"/>
    <s v="Tecnicos"/>
    <n v="13"/>
    <s v="3fdba35f04dc8c462986c992bcf875546257113072a909c162f7e470e581e278"/>
    <s v="a62909462c6310cff6f2c460478962c30aafe7f1a24cba6daff12de1aba6d3de"/>
    <x v="32"/>
    <n v="1878.9402399999999"/>
    <n v="1103.4076200000002"/>
    <n v="1878.9402399999999"/>
    <n v="1103.4076200000002"/>
    <n v="-50.95192999999999"/>
    <n v="266.76715000000002"/>
    <n v="-50.95192999999999"/>
    <n v="266.76715000000002"/>
    <n v="34851877.802999951"/>
    <n v="34722901.368000001"/>
    <n v="143.042"/>
    <n v="137.94900000000001"/>
    <n v="0"/>
    <n v="0"/>
    <n v="-30.761860000000002"/>
    <n v="-1551.96209"/>
    <n v="519.03813000000002"/>
    <n v="331.96841999999998"/>
    <n v="0"/>
    <n v="0"/>
    <n v="0"/>
    <n v="0"/>
    <n v="0"/>
    <n v="0"/>
    <s v="Tecnicos"/>
    <s v="Daños Sin Autos"/>
    <s v="Diversos"/>
    <x v="7"/>
    <x v="0"/>
    <n v="1452349.80691"/>
    <n v="1543430.5720599999"/>
    <n v="1025001350.6946898"/>
    <n v="915229324.65265012"/>
    <n v="979173922.5983398"/>
    <n v="876641246.77608013"/>
    <n v="18807011.735299997"/>
    <n v="17544387.203949999"/>
    <n v="7015944.0200799983"/>
    <n v="5608070.4322000016"/>
    <n v="15105.811900000001"/>
    <n v="14245.36606"/>
    <n v="9.9906368244206782E-3"/>
    <n v="6.2892343127925006E-3"/>
    <n v="775.53261999999972"/>
    <n v="70.285233302992751"/>
    <n v="12.438525333418191"/>
    <n v="7.7457301929101856"/>
    <n v="0.12937243018592112"/>
    <n v="7.1490589857067174E-2"/>
    <n v="1.8331100136858913E-4"/>
    <n v="1.9189034722391673E-4"/>
    <n v="1.2056078080963675E-4"/>
    <n v="1.2586763673941558E-4"/>
    <m/>
    <m/>
    <m/>
    <n v="0"/>
    <m/>
    <n v="0"/>
    <m/>
    <n v="0"/>
    <m/>
    <n v="-119.09977671538643"/>
    <n v="-2.7117376548388785"/>
    <n v="24.176663742815187"/>
    <n v="-7.2623056646650697E-4"/>
    <n v="-98.017872975234852"/>
    <n v="56.351658389674554"/>
    <n v="-5.9267052306927814"/>
    <n v="-467.50292994737271"/>
    <s v="Resto"/>
    <n v="2024"/>
    <n v="4"/>
    <d v="2026-02-27T00:00:00"/>
    <x v="7"/>
    <x v="32"/>
  </r>
  <r>
    <n v="2025"/>
    <n v="12"/>
    <n v="13"/>
    <x v="37"/>
    <s v="Miscelaneos"/>
    <n v="13"/>
    <s v="3fdba35f04dc8c462986c992bcf875546257113072a909c162f7e470e581e278"/>
    <s v="a62909462c6310cff6f2c460478962c30aafe7f1a24cba6daff12de1aba6d3de"/>
    <x v="39"/>
    <n v="13226.871660000001"/>
    <n v="13141.95844"/>
    <n v="13226.871660000001"/>
    <n v="13141.95844"/>
    <n v="2738.2663299999995"/>
    <n v="468.46636999999998"/>
    <n v="2738.2663299999995"/>
    <n v="468.46636999999998"/>
    <n v="34851877.802999951"/>
    <n v="34722901.368000001"/>
    <n v="143.042"/>
    <n v="137.94900000000001"/>
    <n v="2927.0411800000002"/>
    <n v="252.99187000000001"/>
    <n v="2916.6078499999999"/>
    <n v="514.024"/>
    <n v="12632.342349999999"/>
    <n v="12583.048480000001"/>
    <n v="0"/>
    <n v="0"/>
    <n v="0"/>
    <n v="0"/>
    <n v="0"/>
    <n v="0"/>
    <s v="Miscelaneos"/>
    <s v="Daños Sin Autos"/>
    <s v="Diversos"/>
    <x v="8"/>
    <x v="0"/>
    <n v="1452349.80691"/>
    <n v="1543430.5720599999"/>
    <n v="1025001350.6946898"/>
    <n v="915229324.65265012"/>
    <n v="979173922.5983398"/>
    <n v="876641246.77608013"/>
    <n v="18488020.312490001"/>
    <n v="15556913.919899998"/>
    <n v="3138927.3225399987"/>
    <n v="3067729.12347"/>
    <n v="15105.811900000001"/>
    <n v="14245.36606"/>
    <n v="7.1542931241071223E-2"/>
    <n v="8.4476641753408119E-2"/>
    <n v="84.913220000000365"/>
    <n v="0.64612302943791722"/>
    <n v="87.561474666581802"/>
    <n v="92.254269807089813"/>
    <n v="0.91072216879632562"/>
    <n v="0.851477136575024"/>
    <n v="1.2904248029561671E-3"/>
    <n v="1.3508194361325637E-3"/>
    <n v="1.4359197291878368E-3"/>
    <n v="1.4991261805591086E-3"/>
    <m/>
    <m/>
    <m/>
    <n v="0"/>
    <m/>
    <n v="0"/>
    <m/>
    <n v="0"/>
    <m/>
    <n v="484.51716181889412"/>
    <n v="20.702297568070598"/>
    <n v="3.5646617826315388"/>
    <n v="8.7235735288837865E-2"/>
    <n v="467.40694014287271"/>
    <n v="0.39174823238063983"/>
    <n v="23.088416773315203"/>
    <n v="4.085051415140061"/>
    <s v="Resto"/>
    <n v="2024"/>
    <n v="4"/>
    <d v="2026-02-27T00:00:00"/>
    <x v="8"/>
    <x v="39"/>
  </r>
  <r>
    <n v="2025"/>
    <n v="12"/>
    <n v="13"/>
    <x v="37"/>
    <s v="RC Viajero"/>
    <n v="13"/>
    <s v="3fdba35f04dc8c462986c992bcf875546257113072a909c162f7e470e581e278"/>
    <s v="a62909462c6310cff6f2c460478962c30aafe7f1a24cba6daff12de1aba6d3de"/>
    <x v="12"/>
    <n v="772.55475000000001"/>
    <n v="566.42633999999998"/>
    <n v="772.55475000000001"/>
    <n v="566.42633999999998"/>
    <n v="-260.51893000000007"/>
    <n v="260.30428000000001"/>
    <n v="-260.51893000000007"/>
    <n v="260.30428000000001"/>
    <n v="34851877.802999951"/>
    <n v="34722901.368000001"/>
    <n v="143.042"/>
    <n v="137.94900000000001"/>
    <n v="0"/>
    <n v="0"/>
    <n v="-149.11327"/>
    <n v="85.304220000000001"/>
    <n v="210.16167999999999"/>
    <n v="142.04254"/>
    <n v="0"/>
    <n v="0"/>
    <n v="0"/>
    <n v="0"/>
    <n v="0"/>
    <n v="0"/>
    <s v="RC Viajero"/>
    <s v="Daños Sin Autos"/>
    <s v="Responsabilidad Civil y Riesgos Profesionales"/>
    <x v="32"/>
    <x v="0"/>
    <n v="1452349.80691"/>
    <n v="1543430.5720599999"/>
    <n v="1025001350.6946898"/>
    <n v="915229324.65265012"/>
    <n v="979173922.5983398"/>
    <n v="876641246.77608013"/>
    <n v="384520.93780999992"/>
    <n v="319948.49102999998"/>
    <n v="68347.172659999997"/>
    <n v="98764.600600000005"/>
    <n v="101836.49098999999"/>
    <n v="209823.83250999998"/>
    <n v="0.20091357167700863"/>
    <n v="0.17703672806098311"/>
    <n v="206.12841000000003"/>
    <n v="36.391035416891107"/>
    <n v="0.75862271224158973"/>
    <n v="0.26995329044569077"/>
    <n v="5.3193434964795235E-2"/>
    <n v="3.6699178456987343E-2"/>
    <n v="7.5371095801620631E-5"/>
    <n v="7.8898623847124691E-5"/>
    <n v="6.1889006912554001E-5"/>
    <n v="6.4613243112057435E-5"/>
    <m/>
    <m/>
    <m/>
    <n v="0"/>
    <m/>
    <n v="0"/>
    <m/>
    <n v="0"/>
    <m/>
    <n v="-200.08246118734581"/>
    <n v="-33.721743345698165"/>
    <n v="45.95553942636213"/>
    <n v="-0.38117001751627405"/>
    <n v="-274.80175072229719"/>
    <n v="47.956858558006623"/>
    <n v="-70.951693001312137"/>
    <n v="60.055403120783389"/>
    <s v="Medianas"/>
    <n v="2024"/>
    <n v="4"/>
    <d v="2026-02-27T00:00:00"/>
    <x v="32"/>
    <x v="12"/>
  </r>
  <r>
    <n v="2025"/>
    <n v="12"/>
    <n v="13"/>
    <x v="37"/>
    <s v="RC General"/>
    <n v="13"/>
    <s v="3fdba35f04dc8c462986c992bcf875546257113072a909c162f7e470e581e278"/>
    <s v="a62909462c6310cff6f2c460478962c30aafe7f1a24cba6daff12de1aba6d3de"/>
    <x v="5"/>
    <n v="101063.93624"/>
    <n v="209257.40616999997"/>
    <n v="101063.93624"/>
    <n v="209257.40616999997"/>
    <n v="4479.5180700000001"/>
    <n v="6653.9838199999995"/>
    <n v="4479.5180700000001"/>
    <n v="6653.9838199999995"/>
    <n v="34851877.802999951"/>
    <n v="34722901.368000001"/>
    <n v="143.042"/>
    <n v="137.94900000000001"/>
    <n v="0"/>
    <n v="0"/>
    <n v="3042.78647"/>
    <n v="4035.6066700000001"/>
    <n v="72954.42048999999"/>
    <n v="119619.72487000001"/>
    <n v="0"/>
    <n v="0"/>
    <n v="0"/>
    <n v="0"/>
    <n v="0"/>
    <n v="0"/>
    <s v="RC General"/>
    <s v="Daños Sin Autos"/>
    <s v="Responsabilidad Civil y Riesgos Profesionales"/>
    <x v="21"/>
    <x v="0"/>
    <n v="1452349.80691"/>
    <n v="1543430.5720599999"/>
    <n v="1025001350.6946898"/>
    <n v="915229324.65265012"/>
    <n v="979173922.5983398"/>
    <n v="876641246.77608013"/>
    <n v="17283430.244149998"/>
    <n v="14944322.838619996"/>
    <n v="9150572.3407299984"/>
    <n v="6562817.1625400009"/>
    <n v="101836.49098999999"/>
    <n v="209823.83250999998"/>
    <n v="0.58474466475893916"/>
    <n v="1.4002468256990857"/>
    <n v="-108193.46992999998"/>
    <n v="-51.703531984958275"/>
    <n v="99.241377287758411"/>
    <n v="99.730046709554315"/>
    <n v="6.9586497522261714"/>
    <n v="13.557940989253984"/>
    <n v="9.8598832256664246E-3"/>
    <n v="1.0321346791162119E-2"/>
    <n v="2.2863931534254305E-2"/>
    <n v="2.3870358249690075E-2"/>
    <m/>
    <m/>
    <m/>
    <n v="0"/>
    <m/>
    <n v="0"/>
    <m/>
    <n v="0"/>
    <m/>
    <n v="-32.679155958632911"/>
    <n v="4.4323605795071499"/>
    <n v="3.1798080372812834"/>
    <n v="4.8953419558919534E-2"/>
    <n v="-24.601510533235395"/>
    <n v="-39.011379127242442"/>
    <n v="4.1708047977943723"/>
    <n v="3.3736966661525138"/>
    <s v="Resto"/>
    <n v="2024"/>
    <n v="4"/>
    <d v="2026-02-27T00:00:00"/>
    <x v="21"/>
    <x v="5"/>
  </r>
  <r>
    <n v="2025"/>
    <n v="12"/>
    <n v="13"/>
    <x v="37"/>
    <s v="Responsabilidad Civil y Riesgos Profesionales"/>
    <n v="13"/>
    <s v="3fdba35f04dc8c462986c992bcf875546257113072a909c162f7e470e581e278"/>
    <s v="a62909462c6310cff6f2c460478962c30aafe7f1a24cba6daff12de1aba6d3de"/>
    <x v="20"/>
    <n v="101836.49098999999"/>
    <n v="209823.83250999998"/>
    <n v="101836.49098999999"/>
    <n v="209823.83250999998"/>
    <n v="4218.9991400000026"/>
    <n v="6914.2881000000025"/>
    <n v="4218.9991400000026"/>
    <n v="6914.2881000000025"/>
    <n v="34851877.802999951"/>
    <n v="34722901.368000001"/>
    <n v="143.042"/>
    <n v="137.94900000000001"/>
    <n v="0"/>
    <n v="0"/>
    <n v="2893.6732000000002"/>
    <n v="4120.9108900000001"/>
    <n v="73164.582170000009"/>
    <n v="119761.7674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452349.80691"/>
    <n v="1543430.5720599999"/>
    <n v="1025001350.6946898"/>
    <n v="915229324.65265012"/>
    <n v="979173922.5983398"/>
    <n v="876641246.77608013"/>
    <n v="21871531.865920011"/>
    <n v="19519102.49123"/>
    <n v="10675318.01537"/>
    <n v="7926763.6329799984"/>
    <n v="101836.49098999999"/>
    <n v="209823.83250999998"/>
    <n v="0.46561206418595913"/>
    <n v="1.0749666005610379"/>
    <n v="-107987.34151999999"/>
    <n v="-51.46571780155309"/>
    <n v="100"/>
    <n v="100"/>
    <n v="7.0118431871909666"/>
    <n v="13.594640167710972"/>
    <n v="9.9352543214680459E-3"/>
    <n v="1.0400245415009243E-2"/>
    <n v="2.2925820541166857E-2"/>
    <n v="2.3934971492802132E-2"/>
    <m/>
    <m/>
    <m/>
    <n v="0"/>
    <m/>
    <n v="0"/>
    <m/>
    <n v="0"/>
    <m/>
    <n v="-38.981438450619365"/>
    <n v="4.1429148814782852"/>
    <n v="3.295282531678319"/>
    <n v="3.9521062828532273E-2"/>
    <n v="-29.780738355155258"/>
    <n v="-38.908231105571659"/>
    <n v="3.9550191010132028"/>
    <n v="3.4409235761294448"/>
    <s v="Resto"/>
    <n v="2024"/>
    <n v="4"/>
    <d v="2026-02-27T00:00:00"/>
    <x v="22"/>
    <x v="20"/>
  </r>
  <r>
    <n v="2025"/>
    <n v="12"/>
    <n v="13"/>
    <x v="37"/>
    <s v="Vida Individual"/>
    <n v="13"/>
    <s v="3fdba35f04dc8c462986c992bcf875546257113072a909c162f7e470e581e278"/>
    <s v="a62909462c6310cff6f2c460478962c30aafe7f1a24cba6daff12de1aba6d3de"/>
    <x v="45"/>
    <n v="14666.671699999999"/>
    <n v="21443.686799999999"/>
    <n v="14666.671699999999"/>
    <n v="21443.686799999999"/>
    <n v="24230.084830000003"/>
    <n v="6336.2045600000019"/>
    <n v="24230.084830000003"/>
    <n v="6336.2045600000019"/>
    <n v="34851877.802999951"/>
    <n v="34722901.368000001"/>
    <n v="143.042"/>
    <n v="137.94900000000001"/>
    <n v="176.11922000000001"/>
    <n v="508.32628000000005"/>
    <n v="18407.846369999999"/>
    <n v="7786.2045599999992"/>
    <n v="17414.366399999999"/>
    <n v="9071.8754300000001"/>
    <n v="2437.9958499999998"/>
    <n v="7212.8749900000012"/>
    <n v="12228.67585"/>
    <n v="14230.811810000001"/>
    <n v="0"/>
    <n v="0"/>
    <s v="Vida Individual"/>
    <s v="Vida"/>
    <s v="Vida"/>
    <x v="35"/>
    <x v="0"/>
    <n v="1452349.80691"/>
    <n v="1543430.5720599999"/>
    <n v="1025001350.6946898"/>
    <n v="915229324.65265012"/>
    <n v="979173922.5983398"/>
    <n v="876641246.77608013"/>
    <n v="318916234.91786987"/>
    <n v="280512511.78619993"/>
    <n v="158972712.63444"/>
    <n v="148438254.48143995"/>
    <n v="191499.87974"/>
    <n v="232352.28250999999"/>
    <n v="4.5989103388785115E-3"/>
    <n v="7.6444671446041865E-3"/>
    <n v="-6777.0151000000005"/>
    <n v="-31.603777667560419"/>
    <n v="7.6588412065391296"/>
    <n v="9.2289546581394593"/>
    <n v="1.0098580679543459"/>
    <n v="1.3893522124146696"/>
    <n v="1.4308929144395499E-3"/>
    <n v="1.4978617548433543E-3"/>
    <n v="2.3429851101130698E-3"/>
    <n v="2.4461188517949516E-3"/>
    <n v="7.6446275951672841E-4"/>
    <n v="3.8344475793617833E-3"/>
    <m/>
    <n v="-4774.8791400000009"/>
    <n v="-66.199388546452553"/>
    <n v="-2002.1359600000014"/>
    <n v="-14.069021407430171"/>
    <n v="0"/>
    <m/>
    <n v="282.40692200758104"/>
    <n v="165.2050671455338"/>
    <n v="29.548111848005547"/>
    <n v="1.5241662816509538E-2"/>
    <n v="136.41616692896136"/>
    <n v="91.959937439308504"/>
    <n v="105.70494468291423"/>
    <n v="85.827948367231926"/>
    <s v="Resto"/>
    <n v="2024"/>
    <n v="4"/>
    <d v="2026-02-27T00:00:00"/>
    <x v="35"/>
    <x v="45"/>
  </r>
  <r>
    <n v="2025"/>
    <n v="12"/>
    <n v="13"/>
    <x v="37"/>
    <s v="Vida Gpo y Col"/>
    <n v="13"/>
    <s v="3fdba35f04dc8c462986c992bcf875546257113072a909c162f7e470e581e278"/>
    <s v="a62909462c6310cff6f2c460478962c30aafe7f1a24cba6daff12de1aba6d3de"/>
    <x v="39"/>
    <n v="176833.20804"/>
    <n v="210908.59570999999"/>
    <n v="176833.20804"/>
    <n v="210908.59570999999"/>
    <n v="64830.146109999987"/>
    <n v="103035.31075"/>
    <n v="64830.146109999987"/>
    <n v="103035.31075"/>
    <n v="34851877.802999951"/>
    <n v="34722901.368000001"/>
    <n v="143.042"/>
    <n v="137.94900000000001"/>
    <n v="6148.8135899999997"/>
    <n v="1181.3776599999999"/>
    <n v="49208.338309999999"/>
    <n v="73750.906000000003"/>
    <n v="161145.35177000001"/>
    <n v="179388.79716999998"/>
    <n v="4605.6938499999997"/>
    <n v="33522.124620000002"/>
    <n v="172227.51418999999"/>
    <n v="177386.47109000001"/>
    <n v="0"/>
    <n v="0"/>
    <s v="Vida Gpo y Col"/>
    <s v="Vida"/>
    <s v="Vida"/>
    <x v="37"/>
    <x v="0"/>
    <n v="1452349.80691"/>
    <n v="1543430.5720599999"/>
    <n v="1025001350.6946898"/>
    <n v="915229324.65265012"/>
    <n v="979173922.5983398"/>
    <n v="876641246.77608013"/>
    <n v="100163175.79472996"/>
    <n v="95382072.448490024"/>
    <n v="61461310.436570011"/>
    <n v="56544656.697530009"/>
    <n v="191499.87974"/>
    <n v="232352.28250999999"/>
    <n v="0.17654512912249734"/>
    <n v="0.22111974535245996"/>
    <n v="-34075.387669999996"/>
    <n v="-16.156471743263502"/>
    <n v="92.341158793460863"/>
    <n v="90.771045341860543"/>
    <n v="12.175662309359751"/>
    <n v="13.664922771906909"/>
    <n v="1.7251997562749758E-2"/>
    <n v="1.8059427846153695E-2"/>
    <n v="2.3044344191008575E-2"/>
    <n v="2.4058712327948702E-2"/>
    <n v="4.5981907157563642E-3"/>
    <n v="0.17194693840674097"/>
    <m/>
    <n v="-28916.430770000003"/>
    <n v="-86.260734060835318"/>
    <n v="-5158.9569000000192"/>
    <n v="-2.9083147481876126"/>
    <n v="0"/>
    <m/>
    <n v="-37.079681093697303"/>
    <n v="36.661748564407254"/>
    <n v="48.853063765913973"/>
    <n v="0.10548122981677509"/>
    <n v="-33.277649077287272"/>
    <n v="-10.169779656146172"/>
    <n v="30.536616644229497"/>
    <n v="41.112325386801643"/>
    <s v="Resto"/>
    <n v="2024"/>
    <n v="4"/>
    <d v="2026-02-27T00:00:00"/>
    <x v="37"/>
    <x v="39"/>
  </r>
  <r>
    <n v="2025"/>
    <n v="12"/>
    <n v="13"/>
    <x v="37"/>
    <s v="Vida Total"/>
    <n v="13"/>
    <s v="3fdba35f04dc8c462986c992bcf875546257113072a909c162f7e470e581e278"/>
    <s v="a62909462c6310cff6f2c460478962c30aafe7f1a24cba6daff12de1aba6d3de"/>
    <x v="18"/>
    <n v="191499.87974"/>
    <n v="232352.28250999999"/>
    <n v="191499.87974"/>
    <n v="232352.28250999999"/>
    <n v="89060.230939999994"/>
    <n v="109371.51530999999"/>
    <n v="89060.230939999994"/>
    <n v="109371.51530999999"/>
    <n v="34851877.802999951"/>
    <n v="34722901.368000001"/>
    <n v="143.042"/>
    <n v="137.94900000000001"/>
    <n v="6324.9328099999993"/>
    <n v="1689.7039399999999"/>
    <n v="67616.184680000006"/>
    <n v="81537.110560000001"/>
    <n v="178559.71816999998"/>
    <n v="188460.67259999999"/>
    <n v="7043.689699999999"/>
    <n v="40734.999609999999"/>
    <n v="184456.19003999999"/>
    <n v="191617.28290000002"/>
    <n v="0"/>
    <n v="0"/>
    <s v="Vida Total"/>
    <s v="Totales"/>
    <s v="Vida Total"/>
    <x v="36"/>
    <x v="0"/>
    <n v="1452349.80691"/>
    <n v="1543430.5720599999"/>
    <n v="1025001350.6946898"/>
    <n v="915229324.65265012"/>
    <n v="979173922.5983398"/>
    <n v="876641246.77608013"/>
    <n v="419079410.71260005"/>
    <n v="375894584.23469001"/>
    <n v="220434023.07100993"/>
    <n v="204982911.17896998"/>
    <n v="191499.87974"/>
    <n v="232352.28250999999"/>
    <n v="4.569536819152599E-2"/>
    <n v="6.1813149817803892E-2"/>
    <n v="-40852.402769999986"/>
    <n v="-17.582096602920949"/>
    <n v="100"/>
    <n v="100"/>
    <n v="13.185520377314097"/>
    <n v="15.054274984321578"/>
    <n v="1.8682890477189313E-2"/>
    <n v="1.9557289600997049E-2"/>
    <n v="2.5387329301121649E-2"/>
    <n v="2.6504831179743654E-2"/>
    <n v="1.680752983789624E-3"/>
    <n v="4.4014615207736363E-2"/>
    <m/>
    <n v="-33691.309909999996"/>
    <n v="-82.708506769518038"/>
    <n v="-7161.0928600000334"/>
    <n v="-3.7371852640960435"/>
    <n v="0"/>
    <m/>
    <n v="-18.570908807864804"/>
    <n v="46.506677216151445"/>
    <n v="47.071418506634579"/>
    <n v="4.0402216363537677E-2"/>
    <n v="-17.073116504117625"/>
    <n v="-5.2535917936652909"/>
    <n v="37.867546708169186"/>
    <n v="43.264788051064187"/>
    <s v="Resto"/>
    <n v="2024"/>
    <n v="4"/>
    <d v="2026-02-27T00:00:00"/>
    <x v="36"/>
    <x v="18"/>
  </r>
  <r>
    <n v="2025"/>
    <n v="12"/>
    <n v="13"/>
    <x v="37"/>
    <s v="Automoviles Residentes"/>
    <n v="13"/>
    <s v="3fdba35f04dc8c462986c992bcf875546257113072a909c162f7e470e581e278"/>
    <s v="a62909462c6310cff6f2c460478962c30aafe7f1a24cba6daff12de1aba6d3de"/>
    <x v="5"/>
    <n v="197525.46716"/>
    <n v="209249.13281000001"/>
    <n v="197525.46716"/>
    <n v="209249.13281000001"/>
    <n v="152631.39666000003"/>
    <n v="215404.29747000005"/>
    <n v="152631.39666000003"/>
    <n v="215404.29747000005"/>
    <n v="34851877.802999951"/>
    <n v="34722901.368000001"/>
    <n v="143.042"/>
    <n v="137.94900000000001"/>
    <n v="0"/>
    <n v="0"/>
    <n v="92025.951849999998"/>
    <n v="139720.00649999999"/>
    <n v="127861.90701000001"/>
    <n v="132849.70772999999"/>
    <n v="0"/>
    <n v="0"/>
    <n v="0"/>
    <n v="0"/>
    <n v="0"/>
    <n v="0"/>
    <s v="Automoviles Residentes"/>
    <s v="Automóviles"/>
    <s v="Automóviles"/>
    <x v="13"/>
    <x v="0"/>
    <n v="1452349.80691"/>
    <n v="1543430.5720599999"/>
    <n v="1025001350.6946898"/>
    <n v="915229324.65265012"/>
    <n v="979173922.5983398"/>
    <n v="876641246.77608013"/>
    <n v="131854203.17789003"/>
    <n v="118102294.51461999"/>
    <n v="82072506.09262"/>
    <n v="71101630.919850022"/>
    <n v="294977.57436999999"/>
    <n v="288415.81586000003"/>
    <n v="0.14980596932015136"/>
    <n v="0.17717617906576477"/>
    <n v="-11723.66565000001"/>
    <n v="-5.6027308178357877"/>
    <n v="66.962875934506599"/>
    <n v="72.551199103301485"/>
    <n v="13.600405785177369"/>
    <n v="13.557404952185021"/>
    <n v="1.9270751889851466E-2"/>
    <n v="2.017266418164463E-2"/>
    <n v="2.2863027568463749E-2"/>
    <n v="2.3869414493047279E-2"/>
    <m/>
    <m/>
    <m/>
    <n v="0"/>
    <m/>
    <n v="0"/>
    <m/>
    <n v="0"/>
    <m/>
    <n v="-29.141898071343064"/>
    <n v="77.271755816866488"/>
    <n v="102.94154846777262"/>
    <n v="0.1859714098260303"/>
    <n v="-34.135451210417742"/>
    <n v="-3.7544687189956405"/>
    <n v="71.972922977601684"/>
    <n v="105.17148203589804"/>
    <s v="Resto"/>
    <n v="2024"/>
    <n v="4"/>
    <d v="2026-02-27T00:00:00"/>
    <x v="13"/>
    <x v="5"/>
  </r>
  <r>
    <n v="2025"/>
    <n v="12"/>
    <n v="13"/>
    <x v="37"/>
    <s v="Camiones"/>
    <n v="13"/>
    <s v="3fdba35f04dc8c462986c992bcf875546257113072a909c162f7e470e581e278"/>
    <s v="a62909462c6310cff6f2c460478962c30aafe7f1a24cba6daff12de1aba6d3de"/>
    <x v="17"/>
    <n v="80467.32534000001"/>
    <n v="66307.730079999994"/>
    <n v="80467.32534000001"/>
    <n v="66307.730079999994"/>
    <n v="37440.506860000016"/>
    <n v="62549.429910000021"/>
    <n v="37440.506860000016"/>
    <n v="62549.429910000021"/>
    <n v="34851877.802999951"/>
    <n v="34722901.368000001"/>
    <n v="143.042"/>
    <n v="137.94900000000001"/>
    <n v="0"/>
    <n v="0"/>
    <n v="26251.93144"/>
    <n v="39193.757939999996"/>
    <n v="57693.973359999996"/>
    <n v="47571.373789999998"/>
    <n v="0"/>
    <n v="0"/>
    <n v="0"/>
    <n v="0"/>
    <n v="0"/>
    <n v="0"/>
    <s v="Camiones"/>
    <s v="Automóviles"/>
    <s v="Automóviles"/>
    <x v="10"/>
    <x v="0"/>
    <n v="1452349.80691"/>
    <n v="1543430.5720599999"/>
    <n v="1025001350.6946898"/>
    <n v="915229324.65265012"/>
    <n v="979173922.5983398"/>
    <n v="876641246.77608013"/>
    <n v="72063565.252690017"/>
    <n v="68298850.786960006"/>
    <n v="43822980.466360003"/>
    <n v="39398521.360119998"/>
    <n v="294977.57436999999"/>
    <n v="288415.81586000003"/>
    <n v="0.111661593563741"/>
    <n v="9.7084693689545698E-2"/>
    <n v="14159.595260000016"/>
    <n v="21.354365837763602"/>
    <n v="27.279133172024533"/>
    <n v="22.990323842776515"/>
    <n v="5.5404920327838383"/>
    <n v="4.2961265171454901"/>
    <n v="7.8504604199266335E-3"/>
    <n v="8.2178787121364102E-3"/>
    <n v="7.2449306740870927E-3"/>
    <n v="7.5638387223795475E-3"/>
    <m/>
    <m/>
    <m/>
    <n v="0"/>
    <m/>
    <n v="0"/>
    <m/>
    <n v="0"/>
    <m/>
    <n v="-40.142529014458283"/>
    <n v="46.528832295347186"/>
    <n v="94.332033134801037"/>
    <n v="8.543578383204814E-2"/>
    <n v="-33.020121519891177"/>
    <n v="21.278762338639613"/>
    <n v="45.502034114018599"/>
    <n v="82.389375831393238"/>
    <s v="Resto"/>
    <n v="2024"/>
    <n v="4"/>
    <d v="2026-02-27T00:00:00"/>
    <x v="10"/>
    <x v="17"/>
  </r>
  <r>
    <n v="2025"/>
    <n v="12"/>
    <n v="13"/>
    <x v="37"/>
    <s v="Automoviles"/>
    <n v="13"/>
    <s v="3fdba35f04dc8c462986c992bcf875546257113072a909c162f7e470e581e278"/>
    <s v="a62909462c6310cff6f2c460478962c30aafe7f1a24cba6daff12de1aba6d3de"/>
    <x v="20"/>
    <n v="294977.57436999999"/>
    <n v="288415.81586000003"/>
    <n v="294977.57436999999"/>
    <n v="288415.81586000003"/>
    <n v="194655.87528000009"/>
    <n v="287012.66918999987"/>
    <n v="194655.87528000009"/>
    <n v="287012.66918999987"/>
    <n v="34851877.802999951"/>
    <n v="34722901.368000001"/>
    <n v="143.042"/>
    <n v="137.94900000000001"/>
    <n v="0"/>
    <n v="0"/>
    <n v="122911.23334999999"/>
    <n v="188401.20778"/>
    <n v="200623.84112"/>
    <n v="194326.26271000001"/>
    <n v="0"/>
    <n v="0"/>
    <n v="0"/>
    <n v="0"/>
    <n v="0"/>
    <n v="0"/>
    <s v="Automoviles"/>
    <s v="Totales"/>
    <s v="Automoviles Total"/>
    <x v="11"/>
    <x v="0"/>
    <n v="1452349.80691"/>
    <n v="1543430.5720599999"/>
    <n v="1025001350.6946898"/>
    <n v="915229324.65265012"/>
    <n v="979173922.5983398"/>
    <n v="876641246.77608013"/>
    <n v="212351111.97566"/>
    <n v="193217367.41473997"/>
    <n v="130402312.61627001"/>
    <n v="114416301.70677"/>
    <n v="294977.57436999999"/>
    <n v="288415.81586000003"/>
    <n v="0.13891030361254278"/>
    <n v="0.14927013017464269"/>
    <n v="6561.758509999956"/>
    <n v="2.2751035654664298"/>
    <n v="100"/>
    <n v="100"/>
    <n v="20.310366894156878"/>
    <n v="18.686672473712544"/>
    <n v="2.877826201595543E-2"/>
    <n v="3.0125146060594254E-2"/>
    <n v="3.1512956162048265E-2"/>
    <n v="3.2900096467132108E-2"/>
    <m/>
    <m/>
    <m/>
    <n v="0"/>
    <m/>
    <n v="0"/>
    <m/>
    <n v="0"/>
    <m/>
    <n v="-32.178647085735577"/>
    <n v="65.990058971681989"/>
    <n v="99.51349870817026"/>
    <n v="0.14927333064468468"/>
    <n v="-34.760910082102029"/>
    <n v="3.2407242964364924"/>
    <n v="61.264520041006776"/>
    <n v="96.950975721257919"/>
    <s v="Resto"/>
    <n v="2024"/>
    <n v="4"/>
    <d v="2026-02-27T00:00:00"/>
    <x v="11"/>
    <x v="20"/>
  </r>
  <r>
    <n v="2025"/>
    <n v="12"/>
    <n v="13"/>
    <x v="37"/>
    <s v="Otros Automoviles y Obligatorios"/>
    <n v="13"/>
    <s v="3fdba35f04dc8c462986c992bcf875546257113072a909c162f7e470e581e278"/>
    <s v="a62909462c6310cff6f2c460478962c30aafe7f1a24cba6daff12de1aba6d3de"/>
    <x v="16"/>
    <n v="16984.781870000003"/>
    <n v="12858.95297"/>
    <n v="16984.781870000003"/>
    <n v="12858.95297"/>
    <n v="4583.9717599999994"/>
    <n v="9058.9418099999966"/>
    <n v="4583.9717599999994"/>
    <n v="9058.9418099999966"/>
    <n v="34851877.802999951"/>
    <n v="34722901.368000001"/>
    <n v="143.042"/>
    <n v="137.94900000000001"/>
    <n v="0"/>
    <n v="0"/>
    <n v="4633.3500599999998"/>
    <n v="9487.4433399999998"/>
    <n v="15067.96075"/>
    <n v="13905.181189999999"/>
    <n v="0"/>
    <n v="0"/>
    <n v="0"/>
    <n v="0"/>
    <n v="0"/>
    <n v="0"/>
    <s v="Otros Automoviles y Obligatorios"/>
    <s v="Automóviles"/>
    <s v="Automóviles"/>
    <x v="9"/>
    <x v="0"/>
    <n v="1452349.80691"/>
    <n v="1543430.5720599999"/>
    <n v="1025001350.6946898"/>
    <n v="915229324.65265012"/>
    <n v="979173922.5983398"/>
    <n v="876641246.77608013"/>
    <n v="6335924.7192400005"/>
    <n v="4915215.4919500006"/>
    <n v="3404863.2988200011"/>
    <n v="3043391.8701899992"/>
    <n v="294977.57436999999"/>
    <n v="288415.81586000003"/>
    <n v="0.26807108074411184"/>
    <n v="0.26161524334100972"/>
    <n v="4125.8289000000022"/>
    <n v="32.085263159649017"/>
    <n v="5.7579908934688833"/>
    <n v="4.4584770539219898"/>
    <n v="1.1694690761956719"/>
    <n v="0.83314100438203043"/>
    <n v="1.6570497061773281E-3"/>
    <n v="1.7346031668132172E-3"/>
    <n v="1.4049979194974175E-3"/>
    <n v="1.4668432517052844E-3"/>
    <m/>
    <m/>
    <m/>
    <n v="0"/>
    <m/>
    <n v="0"/>
    <m/>
    <n v="0"/>
    <m/>
    <n v="-49.398375040450773"/>
    <n v="26.988699619961615"/>
    <n v="70.448518095793276"/>
    <n v="0.13463012631340099"/>
    <n v="-51.163344075370262"/>
    <n v="8.3622035852090946"/>
    <n v="30.749682301900073"/>
    <n v="68.229555662481815"/>
    <s v="Medianas"/>
    <n v="2024"/>
    <n v="4"/>
    <d v="2026-02-27T00:00:00"/>
    <x v="9"/>
    <x v="16"/>
  </r>
  <r>
    <n v="2025"/>
    <n v="12"/>
    <n v="13"/>
    <x v="37"/>
    <s v="Daños"/>
    <n v="13"/>
    <s v="3fdba35f04dc8c462986c992bcf875546257113072a909c162f7e470e581e278"/>
    <s v="a62909462c6310cff6f2c460478962c30aafe7f1a24cba6daff12de1aba6d3de"/>
    <x v="47"/>
    <n v="412778.26916000003"/>
    <n v="513468.64728999999"/>
    <n v="412778.26916000003"/>
    <n v="513468.64728999999"/>
    <n v="201985.18882000007"/>
    <n v="294664.69080999988"/>
    <n v="201985.18882000007"/>
    <n v="294664.69080999988"/>
    <n v="34851877.802999951"/>
    <n v="34722901.368000001"/>
    <n v="143.042"/>
    <n v="137.94900000000001"/>
    <n v="2927.0411800000002"/>
    <n v="252.99187000000001"/>
    <n v="128831.5025"/>
    <n v="191484.80550999998"/>
    <n v="287114.88988999999"/>
    <n v="327345.18304999999"/>
    <n v="0"/>
    <n v="0"/>
    <n v="0"/>
    <n v="0"/>
    <n v="0"/>
    <n v="0"/>
    <s v="Daños"/>
    <s v="Totales"/>
    <s v="Daños Total"/>
    <x v="23"/>
    <x v="0"/>
    <n v="1452349.80691"/>
    <n v="1543430.5720599999"/>
    <n v="1025001350.6946898"/>
    <n v="915229324.65265012"/>
    <n v="979173922.5983398"/>
    <n v="876641246.77608013"/>
    <n v="371146564.74468988"/>
    <n v="331092600.86896008"/>
    <n v="192698359.00147003"/>
    <n v="170533067.60229999"/>
    <n v="412778.26916000003"/>
    <n v="513468.64728999999"/>
    <n v="0.11121705233724807"/>
    <n v="0.1550830933528535"/>
    <n v="-100690.37812999997"/>
    <n v="-19.609839600027502"/>
    <n v="100"/>
    <n v="100"/>
    <n v="28.421408340888725"/>
    <n v="33.268010663069802"/>
    <n v="4.0270997582612114E-2"/>
    <n v="4.2155766165080252E-2"/>
    <n v="5.6102731136250771E-2"/>
    <n v="5.857226649764917E-2"/>
    <m/>
    <m/>
    <m/>
    <n v="0"/>
    <m/>
    <n v="0"/>
    <m/>
    <n v="0"/>
    <m/>
    <n v="-31.452530581534678"/>
    <n v="48.933096509910293"/>
    <n v="57.38708533913217"/>
    <n v="0.10481936113345895"/>
    <n v="-32.719725642527806"/>
    <n v="-12.289868690035089"/>
    <n v="44.87106278234409"/>
    <n v="58.496295478021999"/>
    <s v="Resto"/>
    <n v="2024"/>
    <n v="4"/>
    <d v="2026-02-27T00:00:00"/>
    <x v="23"/>
    <x v="47"/>
  </r>
  <r>
    <n v="2025"/>
    <n v="12"/>
    <n v="13"/>
    <x v="37"/>
    <s v="Daños Sin Autos"/>
    <n v="13"/>
    <s v="3fdba35f04dc8c462986c992bcf875546257113072a909c162f7e470e581e278"/>
    <s v="a62909462c6310cff6f2c460478962c30aafe7f1a24cba6daff12de1aba6d3de"/>
    <x v="48"/>
    <n v="117800.69478999999"/>
    <n v="225052.83142999999"/>
    <n v="117800.69478999999"/>
    <n v="225052.83142999999"/>
    <n v="7329.3135400000028"/>
    <n v="7652.0216199999986"/>
    <n v="7329.3135400000028"/>
    <n v="7652.0216199999986"/>
    <n v="34851877.802999951"/>
    <n v="34722901.368000001"/>
    <n v="143.042"/>
    <n v="137.94900000000001"/>
    <n v="2927.0411800000002"/>
    <n v="252.99187000000001"/>
    <n v="5920.2691500000001"/>
    <n v="3083.5977300000004"/>
    <n v="86491.048770000009"/>
    <n v="133018.92034000001"/>
    <n v="0"/>
    <n v="0"/>
    <n v="0"/>
    <n v="0"/>
    <n v="0"/>
    <n v="0"/>
    <s v="Daños Sin Autos"/>
    <s v="Totales"/>
    <s v="Daños Sin Autos Total"/>
    <x v="24"/>
    <x v="0"/>
    <n v="1452349.80691"/>
    <n v="1543430.5720599999"/>
    <n v="1025001350.6946898"/>
    <n v="915229324.65265012"/>
    <n v="979173922.5983398"/>
    <n v="876641246.77608013"/>
    <n v="158795452.76903"/>
    <n v="137875233.45422003"/>
    <n v="62296046.385199986"/>
    <n v="56116765.89553"/>
    <n v="412778.26916000003"/>
    <n v="513468.64728999999"/>
    <n v="7.418392198002205E-2"/>
    <n v="0.16322933843279863"/>
    <n v="-107252.13664"/>
    <n v="-47.65642625267725"/>
    <n v="28.538492355647339"/>
    <n v="43.829907165274932"/>
    <n v="8.1110414467318428"/>
    <n v="14.581338189357259"/>
    <n v="1.1492735566656682E-2"/>
    <n v="1.2030620104485995E-2"/>
    <n v="2.4589774974202512E-2"/>
    <n v="2.5672170030517062E-2"/>
    <m/>
    <m/>
    <m/>
    <n v="0"/>
    <m/>
    <n v="0"/>
    <m/>
    <n v="0"/>
    <m/>
    <n v="-4.2172917958900875"/>
    <n v="6.2217914360061837"/>
    <n v="3.4001001326571045"/>
    <n v="1.1765294854636663E-2"/>
    <n v="91.992265800506971"/>
    <n v="-34.978386120616143"/>
    <n v="6.8449501239641402"/>
    <n v="2.3181647558995668"/>
    <s v="Resto"/>
    <n v="2024"/>
    <n v="4"/>
    <d v="2026-02-27T00:00:00"/>
    <x v="24"/>
    <x v="48"/>
  </r>
  <r>
    <n v="2025"/>
    <n v="12"/>
    <n v="13"/>
    <x v="37"/>
    <s v="Accidentes y Enfermedades Total"/>
    <n v="13"/>
    <s v="3fdba35f04dc8c462986c992bcf875546257113072a909c162f7e470e581e278"/>
    <s v="a62909462c6310cff6f2c460478962c30aafe7f1a24cba6daff12de1aba6d3de"/>
    <x v="7"/>
    <n v="848071.65801000001"/>
    <n v="797609.64225999999"/>
    <n v="848071.65801000001"/>
    <n v="797609.64225999999"/>
    <n v="509455.74484999996"/>
    <n v="499394.34806999983"/>
    <n v="509455.74484999996"/>
    <n v="499394.34806999983"/>
    <n v="34851877.802999951"/>
    <n v="34722901.368000001"/>
    <n v="143.042"/>
    <n v="137.94900000000001"/>
    <n v="0"/>
    <n v="0"/>
    <n v="344124.89974000002"/>
    <n v="320741.29508999997"/>
    <n v="593297.38071000006"/>
    <n v="601954.89399000001"/>
    <n v="0"/>
    <n v="0"/>
    <n v="0"/>
    <n v="0"/>
    <n v="0"/>
    <n v="0"/>
    <s v="Accidentes y Enfermedades Total"/>
    <s v="Totales"/>
    <s v="Accidentes y Enfermedades Total"/>
    <x v="2"/>
    <x v="0"/>
    <n v="1452349.80691"/>
    <n v="1543430.5720599999"/>
    <n v="1025001350.6946898"/>
    <n v="915229324.65265012"/>
    <n v="979173922.5983398"/>
    <n v="876641246.77608013"/>
    <n v="188947947.14104998"/>
    <n v="169654061.67242995"/>
    <n v="145343919.95890003"/>
    <n v="122278581.2772"/>
    <n v="848071.65801000001"/>
    <n v="797609.64225999999"/>
    <n v="0.44883877853243515"/>
    <n v="0.47013884277055157"/>
    <n v="50462.01575000002"/>
    <n v="6.3266556817213937"/>
    <n v="100"/>
    <n v="100"/>
    <n v="58.393071281797184"/>
    <n v="51.677714352608625"/>
    <n v="8.2738589313587102E-2"/>
    <n v="8.6610931769869212E-2"/>
    <n v="8.7148610820868375E-2"/>
    <n v="9.0984726670490887E-2"/>
    <m/>
    <m/>
    <m/>
    <n v="0"/>
    <m/>
    <n v="0"/>
    <m/>
    <n v="0"/>
    <m/>
    <n v="2.01471979386314"/>
    <n v="60.072252154427353"/>
    <n v="62.611372983779731"/>
    <n v="0.35051741070012599"/>
    <n v="7.2904876945884434"/>
    <n v="-1.4382328919388732"/>
    <n v="58.00209320462281"/>
    <n v="53.283277250891217"/>
    <s v="Resto"/>
    <n v="2024"/>
    <n v="4"/>
    <d v="2026-02-27T00:00:00"/>
    <x v="2"/>
    <x v="7"/>
  </r>
  <r>
    <n v="2025"/>
    <n v="12"/>
    <n v="13"/>
    <x v="37"/>
    <s v="AP Gpo y Col"/>
    <n v="13"/>
    <s v="3fdba35f04dc8c462986c992bcf875546257113072a909c162f7e470e581e278"/>
    <s v="a62909462c6310cff6f2c460478962c30aafe7f1a24cba6daff12de1aba6d3de"/>
    <x v="4"/>
    <n v="143437.43278"/>
    <n v="196698.98822999999"/>
    <n v="143437.43278"/>
    <n v="196698.98822999999"/>
    <n v="110006.89487"/>
    <n v="119400.78478000006"/>
    <n v="110006.89487"/>
    <n v="119400.78478000006"/>
    <n v="34851877.802999951"/>
    <n v="34722901.368000001"/>
    <n v="143.042"/>
    <n v="137.94900000000001"/>
    <n v="0"/>
    <n v="0"/>
    <n v="110006.89487"/>
    <n v="119269.9354"/>
    <n v="132214.07631999999"/>
    <n v="182350.08713999999"/>
    <n v="0"/>
    <n v="0"/>
    <n v="0"/>
    <n v="0"/>
    <n v="0"/>
    <n v="0"/>
    <s v="AP Gpo y Col"/>
    <s v="Accidentes y Enfermedades"/>
    <s v="Accidentes Personales"/>
    <x v="3"/>
    <x v="0"/>
    <n v="1452349.80691"/>
    <n v="1543430.5720599999"/>
    <n v="1025001350.6946898"/>
    <n v="915229324.65265012"/>
    <n v="979173922.5983398"/>
    <n v="876641246.77608013"/>
    <n v="2989208.7794700004"/>
    <n v="2889579.59987"/>
    <n v="1322156.15447"/>
    <n v="1195750.6656100003"/>
    <n v="848071.65801000001"/>
    <n v="797609.64225999999"/>
    <n v="4.7985083465943816"/>
    <n v="6.8071835861122958"/>
    <n v="-53261.555449999985"/>
    <n v="-27.077696702598843"/>
    <n v="16.91336238220434"/>
    <n v="24.661059471731065"/>
    <n v="9.8762317519892502"/>
    <n v="12.744271870128113"/>
    <n v="1.3993877440530782E-2"/>
    <n v="1.4648820752841728E-2"/>
    <n v="2.1491770743321804E-2"/>
    <n v="2.2437797554401711E-2"/>
    <m/>
    <m/>
    <m/>
    <n v="0"/>
    <m/>
    <n v="0"/>
    <m/>
    <n v="0"/>
    <m/>
    <n v="-7.8675277782374824"/>
    <n v="76.693295981339304"/>
    <n v="60.702287212776518"/>
    <n v="8.3202649322535898"/>
    <n v="-7.766450529996682"/>
    <n v="-27.494371736443355"/>
    <n v="83.20361789901132"/>
    <n v="65.407117304216072"/>
    <s v="Medianas"/>
    <n v="2024"/>
    <n v="4"/>
    <d v="2026-02-27T00:00:00"/>
    <x v="3"/>
    <x v="4"/>
  </r>
  <r>
    <n v="2025"/>
    <n v="12"/>
    <n v="13"/>
    <x v="37"/>
    <s v="GMM. Gpo y Col"/>
    <n v="13"/>
    <s v="3fdba35f04dc8c462986c992bcf875546257113072a909c162f7e470e581e278"/>
    <s v="a62909462c6310cff6f2c460478962c30aafe7f1a24cba6daff12de1aba6d3de"/>
    <x v="29"/>
    <n v="397121.15586"/>
    <n v="325900.25008999999"/>
    <n v="397121.15586"/>
    <n v="325900.25008999999"/>
    <n v="182713.6096099999"/>
    <n v="201893.63681000008"/>
    <n v="182713.6096099999"/>
    <n v="201893.63681000008"/>
    <n v="34851877.802999951"/>
    <n v="34722901.368000001"/>
    <n v="143.042"/>
    <n v="137.94900000000001"/>
    <n v="0"/>
    <n v="0"/>
    <n v="104766.88068"/>
    <n v="102886.60017000001"/>
    <n v="276597.88942999998"/>
    <n v="218498.45836000002"/>
    <n v="0"/>
    <n v="0"/>
    <n v="0"/>
    <n v="0"/>
    <n v="0"/>
    <n v="0"/>
    <s v="GMM. Gpo y Col"/>
    <s v="Accidentes y Enfermedades"/>
    <s v="Gastos Medicos"/>
    <x v="29"/>
    <x v="0"/>
    <n v="1452349.80691"/>
    <n v="1543430.5720599999"/>
    <n v="1025001350.6946898"/>
    <n v="915229324.65265012"/>
    <n v="979173922.5983398"/>
    <n v="876641246.77608013"/>
    <n v="89461952.377649993"/>
    <n v="78987387.650929973"/>
    <n v="73926910.578630015"/>
    <n v="62198937.928239994"/>
    <n v="848071.65801000001"/>
    <n v="797609.64225999999"/>
    <n v="0.44389949616079649"/>
    <n v="0.41259783337848233"/>
    <n v="71220.905770000012"/>
    <n v="21.853590400845601"/>
    <n v="46.826368044399068"/>
    <n v="40.859617640350066"/>
    <n v="27.343354470842645"/>
    <n v="21.115316489748189"/>
    <n v="3.8743476346724134E-2"/>
    <n v="4.0556753677242312E-2"/>
    <n v="3.560858916028356E-2"/>
    <n v="3.7176011428680183E-2"/>
    <m/>
    <m/>
    <m/>
    <n v="0"/>
    <m/>
    <n v="0"/>
    <m/>
    <n v="0"/>
    <m/>
    <n v="-9.5000652338787184"/>
    <n v="46.009538125542029"/>
    <n v="61.949518834135766"/>
    <n v="0.24715439638947492"/>
    <n v="1.8275271093545653"/>
    <n v="26.590316245744305"/>
    <n v="37.876963159732959"/>
    <n v="47.08802109737686"/>
    <s v="Resto"/>
    <n v="2024"/>
    <n v="4"/>
    <d v="2026-02-27T00:00:00"/>
    <x v="29"/>
    <x v="29"/>
  </r>
  <r>
    <n v="2025"/>
    <n v="12"/>
    <n v="13"/>
    <x v="37"/>
    <s v="Gastos Medicos"/>
    <n v="13"/>
    <s v="3fdba35f04dc8c462986c992bcf875546257113072a909c162f7e470e581e278"/>
    <s v="a62909462c6310cff6f2c460478962c30aafe7f1a24cba6daff12de1aba6d3de"/>
    <x v="29"/>
    <n v="704514.53354999993"/>
    <n v="600811.67969000002"/>
    <n v="704514.53354999993"/>
    <n v="600811.67969000002"/>
    <n v="399427.67267000006"/>
    <n v="379999.45197999995"/>
    <n v="399427.67267000006"/>
    <n v="379999.45197999995"/>
    <n v="34851877.802999951"/>
    <n v="34722901.368000001"/>
    <n v="143.042"/>
    <n v="137.94900000000001"/>
    <n v="0"/>
    <n v="0"/>
    <n v="234096.82756000001"/>
    <n v="201477.24838"/>
    <n v="461006.56225000002"/>
    <n v="419490.38636"/>
    <n v="0"/>
    <n v="0"/>
    <n v="0"/>
    <n v="0"/>
    <n v="0"/>
    <n v="0"/>
    <s v="Gastos Medicos"/>
    <s v="Accidentes y Enfermedades"/>
    <s v="Gastos Medicos"/>
    <x v="28"/>
    <x v="0"/>
    <n v="1452349.80691"/>
    <n v="1543430.5720599999"/>
    <n v="1025001350.6946898"/>
    <n v="915229324.65265012"/>
    <n v="979173922.5983398"/>
    <n v="876641246.77608013"/>
    <n v="177180208.77595001"/>
    <n v="158266338.74798006"/>
    <n v="139622278.47811997"/>
    <n v="117437565.55420999"/>
    <n v="848071.65801000001"/>
    <n v="797609.64225999999"/>
    <n v="0.39762597550659901"/>
    <n v="0.37962063471166774"/>
    <n v="103702.85385999992"/>
    <n v="17.260459036599851"/>
    <n v="83.072524225505077"/>
    <n v="75.326531658722232"/>
    <n v="48.508598286587414"/>
    <n v="38.927029862321774"/>
    <n v="6.8733034651370817E-2"/>
    <n v="7.1949887276460289E-2"/>
    <n v="6.5646025920118048E-2"/>
    <n v="6.8535638940049201E-2"/>
    <m/>
    <m/>
    <m/>
    <n v="0"/>
    <m/>
    <n v="0"/>
    <m/>
    <n v="0"/>
    <m/>
    <n v="5.1126970285795714"/>
    <n v="56.695448234021761"/>
    <n v="63.247680567073481"/>
    <n v="0.28607732019829046"/>
    <n v="16.190204820783151"/>
    <n v="9.896812236924891"/>
    <n v="50.779500061227168"/>
    <n v="48.029050231223991"/>
    <s v="Resto"/>
    <n v="2024"/>
    <n v="4"/>
    <d v="2026-02-27T00:00:00"/>
    <x v="28"/>
    <x v="29"/>
  </r>
  <r>
    <n v="2025"/>
    <n v="12"/>
    <n v="13"/>
    <x v="37"/>
    <s v="AP Individual"/>
    <n v="13"/>
    <s v="3fdba35f04dc8c462986c992bcf875546257113072a909c162f7e470e581e278"/>
    <s v="a62909462c6310cff6f2c460478962c30aafe7f1a24cba6daff12de1aba6d3de"/>
    <x v="20"/>
    <n v="119.69167999999999"/>
    <n v="98.974339999999998"/>
    <n v="119.69167999999999"/>
    <n v="98.974339999999998"/>
    <n v="21.177310000000002"/>
    <n v="-5.8886899999999995"/>
    <n v="21.177310000000002"/>
    <n v="-5.8886899999999995"/>
    <n v="34851877.802999951"/>
    <n v="34722901.368000001"/>
    <n v="143.042"/>
    <n v="137.94900000000001"/>
    <n v="0"/>
    <n v="0"/>
    <n v="21.177310000000002"/>
    <n v="-5.8886899999999995"/>
    <n v="76.742140000000006"/>
    <n v="114.42049"/>
    <n v="0"/>
    <n v="0"/>
    <n v="0"/>
    <n v="0"/>
    <n v="0"/>
    <n v="0"/>
    <s v="AP Individual"/>
    <s v="Accidentes y Enfermedades"/>
    <s v="Accidentes Personales"/>
    <x v="4"/>
    <x v="0"/>
    <n v="1452349.80691"/>
    <n v="1543430.5720599999"/>
    <n v="1025001350.6946898"/>
    <n v="915229324.65265012"/>
    <n v="979173922.5983398"/>
    <n v="876641246.77608013"/>
    <n v="3822693.4372799997"/>
    <n v="3705521.2749200007"/>
    <n v="405025.26086999994"/>
    <n v="387436.92212"/>
    <n v="848071.65801000001"/>
    <n v="797609.64225999999"/>
    <n v="3.1310823628369591E-3"/>
    <n v="2.6709964039306933E-3"/>
    <n v="20.717339999999993"/>
    <n v="20.932031474016387"/>
    <n v="1.411339229055909E-2"/>
    <n v="1.2408869546707025E-2"/>
    <n v="8.2412432205058381E-3"/>
    <n v="6.4126201587350979E-3"/>
    <n v="1.167722168550115E-5"/>
    <n v="1.2223740567190115E-5"/>
    <n v="1.081415742852896E-5"/>
    <n v="1.1290176039969169E-5"/>
    <m/>
    <m/>
    <m/>
    <n v="0"/>
    <m/>
    <n v="0"/>
    <m/>
    <n v="0"/>
    <m/>
    <n v="-459.62684400095782"/>
    <n v="17.693218108393168"/>
    <n v="-5.9497138349192324"/>
    <n v="5.2286393086966578E-3"/>
    <n v="-459.62684400095782"/>
    <n v="-32.929722639712509"/>
    <n v="27.595412377085133"/>
    <n v="-5.1465345061885328"/>
    <s v="Resto"/>
    <n v="2024"/>
    <n v="4"/>
    <d v="2026-02-27T00:00:00"/>
    <x v="4"/>
    <x v="20"/>
  </r>
  <r>
    <n v="2025"/>
    <n v="12"/>
    <n v="13"/>
    <x v="37"/>
    <s v="GMM. Individual"/>
    <n v="13"/>
    <s v="3fdba35f04dc8c462986c992bcf875546257113072a909c162f7e470e581e278"/>
    <s v="a62909462c6310cff6f2c460478962c30aafe7f1a24cba6daff12de1aba6d3de"/>
    <x v="17"/>
    <n v="307393.37768999999"/>
    <n v="274911.42960000003"/>
    <n v="307393.37768999999"/>
    <n v="274911.42960000003"/>
    <n v="216714.06306000007"/>
    <n v="178105.81516999999"/>
    <n v="216714.06306000007"/>
    <n v="178105.81516999999"/>
    <n v="34851877.802999951"/>
    <n v="34722901.368000001"/>
    <n v="143.042"/>
    <n v="137.94900000000001"/>
    <n v="0"/>
    <n v="0"/>
    <n v="129329.94687999999"/>
    <n v="98590.648209999999"/>
    <n v="184408.67282000001"/>
    <n v="200991.92800000001"/>
    <n v="0"/>
    <n v="0"/>
    <n v="0"/>
    <n v="0"/>
    <n v="0"/>
    <n v="0"/>
    <s v="GMM. Individual"/>
    <s v="Accidentes y Enfermedades"/>
    <s v="Gastos Medicos"/>
    <x v="38"/>
    <x v="0"/>
    <n v="1452349.80691"/>
    <n v="1543430.5720599999"/>
    <n v="1025001350.6946898"/>
    <n v="915229324.65265012"/>
    <n v="979173922.5983398"/>
    <n v="876641246.77608013"/>
    <n v="87718256.398300007"/>
    <n v="79278951.097049981"/>
    <n v="65696782.829490021"/>
    <n v="55238627.625970006"/>
    <n v="848071.65801000001"/>
    <n v="797609.64225999999"/>
    <n v="0.35043261267554943"/>
    <n v="0.34676471597544845"/>
    <n v="32481.948089999962"/>
    <n v="11.815422929945708"/>
    <n v="36.246156181106024"/>
    <n v="34.466914018372172"/>
    <n v="21.165243815744777"/>
    <n v="17.811713372573585"/>
    <n v="2.9989558304646686E-2"/>
    <n v="3.1393133599217971E-2"/>
    <n v="3.0037436759834484E-2"/>
    <n v="3.1359627511369018E-2"/>
    <m/>
    <m/>
    <m/>
    <n v="0"/>
    <m/>
    <n v="0"/>
    <m/>
    <n v="0"/>
    <m/>
    <n v="21.677140554422071"/>
    <n v="70.500563378613776"/>
    <n v="64.786617067593895"/>
    <n v="0.32987013020479489"/>
    <n v="31.178716468649938"/>
    <n v="-8.2507070532703235"/>
    <n v="70.132247525168196"/>
    <n v="49.052043627344077"/>
    <s v="Resto"/>
    <n v="2024"/>
    <n v="4"/>
    <d v="2026-02-27T00:00:00"/>
    <x v="38"/>
    <x v="17"/>
  </r>
  <r>
    <n v="2025"/>
    <n v="12"/>
    <n v="13"/>
    <x v="37"/>
    <s v="Accidentes Personales"/>
    <n v="13"/>
    <s v="3fdba35f04dc8c462986c992bcf875546257113072a909c162f7e470e581e278"/>
    <s v="a62909462c6310cff6f2c460478962c30aafe7f1a24cba6daff12de1aba6d3de"/>
    <x v="14"/>
    <n v="143557.12446000002"/>
    <n v="196797.96257"/>
    <n v="143557.12446000002"/>
    <n v="196797.96257"/>
    <n v="110028.07218"/>
    <n v="119394.89608999999"/>
    <n v="110028.07218"/>
    <n v="119394.89608999999"/>
    <n v="34851877.802999951"/>
    <n v="34722901.368000001"/>
    <n v="143.042"/>
    <n v="137.94900000000001"/>
    <n v="0"/>
    <n v="0"/>
    <n v="110028.07218"/>
    <n v="119264.04671"/>
    <n v="132290.81845999998"/>
    <n v="182464.50763000001"/>
    <n v="0"/>
    <n v="0"/>
    <n v="0"/>
    <n v="0"/>
    <n v="0"/>
    <n v="0"/>
    <s v="Accidentes Personales"/>
    <s v="Accidentes y Enfermedades"/>
    <s v="Accidentes Personales"/>
    <x v="5"/>
    <x v="0"/>
    <n v="1452349.80691"/>
    <n v="1543430.5720599999"/>
    <n v="1025001350.6946898"/>
    <n v="915229324.65265012"/>
    <n v="979173922.5983398"/>
    <n v="876641246.77608013"/>
    <n v="6811902.2167499969"/>
    <n v="6595100.8747899998"/>
    <n v="1727181.4153400001"/>
    <n v="1583187.5877299996"/>
    <n v="848071.65801000001"/>
    <n v="797609.64225999999"/>
    <n v="2.1074454666569196"/>
    <n v="2.984002311810984"/>
    <n v="-53240.838109999982"/>
    <n v="-27.053551477222481"/>
    <n v="16.927475774494905"/>
    <n v="24.673468341277776"/>
    <n v="9.8844729952097587"/>
    <n v="12.750684490286849"/>
    <n v="1.4005554662216285E-2"/>
    <n v="1.4661044493408919E-2"/>
    <n v="2.1502584900750334E-2"/>
    <n v="2.2449087730441686E-2"/>
    <m/>
    <m/>
    <m/>
    <n v="0"/>
    <m/>
    <n v="0"/>
    <m/>
    <n v="0"/>
    <m/>
    <n v="-7.8452465027812117"/>
    <n v="76.644104285230114"/>
    <n v="60.668766348397462"/>
    <n v="6.370383053151409"/>
    <n v="-7.7441398181448573"/>
    <n v="-27.497780155547737"/>
    <n v="83.171359479697045"/>
    <n v="65.362874270234855"/>
    <s v="Medianas"/>
    <n v="2024"/>
    <n v="4"/>
    <d v="2026-02-27T00:00:00"/>
    <x v="5"/>
    <x v="14"/>
  </r>
  <r>
    <n v="2025"/>
    <n v="12"/>
    <n v="13"/>
    <x v="37"/>
    <s v="Total General Sin Pensiones"/>
    <n v="13"/>
    <s v="3fdba35f04dc8c462986c992bcf875546257113072a909c162f7e470e581e278"/>
    <s v="a62909462c6310cff6f2c460478962c30aafe7f1a24cba6daff12de1aba6d3de"/>
    <x v="41"/>
    <n v="1452349.80691"/>
    <n v="1543430.5720599999"/>
    <n v="1452349.80691"/>
    <n v="1543430.5720599999"/>
    <n v="800501.16460999998"/>
    <n v="903430.55418999994"/>
    <n v="800501.16460999998"/>
    <n v="903430.55418999994"/>
    <n v="34851877.802999951"/>
    <n v="34722901.368000001"/>
    <n v="143.042"/>
    <n v="137.94900000000001"/>
    <n v="9251.9739900000004"/>
    <n v="1942.6958099999999"/>
    <n v="540572.58691999991"/>
    <n v="593763.21115999995"/>
    <n v="1058971.9887699999"/>
    <n v="1117760.7496400001"/>
    <n v="7043.689699999999"/>
    <n v="40734.999609999999"/>
    <n v="184456.19003999999"/>
    <n v="191617.28290000002"/>
    <n v="0"/>
    <n v="0"/>
    <s v="Total General Sin Pensiones"/>
    <s v="Totales"/>
    <s v="Total General Sin Pensiones"/>
    <x v="25"/>
    <x v="0"/>
    <n v="1452349.80691"/>
    <n v="1543430.5720599999"/>
    <n v="1025001350.6946898"/>
    <n v="915229324.65265012"/>
    <n v="979173922.5983398"/>
    <n v="876641246.77608013"/>
    <n v="979173922.5983398"/>
    <n v="876641246.77608013"/>
    <n v="558476302.03137994"/>
    <n v="497794560.05847001"/>
    <n v="1452349.80691"/>
    <n v="1543430.5720599999"/>
    <n v="0.14832398753594653"/>
    <n v="0.1760618243478837"/>
    <n v="-91080.765149999876"/>
    <n v="-5.9011896484877475"/>
    <n v="100"/>
    <n v="100"/>
    <n v="100"/>
    <n v="100"/>
    <n v="0.14169247737338853"/>
    <n v="0.14832398753594653"/>
    <n v="0.16863867125824078"/>
    <n v="0.1760618243478837"/>
    <n v="7.1935021321940806E-4"/>
    <n v="1.8837939387777638E-2"/>
    <m/>
    <n v="-33691.309909999996"/>
    <n v="-82.708506769518038"/>
    <n v="-7161.0928600000334"/>
    <n v="-3.7371852640960435"/>
    <n v="0"/>
    <m/>
    <n v="-11.393171185391736"/>
    <n v="55.117655595185809"/>
    <n v="58.533928933661137"/>
    <n v="0.14333663965655988"/>
    <n v="-8.9582216008439968"/>
    <n v="-5.2595120099658494"/>
    <n v="51.046920282365264"/>
    <n v="53.120778426978646"/>
    <s v="Resto"/>
    <n v="2024"/>
    <n v="4"/>
    <d v="2026-02-27T00:00:00"/>
    <x v="25"/>
    <x v="41"/>
  </r>
  <r>
    <n v="2025"/>
    <n v="12"/>
    <n v="13"/>
    <x v="37"/>
    <s v="Total General"/>
    <n v="13"/>
    <s v="3fdba35f04dc8c462986c992bcf875546257113072a909c162f7e470e581e278"/>
    <s v="a62909462c6310cff6f2c460478962c30aafe7f1a24cba6daff12de1aba6d3de"/>
    <x v="35"/>
    <n v="1452349.80691"/>
    <n v="1543430.5720599999"/>
    <n v="1452349.80691"/>
    <n v="1543430.5720599999"/>
    <n v="800501.16460999998"/>
    <n v="903430.55418999994"/>
    <n v="800501.16460999998"/>
    <n v="903430.55418999994"/>
    <n v="34851877.802999951"/>
    <n v="34722901.368000001"/>
    <n v="143.042"/>
    <n v="137.94900000000001"/>
    <n v="9251.9739900000004"/>
    <n v="1942.6958099999999"/>
    <n v="540572.58691999991"/>
    <n v="593763.21115999995"/>
    <n v="1058971.9887699999"/>
    <n v="1117760.7496400001"/>
    <n v="7043.689699999999"/>
    <n v="40734.999609999999"/>
    <n v="184456.19003999999"/>
    <n v="191617.28290000002"/>
    <n v="0"/>
    <n v="0"/>
    <s v="Total General"/>
    <s v="Totales"/>
    <s v="Total General"/>
    <x v="26"/>
    <x v="0"/>
    <n v="1452349.80691"/>
    <n v="1543430.5720599999"/>
    <n v="1025001350.6946898"/>
    <n v="915229324.65265012"/>
    <n v="979173922.5983398"/>
    <n v="876641246.77608013"/>
    <n v="1025001350.6946898"/>
    <n v="915229324.65265012"/>
    <n v="593582477.48155999"/>
    <n v="529500429.12055987"/>
    <n v="1452349.80691"/>
    <n v="1543430.5720599999"/>
    <n v="0.14169247737338853"/>
    <n v="0.16863867125824078"/>
    <n v="-91080.765149999876"/>
    <n v="-5.9011896484877475"/>
    <n v="100"/>
    <n v="100"/>
    <n v="100"/>
    <n v="100"/>
    <n v="0.14169247737338853"/>
    <n v="0.14832398753594653"/>
    <n v="0.16863867125824078"/>
    <n v="0.1760618243478837"/>
    <n v="6.8718833348133362E-4"/>
    <n v="1.7995702143707975E-2"/>
    <m/>
    <n v="-33691.309909999996"/>
    <n v="-82.708506769518038"/>
    <n v="-7161.0928600000334"/>
    <n v="-3.7371852640960435"/>
    <n v="0"/>
    <m/>
    <n v="-11.393171185391736"/>
    <n v="55.117655595185809"/>
    <n v="58.533928933661137"/>
    <n v="0.1348592984089339"/>
    <n v="-8.9582216008439968"/>
    <n v="-5.2595120099658494"/>
    <n v="51.046920282365264"/>
    <n v="53.120778426978646"/>
    <s v="Resto"/>
    <n v="2024"/>
    <n v="4"/>
    <d v="2026-02-27T00:00:00"/>
    <x v="26"/>
    <x v="35"/>
  </r>
  <r>
    <n v="2025"/>
    <n v="12"/>
    <n v="41"/>
    <x v="38"/>
    <s v="Incendio"/>
    <n v="29"/>
    <s v="35135aaa6cc23891b40cb3f378c53a17a1127210ce60e125ccf03efcfdaec458"/>
    <s v="a62909462c6310cff6f2c460478962c30aafe7f1a24cba6daff12de1aba6d3de"/>
    <x v="13"/>
    <n v="4218718.5708499998"/>
    <n v="4582346.3733900003"/>
    <n v="4218718.5708499998"/>
    <n v="4582346.3733900003"/>
    <n v="815636.47121000022"/>
    <n v="3812455.2116399999"/>
    <n v="815636.47121000022"/>
    <n v="3812455.2116399999"/>
    <n v="34851877.802999951"/>
    <n v="34722901.368000001"/>
    <n v="143.042"/>
    <n v="137.94900000000001"/>
    <n v="1606.97055"/>
    <n v="8.9851600000000005"/>
    <n v="98873.284670000008"/>
    <n v="245006.07551"/>
    <n v="273293.09414"/>
    <n v="218622.65982"/>
    <n v="0"/>
    <n v="0"/>
    <n v="0"/>
    <n v="0"/>
    <n v="0"/>
    <n v="0"/>
    <s v="Incendio"/>
    <s v="Daños Sin Autos"/>
    <s v="Incendio"/>
    <x v="0"/>
    <x v="0"/>
    <n v="38852373.589610003"/>
    <n v="31887947.205630001"/>
    <n v="1025001350.6946898"/>
    <n v="915229324.65265012"/>
    <n v="979173922.5983398"/>
    <n v="876641246.77608013"/>
    <n v="34004630.66296"/>
    <n v="29220783.15724"/>
    <n v="21161856.01103"/>
    <n v="17879229.429379996"/>
    <m/>
    <m/>
    <n v="12.406306107730485"/>
    <n v="15.681805476369096"/>
    <n v="-363627.80254000053"/>
    <n v="-7.9354062942865289"/>
    <m/>
    <m/>
    <n v="10.858329057090556"/>
    <n v="14.37015165586125"/>
    <n v="0.41158175723288398"/>
    <n v="0.43084466135037502"/>
    <n v="0.50067739854479676"/>
    <n v="0.5227162639497005"/>
    <m/>
    <m/>
    <m/>
    <n v="0"/>
    <m/>
    <n v="0"/>
    <m/>
    <n v="0"/>
    <m/>
    <n v="-78.606005161195355"/>
    <n v="19.333749277465156"/>
    <n v="83.198756728194724"/>
    <n v="3.8542766323751261"/>
    <n v="-59.644558011801443"/>
    <n v="25.006755642352974"/>
    <n v="36.178478999308389"/>
    <n v="112.06801514157885"/>
    <s v="Grandes"/>
    <n v="2024"/>
    <n v="4"/>
    <d v="2026-02-27T00:00:00"/>
    <x v="0"/>
    <x v="13"/>
  </r>
  <r>
    <n v="2025"/>
    <n v="12"/>
    <n v="41"/>
    <x v="38"/>
    <s v="AyA Agricola"/>
    <n v="29"/>
    <s v="35135aaa6cc23891b40cb3f378c53a17a1127210ce60e125ccf03efcfdaec458"/>
    <s v="a62909462c6310cff6f2c460478962c30aafe7f1a24cba6daff12de1aba6d3de"/>
    <x v="25"/>
    <n v="38290.806969999998"/>
    <n v="51207.135270000006"/>
    <n v="38290.806969999998"/>
    <n v="51207.135270000006"/>
    <n v="36056.806009999993"/>
    <n v="28150.426170000002"/>
    <n v="36056.806009999993"/>
    <n v="28150.426170000002"/>
    <n v="34851877.802999951"/>
    <n v="34722901.368000001"/>
    <n v="143.042"/>
    <n v="137.94900000000001"/>
    <n v="15.115540000000001"/>
    <n v="0"/>
    <n v="7934.3767199999993"/>
    <n v="6073.1171399999994"/>
    <n v="9389.3003000000008"/>
    <n v="10326.48307"/>
    <n v="0"/>
    <n v="0"/>
    <n v="0"/>
    <n v="0"/>
    <n v="0"/>
    <n v="0"/>
    <s v="AyA Agricola"/>
    <s v="Daños Sin Autos"/>
    <s v="Agricola y de Animales"/>
    <x v="42"/>
    <x v="0"/>
    <n v="38852373.589610003"/>
    <n v="31887947.205630001"/>
    <n v="1025001350.6946898"/>
    <n v="915229324.65265012"/>
    <n v="979173922.5983398"/>
    <n v="876641246.77608013"/>
    <n v="409542.43968000001"/>
    <n v="446917.33573000005"/>
    <n v="280733.87804000004"/>
    <n v="303559.78607999999"/>
    <n v="39826.26412"/>
    <n v="53770.785280000004"/>
    <n v="9.3496554349578265"/>
    <n v="11.457853875003005"/>
    <n v="-12916.328300000008"/>
    <n v="-25.223688518984801"/>
    <n v="96.144611642775388"/>
    <n v="95.23226228397013"/>
    <n v="9.8554614383301986E-2"/>
    <n v="0.16058460878585215"/>
    <n v="3.7356835621776092E-3"/>
    <n v="3.9105215208745919E-3"/>
    <n v="5.5950059608758989E-3"/>
    <n v="5.8412874660322489E-3"/>
    <m/>
    <m/>
    <m/>
    <n v="0"/>
    <m/>
    <n v="0"/>
    <m/>
    <n v="0"/>
    <m/>
    <n v="28.086181687813472"/>
    <n v="94.165698931990917"/>
    <n v="54.973639946017627"/>
    <n v="12.843767293686756"/>
    <n v="30.647516540410425"/>
    <n v="-9.0755271048926325"/>
    <n v="84.504451519140346"/>
    <n v="58.811088914127275"/>
    <s v="Grandes"/>
    <n v="2024"/>
    <n v="4"/>
    <d v="2026-02-27T00:00:00"/>
    <x v="42"/>
    <x v="25"/>
  </r>
  <r>
    <n v="2025"/>
    <n v="12"/>
    <n v="41"/>
    <x v="38"/>
    <s v="AyA Pecuario"/>
    <n v="29"/>
    <s v="35135aaa6cc23891b40cb3f378c53a17a1127210ce60e125ccf03efcfdaec458"/>
    <s v="a62909462c6310cff6f2c460478962c30aafe7f1a24cba6daff12de1aba6d3de"/>
    <x v="19"/>
    <n v="1535.45715"/>
    <n v="2563.6500099999998"/>
    <n v="1535.45715"/>
    <n v="2563.6500099999998"/>
    <n v="1709.7629300000003"/>
    <n v="972.15023999999994"/>
    <n v="1709.7629300000003"/>
    <n v="972.15023999999994"/>
    <n v="34851877.802999951"/>
    <n v="34722901.368000001"/>
    <n v="143.042"/>
    <n v="137.94900000000001"/>
    <n v="18.894419999999997"/>
    <n v="0"/>
    <n v="648.32293000000004"/>
    <n v="297.91023999999999"/>
    <n v="559.29860999999994"/>
    <n v="299.25112000000001"/>
    <n v="0"/>
    <n v="0"/>
    <n v="0"/>
    <n v="0"/>
    <n v="0"/>
    <n v="0"/>
    <s v="AyA Pecuario"/>
    <s v="Daños Sin Autos"/>
    <s v="Agricola y de Animales"/>
    <x v="41"/>
    <x v="0"/>
    <n v="38852373.589610003"/>
    <n v="31887947.205630001"/>
    <n v="1025001350.6946898"/>
    <n v="915229324.65265012"/>
    <n v="979173922.5983398"/>
    <n v="876641246.77608013"/>
    <n v="114028.24609999999"/>
    <n v="7115.1798200000012"/>
    <n v="30135.195680000001"/>
    <n v="29117.622310000002"/>
    <n v="39826.26412"/>
    <n v="53770.785280000004"/>
    <n v="1.3465585962389015"/>
    <n v="36.030712854141186"/>
    <n v="-1028.1928599999999"/>
    <n v="-40.106600198519295"/>
    <n v="3.8553883572246042"/>
    <n v="4.767737716029874"/>
    <n v="3.952029202176249E-3"/>
    <n v="8.0395579980995849E-3"/>
    <n v="1.4980050016122917E-4"/>
    <n v="1.5681148308418027E-4"/>
    <n v="2.8011012551121679E-4"/>
    <n v="2.9244003968875894E-4"/>
    <m/>
    <m/>
    <m/>
    <n v="0"/>
    <m/>
    <n v="0"/>
    <m/>
    <n v="0"/>
    <m/>
    <n v="75.874351478841433"/>
    <n v="111.35204456861597"/>
    <n v="37.920552189571303"/>
    <n v="5.6736413732157338"/>
    <n v="117.62358017636454"/>
    <n v="86.899420794147716"/>
    <n v="115.91713592851592"/>
    <n v="99.551921476517762"/>
    <s v="Grandes"/>
    <n v="2024"/>
    <n v="4"/>
    <d v="2026-02-27T00:00:00"/>
    <x v="41"/>
    <x v="19"/>
  </r>
  <r>
    <n v="2025"/>
    <n v="12"/>
    <n v="41"/>
    <x v="38"/>
    <s v="Agricola y de Animales"/>
    <n v="29"/>
    <s v="35135aaa6cc23891b40cb3f378c53a17a1127210ce60e125ccf03efcfdaec458"/>
    <s v="a62909462c6310cff6f2c460478962c30aafe7f1a24cba6daff12de1aba6d3de"/>
    <x v="19"/>
    <n v="39826.26412"/>
    <n v="53770.785280000004"/>
    <n v="39826.26412"/>
    <n v="53770.785280000004"/>
    <n v="37766.568939999997"/>
    <n v="29122.576409999998"/>
    <n v="37766.568939999997"/>
    <n v="29122.576409999998"/>
    <n v="34851877.802999951"/>
    <n v="34722901.368000001"/>
    <n v="143.042"/>
    <n v="137.94900000000001"/>
    <n v="34.00996"/>
    <n v="0"/>
    <n v="8582.6996500000005"/>
    <n v="6371.0273799999995"/>
    <n v="9948.5989100000006"/>
    <n v="10625.734189999999"/>
    <n v="0"/>
    <n v="0"/>
    <n v="0"/>
    <n v="0"/>
    <n v="0"/>
    <n v="0"/>
    <s v="Agricola y de Animales"/>
    <s v="Daños Sin Autos"/>
    <s v="Agricola y de Animales"/>
    <x v="40"/>
    <x v="0"/>
    <n v="38852373.589610003"/>
    <n v="31887947.205630001"/>
    <n v="1025001350.6946898"/>
    <n v="915229324.65265012"/>
    <n v="979173922.5983398"/>
    <n v="876641246.77608013"/>
    <n v="523661.59078000003"/>
    <n v="454119.92055000004"/>
    <n v="310270.97828000004"/>
    <n v="332144.49842999998"/>
    <n v="39826.26412"/>
    <n v="53770.785280000004"/>
    <n v="7.60534376040036"/>
    <n v="11.840657686823423"/>
    <n v="-13944.521160000004"/>
    <n v="-25.933266712373371"/>
    <n v="100"/>
    <n v="100"/>
    <n v="0.10250664358547822"/>
    <n v="0.16862416678395173"/>
    <n v="3.8854840623388388E-3"/>
    <n v="4.0673330039587719E-3"/>
    <n v="5.875116086387115E-3"/>
    <n v="6.1337275057210079E-3"/>
    <m/>
    <m/>
    <m/>
    <n v="0"/>
    <m/>
    <n v="0"/>
    <m/>
    <n v="0"/>
    <m/>
    <n v="29.681414200125023"/>
    <n v="94.828299300697751"/>
    <n v="54.16059344930585"/>
    <n v="12.172124234551529"/>
    <n v="34.714530923896312"/>
    <n v="-6.3725975814194369"/>
    <n v="86.270435944230854"/>
    <n v="59.958467491082615"/>
    <s v="Grandes"/>
    <n v="2024"/>
    <n v="4"/>
    <d v="2026-02-27T00:00:00"/>
    <x v="40"/>
    <x v="19"/>
  </r>
  <r>
    <n v="2025"/>
    <n v="12"/>
    <n v="41"/>
    <x v="38"/>
    <s v="RC Aviones y Barcos"/>
    <n v="29"/>
    <s v="35135aaa6cc23891b40cb3f378c53a17a1127210ce60e125ccf03efcfdaec458"/>
    <s v="a62909462c6310cff6f2c460478962c30aafe7f1a24cba6daff12de1aba6d3de"/>
    <x v="25"/>
    <n v="233920.05999000001"/>
    <n v="194071.65711"/>
    <n v="233920.05999000001"/>
    <n v="194071.65711"/>
    <n v="-6045.8309399999989"/>
    <n v="-11975.220469999998"/>
    <n v="-6045.8309399999989"/>
    <n v="-11975.220469999998"/>
    <n v="34851877.802999951"/>
    <n v="34722901.368000001"/>
    <n v="143.042"/>
    <n v="137.94900000000001"/>
    <n v="0"/>
    <n v="0"/>
    <n v="-1937.8284900000001"/>
    <n v="-87.853809999999996"/>
    <n v="4522.3429800000004"/>
    <n v="-21182.697190000003"/>
    <n v="0"/>
    <n v="0"/>
    <n v="0"/>
    <n v="0"/>
    <n v="0"/>
    <n v="0"/>
    <s v="RC Aviones y Barcos"/>
    <s v="Daños Sin Autos"/>
    <s v="Responsabilidad Civil y Riesgos Profesionales"/>
    <x v="20"/>
    <x v="0"/>
    <n v="38852373.589610003"/>
    <n v="31887947.205630001"/>
    <n v="1025001350.6946898"/>
    <n v="915229324.65265012"/>
    <n v="979173922.5983398"/>
    <n v="876641246.77608013"/>
    <n v="1958504.8817999999"/>
    <n v="2073248.9940900002"/>
    <n v="693849.30816000002"/>
    <n v="40985.065610000005"/>
    <n v="895868.15260000003"/>
    <n v="1255719.8773800002"/>
    <n v="11.943807858932242"/>
    <n v="9.3607500914371755"/>
    <n v="39848.402880000009"/>
    <n v="20.53282971527053"/>
    <n v="26.110991814042528"/>
    <n v="15.455011950190778"/>
    <n v="0.60207405205368325"/>
    <n v="0.60860505023583178"/>
    <n v="2.2821439194344654E-2"/>
    <n v="2.3889531225389338E-2"/>
    <n v="2.1204702677512493E-2"/>
    <n v="2.2138093299136262E-2"/>
    <m/>
    <m/>
    <m/>
    <n v="0"/>
    <m/>
    <n v="0"/>
    <m/>
    <n v="0"/>
    <m/>
    <n v="-49.51382352295014"/>
    <n v="-2.5845713874468297"/>
    <n v="-6.1705148749322172"/>
    <n v="-0.87134639595343433"/>
    <n v="2105.7421186400452"/>
    <n v="-121.34923111743731"/>
    <n v="-42.850100016076183"/>
    <n v="0.41474326527914634"/>
    <s v="Grandes"/>
    <n v="2024"/>
    <n v="4"/>
    <d v="2026-02-27T00:00:00"/>
    <x v="20"/>
    <x v="25"/>
  </r>
  <r>
    <n v="2025"/>
    <n v="12"/>
    <n v="41"/>
    <x v="38"/>
    <s v="RC General"/>
    <n v="29"/>
    <s v="35135aaa6cc23891b40cb3f378c53a17a1127210ce60e125ccf03efcfdaec458"/>
    <s v="a62909462c6310cff6f2c460478962c30aafe7f1a24cba6daff12de1aba6d3de"/>
    <x v="16"/>
    <n v="660032.92419000005"/>
    <n v="1060038.9489899999"/>
    <n v="660032.92419000005"/>
    <n v="1060038.9489899999"/>
    <n v="536803.19641999993"/>
    <n v="88237.90965999999"/>
    <n v="536803.19641999993"/>
    <n v="88237.90965999999"/>
    <n v="34851877.802999951"/>
    <n v="34722901.368000001"/>
    <n v="143.042"/>
    <n v="137.94900000000001"/>
    <n v="1956.5173400000001"/>
    <n v="10.1686"/>
    <n v="68879.110690000001"/>
    <n v="55407.089060000006"/>
    <n v="87784.965779999999"/>
    <n v="118593.67556999999"/>
    <n v="0"/>
    <n v="0"/>
    <n v="0"/>
    <n v="0"/>
    <n v="0"/>
    <n v="0"/>
    <s v="RC General"/>
    <s v="Daños Sin Autos"/>
    <s v="Responsabilidad Civil y Riesgos Profesionales"/>
    <x v="21"/>
    <x v="0"/>
    <n v="38852373.589610003"/>
    <n v="31887947.205630001"/>
    <n v="1025001350.6946898"/>
    <n v="915229324.65265012"/>
    <n v="979173922.5983398"/>
    <n v="876641246.77608013"/>
    <n v="17283430.244149998"/>
    <n v="14944322.838619996"/>
    <n v="9150572.3407299984"/>
    <n v="6562817.1625400009"/>
    <n v="895868.15260000003"/>
    <n v="1255719.8773800002"/>
    <n v="3.818876894610689"/>
    <n v="7.0932551473699768"/>
    <n v="-400006.0247999999"/>
    <n v="-37.735030885527721"/>
    <n v="73.675230252849602"/>
    <n v="84.416832773382609"/>
    <n v="1.6988226540849174"/>
    <n v="3.3242621174524651"/>
    <n v="6.43933711641127E-2"/>
    <n v="6.7407118281758785E-2"/>
    <n v="0.11582222295950891"/>
    <n v="0.12092049659862343"/>
    <m/>
    <m/>
    <m/>
    <n v="0"/>
    <m/>
    <n v="0"/>
    <m/>
    <n v="0"/>
    <m/>
    <n v="508.35892247268816"/>
    <n v="81.329760493201292"/>
    <n v="8.3240252392681082"/>
    <n v="5.8663346557093696"/>
    <n v="24.314617242229097"/>
    <n v="-25.978375020356914"/>
    <n v="78.463447673511183"/>
    <n v="46.720104418465333"/>
    <s v="Medianas"/>
    <n v="2024"/>
    <n v="4"/>
    <d v="2026-02-27T00:00:00"/>
    <x v="21"/>
    <x v="16"/>
  </r>
  <r>
    <n v="2025"/>
    <n v="12"/>
    <n v="41"/>
    <x v="38"/>
    <s v="Responsabilidad Civil y Riesgos Profesionales"/>
    <n v="29"/>
    <s v="35135aaa6cc23891b40cb3f378c53a17a1127210ce60e125ccf03efcfdaec458"/>
    <s v="a62909462c6310cff6f2c460478962c30aafe7f1a24cba6daff12de1aba6d3de"/>
    <x v="16"/>
    <n v="895868.15260000003"/>
    <n v="1255719.8773800002"/>
    <n v="895868.15260000003"/>
    <n v="1255719.8773800002"/>
    <n v="530749.5981699999"/>
    <n v="76263.946190000002"/>
    <n v="530749.5981699999"/>
    <n v="76263.946190000002"/>
    <n v="34851877.802999951"/>
    <n v="34722901.368000001"/>
    <n v="143.042"/>
    <n v="137.94900000000001"/>
    <n v="1956.5173400000001"/>
    <n v="10.1686"/>
    <n v="66938.714890000003"/>
    <n v="55319.675200000005"/>
    <n v="92940.995580000003"/>
    <n v="98651.002200000003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8852373.589610003"/>
    <n v="31887947.205630001"/>
    <n v="1025001350.6946898"/>
    <n v="915229324.65265012"/>
    <n v="979173922.5983398"/>
    <n v="876641246.77608013"/>
    <n v="21871531.865920011"/>
    <n v="19519102.49123"/>
    <n v="10675318.01537"/>
    <n v="7926763.6329799984"/>
    <n v="895868.15260000003"/>
    <n v="1255719.8773800002"/>
    <n v="4.0960466696707805"/>
    <n v="6.4332869707723477"/>
    <n v="-359851.72478000016"/>
    <n v="-28.657006332559909"/>
    <n v="100"/>
    <n v="100"/>
    <n v="2.3058260534166575"/>
    <n v="3.9379138120195321"/>
    <n v="8.7401655811753784E-2"/>
    <n v="9.1492239726188862E-2"/>
    <n v="0.13720275821107172"/>
    <n v="0.14324216228679779"/>
    <m/>
    <m/>
    <m/>
    <n v="0"/>
    <m/>
    <n v="0"/>
    <m/>
    <n v="0"/>
    <m/>
    <n v="595.93775917091693"/>
    <n v="59.244164069193836"/>
    <n v="6.0733247568813757"/>
    <n v="4.971745079686082"/>
    <n v="21.003448859728646"/>
    <n v="-5.7880877970441951"/>
    <n v="72.022808096973478"/>
    <n v="56.076141109897414"/>
    <s v="Medianas"/>
    <n v="2024"/>
    <n v="4"/>
    <d v="2026-02-27T00:00:00"/>
    <x v="22"/>
    <x v="16"/>
  </r>
  <r>
    <n v="2025"/>
    <n v="12"/>
    <n v="41"/>
    <x v="38"/>
    <s v="RC Otros"/>
    <n v="29"/>
    <s v="35135aaa6cc23891b40cb3f378c53a17a1127210ce60e125ccf03efcfdaec458"/>
    <s v="a62909462c6310cff6f2c460478962c30aafe7f1a24cba6daff12de1aba6d3de"/>
    <x v="8"/>
    <n v="1915.16842"/>
    <n v="1609.2712799999999"/>
    <n v="1915.16842"/>
    <n v="1609.2712799999999"/>
    <n v="-7.7673099999999993"/>
    <n v="1.2569999999999997"/>
    <n v="-7.7673099999999993"/>
    <n v="1.2569999999999997"/>
    <n v="34851877.802999951"/>
    <n v="34722901.368000001"/>
    <n v="143.042"/>
    <n v="137.94900000000001"/>
    <n v="0"/>
    <n v="0"/>
    <n v="-2.56731"/>
    <n v="0.43995000000000001"/>
    <n v="633.6868199999999"/>
    <n v="1240.0238200000001"/>
    <n v="0"/>
    <n v="0"/>
    <n v="0"/>
    <n v="0"/>
    <n v="0"/>
    <n v="0"/>
    <s v="RC Otros"/>
    <s v="Daños Sin Autos"/>
    <s v="Responsabilidad Civil y Riesgos Profesionales"/>
    <x v="33"/>
    <x v="0"/>
    <n v="38852373.589610003"/>
    <n v="31887947.205630001"/>
    <n v="1025001350.6946898"/>
    <n v="915229324.65265012"/>
    <n v="979173922.5983398"/>
    <n v="876641246.77608013"/>
    <n v="2245075.8021599995"/>
    <n v="2181582.1674899999"/>
    <n v="762549.19381999993"/>
    <n v="1224196.8042299999"/>
    <n v="895868.15260000003"/>
    <n v="1255719.8773800002"/>
    <n v="8.5305289832860259E-2"/>
    <n v="7.3766246533429128E-2"/>
    <n v="305.89714000000004"/>
    <n v="19.008425975265041"/>
    <n v="0.21377793310787685"/>
    <n v="0.12815527642659189"/>
    <n v="4.929347278057058E-3"/>
    <n v="5.0466443312345731E-3"/>
    <n v="1.8684545329642773E-4"/>
    <n v="1.9559021904075032E-4"/>
    <n v="1.7583257405030746E-4"/>
    <n v="1.8357238903807306E-4"/>
    <m/>
    <m/>
    <m/>
    <n v="0"/>
    <m/>
    <n v="0"/>
    <m/>
    <n v="0"/>
    <m/>
    <n v="-717.92442322991269"/>
    <n v="-0.40556798654814907"/>
    <n v="7.8109888346481887E-2"/>
    <n v="-1.0185978902016223E-3"/>
    <n v="-683.54585748380487"/>
    <n v="-48.897205861739025"/>
    <n v="-0.40513861405544149"/>
    <n v="3.5479157166513141E-2"/>
    <s v="Medianas"/>
    <n v="2024"/>
    <n v="4"/>
    <d v="2026-02-27T00:00:00"/>
    <x v="33"/>
    <x v="8"/>
  </r>
  <r>
    <n v="2025"/>
    <n v="12"/>
    <n v="41"/>
    <x v="38"/>
    <s v="Miscelaneos"/>
    <n v="29"/>
    <s v="35135aaa6cc23891b40cb3f378c53a17a1127210ce60e125ccf03efcfdaec458"/>
    <s v="a62909462c6310cff6f2c460478962c30aafe7f1a24cba6daff12de1aba6d3de"/>
    <x v="8"/>
    <n v="624610.46830999991"/>
    <n v="555148.39112000004"/>
    <n v="624610.46830999991"/>
    <n v="555148.39112000004"/>
    <n v="326689.87877999997"/>
    <n v="232029.10429000002"/>
    <n v="326689.87877999997"/>
    <n v="232029.10429000002"/>
    <n v="34851877.802999951"/>
    <n v="34722901.368000001"/>
    <n v="143.042"/>
    <n v="137.94900000000001"/>
    <n v="141292.91275999998"/>
    <n v="110769.43522"/>
    <n v="265024.96671000001"/>
    <n v="232135.46698"/>
    <n v="558621.88896999997"/>
    <n v="515116.75547999999"/>
    <n v="0"/>
    <n v="0"/>
    <n v="0"/>
    <n v="0"/>
    <n v="0"/>
    <n v="0"/>
    <s v="Miscelaneos"/>
    <s v="Daños Sin Autos"/>
    <s v="Diversos"/>
    <x v="8"/>
    <x v="0"/>
    <n v="38852373.589610003"/>
    <n v="31887947.205630001"/>
    <n v="1025001350.6946898"/>
    <n v="915229324.65265012"/>
    <n v="979173922.5983398"/>
    <n v="876641246.77608013"/>
    <n v="18488020.312490001"/>
    <n v="15556913.919899998"/>
    <n v="3138927.3225399987"/>
    <n v="3067729.12347"/>
    <n v="1609854.5366800001"/>
    <n v="1645809.7135899998"/>
    <n v="3.3784605260739036"/>
    <n v="3.5684994721856031"/>
    <n v="69462.077189999865"/>
    <n v="12.51234414097131"/>
    <n v="38.799186763676971"/>
    <n v="33.731019238491214"/>
    <n v="1.6076507317355633"/>
    <n v="1.7409348665190509"/>
    <n v="6.0937526363909006E-2"/>
    <n v="6.378953257379763E-2"/>
    <n v="6.0656753030798177E-2"/>
    <n v="6.3326747761596164E-2"/>
    <m/>
    <m/>
    <m/>
    <n v="0"/>
    <m/>
    <n v="0"/>
    <m/>
    <n v="0"/>
    <m/>
    <n v="40.796940013046303"/>
    <n v="52.302978472954564"/>
    <n v="41.795870798055681"/>
    <n v="10.407691711563578"/>
    <n v="14.168235538446883"/>
    <n v="8.4456840176865722"/>
    <n v="47.442639098632391"/>
    <n v="45.064631369579459"/>
    <s v="Medianas"/>
    <n v="2024"/>
    <n v="4"/>
    <d v="2026-02-27T00:00:00"/>
    <x v="8"/>
    <x v="8"/>
  </r>
  <r>
    <n v="2025"/>
    <n v="12"/>
    <n v="41"/>
    <x v="38"/>
    <s v="Diversos"/>
    <n v="29"/>
    <s v="35135aaa6cc23891b40cb3f378c53a17a1127210ce60e125ccf03efcfdaec458"/>
    <s v="a62909462c6310cff6f2c460478962c30aafe7f1a24cba6daff12de1aba6d3de"/>
    <x v="0"/>
    <n v="1609854.5366800001"/>
    <n v="1645809.7135899998"/>
    <n v="1609854.5366800001"/>
    <n v="1645809.7135899998"/>
    <n v="585948.22934999992"/>
    <n v="516554.84185000003"/>
    <n v="585948.22934999992"/>
    <n v="516554.84185000003"/>
    <n v="34851877.802999951"/>
    <n v="34722901.368000001"/>
    <n v="143.042"/>
    <n v="137.94900000000001"/>
    <n v="142620.69388999997"/>
    <n v="117425.25859"/>
    <n v="385348.91049000004"/>
    <n v="330602.75031999999"/>
    <n v="773667.16817999992"/>
    <n v="715452.48103000002"/>
    <n v="0"/>
    <n v="0"/>
    <n v="0"/>
    <n v="0"/>
    <n v="0"/>
    <n v="0"/>
    <s v="Diversos"/>
    <s v="Daños Sin Autos"/>
    <s v="Diversos"/>
    <x v="6"/>
    <x v="0"/>
    <n v="38852373.589610003"/>
    <n v="31887947.205630001"/>
    <n v="1025001350.6946898"/>
    <n v="915229324.65265012"/>
    <n v="979173922.5983398"/>
    <n v="876641246.77608013"/>
    <n v="37295032.047789998"/>
    <n v="33101301.12385001"/>
    <n v="10154871.342620004"/>
    <n v="8675799.5556700006"/>
    <n v="1609854.5366800001"/>
    <n v="1645809.7135899998"/>
    <n v="4.3165388210878231"/>
    <n v="4.9720393389738025"/>
    <n v="-35955.176909999689"/>
    <n v="-2.1846496963230821"/>
    <n v="100"/>
    <n v="100"/>
    <n v="4.1435165678282049"/>
    <n v="5.1612281686775452"/>
    <n v="0.15705877222395159"/>
    <n v="0.16440945776089336"/>
    <n v="0.17982484490590608"/>
    <n v="0.18774039205234749"/>
    <m/>
    <m/>
    <m/>
    <n v="0"/>
    <m/>
    <n v="0"/>
    <m/>
    <n v="0"/>
    <m/>
    <n v="13.433885790610933"/>
    <n v="36.397588477676983"/>
    <n v="31.386061072834508"/>
    <n v="5.7701196753795854"/>
    <n v="16.559499313605119"/>
    <n v="8.1367650114499988"/>
    <n v="49.808099185145402"/>
    <n v="46.208904027287495"/>
    <s v="Medianas"/>
    <n v="2024"/>
    <n v="4"/>
    <d v="2026-02-27T00:00:00"/>
    <x v="6"/>
    <x v="0"/>
  </r>
  <r>
    <n v="2025"/>
    <n v="12"/>
    <n v="41"/>
    <x v="38"/>
    <s v="Tecnicos"/>
    <n v="29"/>
    <s v="35135aaa6cc23891b40cb3f378c53a17a1127210ce60e125ccf03efcfdaec458"/>
    <s v="a62909462c6310cff6f2c460478962c30aafe7f1a24cba6daff12de1aba6d3de"/>
    <x v="3"/>
    <n v="985244.06836999999"/>
    <n v="1090661.32247"/>
    <n v="985244.06836999999"/>
    <n v="1090661.32247"/>
    <n v="259258.35057000001"/>
    <n v="284525.73755999998"/>
    <n v="259258.35057000001"/>
    <n v="284525.73755999998"/>
    <n v="34851877.802999951"/>
    <n v="34722901.368000001"/>
    <n v="143.042"/>
    <n v="137.94900000000001"/>
    <n v="1327.7811299999998"/>
    <n v="6655.8233700000001"/>
    <n v="120323.94378"/>
    <n v="98467.283340000009"/>
    <n v="215045.27921000001"/>
    <n v="200335.72555"/>
    <n v="0"/>
    <n v="0"/>
    <n v="0"/>
    <n v="0"/>
    <n v="0"/>
    <n v="0"/>
    <s v="Tecnicos"/>
    <s v="Daños Sin Autos"/>
    <s v="Diversos"/>
    <x v="7"/>
    <x v="0"/>
    <n v="38852373.589610003"/>
    <n v="31887947.205630001"/>
    <n v="1025001350.6946898"/>
    <n v="915229324.65265012"/>
    <n v="979173922.5983398"/>
    <n v="876641246.77608013"/>
    <n v="18807011.735299997"/>
    <n v="17544387.203949999"/>
    <n v="7015944.0200799983"/>
    <n v="5608070.4322000016"/>
    <n v="1609854.5366800001"/>
    <n v="1645809.7135899998"/>
    <n v="5.2387060859899233"/>
    <n v="6.216582601553875"/>
    <n v="-105417.25410000002"/>
    <n v="-9.6654435183658691"/>
    <n v="61.200813236323015"/>
    <n v="66.2689807615088"/>
    <n v="2.5358658360926407"/>
    <n v="3.4202933021584956"/>
    <n v="9.6121245860042573E-2"/>
    <n v="0.10061992518709571"/>
    <n v="0.11916809187510795"/>
    <n v="0.12441364429075134"/>
    <m/>
    <m/>
    <m/>
    <n v="0"/>
    <m/>
    <n v="0"/>
    <m/>
    <n v="0"/>
    <m/>
    <n v="-8.8805277184007547"/>
    <n v="26.314124478711172"/>
    <n v="26.087450952752221"/>
    <n v="3.6952739336002267"/>
    <n v="22.196875651103952"/>
    <n v="7.3424515870130103"/>
    <n v="55.952841290926003"/>
    <n v="49.151135210491667"/>
    <s v="Medianas"/>
    <n v="2024"/>
    <n v="4"/>
    <d v="2026-02-27T00:00:00"/>
    <x v="7"/>
    <x v="3"/>
  </r>
  <r>
    <n v="2025"/>
    <n v="12"/>
    <n v="41"/>
    <x v="38"/>
    <s v="Riesgos Catastroficos"/>
    <n v="29"/>
    <s v="35135aaa6cc23891b40cb3f378c53a17a1127210ce60e125ccf03efcfdaec458"/>
    <s v="a62909462c6310cff6f2c460478962c30aafe7f1a24cba6daff12de1aba6d3de"/>
    <x v="11"/>
    <n v="2403841.7572699999"/>
    <n v="2940228.5083400002"/>
    <n v="2403841.7572699999"/>
    <n v="2940228.5083400002"/>
    <n v="2297655.4195200005"/>
    <n v="472067.36658000003"/>
    <n v="2297655.4195200005"/>
    <n v="472067.36658000003"/>
    <n v="34851877.802999951"/>
    <n v="34722901.368000001"/>
    <n v="143.042"/>
    <n v="137.94900000000001"/>
    <n v="771.83712000000003"/>
    <n v="5.9228000000000005"/>
    <n v="63202.190210000001"/>
    <n v="53590.582700000006"/>
    <n v="429458.53104000003"/>
    <n v="380836.78899999999"/>
    <n v="0"/>
    <n v="0"/>
    <n v="0"/>
    <n v="0"/>
    <n v="0"/>
    <n v="0"/>
    <s v="Riesgos Catastroficos"/>
    <s v="Daños Sin Autos"/>
    <s v="Riesgos Catastroficos"/>
    <x v="15"/>
    <x v="0"/>
    <n v="38852373.589610003"/>
    <n v="31887947.205630001"/>
    <n v="1025001350.6946898"/>
    <n v="915229324.65265012"/>
    <n v="979173922.5983398"/>
    <n v="876641246.77608013"/>
    <n v="38761762.84839002"/>
    <n v="34998585.621450007"/>
    <n v="12144880.34196"/>
    <n v="6399232.7254699999"/>
    <n v="2403841.7572699999"/>
    <n v="2940228.5083400002"/>
    <n v="6.2015800640239567"/>
    <n v="8.4009923719259856"/>
    <n v="-536386.75107000023"/>
    <n v="-18.243029395454524"/>
    <n v="100"/>
    <n v="100"/>
    <n v="6.1871168610219511"/>
    <n v="9.2205010544576105"/>
    <n v="0.23452083801068241"/>
    <n v="0.24549691344834387"/>
    <n v="0.32125593325540375"/>
    <n v="0.33539700751623663"/>
    <m/>
    <m/>
    <m/>
    <n v="0"/>
    <m/>
    <n v="0"/>
    <m/>
    <n v="0"/>
    <m/>
    <n v="386.72193466070121"/>
    <n v="95.582640270356507"/>
    <n v="16.055465255199529"/>
    <n v="18.918715992463977"/>
    <n v="17.935254714071224"/>
    <n v="12.767081186581496"/>
    <n v="14.716715501481866"/>
    <n v="14.071797748510059"/>
    <s v="Grandes"/>
    <n v="2024"/>
    <n v="4"/>
    <d v="2026-02-27T00:00:00"/>
    <x v="15"/>
    <x v="11"/>
  </r>
  <r>
    <n v="2025"/>
    <n v="12"/>
    <n v="41"/>
    <x v="38"/>
    <s v="Huracan y Otros Riesgos Hidrometeorologicos"/>
    <n v="29"/>
    <s v="35135aaa6cc23891b40cb3f378c53a17a1127210ce60e125ccf03efcfdaec458"/>
    <s v="a62909462c6310cff6f2c460478962c30aafe7f1a24cba6daff12de1aba6d3de"/>
    <x v="11"/>
    <n v="1529482.7960599998"/>
    <n v="1677828.5196500001"/>
    <n v="1529482.7960599998"/>
    <n v="1677828.5196500001"/>
    <n v="2252544.3757699998"/>
    <n v="443658.93683000002"/>
    <n v="2252544.3757699998"/>
    <n v="443658.93683000002"/>
    <n v="34851877.802999951"/>
    <n v="34722901.368000001"/>
    <n v="143.042"/>
    <n v="137.94900000000001"/>
    <n v="502.59161"/>
    <n v="3.8307500000000001"/>
    <n v="60284.796520000004"/>
    <n v="41602.99278"/>
    <n v="311180.43823999999"/>
    <n v="264714.20668"/>
    <n v="0"/>
    <n v="0"/>
    <n v="0"/>
    <n v="0"/>
    <n v="0"/>
    <n v="0"/>
    <s v="Huracan y Otros Riesgos Hidrometeorologicos"/>
    <s v="Daños Sin Autos"/>
    <s v="Riesgos Catastroficos"/>
    <x v="14"/>
    <x v="0"/>
    <n v="38852373.589610003"/>
    <n v="31887947.205630001"/>
    <n v="1025001350.6946898"/>
    <n v="915229324.65265012"/>
    <n v="979173922.5983398"/>
    <n v="876641246.77608013"/>
    <n v="23197857.011369999"/>
    <n v="20492623.836209998"/>
    <n v="11407851.490080001"/>
    <n v="6622132.7381100012"/>
    <n v="2403841.7572699999"/>
    <n v="2940228.5083400002"/>
    <n v="6.5932072747510784"/>
    <n v="8.1874753231224382"/>
    <n v="-148345.7235900003"/>
    <n v="-8.8415306959346296"/>
    <n v="63.626600687601254"/>
    <n v="57.0645619852612"/>
    <n v="3.9366521392376863"/>
    <n v="5.2616385395726253"/>
    <n v="0.14921763713027308"/>
    <n v="0.15620134082016382"/>
    <n v="0.18332329116385923"/>
    <n v="0.19139283325081402"/>
    <m/>
    <m/>
    <m/>
    <n v="0"/>
    <m/>
    <n v="0"/>
    <m/>
    <n v="0"/>
    <m/>
    <n v="407.71982457171225"/>
    <n v="147.27490767288336"/>
    <n v="26.442448178348315"/>
    <n v="19.745561885415142"/>
    <n v="44.90495152305725"/>
    <n v="17.553357691969573"/>
    <n v="19.372939012800334"/>
    <n v="15.716191927051279"/>
    <s v="Grandes"/>
    <n v="2024"/>
    <n v="4"/>
    <d v="2026-02-27T00:00:00"/>
    <x v="14"/>
    <x v="11"/>
  </r>
  <r>
    <n v="2025"/>
    <n v="12"/>
    <n v="41"/>
    <x v="38"/>
    <s v="Terremoto y Erupcion Volcanica"/>
    <n v="29"/>
    <s v="35135aaa6cc23891b40cb3f378c53a17a1127210ce60e125ccf03efcfdaec458"/>
    <s v="a62909462c6310cff6f2c460478962c30aafe7f1a24cba6daff12de1aba6d3de"/>
    <x v="3"/>
    <n v="874358.9612100001"/>
    <n v="1262399.98869"/>
    <n v="874358.9612100001"/>
    <n v="1262399.98869"/>
    <n v="45111.043750000004"/>
    <n v="28408.429749999999"/>
    <n v="45111.043750000004"/>
    <n v="28408.429749999999"/>
    <n v="34851877.802999951"/>
    <n v="34722901.368000001"/>
    <n v="143.042"/>
    <n v="137.94900000000001"/>
    <n v="269.24551000000002"/>
    <n v="2.09205"/>
    <n v="2917.3936899999999"/>
    <n v="11987.58992"/>
    <n v="118278.0928"/>
    <n v="116122.58231999999"/>
    <n v="0"/>
    <n v="0"/>
    <n v="0"/>
    <n v="0"/>
    <n v="0"/>
    <n v="0"/>
    <s v="Terremoto y Erupcion Volcanica"/>
    <s v="Daños Sin Autos"/>
    <s v="Riesgos Catastroficos"/>
    <x v="16"/>
    <x v="0"/>
    <n v="38852373.589610003"/>
    <n v="31887947.205630001"/>
    <n v="1025001350.6946898"/>
    <n v="915229324.65265012"/>
    <n v="979173922.5983398"/>
    <n v="876641246.77608013"/>
    <n v="15563905.993049996"/>
    <n v="14505796.106170004"/>
    <n v="760196.79989999975"/>
    <n v="-222767.64615000002"/>
    <n v="2403841.7572699999"/>
    <n v="2940228.5083400002"/>
    <n v="5.6178632895909413"/>
    <n v="8.7027280643565739"/>
    <n v="-388041.02747999993"/>
    <n v="-30.738357965502871"/>
    <n v="36.373399312398746"/>
    <n v="42.9354380147388"/>
    <n v="2.2504647217842653"/>
    <n v="3.9588625148849843"/>
    <n v="8.5303200880409324E-2"/>
    <n v="8.9295572628180067E-2"/>
    <n v="0.13793264209154452"/>
    <n v="0.14400417426542264"/>
    <m/>
    <m/>
    <m/>
    <n v="0"/>
    <m/>
    <n v="0"/>
    <m/>
    <n v="0"/>
    <m/>
    <n v="58.794569594259286"/>
    <n v="5.1593276618989679"/>
    <n v="2.2503509192422917"/>
    <n v="5.934127025519464"/>
    <n v="-75.663217465149984"/>
    <n v="1.8562371219579488"/>
    <n v="2.4665545587830109"/>
    <n v="10.323220238907275"/>
    <s v="Medianas"/>
    <n v="2024"/>
    <n v="4"/>
    <d v="2026-02-27T00:00:00"/>
    <x v="16"/>
    <x v="3"/>
  </r>
  <r>
    <n v="2025"/>
    <n v="12"/>
    <n v="41"/>
    <x v="38"/>
    <s v="MyT Cascos"/>
    <n v="29"/>
    <s v="35135aaa6cc23891b40cb3f378c53a17a1127210ce60e125ccf03efcfdaec458"/>
    <s v="a62909462c6310cff6f2c460478962c30aafe7f1a24cba6daff12de1aba6d3de"/>
    <x v="13"/>
    <n v="5122881.1055200007"/>
    <n v="2365642.8792099999"/>
    <n v="5122881.1055200007"/>
    <n v="2365642.8792099999"/>
    <n v="-4800723.5524099991"/>
    <n v="4179949.1286100009"/>
    <n v="-4800723.5524099991"/>
    <n v="4179949.1286100009"/>
    <n v="34851877.802999951"/>
    <n v="34722901.368000001"/>
    <n v="143.042"/>
    <n v="137.94900000000001"/>
    <n v="0"/>
    <n v="0"/>
    <n v="25214.691149999999"/>
    <n v="-24441.072219999998"/>
    <n v="-50828.808560000005"/>
    <n v="30188.47292"/>
    <n v="0"/>
    <n v="0"/>
    <n v="0"/>
    <n v="0"/>
    <n v="0"/>
    <n v="0"/>
    <s v="MyT Cascos"/>
    <s v="Daños Sin Autos"/>
    <s v="Maritimo y Transportes"/>
    <x v="18"/>
    <x v="0"/>
    <n v="38852373.589610003"/>
    <n v="31887947.205630001"/>
    <n v="1025001350.6946898"/>
    <n v="915229324.65265012"/>
    <n v="979173922.5983398"/>
    <n v="876641246.77608013"/>
    <n v="9917118.7117099985"/>
    <n v="6428123.3506000005"/>
    <n v="-1931159.7656899989"/>
    <n v="6397090.5990500022"/>
    <n v="6166637.7572700009"/>
    <n v="3386951.8358200002"/>
    <n v="51.65695051598982"/>
    <n v="36.801454330978125"/>
    <n v="2757238.2263100008"/>
    <n v="116.55344306367886"/>
    <n v="83.074137109489044"/>
    <n v="69.845778560865313"/>
    <n v="13.185503566994358"/>
    <n v="7.4186113767534465"/>
    <n v="0.49979261998513391"/>
    <n v="0.52318398062786464"/>
    <n v="0.25847542419030489"/>
    <n v="0.26985302002499256"/>
    <m/>
    <m/>
    <m/>
    <n v="0"/>
    <m/>
    <n v="0"/>
    <m/>
    <n v="0"/>
    <m/>
    <n v="-214.85124351277528"/>
    <n v="-93.711398986736754"/>
    <n v="176.69400421106181"/>
    <n v="248.59276988378599"/>
    <n v="-203.16524137335904"/>
    <n v="-268.37157909476662"/>
    <n v="-49.607086737505846"/>
    <n v="-80.961605062863839"/>
    <s v="Grandes"/>
    <n v="2024"/>
    <n v="4"/>
    <d v="2026-02-27T00:00:00"/>
    <x v="18"/>
    <x v="13"/>
  </r>
  <r>
    <n v="2025"/>
    <n v="12"/>
    <n v="41"/>
    <x v="38"/>
    <s v="Maritimo y Transportes"/>
    <n v="29"/>
    <s v="35135aaa6cc23891b40cb3f378c53a17a1127210ce60e125ccf03efcfdaec458"/>
    <s v="a62909462c6310cff6f2c460478962c30aafe7f1a24cba6daff12de1aba6d3de"/>
    <x v="13"/>
    <n v="6166637.7572700009"/>
    <n v="3386951.8358200002"/>
    <n v="6166637.7572700009"/>
    <n v="3386951.8358200002"/>
    <n v="-3733300.5012999992"/>
    <n v="4957964.9338200008"/>
    <n v="-3733300.5012999992"/>
    <n v="4957964.9338200008"/>
    <n v="34851877.802999951"/>
    <n v="34722901.368000001"/>
    <n v="143.042"/>
    <n v="137.94900000000001"/>
    <n v="3185.3294999999998"/>
    <n v="178.82810999999998"/>
    <n v="144748.90394999998"/>
    <n v="136389.58447"/>
    <n v="304407.38364999997"/>
    <n v="339834.96760999999"/>
    <n v="0"/>
    <n v="0"/>
    <n v="0"/>
    <n v="0"/>
    <n v="0"/>
    <n v="0"/>
    <s v="Maritimo y Transportes"/>
    <s v="Daños Sin Autos"/>
    <s v="Maritimo y Transportes"/>
    <x v="19"/>
    <x v="0"/>
    <n v="38852373.589610003"/>
    <n v="31887947.205630001"/>
    <n v="1025001350.6946898"/>
    <n v="915229324.65265012"/>
    <n v="979173922.5983398"/>
    <n v="876641246.77608013"/>
    <n v="23289744.321129996"/>
    <n v="18238403.617370002"/>
    <n v="6063254.5960799996"/>
    <n v="13830326.200799998"/>
    <n v="6166637.7572700009"/>
    <n v="3386951.8358200002"/>
    <n v="26.477910930414204"/>
    <n v="18.570440192442689"/>
    <n v="2779685.9214500007"/>
    <n v="82.070429583685623"/>
    <n v="100"/>
    <n v="100"/>
    <n v="15.871971742079353"/>
    <n v="10.6214169698011"/>
    <n v="0.60162240304274639"/>
    <n v="0.62977961472934108"/>
    <n v="0.37006592168639524"/>
    <n v="0.38635551866579315"/>
    <m/>
    <m/>
    <m/>
    <n v="0"/>
    <m/>
    <n v="0"/>
    <m/>
    <n v="0"/>
    <m/>
    <n v="-175.29905013716132"/>
    <n v="-60.540291942699568"/>
    <n v="146.38427630960538"/>
    <n v="-61.5725505525307"/>
    <n v="6.1290013548202182"/>
    <n v="-10.424937789408794"/>
    <n v="47.551048931332318"/>
    <n v="40.134064316336882"/>
    <s v="Grandes"/>
    <n v="2024"/>
    <n v="4"/>
    <d v="2026-02-27T00:00:00"/>
    <x v="19"/>
    <x v="13"/>
  </r>
  <r>
    <n v="2025"/>
    <n v="12"/>
    <n v="41"/>
    <x v="38"/>
    <s v="MyT Carga"/>
    <n v="29"/>
    <s v="35135aaa6cc23891b40cb3f378c53a17a1127210ce60e125ccf03efcfdaec458"/>
    <s v="a62909462c6310cff6f2c460478962c30aafe7f1a24cba6daff12de1aba6d3de"/>
    <x v="25"/>
    <n v="1043756.65175"/>
    <n v="1021308.95661"/>
    <n v="1043756.65175"/>
    <n v="1021308.95661"/>
    <n v="1067423.0511099999"/>
    <n v="778015.80521000002"/>
    <n v="1067423.0511099999"/>
    <n v="778015.80521000002"/>
    <n v="34851877.802999951"/>
    <n v="34722901.368000001"/>
    <n v="143.042"/>
    <n v="137.94900000000001"/>
    <n v="3185.3294999999998"/>
    <n v="178.82810999999998"/>
    <n v="119534.21279999999"/>
    <n v="160830.65669"/>
    <n v="355236.19220999995"/>
    <n v="309646.49469000002"/>
    <n v="0"/>
    <n v="0"/>
    <n v="0"/>
    <n v="0"/>
    <n v="0"/>
    <n v="0"/>
    <s v="MyT Carga"/>
    <s v="Daños Sin Autos"/>
    <s v="Maritimo y Transportes"/>
    <x v="17"/>
    <x v="0"/>
    <n v="38852373.589610003"/>
    <n v="31887947.205630001"/>
    <n v="1025001350.6946898"/>
    <n v="915229324.65265012"/>
    <n v="979173922.5983398"/>
    <n v="876641246.77608013"/>
    <n v="13372625.609420002"/>
    <n v="11810280.26677"/>
    <n v="7994414.3617699994"/>
    <n v="7433235.6017499994"/>
    <n v="6166637.7572700009"/>
    <n v="3386951.8358200002"/>
    <n v="7.8051736602477853"/>
    <n v="8.6476267585588662"/>
    <n v="22447.695139999967"/>
    <n v="2.1979338372307922"/>
    <n v="16.925862890510952"/>
    <n v="30.154221439134677"/>
    <n v="2.6864681750849941"/>
    <n v="3.2028055930476516"/>
    <n v="0.10182978305761244"/>
    <n v="0.10659563410147641"/>
    <n v="0.11159049749609033"/>
    <n v="0.11650249864080058"/>
    <m/>
    <m/>
    <m/>
    <n v="0"/>
    <m/>
    <n v="0"/>
    <m/>
    <n v="0"/>
    <m/>
    <n v="37.198119107861039"/>
    <n v="102.26742500949048"/>
    <n v="76.178300422669793"/>
    <n v="13.352110646334669"/>
    <n v="-25.676972748795414"/>
    <n v="14.723143423807095"/>
    <n v="33.649221397277181"/>
    <n v="51.940086339751481"/>
    <s v="Grandes"/>
    <n v="2024"/>
    <n v="4"/>
    <d v="2026-02-27T00:00:00"/>
    <x v="17"/>
    <x v="25"/>
  </r>
  <r>
    <n v="2025"/>
    <n v="12"/>
    <n v="41"/>
    <x v="38"/>
    <s v="Camiones"/>
    <n v="29"/>
    <s v="35135aaa6cc23891b40cb3f378c53a17a1127210ce60e125ccf03efcfdaec458"/>
    <s v="a62909462c6310cff6f2c460478962c30aafe7f1a24cba6daff12de1aba6d3de"/>
    <x v="10"/>
    <n v="1022046.5280800001"/>
    <n v="613306.03570000001"/>
    <n v="1022046.5280800001"/>
    <n v="613306.03570000001"/>
    <n v="494214.27185000002"/>
    <n v="410243.26584999997"/>
    <n v="494214.27185000002"/>
    <n v="410243.26584999997"/>
    <n v="34851877.802999951"/>
    <n v="34722901.368000001"/>
    <n v="143.042"/>
    <n v="137.94900000000001"/>
    <n v="1774.13734"/>
    <n v="-2362.1225499999996"/>
    <n v="492973.77299999999"/>
    <n v="409511.05825"/>
    <n v="830966.95024000003"/>
    <n v="581062.02217999997"/>
    <n v="0"/>
    <n v="0"/>
    <n v="0"/>
    <n v="0"/>
    <n v="0"/>
    <n v="0"/>
    <s v="Camiones"/>
    <s v="Automóviles"/>
    <s v="Automóviles"/>
    <x v="10"/>
    <x v="0"/>
    <n v="38852373.589610003"/>
    <n v="31887947.205630001"/>
    <n v="1025001350.6946898"/>
    <n v="915229324.65265012"/>
    <n v="979173922.5983398"/>
    <n v="876641246.77608013"/>
    <n v="72063565.252690017"/>
    <n v="68298850.786960006"/>
    <n v="43822980.466360003"/>
    <n v="39398521.360119998"/>
    <n v="4080639.3055199999"/>
    <n v="3433248.7899000002"/>
    <n v="1.4182569575848853"/>
    <n v="0.89797416593881507"/>
    <n v="408740.49238000007"/>
    <n v="66.645437772919024"/>
    <n v="25.046235443976826"/>
    <n v="17.863722474882564"/>
    <n v="2.6305896748437481"/>
    <n v="1.9233161411899142"/>
    <n v="9.971172500283175E-2"/>
    <n v="0.10437844641204225"/>
    <n v="6.7011187161508765E-2"/>
    <n v="6.9960891978957537E-2"/>
    <m/>
    <m/>
    <m/>
    <n v="0"/>
    <m/>
    <n v="0"/>
    <m/>
    <n v="0"/>
    <m/>
    <n v="20.468588515649877"/>
    <n v="48.355359396252034"/>
    <n v="66.890466091984024"/>
    <n v="1.1277513911436843"/>
    <n v="20.381064947713167"/>
    <n v="43.00830522745558"/>
    <n v="59.325316471084591"/>
    <n v="70.476307626097551"/>
    <s v="Medianas"/>
    <n v="2024"/>
    <n v="4"/>
    <d v="2026-02-27T00:00:00"/>
    <x v="10"/>
    <x v="10"/>
  </r>
  <r>
    <n v="2025"/>
    <n v="12"/>
    <n v="41"/>
    <x v="38"/>
    <s v="Automoviles Residentes"/>
    <n v="29"/>
    <s v="35135aaa6cc23891b40cb3f378c53a17a1127210ce60e125ccf03efcfdaec458"/>
    <s v="a62909462c6310cff6f2c460478962c30aafe7f1a24cba6daff12de1aba6d3de"/>
    <x v="8"/>
    <n v="2976456.4927300001"/>
    <n v="2736039.2761599999"/>
    <n v="2976456.4927300001"/>
    <n v="2736039.2761599999"/>
    <n v="2054702.0160900003"/>
    <n v="1909754.3425200006"/>
    <n v="2054702.0160900003"/>
    <n v="1909754.3425200006"/>
    <n v="34851877.802999951"/>
    <n v="34722901.368000001"/>
    <n v="143.042"/>
    <n v="137.94900000000001"/>
    <n v="439.74819000000002"/>
    <n v="-557.95389"/>
    <n v="2043929.61818"/>
    <n v="1901564.06222"/>
    <n v="2850858.4394999999"/>
    <n v="2759908.09723"/>
    <n v="0"/>
    <n v="0"/>
    <n v="0"/>
    <n v="0"/>
    <n v="0"/>
    <n v="0"/>
    <s v="Automoviles Residentes"/>
    <s v="Automóviles"/>
    <s v="Automóviles"/>
    <x v="13"/>
    <x v="0"/>
    <n v="38852373.589610003"/>
    <n v="31887947.205630001"/>
    <n v="1025001350.6946898"/>
    <n v="915229324.65265012"/>
    <n v="979173922.5983398"/>
    <n v="876641246.77608013"/>
    <n v="131854203.17789003"/>
    <n v="118102294.51461999"/>
    <n v="82072506.09262"/>
    <n v="71101630.919850022"/>
    <n v="4080639.3055199999"/>
    <n v="3433248.7899000002"/>
    <n v="2.2573846119371241"/>
    <n v="2.3166690261223528"/>
    <n v="240417.21657000016"/>
    <n v="8.7870528272321771"/>
    <n v="72.940935718176817"/>
    <n v="79.69242672447551"/>
    <n v="7.660938619013927"/>
    <n v="8.5801674799465815"/>
    <n v="0.29038561663481915"/>
    <n v="0.30397628286828388"/>
    <n v="0.29894576173008747"/>
    <n v="0.31210478473628844"/>
    <m/>
    <m/>
    <m/>
    <n v="0"/>
    <m/>
    <n v="0"/>
    <m/>
    <n v="0"/>
    <m/>
    <n v="7.5898596140242303"/>
    <n v="69.031817569267801"/>
    <n v="69.799960810515813"/>
    <n v="2.5035205014590876"/>
    <n v="7.486760966327588"/>
    <n v="3.2954119871340115"/>
    <n v="71.695233613159559"/>
    <n v="68.899542855376865"/>
    <s v="Medianas"/>
    <n v="2024"/>
    <n v="4"/>
    <d v="2026-02-27T00:00:00"/>
    <x v="13"/>
    <x v="8"/>
  </r>
  <r>
    <n v="2025"/>
    <n v="12"/>
    <n v="41"/>
    <x v="38"/>
    <s v="Automoviles"/>
    <n v="29"/>
    <s v="35135aaa6cc23891b40cb3f378c53a17a1127210ce60e125ccf03efcfdaec458"/>
    <s v="a62909462c6310cff6f2c460478962c30aafe7f1a24cba6daff12de1aba6d3de"/>
    <x v="8"/>
    <n v="4080639.3055199999"/>
    <n v="3433248.7899000002"/>
    <n v="4080639.3055199999"/>
    <n v="3433248.7899000002"/>
    <n v="2591875.5476100002"/>
    <n v="2348734.8728300007"/>
    <n v="2591875.5476100002"/>
    <n v="2348734.8728300007"/>
    <n v="34851877.802999951"/>
    <n v="34722901.368000001"/>
    <n v="143.042"/>
    <n v="137.94900000000001"/>
    <n v="2213.88553"/>
    <n v="-2920.0764399999998"/>
    <n v="2579862.6508499999"/>
    <n v="2339812.3849299997"/>
    <n v="3766577.95988"/>
    <n v="3441833.69447"/>
    <n v="0"/>
    <n v="0"/>
    <n v="0"/>
    <n v="0"/>
    <n v="0"/>
    <n v="0"/>
    <s v="Automoviles"/>
    <s v="Totales"/>
    <s v="Automoviles Total"/>
    <x v="11"/>
    <x v="0"/>
    <n v="38852373.589610003"/>
    <n v="31887947.205630001"/>
    <n v="1025001350.6946898"/>
    <n v="915229324.65265012"/>
    <n v="979173922.5983398"/>
    <n v="876641246.77608013"/>
    <n v="212351111.97566"/>
    <n v="193217367.41473997"/>
    <n v="130402312.61627001"/>
    <n v="114416301.70677"/>
    <n v="4080639.3055199999"/>
    <n v="3433248.7899000002"/>
    <n v="1.9216472508925355"/>
    <n v="1.7768841568628517"/>
    <n v="647390.51561999973"/>
    <n v="18.856498763634775"/>
    <n v="100"/>
    <n v="100"/>
    <n v="10.502934385999147"/>
    <n v="10.766603343139757"/>
    <n v="0.39811062714740486"/>
    <n v="0.41674305364378983"/>
    <n v="0.37512443028450759"/>
    <n v="0.39163669317706112"/>
    <m/>
    <m/>
    <m/>
    <n v="0"/>
    <m/>
    <n v="0"/>
    <m/>
    <n v="0"/>
    <m/>
    <n v="10.35198470430332"/>
    <n v="63.516408914257497"/>
    <n v="68.411438161415973"/>
    <n v="1.9875993727481007"/>
    <n v="10.259380942937524"/>
    <n v="9.4352108276401392"/>
    <n v="68.4935418390276"/>
    <n v="67.981564265855738"/>
    <s v="Medianas"/>
    <n v="2024"/>
    <n v="4"/>
    <d v="2026-02-27T00:00:00"/>
    <x v="11"/>
    <x v="8"/>
  </r>
  <r>
    <n v="2025"/>
    <n v="12"/>
    <n v="41"/>
    <x v="38"/>
    <s v="Automoviles Turistas"/>
    <n v="29"/>
    <s v="35135aaa6cc23891b40cb3f378c53a17a1127210ce60e125ccf03efcfdaec458"/>
    <s v="a62909462c6310cff6f2c460478962c30aafe7f1a24cba6daff12de1aba6d3de"/>
    <x v="24"/>
    <n v="82136.284709999993"/>
    <n v="83903.478040000002"/>
    <n v="82136.284709999993"/>
    <n v="83903.478040000002"/>
    <n v="42959.259669999992"/>
    <n v="28737.264459999999"/>
    <n v="42959.259669999992"/>
    <n v="28737.264459999999"/>
    <n v="34851877.802999951"/>
    <n v="34722901.368000001"/>
    <n v="143.042"/>
    <n v="137.94900000000001"/>
    <n v="0"/>
    <n v="0"/>
    <n v="42959.259669999999"/>
    <n v="28737.264460000002"/>
    <n v="84752.570139999996"/>
    <n v="100863.57506"/>
    <n v="0"/>
    <n v="0"/>
    <n v="0"/>
    <n v="0"/>
    <n v="0"/>
    <n v="0"/>
    <s v="Automoviles Turistas"/>
    <s v="Automóviles"/>
    <s v="Automóviles"/>
    <x v="12"/>
    <x v="0"/>
    <n v="38852373.589610003"/>
    <n v="31887947.205630001"/>
    <n v="1025001350.6946898"/>
    <n v="915229324.65265012"/>
    <n v="979173922.5983398"/>
    <n v="876641246.77608013"/>
    <n v="2097418.8258400001"/>
    <n v="1901006.6212099998"/>
    <n v="1101962.7584699998"/>
    <n v="872757.55660999997"/>
    <n v="4080639.3055199999"/>
    <n v="3433248.7899000002"/>
    <n v="3.9160650080035895"/>
    <n v="4.4136341822205241"/>
    <n v="-1767.1933300000092"/>
    <n v="-2.106221781601858"/>
    <n v="2.0128288378463601"/>
    <n v="2.4438508006419148"/>
    <n v="0.21140609214147238"/>
    <n v="0.26311972200326006"/>
    <n v="8.0132855097539649E-3"/>
    <n v="8.388324363463727E-3"/>
    <n v="9.1674813929113613E-3"/>
    <n v="9.571016461815126E-3"/>
    <m/>
    <m/>
    <m/>
    <n v="0"/>
    <m/>
    <n v="0"/>
    <m/>
    <n v="0"/>
    <m/>
    <n v="49.489732155250501"/>
    <n v="52.302413996051797"/>
    <n v="34.250385241836867"/>
    <n v="3.8984311710902095"/>
    <n v="49.489732155250501"/>
    <n v="-15.97306550993871"/>
    <n v="50.687854774241067"/>
    <n v="28.491221377891147"/>
    <s v="Medianas"/>
    <n v="2024"/>
    <n v="4"/>
    <d v="2026-02-27T00:00:00"/>
    <x v="12"/>
    <x v="24"/>
  </r>
  <r>
    <n v="2025"/>
    <n v="12"/>
    <n v="41"/>
    <x v="38"/>
    <s v="GMM. Individual"/>
    <n v="29"/>
    <s v="35135aaa6cc23891b40cb3f378c53a17a1127210ce60e125ccf03efcfdaec458"/>
    <s v="a62909462c6310cff6f2c460478962c30aafe7f1a24cba6daff12de1aba6d3de"/>
    <x v="3"/>
    <n v="4963966.5384799996"/>
    <n v="3957056.95004"/>
    <n v="4963966.5384799996"/>
    <n v="3957056.95004"/>
    <n v="4173864.8110599993"/>
    <n v="2779251.4035600005"/>
    <n v="4173864.8110599993"/>
    <n v="2779251.4035600005"/>
    <n v="34851877.802999951"/>
    <n v="34722901.368000001"/>
    <n v="143.042"/>
    <n v="137.94900000000001"/>
    <n v="0"/>
    <n v="0"/>
    <n v="4171902.4340599999"/>
    <n v="2779251.40356"/>
    <n v="4519253.8605000004"/>
    <n v="3851434.84027"/>
    <n v="0"/>
    <n v="0"/>
    <n v="0"/>
    <n v="0"/>
    <n v="0"/>
    <n v="0"/>
    <s v="GMM. Individual"/>
    <s v="Accidentes y Enfermedades"/>
    <s v="Gastos Medicos"/>
    <x v="38"/>
    <x v="0"/>
    <n v="38852373.589610003"/>
    <n v="31887947.205630001"/>
    <n v="1025001350.6946898"/>
    <n v="915229324.65265012"/>
    <n v="979173922.5983398"/>
    <n v="876641246.77608013"/>
    <n v="87718256.398300007"/>
    <n v="79278951.097049981"/>
    <n v="65696782.829490021"/>
    <n v="55238627.625970006"/>
    <n v="7098641.25141"/>
    <n v="5589326.0278100008"/>
    <n v="5.6589890660163666"/>
    <n v="4.9913084056774872"/>
    <n v="1006909.5884399996"/>
    <n v="25.445921076011334"/>
    <n v="69.928404080062634"/>
    <n v="70.796674417477973"/>
    <n v="12.776482052070753"/>
    <n v="12.40925583739476"/>
    <n v="0.4842887802163085"/>
    <n v="0.50695452808910579"/>
    <n v="0.43235687968606024"/>
    <n v="0.45138840598618879"/>
    <m/>
    <m/>
    <m/>
    <n v="0"/>
    <m/>
    <n v="0"/>
    <m/>
    <n v="0"/>
    <m/>
    <n v="50.179462200274848"/>
    <n v="84.083258392351397"/>
    <n v="70.235314746529141"/>
    <n v="6.3532255786297522"/>
    <n v="50.108854086252322"/>
    <n v="17.339486397313266"/>
    <n v="92.313965155266359"/>
    <n v="72.161454596104875"/>
    <s v="Medianas"/>
    <n v="2024"/>
    <n v="4"/>
    <d v="2026-02-27T00:00:00"/>
    <x v="38"/>
    <x v="3"/>
  </r>
  <r>
    <n v="2025"/>
    <n v="12"/>
    <n v="41"/>
    <x v="38"/>
    <s v="Gastos Medicos"/>
    <n v="29"/>
    <s v="35135aaa6cc23891b40cb3f378c53a17a1127210ce60e125ccf03efcfdaec458"/>
    <s v="a62909462c6310cff6f2c460478962c30aafe7f1a24cba6daff12de1aba6d3de"/>
    <x v="3"/>
    <n v="6861261.8352899998"/>
    <n v="5371408.60568"/>
    <n v="6861261.8352899998"/>
    <n v="5371408.60568"/>
    <n v="5447214.6073399996"/>
    <n v="3876654.1270699995"/>
    <n v="5447214.6073399996"/>
    <n v="3876654.1270699995"/>
    <n v="34851877.802999951"/>
    <n v="34722901.368000001"/>
    <n v="143.042"/>
    <n v="137.94900000000001"/>
    <n v="0"/>
    <n v="0"/>
    <n v="5445252.2303400002"/>
    <n v="3876654.1270700004"/>
    <n v="6189898.7274099998"/>
    <n v="5231018.9819799997"/>
    <n v="0"/>
    <n v="0"/>
    <n v="0"/>
    <n v="0"/>
    <n v="0"/>
    <n v="0"/>
    <s v="Gastos Medicos"/>
    <s v="Accidentes y Enfermedades"/>
    <s v="Gastos Medicos"/>
    <x v="28"/>
    <x v="0"/>
    <n v="38852373.589610003"/>
    <n v="31887947.205630001"/>
    <n v="1025001350.6946898"/>
    <n v="915229324.65265012"/>
    <n v="979173922.5983398"/>
    <n v="876641246.77608013"/>
    <n v="177180208.77595001"/>
    <n v="158266338.74798006"/>
    <n v="139622278.47811997"/>
    <n v="117437565.55420999"/>
    <n v="7098641.25141"/>
    <n v="5589326.0278100008"/>
    <n v="3.8724764366692233"/>
    <n v="3.3939046345371753"/>
    <n v="1489853.2296099998"/>
    <n v="27.736732372855677"/>
    <n v="96.65598798822451"/>
    <n v="96.101186063476334"/>
    <n v="17.659826675621321"/>
    <n v="16.84463590911756"/>
    <n v="0.66939051647491121"/>
    <n v="0.7007194204154179"/>
    <n v="0.58689210026334859"/>
    <n v="0.61272597261808004"/>
    <m/>
    <m/>
    <m/>
    <n v="0"/>
    <m/>
    <n v="0"/>
    <m/>
    <n v="0"/>
    <m/>
    <n v="40.513299066404976"/>
    <n v="79.390857514327266"/>
    <n v="72.172020631061812"/>
    <n v="3.9013935789578347"/>
    <n v="40.462678687705278"/>
    <n v="18.330649319629376"/>
    <n v="87.969972856380195"/>
    <n v="74.108966922590739"/>
    <s v="Medianas"/>
    <n v="2024"/>
    <n v="4"/>
    <d v="2026-02-27T00:00:00"/>
    <x v="28"/>
    <x v="3"/>
  </r>
  <r>
    <n v="2025"/>
    <n v="12"/>
    <n v="41"/>
    <x v="38"/>
    <s v="AP Gpo y Col"/>
    <n v="29"/>
    <s v="35135aaa6cc23891b40cb3f378c53a17a1127210ce60e125ccf03efcfdaec458"/>
    <s v="a62909462c6310cff6f2c460478962c30aafe7f1a24cba6daff12de1aba6d3de"/>
    <x v="0"/>
    <n v="101882.77244999999"/>
    <n v="100469.80738999999"/>
    <n v="101882.77244999999"/>
    <n v="100469.80738999999"/>
    <n v="64421.518349999998"/>
    <n v="52475.550370000004"/>
    <n v="64421.518349999998"/>
    <n v="52475.550370000004"/>
    <n v="34851877.802999951"/>
    <n v="34722901.368000001"/>
    <n v="143.042"/>
    <n v="137.94900000000001"/>
    <n v="0"/>
    <n v="0"/>
    <n v="64130.13407"/>
    <n v="52475.550369999997"/>
    <n v="102608.88369"/>
    <n v="105313.89465999999"/>
    <n v="0"/>
    <n v="0"/>
    <n v="0"/>
    <n v="0"/>
    <n v="0"/>
    <n v="0"/>
    <s v="AP Gpo y Col"/>
    <s v="Accidentes y Enfermedades"/>
    <s v="Accidentes Personales"/>
    <x v="3"/>
    <x v="0"/>
    <n v="38852373.589610003"/>
    <n v="31887947.205630001"/>
    <n v="1025001350.6946898"/>
    <n v="915229324.65265012"/>
    <n v="979173922.5983398"/>
    <n v="876641246.77608013"/>
    <n v="2989208.7794700004"/>
    <n v="2889579.59987"/>
    <n v="1322156.15447"/>
    <n v="1195750.6656100003"/>
    <n v="7098641.25141"/>
    <n v="5589326.0278100008"/>
    <n v="3.4083525095247529"/>
    <n v="3.4769697084835474"/>
    <n v="1412.9650600000023"/>
    <n v="1.4063578867183457"/>
    <n v="1.4352432929296581"/>
    <n v="1.7975299148789476"/>
    <n v="0.26223049723079395"/>
    <n v="0.31507141786869697"/>
    <n v="9.9397695799083013E-3"/>
    <n v="1.0404971997175279E-2"/>
    <n v="1.0977555535398793E-2"/>
    <n v="1.1460766620266377E-2"/>
    <m/>
    <m/>
    <m/>
    <n v="0"/>
    <m/>
    <n v="0"/>
    <m/>
    <n v="0"/>
    <m/>
    <n v="22.76482646826976"/>
    <n v="63.231022086305636"/>
    <n v="52.230169175404463"/>
    <n v="4.8724591367064374"/>
    <n v="22.209550195900118"/>
    <n v="-2.5685223955803416"/>
    <n v="62.49959239762196"/>
    <n v="49.82775590952587"/>
    <s v="Medianas"/>
    <n v="2024"/>
    <n v="4"/>
    <d v="2026-02-27T00:00:00"/>
    <x v="3"/>
    <x v="0"/>
  </r>
  <r>
    <n v="2025"/>
    <n v="12"/>
    <n v="41"/>
    <x v="38"/>
    <s v="GMM. Gpo y Col"/>
    <n v="29"/>
    <s v="35135aaa6cc23891b40cb3f378c53a17a1127210ce60e125ccf03efcfdaec458"/>
    <s v="a62909462c6310cff6f2c460478962c30aafe7f1a24cba6daff12de1aba6d3de"/>
    <x v="0"/>
    <n v="1897295.29681"/>
    <n v="1414351.65564"/>
    <n v="1897295.29681"/>
    <n v="1414351.65564"/>
    <n v="1273349.7962799999"/>
    <n v="1097402.7235099999"/>
    <n v="1273349.7962799999"/>
    <n v="1097402.7235099999"/>
    <n v="34851877.802999951"/>
    <n v="34722901.368000001"/>
    <n v="143.042"/>
    <n v="137.94900000000001"/>
    <n v="0"/>
    <n v="0"/>
    <n v="1273349.7962799999"/>
    <n v="1097402.7235099999"/>
    <n v="1670644.8669100001"/>
    <n v="1379584.1417100001"/>
    <n v="0"/>
    <n v="0"/>
    <n v="0"/>
    <n v="0"/>
    <n v="0"/>
    <n v="0"/>
    <s v="GMM. Gpo y Col"/>
    <s v="Accidentes y Enfermedades"/>
    <s v="Gastos Medicos"/>
    <x v="29"/>
    <x v="0"/>
    <n v="38852373.589610003"/>
    <n v="31887947.205630001"/>
    <n v="1025001350.6946898"/>
    <n v="915229324.65265012"/>
    <n v="979173922.5983398"/>
    <n v="876641246.77608013"/>
    <n v="89461952.377649993"/>
    <n v="78987387.650929973"/>
    <n v="73926910.578630015"/>
    <n v="62198937.928239994"/>
    <n v="7098641.25141"/>
    <n v="5589326.0278100008"/>
    <n v="2.120784586503162"/>
    <n v="1.7906044214178387"/>
    <n v="482943.64116999996"/>
    <n v="34.145938122543228"/>
    <n v="26.727583908161879"/>
    <n v="25.304511645998375"/>
    <n v="4.883344623550566"/>
    <n v="4.4353800717227987"/>
    <n v="0.18510173625860271"/>
    <n v="0.19376489232631214"/>
    <n v="0.15453522057728841"/>
    <n v="0.16133756663189119"/>
    <m/>
    <m/>
    <m/>
    <n v="0"/>
    <m/>
    <n v="0"/>
    <m/>
    <n v="0"/>
    <m/>
    <n v="16.033045025370463"/>
    <n v="67.113948915645068"/>
    <n v="77.590514292106562"/>
    <n v="1.7224442172862637"/>
    <n v="16.033045025370463"/>
    <n v="21.097714622844912"/>
    <n v="76.219058969436688"/>
    <n v="79.54590737392536"/>
    <s v="Medianas"/>
    <n v="2024"/>
    <n v="4"/>
    <d v="2026-02-27T00:00:00"/>
    <x v="29"/>
    <x v="0"/>
  </r>
  <r>
    <n v="2025"/>
    <n v="12"/>
    <n v="41"/>
    <x v="38"/>
    <s v="Accidentes Personales"/>
    <n v="29"/>
    <s v="35135aaa6cc23891b40cb3f378c53a17a1127210ce60e125ccf03efcfdaec458"/>
    <s v="a62909462c6310cff6f2c460478962c30aafe7f1a24cba6daff12de1aba6d3de"/>
    <x v="0"/>
    <n v="237379.41612000001"/>
    <n v="217917.42212999999"/>
    <n v="237379.41612000001"/>
    <n v="217917.42212999999"/>
    <n v="91480.070410000015"/>
    <n v="64530.574139999982"/>
    <n v="91480.070410000015"/>
    <n v="64530.574139999982"/>
    <n v="34851877.802999951"/>
    <n v="34722901.368000001"/>
    <n v="143.042"/>
    <n v="137.94900000000001"/>
    <n v="0"/>
    <n v="0"/>
    <n v="91789.500339999999"/>
    <n v="51740.887009999999"/>
    <n v="176454.54634999999"/>
    <n v="169494.70131"/>
    <n v="0"/>
    <n v="0"/>
    <n v="0"/>
    <n v="0"/>
    <n v="0"/>
    <n v="0"/>
    <s v="Accidentes Personales"/>
    <s v="Accidentes y Enfermedades"/>
    <s v="Accidentes Personales"/>
    <x v="5"/>
    <x v="0"/>
    <n v="38852373.589610003"/>
    <n v="31887947.205630001"/>
    <n v="1025001350.6946898"/>
    <n v="915229324.65265012"/>
    <n v="979173922.5983398"/>
    <n v="876641246.77608013"/>
    <n v="6811902.2167499969"/>
    <n v="6595100.8747899998"/>
    <n v="1727181.4153400001"/>
    <n v="1583187.5877299996"/>
    <n v="7098641.25141"/>
    <n v="5589326.0278100008"/>
    <n v="3.4847742754777138"/>
    <n v="3.3042318270368973"/>
    <n v="19461.993990000017"/>
    <n v="8.9309031833121786"/>
    <n v="3.3440120117754852"/>
    <n v="3.8988139365236494"/>
    <n v="0.61097789964492821"/>
    <n v="0.68338491883706276"/>
    <n v="2.315893690863112E-2"/>
    <n v="2.4242824552566621E-2"/>
    <n v="2.38101442185219E-2"/>
    <n v="2.4858221413994509E-2"/>
    <m/>
    <m/>
    <m/>
    <n v="0"/>
    <m/>
    <n v="0"/>
    <m/>
    <n v="0"/>
    <m/>
    <n v="41.762368658820122"/>
    <n v="38.537490699595885"/>
    <n v="29.61239790249715"/>
    <n v="5.2964946008287104"/>
    <n v="77.402255052681596"/>
    <n v="4.1062316321444525"/>
    <n v="52.018778908611552"/>
    <n v="30.526551337653729"/>
    <s v="Medianas"/>
    <n v="2024"/>
    <n v="4"/>
    <d v="2026-02-27T00:00:00"/>
    <x v="5"/>
    <x v="0"/>
  </r>
  <r>
    <n v="2025"/>
    <n v="12"/>
    <n v="41"/>
    <x v="38"/>
    <s v="Accidentes y Enfermedades Total"/>
    <n v="29"/>
    <s v="35135aaa6cc23891b40cb3f378c53a17a1127210ce60e125ccf03efcfdaec458"/>
    <s v="a62909462c6310cff6f2c460478962c30aafe7f1a24cba6daff12de1aba6d3de"/>
    <x v="3"/>
    <n v="7098641.25141"/>
    <n v="5589326.0278100008"/>
    <n v="7098641.25141"/>
    <n v="5589326.0278100008"/>
    <n v="5538694.6777499998"/>
    <n v="3941184.7012099996"/>
    <n v="5538694.6777499998"/>
    <n v="3941184.7012099996"/>
    <n v="34851877.802999951"/>
    <n v="34722901.368000001"/>
    <n v="143.042"/>
    <n v="137.94900000000001"/>
    <n v="0"/>
    <n v="0"/>
    <n v="5537041.73068"/>
    <n v="3928395.0140800001"/>
    <n v="6366353.2737600002"/>
    <n v="5400513.6832900001"/>
    <n v="0"/>
    <n v="0"/>
    <n v="0"/>
    <n v="0"/>
    <n v="0"/>
    <n v="0"/>
    <s v="Accidentes y Enfermedades Total"/>
    <s v="Totales"/>
    <s v="Accidentes y Enfermedades Total"/>
    <x v="2"/>
    <x v="0"/>
    <n v="38852373.589610003"/>
    <n v="31887947.205630001"/>
    <n v="1025001350.6946898"/>
    <n v="915229324.65265012"/>
    <n v="979173922.5983398"/>
    <n v="876641246.77608013"/>
    <n v="188947947.14104998"/>
    <n v="169654061.67242995"/>
    <n v="145343919.95890003"/>
    <n v="122278581.2772"/>
    <n v="7098641.25141"/>
    <n v="5589326.0278100008"/>
    <n v="3.7569295453159124"/>
    <n v="3.2945430087031671"/>
    <n v="1509315.2235999992"/>
    <n v="27.003528083534899"/>
    <n v="100"/>
    <n v="100"/>
    <n v="18.270804575266247"/>
    <n v="17.528020827954624"/>
    <n v="0.69254945338354235"/>
    <n v="0.72496224496798467"/>
    <n v="0.6107022444818706"/>
    <n v="0.63758419403207456"/>
    <m/>
    <m/>
    <m/>
    <n v="0"/>
    <m/>
    <n v="0"/>
    <m/>
    <n v="0"/>
    <m/>
    <n v="40.53375057630619"/>
    <n v="78.024716020827938"/>
    <n v="70.512700128788637"/>
    <n v="3.8107508585954042"/>
    <n v="40.949209813024169"/>
    <n v="17.884217078431863"/>
    <n v="86.973523029296089"/>
    <n v="72.741136204043784"/>
    <s v="Medianas"/>
    <n v="2024"/>
    <n v="4"/>
    <d v="2026-02-27T00:00:00"/>
    <x v="2"/>
    <x v="3"/>
  </r>
  <r>
    <n v="2025"/>
    <n v="12"/>
    <n v="41"/>
    <x v="38"/>
    <s v="AP Individual"/>
    <n v="29"/>
    <s v="35135aaa6cc23891b40cb3f378c53a17a1127210ce60e125ccf03efcfdaec458"/>
    <s v="a62909462c6310cff6f2c460478962c30aafe7f1a24cba6daff12de1aba6d3de"/>
    <x v="24"/>
    <n v="135496.64366999999"/>
    <n v="117447.61473999999"/>
    <n v="135496.64366999999"/>
    <n v="117447.61473999999"/>
    <n v="27058.552060000005"/>
    <n v="12055.023769999996"/>
    <n v="27058.552060000005"/>
    <n v="12055.023769999996"/>
    <n v="34851877.802999951"/>
    <n v="34722901.368000001"/>
    <n v="143.042"/>
    <n v="137.94900000000001"/>
    <n v="0"/>
    <n v="0"/>
    <n v="27659.366269999999"/>
    <n v="-734.66336000000001"/>
    <n v="73845.662660000002"/>
    <n v="64180.806649999999"/>
    <n v="0"/>
    <n v="0"/>
    <n v="0"/>
    <n v="0"/>
    <n v="0"/>
    <n v="0"/>
    <s v="AP Individual"/>
    <s v="Accidentes y Enfermedades"/>
    <s v="Accidentes Personales"/>
    <x v="4"/>
    <x v="0"/>
    <n v="38852373.589610003"/>
    <n v="31887947.205630001"/>
    <n v="1025001350.6946898"/>
    <n v="915229324.65265012"/>
    <n v="979173922.5983398"/>
    <n v="876641246.77608013"/>
    <n v="3822693.4372799997"/>
    <n v="3705521.2749200007"/>
    <n v="405025.26086999994"/>
    <n v="387436.92212"/>
    <n v="7098641.25141"/>
    <n v="5589326.0278100008"/>
    <n v="3.5445333478378873"/>
    <n v="3.1695301693426545"/>
    <n v="18049.02893"/>
    <n v="15.367727109619111"/>
    <n v="1.9087687188458262"/>
    <n v="2.1012840216447009"/>
    <n v="0.34874740241413421"/>
    <n v="0.36831350096836568"/>
    <n v="1.3219167328722815E-2"/>
    <n v="1.3837852555391342E-2"/>
    <n v="1.2832588683123102E-2"/>
    <n v="1.339745479372813E-2"/>
    <m/>
    <m/>
    <m/>
    <n v="0"/>
    <m/>
    <n v="0"/>
    <m/>
    <n v="0"/>
    <m/>
    <n v="124.45872008429903"/>
    <n v="19.96990576822013"/>
    <n v="10.26417079366562"/>
    <n v="6.680707272894006"/>
    <n v="-3864.9034613622212"/>
    <n v="15.058794855455449"/>
    <n v="37.455640959373845"/>
    <n v="-1.1446776666525427"/>
    <s v="Medianas"/>
    <n v="2024"/>
    <n v="4"/>
    <d v="2026-02-27T00:00:00"/>
    <x v="4"/>
    <x v="24"/>
  </r>
  <r>
    <n v="2025"/>
    <n v="12"/>
    <n v="41"/>
    <x v="38"/>
    <s v="Vida Gpo y Col"/>
    <n v="29"/>
    <s v="35135aaa6cc23891b40cb3f378c53a17a1127210ce60e125ccf03efcfdaec458"/>
    <s v="a62909462c6310cff6f2c460478962c30aafe7f1a24cba6daff12de1aba6d3de"/>
    <x v="25"/>
    <n v="8994302.4321500007"/>
    <n v="7219167.6035000002"/>
    <n v="8994302.4321500007"/>
    <n v="7219167.6035000002"/>
    <n v="2810015.8104099995"/>
    <n v="2556807.3383199996"/>
    <n v="2810015.8104099995"/>
    <n v="2556807.3383199996"/>
    <n v="34851877.802999951"/>
    <n v="34722901.368000001"/>
    <n v="143.042"/>
    <n v="137.94900000000001"/>
    <n v="72145.57733"/>
    <n v="75500.546899999987"/>
    <n v="2336404.3493300001"/>
    <n v="2514713.27471"/>
    <n v="6926868.3284899993"/>
    <n v="6478336.9384199996"/>
    <n v="8994302.4321500007"/>
    <n v="7219167.6035000002"/>
    <n v="0"/>
    <n v="0"/>
    <n v="0"/>
    <n v="0"/>
    <s v="Vida Gpo y Col"/>
    <s v="Vida"/>
    <s v="Vida"/>
    <x v="37"/>
    <x v="0"/>
    <n v="38852373.589610003"/>
    <n v="31887947.205630001"/>
    <n v="1025001350.6946898"/>
    <n v="915229324.65265012"/>
    <n v="979173922.5983398"/>
    <n v="876641246.77608013"/>
    <n v="100163175.79472996"/>
    <n v="95382072.448490024"/>
    <n v="61461310.436570011"/>
    <n v="56544656.697530009"/>
    <n v="12338345.993889999"/>
    <n v="9000545.2941200007"/>
    <n v="8.9796498171968224"/>
    <n v="7.5686839446675132"/>
    <n v="1775134.8286500005"/>
    <n v="24.589189864346395"/>
    <n v="72.897148747522706"/>
    <n v="80.208113704135641"/>
    <n v="23.149943236814956"/>
    <n v="22.639173217852715"/>
    <n v="0.87749176389417971"/>
    <n v="0.91856025008128128"/>
    <n v="0.78878237497906167"/>
    <n v="0.8235030726707282"/>
    <n v="8.9796498171968224"/>
    <m/>
    <m/>
    <n v="1775134.8286500005"/>
    <n v="24.589189864346395"/>
    <n v="0"/>
    <m/>
    <n v="0"/>
    <m/>
    <n v="9.9033066862353145"/>
    <n v="31.242176162162831"/>
    <n v="35.41692725184005"/>
    <n v="4.5720076426128653"/>
    <n v="-7.0906264810871029"/>
    <n v="6.9235576095150186"/>
    <n v="33.72959089925876"/>
    <n v="38.817265891133367"/>
    <s v="Grandes"/>
    <n v="2024"/>
    <n v="4"/>
    <d v="2026-02-27T00:00:00"/>
    <x v="37"/>
    <x v="25"/>
  </r>
  <r>
    <n v="2025"/>
    <n v="12"/>
    <n v="41"/>
    <x v="38"/>
    <s v="Vida Individual"/>
    <n v="29"/>
    <s v="35135aaa6cc23891b40cb3f378c53a17a1127210ce60e125ccf03efcfdaec458"/>
    <s v="a62909462c6310cff6f2c460478962c30aafe7f1a24cba6daff12de1aba6d3de"/>
    <x v="10"/>
    <n v="3344043.5617399998"/>
    <n v="1781377.6906199998"/>
    <n v="3344043.5617399998"/>
    <n v="1781377.6906199998"/>
    <n v="1713465.9838"/>
    <n v="1617576.9642499997"/>
    <n v="1713465.9838"/>
    <n v="1617576.9642499997"/>
    <n v="34851877.802999951"/>
    <n v="34722901.368000001"/>
    <n v="143.042"/>
    <n v="137.94900000000001"/>
    <n v="0"/>
    <n v="0"/>
    <n v="1713234.9179200002"/>
    <n v="1616011.9815999998"/>
    <n v="1670968.5622699999"/>
    <n v="1409219.34295"/>
    <n v="2334431.1666899999"/>
    <n v="812717.20151000004"/>
    <n v="960213.96227000002"/>
    <n v="922917.84103999997"/>
    <n v="49398.432780000003"/>
    <n v="45742.648070000003"/>
    <s v="Vida Individual"/>
    <s v="Vida"/>
    <s v="Vida"/>
    <x v="35"/>
    <x v="0"/>
    <n v="38852373.589610003"/>
    <n v="31887947.205630001"/>
    <n v="1025001350.6946898"/>
    <n v="915229324.65265012"/>
    <n v="979173922.5983398"/>
    <n v="876641246.77608013"/>
    <n v="318916234.91786987"/>
    <n v="280512511.78619993"/>
    <n v="158972712.63444"/>
    <n v="148438254.48143995"/>
    <n v="12338345.993889999"/>
    <n v="9000545.2941200007"/>
    <n v="1.0485648567252113"/>
    <n v="0.63504393414641136"/>
    <n v="1562665.87112"/>
    <n v="87.722321849451347"/>
    <n v="27.102851252477311"/>
    <n v="19.791886295864348"/>
    <n v="8.6070508768974463"/>
    <n v="5.5863667834519219"/>
    <n v="0.32624772245164263"/>
    <n v="0.34151681172903708"/>
    <n v="0.19463730484117434"/>
    <n v="0.20320486825952602"/>
    <n v="0.73198881433276142"/>
    <n v="0.30108657294204005"/>
    <n v="1.5489469450409611E-2"/>
    <n v="1521713.9651799998"/>
    <n v="187.23781929959262"/>
    <n v="37296.121230000048"/>
    <n v="4.041109573520929"/>
    <n v="3655.7847099999999"/>
    <n v="7.9920705605096343"/>
    <n v="5.9279417096830267"/>
    <n v="51.239343990735442"/>
    <n v="90.804828912335253"/>
    <n v="1.0778365389915305"/>
    <n v="6.0162262054357152"/>
    <n v="18.574058086093626"/>
    <n v="102.52945247471213"/>
    <n v="114.67426910399263"/>
    <s v="Medianas"/>
    <n v="2024"/>
    <n v="4"/>
    <d v="2026-02-27T00:00:00"/>
    <x v="35"/>
    <x v="10"/>
  </r>
  <r>
    <n v="2025"/>
    <n v="12"/>
    <n v="41"/>
    <x v="38"/>
    <s v="Vida Total"/>
    <n v="29"/>
    <s v="35135aaa6cc23891b40cb3f378c53a17a1127210ce60e125ccf03efcfdaec458"/>
    <s v="a62909462c6310cff6f2c460478962c30aafe7f1a24cba6daff12de1aba6d3de"/>
    <x v="16"/>
    <n v="12338345.993889999"/>
    <n v="9000545.2941200007"/>
    <n v="12338345.993889999"/>
    <n v="9000545.2941200007"/>
    <n v="4523481.79421"/>
    <n v="4174384.3025700008"/>
    <n v="4523481.79421"/>
    <n v="4174384.3025700008"/>
    <n v="34851877.802999951"/>
    <n v="34722901.368000001"/>
    <n v="143.042"/>
    <n v="137.94900000000001"/>
    <n v="72145.57733"/>
    <n v="75500.546899999987"/>
    <n v="4049639.26725"/>
    <n v="4130725.2563100001"/>
    <n v="8597836.8907600008"/>
    <n v="7887556.28137"/>
    <n v="11328733.59884"/>
    <n v="8031884.8050100002"/>
    <n v="960213.96227000002"/>
    <n v="922917.84103999997"/>
    <n v="49398.432780000003"/>
    <n v="45742.648070000003"/>
    <s v="Vida Total"/>
    <s v="Totales"/>
    <s v="Vida Total"/>
    <x v="36"/>
    <x v="0"/>
    <n v="38852373.589610003"/>
    <n v="31887947.205630001"/>
    <n v="1025001350.6946898"/>
    <n v="915229324.65265012"/>
    <n v="979173922.5983398"/>
    <n v="876641246.77608013"/>
    <n v="419079410.71260005"/>
    <n v="375894584.23469001"/>
    <n v="220434023.07100993"/>
    <n v="204982911.17896998"/>
    <n v="12338345.993889999"/>
    <n v="9000545.2941200007"/>
    <n v="2.9441546586385505"/>
    <n v="2.3944333522242247"/>
    <n v="3337800.699769998"/>
    <n v="37.084427561856302"/>
    <n v="100"/>
    <n v="100"/>
    <n v="31.756994113712395"/>
    <n v="28.225540001304637"/>
    <n v="1.2037394863458224"/>
    <n v="1.2600770618103181"/>
    <n v="0.98341967982023604"/>
    <n v="1.0267079409302542"/>
    <n v="2.7032427051418946"/>
    <n v="0.22912458539474848"/>
    <n v="1.1787368101907753E-2"/>
    <n v="3296848.7938299999"/>
    <n v="41.047012922465534"/>
    <n v="37296.121230000048"/>
    <n v="4.041109573520929"/>
    <n v="3655.7847099999999"/>
    <n v="7.9920705605096343"/>
    <n v="8.3628498560871289"/>
    <n v="36.661978813449124"/>
    <n v="46.379237770150432"/>
    <n v="2.0520796795296974"/>
    <n v="-1.9629964238394915"/>
    <n v="9.0050781769715815"/>
    <n v="47.100675654851074"/>
    <n v="52.370152540991178"/>
    <s v="Medianas"/>
    <n v="2024"/>
    <n v="4"/>
    <d v="2026-02-27T00:00:00"/>
    <x v="36"/>
    <x v="16"/>
  </r>
  <r>
    <n v="2025"/>
    <n v="12"/>
    <n v="41"/>
    <x v="38"/>
    <s v="Daños Sin Autos"/>
    <n v="29"/>
    <s v="35135aaa6cc23891b40cb3f378c53a17a1127210ce60e125ccf03efcfdaec458"/>
    <s v="a62909462c6310cff6f2c460478962c30aafe7f1a24cba6daff12de1aba6d3de"/>
    <x v="13"/>
    <n v="15334747.038790001"/>
    <n v="13864827.093800001"/>
    <n v="15334747.038790001"/>
    <n v="13864827.093800001"/>
    <n v="534455.78589000064"/>
    <n v="9864428.8764899969"/>
    <n v="534455.78589000064"/>
    <n v="9864428.8764899969"/>
    <n v="34851877.802999951"/>
    <n v="34722901.368000001"/>
    <n v="143.042"/>
    <n v="137.94900000000001"/>
    <n v="150175.35835999995"/>
    <n v="117629.16326"/>
    <n v="767694.70386000013"/>
    <n v="827279.69557999994"/>
    <n v="1883715.7714999998"/>
    <n v="1764023.6338499999"/>
    <n v="0"/>
    <n v="0"/>
    <n v="0"/>
    <n v="0"/>
    <n v="0"/>
    <n v="0"/>
    <s v="Daños Sin Autos"/>
    <s v="Totales"/>
    <s v="Daños Sin Autos Total"/>
    <x v="24"/>
    <x v="0"/>
    <n v="38852373.589610003"/>
    <n v="31887947.205630001"/>
    <n v="1025001350.6946898"/>
    <n v="915229324.65265012"/>
    <n v="979173922.5983398"/>
    <n v="876641246.77608013"/>
    <n v="158795452.76903"/>
    <n v="137875233.45422003"/>
    <n v="62296046.385199986"/>
    <n v="56116765.89553"/>
    <n v="19415386.344310001"/>
    <n v="17298075.883700002"/>
    <n v="9.6569182375106077"/>
    <n v="10.056067900261192"/>
    <n v="1469919.9449899998"/>
    <n v="10.601790668181588"/>
    <n v="78.982446019077557"/>
    <n v="80.152423813014053"/>
    <n v="39.469266925022204"/>
    <n v="43.479835827600986"/>
    <n v="1.496070910384357"/>
    <n v="1.5660902200191011"/>
    <n v="1.5149019726899606"/>
    <n v="1.5815850719765965"/>
    <m/>
    <m/>
    <m/>
    <n v="0"/>
    <m/>
    <n v="0"/>
    <m/>
    <n v="0"/>
    <m/>
    <n v="-94.581989564912618"/>
    <n v="3.4852598777017207"/>
    <n v="71.147146731466421"/>
    <n v="0.85792890063240723"/>
    <n v="-7.2025207482247282"/>
    <n v="6.7851776673065745"/>
    <n v="40.754274900437132"/>
    <n v="46.897313601998256"/>
    <s v="Grandes"/>
    <n v="2024"/>
    <n v="4"/>
    <d v="2026-02-27T00:00:00"/>
    <x v="24"/>
    <x v="13"/>
  </r>
  <r>
    <n v="2025"/>
    <n v="12"/>
    <n v="41"/>
    <x v="38"/>
    <s v="Daños"/>
    <n v="29"/>
    <s v="35135aaa6cc23891b40cb3f378c53a17a1127210ce60e125ccf03efcfdaec458"/>
    <s v="a62909462c6310cff6f2c460478962c30aafe7f1a24cba6daff12de1aba6d3de"/>
    <x v="3"/>
    <n v="19415386.344310001"/>
    <n v="17298075.883700002"/>
    <n v="19415386.344310001"/>
    <n v="17298075.883700002"/>
    <n v="3126331.3335000016"/>
    <n v="12213163.749319999"/>
    <n v="3126331.3335000016"/>
    <n v="12213163.749319999"/>
    <n v="34851877.802999951"/>
    <n v="34722901.368000001"/>
    <n v="143.042"/>
    <n v="137.94900000000001"/>
    <n v="152389.24388999995"/>
    <n v="114709.08682"/>
    <n v="3347557.3547100001"/>
    <n v="3167092.0805100002"/>
    <n v="5650293.7313799998"/>
    <n v="5205857.3283199994"/>
    <n v="0"/>
    <n v="0"/>
    <n v="0"/>
    <n v="0"/>
    <n v="0"/>
    <n v="0"/>
    <s v="Daños"/>
    <s v="Totales"/>
    <s v="Daños Total"/>
    <x v="23"/>
    <x v="0"/>
    <n v="38852373.589610003"/>
    <n v="31887947.205630001"/>
    <n v="1025001350.6946898"/>
    <n v="915229324.65265012"/>
    <n v="979173922.5983398"/>
    <n v="876641246.77608013"/>
    <n v="371146564.74468988"/>
    <n v="331092600.86896008"/>
    <n v="192698359.00147003"/>
    <n v="170533067.60229999"/>
    <n v="19415386.344310001"/>
    <n v="17298075.883700002"/>
    <n v="5.2311911758271998"/>
    <n v="5.2245431756254321"/>
    <n v="2117310.4606099986"/>
    <n v="12.240150146439955"/>
    <n v="100"/>
    <n v="100"/>
    <n v="49.972201311021344"/>
    <n v="54.246439170740743"/>
    <n v="1.8941815375317619"/>
    <n v="1.9828332736628909"/>
    <n v="1.8900264029744682"/>
    <n v="1.9732217651536579"/>
    <m/>
    <m/>
    <m/>
    <n v="0"/>
    <m/>
    <n v="0"/>
    <m/>
    <n v="0"/>
    <m/>
    <n v="-74.401953517784705"/>
    <n v="16.102339031827839"/>
    <n v="70.604174888771752"/>
    <n v="1.6223964488852507"/>
    <n v="5.6981379010281108"/>
    <n v="8.5372374813703633"/>
    <n v="59.245722680197886"/>
    <n v="60.837089469988683"/>
    <s v="Medianas"/>
    <n v="2024"/>
    <n v="4"/>
    <d v="2026-02-27T00:00:00"/>
    <x v="23"/>
    <x v="3"/>
  </r>
  <r>
    <n v="2025"/>
    <n v="12"/>
    <n v="41"/>
    <x v="38"/>
    <s v="Total General"/>
    <n v="29"/>
    <s v="35135aaa6cc23891b40cb3f378c53a17a1127210ce60e125ccf03efcfdaec458"/>
    <s v="a62909462c6310cff6f2c460478962c30aafe7f1a24cba6daff12de1aba6d3de"/>
    <x v="0"/>
    <n v="38852373.589610003"/>
    <n v="31887947.205630001"/>
    <n v="38852373.589610003"/>
    <n v="31887947.205630001"/>
    <n v="13188507.805460004"/>
    <n v="20328732.753099997"/>
    <n v="13188507.805460004"/>
    <n v="20328732.753099997"/>
    <n v="34851877.802999951"/>
    <n v="34722901.368000001"/>
    <n v="143.042"/>
    <n v="137.94900000000001"/>
    <n v="224534.82121999995"/>
    <n v="190209.63371999998"/>
    <n v="12934238.352639999"/>
    <n v="11226212.3509"/>
    <n v="20614483.8959"/>
    <n v="18493927.29298"/>
    <n v="11328733.59884"/>
    <n v="8031884.8050100002"/>
    <n v="960213.96227000002"/>
    <n v="922917.84103999997"/>
    <n v="49398.432780000003"/>
    <n v="45742.648070000003"/>
    <s v="Total General"/>
    <s v="Totales"/>
    <s v="Total General"/>
    <x v="26"/>
    <x v="0"/>
    <n v="38852373.589610003"/>
    <n v="31887947.205630001"/>
    <n v="1025001350.6946898"/>
    <n v="915229324.65265012"/>
    <n v="979173922.5983398"/>
    <n v="876641246.77608013"/>
    <n v="1025001350.6946898"/>
    <n v="915229324.65265012"/>
    <n v="593582477.48155999"/>
    <n v="529500429.12055987"/>
    <n v="38852373.589610003"/>
    <n v="31887947.205630001"/>
    <n v="3.7904704772611271"/>
    <n v="3.4841483272765745"/>
    <n v="6964426.3839800023"/>
    <n v="21.840309566087068"/>
    <n v="100"/>
    <n v="100"/>
    <n v="100"/>
    <n v="100"/>
    <n v="3.7904704772611271"/>
    <n v="3.9678725804411936"/>
    <n v="3.4841483272765745"/>
    <n v="3.6375139001159864"/>
    <n v="1.1052408458937157"/>
    <n v="9.3679287507203723E-2"/>
    <n v="4.8193529449029942E-3"/>
    <n v="3296848.7938299999"/>
    <n v="41.047012922465534"/>
    <n v="37296.121230000048"/>
    <n v="4.041109573520929"/>
    <n v="3655.7847099999999"/>
    <n v="7.9920705605096343"/>
    <n v="-35.123807442208403"/>
    <n v="33.945179115097638"/>
    <n v="63.750521857082234"/>
    <n v="2.2218492468672499"/>
    <n v="15.214624027694157"/>
    <n v="11.466231965370222"/>
    <n v="62.743449789749427"/>
    <n v="60.702154675179735"/>
    <s v="Medianas"/>
    <n v="2024"/>
    <n v="4"/>
    <d v="2026-02-27T00:00:00"/>
    <x v="26"/>
    <x v="0"/>
  </r>
  <r>
    <n v="2025"/>
    <n v="12"/>
    <n v="41"/>
    <x v="38"/>
    <s v="Total General Sin Pensiones"/>
    <n v="29"/>
    <s v="35135aaa6cc23891b40cb3f378c53a17a1127210ce60e125ccf03efcfdaec458"/>
    <s v="a62909462c6310cff6f2c460478962c30aafe7f1a24cba6daff12de1aba6d3de"/>
    <x v="0"/>
    <n v="38852373.589610003"/>
    <n v="31887947.205630001"/>
    <n v="38852373.589610003"/>
    <n v="31887947.205630001"/>
    <n v="13188507.80546"/>
    <n v="20328732.753099997"/>
    <n v="13188507.80546"/>
    <n v="20328732.753099997"/>
    <n v="34851877.802999951"/>
    <n v="34722901.368000001"/>
    <n v="143.042"/>
    <n v="137.94900000000001"/>
    <n v="224534.82121999995"/>
    <n v="190209.63371999998"/>
    <n v="12934238.352639999"/>
    <n v="11226212.3509"/>
    <n v="20614483.8959"/>
    <n v="18493927.29298"/>
    <n v="11328733.59884"/>
    <n v="8031884.8050100002"/>
    <n v="960213.96227000002"/>
    <n v="922917.84103999997"/>
    <n v="49398.432780000003"/>
    <n v="45742.648070000003"/>
    <s v="Total General Sin Pensiones"/>
    <s v="Totales"/>
    <s v="Total General Sin Pensiones"/>
    <x v="25"/>
    <x v="0"/>
    <n v="38852373.589610003"/>
    <n v="31887947.205630001"/>
    <n v="1025001350.6946898"/>
    <n v="915229324.65265012"/>
    <n v="979173922.5983398"/>
    <n v="876641246.77608013"/>
    <n v="979173922.5983398"/>
    <n v="876641246.77608013"/>
    <n v="558476302.03137994"/>
    <n v="497794560.05847001"/>
    <n v="38852373.589610003"/>
    <n v="31887947.205630001"/>
    <n v="3.9678725804411936"/>
    <n v="3.6375139001159864"/>
    <n v="6964426.3839800023"/>
    <n v="21.840309566087068"/>
    <n v="100"/>
    <n v="100"/>
    <n v="100"/>
    <n v="100"/>
    <n v="3.7904704772611271"/>
    <n v="3.9678725804411936"/>
    <n v="3.4841483272765745"/>
    <n v="3.6375139001159864"/>
    <n v="1.156968474893411"/>
    <n v="9.8063677974794553E-2"/>
    <n v="5.0449089421127687E-3"/>
    <n v="3296848.7938299999"/>
    <n v="41.047012922465534"/>
    <n v="37296.121230000048"/>
    <n v="4.041109573520929"/>
    <n v="3655.7847099999999"/>
    <n v="7.9920705605096343"/>
    <n v="-35.12380744220841"/>
    <n v="33.945179115097623"/>
    <n v="63.750521857082234"/>
    <n v="2.3615161032775491"/>
    <n v="15.214624027694157"/>
    <n v="11.466231965370222"/>
    <n v="62.743449789749427"/>
    <n v="60.702154675179735"/>
    <s v="Medianas"/>
    <n v="2024"/>
    <n v="4"/>
    <d v="2026-02-27T00:00:00"/>
    <x v="25"/>
    <x v="0"/>
  </r>
  <r>
    <n v="2025"/>
    <n v="12"/>
    <n v="702"/>
    <x v="39"/>
    <s v="Salud Gpo y Col"/>
    <n v="244"/>
    <s v="82c01ce15b431d420eb6a1febfba7d7a2b69e5bcdcb929cb42cd3e9179d43fc4"/>
    <s v="a62909462c6310cff6f2c460478962c30aafe7f1a24cba6daff12de1aba6d3de"/>
    <x v="11"/>
    <n v="136926.01629"/>
    <n v="302736.97402999998"/>
    <n v="136926.01629"/>
    <n v="302736.97402999998"/>
    <n v="157268.46063000002"/>
    <n v="160083.39747"/>
    <n v="157268.46063000002"/>
    <n v="160083.39747"/>
    <n v="34851877.802999951"/>
    <n v="34722901.368000001"/>
    <n v="143.042"/>
    <n v="137.94900000000001"/>
    <n v="0"/>
    <n v="0"/>
    <n v="157268.46062999999"/>
    <n v="159957.64757"/>
    <n v="205091.79723"/>
    <n v="264955.18823999999"/>
    <n v="0"/>
    <n v="0"/>
    <n v="0"/>
    <n v="0"/>
    <n v="0"/>
    <n v="0"/>
    <s v="Salud Gpo y Col"/>
    <s v="Accidentes y Enfermedades"/>
    <s v="Salud"/>
    <x v="27"/>
    <x v="0"/>
    <n v="255661.60855999999"/>
    <n v="415431.26504000003"/>
    <n v="1025001350.6946898"/>
    <n v="915229324.65265012"/>
    <n v="979173922.5983398"/>
    <n v="876641246.77608013"/>
    <n v="2151489.4046700001"/>
    <n v="2378121.8240900002"/>
    <n v="1962598.0319900003"/>
    <n v="1794347.3382099997"/>
    <n v="255661.60855999999"/>
    <n v="415431.26504000003"/>
    <n v="6.3642431142254221"/>
    <n v="12.730086867851851"/>
    <n v="-165810.95773999998"/>
    <n v="-54.770633244014924"/>
    <n v="53.557519668763831"/>
    <n v="72.872939402105615"/>
    <n v="53.557519668763831"/>
    <n v="72.872939402105615"/>
    <n v="1.3358618132278465E-2"/>
    <n v="1.3983829953993525E-2"/>
    <n v="3.3077717887251418E-2"/>
    <n v="3.4533736022955799E-2"/>
    <m/>
    <m/>
    <m/>
    <n v="0"/>
    <m/>
    <n v="0"/>
    <m/>
    <n v="0"/>
    <m/>
    <n v="-1.7584189769132674"/>
    <n v="114.8565224426862"/>
    <n v="52.878706997360815"/>
    <n v="8.0132792383642482"/>
    <n v="-1.6811868521779738"/>
    <n v="-22.593779501979384"/>
    <n v="76.681984727858918"/>
    <n v="60.371585335822218"/>
    <s v="Grandes"/>
    <n v="2024"/>
    <n v="4"/>
    <d v="2026-02-27T00:00:00"/>
    <x v="27"/>
    <x v="11"/>
  </r>
  <r>
    <n v="2025"/>
    <n v="12"/>
    <n v="702"/>
    <x v="39"/>
    <s v="Total General Sin Pensiones"/>
    <n v="244"/>
    <s v="82c01ce15b431d420eb6a1febfba7d7a2b69e5bcdcb929cb42cd3e9179d43fc4"/>
    <s v="a62909462c6310cff6f2c460478962c30aafe7f1a24cba6daff12de1aba6d3de"/>
    <x v="60"/>
    <n v="255661.60855999999"/>
    <n v="415431.26504000003"/>
    <n v="255661.60855999999"/>
    <n v="415431.26504000003"/>
    <n v="256152.07155000002"/>
    <n v="241053.50839999996"/>
    <n v="256152.07155000002"/>
    <n v="241053.50839999996"/>
    <n v="34851877.802999951"/>
    <n v="34722901.368000001"/>
    <n v="143.042"/>
    <n v="137.94900000000001"/>
    <n v="0"/>
    <n v="0"/>
    <n v="243574.91275999998"/>
    <n v="236518.91422000001"/>
    <n v="318787.10689999996"/>
    <n v="382110.53707000002"/>
    <n v="0"/>
    <n v="0"/>
    <n v="0"/>
    <n v="0"/>
    <n v="0"/>
    <n v="0"/>
    <s v="Total General Sin Pensiones"/>
    <s v="Totales"/>
    <s v="Total General Sin Pensiones"/>
    <x v="25"/>
    <x v="0"/>
    <n v="255661.60855999999"/>
    <n v="415431.26504000003"/>
    <n v="1025001350.6946898"/>
    <n v="915229324.65265012"/>
    <n v="979173922.5983398"/>
    <n v="876641246.77608013"/>
    <n v="979173922.5983398"/>
    <n v="876641246.77608013"/>
    <n v="558476302.03137994"/>
    <n v="497794560.05847001"/>
    <n v="255661.60855999999"/>
    <n v="415431.26504000003"/>
    <n v="2.6109928242530736E-2"/>
    <n v="4.7388970866678072E-2"/>
    <n v="-159769.65648000003"/>
    <n v="-38.458746349920617"/>
    <n v="100"/>
    <n v="100"/>
    <n v="100"/>
    <n v="100"/>
    <n v="2.494256308898779E-2"/>
    <n v="2.6109928242530736E-2"/>
    <n v="4.5390947804001519E-2"/>
    <n v="4.7388970866678072E-2"/>
    <m/>
    <m/>
    <m/>
    <n v="0"/>
    <m/>
    <n v="0"/>
    <m/>
    <n v="0"/>
    <m/>
    <n v="6.263573283051227"/>
    <n v="100.19184068846417"/>
    <n v="58.024883701709349"/>
    <n v="4.5866238302016117E-2"/>
    <n v="2.9832703076916545"/>
    <n v="-16.572018834015989"/>
    <n v="76.406764103043471"/>
    <n v="61.898035064306889"/>
    <s v="Resto"/>
    <n v="2024"/>
    <n v="4"/>
    <d v="2026-02-27T00:00:00"/>
    <x v="25"/>
    <x v="60"/>
  </r>
  <r>
    <n v="2025"/>
    <n v="12"/>
    <n v="702"/>
    <x v="39"/>
    <s v="Salud Individual"/>
    <n v="244"/>
    <s v="82c01ce15b431d420eb6a1febfba7d7a2b69e5bcdcb929cb42cd3e9179d43fc4"/>
    <s v="a62909462c6310cff6f2c460478962c30aafe7f1a24cba6daff12de1aba6d3de"/>
    <x v="1"/>
    <n v="118720.93536"/>
    <n v="112681.67178"/>
    <n v="118720.93536"/>
    <n v="112681.67178"/>
    <n v="98883.091250000012"/>
    <n v="80969.775269999998"/>
    <n v="98883.091250000012"/>
    <n v="80969.775269999998"/>
    <n v="34851877.802999951"/>
    <n v="34722901.368000001"/>
    <n v="143.042"/>
    <n v="137.94900000000001"/>
    <n v="0"/>
    <n v="0"/>
    <n v="86305.932459999996"/>
    <n v="76560.930989999993"/>
    <n v="113680.71287999999"/>
    <n v="117142.80059"/>
    <n v="0"/>
    <n v="0"/>
    <n v="0"/>
    <n v="0"/>
    <n v="0"/>
    <n v="0"/>
    <s v="Salud Individual"/>
    <s v="Accidentes y Enfermedades"/>
    <s v="Salud"/>
    <x v="31"/>
    <x v="0"/>
    <n v="255661.60855999999"/>
    <n v="415431.26504000003"/>
    <n v="1025001350.6946898"/>
    <n v="915229324.65265012"/>
    <n v="979173922.5983398"/>
    <n v="876641246.77608013"/>
    <n v="2804346.7436799998"/>
    <n v="2414500.2255700002"/>
    <n v="2031862.0334500002"/>
    <n v="1463480.7970499997"/>
    <n v="255661.60855999999"/>
    <n v="415431.26504000003"/>
    <n v="4.2334613445200651"/>
    <n v="4.6668735246607325"/>
    <n v="6039.2635799999989"/>
    <n v="5.3595793216407728"/>
    <n v="46.436747397737641"/>
    <n v="27.124022976255862"/>
    <n v="46.436747397737641"/>
    <n v="27.124022976255862"/>
    <n v="1.1582515016154609E-2"/>
    <n v="1.212460142371456E-2"/>
    <n v="1.2311851111497678E-2"/>
    <n v="1.2853795346088957E-2"/>
    <m/>
    <m/>
    <m/>
    <n v="0"/>
    <m/>
    <n v="0"/>
    <m/>
    <n v="0"/>
    <m/>
    <n v="22.12346016802773"/>
    <n v="83.290357298950454"/>
    <n v="71.85709440669784"/>
    <n v="4.8666242895489047"/>
    <n v="12.728426031382579"/>
    <n v="-2.9554421548425469"/>
    <n v="75.919591172078157"/>
    <n v="65.356923860787134"/>
    <s v="Grandes"/>
    <n v="2024"/>
    <n v="4"/>
    <d v="2026-02-27T00:00:00"/>
    <x v="31"/>
    <x v="1"/>
  </r>
  <r>
    <n v="2025"/>
    <n v="12"/>
    <n v="702"/>
    <x v="39"/>
    <s v="Salud"/>
    <n v="244"/>
    <s v="82c01ce15b431d420eb6a1febfba7d7a2b69e5bcdcb929cb42cd3e9179d43fc4"/>
    <s v="a62909462c6310cff6f2c460478962c30aafe7f1a24cba6daff12de1aba6d3de"/>
    <x v="19"/>
    <n v="255646.95165"/>
    <n v="415418.64581000002"/>
    <n v="255646.95165"/>
    <n v="415418.64581000002"/>
    <n v="256151.55188000004"/>
    <n v="241053.17273999995"/>
    <n v="256151.55188000004"/>
    <n v="241053.17273999995"/>
    <n v="34851877.802999951"/>
    <n v="34722901.368000001"/>
    <n v="143.042"/>
    <n v="137.94900000000001"/>
    <n v="0"/>
    <n v="0"/>
    <n v="243574.39309"/>
    <n v="236518.57855999999"/>
    <n v="318772.51011000003"/>
    <n v="382097.98882999999"/>
    <n v="0"/>
    <n v="0"/>
    <n v="0"/>
    <n v="0"/>
    <n v="0"/>
    <n v="0"/>
    <s v="Salud"/>
    <s v="Accidentes y Enfermedades"/>
    <s v="Salud"/>
    <x v="30"/>
    <x v="0"/>
    <n v="255661.60855999999"/>
    <n v="415431.26504000003"/>
    <n v="1025001350.6946898"/>
    <n v="915229324.65265012"/>
    <n v="979173922.5983398"/>
    <n v="876641246.77608013"/>
    <n v="4955836.1483499995"/>
    <n v="4792622.04966"/>
    <n v="3994460.0654399996"/>
    <n v="3257828.1352599999"/>
    <n v="255661.60855999999"/>
    <n v="415431.26504000003"/>
    <n v="5.1585029044012147"/>
    <n v="8.6678782826088021"/>
    <n v="-159771.69416000001"/>
    <n v="-38.460405129016472"/>
    <n v="99.994267066501479"/>
    <n v="99.996962378361488"/>
    <n v="99.994267066501479"/>
    <n v="99.996962378361488"/>
    <n v="2.4941133148433072E-2"/>
    <n v="2.6108431377708085E-2"/>
    <n v="4.5389568998749096E-2"/>
    <n v="4.7387531369044757E-2"/>
    <m/>
    <m/>
    <m/>
    <n v="0"/>
    <m/>
    <n v="0"/>
    <m/>
    <n v="0"/>
    <m/>
    <n v="6.2635056690522051"/>
    <n v="100.19738167294514"/>
    <n v="58.026565531256971"/>
    <n v="6.4126702403716322"/>
    <n v="2.9831967420733019"/>
    <n v="-16.573099197382646"/>
    <n v="76.410099793720875"/>
    <n v="61.899979972213345"/>
    <s v="Grandes"/>
    <n v="2024"/>
    <n v="4"/>
    <d v="2026-02-27T00:00:00"/>
    <x v="30"/>
    <x v="19"/>
  </r>
  <r>
    <n v="2025"/>
    <n v="12"/>
    <n v="702"/>
    <x v="39"/>
    <s v="GMM. Individual"/>
    <n v="244"/>
    <s v="82c01ce15b431d420eb6a1febfba7d7a2b69e5bcdcb929cb42cd3e9179d43fc4"/>
    <s v="a62909462c6310cff6f2c460478962c30aafe7f1a24cba6daff12de1aba6d3de"/>
    <x v="45"/>
    <n v="14.65691"/>
    <n v="12.61923"/>
    <n v="14.65691"/>
    <n v="12.61923"/>
    <n v="0.51966999999999997"/>
    <n v="0.33566000000000001"/>
    <n v="0.51966999999999997"/>
    <n v="0.33566000000000001"/>
    <n v="34851877.802999951"/>
    <n v="34722901.368000001"/>
    <n v="143.042"/>
    <n v="137.94900000000001"/>
    <n v="0"/>
    <n v="0"/>
    <n v="0.51966999999999997"/>
    <n v="0.33566000000000001"/>
    <n v="14.59679"/>
    <n v="12.54824"/>
    <n v="0"/>
    <n v="0"/>
    <n v="0"/>
    <n v="0"/>
    <n v="0"/>
    <n v="0"/>
    <s v="GMM. Individual"/>
    <s v="Accidentes y Enfermedades"/>
    <s v="Gastos Medicos"/>
    <x v="38"/>
    <x v="0"/>
    <n v="255661.60855999999"/>
    <n v="415431.26504000003"/>
    <n v="1025001350.6946898"/>
    <n v="915229324.65265012"/>
    <n v="979173922.5983398"/>
    <n v="876641246.77608013"/>
    <n v="87718256.398300007"/>
    <n v="79278951.097049981"/>
    <n v="65696782.829490021"/>
    <n v="55238627.625970006"/>
    <n v="255661.60855999999"/>
    <n v="415431.26504000003"/>
    <n v="1.6709075854686107E-5"/>
    <n v="1.5917503732550732E-5"/>
    <n v="2.0376799999999999"/>
    <n v="16.147419454277312"/>
    <n v="5.732933498523397E-3"/>
    <n v="3.0376216385121979E-3"/>
    <n v="5.732933498523397E-3"/>
    <n v="3.0376216385121979E-3"/>
    <n v="1.4299405547189131E-6"/>
    <n v="1.4968648226564661E-6"/>
    <n v="1.3788052524201273E-6"/>
    <n v="1.4394976333144546E-6"/>
    <m/>
    <m/>
    <m/>
    <n v="0"/>
    <m/>
    <n v="0"/>
    <m/>
    <n v="0"/>
    <m/>
    <n v="54.820353929571567"/>
    <n v="3.545563150759607"/>
    <n v="2.6599087266021777"/>
    <n v="7.9101285880125344E-7"/>
    <n v="54.820353929571567"/>
    <n v="16.325397027790366"/>
    <n v="3.5601663105381385"/>
    <n v="2.6749568066916156"/>
    <s v="Resto"/>
    <n v="2024"/>
    <n v="4"/>
    <d v="2026-02-27T00:00:00"/>
    <x v="38"/>
    <x v="45"/>
  </r>
  <r>
    <n v="2025"/>
    <n v="12"/>
    <n v="702"/>
    <x v="39"/>
    <s v="Total General"/>
    <n v="244"/>
    <s v="82c01ce15b431d420eb6a1febfba7d7a2b69e5bcdcb929cb42cd3e9179d43fc4"/>
    <s v="a62909462c6310cff6f2c460478962c30aafe7f1a24cba6daff12de1aba6d3de"/>
    <x v="61"/>
    <n v="255661.60855999999"/>
    <n v="415431.26504000003"/>
    <n v="255661.60855999999"/>
    <n v="415431.26504000003"/>
    <n v="256152.07155000002"/>
    <n v="241053.50839999996"/>
    <n v="256152.07155000002"/>
    <n v="241053.50839999996"/>
    <n v="34851877.802999951"/>
    <n v="34722901.368000001"/>
    <n v="143.042"/>
    <n v="137.94900000000001"/>
    <n v="0"/>
    <n v="0"/>
    <n v="243574.91275999998"/>
    <n v="236518.91422000001"/>
    <n v="318787.10689999996"/>
    <n v="382110.53707000002"/>
    <n v="0"/>
    <n v="0"/>
    <n v="0"/>
    <n v="0"/>
    <n v="0"/>
    <n v="0"/>
    <s v="Total General"/>
    <s v="Totales"/>
    <s v="Total General"/>
    <x v="26"/>
    <x v="0"/>
    <n v="255661.60855999999"/>
    <n v="415431.26504000003"/>
    <n v="1025001350.6946898"/>
    <n v="915229324.65265012"/>
    <n v="979173922.5983398"/>
    <n v="876641246.77608013"/>
    <n v="1025001350.6946898"/>
    <n v="915229324.65265012"/>
    <n v="593582477.48155999"/>
    <n v="529500429.12055987"/>
    <n v="255661.60855999999"/>
    <n v="415431.26504000003"/>
    <n v="2.494256308898779E-2"/>
    <n v="4.5390947804001519E-2"/>
    <n v="-159769.65648000003"/>
    <n v="-38.458746349920617"/>
    <n v="100"/>
    <n v="100"/>
    <n v="100"/>
    <n v="100"/>
    <n v="2.494256308898779E-2"/>
    <n v="2.6109928242530736E-2"/>
    <n v="4.5390947804001519E-2"/>
    <n v="4.7388970866678072E-2"/>
    <m/>
    <m/>
    <m/>
    <n v="0"/>
    <m/>
    <n v="0"/>
    <m/>
    <n v="0"/>
    <m/>
    <n v="6.263573283051227"/>
    <n v="100.19184068846417"/>
    <n v="58.024883701709349"/>
    <n v="4.3153577012043379E-2"/>
    <n v="2.9832703076916545"/>
    <n v="-16.572018834015989"/>
    <n v="76.406764103043471"/>
    <n v="61.898035064306889"/>
    <s v="Resto"/>
    <n v="2024"/>
    <n v="4"/>
    <d v="2026-02-27T00:00:00"/>
    <x v="26"/>
    <x v="61"/>
  </r>
  <r>
    <n v="2025"/>
    <n v="12"/>
    <n v="702"/>
    <x v="39"/>
    <s v="Gastos Medicos"/>
    <n v="244"/>
    <s v="82c01ce15b431d420eb6a1febfba7d7a2b69e5bcdcb929cb42cd3e9179d43fc4"/>
    <s v="a62909462c6310cff6f2c460478962c30aafe7f1a24cba6daff12de1aba6d3de"/>
    <x v="15"/>
    <n v="14.65691"/>
    <n v="12.61923"/>
    <n v="14.65691"/>
    <n v="12.61923"/>
    <n v="0.51966999999999997"/>
    <n v="0.33566000000000001"/>
    <n v="0.51966999999999997"/>
    <n v="0.33566000000000001"/>
    <n v="34851877.802999951"/>
    <n v="34722901.368000001"/>
    <n v="143.042"/>
    <n v="137.94900000000001"/>
    <n v="0"/>
    <n v="0"/>
    <n v="0.51966999999999997"/>
    <n v="0.33566000000000001"/>
    <n v="14.59679"/>
    <n v="12.54824"/>
    <n v="0"/>
    <n v="0"/>
    <n v="0"/>
    <n v="0"/>
    <n v="0"/>
    <n v="0"/>
    <s v="Gastos Medicos"/>
    <s v="Accidentes y Enfermedades"/>
    <s v="Gastos Medicos"/>
    <x v="28"/>
    <x v="0"/>
    <n v="255661.60855999999"/>
    <n v="415431.26504000003"/>
    <n v="1025001350.6946898"/>
    <n v="915229324.65265012"/>
    <n v="979173922.5983398"/>
    <n v="876641246.77608013"/>
    <n v="177180208.77595001"/>
    <n v="158266338.74798006"/>
    <n v="139622278.47811997"/>
    <n v="117437565.55420999"/>
    <n v="255661.60855999999"/>
    <n v="415431.26504000003"/>
    <n v="8.2723178289817504E-6"/>
    <n v="7.97341374029925E-6"/>
    <n v="2.0376799999999999"/>
    <n v="16.147419454277312"/>
    <n v="5.732933498523397E-3"/>
    <n v="3.0376216385121979E-3"/>
    <n v="5.732933498523397E-3"/>
    <n v="3.0376216385121979E-3"/>
    <n v="1.4299405547189131E-6"/>
    <n v="1.4968648226564661E-6"/>
    <n v="1.3788052524201273E-6"/>
    <n v="1.4394976333144546E-6"/>
    <m/>
    <m/>
    <m/>
    <n v="0"/>
    <m/>
    <n v="0"/>
    <m/>
    <n v="0"/>
    <m/>
    <n v="54.820353929571567"/>
    <n v="3.545563150759607"/>
    <n v="2.6599087266021777"/>
    <n v="3.7219704882658594E-7"/>
    <n v="54.820353929571567"/>
    <n v="16.325397027790366"/>
    <n v="3.5601663105381385"/>
    <n v="2.6749568066916156"/>
    <s v="Resto"/>
    <n v="2024"/>
    <n v="4"/>
    <d v="2026-02-27T00:00:00"/>
    <x v="28"/>
    <x v="15"/>
  </r>
  <r>
    <n v="2025"/>
    <n v="12"/>
    <n v="702"/>
    <x v="39"/>
    <s v="Accidentes y Enfermedades Total"/>
    <n v="244"/>
    <s v="82c01ce15b431d420eb6a1febfba7d7a2b69e5bcdcb929cb42cd3e9179d43fc4"/>
    <s v="a62909462c6310cff6f2c460478962c30aafe7f1a24cba6daff12de1aba6d3de"/>
    <x v="45"/>
    <n v="255661.60855999999"/>
    <n v="415431.26504000003"/>
    <n v="255661.60855999999"/>
    <n v="415431.26504000003"/>
    <n v="256152.07155000002"/>
    <n v="241053.50839999996"/>
    <n v="256152.07155000002"/>
    <n v="241053.50839999996"/>
    <n v="34851877.802999951"/>
    <n v="34722901.368000001"/>
    <n v="143.042"/>
    <n v="137.94900000000001"/>
    <n v="0"/>
    <n v="0"/>
    <n v="243574.91275999998"/>
    <n v="236518.91422000001"/>
    <n v="318787.10689999996"/>
    <n v="382110.53707000002"/>
    <n v="0"/>
    <n v="0"/>
    <n v="0"/>
    <n v="0"/>
    <n v="0"/>
    <n v="0"/>
    <s v="Accidentes y Enfermedades Total"/>
    <s v="Totales"/>
    <s v="Accidentes y Enfermedades Total"/>
    <x v="2"/>
    <x v="0"/>
    <n v="255661.60855999999"/>
    <n v="415431.26504000003"/>
    <n v="1025001350.6946898"/>
    <n v="915229324.65265012"/>
    <n v="979173922.5983398"/>
    <n v="876641246.77608013"/>
    <n v="188947947.14104998"/>
    <n v="169654061.67242995"/>
    <n v="145343919.95890003"/>
    <n v="122278581.2772"/>
    <n v="255661.60855999999"/>
    <n v="415431.26504000003"/>
    <n v="0.13530795778857982"/>
    <n v="0.24486962525077624"/>
    <n v="-159769.65648000003"/>
    <n v="-38.458746349920617"/>
    <n v="100"/>
    <n v="100"/>
    <n v="100"/>
    <n v="100"/>
    <n v="2.494256308898779E-2"/>
    <n v="2.6109928242530736E-2"/>
    <n v="4.5390947804001519E-2"/>
    <n v="4.7388970866678072E-2"/>
    <m/>
    <m/>
    <m/>
    <n v="0"/>
    <m/>
    <n v="0"/>
    <m/>
    <n v="0"/>
    <m/>
    <n v="6.263573283051227"/>
    <n v="100.19184068846417"/>
    <n v="58.024883701709349"/>
    <n v="0.17623858749814511"/>
    <n v="2.9832703076916545"/>
    <n v="-16.572018834015989"/>
    <n v="76.406764103043471"/>
    <n v="61.898035064306889"/>
    <s v="Resto"/>
    <n v="2024"/>
    <n v="4"/>
    <d v="2026-02-27T00:00:00"/>
    <x v="2"/>
    <x v="45"/>
  </r>
  <r>
    <n v="2025"/>
    <n v="12"/>
    <n v="34"/>
    <x v="40"/>
    <s v="AP Gpo y Col"/>
    <n v="23"/>
    <s v="535fa30d7e25dd8a49f1536779734ec8286108d115da5045d77f3b4185d8f790"/>
    <s v="a62909462c6310cff6f2c460478962c30aafe7f1a24cba6daff12de1aba6d3de"/>
    <x v="45"/>
    <n v="5344.2104800000006"/>
    <n v="5525.7697099999996"/>
    <n v="5344.2104800000006"/>
    <n v="5525.7697099999996"/>
    <n v="93.975430000000017"/>
    <n v="445.61104999999998"/>
    <n v="93.975430000000017"/>
    <n v="445.61104999999998"/>
    <n v="34851877.802999951"/>
    <n v="34722901.368000001"/>
    <n v="143.042"/>
    <n v="137.94900000000001"/>
    <n v="0"/>
    <n v="0"/>
    <n v="93.975429999999989"/>
    <n v="445.61104999999998"/>
    <n v="5077.8498"/>
    <n v="6758.7169400000002"/>
    <n v="0"/>
    <n v="0"/>
    <n v="0"/>
    <n v="0"/>
    <n v="0"/>
    <n v="0"/>
    <s v="AP Gpo y Col"/>
    <s v="Accidentes y Enfermedades"/>
    <s v="Accidentes Personales"/>
    <x v="3"/>
    <x v="0"/>
    <n v="90255077.333990008"/>
    <n v="84280855.568709999"/>
    <n v="1025001350.6946898"/>
    <n v="915229324.65265012"/>
    <n v="979173922.5983398"/>
    <n v="876641246.77608013"/>
    <n v="2989208.7794700004"/>
    <n v="2889579.59987"/>
    <n v="1322156.15447"/>
    <n v="1195750.6656100003"/>
    <n v="34986764.889279999"/>
    <n v="29477576.444589999"/>
    <n v="0.17878344653288325"/>
    <n v="0.19123092197386082"/>
    <n v="-181.55922999999893"/>
    <n v="-3.2856821678875048"/>
    <n v="1.5274948961164098E-2"/>
    <n v="1.8745671715539355E-2"/>
    <n v="5.9212297389361094E-3"/>
    <n v="6.5563759085182916E-3"/>
    <n v="5.2138570123619712E-4"/>
    <n v="5.4578766413821388E-4"/>
    <n v="6.0375793925715308E-4"/>
    <n v="6.3033421371872119E-4"/>
    <m/>
    <m/>
    <m/>
    <n v="0"/>
    <m/>
    <n v="0"/>
    <m/>
    <n v="0"/>
    <m/>
    <n v="-78.910884279014169"/>
    <n v="1.7584530091337272"/>
    <n v="8.0642349099995325"/>
    <n v="7.1077406161355458E-3"/>
    <n v="-78.910884279014184"/>
    <n v="-24.869618818509064"/>
    <n v="1.850693378130247"/>
    <n v="6.5931308258043426"/>
    <s v="Resto"/>
    <n v="2024"/>
    <n v="4"/>
    <d v="2026-02-27T00:00:00"/>
    <x v="3"/>
    <x v="45"/>
  </r>
  <r>
    <n v="2025"/>
    <n v="12"/>
    <n v="34"/>
    <x v="40"/>
    <s v="AP Individual"/>
    <n v="23"/>
    <s v="535fa30d7e25dd8a49f1536779734ec8286108d115da5045d77f3b4185d8f790"/>
    <s v="a62909462c6310cff6f2c460478962c30aafe7f1a24cba6daff12de1aba6d3de"/>
    <x v="34"/>
    <n v="0"/>
    <n v="0"/>
    <n v="0"/>
    <n v="0"/>
    <n v="281.15994000000001"/>
    <n v="6.0224799999999998"/>
    <n v="281.15994000000001"/>
    <n v="6.0224799999999998"/>
    <n v="0"/>
    <n v="0"/>
    <n v="0"/>
    <n v="0"/>
    <n v="0"/>
    <n v="0"/>
    <n v="281.15994000000001"/>
    <n v="6.0224799999999998"/>
    <n v="22.287290000000002"/>
    <n v="27.771249999999998"/>
    <n v="0"/>
    <n v="0"/>
    <n v="0"/>
    <n v="0"/>
    <n v="0"/>
    <n v="0"/>
    <s v="AP Individual"/>
    <s v="Accidentes y Enfermedades"/>
    <s v="Accidentes Personales"/>
    <x v="4"/>
    <x v="0"/>
    <n v="90255077.333990008"/>
    <n v="84280855.568709999"/>
    <n v="1025001350.6946898"/>
    <n v="915229324.65265012"/>
    <n v="979173922.5983398"/>
    <n v="876641246.77608013"/>
    <n v="3822693.4372799997"/>
    <n v="3705521.2749200007"/>
    <n v="405025.26086999994"/>
    <n v="387436.92212"/>
    <n v="34986764.889279999"/>
    <n v="29477576.444589999"/>
    <m/>
    <m/>
    <m/>
    <m/>
    <m/>
    <m/>
    <m/>
    <m/>
    <m/>
    <m/>
    <m/>
    <m/>
    <m/>
    <m/>
    <m/>
    <n v="0"/>
    <m/>
    <n v="0"/>
    <m/>
    <n v="0"/>
    <m/>
    <n v="4568.5076579747874"/>
    <m/>
    <m/>
    <n v="6.9417877639548833E-2"/>
    <n v="4568.5076579747874"/>
    <n v="-19.746896520682345"/>
    <n v="1261.5259190327761"/>
    <n v="21.68602421569069"/>
    <s v="Resto"/>
    <n v="2024"/>
    <n v="4"/>
    <d v="2026-02-27T00:00:00"/>
    <x v="4"/>
    <x v="34"/>
  </r>
  <r>
    <n v="2025"/>
    <n v="12"/>
    <n v="34"/>
    <x v="40"/>
    <s v="GMM. Gpo y Col"/>
    <n v="23"/>
    <s v="535fa30d7e25dd8a49f1536779734ec8286108d115da5045d77f3b4185d8f790"/>
    <s v="a62909462c6310cff6f2c460478962c30aafe7f1a24cba6daff12de1aba6d3de"/>
    <x v="13"/>
    <n v="29084616.12255"/>
    <n v="24174841.233900003"/>
    <n v="29084616.12255"/>
    <n v="24174841.233900003"/>
    <n v="23583928.018349998"/>
    <n v="19052475.41536"/>
    <n v="23583928.018349998"/>
    <n v="19052475.41536"/>
    <n v="34851877.802999951"/>
    <n v="34722901.368000001"/>
    <n v="143.042"/>
    <n v="137.94900000000001"/>
    <n v="14938.81698"/>
    <n v="8016.2833300000002"/>
    <n v="21214391.351520002"/>
    <n v="16936305.63589"/>
    <n v="24432400.508540001"/>
    <n v="20360316.993930001"/>
    <n v="0"/>
    <n v="0"/>
    <n v="0"/>
    <n v="0"/>
    <n v="0"/>
    <n v="0"/>
    <s v="GMM. Gpo y Col"/>
    <s v="Accidentes y Enfermedades"/>
    <s v="Gastos Medicos"/>
    <x v="29"/>
    <x v="0"/>
    <n v="90255077.333990008"/>
    <n v="84280855.568709999"/>
    <n v="1025001350.6946898"/>
    <n v="915229324.65265012"/>
    <n v="979173922.5983398"/>
    <n v="876641246.77608013"/>
    <n v="89461952.377649993"/>
    <n v="78987387.650929973"/>
    <n v="73926910.578630015"/>
    <n v="62198937.928239994"/>
    <n v="34986764.889279999"/>
    <n v="29477576.444589999"/>
    <n v="32.510598471821552"/>
    <n v="30.605951092769651"/>
    <n v="4909774.8886499964"/>
    <n v="20.309440054419458"/>
    <n v="83.130338614021355"/>
    <n v="82.010952560303835"/>
    <n v="32.224908538853747"/>
    <n v="28.68366851614535"/>
    <n v="2.8375197850069211"/>
    <n v="2.9703217632033079"/>
    <n v="2.6413971430684757"/>
    <n v="2.7576664140325313"/>
    <m/>
    <m/>
    <m/>
    <n v="0"/>
    <m/>
    <n v="0"/>
    <m/>
    <n v="0"/>
    <m/>
    <n v="23.784062197696198"/>
    <n v="81.087293430236514"/>
    <n v="78.81117079951288"/>
    <n v="31.901682125977253"/>
    <n v="25.259851868545891"/>
    <n v="20.00009879916902"/>
    <n v="86.828927612351521"/>
    <n v="83.182917245046823"/>
    <s v="Grandes"/>
    <n v="2024"/>
    <n v="4"/>
    <d v="2026-02-27T00:00:00"/>
    <x v="29"/>
    <x v="13"/>
  </r>
  <r>
    <n v="2025"/>
    <n v="12"/>
    <n v="34"/>
    <x v="40"/>
    <s v="Accidentes Personales"/>
    <n v="23"/>
    <s v="535fa30d7e25dd8a49f1536779734ec8286108d115da5045d77f3b4185d8f790"/>
    <s v="a62909462c6310cff6f2c460478962c30aafe7f1a24cba6daff12de1aba6d3de"/>
    <x v="45"/>
    <n v="5344.2104800000006"/>
    <n v="5525.7697099999996"/>
    <n v="5344.2104800000006"/>
    <n v="5525.7697099999996"/>
    <n v="375.13537000000002"/>
    <n v="451.63353000000001"/>
    <n v="375.13537000000002"/>
    <n v="451.63353000000001"/>
    <n v="34851877.802999951"/>
    <n v="34722901.368000001"/>
    <n v="143.042"/>
    <n v="137.94900000000001"/>
    <n v="0"/>
    <n v="0"/>
    <n v="375.13537000000002"/>
    <n v="451.63353000000001"/>
    <n v="5100.1370900000002"/>
    <n v="6786.48819"/>
    <n v="0"/>
    <n v="0"/>
    <n v="0"/>
    <n v="0"/>
    <n v="0"/>
    <n v="0"/>
    <s v="Accidentes Personales"/>
    <s v="Accidentes y Enfermedades"/>
    <s v="Accidentes Personales"/>
    <x v="5"/>
    <x v="0"/>
    <n v="90255077.333990008"/>
    <n v="84280855.568709999"/>
    <n v="1025001350.6946898"/>
    <n v="915229324.65265012"/>
    <n v="979173922.5983398"/>
    <n v="876641246.77608013"/>
    <n v="6811902.2167499969"/>
    <n v="6595100.8747899998"/>
    <n v="1727181.4153400001"/>
    <n v="1583187.5877299996"/>
    <n v="34986764.889279999"/>
    <n v="29477576.444589999"/>
    <n v="7.8454010494439522E-2"/>
    <n v="8.378597712011418E-2"/>
    <n v="-181.55922999999893"/>
    <n v="-3.2856821678875048"/>
    <n v="1.5274948961164098E-2"/>
    <n v="1.8745671715539355E-2"/>
    <n v="5.9212297389361094E-3"/>
    <n v="6.5563759085182916E-3"/>
    <n v="5.2138570123619712E-4"/>
    <n v="5.4578766413821388E-4"/>
    <n v="6.0375793925715308E-4"/>
    <n v="6.3033421371872119E-4"/>
    <m/>
    <m/>
    <m/>
    <n v="0"/>
    <m/>
    <n v="0"/>
    <m/>
    <n v="0"/>
    <m/>
    <n v="-16.938104661981136"/>
    <n v="7.0194722195896748"/>
    <n v="8.1732238892018536"/>
    <n v="2.1719511724027765E-2"/>
    <n v="-16.938104661981136"/>
    <n v="-24.848655929068965"/>
    <n v="7.3553977742194379"/>
    <n v="6.6548930368064196"/>
    <s v="Resto"/>
    <n v="2024"/>
    <n v="4"/>
    <d v="2026-02-27T00:00:00"/>
    <x v="5"/>
    <x v="45"/>
  </r>
  <r>
    <n v="2025"/>
    <n v="12"/>
    <n v="34"/>
    <x v="40"/>
    <s v="Gastos Medicos"/>
    <n v="23"/>
    <s v="535fa30d7e25dd8a49f1536779734ec8286108d115da5045d77f3b4185d8f790"/>
    <s v="a62909462c6310cff6f2c460478962c30aafe7f1a24cba6daff12de1aba6d3de"/>
    <x v="1"/>
    <n v="34981420.678800002"/>
    <n v="29472050.674880002"/>
    <n v="34981420.678800002"/>
    <n v="29472050.674880002"/>
    <n v="27755847.300149996"/>
    <n v="22624250.412300002"/>
    <n v="27755847.300149996"/>
    <n v="22624250.412300002"/>
    <n v="34851877.802999951"/>
    <n v="34722901.368000001"/>
    <n v="143.042"/>
    <n v="137.94900000000001"/>
    <n v="14938.81698"/>
    <n v="8016.2833300000002"/>
    <n v="25386310.63332"/>
    <n v="20508080.632830001"/>
    <n v="30079413.236650001"/>
    <n v="25537954.1943"/>
    <n v="0"/>
    <n v="0"/>
    <n v="0"/>
    <n v="0"/>
    <n v="0"/>
    <n v="0"/>
    <s v="Gastos Medicos"/>
    <s v="Accidentes y Enfermedades"/>
    <s v="Gastos Medicos"/>
    <x v="28"/>
    <x v="0"/>
    <n v="90255077.333990008"/>
    <n v="84280855.568709999"/>
    <n v="1025001350.6946898"/>
    <n v="915229324.65265012"/>
    <n v="979173922.5983398"/>
    <n v="876641246.77608013"/>
    <n v="177180208.77595001"/>
    <n v="158266338.74798006"/>
    <n v="139622278.47811997"/>
    <n v="117437565.55420999"/>
    <n v="34986764.889279999"/>
    <n v="29477576.444589999"/>
    <n v="19.743413172650179"/>
    <n v="18.621806069457804"/>
    <n v="5509370.00392"/>
    <n v="18.693541432513271"/>
    <n v="99.984725051038851"/>
    <n v="99.981254328284479"/>
    <n v="38.75839643829768"/>
    <n v="34.968855591235545"/>
    <n v="3.412817032396251"/>
    <n v="3.5725441488446879"/>
    <n v="3.2201820768871561"/>
    <n v="3.3619283581813972"/>
    <m/>
    <m/>
    <m/>
    <n v="0"/>
    <m/>
    <n v="0"/>
    <m/>
    <n v="0"/>
    <m/>
    <n v="22.68184268796869"/>
    <n v="79.344539934511687"/>
    <n v="76.765104206282444"/>
    <n v="19.879239618983572"/>
    <n v="23.786867663669952"/>
    <n v="17.7831748298916"/>
    <n v="84.397625823326464"/>
    <n v="80.304320685982546"/>
    <s v="Grandes"/>
    <n v="2024"/>
    <n v="4"/>
    <d v="2026-02-27T00:00:00"/>
    <x v="28"/>
    <x v="1"/>
  </r>
  <r>
    <n v="2025"/>
    <n v="12"/>
    <n v="34"/>
    <x v="40"/>
    <s v="GMM. Individual"/>
    <n v="23"/>
    <s v="535fa30d7e25dd8a49f1536779734ec8286108d115da5045d77f3b4185d8f790"/>
    <s v="a62909462c6310cff6f2c460478962c30aafe7f1a24cba6daff12de1aba6d3de"/>
    <x v="19"/>
    <n v="5896804.5562500004"/>
    <n v="5297209.4409799995"/>
    <n v="5896804.5562500004"/>
    <n v="5297209.4409799995"/>
    <n v="4171919.2818"/>
    <n v="3571774.99694"/>
    <n v="4171919.2818"/>
    <n v="3571774.99694"/>
    <n v="34851877.802999951"/>
    <n v="34722901.368000001"/>
    <n v="143.042"/>
    <n v="137.94900000000001"/>
    <n v="0"/>
    <n v="0"/>
    <n v="4171919.2818"/>
    <n v="3571774.99694"/>
    <n v="5647012.7281099996"/>
    <n v="5177637.2003699997"/>
    <n v="0"/>
    <n v="0"/>
    <n v="0"/>
    <n v="0"/>
    <n v="0"/>
    <n v="0"/>
    <s v="GMM. Individual"/>
    <s v="Accidentes y Enfermedades"/>
    <s v="Gastos Medicos"/>
    <x v="38"/>
    <x v="0"/>
    <n v="90255077.333990008"/>
    <n v="84280855.568709999"/>
    <n v="1025001350.6946898"/>
    <n v="915229324.65265012"/>
    <n v="979173922.5983398"/>
    <n v="876641246.77608013"/>
    <n v="87718256.398300007"/>
    <n v="79278951.097049981"/>
    <n v="65696782.829490021"/>
    <n v="55238627.625970006"/>
    <n v="34986764.889279999"/>
    <n v="29477576.444589999"/>
    <n v="6.7224370369088655"/>
    <n v="6.6817350225728598"/>
    <n v="599595.11527000088"/>
    <n v="11.319075108328613"/>
    <n v="16.854386437017478"/>
    <n v="17.970301767980633"/>
    <n v="6.5334878994439318"/>
    <n v="6.2851870750901995"/>
    <n v="0.57529724738932975"/>
    <n v="0.60222238564137986"/>
    <n v="0.57878493381868068"/>
    <n v="0.60426194414886603"/>
    <m/>
    <m/>
    <m/>
    <n v="0"/>
    <m/>
    <n v="0"/>
    <m/>
    <n v="0"/>
    <m/>
    <n v="16.802410156691106"/>
    <n v="70.748813904272936"/>
    <n v="67.42748303112613"/>
    <n v="6.3502642018678976"/>
    <n v="16.802410156691106"/>
    <n v="9.0654387237958147"/>
    <n v="73.87834033085845"/>
    <n v="68.98465185403019"/>
    <s v="Grandes"/>
    <n v="2024"/>
    <n v="4"/>
    <d v="2026-02-27T00:00:00"/>
    <x v="38"/>
    <x v="19"/>
  </r>
  <r>
    <n v="2025"/>
    <n v="12"/>
    <n v="34"/>
    <x v="40"/>
    <s v="Accidentes y Enfermedades Total"/>
    <n v="23"/>
    <s v="535fa30d7e25dd8a49f1536779734ec8286108d115da5045d77f3b4185d8f790"/>
    <s v="a62909462c6310cff6f2c460478962c30aafe7f1a24cba6daff12de1aba6d3de"/>
    <x v="1"/>
    <n v="34986764.889279999"/>
    <n v="29477576.444589999"/>
    <n v="34986764.889279999"/>
    <n v="29477576.444589999"/>
    <n v="27756222.435519997"/>
    <n v="22624702.045829996"/>
    <n v="27756222.435519997"/>
    <n v="22624702.045829996"/>
    <n v="34851877.802999951"/>
    <n v="34722901.368000001"/>
    <n v="143.042"/>
    <n v="137.94900000000001"/>
    <n v="14938.81698"/>
    <n v="8016.2833300000002"/>
    <n v="25386685.768689997"/>
    <n v="20508532.26636"/>
    <n v="30084513.373740003"/>
    <n v="25544740.682490002"/>
    <n v="0"/>
    <n v="0"/>
    <n v="0"/>
    <n v="0"/>
    <n v="0"/>
    <n v="0"/>
    <s v="Accidentes y Enfermedades Total"/>
    <s v="Totales"/>
    <s v="Accidentes y Enfermedades Total"/>
    <x v="2"/>
    <x v="0"/>
    <n v="90255077.333990008"/>
    <n v="84280855.568709999"/>
    <n v="1025001350.6946898"/>
    <n v="915229324.65265012"/>
    <n v="979173922.5983398"/>
    <n v="876641246.77608013"/>
    <n v="188947947.14104998"/>
    <n v="169654061.67242995"/>
    <n v="145343919.95890003"/>
    <n v="122278581.2772"/>
    <n v="34986764.889279999"/>
    <n v="29477576.444589999"/>
    <n v="18.516615511658518"/>
    <n v="17.375108001543545"/>
    <n v="5509188.4446900003"/>
    <n v="18.689421279411512"/>
    <n v="100"/>
    <n v="100"/>
    <n v="38.764317668036611"/>
    <n v="34.975411967144062"/>
    <n v="3.4133384180974868"/>
    <n v="3.573089936508826"/>
    <n v="3.2207858348264131"/>
    <n v="3.3625586923951158"/>
    <m/>
    <m/>
    <m/>
    <n v="0"/>
    <m/>
    <n v="0"/>
    <m/>
    <n v="0"/>
    <m/>
    <n v="22.681051795932049"/>
    <n v="79.333492317332116"/>
    <n v="76.752246197574678"/>
    <n v="19.09692709772024"/>
    <n v="23.785970828988077"/>
    <n v="17.771848803154413"/>
    <n v="84.384565086066445"/>
    <n v="80.284754193718854"/>
    <s v="Grandes"/>
    <n v="2024"/>
    <n v="4"/>
    <d v="2026-02-27T00:00:00"/>
    <x v="2"/>
    <x v="1"/>
  </r>
  <r>
    <n v="2025"/>
    <n v="12"/>
    <n v="34"/>
    <x v="40"/>
    <s v="Vida Gpo y Col"/>
    <n v="23"/>
    <s v="535fa30d7e25dd8a49f1536779734ec8286108d115da5045d77f3b4185d8f790"/>
    <s v="a62909462c6310cff6f2c460478962c30aafe7f1a24cba6daff12de1aba6d3de"/>
    <x v="13"/>
    <n v="18128652.546380002"/>
    <n v="20530025.989290003"/>
    <n v="18128652.546380002"/>
    <n v="20530025.989290003"/>
    <n v="20285592.983660001"/>
    <n v="18375681.8649"/>
    <n v="20285592.983660001"/>
    <n v="18375681.8649"/>
    <n v="34851877.802999951"/>
    <n v="34722901.368000001"/>
    <n v="143.042"/>
    <n v="137.94900000000001"/>
    <n v="114297.28782"/>
    <n v="167658.40346999999"/>
    <n v="19997474.817290001"/>
    <n v="18031197.965380002"/>
    <n v="22724161.037240002"/>
    <n v="20148422.541450001"/>
    <n v="5839510.1593999993"/>
    <n v="6624719.4750100002"/>
    <n v="12233629.55164"/>
    <n v="13120395.092049999"/>
    <n v="55512.835340000005"/>
    <n v="784911.42223000003"/>
    <s v="Vida Gpo y Col"/>
    <s v="Vida"/>
    <s v="Vida"/>
    <x v="37"/>
    <x v="0"/>
    <n v="90255077.333990008"/>
    <n v="84280855.568709999"/>
    <n v="1025001350.6946898"/>
    <n v="915229324.65265012"/>
    <n v="979173922.5983398"/>
    <n v="876641246.77608013"/>
    <n v="100163175.79472996"/>
    <n v="95382072.448490024"/>
    <n v="61461310.436570011"/>
    <n v="56544656.697530009"/>
    <n v="55268312.444710001"/>
    <n v="54803279.124120004"/>
    <n v="18.099119164843646"/>
    <n v="21.523988169136295"/>
    <n v="-2401373.4429100007"/>
    <n v="-11.696884573661704"/>
    <n v="32.801168960090408"/>
    <n v="37.461309464335194"/>
    <n v="20.086019625571538"/>
    <n v="24.359062150897238"/>
    <n v="1.7686466982793141"/>
    <n v="1.8514231361752096"/>
    <n v="2.2431564894494183"/>
    <n v="2.3418959654009952"/>
    <n v="5.8299970154373266"/>
    <n v="12.213699750006993"/>
    <n v="5.5422399399321746E-2"/>
    <n v="-785209.31561000086"/>
    <n v="-11.852717968994686"/>
    <n v="-886765.54040999897"/>
    <n v="-6.7586801631249198"/>
    <n v="-729398.58689000004"/>
    <n v="-92.927503184718176"/>
    <n v="10.393688423656178"/>
    <n v="111.89796335806936"/>
    <n v="89.506374100481551"/>
    <n v="33.005467731761698"/>
    <n v="10.904859764089213"/>
    <n v="12.783822110595032"/>
    <n v="88.000937788279401"/>
    <n v="89.491859366586269"/>
    <s v="Grandes"/>
    <n v="2024"/>
    <n v="4"/>
    <d v="2026-02-27T00:00:00"/>
    <x v="37"/>
    <x v="13"/>
  </r>
  <r>
    <n v="2025"/>
    <n v="12"/>
    <n v="34"/>
    <x v="40"/>
    <s v="Vida Individual"/>
    <n v="23"/>
    <s v="535fa30d7e25dd8a49f1536779734ec8286108d115da5045d77f3b4185d8f790"/>
    <s v="a62909462c6310cff6f2c460478962c30aafe7f1a24cba6daff12de1aba6d3de"/>
    <x v="25"/>
    <n v="37139659.898330003"/>
    <n v="34273253.134830005"/>
    <n v="37139659.898330003"/>
    <n v="34273253.134830005"/>
    <n v="20385547.734529998"/>
    <n v="19754518.531490002"/>
    <n v="20385547.734529998"/>
    <n v="19754518.531490002"/>
    <n v="34851877.802999951"/>
    <n v="34722901.368000001"/>
    <n v="143.042"/>
    <n v="137.94900000000001"/>
    <n v="-574.75468000000001"/>
    <n v="-563.34375999999997"/>
    <n v="20350748.47309"/>
    <n v="19754518.531490002"/>
    <n v="32239461.792689998"/>
    <n v="31084497.828019999"/>
    <n v="3877315.8594199996"/>
    <n v="3750568.9621199998"/>
    <n v="24912160.607549999"/>
    <n v="23288386.539779998"/>
    <n v="8350183.4313599998"/>
    <n v="7234297.6329300003"/>
    <s v="Vida Individual"/>
    <s v="Vida"/>
    <s v="Vida"/>
    <x v="35"/>
    <x v="0"/>
    <n v="90255077.333990008"/>
    <n v="84280855.568709999"/>
    <n v="1025001350.6946898"/>
    <n v="915229324.65265012"/>
    <n v="979173922.5983398"/>
    <n v="876641246.77608013"/>
    <n v="318916234.91786987"/>
    <n v="280512511.78619993"/>
    <n v="158972712.63444"/>
    <n v="148438254.48143995"/>
    <n v="55268312.444710001"/>
    <n v="54803279.124120004"/>
    <n v="11.645584586778575"/>
    <n v="12.21808357730306"/>
    <n v="2866406.7634999976"/>
    <n v="8.3633927372567705"/>
    <n v="67.198831039909606"/>
    <n v="62.538690535664813"/>
    <n v="41.149662706391844"/>
    <n v="40.665525881958715"/>
    <n v="3.6233766787876696"/>
    <n v="3.792958435798214"/>
    <n v="3.7447721802224234"/>
    <n v="3.9096099186380631"/>
    <n v="1.2157787641066691"/>
    <n v="7.811505931632988"/>
    <n v="2.6182998910389159"/>
    <n v="126746.89729999984"/>
    <n v="3.3794045271562378"/>
    <n v="1623774.0677700005"/>
    <n v="6.972462712246541"/>
    <n v="1115885.7984299995"/>
    <n v="15.424936255740551"/>
    <n v="3.1943537476456063"/>
    <n v="54.88889179474323"/>
    <n v="57.638294368428603"/>
    <n v="12.823299921544933"/>
    <n v="3.0181952582117866"/>
    <n v="3.7155625645298285"/>
    <n v="63.123722734429599"/>
    <n v="63.551029972512552"/>
    <s v="Grandes"/>
    <n v="2024"/>
    <n v="4"/>
    <d v="2026-02-27T00:00:00"/>
    <x v="35"/>
    <x v="25"/>
  </r>
  <r>
    <n v="2025"/>
    <n v="12"/>
    <n v="34"/>
    <x v="40"/>
    <s v="Vida Total"/>
    <n v="23"/>
    <s v="535fa30d7e25dd8a49f1536779734ec8286108d115da5045d77f3b4185d8f790"/>
    <s v="a62909462c6310cff6f2c460478962c30aafe7f1a24cba6daff12de1aba6d3de"/>
    <x v="1"/>
    <n v="55268312.444710001"/>
    <n v="54803279.124120004"/>
    <n v="55268312.444710001"/>
    <n v="54803279.124120004"/>
    <n v="40671140.718189999"/>
    <n v="38130200.396390006"/>
    <n v="40671140.718189999"/>
    <n v="38130200.396390006"/>
    <n v="34851877.802999951"/>
    <n v="34722901.368000001"/>
    <n v="143.042"/>
    <n v="137.94900000000001"/>
    <n v="113722.53314"/>
    <n v="167095.05971"/>
    <n v="40348223.290379994"/>
    <n v="37785716.496870004"/>
    <n v="54963622.82993"/>
    <n v="51232920.36947"/>
    <n v="9716826.0188199989"/>
    <n v="10375288.437129999"/>
    <n v="37145790.159189999"/>
    <n v="36408781.631829999"/>
    <n v="8405696.2666999996"/>
    <n v="8019209.0551600009"/>
    <s v="Vida Total"/>
    <s v="Totales"/>
    <s v="Vida Total"/>
    <x v="36"/>
    <x v="0"/>
    <n v="90255077.333990008"/>
    <n v="84280855.568709999"/>
    <n v="1025001350.6946898"/>
    <n v="915229324.65265012"/>
    <n v="979173922.5983398"/>
    <n v="876641246.77608013"/>
    <n v="419079410.71260005"/>
    <n v="375894584.23469001"/>
    <n v="220434023.07100993"/>
    <n v="204982911.17896998"/>
    <n v="55268312.444710001"/>
    <n v="54803279.124120004"/>
    <n v="13.188028576906726"/>
    <n v="14.579427696650066"/>
    <n v="465033.32058999687"/>
    <n v="0.84855017440976788"/>
    <n v="100"/>
    <n v="100"/>
    <n v="61.235682331963382"/>
    <n v="65.024588032855945"/>
    <n v="5.392023377066983"/>
    <n v="5.6443815719734234"/>
    <n v="5.9879286696718408"/>
    <n v="6.2515058840390578"/>
    <n v="2.3186121222938554"/>
    <n v="8.8636638330734314"/>
    <n v="2.005752621539437"/>
    <n v="-658462.41830999963"/>
    <n v="-6.3464492799406251"/>
    <n v="737008.52735999972"/>
    <n v="2.0242603413998195"/>
    <n v="386487.21153999865"/>
    <n v="4.8195178462308697"/>
    <n v="6.6638525247314506"/>
    <n v="73.588533680808695"/>
    <n v="69.576494337194049"/>
    <n v="18.450482439858355"/>
    <n v="6.7816810982590736"/>
    <n v="7.2818461909954779"/>
    <n v="73.408958894916026"/>
    <n v="73.752806251089169"/>
    <s v="Grandes"/>
    <n v="2024"/>
    <n v="4"/>
    <d v="2026-02-27T00:00:00"/>
    <x v="36"/>
    <x v="1"/>
  </r>
  <r>
    <n v="2025"/>
    <n v="12"/>
    <n v="34"/>
    <x v="40"/>
    <s v="Total General"/>
    <n v="23"/>
    <s v="535fa30d7e25dd8a49f1536779734ec8286108d115da5045d77f3b4185d8f790"/>
    <s v="a62909462c6310cff6f2c460478962c30aafe7f1a24cba6daff12de1aba6d3de"/>
    <x v="25"/>
    <n v="90255077.333990008"/>
    <n v="84280855.568709999"/>
    <n v="90255077.333990008"/>
    <n v="84280855.568709999"/>
    <n v="68427363.153709993"/>
    <n v="60754902.442220002"/>
    <n v="68427363.153709993"/>
    <n v="60754902.442220002"/>
    <n v="34851877.802999951"/>
    <n v="34722901.368000001"/>
    <n v="143.042"/>
    <n v="137.94900000000001"/>
    <n v="128661.35012"/>
    <n v="175111.34304000001"/>
    <n v="65734909.059069999"/>
    <n v="58294248.763230003"/>
    <n v="85048136.203669995"/>
    <n v="76777661.051960006"/>
    <n v="9716826.0188199989"/>
    <n v="10375288.437129999"/>
    <n v="37145790.159189999"/>
    <n v="36408781.631829999"/>
    <n v="8405696.2666999996"/>
    <n v="8019209.0551600009"/>
    <s v="Total General"/>
    <s v="Totales"/>
    <s v="Total General"/>
    <x v="26"/>
    <x v="0"/>
    <n v="90255077.333990008"/>
    <n v="84280855.568709999"/>
    <n v="1025001350.6946898"/>
    <n v="915229324.65265012"/>
    <n v="979173922.5983398"/>
    <n v="876641246.77608013"/>
    <n v="1025001350.6946898"/>
    <n v="915229324.65265012"/>
    <n v="593582477.48155999"/>
    <n v="529500429.12055987"/>
    <n v="90255077.333990008"/>
    <n v="84280855.568709999"/>
    <n v="8.8053617951644707"/>
    <n v="9.2087145044982535"/>
    <n v="5974221.7652800083"/>
    <n v="7.0884683419113248"/>
    <n v="100"/>
    <n v="100"/>
    <n v="100"/>
    <n v="100"/>
    <n v="8.8053617951644707"/>
    <n v="9.2174715084822498"/>
    <n v="9.2087145044982535"/>
    <n v="9.6140645764341723"/>
    <n v="0.94798177702248554"/>
    <n v="3.6239747522298011"/>
    <n v="0.82006684781469585"/>
    <n v="-658462.41830999963"/>
    <n v="-6.3464492799406251"/>
    <n v="737008.52735999972"/>
    <n v="2.0242603413998195"/>
    <n v="386487.21153999865"/>
    <n v="4.8195178462308697"/>
    <n v="12.628545850743089"/>
    <n v="75.815527696567926"/>
    <n v="72.086243112102181"/>
    <n v="11.527861038626385"/>
    <n v="12.763969780383055"/>
    <n v="10.771981118456919"/>
    <n v="77.291416359378616"/>
    <n v="75.926054485794793"/>
    <s v="Grandes"/>
    <n v="2024"/>
    <n v="4"/>
    <d v="2026-02-27T00:00:00"/>
    <x v="26"/>
    <x v="25"/>
  </r>
  <r>
    <n v="2025"/>
    <n v="12"/>
    <n v="34"/>
    <x v="40"/>
    <s v="Total General Sin Pensiones"/>
    <n v="23"/>
    <s v="535fa30d7e25dd8a49f1536779734ec8286108d115da5045d77f3b4185d8f790"/>
    <s v="a62909462c6310cff6f2c460478962c30aafe7f1a24cba6daff12de1aba6d3de"/>
    <x v="25"/>
    <n v="90255077.333990008"/>
    <n v="84280855.568709999"/>
    <n v="90255077.333990008"/>
    <n v="84280855.568709999"/>
    <n v="68427363.153709993"/>
    <n v="60754902.44222001"/>
    <n v="68427363.153709993"/>
    <n v="60754902.44222001"/>
    <n v="34851877.802999951"/>
    <n v="34722901.368000001"/>
    <n v="143.042"/>
    <n v="137.94900000000001"/>
    <n v="128661.35012"/>
    <n v="175111.34304000001"/>
    <n v="65734909.059069999"/>
    <n v="58294248.763230003"/>
    <n v="85048136.203669995"/>
    <n v="76777661.051960006"/>
    <n v="9716826.0188199989"/>
    <n v="10375288.437129999"/>
    <n v="37145790.159189999"/>
    <n v="36408781.631829999"/>
    <n v="8405696.2666999996"/>
    <n v="8019209.0551600009"/>
    <s v="Total General Sin Pensiones"/>
    <s v="Totales"/>
    <s v="Total General Sin Pensiones"/>
    <x v="25"/>
    <x v="0"/>
    <n v="90255077.333990008"/>
    <n v="84280855.568709999"/>
    <n v="1025001350.6946898"/>
    <n v="915229324.65265012"/>
    <n v="979173922.5983398"/>
    <n v="876641246.77608013"/>
    <n v="979173922.5983398"/>
    <n v="876641246.77608013"/>
    <n v="558476302.03137994"/>
    <n v="497794560.05847001"/>
    <n v="90255077.333990008"/>
    <n v="84280855.568709999"/>
    <n v="9.2174715084822498"/>
    <n v="9.6140645764341723"/>
    <n v="5974221.7652800083"/>
    <n v="7.0884683419113248"/>
    <n v="100"/>
    <n v="100"/>
    <n v="100"/>
    <n v="100"/>
    <n v="8.8053617951644707"/>
    <n v="9.2174715084822498"/>
    <n v="9.2087145044982535"/>
    <n v="9.6140645764341723"/>
    <n v="0.99234934617492576"/>
    <n v="3.7935845003530924"/>
    <n v="0.85844772544540515"/>
    <n v="-658462.41830999963"/>
    <n v="-6.3464492799406251"/>
    <n v="737008.52735999972"/>
    <n v="2.0242603413998195"/>
    <n v="386487.21153999865"/>
    <n v="4.8195178462308697"/>
    <n v="12.628545850743089"/>
    <n v="75.815527696567926"/>
    <n v="72.086243112102181"/>
    <n v="12.252509713449786"/>
    <n v="12.763969780383055"/>
    <n v="10.771981118456919"/>
    <n v="77.291416359378616"/>
    <n v="75.926054485794793"/>
    <s v="Grandes"/>
    <n v="2024"/>
    <n v="4"/>
    <d v="2026-02-27T00:00:00"/>
    <x v="25"/>
    <x v="25"/>
  </r>
  <r>
    <n v="2025"/>
    <n v="12"/>
    <n v="130"/>
    <x v="41"/>
    <s v="Daños"/>
    <n v="282"/>
    <s v="27e1615212f3c6ea846ed6c412df1361ce97f006ee20bb5aa2483a3b61d5cadd"/>
    <s v="a62909462c6310cff6f2c460478962c30aafe7f1a24cba6daff12de1aba6d3de"/>
    <x v="62"/>
    <n v="115658.93306"/>
    <n v="40399.697639999999"/>
    <n v="115658.93306"/>
    <n v="40399.697639999999"/>
    <n v="56233.906269999999"/>
    <n v="12903.933760000002"/>
    <n v="56233.906269999999"/>
    <n v="12903.933760000002"/>
    <n v="34851877.802999951"/>
    <n v="34722901.368000001"/>
    <n v="143.042"/>
    <n v="137.94900000000001"/>
    <n v="0"/>
    <n v="0"/>
    <n v="22173.003909999999"/>
    <n v="5311.7771500000008"/>
    <n v="34834.55573"/>
    <n v="7414.6597599999996"/>
    <n v="0"/>
    <n v="0"/>
    <n v="0"/>
    <n v="0"/>
    <n v="0"/>
    <n v="0"/>
    <s v="Daños"/>
    <s v="Totales"/>
    <s v="Daños Total"/>
    <x v="23"/>
    <x v="0"/>
    <n v="115658.93306"/>
    <n v="40399.697639999999"/>
    <n v="1025001350.6946898"/>
    <n v="915229324.65265012"/>
    <n v="979173922.5983398"/>
    <n v="876641246.77608013"/>
    <n v="371146564.74468988"/>
    <n v="331092600.86896008"/>
    <n v="192698359.00147003"/>
    <n v="170533067.60229999"/>
    <n v="115658.93306"/>
    <n v="40399.697639999999"/>
    <n v="3.116260368449356E-2"/>
    <n v="1.2201933094841163E-2"/>
    <n v="75259.235419999997"/>
    <n v="186.28663038677141"/>
    <n v="100"/>
    <n v="100"/>
    <n v="100"/>
    <n v="100"/>
    <n v="1.1283783478101049E-2"/>
    <n v="1.1811888612503792E-2"/>
    <n v="4.4141611890913335E-3"/>
    <n v="4.6084641566402663E-3"/>
    <m/>
    <m/>
    <m/>
    <n v="0"/>
    <m/>
    <n v="0"/>
    <m/>
    <n v="0"/>
    <m/>
    <n v="335.78886342640368"/>
    <n v="48.620460851759475"/>
    <n v="31.940669148037721"/>
    <n v="2.9182348288482835E-2"/>
    <n v="317.43098936294791"/>
    <n v="369.80653000320547"/>
    <n v="63.652322945816422"/>
    <n v="71.638852245864911"/>
    <s v="Resto"/>
    <n v="2024"/>
    <n v="4"/>
    <d v="2026-02-27T00:00:00"/>
    <x v="23"/>
    <x v="62"/>
  </r>
  <r>
    <n v="2025"/>
    <n v="12"/>
    <n v="130"/>
    <x v="41"/>
    <s v="Automoviles"/>
    <n v="282"/>
    <s v="27e1615212f3c6ea846ed6c412df1361ce97f006ee20bb5aa2483a3b61d5cadd"/>
    <s v="a62909462c6310cff6f2c460478962c30aafe7f1a24cba6daff12de1aba6d3de"/>
    <x v="34"/>
    <n v="115658.93306"/>
    <n v="40399.697639999999"/>
    <n v="115658.93306"/>
    <n v="40399.697639999999"/>
    <n v="56233.906269999999"/>
    <n v="12903.93376"/>
    <n v="56233.906269999999"/>
    <n v="12903.93376"/>
    <n v="34851877.802999951"/>
    <n v="34722901.368000001"/>
    <n v="143.042"/>
    <n v="137.94900000000001"/>
    <n v="0"/>
    <n v="0"/>
    <n v="22173.003909999999"/>
    <n v="5311.7771500000008"/>
    <n v="34834.55573"/>
    <n v="7414.6597599999996"/>
    <n v="0"/>
    <n v="0"/>
    <n v="0"/>
    <n v="0"/>
    <n v="0"/>
    <n v="0"/>
    <s v="Automoviles"/>
    <s v="Totales"/>
    <s v="Automoviles Total"/>
    <x v="11"/>
    <x v="0"/>
    <n v="115658.93306"/>
    <n v="40399.697639999999"/>
    <n v="1025001350.6946898"/>
    <n v="915229324.65265012"/>
    <n v="979173922.5983398"/>
    <n v="876641246.77608013"/>
    <n v="212351111.97566"/>
    <n v="193217367.41473997"/>
    <n v="130402312.61627001"/>
    <n v="114416301.70677"/>
    <n v="115658.93306"/>
    <n v="40399.697639999999"/>
    <n v="5.446589470803289E-2"/>
    <n v="2.0908937007345866E-2"/>
    <n v="75259.235419999997"/>
    <n v="186.28663038677141"/>
    <n v="100"/>
    <n v="100"/>
    <n v="100"/>
    <n v="100"/>
    <n v="1.1283783478101049E-2"/>
    <n v="1.1811888612503792E-2"/>
    <n v="4.4141611890913335E-3"/>
    <n v="4.6084641566402663E-3"/>
    <m/>
    <m/>
    <m/>
    <n v="0"/>
    <m/>
    <n v="0"/>
    <m/>
    <n v="0"/>
    <m/>
    <n v="335.78886342640368"/>
    <n v="48.620460851759475"/>
    <n v="31.940669148037713"/>
    <n v="4.3123396465734008E-2"/>
    <n v="317.43098936294791"/>
    <n v="369.80653000320547"/>
    <n v="63.652322945816422"/>
    <n v="71.638852245864911"/>
    <s v="Resto"/>
    <n v="2024"/>
    <n v="4"/>
    <d v="2026-02-27T00:00:00"/>
    <x v="11"/>
    <x v="34"/>
  </r>
  <r>
    <n v="2025"/>
    <n v="12"/>
    <n v="130"/>
    <x v="41"/>
    <s v="Total General"/>
    <n v="282"/>
    <s v="27e1615212f3c6ea846ed6c412df1361ce97f006ee20bb5aa2483a3b61d5cadd"/>
    <s v="a62909462c6310cff6f2c460478962c30aafe7f1a24cba6daff12de1aba6d3de"/>
    <x v="63"/>
    <n v="115658.93306"/>
    <n v="40399.697639999999"/>
    <n v="115658.93306"/>
    <n v="40399.697639999999"/>
    <n v="56233.906269999999"/>
    <n v="12903.93376"/>
    <n v="56233.906269999999"/>
    <n v="12903.93376"/>
    <n v="34851877.802999951"/>
    <n v="34722901.368000001"/>
    <n v="143.042"/>
    <n v="137.94900000000001"/>
    <n v="0"/>
    <n v="0"/>
    <n v="22173.003909999999"/>
    <n v="5311.7771500000008"/>
    <n v="34834.55573"/>
    <n v="7414.6597599999996"/>
    <n v="0"/>
    <n v="0"/>
    <n v="0"/>
    <n v="0"/>
    <n v="0"/>
    <n v="0"/>
    <s v="Total General"/>
    <s v="Totales"/>
    <s v="Total General"/>
    <x v="26"/>
    <x v="0"/>
    <n v="115658.93306"/>
    <n v="40399.697639999999"/>
    <n v="1025001350.6946898"/>
    <n v="915229324.65265012"/>
    <n v="979173922.5983398"/>
    <n v="876641246.77608013"/>
    <n v="1025001350.6946898"/>
    <n v="915229324.65265012"/>
    <n v="593582477.48155999"/>
    <n v="529500429.12055987"/>
    <n v="115658.93306"/>
    <n v="40399.697639999999"/>
    <n v="1.1283783478101049E-2"/>
    <n v="4.4141611890913335E-3"/>
    <n v="75259.235419999997"/>
    <n v="186.28663038677141"/>
    <n v="100"/>
    <n v="100"/>
    <n v="100"/>
    <n v="100"/>
    <n v="1.1283783478101049E-2"/>
    <n v="1.1811888612503792E-2"/>
    <n v="4.4141611890913335E-3"/>
    <n v="4.6084641566402663E-3"/>
    <m/>
    <m/>
    <m/>
    <n v="0"/>
    <m/>
    <n v="0"/>
    <m/>
    <n v="0"/>
    <m/>
    <n v="335.78886342640368"/>
    <n v="48.620460851759475"/>
    <n v="31.940669148037713"/>
    <n v="9.4736466124451836E-3"/>
    <n v="317.43098936294791"/>
    <n v="369.80653000320547"/>
    <n v="63.652322945816422"/>
    <n v="71.638852245864911"/>
    <s v="Resto"/>
    <n v="2024"/>
    <n v="4"/>
    <d v="2026-02-27T00:00:00"/>
    <x v="26"/>
    <x v="63"/>
  </r>
  <r>
    <n v="2025"/>
    <n v="12"/>
    <n v="130"/>
    <x v="41"/>
    <s v="Otros Automoviles y Obligatorios"/>
    <n v="282"/>
    <s v="27e1615212f3c6ea846ed6c412df1361ce97f006ee20bb5aa2483a3b61d5cadd"/>
    <s v="a62909462c6310cff6f2c460478962c30aafe7f1a24cba6daff12de1aba6d3de"/>
    <x v="28"/>
    <n v="9015.8662599999989"/>
    <n v="0"/>
    <n v="9015.8662599999989"/>
    <n v="0"/>
    <n v="1313.07645"/>
    <n v="0"/>
    <n v="1313.07645"/>
    <n v="0"/>
    <n v="34851877.802999951"/>
    <n v="34722901.368000001"/>
    <n v="143.042"/>
    <n v="137.94900000000001"/>
    <n v="0"/>
    <n v="0"/>
    <n v="1313.07645"/>
    <n v="0"/>
    <n v="4156.5781099999995"/>
    <n v="0"/>
    <n v="0"/>
    <n v="0"/>
    <n v="0"/>
    <n v="0"/>
    <n v="0"/>
    <n v="0"/>
    <s v="Otros Automoviles y Obligatorios"/>
    <s v="Automóviles"/>
    <s v="Automóviles"/>
    <x v="9"/>
    <x v="0"/>
    <n v="115658.93306"/>
    <n v="40399.697639999999"/>
    <n v="1025001350.6946898"/>
    <n v="915229324.65265012"/>
    <n v="979173922.5983398"/>
    <n v="876641246.77608013"/>
    <n v="6335924.7192400005"/>
    <n v="4915215.4919500006"/>
    <n v="3404863.2988200011"/>
    <n v="3043391.8701899992"/>
    <n v="115658.93306"/>
    <n v="40399.697639999999"/>
    <n v="0.14229755970145838"/>
    <m/>
    <m/>
    <m/>
    <n v="7.7952182520332158"/>
    <m/>
    <n v="7.7952182520332158"/>
    <m/>
    <n v="8.7959554920484138E-4"/>
    <n v="9.2076249703172848E-4"/>
    <m/>
    <m/>
    <m/>
    <m/>
    <m/>
    <n v="0"/>
    <m/>
    <n v="0"/>
    <m/>
    <n v="0"/>
    <m/>
    <m/>
    <n v="14.56406308759953"/>
    <m/>
    <n v="3.856473328767894E-2"/>
    <m/>
    <m/>
    <n v="31.59032298324836"/>
    <m/>
    <s v="Medianas"/>
    <n v="2024"/>
    <n v="4"/>
    <d v="2026-02-27T00:00:00"/>
    <x v="9"/>
    <x v="28"/>
  </r>
  <r>
    <n v="2025"/>
    <n v="12"/>
    <n v="130"/>
    <x v="41"/>
    <s v="Total General Sin Pensiones"/>
    <n v="282"/>
    <s v="27e1615212f3c6ea846ed6c412df1361ce97f006ee20bb5aa2483a3b61d5cadd"/>
    <s v="a62909462c6310cff6f2c460478962c30aafe7f1a24cba6daff12de1aba6d3de"/>
    <x v="64"/>
    <n v="115658.93306"/>
    <n v="40399.697639999999"/>
    <n v="115658.93306"/>
    <n v="40399.697639999999"/>
    <n v="56233.906270000007"/>
    <n v="12903.933759999998"/>
    <n v="56233.906270000007"/>
    <n v="12903.933759999998"/>
    <n v="34851877.802999951"/>
    <n v="34722901.368000001"/>
    <n v="143.042"/>
    <n v="137.94900000000001"/>
    <n v="0"/>
    <n v="0"/>
    <n v="22173.003909999999"/>
    <n v="5311.7771500000008"/>
    <n v="34834.55573"/>
    <n v="7414.6597599999996"/>
    <n v="0"/>
    <n v="0"/>
    <n v="0"/>
    <n v="0"/>
    <n v="0"/>
    <n v="0"/>
    <s v="Total General Sin Pensiones"/>
    <s v="Totales"/>
    <s v="Total General Sin Pensiones"/>
    <x v="25"/>
    <x v="0"/>
    <n v="115658.93306"/>
    <n v="40399.697639999999"/>
    <n v="1025001350.6946898"/>
    <n v="915229324.65265012"/>
    <n v="979173922.5983398"/>
    <n v="876641246.77608013"/>
    <n v="979173922.5983398"/>
    <n v="876641246.77608013"/>
    <n v="558476302.03137994"/>
    <n v="497794560.05847001"/>
    <n v="115658.93306"/>
    <n v="40399.697639999999"/>
    <n v="1.1811888612503792E-2"/>
    <n v="4.6084641566402663E-3"/>
    <n v="75259.235419999997"/>
    <n v="186.28663038677141"/>
    <n v="100"/>
    <n v="100"/>
    <n v="100"/>
    <n v="100"/>
    <n v="1.1283783478101049E-2"/>
    <n v="1.1811888612503792E-2"/>
    <n v="4.4141611890913335E-3"/>
    <n v="4.6084641566402663E-3"/>
    <m/>
    <m/>
    <m/>
    <n v="0"/>
    <m/>
    <n v="0"/>
    <m/>
    <n v="0"/>
    <m/>
    <n v="335.78886342640385"/>
    <n v="48.620460851759482"/>
    <n v="31.94066914803771"/>
    <n v="1.0069166062276409E-2"/>
    <n v="317.43098936294791"/>
    <n v="369.80653000320547"/>
    <n v="63.652322945816422"/>
    <n v="71.638852245864911"/>
    <s v="Resto"/>
    <n v="2024"/>
    <n v="4"/>
    <d v="2026-02-27T00:00:00"/>
    <x v="25"/>
    <x v="64"/>
  </r>
  <r>
    <n v="2025"/>
    <n v="12"/>
    <n v="130"/>
    <x v="41"/>
    <s v="Automoviles Residentes"/>
    <n v="282"/>
    <s v="27e1615212f3c6ea846ed6c412df1361ce97f006ee20bb5aa2483a3b61d5cadd"/>
    <s v="a62909462c6310cff6f2c460478962c30aafe7f1a24cba6daff12de1aba6d3de"/>
    <x v="20"/>
    <n v="106643.0668"/>
    <n v="40399.697639999999"/>
    <n v="106643.0668"/>
    <n v="40399.697639999999"/>
    <n v="54920.829819999999"/>
    <n v="12903.93376"/>
    <n v="54920.829819999999"/>
    <n v="12903.93376"/>
    <n v="34851877.802999951"/>
    <n v="34722901.368000001"/>
    <n v="143.042"/>
    <n v="137.94900000000001"/>
    <n v="0"/>
    <n v="0"/>
    <n v="20859.927460000003"/>
    <n v="5311.7771500000008"/>
    <n v="30677.977620000001"/>
    <n v="7414.6597599999996"/>
    <n v="0"/>
    <n v="0"/>
    <n v="0"/>
    <n v="0"/>
    <n v="0"/>
    <n v="0"/>
    <s v="Automoviles Residentes"/>
    <s v="Automóviles"/>
    <s v="Automóviles"/>
    <x v="13"/>
    <x v="0"/>
    <n v="115658.93306"/>
    <n v="40399.697639999999"/>
    <n v="1025001350.6946898"/>
    <n v="915229324.65265012"/>
    <n v="979173922.5983398"/>
    <n v="876641246.77608013"/>
    <n v="131854203.17789003"/>
    <n v="118102294.51461999"/>
    <n v="82072506.09262"/>
    <n v="71101630.919850022"/>
    <n v="115658.93306"/>
    <n v="40399.697639999999"/>
    <n v="8.0879535297121607E-2"/>
    <n v="3.4207377431603479E-2"/>
    <n v="66243.369160000002"/>
    <n v="163.96996272173089"/>
    <n v="92.204781747966791"/>
    <n v="100"/>
    <n v="92.204781747966791"/>
    <n v="100"/>
    <n v="1.0404187928896207E-2"/>
    <n v="1.0891126115472063E-2"/>
    <n v="4.4141611890913335E-3"/>
    <n v="4.6084641566402663E-3"/>
    <m/>
    <m/>
    <m/>
    <n v="0"/>
    <m/>
    <n v="0"/>
    <m/>
    <n v="0"/>
    <m/>
    <n v="325.61307924754874"/>
    <n v="51.499672194348413"/>
    <n v="31.940669148037713"/>
    <n v="6.6917451939412023E-2"/>
    <n v="292.71089262470281"/>
    <n v="313.74761098950285"/>
    <n v="67.996423096680005"/>
    <n v="71.638852245864911"/>
    <s v="Resto"/>
    <n v="2024"/>
    <n v="4"/>
    <d v="2026-02-27T00:00:00"/>
    <x v="13"/>
    <x v="20"/>
  </r>
  <r>
    <n v="2025"/>
    <n v="12"/>
    <n v="38"/>
    <x v="42"/>
    <s v="AP Individual"/>
    <n v="26"/>
    <s v="5f9c4ab08cac7457e9111a30e4664920607ea2c115a1433d7be98e97e64244ca"/>
    <s v="a62909462c6310cff6f2c460478962c30aafe7f1a24cba6daff12de1aba6d3de"/>
    <x v="12"/>
    <n v="11891.056279999999"/>
    <n v="12116.94016"/>
    <n v="11891.056279999999"/>
    <n v="12116.94016"/>
    <n v="7419.0591899999981"/>
    <n v="7994.8006499999992"/>
    <n v="7419.0591899999981"/>
    <n v="7994.8006499999992"/>
    <n v="34851877.802999951"/>
    <n v="34722901.368000001"/>
    <n v="143.042"/>
    <n v="137.94900000000001"/>
    <n v="0"/>
    <n v="0"/>
    <n v="5998.6616199999999"/>
    <n v="6412.0640800000001"/>
    <n v="10740.12926"/>
    <n v="9839.1561600000005"/>
    <n v="0"/>
    <n v="0"/>
    <n v="0"/>
    <n v="0"/>
    <n v="0"/>
    <n v="0"/>
    <s v="AP Individual"/>
    <s v="Accidentes y Enfermedades"/>
    <s v="Accidentes Personales"/>
    <x v="4"/>
    <x v="0"/>
    <n v="45794113.929980002"/>
    <n v="42980084.940010004"/>
    <n v="1025001350.6946898"/>
    <n v="915229324.65265012"/>
    <n v="979173922.5983398"/>
    <n v="876641246.77608013"/>
    <n v="3822693.4372799997"/>
    <n v="3705521.2749200007"/>
    <n v="405025.26086999994"/>
    <n v="387436.92212"/>
    <n v="15851902.403200001"/>
    <n v="14767528.98215"/>
    <n v="0.31106486761493918"/>
    <n v="0.32699691247249946"/>
    <n v="-225.88388000000123"/>
    <n v="-1.8641990223380089"/>
    <n v="7.5013433577534316E-2"/>
    <n v="8.2051236700778754E-2"/>
    <n v="2.5966342089687837E-2"/>
    <n v="2.8191987467945614E-2"/>
    <n v="1.1601015229824715E-3"/>
    <n v="1.2143967486844263E-3"/>
    <n v="1.3239239427340955E-3"/>
    <n v="1.3822005529127268E-3"/>
    <m/>
    <m/>
    <m/>
    <n v="0"/>
    <m/>
    <n v="0"/>
    <m/>
    <n v="0"/>
    <m/>
    <n v="-7.2014486064765233"/>
    <n v="62.391927304880255"/>
    <n v="65.98035926918368"/>
    <n v="1.8317522156676733"/>
    <n v="-6.44726027129785"/>
    <n v="9.157015961011016"/>
    <n v="55.85278793935111"/>
    <n v="65.168841471055586"/>
    <s v="Medianas"/>
    <n v="2024"/>
    <n v="4"/>
    <d v="2026-02-27T00:00:00"/>
    <x v="4"/>
    <x v="12"/>
  </r>
  <r>
    <n v="2025"/>
    <n v="12"/>
    <n v="38"/>
    <x v="42"/>
    <s v="GMM. Gpo y Col"/>
    <n v="26"/>
    <s v="5f9c4ab08cac7457e9111a30e4664920607ea2c115a1433d7be98e97e64244ca"/>
    <s v="a62909462c6310cff6f2c460478962c30aafe7f1a24cba6daff12de1aba6d3de"/>
    <x v="11"/>
    <n v="4131751.79311"/>
    <n v="4615397.8044399992"/>
    <n v="4131751.79311"/>
    <n v="4615397.8044399992"/>
    <n v="3609161.1795399985"/>
    <n v="3544980.3306999998"/>
    <n v="3609161.1795399985"/>
    <n v="3544980.3306999998"/>
    <n v="34851877.802999951"/>
    <n v="34722901.368000001"/>
    <n v="143.042"/>
    <n v="137.94900000000001"/>
    <n v="15442.85691"/>
    <n v="2886.4035299999996"/>
    <n v="3026678.1205500001"/>
    <n v="2945127.1642100001"/>
    <n v="3491546.3823200003"/>
    <n v="3714259.0359"/>
    <n v="0"/>
    <n v="0"/>
    <n v="0"/>
    <n v="0"/>
    <n v="0"/>
    <n v="0"/>
    <s v="GMM. Gpo y Col"/>
    <s v="Accidentes y Enfermedades"/>
    <s v="Gastos Medicos"/>
    <x v="29"/>
    <x v="0"/>
    <n v="45794113.929980002"/>
    <n v="42980084.940010004"/>
    <n v="1025001350.6946898"/>
    <n v="915229324.65265012"/>
    <n v="979173922.5983398"/>
    <n v="876641246.77608013"/>
    <n v="89461952.377649993"/>
    <n v="78987387.650929973"/>
    <n v="73926910.578630015"/>
    <n v="62198937.928239994"/>
    <n v="15851902.403200001"/>
    <n v="14767528.98215"/>
    <n v="4.618445812213487"/>
    <n v="5.843208570002199"/>
    <n v="-483646.01132999919"/>
    <n v="-10.47896696715358"/>
    <n v="26.064706229051275"/>
    <n v="31.253690512602226"/>
    <n v="9.0224516614242614"/>
    <n v="10.738456684955366"/>
    <n v="0.40309720473145966"/>
    <n v="0.42196301369484668"/>
    <n v="0.5042886717153261"/>
    <n v="0.52648649848652473"/>
    <m/>
    <m/>
    <m/>
    <n v="0"/>
    <m/>
    <n v="0"/>
    <m/>
    <n v="0"/>
    <m/>
    <n v="1.8104712255857747"/>
    <n v="87.351839129314115"/>
    <n v="76.807687677316551"/>
    <n v="4.8820668296441641"/>
    <n v="2.7690130779760569"/>
    <n v="-5.9961529722989404"/>
    <n v="86.685891840820602"/>
    <n v="79.292454719609182"/>
    <s v="Grandes"/>
    <n v="2024"/>
    <n v="4"/>
    <d v="2026-02-27T00:00:00"/>
    <x v="29"/>
    <x v="11"/>
  </r>
  <r>
    <n v="2025"/>
    <n v="12"/>
    <n v="38"/>
    <x v="42"/>
    <s v="GMM. Individual"/>
    <n v="26"/>
    <s v="5f9c4ab08cac7457e9111a30e4664920607ea2c115a1433d7be98e97e64244ca"/>
    <s v="a62909462c6310cff6f2c460478962c30aafe7f1a24cba6daff12de1aba6d3de"/>
    <x v="25"/>
    <n v="11654661.8772"/>
    <n v="10089775.182200002"/>
    <n v="11654661.8772"/>
    <n v="10089775.182200002"/>
    <n v="8749137.7066400014"/>
    <n v="7341651.160600001"/>
    <n v="8749137.7066400014"/>
    <n v="7341651.160600001"/>
    <n v="34851877.802999951"/>
    <n v="34722901.368000001"/>
    <n v="143.042"/>
    <n v="137.94900000000001"/>
    <n v="0"/>
    <n v="0"/>
    <n v="8170120.9259200003"/>
    <n v="6676488.9189900002"/>
    <n v="10622379.001459999"/>
    <n v="9323449.878969999"/>
    <n v="0"/>
    <n v="0"/>
    <n v="0"/>
    <n v="0"/>
    <n v="0"/>
    <n v="0"/>
    <s v="GMM. Individual"/>
    <s v="Accidentes y Enfermedades"/>
    <s v="Gastos Medicos"/>
    <x v="38"/>
    <x v="0"/>
    <n v="45794113.929980002"/>
    <n v="42980084.940010004"/>
    <n v="1025001350.6946898"/>
    <n v="915229324.65265012"/>
    <n v="979173922.5983398"/>
    <n v="876641246.77608013"/>
    <n v="87718256.398300007"/>
    <n v="79278951.097049981"/>
    <n v="65696782.829490021"/>
    <n v="55238627.625970006"/>
    <n v="15851902.403200001"/>
    <n v="14767528.98215"/>
    <n v="13.286472344228983"/>
    <n v="12.72692819793809"/>
    <n v="1564886.6949999984"/>
    <n v="15.509628973306677"/>
    <n v="73.52216523139387"/>
    <n v="68.324058780557309"/>
    <n v="25.450130763574069"/>
    <n v="23.475465896084042"/>
    <n v="1.1370386848076941"/>
    <n v="1.1902545204914305"/>
    <n v="1.1024313699770596"/>
    <n v="1.1509582989969929"/>
    <m/>
    <m/>
    <m/>
    <n v="0"/>
    <m/>
    <n v="0"/>
    <m/>
    <n v="0"/>
    <m/>
    <n v="19.171253376808117"/>
    <n v="75.069854439586351"/>
    <n v="72.763277952435089"/>
    <n v="13.31745228582591"/>
    <n v="22.371519297840049"/>
    <n v="13.93185075644443"/>
    <n v="76.914229145816137"/>
    <n v="71.609640268990006"/>
    <s v="Grandes"/>
    <n v="2024"/>
    <n v="4"/>
    <d v="2026-02-27T00:00:00"/>
    <x v="38"/>
    <x v="25"/>
  </r>
  <r>
    <n v="2025"/>
    <n v="12"/>
    <n v="38"/>
    <x v="42"/>
    <s v="Accidentes Personales"/>
    <n v="26"/>
    <s v="5f9c4ab08cac7457e9111a30e4664920607ea2c115a1433d7be98e97e64244ca"/>
    <s v="a62909462c6310cff6f2c460478962c30aafe7f1a24cba6daff12de1aba6d3de"/>
    <x v="7"/>
    <n v="65488.732889999999"/>
    <n v="62355.995510000001"/>
    <n v="65488.732889999999"/>
    <n v="62355.995510000001"/>
    <n v="20239.793450000001"/>
    <n v="17973.390649999998"/>
    <n v="20239.793450000001"/>
    <n v="17973.390649999998"/>
    <n v="34851877.802999951"/>
    <n v="34722901.368000001"/>
    <n v="143.042"/>
    <n v="137.94900000000001"/>
    <n v="0"/>
    <n v="0"/>
    <n v="18819.39588"/>
    <n v="16390.65408"/>
    <n v="66868.465989999997"/>
    <n v="58175.448219999998"/>
    <n v="0"/>
    <n v="0"/>
    <n v="0"/>
    <n v="0"/>
    <n v="0"/>
    <n v="0"/>
    <s v="Accidentes Personales"/>
    <s v="Accidentes y Enfermedades"/>
    <s v="Accidentes Personales"/>
    <x v="5"/>
    <x v="0"/>
    <n v="45794113.929980002"/>
    <n v="42980084.940010004"/>
    <n v="1025001350.6946898"/>
    <n v="915229324.65265012"/>
    <n v="979173922.5983398"/>
    <n v="876641246.77608013"/>
    <n v="6811902.2167499969"/>
    <n v="6595100.8747899998"/>
    <n v="1727181.4153400001"/>
    <n v="1583187.5877299996"/>
    <n v="15851902.403200001"/>
    <n v="14767528.98215"/>
    <n v="0.96138686091188641"/>
    <n v="0.94548963986825341"/>
    <n v="3132.7373799999987"/>
    <n v="5.0239553620751831"/>
    <n v="0.41312853955484785"/>
    <n v="0.4222507068404725"/>
    <n v="0.14300687854804531"/>
    <n v="0.14508113605879136"/>
    <n v="6.3891362529049671E-3"/>
    <n v="6.6881614571820749E-3"/>
    <n v="6.8131553295307139E-3"/>
    <n v="7.1130574495917543E-3"/>
    <m/>
    <m/>
    <m/>
    <n v="0"/>
    <m/>
    <n v="0"/>
    <m/>
    <n v="0"/>
    <m/>
    <n v="12.609767651158265"/>
    <n v="30.905764330478558"/>
    <n v="28.823837231686266"/>
    <n v="1.1718394645889438"/>
    <n v="14.8178455121176"/>
    <n v="14.942760281151468"/>
    <n v="28.143902512754504"/>
    <n v="28.174521351371553"/>
    <s v="Resto"/>
    <n v="2024"/>
    <n v="4"/>
    <d v="2026-02-27T00:00:00"/>
    <x v="5"/>
    <x v="7"/>
  </r>
  <r>
    <n v="2025"/>
    <n v="12"/>
    <n v="38"/>
    <x v="42"/>
    <s v="AP Gpo y Col"/>
    <n v="26"/>
    <s v="5f9c4ab08cac7457e9111a30e4664920607ea2c115a1433d7be98e97e64244ca"/>
    <s v="a62909462c6310cff6f2c460478962c30aafe7f1a24cba6daff12de1aba6d3de"/>
    <x v="29"/>
    <n v="53597.676610000002"/>
    <n v="50239.055350000002"/>
    <n v="53597.676610000002"/>
    <n v="50239.055350000002"/>
    <n v="12820.734259999999"/>
    <n v="9978.590000000002"/>
    <n v="12820.734259999999"/>
    <n v="9978.590000000002"/>
    <n v="34851877.802999951"/>
    <n v="34722901.368000001"/>
    <n v="143.042"/>
    <n v="137.94900000000001"/>
    <n v="0"/>
    <n v="0"/>
    <n v="12820.734259999999"/>
    <n v="9978.59"/>
    <n v="56128.336729999995"/>
    <n v="48336.29206"/>
    <n v="0"/>
    <n v="0"/>
    <n v="0"/>
    <n v="0"/>
    <n v="0"/>
    <n v="0"/>
    <s v="AP Gpo y Col"/>
    <s v="Accidentes y Enfermedades"/>
    <s v="Accidentes Personales"/>
    <x v="3"/>
    <x v="0"/>
    <n v="45794113.929980002"/>
    <n v="42980084.940010004"/>
    <n v="1025001350.6946898"/>
    <n v="915229324.65265012"/>
    <n v="979173922.5983398"/>
    <n v="876641246.77608013"/>
    <n v="2989208.7794700004"/>
    <n v="2889579.59987"/>
    <n v="1322156.15447"/>
    <n v="1195750.6656100003"/>
    <n v="15851902.403200001"/>
    <n v="14767528.98215"/>
    <n v="1.7930389131100806"/>
    <n v="1.7386285310243821"/>
    <n v="3358.6212599999999"/>
    <n v="6.6852794834646456"/>
    <n v="0.33811510597731359"/>
    <n v="0.3401994701396937"/>
    <n v="0.11704053645835748"/>
    <n v="0.11688914859084573"/>
    <n v="5.2290347299224962E-3"/>
    <n v="5.4737647084976485E-3"/>
    <n v="5.4892313867966197E-3"/>
    <n v="5.7308568966790274E-3"/>
    <m/>
    <m/>
    <m/>
    <n v="0"/>
    <m/>
    <n v="0"/>
    <m/>
    <n v="0"/>
    <m/>
    <n v="28.482423468646335"/>
    <n v="23.920317205705082"/>
    <n v="19.862216617096486"/>
    <n v="0.96968381659421499"/>
    <n v="28.482423468646356"/>
    <n v="16.120484914994513"/>
    <n v="22.841821095951794"/>
    <n v="20.644094891708995"/>
    <s v="Resto"/>
    <n v="2024"/>
    <n v="4"/>
    <d v="2026-02-27T00:00:00"/>
    <x v="3"/>
    <x v="29"/>
  </r>
  <r>
    <n v="2025"/>
    <n v="12"/>
    <n v="38"/>
    <x v="42"/>
    <s v="Gastos Medicos"/>
    <n v="26"/>
    <s v="5f9c4ab08cac7457e9111a30e4664920607ea2c115a1433d7be98e97e64244ca"/>
    <s v="a62909462c6310cff6f2c460478962c30aafe7f1a24cba6daff12de1aba6d3de"/>
    <x v="19"/>
    <n v="15786413.67031"/>
    <n v="14705172.986639999"/>
    <n v="15786413.67031"/>
    <n v="14705172.986639999"/>
    <n v="12358298.886179997"/>
    <n v="10886631.491300005"/>
    <n v="12358298.886179997"/>
    <n v="10886631.491300005"/>
    <n v="34851877.802999951"/>
    <n v="34722901.368000001"/>
    <n v="143.042"/>
    <n v="137.94900000000001"/>
    <n v="15442.85691"/>
    <n v="2886.4035299999996"/>
    <n v="11196799.046469999"/>
    <n v="9621616.0832000002"/>
    <n v="14113925.383780001"/>
    <n v="13037708.914870001"/>
    <n v="0"/>
    <n v="0"/>
    <n v="0"/>
    <n v="0"/>
    <n v="0"/>
    <n v="0"/>
    <s v="Gastos Medicos"/>
    <s v="Accidentes y Enfermedades"/>
    <s v="Gastos Medicos"/>
    <x v="28"/>
    <x v="0"/>
    <n v="45794113.929980002"/>
    <n v="42980084.940010004"/>
    <n v="1025001350.6946898"/>
    <n v="915229324.65265012"/>
    <n v="979173922.5983398"/>
    <n v="876641246.77608013"/>
    <n v="177180208.77595001"/>
    <n v="158266338.74798006"/>
    <n v="139622278.47811997"/>
    <n v="117437565.55420999"/>
    <n v="15851902.403200001"/>
    <n v="14767528.98215"/>
    <n v="8.9098064503764185"/>
    <n v="9.2914090911373144"/>
    <n v="1081240.6836700011"/>
    <n v="7.3527913248782273"/>
    <n v="99.586871460445153"/>
    <n v="99.577749293159528"/>
    <n v="34.472582424998336"/>
    <n v="34.213922581039405"/>
    <n v="1.5401358895391537"/>
    <n v="1.6122175341862772"/>
    <n v="1.6067200416923857"/>
    <n v="1.6774447974835172"/>
    <m/>
    <m/>
    <m/>
    <n v="0"/>
    <m/>
    <n v="0"/>
    <m/>
    <n v="0"/>
    <m/>
    <n v="13.518115277954124"/>
    <n v="78.284397864365062"/>
    <n v="74.032665247738123"/>
    <n v="8.8512370811343324"/>
    <n v="16.371293030703814"/>
    <n v="8.2546440938141572"/>
    <n v="79.331573194637826"/>
    <n v="73.79836554125076"/>
    <s v="Grandes"/>
    <n v="2024"/>
    <n v="4"/>
    <d v="2026-02-27T00:00:00"/>
    <x v="28"/>
    <x v="19"/>
  </r>
  <r>
    <n v="2025"/>
    <n v="12"/>
    <n v="38"/>
    <x v="42"/>
    <s v="Accidentes y Enfermedades Total"/>
    <n v="26"/>
    <s v="5f9c4ab08cac7457e9111a30e4664920607ea2c115a1433d7be98e97e64244ca"/>
    <s v="a62909462c6310cff6f2c460478962c30aafe7f1a24cba6daff12de1aba6d3de"/>
    <x v="19"/>
    <n v="15851902.403200001"/>
    <n v="14767528.98215"/>
    <n v="15851902.403200001"/>
    <n v="14767528.98215"/>
    <n v="12378538.679629998"/>
    <n v="10904604.88195"/>
    <n v="12378538.679629998"/>
    <n v="10904604.88195"/>
    <n v="34851877.802999951"/>
    <n v="34722901.368000001"/>
    <n v="143.042"/>
    <n v="137.94900000000001"/>
    <n v="15442.85691"/>
    <n v="2886.4035299999996"/>
    <n v="11215618.44235"/>
    <n v="9638006.73728"/>
    <n v="14180793.84977"/>
    <n v="13095884.363090001"/>
    <n v="0"/>
    <n v="0"/>
    <n v="0"/>
    <n v="0"/>
    <n v="0"/>
    <n v="0"/>
    <s v="Accidentes y Enfermedades Total"/>
    <s v="Totales"/>
    <s v="Accidentes y Enfermedades Total"/>
    <x v="2"/>
    <x v="0"/>
    <n v="45794113.929980002"/>
    <n v="42980084.940010004"/>
    <n v="1025001350.6946898"/>
    <n v="915229324.65265012"/>
    <n v="979173922.5983398"/>
    <n v="876641246.77608013"/>
    <n v="188947947.14104998"/>
    <n v="169654061.67242995"/>
    <n v="145343919.95890003"/>
    <n v="122278581.2772"/>
    <n v="15851902.403200001"/>
    <n v="14767528.98215"/>
    <n v="8.3895605340271455"/>
    <n v="8.7044948034685525"/>
    <n v="1084373.4210500009"/>
    <n v="7.3429577985641314"/>
    <n v="100"/>
    <n v="100"/>
    <n v="34.615589303546379"/>
    <n v="34.359003717098197"/>
    <n v="1.5465250257920586"/>
    <n v="1.6189056956434591"/>
    <n v="1.6135331970219164"/>
    <n v="1.6845578549331091"/>
    <m/>
    <m/>
    <m/>
    <n v="0"/>
    <m/>
    <n v="0"/>
    <m/>
    <n v="0"/>
    <m/>
    <n v="13.516618104336331"/>
    <n v="78.088663207585483"/>
    <n v="73.841770651886023"/>
    <n v="8.5167227381306141"/>
    <n v="16.36865119597568"/>
    <n v="8.2843545086405577"/>
    <n v="79.090201586506439"/>
    <n v="73.595692127857887"/>
    <s v="Grandes"/>
    <n v="2024"/>
    <n v="4"/>
    <d v="2026-02-27T00:00:00"/>
    <x v="2"/>
    <x v="19"/>
  </r>
  <r>
    <n v="2025"/>
    <n v="12"/>
    <n v="38"/>
    <x v="42"/>
    <s v="Vida Total"/>
    <n v="26"/>
    <s v="5f9c4ab08cac7457e9111a30e4664920607ea2c115a1433d7be98e97e64244ca"/>
    <s v="a62909462c6310cff6f2c460478962c30aafe7f1a24cba6daff12de1aba6d3de"/>
    <x v="3"/>
    <n v="29942211.526779998"/>
    <n v="28212555.95786"/>
    <n v="29942211.526779998"/>
    <n v="28212555.95786"/>
    <n v="18891378.764799997"/>
    <n v="17455238.666270003"/>
    <n v="18891378.764799997"/>
    <n v="17455238.666270003"/>
    <n v="34851877.802999951"/>
    <n v="34722901.368000001"/>
    <n v="143.042"/>
    <n v="137.94900000000001"/>
    <n v="13358.38147"/>
    <n v="49062.578540000002"/>
    <n v="18695000.206240002"/>
    <n v="17147257.46441"/>
    <n v="21615729.07014"/>
    <n v="23606417.227400001"/>
    <n v="2966635.9240099997"/>
    <n v="2988391.0641100002"/>
    <n v="19798711.270349998"/>
    <n v="18212477.241299998"/>
    <n v="7176864.3324199999"/>
    <n v="7011687.6524499999"/>
    <s v="Vida Total"/>
    <s v="Totales"/>
    <s v="Vida Total"/>
    <x v="36"/>
    <x v="0"/>
    <n v="45794113.929980002"/>
    <n v="42980084.940010004"/>
    <n v="1025001350.6946898"/>
    <n v="915229324.65265012"/>
    <n v="979173922.5983398"/>
    <n v="876641246.77608013"/>
    <n v="419079410.71260005"/>
    <n v="375894584.23469001"/>
    <n v="220434023.07100993"/>
    <n v="204982911.17896998"/>
    <n v="29942211.526779998"/>
    <n v="28212555.95786"/>
    <n v="7.1447584303572551"/>
    <n v="7.5054435847486101"/>
    <n v="1729655.5689199977"/>
    <n v="6.1308006672756488"/>
    <n v="100"/>
    <n v="100"/>
    <n v="65.384410696453614"/>
    <n v="65.640996282901796"/>
    <n v="2.9211875190688099"/>
    <n v="3.0579053256775084"/>
    <n v="3.0825668712666405"/>
    <n v="3.2182555933358121"/>
    <n v="0.70789350375518334"/>
    <n v="4.7243340436802637"/>
    <n v="1.7125308829218082"/>
    <n v="-21755.140100000426"/>
    <n v="-0.72798839352973266"/>
    <n v="1586234.02905"/>
    <n v="8.709600610799594"/>
    <n v="165176.67996999994"/>
    <n v="2.3557335716784866"/>
    <n v="8.227559221548475"/>
    <n v="63.092797096512889"/>
    <n v="61.870461833880682"/>
    <n v="8.5700830124188165"/>
    <n v="9.0261824378762725"/>
    <n v="-8.432826286529437"/>
    <n v="86.48794655770044"/>
    <n v="72.638119114946235"/>
    <s v="Medianas"/>
    <n v="2024"/>
    <n v="4"/>
    <d v="2026-02-27T00:00:00"/>
    <x v="36"/>
    <x v="3"/>
  </r>
  <r>
    <n v="2025"/>
    <n v="12"/>
    <n v="38"/>
    <x v="42"/>
    <s v="Vida Individual"/>
    <n v="26"/>
    <s v="5f9c4ab08cac7457e9111a30e4664920607ea2c115a1433d7be98e97e64244ca"/>
    <s v="a62909462c6310cff6f2c460478962c30aafe7f1a24cba6daff12de1aba6d3de"/>
    <x v="11"/>
    <n v="29410990.955369998"/>
    <n v="27602749.719310001"/>
    <n v="29410990.955369998"/>
    <n v="27602749.719310001"/>
    <n v="18644755.947689999"/>
    <n v="17049489.008030001"/>
    <n v="18644755.947689999"/>
    <n v="17049489.008030001"/>
    <n v="34851877.802999951"/>
    <n v="34722901.368000001"/>
    <n v="143.042"/>
    <n v="137.94900000000001"/>
    <n v="0"/>
    <n v="0"/>
    <n v="18527560.610339999"/>
    <n v="16909072.853639998"/>
    <n v="21255076.81171"/>
    <n v="23181593.605240002"/>
    <n v="2949513.5232499996"/>
    <n v="2941364.1468800004"/>
    <n v="19284613.0997"/>
    <n v="17649697.919979997"/>
    <n v="7176864.3324199999"/>
    <n v="7011687.6524499999"/>
    <s v="Vida Individual"/>
    <s v="Vida"/>
    <s v="Vida"/>
    <x v="35"/>
    <x v="0"/>
    <n v="45794113.929980002"/>
    <n v="42980084.940010004"/>
    <n v="1025001350.6946898"/>
    <n v="915229324.65265012"/>
    <n v="979173922.5983398"/>
    <n v="876641246.77608013"/>
    <n v="318916234.91786987"/>
    <n v="280512511.78619993"/>
    <n v="158972712.63444"/>
    <n v="148438254.48143995"/>
    <n v="29942211.526779998"/>
    <n v="28212555.95786"/>
    <n v="9.2221679974819022"/>
    <n v="9.8401135634007559"/>
    <n v="1808241.2360599972"/>
    <n v="6.5509460269279174"/>
    <n v="98.22584724266315"/>
    <n v="97.838528917901499"/>
    <n v="64.224391371214026"/>
    <n v="64.222185130245521"/>
    <n v="2.8693611901522704"/>
    <n v="3.0036534140252504"/>
    <n v="3.0159380797578637"/>
    <n v="3.1486939293378415"/>
    <n v="0.92485524420216003"/>
    <n v="6.0469210997258713"/>
    <n v="2.2503916535538715"/>
    <n v="8149.376369999256"/>
    <n v="0.27706111732692662"/>
    <n v="1634915.1797200032"/>
    <n v="9.2631340611740942"/>
    <n v="165176.67996999994"/>
    <n v="2.3557335716784866"/>
    <n v="9.3566847599283243"/>
    <n v="63.393837956642365"/>
    <n v="61.767357170589143"/>
    <n v="11.728274392954392"/>
    <n v="9.5717120075663473"/>
    <n v="-8.3105451089200759"/>
    <n v="87.167695390932025"/>
    <n v="72.94180521660877"/>
    <s v="Grandes"/>
    <n v="2024"/>
    <n v="4"/>
    <d v="2026-02-27T00:00:00"/>
    <x v="35"/>
    <x v="11"/>
  </r>
  <r>
    <n v="2025"/>
    <n v="12"/>
    <n v="38"/>
    <x v="42"/>
    <s v="Vida Gpo y Col"/>
    <n v="26"/>
    <s v="5f9c4ab08cac7457e9111a30e4664920607ea2c115a1433d7be98e97e64244ca"/>
    <s v="a62909462c6310cff6f2c460478962c30aafe7f1a24cba6daff12de1aba6d3de"/>
    <x v="6"/>
    <n v="531220.57140999998"/>
    <n v="609806.23855000001"/>
    <n v="531220.57140999998"/>
    <n v="609806.23855000001"/>
    <n v="246622.81711000009"/>
    <n v="405749.65824000002"/>
    <n v="246622.81711000009"/>
    <n v="405749.65824000002"/>
    <n v="34851877.802999951"/>
    <n v="34722901.368000001"/>
    <n v="143.042"/>
    <n v="137.94900000000001"/>
    <n v="13358.38147"/>
    <n v="49062.578540000002"/>
    <n v="167439.59590000001"/>
    <n v="238184.61077"/>
    <n v="360652.25842999993"/>
    <n v="424823.62215999997"/>
    <n v="17122.400759999997"/>
    <n v="47026.917230000006"/>
    <n v="514098.17064999999"/>
    <n v="562779.32131999999"/>
    <n v="0"/>
    <n v="0"/>
    <s v="Vida Gpo y Col"/>
    <s v="Vida"/>
    <s v="Vida"/>
    <x v="37"/>
    <x v="0"/>
    <n v="45794113.929980002"/>
    <n v="42980084.940010004"/>
    <n v="1025001350.6946898"/>
    <n v="915229324.65265012"/>
    <n v="979173922.5983398"/>
    <n v="876641246.77608013"/>
    <n v="100163175.79472996"/>
    <n v="95382072.448490024"/>
    <n v="61461310.436570011"/>
    <n v="56544656.697530009"/>
    <n v="29942211.526779998"/>
    <n v="28212555.95786"/>
    <n v="0.53035516016251338"/>
    <n v="0.63933003644822117"/>
    <n v="-78585.667140000034"/>
    <n v="-12.886989698049234"/>
    <n v="1.7741527573368516"/>
    <n v="2.1614710820984953"/>
    <n v="1.1600193252395832"/>
    <n v="1.4188111526562703"/>
    <n v="5.1826328916539259E-2"/>
    <n v="5.4251911652257956E-2"/>
    <n v="6.6628791508776777E-2"/>
    <n v="6.9561663997970924E-2"/>
    <n v="1.7094506662897645E-2"/>
    <n v="0.5132606534996158"/>
    <m/>
    <n v="-29904.51647000001"/>
    <n v="-63.59021222620764"/>
    <n v="-48681.150670000003"/>
    <n v="-8.6501313793510111"/>
    <n v="0"/>
    <m/>
    <n v="-39.217985252344135"/>
    <n v="46.425690265608097"/>
    <n v="66.537472493688057"/>
    <n v="0.40126514608653285"/>
    <n v="-29.701757238344008"/>
    <n v="-15.105413254499156"/>
    <n v="46.426881292495459"/>
    <n v="56.066705885835432"/>
    <s v="Resto"/>
    <n v="2024"/>
    <n v="4"/>
    <d v="2026-02-27T00:00:00"/>
    <x v="37"/>
    <x v="6"/>
  </r>
  <r>
    <n v="2025"/>
    <n v="12"/>
    <n v="38"/>
    <x v="42"/>
    <s v="Total General Sin Pensiones"/>
    <n v="26"/>
    <s v="5f9c4ab08cac7457e9111a30e4664920607ea2c115a1433d7be98e97e64244ca"/>
    <s v="a62909462c6310cff6f2c460478962c30aafe7f1a24cba6daff12de1aba6d3de"/>
    <x v="4"/>
    <n v="45794113.929980002"/>
    <n v="42980084.940010004"/>
    <n v="45794113.929980002"/>
    <n v="42980084.940010004"/>
    <n v="31269917.444430005"/>
    <n v="28359843.548220005"/>
    <n v="31269917.444430005"/>
    <n v="28359843.548220005"/>
    <n v="34851877.802999951"/>
    <n v="34722901.368000001"/>
    <n v="143.042"/>
    <n v="137.94900000000001"/>
    <n v="28801.238380000003"/>
    <n v="51948.982069999998"/>
    <n v="29910618.648589998"/>
    <n v="26785264.20169"/>
    <n v="35796522.919910006"/>
    <n v="36702301.590489998"/>
    <n v="2966635.9240099997"/>
    <n v="2988391.0641100002"/>
    <n v="19798711.270349998"/>
    <n v="18212477.241299998"/>
    <n v="7176864.3324199999"/>
    <n v="7011687.6524499999"/>
    <s v="Total General Sin Pensiones"/>
    <s v="Totales"/>
    <s v="Total General Sin Pensiones"/>
    <x v="25"/>
    <x v="0"/>
    <n v="45794113.929980002"/>
    <n v="42980084.940010004"/>
    <n v="1025001350.6946898"/>
    <n v="915229324.65265012"/>
    <n v="979173922.5983398"/>
    <n v="876641246.77608013"/>
    <n v="979173922.5983398"/>
    <n v="876641246.77608013"/>
    <n v="558476302.03137994"/>
    <n v="497794560.05847001"/>
    <n v="45794113.929980002"/>
    <n v="42980084.940010004"/>
    <n v="4.6768110213209679"/>
    <n v="4.9028134482689216"/>
    <n v="2814028.9899699986"/>
    <n v="6.5472857810721319"/>
    <n v="100"/>
    <n v="100"/>
    <n v="100"/>
    <n v="100"/>
    <n v="4.467712544860869"/>
    <n v="4.6768110213209679"/>
    <n v="4.6961000682885574"/>
    <n v="4.9028134482689216"/>
    <n v="0.30297333860135112"/>
    <n v="2.0219810611185456"/>
    <n v="0.73295092595761169"/>
    <n v="-21755.140100000426"/>
    <n v="-0.72798839352973266"/>
    <n v="1586234.02905"/>
    <n v="8.709600610799594"/>
    <n v="165176.67996999994"/>
    <n v="2.3557335716784866"/>
    <n v="10.26124806105515"/>
    <n v="68.283704522031485"/>
    <n v="65.983684275644436"/>
    <n v="5.599148492190273"/>
    <n v="11.668185997220103"/>
    <n v="-2.4679070012728843"/>
    <n v="83.55732961972609"/>
    <n v="72.979794293419403"/>
    <s v="Medianas"/>
    <n v="2024"/>
    <n v="4"/>
    <d v="2026-02-27T00:00:00"/>
    <x v="25"/>
    <x v="4"/>
  </r>
  <r>
    <n v="2025"/>
    <n v="12"/>
    <n v="38"/>
    <x v="42"/>
    <s v="Total General"/>
    <n v="26"/>
    <s v="5f9c4ab08cac7457e9111a30e4664920607ea2c115a1433d7be98e97e64244ca"/>
    <s v="a62909462c6310cff6f2c460478962c30aafe7f1a24cba6daff12de1aba6d3de"/>
    <x v="4"/>
    <n v="45794113.929980002"/>
    <n v="42980084.940010004"/>
    <n v="45794113.929980002"/>
    <n v="42980084.940010004"/>
    <n v="31269917.444430005"/>
    <n v="28359843.548220005"/>
    <n v="31269917.444430005"/>
    <n v="28359843.548220005"/>
    <n v="34851877.802999951"/>
    <n v="34722901.368000001"/>
    <n v="143.042"/>
    <n v="137.94900000000001"/>
    <n v="28801.238380000003"/>
    <n v="51948.982069999998"/>
    <n v="29910618.648589998"/>
    <n v="26785264.20169"/>
    <n v="35796522.919910006"/>
    <n v="36702301.590489998"/>
    <n v="2966635.9240099997"/>
    <n v="2988391.0641100002"/>
    <n v="19798711.270349998"/>
    <n v="18212477.241299998"/>
    <n v="7176864.3324199999"/>
    <n v="7011687.6524499999"/>
    <s v="Total General"/>
    <s v="Totales"/>
    <s v="Total General"/>
    <x v="26"/>
    <x v="0"/>
    <n v="45794113.929980002"/>
    <n v="42980084.940010004"/>
    <n v="1025001350.6946898"/>
    <n v="915229324.65265012"/>
    <n v="979173922.5983398"/>
    <n v="876641246.77608013"/>
    <n v="1025001350.6946898"/>
    <n v="915229324.65265012"/>
    <n v="593582477.48155999"/>
    <n v="529500429.12055987"/>
    <n v="45794113.929980002"/>
    <n v="42980084.940010004"/>
    <n v="4.467712544860869"/>
    <n v="4.6961000682885574"/>
    <n v="2814028.9899699986"/>
    <n v="6.5472857810721319"/>
    <n v="100"/>
    <n v="100"/>
    <n v="100"/>
    <n v="100"/>
    <n v="4.467712544860869"/>
    <n v="4.6768110213209679"/>
    <n v="4.6961000682885574"/>
    <n v="4.9028134482689216"/>
    <n v="0.28942751363199443"/>
    <n v="1.9315790420111656"/>
    <n v="0.70018096342564962"/>
    <n v="-21755.140100000426"/>
    <n v="-0.72798839352973266"/>
    <n v="1586234.02905"/>
    <n v="8.709600610799594"/>
    <n v="165176.67996999994"/>
    <n v="2.3557335716784866"/>
    <n v="10.26124806105515"/>
    <n v="68.283704522031485"/>
    <n v="65.983684275644436"/>
    <n v="5.2679987416578387"/>
    <n v="11.668185997220103"/>
    <n v="-2.4679070012728843"/>
    <n v="83.55732961972609"/>
    <n v="72.979794293419403"/>
    <s v="Medianas"/>
    <n v="2024"/>
    <n v="4"/>
    <d v="2026-02-27T00:00:00"/>
    <x v="26"/>
    <x v="4"/>
  </r>
  <r>
    <n v="2025"/>
    <n v="12"/>
    <n v="715"/>
    <x v="43"/>
    <s v="Salud Individual"/>
    <n v="251"/>
    <s v="c75d3f1f5bcd6914d0331ce5ec17c0db8f2070a2d4285f8e3ff11c6ca19168ff"/>
    <s v="a62909462c6310cff6f2c460478962c30aafe7f1a24cba6daff12de1aba6d3de"/>
    <x v="11"/>
    <n v="40810.136930000001"/>
    <n v="19694.436879999997"/>
    <n v="40810.136930000001"/>
    <n v="19694.436879999997"/>
    <n v="2876.0728100000001"/>
    <n v="1838.1893799999998"/>
    <n v="2876.0728100000001"/>
    <n v="1838.1893799999998"/>
    <n v="34851877.802999951"/>
    <n v="34722901.368000001"/>
    <n v="143.042"/>
    <n v="137.94900000000001"/>
    <n v="0"/>
    <n v="0"/>
    <n v="2876.0728100000001"/>
    <n v="1838.1893799999998"/>
    <n v="27801.35801"/>
    <n v="19052.628129999997"/>
    <n v="0"/>
    <n v="0"/>
    <n v="0"/>
    <n v="0"/>
    <n v="0"/>
    <n v="0"/>
    <s v="Salud Individual"/>
    <s v="Accidentes y Enfermedades"/>
    <s v="Salud"/>
    <x v="31"/>
    <x v="0"/>
    <n v="121671.51554000001"/>
    <n v="135193.71434999999"/>
    <n v="1025001350.6946898"/>
    <n v="915229324.65265012"/>
    <n v="979173922.5983398"/>
    <n v="876641246.77608013"/>
    <n v="2804346.7436799998"/>
    <n v="2414500.2255700002"/>
    <n v="2031862.0334500002"/>
    <n v="1463480.7970499997"/>
    <n v="121671.51554000001"/>
    <n v="135193.71434999999"/>
    <n v="1.4552457545405728"/>
    <n v="0.81567343301244288"/>
    <n v="21115.700050000003"/>
    <n v="107.21657175912109"/>
    <n v="33.541241554259678"/>
    <n v="14.567568451454413"/>
    <n v="33.541241554259678"/>
    <n v="14.567568451454413"/>
    <n v="3.9814715270707814E-3"/>
    <n v="4.1678128867756259E-3"/>
    <n v="2.1518581572410253E-3"/>
    <n v="2.2465788545117972E-3"/>
    <m/>
    <m/>
    <m/>
    <n v="0"/>
    <m/>
    <n v="0"/>
    <m/>
    <n v="0"/>
    <m/>
    <n v="56.462268865898913"/>
    <n v="7.0474470961300941"/>
    <n v="9.3335462760385361"/>
    <n v="0.14154862695655435"/>
    <n v="56.462268865898913"/>
    <n v="45.918756301259968"/>
    <n v="10.345080297751974"/>
    <n v="9.6479570558857066"/>
    <s v="Grandes"/>
    <n v="2024"/>
    <n v="4"/>
    <d v="2026-02-27T00:00:00"/>
    <x v="31"/>
    <x v="11"/>
  </r>
  <r>
    <n v="2025"/>
    <n v="12"/>
    <n v="715"/>
    <x v="43"/>
    <s v="Salud"/>
    <n v="251"/>
    <s v="c75d3f1f5bcd6914d0331ce5ec17c0db8f2070a2d4285f8e3ff11c6ca19168ff"/>
    <s v="a62909462c6310cff6f2c460478962c30aafe7f1a24cba6daff12de1aba6d3de"/>
    <x v="3"/>
    <n v="92248.592810000002"/>
    <n v="105787.66007"/>
    <n v="92248.592810000002"/>
    <n v="105787.66007"/>
    <n v="22503.786040000003"/>
    <n v="32928.266359999994"/>
    <n v="22503.786040000003"/>
    <n v="32928.266359999994"/>
    <n v="34851877.802999951"/>
    <n v="34722901.368000001"/>
    <n v="143.042"/>
    <n v="137.94900000000001"/>
    <n v="0"/>
    <n v="0"/>
    <n v="22503.786039999999"/>
    <n v="32928.266360000001"/>
    <n v="82307.623459999988"/>
    <n v="104250.74725"/>
    <n v="0"/>
    <n v="0"/>
    <n v="0"/>
    <n v="0"/>
    <n v="0"/>
    <n v="0"/>
    <s v="Salud"/>
    <s v="Accidentes y Enfermedades"/>
    <s v="Salud"/>
    <x v="30"/>
    <x v="0"/>
    <n v="121671.51554000001"/>
    <n v="135193.71434999999"/>
    <n v="1025001350.6946898"/>
    <n v="915229324.65265012"/>
    <n v="979173922.5983398"/>
    <n v="876641246.77608013"/>
    <n v="4955836.1483499995"/>
    <n v="4792622.04966"/>
    <n v="3994460.0654399996"/>
    <n v="3257828.1352599999"/>
    <n v="121671.51554000001"/>
    <n v="135193.71434999999"/>
    <n v="1.8614132923000963"/>
    <n v="2.2073023696392839"/>
    <n v="-13539.067259999996"/>
    <n v="-12.798342690481245"/>
    <n v="75.8177395921997"/>
    <n v="78.248948613194159"/>
    <n v="75.8177395921997"/>
    <n v="78.248948613194159"/>
    <n v="8.999850853609017E-3"/>
    <n v="9.4210630696953991E-3"/>
    <n v="1.1558595995615499E-2"/>
    <n v="1.2067383374789034E-2"/>
    <m/>
    <m/>
    <m/>
    <n v="0"/>
    <m/>
    <n v="0"/>
    <m/>
    <n v="0"/>
    <m/>
    <n v="-31.65815110346427"/>
    <n v="24.394720130148727"/>
    <n v="31.126755557511405"/>
    <n v="0.56337491604190459"/>
    <n v="-31.658151103464295"/>
    <n v="-21.048409118237778"/>
    <n v="27.341071329724919"/>
    <n v="31.585640610360233"/>
    <s v="Medianas"/>
    <n v="2024"/>
    <n v="4"/>
    <d v="2026-02-27T00:00:00"/>
    <x v="30"/>
    <x v="3"/>
  </r>
  <r>
    <n v="2025"/>
    <n v="12"/>
    <n v="715"/>
    <x v="43"/>
    <s v="Accidentes Personales"/>
    <n v="251"/>
    <s v="c75d3f1f5bcd6914d0331ce5ec17c0db8f2070a2d4285f8e3ff11c6ca19168ff"/>
    <s v="a62909462c6310cff6f2c460478962c30aafe7f1a24cba6daff12de1aba6d3de"/>
    <x v="32"/>
    <n v="16.533669999999997"/>
    <n v="36.51643"/>
    <n v="16.533669999999997"/>
    <n v="36.51643"/>
    <n v="-1.12958"/>
    <n v="-2.5186299999999999"/>
    <n v="-1.12958"/>
    <n v="-2.5186299999999999"/>
    <n v="34851877.802999951"/>
    <n v="34722901.368000001"/>
    <n v="143.042"/>
    <n v="137.94900000000001"/>
    <n v="0"/>
    <n v="0"/>
    <n v="-1.12958"/>
    <n v="-2.5186299999999999"/>
    <n v="14.60793"/>
    <n v="30.745360000000002"/>
    <n v="0"/>
    <n v="0"/>
    <n v="0"/>
    <n v="0"/>
    <n v="0"/>
    <n v="0"/>
    <s v="Accidentes Personales"/>
    <s v="Accidentes y Enfermedades"/>
    <s v="Accidentes Personales"/>
    <x v="5"/>
    <x v="0"/>
    <n v="121671.51554000001"/>
    <n v="135193.71434999999"/>
    <n v="1025001350.6946898"/>
    <n v="915229324.65265012"/>
    <n v="979173922.5983398"/>
    <n v="876641246.77608013"/>
    <n v="6811902.2167499969"/>
    <n v="6595100.8747899998"/>
    <n v="1727181.4153400001"/>
    <n v="1583187.5877299996"/>
    <n v="121671.51554000001"/>
    <n v="135193.71434999999"/>
    <n v="2.4271737135839742E-4"/>
    <n v="5.536902420944812E-4"/>
    <n v="-19.982760000000003"/>
    <n v="-54.722654980237671"/>
    <n v="1.3588776244481383E-2"/>
    <n v="2.7010449543137357E-2"/>
    <n v="1.3588776244481383E-2"/>
    <n v="2.7010449543137357E-2"/>
    <n v="1.6130388500263323E-6"/>
    <n v="1.6885325087218607E-6"/>
    <n v="3.9898666942144579E-6"/>
    <n v="4.1654930262855137E-6"/>
    <m/>
    <m/>
    <m/>
    <n v="0"/>
    <m/>
    <n v="0"/>
    <m/>
    <n v="0"/>
    <m/>
    <n v="-55.151014638910837"/>
    <n v="-6.8319979774605413"/>
    <n v="-6.897251456399216"/>
    <n v="-6.540019421049868E-5"/>
    <n v="-55.151014638910837"/>
    <n v="-52.487367199473354"/>
    <n v="-7.7326493212932972"/>
    <n v="-8.191902778175308"/>
    <s v="Resto"/>
    <n v="2024"/>
    <n v="4"/>
    <d v="2026-02-27T00:00:00"/>
    <x v="5"/>
    <x v="32"/>
  </r>
  <r>
    <n v="2025"/>
    <n v="12"/>
    <n v="715"/>
    <x v="43"/>
    <s v="Gastos Medicos"/>
    <n v="251"/>
    <s v="c75d3f1f5bcd6914d0331ce5ec17c0db8f2070a2d4285f8e3ff11c6ca19168ff"/>
    <s v="a62909462c6310cff6f2c460478962c30aafe7f1a24cba6daff12de1aba6d3de"/>
    <x v="31"/>
    <n v="29406.389059999998"/>
    <n v="29369.537850000001"/>
    <n v="29406.389059999998"/>
    <n v="29369.537850000001"/>
    <n v="14214.17527"/>
    <n v="5918.9570300000005"/>
    <n v="14214.17527"/>
    <n v="5918.9570300000005"/>
    <n v="34851877.802999951"/>
    <n v="34722901.368000001"/>
    <n v="143.042"/>
    <n v="137.94900000000001"/>
    <n v="0"/>
    <n v="0"/>
    <n v="14111.17527"/>
    <n v="5828.9570300000005"/>
    <n v="26990.250980000001"/>
    <n v="27914.682659999999"/>
    <n v="0"/>
    <n v="0"/>
    <n v="0"/>
    <n v="0"/>
    <n v="0"/>
    <n v="0"/>
    <s v="Gastos Medicos"/>
    <s v="Accidentes y Enfermedades"/>
    <s v="Gastos Medicos"/>
    <x v="28"/>
    <x v="0"/>
    <n v="121671.51554000001"/>
    <n v="135193.71434999999"/>
    <n v="1025001350.6946898"/>
    <n v="915229324.65265012"/>
    <n v="979173922.5983398"/>
    <n v="876641246.77608013"/>
    <n v="177180208.77595001"/>
    <n v="158266338.74798006"/>
    <n v="139622278.47811997"/>
    <n v="117437565.55420999"/>
    <n v="121671.51554000001"/>
    <n v="135193.71434999999"/>
    <n v="1.6596881369061546E-2"/>
    <n v="1.8557033720712671E-2"/>
    <n v="36.851209999997081"/>
    <n v="0.12547425903739473"/>
    <n v="24.168671631555807"/>
    <n v="21.724040937262703"/>
    <n v="24.168671631555807"/>
    <n v="21.724040937262703"/>
    <n v="2.868912225341943E-3"/>
    <n v="3.0031834367041854E-3"/>
    <n v="3.2089812966981141E-3"/>
    <n v="3.350234540983427E-3"/>
    <m/>
    <m/>
    <m/>
    <n v="0"/>
    <m/>
    <n v="0"/>
    <m/>
    <n v="0"/>
    <m/>
    <n v="140.14662039200508"/>
    <n v="48.337030571818197"/>
    <n v="20.153388385714759"/>
    <n v="1.0180449298589182E-2"/>
    <n v="142.08748147179256"/>
    <n v="-3.3116324167447919"/>
    <n v="52.282490001506467"/>
    <n v="20.881330090678528"/>
    <s v="Resto"/>
    <n v="2024"/>
    <n v="4"/>
    <d v="2026-02-27T00:00:00"/>
    <x v="28"/>
    <x v="31"/>
  </r>
  <r>
    <n v="2025"/>
    <n v="12"/>
    <n v="715"/>
    <x v="43"/>
    <s v="Total General Sin Pensiones"/>
    <n v="251"/>
    <s v="c75d3f1f5bcd6914d0331ce5ec17c0db8f2070a2d4285f8e3ff11c6ca19168ff"/>
    <s v="a62909462c6310cff6f2c460478962c30aafe7f1a24cba6daff12de1aba6d3de"/>
    <x v="59"/>
    <n v="121671.51554000001"/>
    <n v="135193.71434999999"/>
    <n v="121671.51554000001"/>
    <n v="135193.71434999999"/>
    <n v="36716.831730000005"/>
    <n v="38844.704759999993"/>
    <n v="36716.831730000005"/>
    <n v="38844.704759999993"/>
    <n v="34851877.802999951"/>
    <n v="34722901.368000001"/>
    <n v="143.042"/>
    <n v="137.94900000000001"/>
    <n v="0"/>
    <n v="0"/>
    <n v="36613.831729999998"/>
    <n v="38754.704760000001"/>
    <n v="109312.48237"/>
    <n v="132196.17527000001"/>
    <n v="0"/>
    <n v="0"/>
    <n v="0"/>
    <n v="0"/>
    <n v="0"/>
    <n v="0"/>
    <s v="Total General Sin Pensiones"/>
    <s v="Totales"/>
    <s v="Total General Sin Pensiones"/>
    <x v="25"/>
    <x v="0"/>
    <n v="121671.51554000001"/>
    <n v="135193.71434999999"/>
    <n v="1025001350.6946898"/>
    <n v="915229324.65265012"/>
    <n v="979173922.5983398"/>
    <n v="876641246.77608013"/>
    <n v="979173922.5983398"/>
    <n v="876641246.77608013"/>
    <n v="558476302.03137994"/>
    <n v="497794560.05847001"/>
    <n v="121671.51554000001"/>
    <n v="135193.71434999999"/>
    <n v="1.2425935038908306E-2"/>
    <n v="1.5421783408798746E-2"/>
    <n v="-13522.198809999987"/>
    <n v="-10.002091350928243"/>
    <n v="100"/>
    <n v="100"/>
    <n v="100"/>
    <n v="100"/>
    <n v="1.1870376117800988E-2"/>
    <n v="1.2425935038908306E-2"/>
    <n v="1.4771567159007829E-2"/>
    <n v="1.5421783408798746E-2"/>
    <m/>
    <m/>
    <m/>
    <n v="0"/>
    <m/>
    <n v="0"/>
    <m/>
    <n v="0"/>
    <m/>
    <n v="-5.4778972916564639"/>
    <n v="30.177015192951384"/>
    <n v="28.732626325685377"/>
    <n v="6.5744654869772691E-3"/>
    <n v="-5.5241629197228974"/>
    <n v="-17.310404671891543"/>
    <n v="33.494648494094022"/>
    <n v="29.316055990913991"/>
    <s v="Resto"/>
    <n v="2024"/>
    <n v="4"/>
    <d v="2026-02-27T00:00:00"/>
    <x v="25"/>
    <x v="59"/>
  </r>
  <r>
    <n v="2025"/>
    <n v="12"/>
    <n v="715"/>
    <x v="43"/>
    <s v="Salud Gpo y Col"/>
    <n v="251"/>
    <s v="c75d3f1f5bcd6914d0331ce5ec17c0db8f2070a2d4285f8e3ff11c6ca19168ff"/>
    <s v="a62909462c6310cff6f2c460478962c30aafe7f1a24cba6daff12de1aba6d3de"/>
    <x v="3"/>
    <n v="51438.455880000001"/>
    <n v="86093.223190000004"/>
    <n v="51438.455880000001"/>
    <n v="86093.223190000004"/>
    <n v="19627.713230000001"/>
    <n v="31090.076979999998"/>
    <n v="19627.713230000001"/>
    <n v="31090.076979999998"/>
    <n v="34851877.802999951"/>
    <n v="34722901.368000001"/>
    <n v="143.042"/>
    <n v="137.94900000000001"/>
    <n v="0"/>
    <n v="0"/>
    <n v="19627.713230000001"/>
    <n v="31090.076980000002"/>
    <n v="54506.265450000006"/>
    <n v="85198.119120000003"/>
    <n v="0"/>
    <n v="0"/>
    <n v="0"/>
    <n v="0"/>
    <n v="0"/>
    <n v="0"/>
    <s v="Salud Gpo y Col"/>
    <s v="Accidentes y Enfermedades"/>
    <s v="Salud"/>
    <x v="27"/>
    <x v="0"/>
    <n v="121671.51554000001"/>
    <n v="135193.71434999999"/>
    <n v="1025001350.6946898"/>
    <n v="915229324.65265012"/>
    <n v="979173922.5983398"/>
    <n v="876641246.77608013"/>
    <n v="2151489.4046700001"/>
    <n v="2378121.8240900002"/>
    <n v="1962598.0319900003"/>
    <n v="1794347.3382099997"/>
    <n v="121671.51554000001"/>
    <n v="135193.71434999999"/>
    <n v="2.3908300811683403"/>
    <n v="3.6202192132416933"/>
    <n v="-34654.767310000003"/>
    <n v="-40.252607610613033"/>
    <n v="42.27649803794003"/>
    <n v="63.681380161739753"/>
    <n v="42.27649803794003"/>
    <n v="63.681380161739753"/>
    <n v="5.0183793265382364E-3"/>
    <n v="5.2532501829197732E-3"/>
    <n v="9.4067378383744758E-3"/>
    <n v="9.8208045202772369E-3"/>
    <m/>
    <m/>
    <m/>
    <n v="0"/>
    <m/>
    <n v="0"/>
    <m/>
    <n v="0"/>
    <m/>
    <n v="-36.868238561691712"/>
    <n v="38.157664133210375"/>
    <n v="36.112107118334961"/>
    <n v="1.0000882967409399"/>
    <n v="-36.868238561691712"/>
    <n v="-36.024097699587799"/>
    <n v="36.010012918615757"/>
    <n v="36.491506269299435"/>
    <s v="Medianas"/>
    <n v="2024"/>
    <n v="4"/>
    <d v="2026-02-27T00:00:00"/>
    <x v="27"/>
    <x v="3"/>
  </r>
  <r>
    <n v="2025"/>
    <n v="12"/>
    <n v="715"/>
    <x v="43"/>
    <s v="GMM. Individual"/>
    <n v="251"/>
    <s v="c75d3f1f5bcd6914d0331ce5ec17c0db8f2070a2d4285f8e3ff11c6ca19168ff"/>
    <s v="a62909462c6310cff6f2c460478962c30aafe7f1a24cba6daff12de1aba6d3de"/>
    <x v="34"/>
    <n v="868.14738"/>
    <n v="1039.3936699999999"/>
    <n v="868.14738"/>
    <n v="1039.3936699999999"/>
    <n v="413.09447999999998"/>
    <n v="386.52248999999995"/>
    <n v="413.09447999999998"/>
    <n v="386.52248999999995"/>
    <n v="34851877.802999951"/>
    <n v="34722901.368000001"/>
    <n v="143.042"/>
    <n v="137.94900000000001"/>
    <n v="0"/>
    <n v="0"/>
    <n v="413.09447999999998"/>
    <n v="386.52249"/>
    <n v="918.39787999999999"/>
    <n v="1054.84247"/>
    <n v="0"/>
    <n v="0"/>
    <n v="0"/>
    <n v="0"/>
    <n v="0"/>
    <n v="0"/>
    <s v="GMM. Individual"/>
    <s v="Accidentes y Enfermedades"/>
    <s v="Gastos Medicos"/>
    <x v="38"/>
    <x v="0"/>
    <n v="121671.51554000001"/>
    <n v="135193.71434999999"/>
    <n v="1025001350.6946898"/>
    <n v="915229324.65265012"/>
    <n v="979173922.5983398"/>
    <n v="876641246.77608013"/>
    <n v="87718256.398300007"/>
    <n v="79278951.097049981"/>
    <n v="65696782.829490021"/>
    <n v="55238627.625970006"/>
    <n v="121671.51554000001"/>
    <n v="135193.71434999999"/>
    <n v="9.8969976792291181E-4"/>
    <n v="1.3110588064259548E-3"/>
    <n v="-171.24628999999993"/>
    <n v="-16.475594853295572"/>
    <n v="0.71351735543607409"/>
    <n v="0.76881804379539187"/>
    <n v="0.71351735543607409"/>
    <n v="0.76881804379539187"/>
    <n v="8.4697193756048944E-5"/>
    <n v="8.8661203077823055E-5"/>
    <n v="1.1356647366980652E-4"/>
    <n v="1.1856545352188883E-4"/>
    <m/>
    <m/>
    <m/>
    <n v="0"/>
    <m/>
    <n v="0"/>
    <m/>
    <n v="0"/>
    <m/>
    <n v="6.8746297272378687"/>
    <n v="47.583450634844972"/>
    <n v="37.187304594610431"/>
    <n v="6.2878951176673114E-4"/>
    <n v="6.8746297272378465"/>
    <n v="-12.935067925355725"/>
    <n v="44.97990348148452"/>
    <n v="36.642674237414802"/>
    <s v="Resto"/>
    <n v="2024"/>
    <n v="4"/>
    <d v="2026-02-27T00:00:00"/>
    <x v="38"/>
    <x v="34"/>
  </r>
  <r>
    <n v="2025"/>
    <n v="12"/>
    <n v="715"/>
    <x v="43"/>
    <s v="GMM. Gpo y Col"/>
    <n v="251"/>
    <s v="c75d3f1f5bcd6914d0331ce5ec17c0db8f2070a2d4285f8e3ff11c6ca19168ff"/>
    <s v="a62909462c6310cff6f2c460478962c30aafe7f1a24cba6daff12de1aba6d3de"/>
    <x v="9"/>
    <n v="28538.241679999999"/>
    <n v="28330.144179999999"/>
    <n v="28538.241679999999"/>
    <n v="28330.144179999999"/>
    <n v="13801.08079"/>
    <n v="5532.4345400000002"/>
    <n v="13801.08079"/>
    <n v="5532.4345400000002"/>
    <n v="34851877.802999951"/>
    <n v="34722901.368000001"/>
    <n v="143.042"/>
    <n v="137.94900000000001"/>
    <n v="0"/>
    <n v="0"/>
    <n v="13698.08079"/>
    <n v="5442.4345400000002"/>
    <n v="26071.8531"/>
    <n v="26859.840190000003"/>
    <n v="0"/>
    <n v="0"/>
    <n v="0"/>
    <n v="0"/>
    <n v="0"/>
    <n v="0"/>
    <s v="GMM. Gpo y Col"/>
    <s v="Accidentes y Enfermedades"/>
    <s v="Gastos Medicos"/>
    <x v="29"/>
    <x v="0"/>
    <n v="121671.51554000001"/>
    <n v="135193.71434999999"/>
    <n v="1025001350.6946898"/>
    <n v="915229324.65265012"/>
    <n v="979173922.5983398"/>
    <n v="876641246.77608013"/>
    <n v="89461952.377649993"/>
    <n v="78987387.650929973"/>
    <n v="73926910.578630015"/>
    <n v="62198937.928239994"/>
    <n v="121671.51554000001"/>
    <n v="135193.71434999999"/>
    <n v="3.1899864603368105E-2"/>
    <n v="3.5866668113142049E-2"/>
    <n v="208.09749999999985"/>
    <n v="0.73454444381864104"/>
    <n v="23.455154276119735"/>
    <n v="20.955222893467308"/>
    <n v="23.455154276119735"/>
    <n v="20.955222893467308"/>
    <n v="2.7842150315858945E-3"/>
    <n v="2.9145222336263619E-3"/>
    <n v="3.0954148230283073E-3"/>
    <n v="3.2316690874615384E-3"/>
    <m/>
    <m/>
    <m/>
    <n v="0"/>
    <m/>
    <n v="0"/>
    <m/>
    <n v="0"/>
    <m/>
    <n v="149.45764274691263"/>
    <n v="48.359954844982589"/>
    <n v="19.528437641717645"/>
    <n v="1.8668548005020331E-2"/>
    <n v="151.69031780398777"/>
    <n v="-2.9336998449207896"/>
    <n v="52.539728332544186"/>
    <n v="20.262348925017935"/>
    <s v="Resto"/>
    <n v="2024"/>
    <n v="4"/>
    <d v="2026-02-27T00:00:00"/>
    <x v="29"/>
    <x v="9"/>
  </r>
  <r>
    <n v="2025"/>
    <n v="12"/>
    <n v="715"/>
    <x v="43"/>
    <s v="AP Individual"/>
    <n v="251"/>
    <s v="c75d3f1f5bcd6914d0331ce5ec17c0db8f2070a2d4285f8e3ff11c6ca19168ff"/>
    <s v="a62909462c6310cff6f2c460478962c30aafe7f1a24cba6daff12de1aba6d3de"/>
    <x v="6"/>
    <n v="15.33367"/>
    <n v="32.26493"/>
    <n v="15.33367"/>
    <n v="32.26493"/>
    <n v="-0.70061000000000007"/>
    <n v="-1.5109600000000001"/>
    <n v="-0.70061000000000007"/>
    <n v="-1.5109600000000001"/>
    <n v="34851877.802999951"/>
    <n v="34722901.368000001"/>
    <n v="143.042"/>
    <n v="137.94900000000001"/>
    <n v="0"/>
    <n v="0"/>
    <n v="-0.70061000000000007"/>
    <n v="-1.5109600000000001"/>
    <n v="13.645799999999999"/>
    <n v="26.023169999999997"/>
    <n v="0"/>
    <n v="0"/>
    <n v="0"/>
    <n v="0"/>
    <n v="0"/>
    <n v="0"/>
    <s v="AP Individual"/>
    <s v="Accidentes y Enfermedades"/>
    <s v="Accidentes Personales"/>
    <x v="4"/>
    <x v="0"/>
    <n v="121671.51554000001"/>
    <n v="135193.71434999999"/>
    <n v="1025001350.6946898"/>
    <n v="915229324.65265012"/>
    <n v="979173922.5983398"/>
    <n v="876641246.77608013"/>
    <n v="3822693.4372799997"/>
    <n v="3705521.2749200007"/>
    <n v="405025.26086999994"/>
    <n v="387436.92212"/>
    <n v="121671.51554000001"/>
    <n v="135193.71434999999"/>
    <n v="4.0112214729179336E-4"/>
    <n v="8.7072580633602153E-4"/>
    <n v="-16.931260000000002"/>
    <n v="-52.475737588768979"/>
    <n v="1.2602514180863467E-2"/>
    <n v="2.3865702747444338E-2"/>
    <n v="1.2602514180863467E-2"/>
    <n v="2.3865702747444338E-2"/>
    <n v="1.4959658335676999E-6"/>
    <n v="1.565980225383302E-6"/>
    <n v="3.5253383093079163E-6"/>
    <n v="3.6805169866985974E-6"/>
    <m/>
    <m/>
    <m/>
    <n v="0"/>
    <m/>
    <n v="0"/>
    <m/>
    <n v="0"/>
    <m/>
    <n v="-53.631466087785242"/>
    <n v="-4.5690953307329565"/>
    <n v="-4.6829793215110032"/>
    <n v="-1.7297933430005823E-4"/>
    <n v="-53.631466087785242"/>
    <n v="-47.562883384307128"/>
    <n v="-5.1342537630626284"/>
    <n v="-5.8062103886651792"/>
    <s v="Resto"/>
    <n v="2024"/>
    <n v="4"/>
    <d v="2026-02-27T00:00:00"/>
    <x v="4"/>
    <x v="6"/>
  </r>
  <r>
    <n v="2025"/>
    <n v="12"/>
    <n v="715"/>
    <x v="43"/>
    <s v="AP Gpo y Col"/>
    <n v="251"/>
    <s v="c75d3f1f5bcd6914d0331ce5ec17c0db8f2070a2d4285f8e3ff11c6ca19168ff"/>
    <s v="a62909462c6310cff6f2c460478962c30aafe7f1a24cba6daff12de1aba6d3de"/>
    <x v="32"/>
    <n v="1.2"/>
    <n v="4.2515000000000001"/>
    <n v="1.2"/>
    <n v="4.2515000000000001"/>
    <n v="-0.42897000000000002"/>
    <n v="-1.0076700000000001"/>
    <n v="-0.42897000000000002"/>
    <n v="-1.0076700000000001"/>
    <n v="34851877.802999951"/>
    <n v="34722901.368000001"/>
    <n v="143.042"/>
    <n v="137.94900000000001"/>
    <n v="0"/>
    <n v="0"/>
    <n v="-0.42897000000000002"/>
    <n v="-1.0076700000000001"/>
    <n v="0.96213000000000004"/>
    <n v="4.7221899999999994"/>
    <n v="0"/>
    <n v="0"/>
    <n v="0"/>
    <n v="0"/>
    <n v="0"/>
    <n v="0"/>
    <s v="AP Gpo y Col"/>
    <s v="Accidentes y Enfermedades"/>
    <s v="Accidentes Personales"/>
    <x v="3"/>
    <x v="0"/>
    <n v="121671.51554000001"/>
    <n v="135193.71434999999"/>
    <n v="1025001350.6946898"/>
    <n v="915229324.65265012"/>
    <n v="979173922.5983398"/>
    <n v="876641246.77608013"/>
    <n v="2989208.7794700004"/>
    <n v="2889579.59987"/>
    <n v="1322156.15447"/>
    <n v="1195750.6656100003"/>
    <n v="121671.51554000001"/>
    <n v="135193.71434999999"/>
    <n v="4.0144402366326686E-5"/>
    <n v="1.4713212953854158E-4"/>
    <n v="-3.0514999999999999"/>
    <n v="-71.77466776431848"/>
    <n v="9.8626206361791813E-4"/>
    <n v="3.1447467956930205E-3"/>
    <n v="9.8626206361791813E-4"/>
    <n v="3.1447467956930205E-3"/>
    <n v="1.1707301645863255E-7"/>
    <n v="1.2255228333855901E-7"/>
    <n v="4.6452838490654115E-7"/>
    <n v="4.8497603958691646E-7"/>
    <m/>
    <m/>
    <m/>
    <n v="0"/>
    <m/>
    <n v="0"/>
    <m/>
    <n v="0"/>
    <m/>
    <n v="-57.429515615231175"/>
    <n v="-35.747500000000002"/>
    <n v="-23.701517111607671"/>
    <n v="-3.2444730416276517E-5"/>
    <n v="-57.429515615231175"/>
    <n v="-79.625343325872095"/>
    <n v="-44.585451030526016"/>
    <n v="-21.339039725212245"/>
    <s v="Resto"/>
    <n v="2024"/>
    <n v="4"/>
    <d v="2026-02-27T00:00:00"/>
    <x v="3"/>
    <x v="32"/>
  </r>
  <r>
    <n v="2025"/>
    <n v="12"/>
    <n v="715"/>
    <x v="43"/>
    <s v="Total General"/>
    <n v="251"/>
    <s v="c75d3f1f5bcd6914d0331ce5ec17c0db8f2070a2d4285f8e3ff11c6ca19168ff"/>
    <s v="a62909462c6310cff6f2c460478962c30aafe7f1a24cba6daff12de1aba6d3de"/>
    <x v="65"/>
    <n v="121671.51554000001"/>
    <n v="135193.71434999999"/>
    <n v="121671.51554000001"/>
    <n v="135193.71434999999"/>
    <n v="36716.831729999998"/>
    <n v="38844.704760000001"/>
    <n v="36716.831729999998"/>
    <n v="38844.704760000001"/>
    <n v="34851877.802999951"/>
    <n v="34722901.368000001"/>
    <n v="143.042"/>
    <n v="137.94900000000001"/>
    <n v="0"/>
    <n v="0"/>
    <n v="36613.831729999998"/>
    <n v="38754.704760000001"/>
    <n v="109312.48237"/>
    <n v="132196.17527000001"/>
    <n v="0"/>
    <n v="0"/>
    <n v="0"/>
    <n v="0"/>
    <n v="0"/>
    <n v="0"/>
    <s v="Total General"/>
    <s v="Totales"/>
    <s v="Total General"/>
    <x v="26"/>
    <x v="0"/>
    <n v="121671.51554000001"/>
    <n v="135193.71434999999"/>
    <n v="1025001350.6946898"/>
    <n v="915229324.65265012"/>
    <n v="979173922.5983398"/>
    <n v="876641246.77608013"/>
    <n v="1025001350.6946898"/>
    <n v="915229324.65265012"/>
    <n v="593582477.48155999"/>
    <n v="529500429.12055987"/>
    <n v="121671.51554000001"/>
    <n v="135193.71434999999"/>
    <n v="1.1870376117800988E-2"/>
    <n v="1.4771567159007829E-2"/>
    <n v="-13522.198809999987"/>
    <n v="-10.002091350928243"/>
    <n v="100"/>
    <n v="100"/>
    <n v="100"/>
    <n v="100"/>
    <n v="1.1870376117800988E-2"/>
    <n v="1.2425935038908306E-2"/>
    <n v="1.4771567159007829E-2"/>
    <n v="1.5421783408798746E-2"/>
    <m/>
    <m/>
    <m/>
    <n v="0"/>
    <m/>
    <n v="0"/>
    <m/>
    <n v="0"/>
    <m/>
    <n v="-5.4778972916564967"/>
    <n v="30.17701519295138"/>
    <n v="28.732626325685384"/>
    <n v="6.1856326833941338E-3"/>
    <n v="-5.5241629197228974"/>
    <n v="-17.310404671891543"/>
    <n v="33.494648494094022"/>
    <n v="29.316055990913991"/>
    <s v="Resto"/>
    <n v="2024"/>
    <n v="4"/>
    <d v="2026-02-27T00:00:00"/>
    <x v="26"/>
    <x v="65"/>
  </r>
  <r>
    <n v="2025"/>
    <n v="12"/>
    <n v="715"/>
    <x v="43"/>
    <s v="Accidentes y Enfermedades Total"/>
    <n v="251"/>
    <s v="c75d3f1f5bcd6914d0331ce5ec17c0db8f2070a2d4285f8e3ff11c6ca19168ff"/>
    <s v="a62909462c6310cff6f2c460478962c30aafe7f1a24cba6daff12de1aba6d3de"/>
    <x v="18"/>
    <n v="121671.51554000001"/>
    <n v="135193.71434999999"/>
    <n v="121671.51554000001"/>
    <n v="135193.71434999999"/>
    <n v="36716.831730000005"/>
    <n v="38844.704760000001"/>
    <n v="36716.831730000005"/>
    <n v="38844.704760000001"/>
    <n v="34851877.802999951"/>
    <n v="34722901.368000001"/>
    <n v="143.042"/>
    <n v="137.94900000000001"/>
    <n v="0"/>
    <n v="0"/>
    <n v="36613.831729999998"/>
    <n v="38754.704760000001"/>
    <n v="109312.48237"/>
    <n v="132196.17527000001"/>
    <n v="0"/>
    <n v="0"/>
    <n v="0"/>
    <n v="0"/>
    <n v="0"/>
    <n v="0"/>
    <s v="Accidentes y Enfermedades Total"/>
    <s v="Totales"/>
    <s v="Accidentes y Enfermedades Total"/>
    <x v="2"/>
    <x v="0"/>
    <n v="121671.51554000001"/>
    <n v="135193.71434999999"/>
    <n v="1025001350.6946898"/>
    <n v="915229324.65265012"/>
    <n v="979173922.5983398"/>
    <n v="876641246.77608013"/>
    <n v="188947947.14104998"/>
    <n v="169654061.67242995"/>
    <n v="145343919.95890003"/>
    <n v="122278581.2772"/>
    <n v="121671.51554000001"/>
    <n v="135193.71434999999"/>
    <n v="6.4394198180503126E-2"/>
    <n v="7.96878736749808E-2"/>
    <n v="-13522.198809999987"/>
    <n v="-10.002091350928243"/>
    <n v="100"/>
    <n v="100"/>
    <n v="100"/>
    <n v="100"/>
    <n v="1.1870376117800988E-2"/>
    <n v="1.2425935038908306E-2"/>
    <n v="1.4771567159007829E-2"/>
    <n v="1.5421783408798746E-2"/>
    <m/>
    <m/>
    <m/>
    <n v="0"/>
    <m/>
    <n v="0"/>
    <m/>
    <n v="0"/>
    <m/>
    <n v="-5.4778972916564754"/>
    <n v="30.177015192951384"/>
    <n v="28.732626325685384"/>
    <n v="2.526203486212749E-2"/>
    <n v="-5.5241629197228974"/>
    <n v="-17.310404671891543"/>
    <n v="33.494648494094022"/>
    <n v="29.316055990913991"/>
    <s v="Resto"/>
    <n v="2024"/>
    <n v="4"/>
    <d v="2026-02-27T00:00:00"/>
    <x v="2"/>
    <x v="18"/>
  </r>
  <r>
    <n v="2025"/>
    <n v="12"/>
    <n v="112"/>
    <x v="44"/>
    <s v="Total General"/>
    <n v="231"/>
    <s v="138d9e809e386a7b800791d1f664f56d1c55f3d1ba411b950862729bc486c5ce"/>
    <s v="a62909462c6310cff6f2c460478962c30aafe7f1a24cba6daff12de1aba6d3de"/>
    <x v="66"/>
    <n v="727126.55316000001"/>
    <n v="662186.35713999998"/>
    <n v="727126.55316000001"/>
    <n v="662186.35713999998"/>
    <n v="593450.3698799999"/>
    <n v="473218.97324999992"/>
    <n v="593450.3698799999"/>
    <n v="473218.97324999992"/>
    <n v="34851877.802999951"/>
    <n v="34722901.368000001"/>
    <n v="143.042"/>
    <n v="137.94900000000001"/>
    <n v="0"/>
    <n v="0"/>
    <n v="412962.78704999998"/>
    <n v="438296.87689999997"/>
    <n v="452527.94808"/>
    <n v="624759.07111999998"/>
    <n v="0"/>
    <n v="0"/>
    <n v="0"/>
    <n v="0"/>
    <n v="0"/>
    <n v="0"/>
    <s v="Total General"/>
    <s v="Totales"/>
    <s v="Total General"/>
    <x v="26"/>
    <x v="0"/>
    <n v="727126.55316000001"/>
    <n v="662186.35713999998"/>
    <n v="1025001350.6946898"/>
    <n v="915229324.65265012"/>
    <n v="979173922.5983398"/>
    <n v="876641246.77608013"/>
    <n v="1025001350.6946898"/>
    <n v="915229324.65265012"/>
    <n v="593582477.48155999"/>
    <n v="529500429.12055987"/>
    <n v="727126.55316000001"/>
    <n v="662186.35713999998"/>
    <n v="7.0939082438007853E-2"/>
    <n v="7.2351960246828231E-2"/>
    <n v="64940.196020000032"/>
    <n v="9.8069365700130806"/>
    <n v="100"/>
    <n v="100"/>
    <n v="100"/>
    <n v="100"/>
    <n v="7.0939082438007853E-2"/>
    <n v="7.4259182804878435E-2"/>
    <n v="7.2351960246828231E-2"/>
    <n v="7.5536755722508425E-2"/>
    <m/>
    <m/>
    <m/>
    <n v="0"/>
    <m/>
    <n v="0"/>
    <m/>
    <n v="0"/>
    <m/>
    <n v="25.407137800132574"/>
    <n v="81.615829775565146"/>
    <n v="71.463111274875075"/>
    <n v="9.9977744019311254E-2"/>
    <n v="-5.7801210059226893"/>
    <n v="-27.56760661853901"/>
    <n v="91.256858013329705"/>
    <n v="70.15454391310702"/>
    <s v="Resto"/>
    <n v="2024"/>
    <n v="4"/>
    <d v="2026-02-27T00:00:00"/>
    <x v="26"/>
    <x v="66"/>
  </r>
  <r>
    <n v="2025"/>
    <n v="12"/>
    <n v="112"/>
    <x v="44"/>
    <s v="GMM. Gpo y Col"/>
    <n v="231"/>
    <s v="138d9e809e386a7b800791d1f664f56d1c55f3d1ba411b950862729bc486c5ce"/>
    <s v="a62909462c6310cff6f2c460478962c30aafe7f1a24cba6daff12de1aba6d3de"/>
    <x v="17"/>
    <n v="313140.42463000002"/>
    <n v="305131.11680999998"/>
    <n v="313140.42463000002"/>
    <n v="305131.11680999998"/>
    <n v="296975.42607999995"/>
    <n v="197782.83468999999"/>
    <n v="296975.42607999995"/>
    <n v="197782.83468999999"/>
    <n v="34851877.802999951"/>
    <n v="34722901.368000001"/>
    <n v="143.042"/>
    <n v="137.94900000000001"/>
    <n v="0"/>
    <n v="0"/>
    <n v="208583.12599"/>
    <n v="197274.53597999999"/>
    <n v="192017.69640000002"/>
    <n v="284612.47294999997"/>
    <n v="0"/>
    <n v="0"/>
    <n v="0"/>
    <n v="0"/>
    <n v="0"/>
    <n v="0"/>
    <s v="GMM. Gpo y Col"/>
    <s v="Accidentes y Enfermedades"/>
    <s v="Gastos Medicos"/>
    <x v="29"/>
    <x v="0"/>
    <n v="727126.55316000001"/>
    <n v="662186.35713999998"/>
    <n v="1025001350.6946898"/>
    <n v="915229324.65265012"/>
    <n v="979173922.5983398"/>
    <n v="876641246.77608013"/>
    <n v="89461952.377649993"/>
    <n v="78987387.650929973"/>
    <n v="73926910.578630015"/>
    <n v="62198937.928239994"/>
    <n v="727126.55316000001"/>
    <n v="662186.35713999998"/>
    <n v="0.3500263702139268"/>
    <n v="0.38630359337679332"/>
    <n v="8009.3078200000455"/>
    <n v="2.6248741536863074"/>
    <n v="43.065464088628225"/>
    <n v="46.079342094553141"/>
    <n v="43.065464088628225"/>
    <n v="46.079342094553141"/>
    <n v="3.0550245072142646E-2"/>
    <n v="3.1980061703343707E-2"/>
    <n v="3.3339307274251079E-2"/>
    <n v="3.4806840076501602E-2"/>
    <m/>
    <m/>
    <m/>
    <n v="0"/>
    <m/>
    <n v="0"/>
    <m/>
    <n v="0"/>
    <m/>
    <n v="50.152275118046518"/>
    <n v="94.8377797056703"/>
    <n v="64.818965944124287"/>
    <n v="0.40171491511758961"/>
    <n v="5.732412424047717"/>
    <n v="-32.533632693696731"/>
    <n v="108.62703276863184"/>
    <n v="69.313383891877677"/>
    <s v="Resto"/>
    <n v="2024"/>
    <n v="4"/>
    <d v="2026-02-27T00:00:00"/>
    <x v="29"/>
    <x v="17"/>
  </r>
  <r>
    <n v="2025"/>
    <n v="12"/>
    <n v="112"/>
    <x v="44"/>
    <s v="Accidentes y Enfermedades Total"/>
    <n v="231"/>
    <s v="138d9e809e386a7b800791d1f664f56d1c55f3d1ba411b950862729bc486c5ce"/>
    <s v="a62909462c6310cff6f2c460478962c30aafe7f1a24cba6daff12de1aba6d3de"/>
    <x v="26"/>
    <n v="727126.55316000001"/>
    <n v="662186.35713999998"/>
    <n v="727126.55316000001"/>
    <n v="662186.35713999998"/>
    <n v="593450.36988000001"/>
    <n v="473218.97324999998"/>
    <n v="593450.36988000001"/>
    <n v="473218.97324999998"/>
    <n v="34851877.802999951"/>
    <n v="34722901.368000001"/>
    <n v="143.042"/>
    <n v="137.94900000000001"/>
    <n v="0"/>
    <n v="0"/>
    <n v="412962.78704999998"/>
    <n v="438296.87689999997"/>
    <n v="452527.94808"/>
    <n v="624759.07111999998"/>
    <n v="0"/>
    <n v="0"/>
    <n v="0"/>
    <n v="0"/>
    <n v="0"/>
    <n v="0"/>
    <s v="Accidentes y Enfermedades Total"/>
    <s v="Totales"/>
    <s v="Accidentes y Enfermedades Total"/>
    <x v="2"/>
    <x v="0"/>
    <n v="727126.55316000001"/>
    <n v="662186.35713999998"/>
    <n v="1025001350.6946898"/>
    <n v="915229324.65265012"/>
    <n v="979173922.5983398"/>
    <n v="876641246.77608013"/>
    <n v="188947947.14104998"/>
    <n v="169654061.67242995"/>
    <n v="145343919.95890003"/>
    <n v="122278581.2772"/>
    <n v="727126.55316000001"/>
    <n v="662186.35713999998"/>
    <n v="0.38482903051452511"/>
    <n v="0.39031565210537494"/>
    <n v="64940.196020000032"/>
    <n v="9.8069365700130806"/>
    <n v="100"/>
    <n v="100"/>
    <n v="100"/>
    <n v="100"/>
    <n v="7.0939082438007853E-2"/>
    <n v="7.4259182804878435E-2"/>
    <n v="7.2351960246828231E-2"/>
    <n v="7.5536755722508425E-2"/>
    <m/>
    <m/>
    <m/>
    <n v="0"/>
    <m/>
    <n v="0"/>
    <m/>
    <n v="0"/>
    <m/>
    <n v="25.407137800132574"/>
    <n v="81.615829775565174"/>
    <n v="71.463111274875089"/>
    <n v="0.40830766780462119"/>
    <n v="-5.7801210059226893"/>
    <n v="-27.56760661853901"/>
    <n v="91.256858013329705"/>
    <n v="70.15454391310702"/>
    <s v="Resto"/>
    <n v="2024"/>
    <n v="4"/>
    <d v="2026-02-27T00:00:00"/>
    <x v="2"/>
    <x v="26"/>
  </r>
  <r>
    <n v="2025"/>
    <n v="12"/>
    <n v="112"/>
    <x v="44"/>
    <s v="GMM. Individual"/>
    <n v="231"/>
    <s v="138d9e809e386a7b800791d1f664f56d1c55f3d1ba411b950862729bc486c5ce"/>
    <s v="a62909462c6310cff6f2c460478962c30aafe7f1a24cba6daff12de1aba6d3de"/>
    <x v="29"/>
    <n v="376712.58427999995"/>
    <n v="333387.44933999999"/>
    <n v="376712.58427999995"/>
    <n v="333387.44933999999"/>
    <n v="285205.70449999999"/>
    <n v="270752.71886000008"/>
    <n v="285205.70449999999"/>
    <n v="270752.71886000008"/>
    <n v="34851877.802999951"/>
    <n v="34722901.368000001"/>
    <n v="143.042"/>
    <n v="137.94900000000001"/>
    <n v="0"/>
    <n v="0"/>
    <n v="193552.92176"/>
    <n v="236541.89608000001"/>
    <n v="227835.04777"/>
    <n v="319438.34362"/>
    <n v="0"/>
    <n v="0"/>
    <n v="0"/>
    <n v="0"/>
    <n v="0"/>
    <n v="0"/>
    <s v="GMM. Individual"/>
    <s v="Accidentes y Enfermedades"/>
    <s v="Gastos Medicos"/>
    <x v="38"/>
    <x v="0"/>
    <n v="727126.55316000001"/>
    <n v="662186.35713999998"/>
    <n v="1025001350.6946898"/>
    <n v="915229324.65265012"/>
    <n v="979173922.5983398"/>
    <n v="876641246.77608013"/>
    <n v="87718256.398300007"/>
    <n v="79278951.097049981"/>
    <n v="65696782.829490021"/>
    <n v="55238627.625970006"/>
    <n v="727126.55316000001"/>
    <n v="662186.35713999998"/>
    <n v="0.42945744677079639"/>
    <n v="0.420524546208843"/>
    <n v="43325.13493999996"/>
    <n v="12.995430699556865"/>
    <n v="51.808393276638675"/>
    <n v="50.34646904836714"/>
    <n v="51.808393276638675"/>
    <n v="50.34646904836714"/>
    <n v="3.6752398816322029E-2"/>
    <n v="3.8472489471569456E-2"/>
    <n v="3.6426657271556279E-2"/>
    <n v="3.8030089339973407E-2"/>
    <m/>
    <m/>
    <m/>
    <n v="0"/>
    <m/>
    <n v="0"/>
    <m/>
    <n v="0"/>
    <m/>
    <n v="5.3380759021937063"/>
    <n v="75.709099297838847"/>
    <n v="81.212630948166591"/>
    <n v="0.43412430900950699"/>
    <n v="-18.173936639732034"/>
    <n v="-28.676362020888192"/>
    <n v="84.953093764306232"/>
    <n v="74.049312114323811"/>
    <s v="Resto"/>
    <n v="2024"/>
    <n v="4"/>
    <d v="2026-02-27T00:00:00"/>
    <x v="38"/>
    <x v="29"/>
  </r>
  <r>
    <n v="2025"/>
    <n v="12"/>
    <n v="112"/>
    <x v="44"/>
    <s v="Gastos Medicos"/>
    <n v="231"/>
    <s v="138d9e809e386a7b800791d1f664f56d1c55f3d1ba411b950862729bc486c5ce"/>
    <s v="a62909462c6310cff6f2c460478962c30aafe7f1a24cba6daff12de1aba6d3de"/>
    <x v="27"/>
    <n v="689853.00890999998"/>
    <n v="638518.56614999997"/>
    <n v="689853.00890999998"/>
    <n v="638518.56614999997"/>
    <n v="582181.13058000011"/>
    <n v="468535.55354999995"/>
    <n v="582181.13058000011"/>
    <n v="468535.55354999995"/>
    <n v="34851877.802999951"/>
    <n v="34722901.368000001"/>
    <n v="143.042"/>
    <n v="137.94900000000001"/>
    <n v="0"/>
    <n v="0"/>
    <n v="402136.04775000003"/>
    <n v="433816.43206000002"/>
    <n v="419852.74417000002"/>
    <n v="604050.81657000002"/>
    <n v="0"/>
    <n v="0"/>
    <n v="0"/>
    <n v="0"/>
    <n v="0"/>
    <n v="0"/>
    <s v="Gastos Medicos"/>
    <s v="Accidentes y Enfermedades"/>
    <s v="Gastos Medicos"/>
    <x v="28"/>
    <x v="0"/>
    <n v="727126.55316000001"/>
    <n v="662186.35713999998"/>
    <n v="1025001350.6946898"/>
    <n v="915229324.65265012"/>
    <n v="979173922.5983398"/>
    <n v="876641246.77608013"/>
    <n v="177180208.77595001"/>
    <n v="158266338.74798006"/>
    <n v="139622278.47811997"/>
    <n v="117437565.55420999"/>
    <n v="727126.55316000001"/>
    <n v="662186.35713999998"/>
    <n v="0.38935105318807978"/>
    <n v="0.40344559127431601"/>
    <n v="51334.442760000005"/>
    <n v="8.0396163058382477"/>
    <n v="94.8738573652669"/>
    <n v="96.425811142920281"/>
    <n v="94.8738573652669"/>
    <n v="96.425811142920281"/>
    <n v="6.7302643888464686E-2"/>
    <n v="7.0452551174913169E-2"/>
    <n v="6.9765964545807357E-2"/>
    <n v="7.2836929416475002E-2"/>
    <m/>
    <m/>
    <m/>
    <n v="0"/>
    <m/>
    <n v="0"/>
    <m/>
    <n v="0"/>
    <m/>
    <n v="24.255486305986906"/>
    <n v="84.392054982825044"/>
    <n v="73.378532495158836"/>
    <n v="0.41696865065214722"/>
    <n v="-7.302716533710818"/>
    <n v="-30.493804055416639"/>
    <n v="95.780259468108554"/>
    <n v="71.817870311533213"/>
    <s v="Resto"/>
    <n v="2024"/>
    <n v="4"/>
    <d v="2026-02-27T00:00:00"/>
    <x v="28"/>
    <x v="27"/>
  </r>
  <r>
    <n v="2025"/>
    <n v="12"/>
    <n v="112"/>
    <x v="44"/>
    <s v="AP Individual"/>
    <n v="231"/>
    <s v="138d9e809e386a7b800791d1f664f56d1c55f3d1ba411b950862729bc486c5ce"/>
    <s v="a62909462c6310cff6f2c460478962c30aafe7f1a24cba6daff12de1aba6d3de"/>
    <x v="7"/>
    <n v="2149.3000000000002"/>
    <n v="1768.6375700000001"/>
    <n v="2149.3000000000002"/>
    <n v="1768.6375700000001"/>
    <n v="2816.5088200000005"/>
    <n v="1581.6086299999999"/>
    <n v="2816.5088200000005"/>
    <n v="1581.6086299999999"/>
    <n v="34851877.802999951"/>
    <n v="34722901.368000001"/>
    <n v="143.042"/>
    <n v="137.94900000000001"/>
    <n v="0"/>
    <n v="0"/>
    <n v="2374.00882"/>
    <n v="1378.6337699999999"/>
    <n v="1820.80276"/>
    <n v="1509.0052000000001"/>
    <n v="0"/>
    <n v="0"/>
    <n v="0"/>
    <n v="0"/>
    <n v="0"/>
    <n v="0"/>
    <s v="AP Individual"/>
    <s v="Accidentes y Enfermedades"/>
    <s v="Accidentes Personales"/>
    <x v="4"/>
    <x v="0"/>
    <n v="727126.55316000001"/>
    <n v="662186.35713999998"/>
    <n v="1025001350.6946898"/>
    <n v="915229324.65265012"/>
    <n v="979173922.5983398"/>
    <n v="876641246.77608013"/>
    <n v="3822693.4372799997"/>
    <n v="3705521.2749200007"/>
    <n v="405025.26086999994"/>
    <n v="387436.92212"/>
    <n v="727126.55316000001"/>
    <n v="662186.35713999998"/>
    <n v="5.6224754489580878E-2"/>
    <n v="4.7729791270411305E-2"/>
    <n v="380.66243000000009"/>
    <n v="21.522918909836353"/>
    <n v="0.2955881600884212"/>
    <n v="0.26709060839591919"/>
    <n v="0.2955881600884212"/>
    <n v="0.26709060839591919"/>
    <n v="2.0968752856211577E-4"/>
    <n v="2.1950135214963745E-4"/>
    <n v="1.9324529080962712E-4"/>
    <n v="2.0175158042178706E-4"/>
    <m/>
    <m/>
    <m/>
    <n v="0"/>
    <m/>
    <n v="0"/>
    <m/>
    <n v="0"/>
    <m/>
    <n v="78.078746320447223"/>
    <n v="131.04307541990417"/>
    <n v="89.425253473497108"/>
    <n v="0.69539090326121888"/>
    <n v="72.200106486583465"/>
    <n v="20.662457624400488"/>
    <n v="130.38253632699897"/>
    <n v="91.360438651901248"/>
    <s v="Resto"/>
    <n v="2024"/>
    <n v="4"/>
    <d v="2026-02-27T00:00:00"/>
    <x v="4"/>
    <x v="7"/>
  </r>
  <r>
    <n v="2025"/>
    <n v="12"/>
    <n v="112"/>
    <x v="44"/>
    <s v="Total General Sin Pensiones"/>
    <n v="231"/>
    <s v="138d9e809e386a7b800791d1f664f56d1c55f3d1ba411b950862729bc486c5ce"/>
    <s v="a62909462c6310cff6f2c460478962c30aafe7f1a24cba6daff12de1aba6d3de"/>
    <x v="67"/>
    <n v="727126.55316000001"/>
    <n v="662186.35713999998"/>
    <n v="727126.55316000001"/>
    <n v="662186.35713999998"/>
    <n v="593450.36988000001"/>
    <n v="473218.97324999998"/>
    <n v="593450.36988000001"/>
    <n v="473218.97324999998"/>
    <n v="34851877.802999951"/>
    <n v="34722901.368000001"/>
    <n v="143.042"/>
    <n v="137.94900000000001"/>
    <n v="0"/>
    <n v="0"/>
    <n v="412962.78704999998"/>
    <n v="438296.87689999997"/>
    <n v="452527.94808"/>
    <n v="624759.07111999998"/>
    <n v="0"/>
    <n v="0"/>
    <n v="0"/>
    <n v="0"/>
    <n v="0"/>
    <n v="0"/>
    <s v="Total General Sin Pensiones"/>
    <s v="Totales"/>
    <s v="Total General Sin Pensiones"/>
    <x v="25"/>
    <x v="0"/>
    <n v="727126.55316000001"/>
    <n v="662186.35713999998"/>
    <n v="1025001350.6946898"/>
    <n v="915229324.65265012"/>
    <n v="979173922.5983398"/>
    <n v="876641246.77608013"/>
    <n v="979173922.5983398"/>
    <n v="876641246.77608013"/>
    <n v="558476302.03137994"/>
    <n v="497794560.05847001"/>
    <n v="727126.55316000001"/>
    <n v="662186.35713999998"/>
    <n v="7.4259182804878435E-2"/>
    <n v="7.5536755722508425E-2"/>
    <n v="64940.196020000032"/>
    <n v="9.8069365700130806"/>
    <n v="100"/>
    <n v="100"/>
    <n v="100"/>
    <n v="100"/>
    <n v="7.0939082438007853E-2"/>
    <n v="7.4259182804878435E-2"/>
    <n v="7.2351960246828231E-2"/>
    <n v="7.5536755722508425E-2"/>
    <m/>
    <m/>
    <m/>
    <n v="0"/>
    <m/>
    <n v="0"/>
    <m/>
    <n v="0"/>
    <m/>
    <n v="25.407137800132574"/>
    <n v="81.615829775565174"/>
    <n v="71.463111274875089"/>
    <n v="0.10626240857873588"/>
    <n v="-5.7801210059226893"/>
    <n v="-27.56760661853901"/>
    <n v="91.256858013329705"/>
    <n v="70.15454391310702"/>
    <s v="Resto"/>
    <n v="2024"/>
    <n v="4"/>
    <d v="2026-02-27T00:00:00"/>
    <x v="25"/>
    <x v="67"/>
  </r>
  <r>
    <n v="2025"/>
    <n v="12"/>
    <n v="112"/>
    <x v="44"/>
    <s v="Accidentes Personales"/>
    <n v="231"/>
    <s v="138d9e809e386a7b800791d1f664f56d1c55f3d1ba411b950862729bc486c5ce"/>
    <s v="a62909462c6310cff6f2c460478962c30aafe7f1a24cba6daff12de1aba6d3de"/>
    <x v="5"/>
    <n v="37273.544249999999"/>
    <n v="23667.790989999998"/>
    <n v="37273.544249999999"/>
    <n v="23667.790989999998"/>
    <n v="11269.239300000001"/>
    <n v="4683.4197000000004"/>
    <n v="11269.239300000001"/>
    <n v="4683.4197000000004"/>
    <n v="34851877.802999951"/>
    <n v="34722901.368000001"/>
    <n v="143.042"/>
    <n v="137.94900000000001"/>
    <n v="0"/>
    <n v="0"/>
    <n v="10826.739300000001"/>
    <n v="4480.4448400000001"/>
    <n v="32675.20391"/>
    <n v="20708.254550000001"/>
    <n v="0"/>
    <n v="0"/>
    <n v="0"/>
    <n v="0"/>
    <n v="0"/>
    <n v="0"/>
    <s v="Accidentes Personales"/>
    <s v="Accidentes y Enfermedades"/>
    <s v="Accidentes Personales"/>
    <x v="5"/>
    <x v="0"/>
    <n v="727126.55316000001"/>
    <n v="662186.35713999998"/>
    <n v="1025001350.6946898"/>
    <n v="915229324.65265012"/>
    <n v="979173922.5983398"/>
    <n v="876641246.77608013"/>
    <n v="6811902.2167499969"/>
    <n v="6595100.8747899998"/>
    <n v="1727181.4153400001"/>
    <n v="1583187.5877299996"/>
    <n v="727126.55316000001"/>
    <n v="662186.35713999998"/>
    <n v="0.54718260867495905"/>
    <n v="0.35886927947487424"/>
    <n v="13605.753260000001"/>
    <n v="57.486367298699918"/>
    <n v="5.1261426347330996"/>
    <n v="3.57418885707972"/>
    <n v="5.1261426347330996"/>
    <n v="3.57418885707972"/>
    <n v="3.6364385495431819E-3"/>
    <n v="3.8066316299652644E-3"/>
    <n v="2.5859957010208835E-3"/>
    <n v="2.6998263060334241E-3"/>
    <m/>
    <m/>
    <m/>
    <n v="0"/>
    <m/>
    <n v="0"/>
    <m/>
    <n v="0"/>
    <m/>
    <n v="140.61988935136435"/>
    <n v="30.233881769909772"/>
    <n v="19.788157255482002"/>
    <n v="0.65246413607233156"/>
    <n v="141.64429396256111"/>
    <n v="57.788305292007337"/>
    <n v="33.134420001849044"/>
    <n v="21.636033250325291"/>
    <s v="Resto"/>
    <n v="2024"/>
    <n v="4"/>
    <d v="2026-02-27T00:00:00"/>
    <x v="5"/>
    <x v="5"/>
  </r>
  <r>
    <n v="2025"/>
    <n v="12"/>
    <n v="112"/>
    <x v="44"/>
    <s v="AP Gpo y Col"/>
    <n v="231"/>
    <s v="138d9e809e386a7b800791d1f664f56d1c55f3d1ba411b950862729bc486c5ce"/>
    <s v="a62909462c6310cff6f2c460478962c30aafe7f1a24cba6daff12de1aba6d3de"/>
    <x v="26"/>
    <n v="35124.244250000003"/>
    <n v="21899.153420000002"/>
    <n v="35124.244250000003"/>
    <n v="21899.153420000002"/>
    <n v="8452.7304800000002"/>
    <n v="3101.8110699999997"/>
    <n v="8452.7304800000002"/>
    <n v="3101.8110699999997"/>
    <n v="34851877.802999951"/>
    <n v="34722901.368000001"/>
    <n v="143.042"/>
    <n v="137.94900000000001"/>
    <n v="0"/>
    <n v="0"/>
    <n v="8452.7304800000002"/>
    <n v="3101.8110699999997"/>
    <n v="30854.401149999998"/>
    <n v="19199.249350000002"/>
    <n v="0"/>
    <n v="0"/>
    <n v="0"/>
    <n v="0"/>
    <n v="0"/>
    <n v="0"/>
    <s v="AP Gpo y Col"/>
    <s v="Accidentes y Enfermedades"/>
    <s v="Accidentes Personales"/>
    <x v="3"/>
    <x v="0"/>
    <n v="727126.55316000001"/>
    <n v="662186.35713999998"/>
    <n v="1025001350.6946898"/>
    <n v="915229324.65265012"/>
    <n v="979173922.5983398"/>
    <n v="876641246.77608013"/>
    <n v="2989208.7794700004"/>
    <n v="2889579.59987"/>
    <n v="1322156.15447"/>
    <n v="1195750.6656100003"/>
    <n v="727126.55316000001"/>
    <n v="662186.35713999998"/>
    <n v="1.1750348283209473"/>
    <n v="0.75786641838782454"/>
    <n v="13225.090830000001"/>
    <n v="60.390877109988296"/>
    <n v="4.8305544746446794"/>
    <n v="3.3070982486838014"/>
    <n v="4.8305544746446794"/>
    <n v="3.3070982486838014"/>
    <n v="3.4267510209810667E-3"/>
    <n v="3.5871302778156277E-3"/>
    <n v="2.3927504102112568E-3"/>
    <n v="2.4980747256116375E-3"/>
    <m/>
    <m/>
    <m/>
    <n v="0"/>
    <m/>
    <n v="0"/>
    <m/>
    <n v="0"/>
    <m/>
    <n v="172.50952070398023"/>
    <n v="24.065230898170853"/>
    <n v="14.164068402604027"/>
    <n v="0.63931408188228456"/>
    <n v="172.50952070398023"/>
    <n v="60.706289019575621"/>
    <n v="27.395542175350247"/>
    <n v="16.155897626278808"/>
    <s v="Resto"/>
    <n v="2024"/>
    <n v="4"/>
    <d v="2026-02-27T00:00:00"/>
    <x v="3"/>
    <x v="26"/>
  </r>
  <r>
    <n v="2025"/>
    <n v="12"/>
    <n v="119"/>
    <x v="45"/>
    <s v="Vida Total"/>
    <n v="217"/>
    <s v="16badfc6202cb3f8889e0f2779b19218af4cbb736e56acadce8148aba9a7a9f8"/>
    <s v="a62909462c6310cff6f2c460478962c30aafe7f1a24cba6daff12de1aba6d3de"/>
    <x v="15"/>
    <n v="605608.28590999998"/>
    <n v="615192.24676000001"/>
    <n v="605608.28590999998"/>
    <n v="615192.24676000001"/>
    <n v="784230.33033000003"/>
    <n v="240201.96325999999"/>
    <n v="784230.33033000003"/>
    <n v="240201.96325999999"/>
    <n v="34851877.802999951"/>
    <n v="34722901.368000001"/>
    <n v="143.042"/>
    <n v="137.94900000000001"/>
    <n v="17568.44196"/>
    <n v="15347.123949999999"/>
    <n v="734633.09758000006"/>
    <n v="215991.44352999999"/>
    <n v="855143.98985000001"/>
    <n v="357688.11420000001"/>
    <n v="172681.84675"/>
    <n v="113427.66495999999"/>
    <n v="432926.43916000001"/>
    <n v="428012.49366000004"/>
    <n v="0"/>
    <n v="73752.088140000007"/>
    <s v="Vida Total"/>
    <s v="Totales"/>
    <s v="Vida Total"/>
    <x v="36"/>
    <x v="0"/>
    <n v="1277734.8276199999"/>
    <n v="1263154.0409200001"/>
    <n v="1025001350.6946898"/>
    <n v="915229324.65265012"/>
    <n v="979173922.5983398"/>
    <n v="876641246.77608013"/>
    <n v="419079410.71260005"/>
    <n v="375894584.23469001"/>
    <n v="220434023.07100993"/>
    <n v="204982911.17896998"/>
    <n v="605608.28590999998"/>
    <n v="615192.24676000001"/>
    <n v="0.14450919573458104"/>
    <n v="0.16366084337514805"/>
    <n v="-9583.9608500000322"/>
    <n v="-1.5578806300754588"/>
    <n v="100"/>
    <n v="100"/>
    <n v="47.397024235306255"/>
    <n v="48.702868124613971"/>
    <n v="5.908365735318806E-2"/>
    <n v="6.1848898539184474E-2"/>
    <n v="6.721727879441354E-2"/>
    <n v="7.0176055372984075E-2"/>
    <n v="4.1205041893223257E-2"/>
    <n v="0.10330415384135777"/>
    <m/>
    <n v="59254.181790000002"/>
    <n v="52.239620564256398"/>
    <n v="4913.9454999999725"/>
    <n v="1.148084593975307"/>
    <n v="-73752.088140000007"/>
    <m/>
    <n v="226.48789364020789"/>
    <n v="129.49465001978939"/>
    <n v="39.045024465938702"/>
    <n v="0.35576646445243637"/>
    <n v="240.12138887250117"/>
    <n v="139.07531614870754"/>
    <n v="85.907532099811789"/>
    <n v="60.385412585789524"/>
    <s v="Resto"/>
    <n v="2024"/>
    <n v="4"/>
    <d v="2026-02-27T00:00:00"/>
    <x v="36"/>
    <x v="15"/>
  </r>
  <r>
    <n v="2025"/>
    <n v="12"/>
    <n v="119"/>
    <x v="45"/>
    <s v="Vida Gpo y Col"/>
    <n v="217"/>
    <s v="16badfc6202cb3f8889e0f2779b19218af4cbb736e56acadce8148aba9a7a9f8"/>
    <s v="a62909462c6310cff6f2c460478962c30aafe7f1a24cba6daff12de1aba6d3de"/>
    <x v="20"/>
    <n v="605608.28590999998"/>
    <n v="541440.15862"/>
    <n v="605608.28590999998"/>
    <n v="541440.15862"/>
    <n v="322950.41795999999"/>
    <n v="237281.06605999998"/>
    <n v="322950.41795999999"/>
    <n v="237281.06605999998"/>
    <n v="34851877.802999951"/>
    <n v="34722901.368000001"/>
    <n v="143.042"/>
    <n v="137.94900000000001"/>
    <n v="17568.44196"/>
    <n v="15347.123949999999"/>
    <n v="273353.18520999997"/>
    <n v="213070.54633000001"/>
    <n v="400969.73245999997"/>
    <n v="373538.58314999996"/>
    <n v="172681.84675"/>
    <n v="113427.66495999999"/>
    <n v="432926.43916000001"/>
    <n v="428012.49366000004"/>
    <n v="0"/>
    <n v="0"/>
    <s v="Vida Gpo y Col"/>
    <s v="Vida"/>
    <s v="Vida"/>
    <x v="37"/>
    <x v="0"/>
    <n v="1277734.8276199999"/>
    <n v="1263154.0409200001"/>
    <n v="1025001350.6946898"/>
    <n v="915229324.65265012"/>
    <n v="979173922.5983398"/>
    <n v="876641246.77608013"/>
    <n v="100163175.79472996"/>
    <n v="95382072.448490024"/>
    <n v="61461310.436570011"/>
    <n v="56544656.697530009"/>
    <n v="605608.28590999998"/>
    <n v="615192.24676000001"/>
    <n v="0.60462168966278307"/>
    <n v="0.56765400952301426"/>
    <n v="64168.127289999975"/>
    <n v="11.851379375617244"/>
    <n v="100"/>
    <n v="88.011538095867408"/>
    <n v="47.397024235306255"/>
    <n v="42.864143333274683"/>
    <n v="5.908365735318806E-2"/>
    <n v="6.1848898539184474E-2"/>
    <n v="5.9158960933150671E-2"/>
    <n v="6.1763025708770888E-2"/>
    <n v="0.17240053081372603"/>
    <n v="0.43222115884905699"/>
    <m/>
    <n v="59254.181790000002"/>
    <n v="52.239620564256398"/>
    <n v="4913.9454999999725"/>
    <n v="1.148084593975307"/>
    <n v="0"/>
    <m/>
    <n v="36.104588251612647"/>
    <n v="53.32661812490359"/>
    <n v="43.824061123351477"/>
    <n v="0.52545319269314139"/>
    <n v="28.292337875097594"/>
    <n v="7.3435919466944721"/>
    <n v="68.1730223208978"/>
    <n v="57.041107918010802"/>
    <s v="Resto"/>
    <n v="2024"/>
    <n v="4"/>
    <d v="2026-02-27T00:00:00"/>
    <x v="37"/>
    <x v="20"/>
  </r>
  <r>
    <n v="2025"/>
    <n v="12"/>
    <n v="119"/>
    <x v="45"/>
    <s v="Vida Individual"/>
    <n v="217"/>
    <s v="16badfc6202cb3f8889e0f2779b19218af4cbb736e56acadce8148aba9a7a9f8"/>
    <s v="a62909462c6310cff6f2c460478962c30aafe7f1a24cba6daff12de1aba6d3de"/>
    <x v="39"/>
    <n v="0"/>
    <n v="73752.088140000007"/>
    <n v="0"/>
    <n v="73752.088140000007"/>
    <n v="461279.91237000003"/>
    <n v="2920.8971999999999"/>
    <n v="461279.91237000003"/>
    <n v="2920.8971999999999"/>
    <n v="34851877.802999951"/>
    <n v="34722901.368000001"/>
    <n v="143.042"/>
    <n v="137.94900000000001"/>
    <n v="0"/>
    <n v="0"/>
    <n v="461279.91236999998"/>
    <n v="2920.8972000000003"/>
    <n v="454174.25738999998"/>
    <n v="-15850.468949999999"/>
    <n v="0"/>
    <n v="0"/>
    <n v="0"/>
    <n v="0"/>
    <n v="0"/>
    <n v="73752.088140000007"/>
    <s v="Vida Individual"/>
    <s v="Vida"/>
    <s v="Vida"/>
    <x v="35"/>
    <x v="0"/>
    <n v="1277734.8276199999"/>
    <n v="1263154.0409200001"/>
    <n v="1025001350.6946898"/>
    <n v="915229324.65265012"/>
    <n v="979173922.5983398"/>
    <n v="876641246.77608013"/>
    <n v="318916234.91786987"/>
    <n v="280512511.78619993"/>
    <n v="158972712.63444"/>
    <n v="148438254.48143995"/>
    <n v="605608.28590999998"/>
    <n v="615192.24676000001"/>
    <m/>
    <n v="2.629190679245428E-2"/>
    <m/>
    <m/>
    <m/>
    <n v="11.988461904132599"/>
    <m/>
    <n v="5.8387247913392839"/>
    <m/>
    <m/>
    <n v="8.0583178612628655E-3"/>
    <n v="8.4130296642131921E-3"/>
    <m/>
    <m/>
    <m/>
    <n v="0"/>
    <m/>
    <n v="0"/>
    <m/>
    <n v="-73752.088140000007"/>
    <m/>
    <n v="15692.404894290701"/>
    <m/>
    <n v="3.9604264416966779"/>
    <n v="0.29016294980807156"/>
    <n v="15692.404894290697"/>
    <n v="-2965.3679510851321"/>
    <n v="101.56452173684039"/>
    <n v="-18.427828282014335"/>
    <s v="Resto"/>
    <n v="2024"/>
    <n v="4"/>
    <d v="2026-02-27T00:00:00"/>
    <x v="35"/>
    <x v="39"/>
  </r>
  <r>
    <n v="2025"/>
    <n v="12"/>
    <n v="119"/>
    <x v="45"/>
    <s v="Accidentes Personales"/>
    <n v="217"/>
    <s v="16badfc6202cb3f8889e0f2779b19218af4cbb736e56acadce8148aba9a7a9f8"/>
    <s v="a62909462c6310cff6f2c460478962c30aafe7f1a24cba6daff12de1aba6d3de"/>
    <x v="9"/>
    <n v="61365.917759999997"/>
    <n v="63855.948549999994"/>
    <n v="61365.917759999997"/>
    <n v="63855.948549999994"/>
    <n v="38619.851619999994"/>
    <n v="44458.373010000003"/>
    <n v="38619.851619999994"/>
    <n v="44458.373010000003"/>
    <n v="34851877.802999951"/>
    <n v="34722901.368000001"/>
    <n v="143.042"/>
    <n v="137.94900000000001"/>
    <n v="0"/>
    <n v="0"/>
    <n v="27790.96787"/>
    <n v="30460.34708"/>
    <n v="44705.604590000003"/>
    <n v="53777.687159999994"/>
    <n v="0"/>
    <n v="0"/>
    <n v="0"/>
    <n v="0"/>
    <n v="0"/>
    <n v="0"/>
    <s v="Accidentes Personales"/>
    <s v="Accidentes y Enfermedades"/>
    <s v="Accidentes Personales"/>
    <x v="5"/>
    <x v="0"/>
    <n v="1277734.8276199999"/>
    <n v="1263154.0409200001"/>
    <n v="1025001350.6946898"/>
    <n v="915229324.65265012"/>
    <n v="979173922.5983398"/>
    <n v="876641246.77608013"/>
    <n v="6811902.2167499969"/>
    <n v="6595100.8747899998"/>
    <n v="1727181.4153400001"/>
    <n v="1583187.5877299996"/>
    <n v="672126.54171000002"/>
    <n v="647961.79415999993"/>
    <n v="0.90086316284907086"/>
    <n v="0.96823308334966585"/>
    <n v="-2490.0307899999971"/>
    <n v="-3.8994500066822591"/>
    <n v="9.1301137437416244"/>
    <n v="9.8548940887450183"/>
    <n v="4.8027115199093808"/>
    <n v="5.055278016883153"/>
    <n v="5.9869109165963082E-3"/>
    <n v="6.2671111172118588E-3"/>
    <n v="6.9770435485373844E-3"/>
    <n v="7.284159715828506E-3"/>
    <m/>
    <m/>
    <m/>
    <n v="0"/>
    <m/>
    <n v="0"/>
    <m/>
    <n v="0"/>
    <m/>
    <n v="-13.132557479525286"/>
    <n v="62.933714722626512"/>
    <n v="69.622915357977249"/>
    <n v="2.2360043523509994"/>
    <n v="-8.763456315810302"/>
    <n v="-16.869603452838401"/>
    <n v="62.164393312368802"/>
    <n v="56.641236707287213"/>
    <s v="Resto"/>
    <n v="2024"/>
    <n v="4"/>
    <d v="2026-02-27T00:00:00"/>
    <x v="5"/>
    <x v="9"/>
  </r>
  <r>
    <n v="2025"/>
    <n v="12"/>
    <n v="119"/>
    <x v="45"/>
    <s v="GMM. Gpo y Col"/>
    <n v="217"/>
    <s v="16badfc6202cb3f8889e0f2779b19218af4cbb736e56acadce8148aba9a7a9f8"/>
    <s v="a62909462c6310cff6f2c460478962c30aafe7f1a24cba6daff12de1aba6d3de"/>
    <x v="34"/>
    <n v="0.18037"/>
    <n v="1890.8866699999999"/>
    <n v="0.18037"/>
    <n v="1890.8866699999999"/>
    <n v="-156.82071000000002"/>
    <n v="463.87455999999997"/>
    <n v="-156.82071000000002"/>
    <n v="463.87455999999997"/>
    <n v="34851877.802999951"/>
    <n v="34722901.368000001"/>
    <n v="143.042"/>
    <n v="137.94900000000001"/>
    <n v="0"/>
    <n v="0"/>
    <n v="-156.82070999999999"/>
    <n v="463.87455999999997"/>
    <n v="140.0641"/>
    <n v="1751.00298"/>
    <n v="0"/>
    <n v="0"/>
    <n v="0"/>
    <n v="0"/>
    <n v="0"/>
    <n v="0"/>
    <s v="GMM. Gpo y Col"/>
    <s v="Accidentes y Enfermedades"/>
    <s v="Gastos Medicos"/>
    <x v="29"/>
    <x v="0"/>
    <n v="1277734.8276199999"/>
    <n v="1263154.0409200001"/>
    <n v="1025001350.6946898"/>
    <n v="915229324.65265012"/>
    <n v="979173922.5983398"/>
    <n v="876641246.77608013"/>
    <n v="89461952.377649993"/>
    <n v="78987387.650929973"/>
    <n v="73926910.578630015"/>
    <n v="62198937.928239994"/>
    <n v="672126.54171000002"/>
    <n v="647961.79415999993"/>
    <n v="2.0161643604489599E-7"/>
    <n v="2.3939096180220832E-3"/>
    <n v="-1890.7062999999998"/>
    <n v="-99.990461088818194"/>
    <n v="2.6835720479228388E-5"/>
    <n v="0.29182070409742195"/>
    <n v="1.4116387539969465E-5"/>
    <n v="0.14969565142053456"/>
    <n v="1.7597049982202959E-8"/>
    <n v="1.8420629454813243E-8"/>
    <n v="2.0660250049545052E-4"/>
    <n v="2.1569674903546804E-4"/>
    <m/>
    <m/>
    <m/>
    <n v="0"/>
    <m/>
    <n v="0"/>
    <m/>
    <n v="0"/>
    <m/>
    <n v="-133.80670627852496"/>
    <n v="-86943.89865276932"/>
    <n v="24.532118574827123"/>
    <n v="-2.1212939749890218E-4"/>
    <n v="-133.80670627852496"/>
    <n v="-92.000921666049933"/>
    <n v="-111.96352955539641"/>
    <n v="26.491934354103723"/>
    <s v="Resto"/>
    <n v="2024"/>
    <n v="4"/>
    <d v="2026-02-27T00:00:00"/>
    <x v="29"/>
    <x v="34"/>
  </r>
  <r>
    <n v="2025"/>
    <n v="12"/>
    <n v="119"/>
    <x v="45"/>
    <s v="AP Gpo y Col"/>
    <n v="217"/>
    <s v="16badfc6202cb3f8889e0f2779b19218af4cbb736e56acadce8148aba9a7a9f8"/>
    <s v="a62909462c6310cff6f2c460478962c30aafe7f1a24cba6daff12de1aba6d3de"/>
    <x v="14"/>
    <n v="61132.332450000002"/>
    <n v="63620.749770000002"/>
    <n v="61132.332450000002"/>
    <n v="63620.749770000002"/>
    <n v="38606.066529999996"/>
    <n v="44489.096799999999"/>
    <n v="38606.066529999996"/>
    <n v="44489.096799999999"/>
    <n v="34851877.802999951"/>
    <n v="34722901.368000001"/>
    <n v="143.042"/>
    <n v="137.94900000000001"/>
    <n v="0"/>
    <n v="0"/>
    <n v="27777.182780000003"/>
    <n v="30491.07087"/>
    <n v="44463.592069999999"/>
    <n v="53503.186799999996"/>
    <n v="0"/>
    <n v="0"/>
    <n v="0"/>
    <n v="0"/>
    <n v="0"/>
    <n v="0"/>
    <s v="AP Gpo y Col"/>
    <s v="Accidentes y Enfermedades"/>
    <s v="Accidentes Personales"/>
    <x v="3"/>
    <x v="0"/>
    <n v="1277734.8276199999"/>
    <n v="1263154.0409200001"/>
    <n v="1025001350.6946898"/>
    <n v="915229324.65265012"/>
    <n v="979173922.5983398"/>
    <n v="876641246.77608013"/>
    <n v="2989208.7794700004"/>
    <n v="2889579.59987"/>
    <n v="1322156.15447"/>
    <n v="1195750.6656100003"/>
    <n v="672126.54171000002"/>
    <n v="647961.79415999993"/>
    <n v="2.045100792887375"/>
    <n v="2.2017303061269624"/>
    <n v="-2488.4173200000005"/>
    <n v="-3.9113297611173325"/>
    <n v="9.0953605692269406"/>
    <n v="9.8185958405890599"/>
    <n v="4.7844303159419583"/>
    <n v="5.0366580566581369"/>
    <n v="5.9641221358945392E-3"/>
    <n v="6.2432557729661551E-3"/>
    <n v="6.9513452045634021E-3"/>
    <n v="7.2573301797024163E-3"/>
    <m/>
    <m/>
    <m/>
    <n v="0"/>
    <m/>
    <n v="0"/>
    <m/>
    <n v="0"/>
    <m/>
    <n v="-13.223532715098862"/>
    <n v="63.151633485563167"/>
    <n v="69.928595561724379"/>
    <n v="2.9199324451562712"/>
    <n v="-8.9005994626124352"/>
    <n v="-16.895432348340034"/>
    <n v="62.47174707853064"/>
    <n v="56.989261189204534"/>
    <s v="Medianas"/>
    <n v="2024"/>
    <n v="4"/>
    <d v="2026-02-27T00:00:00"/>
    <x v="3"/>
    <x v="14"/>
  </r>
  <r>
    <n v="2025"/>
    <n v="12"/>
    <n v="119"/>
    <x v="45"/>
    <s v="Gastos Medicos"/>
    <n v="217"/>
    <s v="16badfc6202cb3f8889e0f2779b19218af4cbb736e56acadce8148aba9a7a9f8"/>
    <s v="a62909462c6310cff6f2c460478962c30aafe7f1a24cba6daff12de1aba6d3de"/>
    <x v="17"/>
    <n v="610760.62395000004"/>
    <n v="584105.84560999996"/>
    <n v="610760.62395000004"/>
    <n v="584105.84560999996"/>
    <n v="391531.56933999999"/>
    <n v="331917.15511999995"/>
    <n v="391531.56933999999"/>
    <n v="331917.15511999995"/>
    <n v="34851877.802999951"/>
    <n v="34722901.368000001"/>
    <n v="143.042"/>
    <n v="137.94900000000001"/>
    <n v="0"/>
    <n v="0"/>
    <n v="310747.23648000002"/>
    <n v="254656.42668"/>
    <n v="597418.86348000006"/>
    <n v="559362.15379000001"/>
    <n v="0"/>
    <n v="0"/>
    <n v="0"/>
    <n v="0"/>
    <n v="0"/>
    <n v="0"/>
    <s v="Gastos Medicos"/>
    <s v="Accidentes y Enfermedades"/>
    <s v="Gastos Medicos"/>
    <x v="28"/>
    <x v="0"/>
    <n v="1277734.8276199999"/>
    <n v="1263154.0409200001"/>
    <n v="1025001350.6946898"/>
    <n v="915229324.65265012"/>
    <n v="979173922.5983398"/>
    <n v="876641246.77608013"/>
    <n v="177180208.77595001"/>
    <n v="158266338.74798006"/>
    <n v="139622278.47811997"/>
    <n v="117437565.55420999"/>
    <n v="672126.54171000002"/>
    <n v="647961.79415999993"/>
    <n v="0.34471153870369697"/>
    <n v="0.36906511531812058"/>
    <n v="26654.778340000077"/>
    <n v="4.5633473008926506"/>
    <n v="90.869886256258383"/>
    <n v="90.145105911254987"/>
    <n v="47.800264244784373"/>
    <n v="46.241853858502871"/>
    <n v="5.9586323816652534E-2"/>
    <n v="6.2375090865296252E-2"/>
    <n v="6.3820709179273863E-2"/>
    <n v="6.6629975233095287E-2"/>
    <m/>
    <m/>
    <m/>
    <n v="0"/>
    <m/>
    <n v="0"/>
    <m/>
    <n v="0"/>
    <m/>
    <n v="17.960630627376673"/>
    <n v="64.105568366184116"/>
    <n v="56.824830228050281"/>
    <n v="0.28042198824405834"/>
    <n v="22.026072748787694"/>
    <n v="6.803590380962321"/>
    <n v="52.014968973339592"/>
    <n v="45.526216772900419"/>
    <s v="Resto"/>
    <n v="2024"/>
    <n v="4"/>
    <d v="2026-02-27T00:00:00"/>
    <x v="28"/>
    <x v="17"/>
  </r>
  <r>
    <n v="2025"/>
    <n v="12"/>
    <n v="119"/>
    <x v="45"/>
    <s v="AP Individual"/>
    <n v="217"/>
    <s v="16badfc6202cb3f8889e0f2779b19218af4cbb736e56acadce8148aba9a7a9f8"/>
    <s v="a62909462c6310cff6f2c460478962c30aafe7f1a24cba6daff12de1aba6d3de"/>
    <x v="26"/>
    <n v="233.58530999999999"/>
    <n v="235.19878"/>
    <n v="233.58530999999999"/>
    <n v="235.19878"/>
    <n v="13.78509"/>
    <n v="-30.723789999999997"/>
    <n v="13.78509"/>
    <n v="-30.723789999999997"/>
    <n v="34851877.802999951"/>
    <n v="34722901.368000001"/>
    <n v="143.042"/>
    <n v="137.94900000000001"/>
    <n v="0"/>
    <n v="0"/>
    <n v="13.78509"/>
    <n v="-30.723790000000001"/>
    <n v="242.01251999999999"/>
    <n v="274.50036"/>
    <n v="0"/>
    <n v="0"/>
    <n v="0"/>
    <n v="0"/>
    <n v="0"/>
    <n v="0"/>
    <s v="AP Individual"/>
    <s v="Accidentes y Enfermedades"/>
    <s v="Accidentes Personales"/>
    <x v="4"/>
    <x v="0"/>
    <n v="1277734.8276199999"/>
    <n v="1263154.0409200001"/>
    <n v="1025001350.6946898"/>
    <n v="915229324.65265012"/>
    <n v="979173922.5983398"/>
    <n v="876641246.77608013"/>
    <n v="3822693.4372799997"/>
    <n v="3705521.2749200007"/>
    <n v="405025.26086999994"/>
    <n v="387436.92212"/>
    <n v="672126.54171000002"/>
    <n v="647961.79415999993"/>
    <n v="6.1104902559543286E-3"/>
    <n v="6.3472521826251757E-3"/>
    <n v="-1.6134700000000066"/>
    <n v="-0.6860027080072495"/>
    <n v="3.4753174514685986E-2"/>
    <n v="3.6298248155958841E-2"/>
    <n v="1.8281203967421993E-2"/>
    <n v="1.8619960225017079E-2"/>
    <n v="2.2788780701770652E-5"/>
    <n v="2.3855344245704284E-5"/>
    <n v="2.5698343973983039E-5"/>
    <n v="2.6829536126090663E-5"/>
    <m/>
    <m/>
    <m/>
    <n v="0"/>
    <m/>
    <n v="0"/>
    <m/>
    <n v="0"/>
    <m/>
    <n v="-144.86780439522596"/>
    <n v="5.9015226599652175"/>
    <n v="-13.062903642612431"/>
    <n v="3.403513640208375E-3"/>
    <n v="-144.86780439522596"/>
    <n v="-11.835263166867982"/>
    <n v="5.6960234949828212"/>
    <n v="-11.19262284391904"/>
    <s v="Resto"/>
    <n v="2024"/>
    <n v="4"/>
    <d v="2026-02-27T00:00:00"/>
    <x v="4"/>
    <x v="26"/>
  </r>
  <r>
    <n v="2025"/>
    <n v="12"/>
    <n v="119"/>
    <x v="45"/>
    <s v="GMM. Individual"/>
    <n v="217"/>
    <s v="16badfc6202cb3f8889e0f2779b19218af4cbb736e56acadce8148aba9a7a9f8"/>
    <s v="a62909462c6310cff6f2c460478962c30aafe7f1a24cba6daff12de1aba6d3de"/>
    <x v="10"/>
    <n v="610760.44358000008"/>
    <n v="582214.95894000004"/>
    <n v="610760.44358000008"/>
    <n v="582214.95894000004"/>
    <n v="391688.39004999999"/>
    <n v="331453.28055999998"/>
    <n v="391688.39004999999"/>
    <n v="331453.28055999998"/>
    <n v="34851877.802999951"/>
    <n v="34722901.368000001"/>
    <n v="143.042"/>
    <n v="137.94900000000001"/>
    <n v="0"/>
    <n v="0"/>
    <n v="310904.05719000002"/>
    <n v="254192.55212000001"/>
    <n v="597278.79937999998"/>
    <n v="557611.1508099999"/>
    <n v="0"/>
    <n v="0"/>
    <n v="0"/>
    <n v="0"/>
    <n v="0"/>
    <n v="0"/>
    <s v="GMM. Individual"/>
    <s v="Accidentes y Enfermedades"/>
    <s v="Gastos Medicos"/>
    <x v="38"/>
    <x v="0"/>
    <n v="1277734.8276199999"/>
    <n v="1263154.0409200001"/>
    <n v="1025001350.6946898"/>
    <n v="915229324.65265012"/>
    <n v="979173922.5983398"/>
    <n v="876641246.77608013"/>
    <n v="87718256.398300007"/>
    <n v="79278951.097049981"/>
    <n v="65696782.829490021"/>
    <n v="55238627.625970006"/>
    <n v="672126.54171000002"/>
    <n v="647961.79415999993"/>
    <n v="0.69627517538280292"/>
    <n v="0.73438781780459828"/>
    <n v="28545.484640000039"/>
    <n v="4.9029115795943934"/>
    <n v="90.869859420537907"/>
    <n v="89.853285207157569"/>
    <n v="47.80025012839684"/>
    <n v="46.092158207082342"/>
    <n v="5.958630621960255E-2"/>
    <n v="6.23750724446668E-2"/>
    <n v="6.3614106678778412E-2"/>
    <n v="6.6414278484059827E-2"/>
    <m/>
    <m/>
    <m/>
    <n v="0"/>
    <m/>
    <n v="0"/>
    <m/>
    <n v="0"/>
    <m/>
    <n v="18.173031622505299"/>
    <n v="64.1312636021581"/>
    <n v="56.929708773449391"/>
    <n v="0.59620634859181965"/>
    <n v="22.310451111576036"/>
    <n v="7.1138549708659626"/>
    <n v="52.053422541153516"/>
    <n v="45.585987968632544"/>
    <s v="Medianas"/>
    <n v="2024"/>
    <n v="4"/>
    <d v="2026-02-27T00:00:00"/>
    <x v="38"/>
    <x v="10"/>
  </r>
  <r>
    <n v="2025"/>
    <n v="12"/>
    <n v="119"/>
    <x v="45"/>
    <s v="Accidentes y Enfermedades Total"/>
    <n v="217"/>
    <s v="16badfc6202cb3f8889e0f2779b19218af4cbb736e56acadce8148aba9a7a9f8"/>
    <s v="a62909462c6310cff6f2c460478962c30aafe7f1a24cba6daff12de1aba6d3de"/>
    <x v="5"/>
    <n v="672126.54171000002"/>
    <n v="647961.79415999993"/>
    <n v="672126.54171000002"/>
    <n v="647961.79415999993"/>
    <n v="430151.42095999996"/>
    <n v="376375.52812999993"/>
    <n v="430151.42095999996"/>
    <n v="376375.52812999993"/>
    <n v="34851877.802999951"/>
    <n v="34722901.368000001"/>
    <n v="143.042"/>
    <n v="137.94900000000001"/>
    <n v="0"/>
    <n v="0"/>
    <n v="338538.20435000001"/>
    <n v="285116.77376000001"/>
    <n v="642124.46807000006"/>
    <n v="613139.8409500001"/>
    <n v="0"/>
    <n v="0"/>
    <n v="0"/>
    <n v="0"/>
    <n v="0"/>
    <n v="0"/>
    <s v="Accidentes y Enfermedades Total"/>
    <s v="Totales"/>
    <s v="Accidentes y Enfermedades Total"/>
    <x v="2"/>
    <x v="0"/>
    <n v="1277734.8276199999"/>
    <n v="1263154.0409200001"/>
    <n v="1025001350.6946898"/>
    <n v="915229324.65265012"/>
    <n v="979173922.5983398"/>
    <n v="876641246.77608013"/>
    <n v="188947947.14104998"/>
    <n v="169654061.67242995"/>
    <n v="145343919.95890003"/>
    <n v="122278581.2772"/>
    <n v="672126.54171000002"/>
    <n v="647961.79415999993"/>
    <n v="0.35572047851266486"/>
    <n v="0.38193120033347161"/>
    <n v="24164.747550000087"/>
    <n v="3.7293475892859806"/>
    <n v="100"/>
    <n v="100"/>
    <n v="52.602975764693753"/>
    <n v="51.297131875386029"/>
    <n v="6.5573234733248845E-2"/>
    <n v="6.8642201982508116E-2"/>
    <n v="7.0797752727811233E-2"/>
    <n v="7.3914134948923793E-2"/>
    <m/>
    <m/>
    <m/>
    <n v="0"/>
    <m/>
    <n v="0"/>
    <m/>
    <n v="0"/>
    <m/>
    <n v="14.287829258502116"/>
    <n v="63.998576795617133"/>
    <n v="58.086067962992004"/>
    <n v="0.29595418995279404"/>
    <n v="18.736684582075156"/>
    <n v="4.7272457576873705"/>
    <n v="52.721586107367401"/>
    <n v="46.501100518641806"/>
    <s v="Resto"/>
    <n v="2024"/>
    <n v="4"/>
    <d v="2026-02-27T00:00:00"/>
    <x v="2"/>
    <x v="5"/>
  </r>
  <r>
    <n v="2025"/>
    <n v="12"/>
    <n v="119"/>
    <x v="45"/>
    <s v="Total General Sin Pensiones"/>
    <n v="217"/>
    <s v="16badfc6202cb3f8889e0f2779b19218af4cbb736e56acadce8148aba9a7a9f8"/>
    <s v="a62909462c6310cff6f2c460478962c30aafe7f1a24cba6daff12de1aba6d3de"/>
    <x v="43"/>
    <n v="1277734.8276199999"/>
    <n v="1263154.0409200001"/>
    <n v="1277734.8276199999"/>
    <n v="1263154.0409200001"/>
    <n v="1214381.75129"/>
    <n v="616577.49138999998"/>
    <n v="1214381.75129"/>
    <n v="616577.49138999998"/>
    <n v="34851877.802999951"/>
    <n v="34722901.368000001"/>
    <n v="143.042"/>
    <n v="137.94900000000001"/>
    <n v="17568.44196"/>
    <n v="15347.123949999999"/>
    <n v="1073171.3019299998"/>
    <n v="501108.21729"/>
    <n v="1497268.4579200002"/>
    <n v="970827.95514999994"/>
    <n v="172681.84675"/>
    <n v="113427.66495999999"/>
    <n v="432926.43916000001"/>
    <n v="428012.49366000004"/>
    <n v="0"/>
    <n v="73752.088140000007"/>
    <s v="Total General Sin Pensiones"/>
    <s v="Totales"/>
    <s v="Total General Sin Pensiones"/>
    <x v="25"/>
    <x v="0"/>
    <n v="1277734.8276199999"/>
    <n v="1263154.0409200001"/>
    <n v="1025001350.6946898"/>
    <n v="915229324.65265012"/>
    <n v="979173922.5983398"/>
    <n v="876641246.77608013"/>
    <n v="979173922.5983398"/>
    <n v="876641246.77608013"/>
    <n v="558476302.03137994"/>
    <n v="497794560.05847001"/>
    <n v="1277734.8276199999"/>
    <n v="1263154.0409200001"/>
    <n v="0.13049110052169258"/>
    <n v="0.14409019032190787"/>
    <n v="14580.786699999822"/>
    <n v="1.1543158021629862"/>
    <n v="100"/>
    <n v="100"/>
    <n v="100"/>
    <n v="100"/>
    <n v="0.12465689208643689"/>
    <n v="0.13049110052169258"/>
    <n v="0.13801503152222477"/>
    <n v="0.14409019032190787"/>
    <n v="1.7635462175276357E-2"/>
    <n v="4.4213436363908128E-2"/>
    <m/>
    <n v="59254.181790000002"/>
    <n v="52.239620564256398"/>
    <n v="4913.9454999999725"/>
    <n v="1.148084593975307"/>
    <n v="-73752.088140000007"/>
    <m/>
    <n v="96.955251894181544"/>
    <n v="95.041766494851998"/>
    <n v="48.812533659071747"/>
    <n v="0.21744552935780001"/>
    <n v="114.15958966582602"/>
    <n v="54.22593158523761"/>
    <n v="71.675276150600638"/>
    <n v="51.616583003378302"/>
    <s v="Resto"/>
    <n v="2024"/>
    <n v="4"/>
    <d v="2026-02-27T00:00:00"/>
    <x v="25"/>
    <x v="43"/>
  </r>
  <r>
    <n v="2025"/>
    <n v="12"/>
    <n v="119"/>
    <x v="45"/>
    <s v="Total General"/>
    <n v="217"/>
    <s v="16badfc6202cb3f8889e0f2779b19218af4cbb736e56acadce8148aba9a7a9f8"/>
    <s v="a62909462c6310cff6f2c460478962c30aafe7f1a24cba6daff12de1aba6d3de"/>
    <x v="68"/>
    <n v="1277734.8276199999"/>
    <n v="1263154.0409200001"/>
    <n v="1277734.8276199999"/>
    <n v="1263154.0409200001"/>
    <n v="1214381.75129"/>
    <n v="616577.49138999998"/>
    <n v="1214381.75129"/>
    <n v="616577.49138999998"/>
    <n v="34851877.802999951"/>
    <n v="34722901.368000001"/>
    <n v="143.042"/>
    <n v="137.94900000000001"/>
    <n v="17568.44196"/>
    <n v="15347.123949999999"/>
    <n v="1073171.3019299998"/>
    <n v="501108.21729"/>
    <n v="1497268.4579200002"/>
    <n v="970827.95514999994"/>
    <n v="172681.84675"/>
    <n v="113427.66495999999"/>
    <n v="432926.43916000001"/>
    <n v="428012.49366000004"/>
    <n v="0"/>
    <n v="73752.088140000007"/>
    <s v="Total General"/>
    <s v="Totales"/>
    <s v="Total General"/>
    <x v="26"/>
    <x v="0"/>
    <n v="1277734.8276199999"/>
    <n v="1263154.0409200001"/>
    <n v="1025001350.6946898"/>
    <n v="915229324.65265012"/>
    <n v="979173922.5983398"/>
    <n v="876641246.77608013"/>
    <n v="1025001350.6946898"/>
    <n v="915229324.65265012"/>
    <n v="593582477.48155999"/>
    <n v="529500429.12055987"/>
    <n v="1277734.8276199999"/>
    <n v="1263154.0409200001"/>
    <n v="0.12465689208643689"/>
    <n v="0.13801503152222477"/>
    <n v="14580.786699999822"/>
    <n v="1.1543158021629862"/>
    <n v="100"/>
    <n v="100"/>
    <n v="100"/>
    <n v="100"/>
    <n v="0.12465689208643689"/>
    <n v="0.13049110052169258"/>
    <n v="0.13801503152222477"/>
    <n v="0.14409019032190787"/>
    <n v="1.6846987238891512E-2"/>
    <n v="4.2236670114296548E-2"/>
    <m/>
    <n v="59254.181790000002"/>
    <n v="52.239620564256398"/>
    <n v="4913.9454999999725"/>
    <n v="1.148084593975307"/>
    <n v="-73752.088140000007"/>
    <m/>
    <n v="96.955251894181544"/>
    <n v="95.041766494851998"/>
    <n v="48.812533659071747"/>
    <n v="0.20458517516257468"/>
    <n v="114.15958966582602"/>
    <n v="54.22593158523761"/>
    <n v="71.675276150600638"/>
    <n v="51.616583003378302"/>
    <s v="Resto"/>
    <n v="2024"/>
    <n v="4"/>
    <d v="2026-02-27T00:00:00"/>
    <x v="26"/>
    <x v="68"/>
  </r>
  <r>
    <n v="2025"/>
    <n v="12"/>
    <n v="61"/>
    <x v="46"/>
    <s v="Incendio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2645815.2402600003"/>
    <n v="1521721.9471099998"/>
    <n v="3880376.7651399998"/>
    <n v="3138762.3692800002"/>
    <n v="0"/>
    <n v="0"/>
    <n v="0"/>
    <n v="0"/>
    <n v="0"/>
    <n v="0"/>
    <s v="Incendio"/>
    <s v="Daños Sin Autos"/>
    <s v="Incendio"/>
    <x v="0"/>
    <x v="0"/>
    <n v="0"/>
    <n v="0"/>
    <n v="1025001350.6946898"/>
    <n v="915229324.65265012"/>
    <n v="979173922.5983398"/>
    <n v="876641246.77608013"/>
    <n v="34004630.66296"/>
    <n v="29220783.15724"/>
    <n v="21161856.01103"/>
    <n v="17879229.429379996"/>
    <m/>
    <m/>
    <m/>
    <m/>
    <m/>
    <m/>
    <m/>
    <m/>
    <m/>
    <m/>
    <m/>
    <m/>
    <m/>
    <m/>
    <m/>
    <m/>
    <m/>
    <n v="0"/>
    <m/>
    <n v="0"/>
    <m/>
    <n v="0"/>
    <m/>
    <m/>
    <m/>
    <m/>
    <m/>
    <n v="73.869821966150823"/>
    <n v="23.627605680455453"/>
    <n v="68.184493424172487"/>
    <n v="48.481591406968064"/>
    <m/>
    <n v="2024"/>
    <n v="4"/>
    <d v="2026-02-27T00:00:00"/>
    <x v="0"/>
    <x v="69"/>
  </r>
  <r>
    <n v="2025"/>
    <n v="12"/>
    <n v="61"/>
    <x v="46"/>
    <s v="Divers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28679.18602000002"/>
    <n v="491061.87570999999"/>
    <n v="1127169.9158900001"/>
    <n v="1062791.64161"/>
    <n v="0"/>
    <n v="0"/>
    <n v="0"/>
    <n v="0"/>
    <n v="0"/>
    <n v="0"/>
    <s v="Diversos"/>
    <s v="Daños Sin Autos"/>
    <s v="Diversos"/>
    <x v="6"/>
    <x v="0"/>
    <n v="0"/>
    <n v="0"/>
    <n v="1025001350.6946898"/>
    <n v="915229324.65265012"/>
    <n v="979173922.5983398"/>
    <n v="876641246.77608013"/>
    <n v="37295032.047789998"/>
    <n v="33101301.12385001"/>
    <n v="10154871.342620004"/>
    <n v="8675799.555670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7.6604012998588322"/>
    <n v="6.0574690051640623"/>
    <n v="46.903237796456018"/>
    <n v="46.204905692154391"/>
    <m/>
    <n v="2024"/>
    <n v="4"/>
    <d v="2026-02-27T00:00:00"/>
    <x v="6"/>
    <x v="69"/>
  </r>
  <r>
    <n v="2025"/>
    <n v="12"/>
    <n v="61"/>
    <x v="46"/>
    <s v="Salud Individu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47005.570439999996"/>
    <n v="34908.48646"/>
    <n v="64335.718350000003"/>
    <n v="30278.11563"/>
    <n v="0"/>
    <n v="0"/>
    <n v="0"/>
    <n v="0"/>
    <n v="0"/>
    <n v="0"/>
    <s v="Salud Individual"/>
    <s v="Accidentes y Enfermedades"/>
    <s v="Salud"/>
    <x v="31"/>
    <x v="0"/>
    <n v="0"/>
    <n v="0"/>
    <n v="1025001350.6946898"/>
    <n v="915229324.65265012"/>
    <n v="979173922.5983398"/>
    <n v="876641246.77608013"/>
    <n v="2804346.7436799998"/>
    <n v="2414500.2255700002"/>
    <n v="2031862.0334500002"/>
    <n v="1463480.79704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4.653705178141927"/>
    <n v="112.48257036925784"/>
    <n v="73.062944885887006"/>
    <n v="115.29279723541367"/>
    <m/>
    <n v="2024"/>
    <n v="4"/>
    <d v="2026-02-27T00:00:00"/>
    <x v="31"/>
    <x v="69"/>
  </r>
  <r>
    <n v="2025"/>
    <n v="12"/>
    <n v="61"/>
    <x v="46"/>
    <s v="RC Viajero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22.52963"/>
    <n v="172.78841"/>
    <n v="419.94893999999999"/>
    <n v="307.41619000000003"/>
    <n v="0"/>
    <n v="0"/>
    <n v="0"/>
    <n v="0"/>
    <n v="0"/>
    <n v="0"/>
    <s v="RC Viajero"/>
    <s v="Daños Sin Autos"/>
    <s v="Responsabilidad Civil y Riesgos Profesionales"/>
    <x v="32"/>
    <x v="0"/>
    <n v="0"/>
    <n v="0"/>
    <n v="1025001350.6946898"/>
    <n v="915229324.65265012"/>
    <n v="979173922.5983398"/>
    <n v="876641246.77608013"/>
    <n v="384520.93780999992"/>
    <n v="319948.49102999998"/>
    <n v="68347.172659999997"/>
    <n v="98764.6006000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02.41011535438057"/>
    <n v="36.605993327807475"/>
    <n v="124.42694342793197"/>
    <n v="56.206672133956246"/>
    <m/>
    <n v="2024"/>
    <n v="4"/>
    <d v="2026-02-27T00:00:00"/>
    <x v="32"/>
    <x v="69"/>
  </r>
  <r>
    <n v="2025"/>
    <n v="12"/>
    <n v="61"/>
    <x v="46"/>
    <s v="GMM. Individu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69470.641109999997"/>
    <n v="101664.25670999999"/>
    <n v="82462.654349999997"/>
    <n v="77848.055900000007"/>
    <n v="0"/>
    <n v="0"/>
    <n v="0"/>
    <n v="0"/>
    <n v="0"/>
    <n v="0"/>
    <s v="GMM. Individual"/>
    <s v="Accidentes y Enfermedades"/>
    <s v="Gastos Medicos"/>
    <x v="38"/>
    <x v="0"/>
    <n v="0"/>
    <n v="0"/>
    <n v="1025001350.6946898"/>
    <n v="915229324.65265012"/>
    <n v="979173922.5983398"/>
    <n v="876641246.77608013"/>
    <n v="87718256.398300007"/>
    <n v="79278951.097049981"/>
    <n v="65696782.829490021"/>
    <n v="55238627.62597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1.6666020505448"/>
    <n v="5.9276990242732364"/>
    <n v="84.244973264070055"/>
    <n v="130.59318634827974"/>
    <m/>
    <n v="2024"/>
    <n v="4"/>
    <d v="2026-02-27T00:00:00"/>
    <x v="38"/>
    <x v="69"/>
  </r>
  <r>
    <n v="2025"/>
    <n v="12"/>
    <n v="61"/>
    <x v="46"/>
    <s v="AyA Otr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7879.3294900000001"/>
    <n v="321.86606"/>
    <n v="26581.416949999999"/>
    <n v="23605.12458"/>
    <n v="0"/>
    <n v="0"/>
    <n v="0"/>
    <n v="0"/>
    <n v="0"/>
    <n v="0"/>
    <s v="AyA Otros"/>
    <s v="Daños Sin Autos"/>
    <s v="Agricola y de Animales"/>
    <x v="39"/>
    <x v="0"/>
    <n v="0"/>
    <n v="0"/>
    <n v="1025001350.6946898"/>
    <n v="915229324.65265012"/>
    <n v="979173922.5983398"/>
    <n v="876641246.77608013"/>
    <n v="90.905000000000001"/>
    <n v="87.405000000000001"/>
    <n v="-598.09543999999994"/>
    <n v="-532.9099600000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348.0150190423933"/>
    <n v="12.608670460149707"/>
    <n v="29.642247833594137"/>
    <n v="1.3635431531367923"/>
    <m/>
    <n v="2024"/>
    <n v="4"/>
    <d v="2026-02-27T00:00:00"/>
    <x v="39"/>
    <x v="69"/>
  </r>
  <r>
    <n v="2025"/>
    <n v="12"/>
    <n v="61"/>
    <x v="46"/>
    <s v="AP Individu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1362.25029"/>
    <n v="6747.4506700000002"/>
    <n v="17469.147420000001"/>
    <n v="23861.322670000001"/>
    <n v="0"/>
    <n v="0"/>
    <n v="0"/>
    <n v="0"/>
    <n v="0"/>
    <n v="0"/>
    <s v="AP Individual"/>
    <s v="Accidentes y Enfermedades"/>
    <s v="Accidentes Personales"/>
    <x v="4"/>
    <x v="0"/>
    <n v="0"/>
    <n v="0"/>
    <n v="1025001350.6946898"/>
    <n v="915229324.65265012"/>
    <n v="979173922.5983398"/>
    <n v="876641246.77608013"/>
    <n v="3822693.4372799997"/>
    <n v="3705521.2749200007"/>
    <n v="405025.26086999994"/>
    <n v="387436.922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8.393232432479564"/>
    <n v="-26.788855498092968"/>
    <n v="65.041813528871117"/>
    <n v="28.277773044338954"/>
    <m/>
    <n v="2024"/>
    <n v="4"/>
    <d v="2026-02-27T00:00:00"/>
    <x v="4"/>
    <x v="69"/>
  </r>
  <r>
    <n v="2025"/>
    <n v="12"/>
    <n v="61"/>
    <x v="46"/>
    <s v="Automoviles Turista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2.532549999999999"/>
    <n v="-14.38194"/>
    <n v="0"/>
    <n v="0"/>
    <n v="0"/>
    <n v="0"/>
    <n v="0"/>
    <n v="0"/>
    <n v="0"/>
    <n v="0"/>
    <s v="Automoviles Turistas"/>
    <s v="Automóviles"/>
    <s v="Automóviles"/>
    <x v="12"/>
    <x v="0"/>
    <n v="0"/>
    <n v="0"/>
    <n v="1025001350.6946898"/>
    <n v="915229324.65265012"/>
    <n v="979173922.5983398"/>
    <n v="876641246.77608013"/>
    <n v="2097418.8258400001"/>
    <n v="1901006.6212099998"/>
    <n v="1101962.7584699998"/>
    <n v="872757.556609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87.14088641727054"/>
    <m/>
    <m/>
    <m/>
    <m/>
    <n v="2024"/>
    <n v="4"/>
    <d v="2026-02-27T00:00:00"/>
    <x v="12"/>
    <x v="69"/>
  </r>
  <r>
    <n v="2025"/>
    <n v="12"/>
    <n v="61"/>
    <x v="46"/>
    <s v="AyA Pecuario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11.42684"/>
    <n v="2444.7987000000003"/>
    <n v="2918.28361"/>
    <n v="2310.07845"/>
    <n v="0"/>
    <n v="0"/>
    <n v="0"/>
    <n v="0"/>
    <n v="0"/>
    <n v="0"/>
    <s v="AyA Pecuario"/>
    <s v="Daños Sin Autos"/>
    <s v="Agricola y de Animales"/>
    <x v="41"/>
    <x v="0"/>
    <n v="0"/>
    <n v="0"/>
    <n v="1025001350.6946898"/>
    <n v="915229324.65265012"/>
    <n v="979173922.5983398"/>
    <n v="876641246.77608013"/>
    <n v="114028.24609999999"/>
    <n v="7115.1798200000012"/>
    <n v="30135.195680000001"/>
    <n v="29117.622310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5.442289788521236"/>
    <n v="26.328333568065631"/>
    <n v="3.8182320463363055"/>
    <n v="105.83184739894872"/>
    <m/>
    <n v="2024"/>
    <n v="4"/>
    <d v="2026-02-27T00:00:00"/>
    <x v="41"/>
    <x v="69"/>
  </r>
  <r>
    <n v="2025"/>
    <n v="12"/>
    <n v="61"/>
    <x v="46"/>
    <s v="Otros Automoviles y Obligatori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4722.0408099999995"/>
    <n v="4637.1313099999998"/>
    <n v="12707.32431"/>
    <n v="9603.3348499999993"/>
    <n v="0"/>
    <n v="0"/>
    <n v="0"/>
    <n v="0"/>
    <n v="0"/>
    <n v="0"/>
    <s v="Otros Automoviles y Obligatorios"/>
    <s v="Automóviles"/>
    <s v="Automóviles"/>
    <x v="9"/>
    <x v="0"/>
    <n v="0"/>
    <n v="0"/>
    <n v="1025001350.6946898"/>
    <n v="915229324.65265012"/>
    <n v="979173922.5983398"/>
    <n v="876641246.77608013"/>
    <n v="6335924.7192400005"/>
    <n v="4915215.4919500006"/>
    <n v="3404863.2988200011"/>
    <n v="3043391.87018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.8310781887261207"/>
    <n v="32.321995520129157"/>
    <n v="37.159992889171804"/>
    <n v="48.286677309809726"/>
    <m/>
    <n v="2024"/>
    <n v="4"/>
    <d v="2026-02-27T00:00:00"/>
    <x v="9"/>
    <x v="69"/>
  </r>
  <r>
    <n v="2025"/>
    <n v="12"/>
    <n v="61"/>
    <x v="46"/>
    <s v="RC Gener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8377.275270000006"/>
    <n v="14787.40337"/>
    <n v="144958.90330000001"/>
    <n v="150087.80194999999"/>
    <n v="0"/>
    <n v="0"/>
    <n v="0"/>
    <n v="0"/>
    <n v="0"/>
    <n v="0"/>
    <s v="RC General"/>
    <s v="Daños Sin Autos"/>
    <s v="Responsabilidad Civil y Riesgos Profesionales"/>
    <x v="21"/>
    <x v="0"/>
    <n v="0"/>
    <n v="0"/>
    <n v="1025001350.6946898"/>
    <n v="915229324.65265012"/>
    <n v="979173922.5983398"/>
    <n v="876641246.77608013"/>
    <n v="17283430.244149998"/>
    <n v="14944322.838619996"/>
    <n v="9150572.3407299984"/>
    <n v="6562817.162540000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94.77705320755041"/>
    <n v="-3.4172654828462434"/>
    <n v="40.271603841528233"/>
    <n v="9.8525017875378396"/>
    <m/>
    <n v="2024"/>
    <n v="4"/>
    <d v="2026-02-27T00:00:00"/>
    <x v="21"/>
    <x v="69"/>
  </r>
  <r>
    <n v="2025"/>
    <n v="12"/>
    <n v="61"/>
    <x v="46"/>
    <s v="Tecni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281923.02629000001"/>
    <n v="256395.30361"/>
    <n v="529350.12811000005"/>
    <n v="534176.76142"/>
    <n v="0"/>
    <n v="0"/>
    <n v="0"/>
    <n v="0"/>
    <n v="0"/>
    <n v="0"/>
    <s v="Tecnicos"/>
    <s v="Daños Sin Autos"/>
    <s v="Diversos"/>
    <x v="7"/>
    <x v="0"/>
    <n v="0"/>
    <n v="0"/>
    <n v="1025001350.6946898"/>
    <n v="915229324.65265012"/>
    <n v="979173922.5983398"/>
    <n v="876641246.77608013"/>
    <n v="18807011.735299997"/>
    <n v="17544387.203949999"/>
    <n v="7015944.0200799983"/>
    <n v="5608070.432200001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.9563924613962342"/>
    <n v="-0.90356482321869436"/>
    <n v="53.258327771938461"/>
    <n v="47.998213723941376"/>
    <m/>
    <n v="2024"/>
    <n v="4"/>
    <d v="2026-02-27T00:00:00"/>
    <x v="7"/>
    <x v="69"/>
  </r>
  <r>
    <n v="2025"/>
    <n v="12"/>
    <n v="61"/>
    <x v="46"/>
    <s v="Automoviles Resident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67845.07337999996"/>
    <n v="252842.05071000001"/>
    <n v="712751.70862000005"/>
    <n v="270096.14438999997"/>
    <n v="0"/>
    <n v="0"/>
    <n v="0"/>
    <n v="0"/>
    <n v="0"/>
    <n v="0"/>
    <s v="Automoviles Residentes"/>
    <s v="Automóviles"/>
    <s v="Automóviles"/>
    <x v="13"/>
    <x v="0"/>
    <n v="0"/>
    <n v="0"/>
    <n v="1025001350.6946898"/>
    <n v="915229324.65265012"/>
    <n v="979173922.5983398"/>
    <n v="876641246.77608013"/>
    <n v="131854203.17789003"/>
    <n v="118102294.51461999"/>
    <n v="82072506.09262"/>
    <n v="71101630.91985002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24.58490262416682"/>
    <n v="163.88814628573013"/>
    <n v="79.669408927750979"/>
    <n v="93.611869684786669"/>
    <m/>
    <n v="2024"/>
    <n v="4"/>
    <d v="2026-02-27T00:00:00"/>
    <x v="13"/>
    <x v="69"/>
  </r>
  <r>
    <n v="2025"/>
    <n v="12"/>
    <n v="61"/>
    <x v="46"/>
    <s v="Salud Gpo y Co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434800.43024999998"/>
    <n v="505462.29082999995"/>
    <n v="585673.22946000006"/>
    <n v="385470.77585000003"/>
    <n v="0"/>
    <n v="0"/>
    <n v="0"/>
    <n v="0"/>
    <n v="0"/>
    <n v="0"/>
    <s v="Salud Gpo y Col"/>
    <s v="Accidentes y Enfermedades"/>
    <s v="Salud"/>
    <x v="27"/>
    <x v="0"/>
    <n v="0"/>
    <n v="0"/>
    <n v="1025001350.6946898"/>
    <n v="915229324.65265012"/>
    <n v="979173922.5983398"/>
    <n v="876641246.77608013"/>
    <n v="2151489.4046700001"/>
    <n v="2378121.8240900002"/>
    <n v="1962598.0319900003"/>
    <n v="1794347.338209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3.979650284884537"/>
    <n v="51.93712887015478"/>
    <n v="74.239423688682649"/>
    <n v="131.1285634340002"/>
    <m/>
    <n v="2024"/>
    <n v="4"/>
    <d v="2026-02-27T00:00:00"/>
    <x v="27"/>
    <x v="69"/>
  </r>
  <r>
    <n v="2025"/>
    <n v="12"/>
    <n v="61"/>
    <x v="46"/>
    <s v="Huracan y Otros Riesgos Hidrometeorologi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70906.37309000001"/>
    <n v="578480.93833000003"/>
    <n v="1453847.3505899999"/>
    <n v="1172350.3029700001"/>
    <n v="0"/>
    <n v="0"/>
    <n v="0"/>
    <n v="0"/>
    <n v="0"/>
    <n v="0"/>
    <s v="Huracan y Otros Riesgos Hidrometeorologicos"/>
    <s v="Daños Sin Autos"/>
    <s v="Riesgos Catastroficos"/>
    <x v="14"/>
    <x v="0"/>
    <n v="0"/>
    <n v="0"/>
    <n v="1025001350.6946898"/>
    <n v="915229324.65265012"/>
    <n v="979173922.5983398"/>
    <n v="876641246.77608013"/>
    <n v="23197857.011369999"/>
    <n v="20492623.836209998"/>
    <n v="11407851.490080001"/>
    <n v="6622132.738110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.3093889077601784"/>
    <n v="24.011342591618124"/>
    <n v="39.268660004663829"/>
    <n v="49.343693336752018"/>
    <m/>
    <n v="2024"/>
    <n v="4"/>
    <d v="2026-02-27T00:00:00"/>
    <x v="14"/>
    <x v="69"/>
  </r>
  <r>
    <n v="2025"/>
    <n v="12"/>
    <n v="61"/>
    <x v="46"/>
    <s v="Total General Sin Pension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7338366.5609499998"/>
    <n v="5636171.7096000006"/>
    <n v="14212884.36369"/>
    <n v="10800117.92447"/>
    <n v="0"/>
    <n v="0"/>
    <n v="0"/>
    <n v="0"/>
    <n v="0"/>
    <n v="0"/>
    <s v="Total General Sin Pensiones"/>
    <s v="Totales"/>
    <s v="Total General Sin Pensiones"/>
    <x v="25"/>
    <x v="0"/>
    <n v="0"/>
    <n v="0"/>
    <n v="1025001350.6946898"/>
    <n v="915229324.65265012"/>
    <n v="979173922.5983398"/>
    <n v="876641246.77608013"/>
    <n v="979173922.5983398"/>
    <n v="876641246.77608013"/>
    <n v="558476302.03137994"/>
    <n v="497794560.05847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0.201259632503351"/>
    <n v="31.599344220933379"/>
    <n v="51.631789671753772"/>
    <n v="52.186205271240937"/>
    <m/>
    <n v="2024"/>
    <n v="4"/>
    <d v="2026-02-27T00:00:00"/>
    <x v="25"/>
    <x v="69"/>
  </r>
  <r>
    <n v="2025"/>
    <n v="12"/>
    <n v="61"/>
    <x v="46"/>
    <s v="Miscelane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246756.15972999998"/>
    <n v="234666.57209999999"/>
    <n v="597819.78778000001"/>
    <n v="528614.88019000005"/>
    <n v="0"/>
    <n v="0"/>
    <n v="0"/>
    <n v="0"/>
    <n v="0"/>
    <n v="0"/>
    <s v="Miscelaneos"/>
    <s v="Daños Sin Autos"/>
    <s v="Diversos"/>
    <x v="8"/>
    <x v="0"/>
    <n v="0"/>
    <n v="0"/>
    <n v="1025001350.6946898"/>
    <n v="915229324.65265012"/>
    <n v="979173922.5983398"/>
    <n v="876641246.77608013"/>
    <n v="18488020.312490001"/>
    <n v="15556913.919899998"/>
    <n v="3138927.3225399987"/>
    <n v="3067729.1234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.1518149866049967"/>
    <n v="13.091744138024563"/>
    <n v="41.276010726631753"/>
    <n v="44.392729167149774"/>
    <m/>
    <n v="2024"/>
    <n v="4"/>
    <d v="2026-02-27T00:00:00"/>
    <x v="8"/>
    <x v="69"/>
  </r>
  <r>
    <n v="2025"/>
    <n v="12"/>
    <n v="61"/>
    <x v="46"/>
    <s v="Vida Tot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642984.59552999993"/>
    <n v="533789.75106000004"/>
    <n v="943102.63101999997"/>
    <n v="930889.35808000003"/>
    <n v="0"/>
    <n v="0"/>
    <n v="0"/>
    <n v="0"/>
    <n v="0"/>
    <n v="0"/>
    <s v="Vida Total"/>
    <s v="Totales"/>
    <s v="Vida Total"/>
    <x v="36"/>
    <x v="0"/>
    <n v="0"/>
    <n v="0"/>
    <n v="1025001350.6946898"/>
    <n v="915229324.65265012"/>
    <n v="979173922.5983398"/>
    <n v="876641246.77608013"/>
    <n v="419079410.71260005"/>
    <n v="375894584.23469001"/>
    <n v="220434023.07100993"/>
    <n v="204982911.17896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0.456526985233548"/>
    <n v="1.3120004900679438"/>
    <n v="68.177584748606691"/>
    <n v="57.341911412647875"/>
    <m/>
    <n v="2024"/>
    <n v="4"/>
    <d v="2026-02-27T00:00:00"/>
    <x v="36"/>
    <x v="69"/>
  </r>
  <r>
    <n v="2025"/>
    <n v="12"/>
    <n v="61"/>
    <x v="46"/>
    <s v="Credito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5602.66007"/>
    <n v="25394.730379999997"/>
    <n v="53221.580999999998"/>
    <n v="42759.362049999996"/>
    <n v="0"/>
    <n v="0"/>
    <n v="0"/>
    <n v="0"/>
    <n v="0"/>
    <n v="0"/>
    <s v="Credito"/>
    <s v="Daños Sin Autos"/>
    <s v="Credito"/>
    <x v="1"/>
    <x v="0"/>
    <n v="0"/>
    <n v="0"/>
    <n v="1025001350.6946898"/>
    <n v="915229324.65265012"/>
    <n v="979173922.5983398"/>
    <n v="876641246.77608013"/>
    <n v="2401337.6784999999"/>
    <n v="1715157.2791200001"/>
    <n v="1414741.6117099999"/>
    <n v="868637.32117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8.55945766493307"/>
    <n v="24.467668478697526"/>
    <n v="29.316415966673372"/>
    <n v="59.389871977755568"/>
    <m/>
    <n v="2024"/>
    <n v="4"/>
    <d v="2026-02-27T00:00:00"/>
    <x v="1"/>
    <x v="69"/>
  </r>
  <r>
    <n v="2025"/>
    <n v="12"/>
    <n v="61"/>
    <x v="46"/>
    <s v="Automovil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72487.74822000007"/>
    <n v="257098.31909999999"/>
    <n v="725578.27792999998"/>
    <n v="279843.79743999999"/>
    <n v="0"/>
    <n v="0"/>
    <n v="0"/>
    <n v="0"/>
    <n v="0"/>
    <n v="0"/>
    <s v="Automoviles"/>
    <s v="Totales"/>
    <s v="Automoviles Total"/>
    <x v="11"/>
    <x v="0"/>
    <n v="0"/>
    <n v="0"/>
    <n v="1025001350.6946898"/>
    <n v="915229324.65265012"/>
    <n v="979173922.5983398"/>
    <n v="876641246.77608013"/>
    <n v="212351111.97566"/>
    <n v="193217367.41473997"/>
    <n v="130402312.61627001"/>
    <n v="114416301.7067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22.67269199738618"/>
    <n v="159.27974268772846"/>
    <n v="78.900894036305573"/>
    <n v="91.872080586357555"/>
    <m/>
    <n v="2024"/>
    <n v="4"/>
    <d v="2026-02-27T00:00:00"/>
    <x v="11"/>
    <x v="69"/>
  </r>
  <r>
    <n v="2025"/>
    <n v="12"/>
    <n v="61"/>
    <x v="46"/>
    <s v="Gastos Medi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88883.660329999999"/>
    <n v="141001.12586"/>
    <n v="131853.16576"/>
    <n v="108997.18418000001"/>
    <n v="0"/>
    <n v="0"/>
    <n v="0"/>
    <n v="0"/>
    <n v="0"/>
    <n v="0"/>
    <s v="Gastos Medicos"/>
    <s v="Accidentes y Enfermedades"/>
    <s v="Gastos Medicos"/>
    <x v="28"/>
    <x v="0"/>
    <n v="0"/>
    <n v="0"/>
    <n v="1025001350.6946898"/>
    <n v="915229324.65265012"/>
    <n v="979173922.5983398"/>
    <n v="876641246.77608013"/>
    <n v="177180208.77595001"/>
    <n v="158266338.74798006"/>
    <n v="139622278.47811997"/>
    <n v="117437565.55420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6.962446372057641"/>
    <n v="20.969332145548989"/>
    <n v="67.411093103207406"/>
    <n v="129.36217290452942"/>
    <m/>
    <n v="2024"/>
    <n v="4"/>
    <d v="2026-02-27T00:00:00"/>
    <x v="28"/>
    <x v="69"/>
  </r>
  <r>
    <n v="2025"/>
    <n v="12"/>
    <n v="61"/>
    <x v="46"/>
    <s v="Terremoto y Erupcion Volcanica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67692.61960000001"/>
    <n v="142793.38204"/>
    <n v="1879014.3312599999"/>
    <n v="1554459.0067700001"/>
    <n v="0"/>
    <n v="0"/>
    <n v="0"/>
    <n v="0"/>
    <n v="0"/>
    <n v="0"/>
    <s v="Terremoto y Erupcion Volcanica"/>
    <s v="Daños Sin Autos"/>
    <s v="Riesgos Catastroficos"/>
    <x v="16"/>
    <x v="0"/>
    <n v="0"/>
    <n v="0"/>
    <n v="1025001350.6946898"/>
    <n v="915229324.65265012"/>
    <n v="979173922.5983398"/>
    <n v="876641246.77608013"/>
    <n v="15563905.993049996"/>
    <n v="14505796.106170004"/>
    <n v="760196.79989999975"/>
    <n v="-222767.64615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7.437248984707931"/>
    <n v="20.87898896506708"/>
    <n v="8.9244992339973983"/>
    <n v="9.1860500288591975"/>
    <m/>
    <n v="2024"/>
    <n v="4"/>
    <d v="2026-02-27T00:00:00"/>
    <x v="16"/>
    <x v="69"/>
  </r>
  <r>
    <n v="2025"/>
    <n v="12"/>
    <n v="61"/>
    <x v="46"/>
    <s v="Accidentes Personal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7120.737690000002"/>
    <n v="12831.916289999999"/>
    <n v="28244.41447"/>
    <n v="34650.645670000005"/>
    <n v="0"/>
    <n v="0"/>
    <n v="0"/>
    <n v="0"/>
    <n v="0"/>
    <n v="0"/>
    <s v="Accidentes Personales"/>
    <s v="Accidentes y Enfermedades"/>
    <s v="Accidentes Personales"/>
    <x v="5"/>
    <x v="0"/>
    <n v="0"/>
    <n v="0"/>
    <n v="1025001350.6946898"/>
    <n v="915229324.65265012"/>
    <n v="979173922.5983398"/>
    <n v="876641246.77608013"/>
    <n v="6811902.2167499969"/>
    <n v="6595100.8747899998"/>
    <n v="1727181.4153400001"/>
    <n v="1583187.58772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3.423078074023202"/>
    <n v="-18.488057224129651"/>
    <n v="60.616366142710845"/>
    <n v="37.032257384772699"/>
    <m/>
    <n v="2024"/>
    <n v="4"/>
    <d v="2026-02-27T00:00:00"/>
    <x v="5"/>
    <x v="69"/>
  </r>
  <r>
    <n v="2025"/>
    <n v="12"/>
    <n v="61"/>
    <x v="46"/>
    <s v="AP Gpo y Co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758.4874000000009"/>
    <n v="6084.4656199999999"/>
    <n v="10775.26705"/>
    <n v="10789.323"/>
    <n v="0"/>
    <n v="0"/>
    <n v="0"/>
    <n v="0"/>
    <n v="0"/>
    <n v="0"/>
    <s v="AP Gpo y Col"/>
    <s v="Accidentes y Enfermedades"/>
    <s v="Accidentes Personales"/>
    <x v="3"/>
    <x v="0"/>
    <n v="0"/>
    <n v="0"/>
    <n v="1025001350.6946898"/>
    <n v="915229324.65265012"/>
    <n v="979173922.5983398"/>
    <n v="876641246.77608013"/>
    <n v="2989208.7794700004"/>
    <n v="2889579.59987"/>
    <n v="1322156.15447"/>
    <n v="1195750.66561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.3575488852872999"/>
    <n v="-0.13027647795881281"/>
    <n v="53.44171400373785"/>
    <n v="56.393395767278442"/>
    <m/>
    <n v="2024"/>
    <n v="4"/>
    <d v="2026-02-27T00:00:00"/>
    <x v="3"/>
    <x v="69"/>
  </r>
  <r>
    <n v="2025"/>
    <n v="12"/>
    <n v="61"/>
    <x v="46"/>
    <s v="Otros Riesgos Catastrofi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7017.9301599999999"/>
    <n v="0"/>
    <n v="735.19756000000007"/>
    <n v="0"/>
    <n v="0"/>
    <n v="0"/>
    <n v="0"/>
    <n v="0"/>
    <n v="0"/>
    <n v="0"/>
    <s v="Otros Riesgos Catastroficos"/>
    <s v="Daños Sin Autos"/>
    <s v="Riesgos Catastroficos"/>
    <x v="34"/>
    <x v="0"/>
    <n v="0"/>
    <n v="0"/>
    <n v="1025001350.6946898"/>
    <n v="915229324.65265012"/>
    <n v="979173922.5983398"/>
    <n v="876641246.77608013"/>
    <n v="-0.15603"/>
    <n v="165.67907"/>
    <n v="-23167.948019999996"/>
    <n v="-132.3664899999982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n v="954.56385355794691"/>
    <m/>
    <m/>
    <n v="2024"/>
    <n v="4"/>
    <d v="2026-02-27T00:00:00"/>
    <x v="34"/>
    <x v="69"/>
  </r>
  <r>
    <n v="2025"/>
    <n v="12"/>
    <n v="61"/>
    <x v="46"/>
    <s v="Salud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481806.00069000002"/>
    <n v="540370.77729"/>
    <n v="650008.94780999993"/>
    <n v="415748.89147999999"/>
    <n v="0"/>
    <n v="0"/>
    <n v="0"/>
    <n v="0"/>
    <n v="0"/>
    <n v="0"/>
    <s v="Salud"/>
    <s v="Accidentes y Enfermedades"/>
    <s v="Salud"/>
    <x v="30"/>
    <x v="0"/>
    <n v="0"/>
    <n v="0"/>
    <n v="1025001350.6946898"/>
    <n v="915229324.65265012"/>
    <n v="979173922.5983398"/>
    <n v="876641246.77608013"/>
    <n v="4955836.1483499995"/>
    <n v="4792622.04966"/>
    <n v="3994460.0654399996"/>
    <n v="3257828.13525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0.837887439751414"/>
    <n v="56.346525782924253"/>
    <n v="74.122979739477941"/>
    <n v="129.97527795356615"/>
    <m/>
    <n v="2024"/>
    <n v="4"/>
    <d v="2026-02-27T00:00:00"/>
    <x v="30"/>
    <x v="69"/>
  </r>
  <r>
    <n v="2025"/>
    <n v="12"/>
    <n v="61"/>
    <x v="46"/>
    <s v="RC Otr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46515.778760000001"/>
    <n v="4115.8247599999995"/>
    <n v="190236.58067"/>
    <n v="103394.2778"/>
    <n v="0"/>
    <n v="0"/>
    <n v="0"/>
    <n v="0"/>
    <n v="0"/>
    <n v="0"/>
    <s v="RC Otros"/>
    <s v="Daños Sin Autos"/>
    <s v="Responsabilidad Civil y Riesgos Profesionales"/>
    <x v="33"/>
    <x v="0"/>
    <n v="0"/>
    <n v="0"/>
    <n v="1025001350.6946898"/>
    <n v="915229324.65265012"/>
    <n v="979173922.5983398"/>
    <n v="876641246.77608013"/>
    <n v="2245075.8021599995"/>
    <n v="2181582.1674899999"/>
    <n v="762549.19381999993"/>
    <n v="1224196.80422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030.1690784327757"/>
    <n v="83.991401379080969"/>
    <n v="24.451542703393148"/>
    <n v="3.9807084565757274"/>
    <m/>
    <n v="2024"/>
    <n v="4"/>
    <d v="2026-02-27T00:00:00"/>
    <x v="33"/>
    <x v="69"/>
  </r>
  <r>
    <n v="2025"/>
    <n v="12"/>
    <n v="61"/>
    <x v="46"/>
    <s v="MyT Cas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624831.40215999994"/>
    <n v="392234.65207000001"/>
    <n v="915019.55689999997"/>
    <n v="435448.61356999999"/>
    <n v="0"/>
    <n v="0"/>
    <n v="0"/>
    <n v="0"/>
    <n v="0"/>
    <n v="0"/>
    <s v="MyT Cascos"/>
    <s v="Daños Sin Autos"/>
    <s v="Maritimo y Transportes"/>
    <x v="18"/>
    <x v="0"/>
    <n v="0"/>
    <n v="0"/>
    <n v="1025001350.6946898"/>
    <n v="915229324.65265012"/>
    <n v="979173922.5983398"/>
    <n v="876641246.77608013"/>
    <n v="9917118.7117099985"/>
    <n v="6428123.3506000005"/>
    <n v="-1931159.7656899989"/>
    <n v="6397090.599050002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9.300408279197534"/>
    <n v="110.13261459217097"/>
    <n v="68.286125411009778"/>
    <n v="90.075990563912285"/>
    <m/>
    <n v="2024"/>
    <n v="4"/>
    <d v="2026-02-27T00:00:00"/>
    <x v="18"/>
    <x v="69"/>
  </r>
  <r>
    <n v="2025"/>
    <n v="12"/>
    <n v="61"/>
    <x v="46"/>
    <s v="Camion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-91.898520000000005"/>
    <n v="-366.48097999999999"/>
    <n v="119.245"/>
    <n v="144.31820000000002"/>
    <n v="0"/>
    <n v="0"/>
    <n v="0"/>
    <n v="0"/>
    <n v="0"/>
    <n v="0"/>
    <s v="Camiones"/>
    <s v="Automóviles"/>
    <s v="Automóviles"/>
    <x v="10"/>
    <x v="0"/>
    <n v="0"/>
    <n v="0"/>
    <n v="1025001350.6946898"/>
    <n v="915229324.65265012"/>
    <n v="979173922.5983398"/>
    <n v="876641246.77608013"/>
    <n v="72063565.252690017"/>
    <n v="68298850.786960006"/>
    <n v="43822980.466360003"/>
    <n v="39398521.36011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4.924068365021284"/>
    <n v="-17.373553716717648"/>
    <n v="-77.066979747578515"/>
    <n v="-253.93954470052975"/>
    <m/>
    <n v="2024"/>
    <n v="4"/>
    <d v="2026-02-27T00:00:00"/>
    <x v="10"/>
    <x v="69"/>
  </r>
  <r>
    <n v="2025"/>
    <n v="12"/>
    <n v="61"/>
    <x v="46"/>
    <s v="Accidentes y Enfermedades Tot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87810.3987100001"/>
    <n v="694203.81944000011"/>
    <n v="810106.52804"/>
    <n v="559396.72133000009"/>
    <n v="0"/>
    <n v="0"/>
    <n v="0"/>
    <n v="0"/>
    <n v="0"/>
    <n v="0"/>
    <s v="Accidentes y Enfermedades Total"/>
    <s v="Totales"/>
    <s v="Accidentes y Enfermedades Total"/>
    <x v="2"/>
    <x v="0"/>
    <n v="0"/>
    <n v="0"/>
    <n v="1025001350.6946898"/>
    <n v="915229324.65265012"/>
    <n v="979173922.5983398"/>
    <n v="876641246.77608013"/>
    <n v="188947947.14104998"/>
    <n v="169654061.67242995"/>
    <n v="145343919.95890003"/>
    <n v="122278581.277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5.325963031408474"/>
    <n v="44.817889907170347"/>
    <n v="72.55964226484744"/>
    <n v="124.09865717294299"/>
    <m/>
    <n v="2024"/>
    <n v="4"/>
    <d v="2026-02-27T00:00:00"/>
    <x v="2"/>
    <x v="69"/>
  </r>
  <r>
    <n v="2025"/>
    <n v="12"/>
    <n v="61"/>
    <x v="46"/>
    <s v="Vida Individu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73791.957340000008"/>
    <n v="58054.482240000005"/>
    <n v="164216.7959"/>
    <n v="94402.69356"/>
    <n v="0"/>
    <n v="0"/>
    <n v="0"/>
    <n v="0"/>
    <n v="0"/>
    <n v="0"/>
    <s v="Vida Individual"/>
    <s v="Vida"/>
    <s v="Vida"/>
    <x v="35"/>
    <x v="0"/>
    <n v="0"/>
    <n v="0"/>
    <n v="1025001350.6946898"/>
    <n v="915229324.65265012"/>
    <n v="979173922.5983398"/>
    <n v="876641246.77608013"/>
    <n v="318916234.91786987"/>
    <n v="280512511.78619993"/>
    <n v="158972712.63444"/>
    <n v="148438254.48143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7.108113779984343"/>
    <n v="73.953506735088965"/>
    <n v="44.935694266581415"/>
    <n v="61.496637490647466"/>
    <m/>
    <n v="2024"/>
    <n v="4"/>
    <d v="2026-02-27T00:00:00"/>
    <x v="35"/>
    <x v="69"/>
  </r>
  <r>
    <n v="2025"/>
    <n v="12"/>
    <n v="61"/>
    <x v="46"/>
    <s v="Vida Gpo y Co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69192.63818999997"/>
    <n v="475735.26882"/>
    <n v="778885.83512000006"/>
    <n v="836486.66452000011"/>
    <n v="0"/>
    <n v="0"/>
    <n v="0"/>
    <n v="0"/>
    <n v="0"/>
    <n v="0"/>
    <s v="Vida Gpo y Col"/>
    <s v="Vida"/>
    <s v="Vida"/>
    <x v="37"/>
    <x v="0"/>
    <n v="0"/>
    <n v="0"/>
    <n v="1025001350.6946898"/>
    <n v="915229324.65265012"/>
    <n v="979173922.5983398"/>
    <n v="876641246.77608013"/>
    <n v="100163175.79472996"/>
    <n v="95382072.448490024"/>
    <n v="61461310.436570011"/>
    <n v="56544656.69753000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9.644826754553833"/>
    <n v="-6.8860427599348633"/>
    <n v="73.077800689789996"/>
    <n v="56.873024878763665"/>
    <m/>
    <n v="2024"/>
    <n v="4"/>
    <d v="2026-02-27T00:00:00"/>
    <x v="37"/>
    <x v="69"/>
  </r>
  <r>
    <n v="2025"/>
    <n v="12"/>
    <n v="61"/>
    <x v="46"/>
    <s v="Daños Sin Aut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5535083.8184899995"/>
    <n v="4151079.8200000003"/>
    <n v="11734096.9267"/>
    <n v="9029988.0476199985"/>
    <n v="0"/>
    <n v="0"/>
    <n v="0"/>
    <n v="0"/>
    <n v="0"/>
    <n v="0"/>
    <s v="Daños Sin Autos"/>
    <s v="Totales"/>
    <s v="Daños Sin Autos Total"/>
    <x v="24"/>
    <x v="0"/>
    <n v="0"/>
    <n v="0"/>
    <n v="1025001350.6946898"/>
    <n v="915229324.65265012"/>
    <n v="979173922.5983398"/>
    <n v="876641246.77608013"/>
    <n v="158795452.76903"/>
    <n v="137875233.45422003"/>
    <n v="62296046.385199986"/>
    <n v="56116765.8955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3.340818738821532"/>
    <n v="29.945874400052098"/>
    <n v="47.170939980011234"/>
    <n v="45.96993703766956"/>
    <m/>
    <n v="2024"/>
    <n v="4"/>
    <d v="2026-02-27T00:00:00"/>
    <x v="24"/>
    <x v="69"/>
  </r>
  <r>
    <n v="2025"/>
    <n v="12"/>
    <n v="61"/>
    <x v="46"/>
    <s v="AyA Agricola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81531.36643999998"/>
    <n v="129780.89759000001"/>
    <n v="182354.63440000001"/>
    <n v="329866.69441000005"/>
    <n v="0"/>
    <n v="0"/>
    <n v="0"/>
    <n v="0"/>
    <n v="0"/>
    <n v="0"/>
    <s v="AyA Agricola"/>
    <s v="Daños Sin Autos"/>
    <s v="Agricola y de Animales"/>
    <x v="42"/>
    <x v="0"/>
    <n v="0"/>
    <n v="0"/>
    <n v="1025001350.6946898"/>
    <n v="915229324.65265012"/>
    <n v="979173922.5983398"/>
    <n v="876641246.77608013"/>
    <n v="409542.43968000001"/>
    <n v="446917.33573000005"/>
    <n v="280733.87804000004"/>
    <n v="303559.78607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9.875258848562247"/>
    <n v="-44.718688642950234"/>
    <n v="99.548534665593323"/>
    <n v="39.343437755098698"/>
    <m/>
    <n v="2024"/>
    <n v="4"/>
    <d v="2026-02-27T00:00:00"/>
    <x v="42"/>
    <x v="69"/>
  </r>
  <r>
    <n v="2025"/>
    <n v="12"/>
    <n v="61"/>
    <x v="46"/>
    <s v="MyT Carga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394754.08557999996"/>
    <n v="509619.35100999998"/>
    <n v="937559.22732000006"/>
    <n v="713074.42347000004"/>
    <n v="0"/>
    <n v="0"/>
    <n v="0"/>
    <n v="0"/>
    <n v="0"/>
    <n v="0"/>
    <s v="MyT Carga"/>
    <s v="Daños Sin Autos"/>
    <s v="Maritimo y Transportes"/>
    <x v="17"/>
    <x v="0"/>
    <n v="0"/>
    <n v="0"/>
    <n v="1025001350.6946898"/>
    <n v="915229324.65265012"/>
    <n v="979173922.5983398"/>
    <n v="876641246.77608013"/>
    <n v="13372625.609420002"/>
    <n v="11810280.26677"/>
    <n v="7994414.3617699994"/>
    <n v="7433235.60174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2.539423827284399"/>
    <n v="31.481258682312617"/>
    <n v="42.104442479692615"/>
    <n v="71.46790492499558"/>
    <m/>
    <n v="2024"/>
    <n v="4"/>
    <d v="2026-02-27T00:00:00"/>
    <x v="17"/>
    <x v="69"/>
  </r>
  <r>
    <n v="2025"/>
    <n v="12"/>
    <n v="61"/>
    <x v="46"/>
    <s v="GMM. Gpo y Co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9413.019219999998"/>
    <n v="39336.869149999999"/>
    <n v="49390.511410000006"/>
    <n v="31149.128279999997"/>
    <n v="0"/>
    <n v="0"/>
    <n v="0"/>
    <n v="0"/>
    <n v="0"/>
    <n v="0"/>
    <s v="GMM. Gpo y Col"/>
    <s v="Accidentes y Enfermedades"/>
    <s v="Gastos Medicos"/>
    <x v="29"/>
    <x v="0"/>
    <n v="0"/>
    <n v="0"/>
    <n v="1025001350.6946898"/>
    <n v="915229324.65265012"/>
    <n v="979173922.5983398"/>
    <n v="876641246.77608013"/>
    <n v="89461952.377649993"/>
    <n v="78987387.650929973"/>
    <n v="73926910.578630015"/>
    <n v="62198937.92823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0.649302703847752"/>
    <n v="58.561456250165108"/>
    <n v="39.305159363200033"/>
    <n v="126.28561799996542"/>
    <m/>
    <n v="2024"/>
    <n v="4"/>
    <d v="2026-02-27T00:00:00"/>
    <x v="29"/>
    <x v="69"/>
  </r>
  <r>
    <n v="2025"/>
    <n v="12"/>
    <n v="61"/>
    <x v="46"/>
    <s v="Total General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7338366.5609499998"/>
    <n v="5636171.7096000006"/>
    <n v="14212884.36369"/>
    <n v="10800117.92447"/>
    <n v="0"/>
    <n v="0"/>
    <n v="0"/>
    <n v="0"/>
    <n v="0"/>
    <n v="0"/>
    <s v="Total General"/>
    <s v="Totales"/>
    <s v="Total General"/>
    <x v="26"/>
    <x v="0"/>
    <n v="0"/>
    <n v="0"/>
    <n v="1025001350.6946898"/>
    <n v="915229324.65265012"/>
    <n v="979173922.5983398"/>
    <n v="876641246.77608013"/>
    <n v="1025001350.6946898"/>
    <n v="915229324.65265012"/>
    <n v="593582477.48155999"/>
    <n v="529500429.1205598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0.201259632503351"/>
    <n v="31.599344220933379"/>
    <n v="51.631789671753772"/>
    <n v="52.186205271240937"/>
    <m/>
    <n v="2024"/>
    <n v="4"/>
    <d v="2026-02-27T00:00:00"/>
    <x v="26"/>
    <x v="69"/>
  </r>
  <r>
    <n v="2025"/>
    <n v="12"/>
    <n v="61"/>
    <x v="46"/>
    <s v="Responsabilidad Civil y Riesgos Profesional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14411.74274"/>
    <n v="28932.23487"/>
    <n v="347304.92888000002"/>
    <n v="253803.473410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0"/>
    <n v="0"/>
    <n v="1025001350.6946898"/>
    <n v="915229324.65265012"/>
    <n v="979173922.5983398"/>
    <n v="876641246.77608013"/>
    <n v="21871531.865920011"/>
    <n v="19519102.49123"/>
    <n v="10675318.01537"/>
    <n v="7926763.632979998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95.44730386049156"/>
    <n v="36.840100812550979"/>
    <n v="32.942735108585595"/>
    <n v="11.39946371941971"/>
    <m/>
    <n v="2024"/>
    <n v="4"/>
    <d v="2026-02-27T00:00:00"/>
    <x v="22"/>
    <x v="69"/>
  </r>
  <r>
    <n v="2025"/>
    <n v="12"/>
    <n v="61"/>
    <x v="46"/>
    <s v="RC Aviones y Bar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8996.1590799999994"/>
    <n v="9856.2183299999997"/>
    <n v="11689.49597"/>
    <n v="13.977469999999999"/>
    <n v="0"/>
    <n v="0"/>
    <n v="0"/>
    <n v="0"/>
    <n v="0"/>
    <n v="0"/>
    <s v="RC Aviones y Barcos"/>
    <s v="Daños Sin Autos"/>
    <s v="Responsabilidad Civil y Riesgos Profesionales"/>
    <x v="20"/>
    <x v="0"/>
    <n v="0"/>
    <n v="0"/>
    <n v="1025001350.6946898"/>
    <n v="915229324.65265012"/>
    <n v="979173922.5983398"/>
    <n v="876641246.77608013"/>
    <n v="1958504.8817999999"/>
    <n v="2073248.9940900002"/>
    <n v="693849.30816000002"/>
    <n v="40985.0656100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.7260572077850878"/>
    <n v="83530.985936653786"/>
    <n v="76.959341130599654"/>
    <n v="70515.038343849068"/>
    <m/>
    <n v="2024"/>
    <n v="4"/>
    <d v="2026-02-27T00:00:00"/>
    <x v="20"/>
    <x v="69"/>
  </r>
  <r>
    <n v="2025"/>
    <n v="12"/>
    <n v="61"/>
    <x v="46"/>
    <s v="Riesgos Catastrofic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745616.92284999997"/>
    <n v="721274.32036999997"/>
    <n v="3333596.8794100001"/>
    <n v="2726809.3097399999"/>
    <n v="0"/>
    <n v="0"/>
    <n v="0"/>
    <n v="0"/>
    <n v="0"/>
    <n v="0"/>
    <s v="Riesgos Catastroficos"/>
    <s v="Daños Sin Autos"/>
    <s v="Riesgos Catastroficos"/>
    <x v="15"/>
    <x v="0"/>
    <n v="0"/>
    <n v="0"/>
    <n v="1025001350.6946898"/>
    <n v="915229324.65265012"/>
    <n v="979173922.5983398"/>
    <n v="876641246.77608013"/>
    <n v="38761762.84839002"/>
    <n v="34998585.621450007"/>
    <n v="12144880.34196"/>
    <n v="6399232.72546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.3749437339614108"/>
    <n v="22.252658721040408"/>
    <n v="22.366739285584035"/>
    <n v="26.451219665183451"/>
    <m/>
    <n v="2024"/>
    <n v="4"/>
    <d v="2026-02-27T00:00:00"/>
    <x v="15"/>
    <x v="69"/>
  </r>
  <r>
    <n v="2025"/>
    <n v="12"/>
    <n v="61"/>
    <x v="46"/>
    <s v="Agricola y de Animal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89522.12277000002"/>
    <n v="132547.56234999999"/>
    <n v="211854.33496000001"/>
    <n v="355781.89743999997"/>
    <n v="0"/>
    <n v="0"/>
    <n v="0"/>
    <n v="0"/>
    <n v="0"/>
    <n v="0"/>
    <s v="Agricola y de Animales"/>
    <s v="Daños Sin Autos"/>
    <s v="Agricola y de Animales"/>
    <x v="40"/>
    <x v="0"/>
    <n v="0"/>
    <n v="0"/>
    <n v="1025001350.6946898"/>
    <n v="915229324.65265012"/>
    <n v="979173922.5983398"/>
    <n v="876641246.77608013"/>
    <n v="523661.59078000003"/>
    <n v="454119.92055000004"/>
    <n v="310270.97828000004"/>
    <n v="332144.49842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2.984238570570767"/>
    <n v="-40.453874555062853"/>
    <n v="89.458694723326516"/>
    <n v="37.255285697146292"/>
    <m/>
    <n v="2024"/>
    <n v="4"/>
    <d v="2026-02-27T00:00:00"/>
    <x v="40"/>
    <x v="69"/>
  </r>
  <r>
    <n v="2025"/>
    <n v="12"/>
    <n v="61"/>
    <x v="46"/>
    <s v="Maritimo y Transporte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1019585.48774"/>
    <n v="901854.00308000005"/>
    <n v="1852578.78422"/>
    <n v="1148523.0370399999"/>
    <n v="0"/>
    <n v="0"/>
    <n v="0"/>
    <n v="0"/>
    <n v="0"/>
    <n v="0"/>
    <s v="Maritimo y Transportes"/>
    <s v="Daños Sin Autos"/>
    <s v="Maritimo y Transportes"/>
    <x v="19"/>
    <x v="0"/>
    <n v="0"/>
    <n v="0"/>
    <n v="1025001350.6946898"/>
    <n v="915229324.65265012"/>
    <n v="979173922.5983398"/>
    <n v="876641246.77608013"/>
    <n v="23289744.321129996"/>
    <n v="18238403.617370002"/>
    <n v="6063254.5960799996"/>
    <n v="13830326.2007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3.054383997623219"/>
    <n v="61.300968676650044"/>
    <n v="55.036012310228465"/>
    <n v="78.522935456678269"/>
    <m/>
    <n v="2024"/>
    <n v="4"/>
    <d v="2026-02-27T00:00:00"/>
    <x v="19"/>
    <x v="69"/>
  </r>
  <r>
    <n v="2025"/>
    <n v="12"/>
    <n v="61"/>
    <x v="46"/>
    <s v="Daños"/>
    <n v="42"/>
    <s v="73475cb40a568e8da8a045ced110137e159f890ac4da883b6b17dc651b3a8049"/>
    <s v="a62909462c6310cff6f2c460478962c30aafe7f1a24cba6daff12de1aba6d3de"/>
    <x v="69"/>
    <n v="0"/>
    <n v="0"/>
    <n v="0"/>
    <n v="0"/>
    <n v="0"/>
    <n v="0"/>
    <n v="0"/>
    <n v="0"/>
    <n v="0"/>
    <n v="0"/>
    <n v="0"/>
    <n v="0"/>
    <n v="0"/>
    <n v="0"/>
    <n v="6107571.5667099999"/>
    <n v="4408178.1391000003"/>
    <n v="12459675.204629999"/>
    <n v="9309831.8450600002"/>
    <n v="0"/>
    <n v="0"/>
    <n v="0"/>
    <n v="0"/>
    <n v="0"/>
    <n v="0"/>
    <s v="Daños"/>
    <s v="Totales"/>
    <s v="Daños Total"/>
    <x v="23"/>
    <x v="0"/>
    <n v="0"/>
    <n v="0"/>
    <n v="1025001350.6946898"/>
    <n v="915229324.65265012"/>
    <n v="979173922.5983398"/>
    <n v="876641246.77608013"/>
    <n v="371146564.74468988"/>
    <n v="331092600.86896008"/>
    <n v="192698359.00147003"/>
    <n v="170533067.6022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8.550924531306663"/>
    <n v="33.83351506226586"/>
    <n v="49.018706077028675"/>
    <n v="47.349707411085795"/>
    <m/>
    <n v="2024"/>
    <n v="4"/>
    <d v="2026-02-27T00:00:00"/>
    <x v="23"/>
    <x v="69"/>
  </r>
  <r>
    <n v="2025"/>
    <n v="12"/>
    <n v="69"/>
    <x v="47"/>
    <s v="Total General Sin Pensiones"/>
    <n v="202"/>
    <s v="c17edaae86e4016a583e098582f6dbf3eccade8ef83747df9ba617ded9d31309"/>
    <s v="a62909462c6310cff6f2c460478962c30aafe7f1a24cba6daff12de1aba6d3de"/>
    <x v="6"/>
    <n v="5959798.8349299999"/>
    <n v="3873467.4639400002"/>
    <n v="5959798.8349299999"/>
    <n v="3873467.4639400002"/>
    <n v="2731373.8147499999"/>
    <n v="1425284.76138"/>
    <n v="2731373.8147499999"/>
    <n v="1425284.76138"/>
    <n v="34851877.802999951"/>
    <n v="34722901.368000001"/>
    <n v="143.042"/>
    <n v="137.94900000000001"/>
    <n v="4978.9424900000004"/>
    <n v="4641.2883300000003"/>
    <n v="1242857.11491"/>
    <n v="1035248.50745"/>
    <n v="1934737.42631"/>
    <n v="1461911.2320899998"/>
    <n v="5959798.8349299999"/>
    <n v="3873467.4639400002"/>
    <n v="0"/>
    <n v="0"/>
    <n v="0"/>
    <n v="0"/>
    <s v="Total General Sin Pensiones"/>
    <s v="Totales"/>
    <s v="Total General Sin Pensiones"/>
    <x v="25"/>
    <x v="0"/>
    <n v="5959798.8349299999"/>
    <n v="3873467.4639400002"/>
    <n v="1025001350.6946898"/>
    <n v="915229324.65265012"/>
    <n v="979173922.5983398"/>
    <n v="876641246.77608013"/>
    <n v="979173922.5983398"/>
    <n v="876641246.77608013"/>
    <n v="558476302.03137994"/>
    <n v="497794560.05847001"/>
    <n v="5959798.8349299999"/>
    <n v="3873467.4639400002"/>
    <n v="0.60865579621596277"/>
    <n v="0.44185320713404641"/>
    <n v="2086331.3709899997"/>
    <n v="53.862111671588231"/>
    <n v="100"/>
    <n v="100"/>
    <n v="100"/>
    <n v="100"/>
    <n v="0.58144302257658242"/>
    <n v="0.60865579621596277"/>
    <n v="0.42322370575375379"/>
    <n v="0.44185320713404641"/>
    <n v="0.60865579621596277"/>
    <m/>
    <m/>
    <n v="2086331.3709899997"/>
    <n v="53.862111671588231"/>
    <n v="0"/>
    <m/>
    <n v="0"/>
    <m/>
    <n v="91.637060099162809"/>
    <n v="45.829966587824956"/>
    <n v="36.796094833599909"/>
    <n v="0.48907604580803288"/>
    <n v="20.05398761417938"/>
    <n v="32.34301671956041"/>
    <n v="64.239058903223949"/>
    <n v="70.814731067492545"/>
    <s v="Resto"/>
    <n v="2024"/>
    <n v="4"/>
    <d v="2026-02-27T00:00:00"/>
    <x v="25"/>
    <x v="6"/>
  </r>
  <r>
    <n v="2025"/>
    <n v="12"/>
    <n v="69"/>
    <x v="47"/>
    <s v="Total General"/>
    <n v="202"/>
    <s v="c17edaae86e4016a583e098582f6dbf3eccade8ef83747df9ba617ded9d31309"/>
    <s v="a62909462c6310cff6f2c460478962c30aafe7f1a24cba6daff12de1aba6d3de"/>
    <x v="45"/>
    <n v="5959798.8349299999"/>
    <n v="3873467.4639400002"/>
    <n v="5959798.8349299999"/>
    <n v="3873467.4639400002"/>
    <n v="2731373.8147499999"/>
    <n v="1425284.76138"/>
    <n v="2731373.8147499999"/>
    <n v="1425284.76138"/>
    <n v="34851877.802999951"/>
    <n v="34722901.368000001"/>
    <n v="143.042"/>
    <n v="137.94900000000001"/>
    <n v="4978.9424900000004"/>
    <n v="4641.2883300000003"/>
    <n v="1242857.11491"/>
    <n v="1035248.50745"/>
    <n v="1934737.42631"/>
    <n v="1461911.2320899998"/>
    <n v="5959798.8349299999"/>
    <n v="3873467.4639400002"/>
    <n v="0"/>
    <n v="0"/>
    <n v="0"/>
    <n v="0"/>
    <s v="Total General"/>
    <s v="Totales"/>
    <s v="Total General"/>
    <x v="26"/>
    <x v="0"/>
    <n v="5959798.8349299999"/>
    <n v="3873467.4639400002"/>
    <n v="1025001350.6946898"/>
    <n v="915229324.65265012"/>
    <n v="979173922.5983398"/>
    <n v="876641246.77608013"/>
    <n v="1025001350.6946898"/>
    <n v="915229324.65265012"/>
    <n v="593582477.48155999"/>
    <n v="529500429.12055987"/>
    <n v="5959798.8349299999"/>
    <n v="3873467.4639400002"/>
    <n v="0.58144302257658242"/>
    <n v="0.42322370575375379"/>
    <n v="2086331.3709899997"/>
    <n v="53.862111671588231"/>
    <n v="100"/>
    <n v="100"/>
    <n v="100"/>
    <n v="100"/>
    <n v="0.58144302257658242"/>
    <n v="0.60865579621596277"/>
    <n v="0.42322370575375379"/>
    <n v="0.44185320713404641"/>
    <n v="0.58144302257658242"/>
    <m/>
    <m/>
    <n v="2086331.3709899997"/>
    <n v="53.862111671588231"/>
    <n v="0"/>
    <m/>
    <n v="0"/>
    <m/>
    <n v="91.637060099162809"/>
    <n v="45.829966587824956"/>
    <n v="36.796094833599909"/>
    <n v="0.46015068139117227"/>
    <n v="20.05398761417938"/>
    <n v="32.34301671956041"/>
    <n v="64.239058903223949"/>
    <n v="70.814731067492545"/>
    <s v="Resto"/>
    <n v="2024"/>
    <n v="4"/>
    <d v="2026-02-27T00:00:00"/>
    <x v="26"/>
    <x v="45"/>
  </r>
  <r>
    <n v="2025"/>
    <n v="12"/>
    <n v="69"/>
    <x v="47"/>
    <s v="Vida Individual"/>
    <n v="202"/>
    <s v="c17edaae86e4016a583e098582f6dbf3eccade8ef83747df9ba617ded9d31309"/>
    <s v="a62909462c6310cff6f2c460478962c30aafe7f1a24cba6daff12de1aba6d3de"/>
    <x v="15"/>
    <n v="79.221100000000007"/>
    <n v="0"/>
    <n v="79.221100000000007"/>
    <n v="0"/>
    <n v="-2.3370000000000002E-2"/>
    <n v="8.0700000000000008E-3"/>
    <n v="-2.3370000000000002E-2"/>
    <n v="8.0700000000000008E-3"/>
    <n v="34851877.802999951"/>
    <n v="34722901.368000001"/>
    <n v="143.042"/>
    <n v="137.94900000000001"/>
    <n v="0"/>
    <n v="0"/>
    <n v="-2.3370000000000002E-2"/>
    <n v="8.0700000000000008E-3"/>
    <n v="97.838429999999988"/>
    <n v="0.18021999999999999"/>
    <n v="79.221100000000007"/>
    <n v="0"/>
    <n v="0"/>
    <n v="0"/>
    <n v="0"/>
    <n v="0"/>
    <s v="Vida Individual"/>
    <s v="Vida"/>
    <s v="Vida"/>
    <x v="35"/>
    <x v="0"/>
    <n v="5959798.8349299999"/>
    <n v="3873467.4639400002"/>
    <n v="1025001350.6946898"/>
    <n v="915229324.65265012"/>
    <n v="979173922.5983398"/>
    <n v="876641246.77608013"/>
    <n v="318916234.91786987"/>
    <n v="280512511.78619993"/>
    <n v="158972712.63444"/>
    <n v="148438254.48143995"/>
    <n v="5959798.8349299999"/>
    <n v="3873467.4639400002"/>
    <n v="2.4840723464705938E-5"/>
    <m/>
    <m/>
    <m/>
    <n v="1.3292579530652983E-3"/>
    <m/>
    <n v="1.3292579530652983E-3"/>
    <m/>
    <n v="7.7288776201424806E-6"/>
    <n v="8.0906055779935996E-6"/>
    <m/>
    <m/>
    <n v="2.4840723464705938E-5"/>
    <m/>
    <m/>
    <n v="79.221100000000007"/>
    <m/>
    <n v="0"/>
    <m/>
    <n v="0"/>
    <m/>
    <n v="-389.59107806691452"/>
    <n v="-2.9499716615901572E-2"/>
    <m/>
    <n v="-1.4700636110890079E-8"/>
    <n v="-389.59107806691452"/>
    <n v="54188.330928864721"/>
    <n v="-2.3886319516778842E-2"/>
    <n v="4.4778603928531799"/>
    <s v="Resto"/>
    <n v="2024"/>
    <n v="4"/>
    <d v="2026-02-27T00:00:00"/>
    <x v="35"/>
    <x v="15"/>
  </r>
  <r>
    <n v="2025"/>
    <n v="12"/>
    <n v="69"/>
    <x v="47"/>
    <s v="Vida Gpo y Col"/>
    <n v="202"/>
    <s v="c17edaae86e4016a583e098582f6dbf3eccade8ef83747df9ba617ded9d31309"/>
    <s v="a62909462c6310cff6f2c460478962c30aafe7f1a24cba6daff12de1aba6d3de"/>
    <x v="11"/>
    <n v="5959719.6138300002"/>
    <n v="3873467.4639400002"/>
    <n v="5959719.6138300002"/>
    <n v="3873467.4639400002"/>
    <n v="2731373.83812"/>
    <n v="1425284.7533100001"/>
    <n v="2731373.83812"/>
    <n v="1425284.7533100001"/>
    <n v="34851877.802999951"/>
    <n v="34722901.368000001"/>
    <n v="143.042"/>
    <n v="137.94900000000001"/>
    <n v="4978.9424900000004"/>
    <n v="4641.2883300000003"/>
    <n v="1242857.1382800001"/>
    <n v="1035248.4993800001"/>
    <n v="1934639.58788"/>
    <n v="1461911.0518699999"/>
    <n v="5959719.6138300002"/>
    <n v="3873467.4639400002"/>
    <n v="0"/>
    <n v="0"/>
    <n v="0"/>
    <n v="0"/>
    <s v="Vida Gpo y Col"/>
    <s v="Vida"/>
    <s v="Vida"/>
    <x v="37"/>
    <x v="0"/>
    <n v="5959798.8349299999"/>
    <n v="3873467.4639400002"/>
    <n v="1025001350.6946898"/>
    <n v="915229324.65265012"/>
    <n v="979173922.5983398"/>
    <n v="876641246.77608013"/>
    <n v="100163175.79472996"/>
    <n v="95382072.448490024"/>
    <n v="61461310.436570011"/>
    <n v="56544656.697530009"/>
    <n v="5959798.8349299999"/>
    <n v="3873467.4639400002"/>
    <n v="5.9500106366870682"/>
    <n v="4.0610015745168679"/>
    <n v="2086252.14989"/>
    <n v="53.860066447232093"/>
    <n v="99.99867074204694"/>
    <n v="100"/>
    <n v="99.99867074204694"/>
    <n v="100"/>
    <n v="0.5814352936989623"/>
    <n v="0.60864770561038484"/>
    <n v="0.42322370575375379"/>
    <n v="0.44185320713404641"/>
    <n v="5.9500106366870682"/>
    <m/>
    <m/>
    <n v="2086252.14989"/>
    <n v="53.860066447232093"/>
    <n v="0"/>
    <m/>
    <n v="0"/>
    <m/>
    <n v="91.637062823889266"/>
    <n v="45.830576186531182"/>
    <n v="36.79609462525945"/>
    <n v="4.4440540214951367"/>
    <n v="20.053990807456824"/>
    <n v="32.336340532162389"/>
    <n v="64.242308803467481"/>
    <n v="70.814739245302547"/>
    <s v="Grandes"/>
    <n v="2024"/>
    <n v="4"/>
    <d v="2026-02-27T00:00:00"/>
    <x v="37"/>
    <x v="11"/>
  </r>
  <r>
    <n v="2025"/>
    <n v="12"/>
    <n v="69"/>
    <x v="47"/>
    <s v="Vida Total"/>
    <n v="202"/>
    <s v="c17edaae86e4016a583e098582f6dbf3eccade8ef83747df9ba617ded9d31309"/>
    <s v="a62909462c6310cff6f2c460478962c30aafe7f1a24cba6daff12de1aba6d3de"/>
    <x v="14"/>
    <n v="5959798.8349299999"/>
    <n v="3873467.4639400002"/>
    <n v="5959798.8349299999"/>
    <n v="3873467.4639400002"/>
    <n v="2731373.8147499999"/>
    <n v="1425284.76138"/>
    <n v="2731373.8147499999"/>
    <n v="1425284.76138"/>
    <n v="34851877.802999951"/>
    <n v="34722901.368000001"/>
    <n v="143.042"/>
    <n v="137.94900000000001"/>
    <n v="4978.9424900000004"/>
    <n v="4641.2883300000003"/>
    <n v="1242857.11491"/>
    <n v="1035248.50745"/>
    <n v="1934737.42631"/>
    <n v="1461911.2320899998"/>
    <n v="5959798.8349299999"/>
    <n v="3873467.4639400002"/>
    <n v="0"/>
    <n v="0"/>
    <n v="0"/>
    <n v="0"/>
    <s v="Vida Total"/>
    <s v="Totales"/>
    <s v="Vida Total"/>
    <x v="36"/>
    <x v="0"/>
    <n v="5959798.8349299999"/>
    <n v="3873467.4639400002"/>
    <n v="1025001350.6946898"/>
    <n v="915229324.65265012"/>
    <n v="979173922.5983398"/>
    <n v="876641246.77608013"/>
    <n v="419079410.71260005"/>
    <n v="375894584.23469001"/>
    <n v="220434023.07100993"/>
    <n v="204982911.17896998"/>
    <n v="5959798.8349299999"/>
    <n v="3873467.4639400002"/>
    <n v="1.4221168309834153"/>
    <n v="1.0304664196815345"/>
    <n v="2086331.3709899997"/>
    <n v="53.862111671588231"/>
    <n v="100"/>
    <n v="100"/>
    <n v="100"/>
    <n v="100"/>
    <n v="0.58144302257658242"/>
    <n v="0.60865579621596277"/>
    <n v="0.42322370575375379"/>
    <n v="0.44185320713404641"/>
    <n v="1.4221168309834153"/>
    <m/>
    <m/>
    <n v="2086331.3709899997"/>
    <n v="53.862111671588231"/>
    <n v="0"/>
    <m/>
    <n v="0"/>
    <m/>
    <n v="91.637060099162809"/>
    <n v="45.829966587824956"/>
    <n v="36.796094833599909"/>
    <n v="1.2390890374804453"/>
    <n v="20.05398761417938"/>
    <n v="32.34301671956041"/>
    <n v="64.239058903223949"/>
    <n v="70.814731067492545"/>
    <s v="Medianas"/>
    <n v="2024"/>
    <n v="4"/>
    <d v="2026-02-27T00:00:00"/>
    <x v="36"/>
    <x v="14"/>
  </r>
  <r>
    <n v="2025"/>
    <n v="12"/>
    <n v="905"/>
    <x v="48"/>
    <s v="IMSS Muerte (invalidez y vida)"/>
    <n v="51"/>
    <s v="031b4af5197ec30a926f48cf40e11a7dbc470048a21e4003b7a3c07c5dab1baa"/>
    <s v="a62909462c6310cff6f2c460478962c30aafe7f1a24cba6daff12de1aba6d3de"/>
    <x v="25"/>
    <n v="3826154.7091000001"/>
    <n v="4258022.6185499998"/>
    <n v="3826154.7091000001"/>
    <n v="4258022.6185499998"/>
    <n v="4772509.3469899995"/>
    <n v="4346638.6127299992"/>
    <n v="4772509.3469899995"/>
    <n v="4346638.6127299992"/>
    <n v="34851877.802999951"/>
    <n v="34722901.368000001"/>
    <n v="143.042"/>
    <n v="137.94900000000001"/>
    <n v="0"/>
    <n v="0"/>
    <n v="4772509.3469899995"/>
    <n v="4346638.6127299992"/>
    <n v="-450851.57863999996"/>
    <n v="-1071001.2308799999"/>
    <n v="0"/>
    <n v="0"/>
    <n v="0"/>
    <n v="0"/>
    <n v="3826154.7091000001"/>
    <n v="4258022.6185499998"/>
    <s v="IMSS Muerte (invalidez y vida)"/>
    <s v="Pensiones"/>
    <s v="Pensiones IMSS"/>
    <x v="47"/>
    <x v="0"/>
    <n v="11347915.88085"/>
    <n v="11798046.961549999"/>
    <n v="1025001350.6946898"/>
    <n v="915229324.65265012"/>
    <n v="979173922.5983398"/>
    <n v="876641246.77608013"/>
    <n v="15279667.1094"/>
    <n v="13547518.731619999"/>
    <n v="15888887.400080003"/>
    <n v="14801714.929789999"/>
    <n v="11347915.88085"/>
    <n v="11798046.961549999"/>
    <n v="25.04082505008347"/>
    <n v="31.430276664698358"/>
    <n v="-431867.90944999969"/>
    <n v="-10.142452216401454"/>
    <n v="33.716805352397508"/>
    <n v="36.090910914551834"/>
    <n v="33.716805352397508"/>
    <n v="36.090910914551834"/>
    <n v="0.37328289435978229"/>
    <n v="0.39075333000565426"/>
    <n v="0.4652410607763266"/>
    <n v="0.48572008609100092"/>
    <m/>
    <m/>
    <n v="25.04082505008347"/>
    <n v="0"/>
    <m/>
    <n v="0"/>
    <m/>
    <n v="-431867.90944999969"/>
    <n v="-10.142452216401454"/>
    <n v="9.7977028274849545"/>
    <n v="124.73383095668402"/>
    <n v="102.08115367433572"/>
    <n v="30.03677492840669"/>
    <n v="9.7977028274849545"/>
    <n v="-57.903729179699191"/>
    <n v="-1058.5544274650963"/>
    <n v="-405.84814353187397"/>
    <s v="Grandes"/>
    <n v="2024"/>
    <n v="4"/>
    <d v="2026-02-27T00:00:00"/>
    <x v="47"/>
    <x v="25"/>
  </r>
  <r>
    <n v="2025"/>
    <n v="12"/>
    <n v="905"/>
    <x v="48"/>
    <s v="Pensiones IMSS"/>
    <n v="51"/>
    <s v="031b4af5197ec30a926f48cf40e11a7dbc470048a21e4003b7a3c07c5dab1baa"/>
    <s v="a62909462c6310cff6f2c460478962c30aafe7f1a24cba6daff12de1aba6d3de"/>
    <x v="25"/>
    <n v="8164087.3068000004"/>
    <n v="8253807.0039799996"/>
    <n v="8164087.3068000004"/>
    <n v="8253807.0039799996"/>
    <n v="8284880.3302499987"/>
    <n v="7511253.6410699999"/>
    <n v="8284880.3302499987"/>
    <n v="7511253.6410699999"/>
    <n v="34851877.802999951"/>
    <n v="34722901.368000001"/>
    <n v="143.042"/>
    <n v="137.94900000000001"/>
    <n v="0"/>
    <n v="0"/>
    <n v="8284880.3302499996"/>
    <n v="7511253.641069999"/>
    <n v="-1105783.83054"/>
    <n v="-2155949.24602"/>
    <n v="0"/>
    <n v="0"/>
    <n v="0"/>
    <n v="0"/>
    <n v="8164087.3068000004"/>
    <n v="8253807.0039799996"/>
    <s v="Pensiones IMSS"/>
    <s v="Pensiones"/>
    <s v="Pensiones IMSS"/>
    <x v="54"/>
    <x v="0"/>
    <n v="11347915.88085"/>
    <n v="11798046.961549999"/>
    <n v="1025001350.6946898"/>
    <n v="915229324.65265012"/>
    <n v="979173922.5983398"/>
    <n v="876641246.77608013"/>
    <n v="33357606.792409997"/>
    <n v="29107649.40306"/>
    <n v="27382277.396910004"/>
    <n v="24887194.789609998"/>
    <n v="11347915.88085"/>
    <n v="11798046.961549999"/>
    <n v="24.474439541201175"/>
    <n v="28.356144083253596"/>
    <n v="-89719.697179999202"/>
    <n v="-1.0870098747976065"/>
    <n v="71.943495109768833"/>
    <n v="69.95909603410864"/>
    <n v="71.943495109768833"/>
    <n v="69.95909603410864"/>
    <n v="0.79649527303225798"/>
    <n v="0.83377295068640578"/>
    <n v="0.90182938654336742"/>
    <n v="0.94152619835469187"/>
    <m/>
    <m/>
    <n v="24.474439541201175"/>
    <n v="0"/>
    <m/>
    <n v="0"/>
    <m/>
    <n v="-89719.697179999202"/>
    <n v="-1.0870098747976065"/>
    <n v="10.2995681699519"/>
    <n v="101.47956555228639"/>
    <n v="91.003504654858787"/>
    <n v="30.256359652484271"/>
    <n v="10.299568169951922"/>
    <n v="-48.71011770887754"/>
    <n v="-749.23145929925101"/>
    <n v="-348.39658934161753"/>
    <s v="Grandes"/>
    <n v="2024"/>
    <n v="4"/>
    <d v="2026-02-27T00:00:00"/>
    <x v="54"/>
    <x v="25"/>
  </r>
  <r>
    <n v="2025"/>
    <n v="12"/>
    <n v="905"/>
    <x v="48"/>
    <s v="IMSS Muerte (riesgos de trabajo)"/>
    <n v="51"/>
    <s v="031b4af5197ec30a926f48cf40e11a7dbc470048a21e4003b7a3c07c5dab1baa"/>
    <s v="a62909462c6310cff6f2c460478962c30aafe7f1a24cba6daff12de1aba6d3de"/>
    <x v="25"/>
    <n v="250177.65112999998"/>
    <n v="290593.93419999996"/>
    <n v="250177.65112999998"/>
    <n v="290593.93419999996"/>
    <n v="536930.96881999995"/>
    <n v="509944.33642999991"/>
    <n v="536930.96881999995"/>
    <n v="509944.33642999991"/>
    <n v="34851877.802999951"/>
    <n v="34722901.368000001"/>
    <n v="143.042"/>
    <n v="137.94900000000001"/>
    <n v="0"/>
    <n v="0"/>
    <n v="536930.96882000007"/>
    <n v="509944.33643000002"/>
    <n v="-75252.942859999996"/>
    <n v="-130703.01654000001"/>
    <n v="0"/>
    <n v="0"/>
    <n v="0"/>
    <n v="0"/>
    <n v="250177.65113000001"/>
    <n v="290593.93420000002"/>
    <s v="IMSS Muerte (riesgos de trabajo)"/>
    <s v="Pensiones"/>
    <s v="Pensiones IMSS"/>
    <x v="52"/>
    <x v="0"/>
    <n v="11347915.88085"/>
    <n v="11798046.961549999"/>
    <n v="1025001350.6946898"/>
    <n v="915229324.65265012"/>
    <n v="979173922.5983398"/>
    <n v="876641246.77608013"/>
    <n v="968718.16739000008"/>
    <n v="952135.37485000002"/>
    <n v="1635730.6591099997"/>
    <n v="1540074.2103100002"/>
    <n v="11347915.88085"/>
    <n v="11798046.961549999"/>
    <n v="25.82563841081345"/>
    <n v="30.520232928619034"/>
    <n v="-40416.283069999976"/>
    <n v="-13.908164732090956"/>
    <n v="2.2046131973200769"/>
    <n v="2.4630681259961897"/>
    <n v="2.2046131973200769"/>
    <n v="2.4630681259961897"/>
    <n v="2.4407543556937101E-2"/>
    <n v="2.5549868655215774E-2"/>
    <n v="3.1750942236284531E-2"/>
    <n v="3.3148558235045741E-2"/>
    <m/>
    <m/>
    <n v="25.82563841081345"/>
    <n v="0"/>
    <m/>
    <n v="0"/>
    <m/>
    <n v="-40416.283070000005"/>
    <n v="-13.908164732090956"/>
    <n v="5.2920741465484422"/>
    <n v="214.61987767284381"/>
    <n v="175.4834758797935"/>
    <n v="32.825145498718221"/>
    <n v="5.2920741465484422"/>
    <n v="-42.424478904838601"/>
    <n v="-713.50162321080563"/>
    <n v="-390.15498641834176"/>
    <s v="Grandes"/>
    <n v="2024"/>
    <n v="4"/>
    <d v="2026-02-27T00:00:00"/>
    <x v="52"/>
    <x v="25"/>
  </r>
  <r>
    <n v="2025"/>
    <n v="12"/>
    <n v="905"/>
    <x v="48"/>
    <s v="IMSS Incapacidad Permanente RT"/>
    <n v="51"/>
    <s v="031b4af5197ec30a926f48cf40e11a7dbc470048a21e4003b7a3c07c5dab1baa"/>
    <s v="a62909462c6310cff6f2c460478962c30aafe7f1a24cba6daff12de1aba6d3de"/>
    <x v="13"/>
    <n v="2889299.5279000001"/>
    <n v="2370852.2576599997"/>
    <n v="2889299.5279000001"/>
    <n v="2370852.2576599997"/>
    <n v="1342527.35191"/>
    <n v="1135874.8525799999"/>
    <n v="1342527.35191"/>
    <n v="1135874.8525799999"/>
    <n v="34851877.802999951"/>
    <n v="34722901.368000001"/>
    <n v="143.042"/>
    <n v="137.94900000000001"/>
    <n v="0"/>
    <n v="0"/>
    <n v="1342527.3519100002"/>
    <n v="1135874.8525799999"/>
    <n v="-410790.38118000003"/>
    <n v="-604363.95773999998"/>
    <n v="0"/>
    <n v="0"/>
    <n v="0"/>
    <n v="0"/>
    <n v="2889299.5279000001"/>
    <n v="2370852.2576600001"/>
    <s v="IMSS Incapacidad Permanente RT"/>
    <s v="Pensiones"/>
    <s v="Pensiones IMSS"/>
    <x v="44"/>
    <x v="0"/>
    <n v="11347915.88085"/>
    <n v="11798046.961549999"/>
    <n v="1025001350.6946898"/>
    <n v="915229324.65265012"/>
    <n v="979173922.5983398"/>
    <n v="876641246.77608013"/>
    <n v="5980062.38093"/>
    <n v="4590284.8946399996"/>
    <n v="3210968.1052200003"/>
    <n v="2796628.7291699997"/>
    <n v="11347915.88085"/>
    <n v="11798046.961549999"/>
    <n v="48.315541608960032"/>
    <n v="51.649348832975598"/>
    <n v="518447.27024000045"/>
    <n v="21.867548623704678"/>
    <n v="25.461058737453218"/>
    <n v="20.095294292238712"/>
    <n v="25.461058737453218"/>
    <n v="20.095294292238712"/>
    <n v="0.28188250931979664"/>
    <n v="0.2950752119943047"/>
    <n v="0.25904461251389543"/>
    <n v="0.27044726293441052"/>
    <m/>
    <m/>
    <n v="48.315541608960032"/>
    <n v="0"/>
    <m/>
    <n v="0"/>
    <m/>
    <n v="518447.27023999998"/>
    <n v="21.867548623704657"/>
    <n v="18.193245396763057"/>
    <n v="46.465495838909277"/>
    <n v="47.909980426241056"/>
    <n v="41.810672293115672"/>
    <n v="18.193245396763082"/>
    <n v="-32.029305202756007"/>
    <n v="-326.8156737393839"/>
    <n v="-187.94549840919836"/>
    <s v="Grandes"/>
    <n v="2024"/>
    <n v="4"/>
    <d v="2026-02-27T00:00:00"/>
    <x v="44"/>
    <x v="13"/>
  </r>
  <r>
    <n v="2025"/>
    <n v="12"/>
    <n v="905"/>
    <x v="48"/>
    <s v="Total General"/>
    <n v="51"/>
    <s v="031b4af5197ec30a926f48cf40e11a7dbc470048a21e4003b7a3c07c5dab1baa"/>
    <s v="a62909462c6310cff6f2c460478962c30aafe7f1a24cba6daff12de1aba6d3de"/>
    <x v="33"/>
    <n v="11347915.88085"/>
    <n v="11798046.961549999"/>
    <n v="11347915.88085"/>
    <n v="11798046.961549999"/>
    <n v="10887286.083629999"/>
    <n v="9845644.3478300013"/>
    <n v="10887286.083629999"/>
    <n v="9845644.3478300013"/>
    <n v="34851877.802999951"/>
    <n v="34722901.368000001"/>
    <n v="143.042"/>
    <n v="137.94900000000001"/>
    <n v="0"/>
    <n v="0"/>
    <n v="10887286.083629999"/>
    <n v="9845644.3478299994"/>
    <n v="-1428279.6566300001"/>
    <n v="-2671825.4124699999"/>
    <n v="0"/>
    <n v="0"/>
    <n v="0"/>
    <n v="0"/>
    <n v="11347915.88085"/>
    <n v="11798046.961550001"/>
    <s v="Total General"/>
    <s v="Totales"/>
    <s v="Total General"/>
    <x v="26"/>
    <x v="0"/>
    <n v="11347915.88085"/>
    <n v="11798046.961549999"/>
    <n v="1025001350.6946898"/>
    <n v="915229324.65265012"/>
    <n v="979173922.5983398"/>
    <n v="876641246.77608013"/>
    <n v="1025001350.6946898"/>
    <n v="915229324.65265012"/>
    <n v="593582477.48155999"/>
    <n v="529500429.12055987"/>
    <n v="11347915.88085"/>
    <n v="11798046.961549999"/>
    <n v="1.1071122855749413"/>
    <n v="1.2890809596848987"/>
    <n v="-450131.08069999889"/>
    <n v="-3.8153016526123573"/>
    <n v="100"/>
    <n v="100"/>
    <n v="100"/>
    <n v="100"/>
    <n v="1.1071122855749413"/>
    <n v="1.1589275019433858"/>
    <n v="1.2890809596848987"/>
    <n v="1.3458238481178342"/>
    <m/>
    <m/>
    <n v="1.1071122855749413"/>
    <n v="0"/>
    <m/>
    <n v="0"/>
    <m/>
    <n v="-450131.08070000075"/>
    <n v="-3.8153016526123684"/>
    <n v="10.579721336669824"/>
    <n v="95.940842335663334"/>
    <n v="83.451476163106435"/>
    <n v="1.8341656798600865"/>
    <n v="10.579721336669845"/>
    <n v="-46.542927170169754"/>
    <n v="-762.26571127662442"/>
    <n v="-368.49879119639331"/>
    <s v="Resto"/>
    <n v="2024"/>
    <n v="4"/>
    <d v="2026-02-27T00:00:00"/>
    <x v="26"/>
    <x v="33"/>
  </r>
  <r>
    <n v="2025"/>
    <n v="12"/>
    <n v="905"/>
    <x v="48"/>
    <s v="ISSSTE Jubilacion (retiro, cesantia y vejez)"/>
    <n v="51"/>
    <s v="031b4af5197ec30a926f48cf40e11a7dbc470048a21e4003b7a3c07c5dab1baa"/>
    <s v="a62909462c6310cff6f2c460478962c30aafe7f1a24cba6daff12de1aba6d3de"/>
    <x v="25"/>
    <n v="2275755.9491300001"/>
    <n v="2325639.0241900003"/>
    <n v="2275755.9491300001"/>
    <n v="2325639.0241900003"/>
    <n v="1414400.8836700001"/>
    <n v="1224685.57088"/>
    <n v="1414400.8836700001"/>
    <n v="1224685.57088"/>
    <n v="34851877.802999951"/>
    <n v="34722901.368000001"/>
    <n v="143.042"/>
    <n v="137.94900000000001"/>
    <n v="0"/>
    <n v="0"/>
    <n v="1414400.8836700001"/>
    <n v="1224685.57088"/>
    <n v="-232887.48231999998"/>
    <n v="-300773.89835999999"/>
    <n v="0"/>
    <n v="0"/>
    <n v="0"/>
    <n v="0"/>
    <n v="2275755.9491300001"/>
    <n v="2325639.0241900003"/>
    <s v="ISSSTE Jubilacion (retiro, cesantia y vejez)"/>
    <s v="Pensiones"/>
    <s v="Pensiones ISSSTE"/>
    <x v="43"/>
    <x v="0"/>
    <n v="11347915.88085"/>
    <n v="11798046.961549999"/>
    <n v="1025001350.6946898"/>
    <n v="915229324.65265012"/>
    <n v="979173922.5983398"/>
    <n v="876641246.77608013"/>
    <n v="8701695.3748599999"/>
    <n v="5850821.6495000003"/>
    <n v="4196286.91921"/>
    <n v="3586447.3131200001"/>
    <n v="11347915.88085"/>
    <n v="11798046.961549999"/>
    <n v="26.153017901601899"/>
    <n v="39.74893038123534"/>
    <n v="-49883.075060000177"/>
    <n v="-2.1449190756236969"/>
    <n v="20.054395653129724"/>
    <n v="19.712067868260657"/>
    <n v="20.054395653129724"/>
    <n v="19.712067868260657"/>
    <n v="0.22202467807360618"/>
    <n v="0.23241590657265923"/>
    <n v="0.25410451364991304"/>
    <n v="0.26528971032822468"/>
    <m/>
    <m/>
    <n v="26.153017901601899"/>
    <n v="0"/>
    <m/>
    <n v="0"/>
    <m/>
    <n v="-49883.075060000177"/>
    <n v="-2.1449190756236969"/>
    <n v="15.490940474923676"/>
    <n v="62.150815609675206"/>
    <n v="52.660174607559625"/>
    <n v="33.706009882095422"/>
    <n v="15.490940474923676"/>
    <n v="-22.570580894870705"/>
    <n v="-607.33229179168029"/>
    <n v="-407.17814197233258"/>
    <s v="Grandes"/>
    <n v="2024"/>
    <n v="4"/>
    <d v="2026-02-27T00:00:00"/>
    <x v="43"/>
    <x v="25"/>
  </r>
  <r>
    <n v="2025"/>
    <n v="12"/>
    <n v="905"/>
    <x v="48"/>
    <s v="IMSS Jubilacion (retiro, cesantia y vejez)"/>
    <n v="51"/>
    <s v="031b4af5197ec30a926f48cf40e11a7dbc470048a21e4003b7a3c07c5dab1baa"/>
    <s v="a62909462c6310cff6f2c460478962c30aafe7f1a24cba6daff12de1aba6d3de"/>
    <x v="1"/>
    <n v="305360.55825999996"/>
    <n v="350490.33143999998"/>
    <n v="305360.55825999996"/>
    <n v="350490.33143999998"/>
    <n v="137575.08828"/>
    <n v="113595.66656999999"/>
    <n v="137575.08828"/>
    <n v="113595.66656999999"/>
    <n v="34851877.802999951"/>
    <n v="34722901.368000001"/>
    <n v="143.042"/>
    <n v="137.94900000000001"/>
    <n v="0"/>
    <n v="0"/>
    <n v="137575.08828"/>
    <n v="113595.66656999999"/>
    <n v="26265.887890000002"/>
    <n v="16184.106699999998"/>
    <n v="0"/>
    <n v="0"/>
    <n v="0"/>
    <n v="0"/>
    <n v="305360.55826000002"/>
    <n v="350490.33143999992"/>
    <s v="IMSS Jubilacion (retiro, cesantia y vejez)"/>
    <s v="Pensiones"/>
    <s v="Pensiones IMSS"/>
    <x v="51"/>
    <x v="0"/>
    <n v="11347915.88085"/>
    <n v="11798046.961549999"/>
    <n v="1025001350.6946898"/>
    <n v="915229324.65265012"/>
    <n v="979173922.5983398"/>
    <n v="876641246.77608013"/>
    <n v="1236263.48019"/>
    <n v="1002239.21527"/>
    <n v="422225.46580999997"/>
    <n v="334076.69737999997"/>
    <n v="11347915.88085"/>
    <n v="11798046.961549999"/>
    <n v="24.700281384439943"/>
    <n v="34.970726159979584"/>
    <n v="-45129.773180000018"/>
    <n v="-12.876182060310482"/>
    <n v="2.6908955042159457"/>
    <n v="2.9707487398740904"/>
    <n v="2.6908955042159457"/>
    <n v="2.9707487398740904"/>
    <n v="2.97912347191585E-2"/>
    <n v="3.1185528046916731E-2"/>
    <n v="3.8295356365795959E-2"/>
    <n v="3.9981045008885538E-2"/>
    <m/>
    <m/>
    <n v="24.700281384439947"/>
    <n v="0"/>
    <m/>
    <n v="0"/>
    <m/>
    <n v="-45129.773179999902"/>
    <n v="-12.876182060310448"/>
    <n v="21.109451120851872"/>
    <n v="45.053326161023513"/>
    <n v="32.410499343388103"/>
    <n v="32.583323228994509"/>
    <n v="21.109451120851872"/>
    <n v="62.294332191964628"/>
    <n v="523.77855588265811"/>
    <n v="701.89642638725309"/>
    <s v="Grandes"/>
    <n v="2024"/>
    <n v="4"/>
    <d v="2026-02-27T00:00:00"/>
    <x v="51"/>
    <x v="1"/>
  </r>
  <r>
    <n v="2025"/>
    <n v="12"/>
    <n v="905"/>
    <x v="48"/>
    <s v="ISSSTE Muerte (invalidez y vida)"/>
    <n v="51"/>
    <s v="031b4af5197ec30a926f48cf40e11a7dbc470048a21e4003b7a3c07c5dab1baa"/>
    <s v="a62909462c6310cff6f2c460478962c30aafe7f1a24cba6daff12de1aba6d3de"/>
    <x v="25"/>
    <n v="586327.52425999998"/>
    <n v="831391.77074000007"/>
    <n v="586327.52425999998"/>
    <n v="831391.77074000007"/>
    <n v="585705.01124999998"/>
    <n v="536711.5978799999"/>
    <n v="585705.01124999998"/>
    <n v="536711.5978799999"/>
    <n v="34851877.802999951"/>
    <n v="34722901.368000001"/>
    <n v="143.042"/>
    <n v="137.94900000000001"/>
    <n v="0"/>
    <n v="0"/>
    <n v="585705.01124999998"/>
    <n v="536711.59788000002"/>
    <n v="-57800.465229999994"/>
    <n v="-109324.85743999999"/>
    <n v="0"/>
    <n v="0"/>
    <n v="0"/>
    <n v="0"/>
    <n v="586327.52426000009"/>
    <n v="831391.77073999995"/>
    <s v="ISSSTE Muerte (invalidez y vida)"/>
    <s v="Pensiones"/>
    <s v="Pensiones ISSSTE"/>
    <x v="53"/>
    <x v="0"/>
    <n v="11347915.88085"/>
    <n v="11798046.961549999"/>
    <n v="1025001350.6946898"/>
    <n v="915229324.65265012"/>
    <n v="979173922.5983398"/>
    <n v="876641246.77608013"/>
    <n v="2674708.3738700002"/>
    <n v="2547607.3319700002"/>
    <n v="1919512.4477599999"/>
    <n v="1722011.5080899999"/>
    <n v="11347915.88085"/>
    <n v="11798046.961549999"/>
    <n v="21.921175780806728"/>
    <n v="32.634219579557652"/>
    <n v="-245064.24648000009"/>
    <n v="-29.476385875442912"/>
    <n v="5.1668300189768583"/>
    <n v="7.0468593102698902"/>
    <n v="5.1668300189768583"/>
    <n v="7.0468593102698902"/>
    <n v="5.7202609914866878E-2"/>
    <n v="5.9879814068589471E-2"/>
    <n v="9.0839721624471736E-2"/>
    <n v="9.4838313140924099E-2"/>
    <m/>
    <m/>
    <n v="21.921175780806731"/>
    <n v="0"/>
    <m/>
    <n v="0"/>
    <m/>
    <n v="-245064.24647999986"/>
    <n v="-29.47638587544289"/>
    <n v="9.128443201809521"/>
    <n v="99.893828451805049"/>
    <n v="64.555798694313154"/>
    <n v="30.5132176628235"/>
    <n v="9.1284432018094996"/>
    <n v="-47.129622133994346"/>
    <n v="-1013.3223130979287"/>
    <n v="-490.93281294655225"/>
    <s v="Grandes"/>
    <n v="2024"/>
    <n v="4"/>
    <d v="2026-02-27T00:00:00"/>
    <x v="53"/>
    <x v="25"/>
  </r>
  <r>
    <n v="2025"/>
    <n v="12"/>
    <n v="905"/>
    <x v="48"/>
    <s v="IMSS Invalidez (invalidez y vida)"/>
    <n v="51"/>
    <s v="031b4af5197ec30a926f48cf40e11a7dbc470048a21e4003b7a3c07c5dab1baa"/>
    <s v="a62909462c6310cff6f2c460478962c30aafe7f1a24cba6daff12de1aba6d3de"/>
    <x v="25"/>
    <n v="893094.86040999996"/>
    <n v="983847.86213000002"/>
    <n v="893094.86040999996"/>
    <n v="983847.86213000002"/>
    <n v="1495337.5742500001"/>
    <n v="1405200.1727599998"/>
    <n v="1495337.5742500001"/>
    <n v="1405200.1727599998"/>
    <n v="34851877.802999951"/>
    <n v="34722901.368000001"/>
    <n v="143.042"/>
    <n v="137.94900000000001"/>
    <n v="0"/>
    <n v="0"/>
    <n v="1495337.5742500001"/>
    <n v="1405200.17276"/>
    <n v="-195154.81575000001"/>
    <n v="-366065.14756000001"/>
    <n v="0"/>
    <n v="0"/>
    <n v="0"/>
    <n v="0"/>
    <n v="893094.86041000008"/>
    <n v="983847.86213000002"/>
    <s v="IMSS Invalidez (invalidez y vida)"/>
    <s v="Pensiones"/>
    <s v="Pensiones IMSS"/>
    <x v="50"/>
    <x v="0"/>
    <n v="11347915.88085"/>
    <n v="11798046.961549999"/>
    <n v="1025001350.6946898"/>
    <n v="915229324.65265012"/>
    <n v="979173922.5983398"/>
    <n v="876641246.77608013"/>
    <n v="9892895.6544999983"/>
    <n v="9015471.1866800003"/>
    <n v="6224465.76669"/>
    <n v="5414700.222959999"/>
    <n v="11347915.88085"/>
    <n v="11798046.961549999"/>
    <n v="9.0276385357785145"/>
    <n v="10.912883439565489"/>
    <n v="-90753.001720000058"/>
    <n v="-9.2242922115541965"/>
    <n v="7.8701223183820783"/>
    <n v="8.3390739614478058"/>
    <n v="7.8701223183820783"/>
    <n v="8.3390739614478058"/>
    <n v="8.7131091076583386E-2"/>
    <n v="9.1209011984314275E-2"/>
    <n v="0.10749741465106487"/>
    <n v="0.11222924608534916"/>
    <m/>
    <m/>
    <n v="9.0276385357785163"/>
    <n v="0"/>
    <m/>
    <n v="0"/>
    <m/>
    <n v="-90753.001719999942"/>
    <n v="-9.2242922115541859"/>
    <n v="6.4145595223603191"/>
    <n v="167.43323028009854"/>
    <n v="142.82697832140278"/>
    <n v="24.023548852212254"/>
    <n v="6.4145595223602969"/>
    <n v="-46.688501472811453"/>
    <n v="-766.2314498892913"/>
    <n v="-383.86614571923434"/>
    <s v="Grandes"/>
    <n v="2024"/>
    <n v="4"/>
    <d v="2026-02-27T00:00:00"/>
    <x v="50"/>
    <x v="25"/>
  </r>
  <r>
    <n v="2025"/>
    <n v="12"/>
    <n v="905"/>
    <x v="48"/>
    <s v="ISSSTE Invalidez (invalidez y vida)"/>
    <n v="51"/>
    <s v="031b4af5197ec30a926f48cf40e11a7dbc470048a21e4003b7a3c07c5dab1baa"/>
    <s v="a62909462c6310cff6f2c460478962c30aafe7f1a24cba6daff12de1aba6d3de"/>
    <x v="25"/>
    <n v="28714.04565"/>
    <n v="22466.316059999997"/>
    <n v="28714.04565"/>
    <n v="22466.316059999997"/>
    <n v="53446.400309999997"/>
    <n v="50462.207549999999"/>
    <n v="53446.400309999997"/>
    <n v="50462.207549999999"/>
    <n v="34851877.802999951"/>
    <n v="34722901.368000001"/>
    <n v="143.042"/>
    <n v="137.94900000000001"/>
    <n v="0"/>
    <n v="0"/>
    <n v="53446.400310000005"/>
    <n v="50462.207549999999"/>
    <n v="32844.020859999997"/>
    <n v="26465.175829999996"/>
    <n v="0"/>
    <n v="0"/>
    <n v="0"/>
    <n v="0"/>
    <n v="28714.04565"/>
    <n v="22466.316060000001"/>
    <s v="ISSSTE Invalidez (invalidez y vida)"/>
    <s v="Pensiones"/>
    <s v="Pensiones ISSSTE"/>
    <x v="49"/>
    <x v="0"/>
    <n v="11347915.88085"/>
    <n v="11798046.961549999"/>
    <n v="1025001350.6946898"/>
    <n v="915229324.65265012"/>
    <n v="979173922.5983398"/>
    <n v="876641246.77608013"/>
    <n v="281620.11005000002"/>
    <n v="197879.42222000001"/>
    <n v="220592.96009000004"/>
    <n v="194931.81861000002"/>
    <n v="11347915.88085"/>
    <n v="11798046.961549999"/>
    <n v="10.196021031630869"/>
    <n v="11.353538335594195"/>
    <n v="6247.7295900000026"/>
    <n v="27.809319397601339"/>
    <n v="0.25303364909900278"/>
    <n v="0.19042402639367376"/>
    <n v="0.25303364909900278"/>
    <n v="0.19042402639367376"/>
    <n v="2.8013666158136466E-3"/>
    <n v="2.9324765485792652E-3"/>
    <n v="2.4547198669061946E-3"/>
    <n v="2.56277195975226E-3"/>
    <m/>
    <m/>
    <n v="10.196021031630869"/>
    <n v="0"/>
    <m/>
    <n v="0"/>
    <m/>
    <n v="6247.729589999999"/>
    <n v="27.809319397601318"/>
    <n v="5.9137182158413015"/>
    <n v="186.1332985308533"/>
    <n v="224.61273764346748"/>
    <n v="24.228515854809839"/>
    <n v="5.9137182158413237"/>
    <n v="24.102787266461934"/>
    <n v="162.72794533233045"/>
    <n v="190.67399315291081"/>
    <s v="Grandes"/>
    <n v="2024"/>
    <n v="4"/>
    <d v="2026-02-27T00:00:00"/>
    <x v="49"/>
    <x v="25"/>
  </r>
  <r>
    <n v="2025"/>
    <n v="12"/>
    <n v="905"/>
    <x v="48"/>
    <s v="Pensiones ISSSTE"/>
    <n v="51"/>
    <s v="031b4af5197ec30a926f48cf40e11a7dbc470048a21e4003b7a3c07c5dab1baa"/>
    <s v="a62909462c6310cff6f2c460478962c30aafe7f1a24cba6daff12de1aba6d3de"/>
    <x v="25"/>
    <n v="3183828.5740500004"/>
    <n v="3544239.9575700006"/>
    <n v="3183828.5740500004"/>
    <n v="3544239.9575700006"/>
    <n v="2602405.7533799992"/>
    <n v="2334390.70676"/>
    <n v="2602405.7533799992"/>
    <n v="2334390.70676"/>
    <n v="34851877.802999951"/>
    <n v="34722901.368000001"/>
    <n v="143.042"/>
    <n v="137.94900000000001"/>
    <n v="0"/>
    <n v="0"/>
    <n v="2602405.7533800001"/>
    <n v="2334390.70676"/>
    <n v="-322495.82608999999"/>
    <n v="-515876.16644999996"/>
    <n v="0"/>
    <n v="0"/>
    <n v="0"/>
    <n v="0"/>
    <n v="3183828.5740499999"/>
    <n v="3544239.9575700001"/>
    <s v="Pensiones ISSSTE"/>
    <s v="Pensiones"/>
    <s v="Pensiones ISSSTE"/>
    <x v="48"/>
    <x v="0"/>
    <n v="11347915.88085"/>
    <n v="11798046.961549999"/>
    <n v="1025001350.6946898"/>
    <n v="915229324.65265012"/>
    <n v="979173922.5983398"/>
    <n v="876641246.77608013"/>
    <n v="12469821.30394"/>
    <n v="9480428.4735100009"/>
    <n v="7723898.0532699991"/>
    <n v="6818674.2724800007"/>
    <n v="11347915.88085"/>
    <n v="11798046.961549999"/>
    <n v="25.532271044205174"/>
    <n v="37.38480773810209"/>
    <n v="-360411.38352000015"/>
    <n v="-10.168932911842266"/>
    <n v="28.056504890231178"/>
    <n v="30.040903965891374"/>
    <n v="28.056504890231178"/>
    <n v="30.040903965891374"/>
    <n v="0.31061701254268359"/>
    <n v="0.32515455125697995"/>
    <n v="0.3872515731415313"/>
    <n v="0.40429764976314231"/>
    <m/>
    <m/>
    <n v="25.532271044205167"/>
    <n v="0"/>
    <m/>
    <n v="0"/>
    <m/>
    <n v="-360411.38352000015"/>
    <n v="-10.168932911842266"/>
    <n v="11.481156339591013"/>
    <n v="81.738249810026659"/>
    <n v="65.864352716132217"/>
    <n v="33.692906553553506"/>
    <n v="11.48115633959106"/>
    <n v="-37.48580627221957"/>
    <n v="-806.95796436563433"/>
    <n v="-452.50989647847109"/>
    <s v="Grandes"/>
    <n v="2024"/>
    <n v="4"/>
    <d v="2026-02-27T00:00:00"/>
    <x v="48"/>
    <x v="25"/>
  </r>
  <r>
    <n v="2025"/>
    <n v="12"/>
    <n v="905"/>
    <x v="48"/>
    <s v="ISSSTE Muerte (riesgos de trabajo)"/>
    <n v="51"/>
    <s v="031b4af5197ec30a926f48cf40e11a7dbc470048a21e4003b7a3c07c5dab1baa"/>
    <s v="a62909462c6310cff6f2c460478962c30aafe7f1a24cba6daff12de1aba6d3de"/>
    <x v="25"/>
    <n v="48909.753619999996"/>
    <n v="75727.148419999998"/>
    <n v="48909.753619999996"/>
    <n v="75727.148419999998"/>
    <n v="204659.27429999999"/>
    <n v="196240.59114999999"/>
    <n v="204659.27429999999"/>
    <n v="196240.59114999999"/>
    <n v="34851877.802999951"/>
    <n v="34722901.368000001"/>
    <n v="143.042"/>
    <n v="137.94900000000001"/>
    <n v="0"/>
    <n v="0"/>
    <n v="204659.27430000002"/>
    <n v="196240.59114999999"/>
    <n v="-73325.591629999995"/>
    <n v="-111450.86894"/>
    <n v="0"/>
    <n v="0"/>
    <n v="0"/>
    <n v="0"/>
    <n v="48909.753619999996"/>
    <n v="75727.148419999998"/>
    <s v="ISSSTE Muerte (riesgos de trabajo)"/>
    <s v="Pensiones"/>
    <s v="Pensiones ISSSTE"/>
    <x v="55"/>
    <x v="0"/>
    <n v="11347915.88085"/>
    <n v="11798046.961549999"/>
    <n v="1025001350.6946898"/>
    <n v="915229324.65265012"/>
    <n v="979173922.5983398"/>
    <n v="876641246.77608013"/>
    <n v="208586.91884999999"/>
    <n v="226883.54569999999"/>
    <n v="593107.90992999997"/>
    <n v="571744.84079000005"/>
    <n v="11347915.88085"/>
    <n v="11798046.961549999"/>
    <n v="23.448140415349926"/>
    <n v="33.377100215161178"/>
    <n v="-26817.394800000002"/>
    <n v="-35.413184517743403"/>
    <n v="0.4310020812062671"/>
    <n v="0.64186173073217834"/>
    <n v="0.4310020812062671"/>
    <n v="0.64186173073217834"/>
    <n v="4.7716769921182685E-3"/>
    <n v="4.9950016530477936E-3"/>
    <n v="8.2741173583724629E-3"/>
    <n v="8.6383282441355319E-3"/>
    <m/>
    <m/>
    <n v="23.448140415349926"/>
    <n v="0"/>
    <m/>
    <n v="0"/>
    <m/>
    <n v="-26817.394800000002"/>
    <n v="-35.413184517743403"/>
    <n v="4.2899805288320936"/>
    <n v="418.44266051733177"/>
    <n v="259.14166219703009"/>
    <n v="34.506245975400049"/>
    <n v="4.2899805288321158"/>
    <n v="-34.208147206573059"/>
    <n v="-279.11029389671768"/>
    <n v="-176.0781167669916"/>
    <s v="Grandes"/>
    <n v="2024"/>
    <n v="4"/>
    <d v="2026-02-27T00:00:00"/>
    <x v="55"/>
    <x v="25"/>
  </r>
  <r>
    <n v="2025"/>
    <n v="12"/>
    <n v="905"/>
    <x v="48"/>
    <s v="ISSSTE Incapacidad Permanente RT"/>
    <n v="51"/>
    <s v="031b4af5197ec30a926f48cf40e11a7dbc470048a21e4003b7a3c07c5dab1baa"/>
    <s v="a62909462c6310cff6f2c460478962c30aafe7f1a24cba6daff12de1aba6d3de"/>
    <x v="1"/>
    <n v="244121.30138999998"/>
    <n v="289015.69816000003"/>
    <n v="244121.30138999998"/>
    <n v="289015.69816000003"/>
    <n v="344194.18385000003"/>
    <n v="326290.73930000002"/>
    <n v="344194.18385000003"/>
    <n v="326290.73930000002"/>
    <n v="34851877.802999951"/>
    <n v="34722901.368000001"/>
    <n v="143.042"/>
    <n v="137.94900000000001"/>
    <n v="0"/>
    <n v="0"/>
    <n v="344194.18385000003"/>
    <n v="326290.73930000002"/>
    <n v="8673.6922300000006"/>
    <n v="-20791.717539999998"/>
    <n v="0"/>
    <n v="0"/>
    <n v="0"/>
    <n v="0"/>
    <n v="244121.30138999998"/>
    <n v="289015.69816000003"/>
    <s v="ISSSTE Incapacidad Permanente RT"/>
    <s v="Pensiones"/>
    <s v="Pensiones ISSSTE"/>
    <x v="46"/>
    <x v="0"/>
    <n v="11347915.88085"/>
    <n v="11798046.961549999"/>
    <n v="1025001350.6946898"/>
    <n v="915229324.65265012"/>
    <n v="979173922.5983398"/>
    <n v="876641246.77608013"/>
    <n v="603210.52630999999"/>
    <n v="657236.52412000007"/>
    <n v="794397.81628000003"/>
    <n v="743538.79187000007"/>
    <n v="11347915.88085"/>
    <n v="11798046.961549999"/>
    <n v="40.470331790022833"/>
    <n v="43.974381756548688"/>
    <n v="-44894.39677000005"/>
    <n v="-15.533549580807327"/>
    <n v="2.1512434878193192"/>
    <n v="2.4496910302349724"/>
    <n v="2.1512434878193192"/>
    <n v="2.4496910302349724"/>
    <n v="2.3816680946278552E-2"/>
    <n v="2.4931352414104203E-2"/>
    <n v="3.1578500641867867E-2"/>
    <n v="3.2968526090105719E-2"/>
    <m/>
    <m/>
    <n v="40.470331790022833"/>
    <n v="0"/>
    <m/>
    <n v="0"/>
    <m/>
    <n v="-44894.39677000005"/>
    <n v="-15.533549580807327"/>
    <n v="5.4869606745225896"/>
    <n v="140.99309723903485"/>
    <n v="112.89723754706375"/>
    <n v="43.327685045987401"/>
    <n v="5.4869606745225896"/>
    <n v="-141.71705494417753"/>
    <n v="3968.2545186411344"/>
    <n v="-1569.3303772151958"/>
    <s v="Grandes"/>
    <n v="2024"/>
    <n v="4"/>
    <d v="2026-02-27T00:00:00"/>
    <x v="46"/>
    <x v="1"/>
  </r>
  <r>
    <n v="2025"/>
    <n v="12"/>
    <n v="905"/>
    <x v="48"/>
    <s v="Pensiones Total"/>
    <n v="51"/>
    <s v="031b4af5197ec30a926f48cf40e11a7dbc470048a21e4003b7a3c07c5dab1baa"/>
    <s v="a62909462c6310cff6f2c460478962c30aafe7f1a24cba6daff12de1aba6d3de"/>
    <x v="25"/>
    <n v="11347915.88085"/>
    <n v="11798046.961549999"/>
    <n v="11347915.88085"/>
    <n v="11798046.961549999"/>
    <n v="10887286.083629999"/>
    <n v="9845644.3478300013"/>
    <n v="10887286.083629999"/>
    <n v="9845644.3478300013"/>
    <n v="34851877.802999951"/>
    <n v="34722901.368000001"/>
    <n v="143.042"/>
    <n v="137.94900000000001"/>
    <n v="0"/>
    <n v="0"/>
    <n v="10887286.083629999"/>
    <n v="9845644.3478299994"/>
    <n v="-1428279.6566300001"/>
    <n v="-2671825.4124699999"/>
    <n v="0"/>
    <n v="0"/>
    <n v="0"/>
    <n v="0"/>
    <n v="11347915.88085"/>
    <n v="11798046.961550001"/>
    <s v="Pensiones Total"/>
    <s v="Totales"/>
    <s v="Pensiones Total"/>
    <x v="45"/>
    <x v="0"/>
    <n v="11347915.88085"/>
    <n v="11798046.961549999"/>
    <n v="1025001350.6946898"/>
    <n v="915229324.65265012"/>
    <n v="979173922.5983398"/>
    <n v="876641246.77608013"/>
    <n v="45827428.096350007"/>
    <n v="38588077.876569994"/>
    <n v="35106175.450180009"/>
    <n v="31705869.062090002"/>
    <n v="11347915.88085"/>
    <n v="11798046.961549999"/>
    <n v="24.762279604675921"/>
    <n v="30.574331790476577"/>
    <n v="-450131.08069999889"/>
    <n v="-3.8153016526123573"/>
    <n v="100"/>
    <n v="100"/>
    <n v="100"/>
    <n v="100"/>
    <n v="1.1071122855749413"/>
    <n v="1.1589275019433858"/>
    <n v="1.2890809596848987"/>
    <n v="1.3458238481178342"/>
    <m/>
    <m/>
    <n v="24.762279604675921"/>
    <n v="0"/>
    <m/>
    <n v="0"/>
    <m/>
    <n v="-450131.08070000075"/>
    <n v="-3.8153016526123684"/>
    <n v="10.579721336669824"/>
    <n v="95.940842335663334"/>
    <n v="83.451476163106435"/>
    <n v="31.012452777946148"/>
    <n v="10.579721336669845"/>
    <n v="-46.542927170169754"/>
    <n v="-762.26571127662442"/>
    <n v="-368.49879119639331"/>
    <s v="Grandes"/>
    <n v="2024"/>
    <n v="4"/>
    <d v="2026-02-27T00:00:00"/>
    <x v="45"/>
    <x v="25"/>
  </r>
  <r>
    <n v="2025"/>
    <n v="12"/>
    <n v="902"/>
    <x v="49"/>
    <s v="ISSSTE Muerte (riesgos de trabajo)"/>
    <n v="30"/>
    <s v="624b60c58c9d8bfb6ff1886c2fd605d2adeb6ea4da576068201b6c6958ce93f4"/>
    <s v="a62909462c6310cff6f2c460478962c30aafe7f1a24cba6daff12de1aba6d3de"/>
    <x v="13"/>
    <n v="97432.774430000005"/>
    <n v="100182.24256999999"/>
    <n v="97432.774430000005"/>
    <n v="100182.24256999999"/>
    <n v="264587.64886999998"/>
    <n v="259473.32292000001"/>
    <n v="264587.64886999998"/>
    <n v="259473.32292000001"/>
    <n v="34851877.802999951"/>
    <n v="34722901.368000001"/>
    <n v="143.042"/>
    <n v="137.94900000000001"/>
    <n v="0"/>
    <n v="0"/>
    <n v="264587.64887000003"/>
    <n v="259473.32291999998"/>
    <n v="-111495.67813"/>
    <n v="-148331.52671000001"/>
    <n v="0"/>
    <n v="0"/>
    <n v="0"/>
    <n v="0"/>
    <n v="97432.774430000005"/>
    <n v="100182.24256999999"/>
    <s v="ISSSTE Muerte (riesgos de trabajo)"/>
    <s v="Pensiones"/>
    <s v="Pensiones ISSSTE"/>
    <x v="55"/>
    <x v="0"/>
    <n v="18169431.192700002"/>
    <n v="16606096.230249999"/>
    <n v="1025001350.6946898"/>
    <n v="915229324.65265012"/>
    <n v="979173922.5983398"/>
    <n v="876641246.77608013"/>
    <n v="208586.91884999999"/>
    <n v="226883.54569999999"/>
    <n v="593107.90992999997"/>
    <n v="571744.84079000005"/>
    <n v="18169431.192700002"/>
    <n v="16606096.230249999"/>
    <n v="46.710874760112034"/>
    <n v="44.155799073445102"/>
    <n v="-2749.4681399999827"/>
    <n v="-2.7444665536198731"/>
    <n v="0.53624559512433123"/>
    <n v="0.60328593295458566"/>
    <n v="0.53624559512433123"/>
    <n v="0.60328593295458566"/>
    <n v="9.5056240037113531E-3"/>
    <n v="9.9505074820060574E-3"/>
    <n v="1.0946135560944944E-2"/>
    <n v="1.1427963598385129E-2"/>
    <m/>
    <m/>
    <n v="46.710874760112034"/>
    <n v="0"/>
    <m/>
    <n v="0"/>
    <m/>
    <n v="-2749.4681399999827"/>
    <n v="-2.7444665536198731"/>
    <n v="1.9710411430529984"/>
    <n v="271.55918572357945"/>
    <n v="259.00131227218151"/>
    <n v="44.610372655665181"/>
    <n v="1.9710411430530428"/>
    <n v="-24.83345880476039"/>
    <n v="-237.30753811058059"/>
    <n v="-174.92796620862069"/>
    <s v="Grandes"/>
    <n v="2024"/>
    <n v="4"/>
    <d v="2026-02-27T00:00:00"/>
    <x v="55"/>
    <x v="13"/>
  </r>
  <r>
    <n v="2025"/>
    <n v="12"/>
    <n v="902"/>
    <x v="49"/>
    <s v="Pensiones ISSSTE"/>
    <n v="30"/>
    <s v="624b60c58c9d8bfb6ff1886c2fd605d2adeb6ea4da576068201b6c6958ce93f4"/>
    <s v="a62909462c6310cff6f2c460478962c30aafe7f1a24cba6daff12de1aba6d3de"/>
    <x v="13"/>
    <n v="4693924.7637099996"/>
    <n v="2997185.8566699997"/>
    <n v="4693924.7637099996"/>
    <n v="2997185.8566699997"/>
    <n v="3022212.6348999999"/>
    <n v="2712331.3236800004"/>
    <n v="3022212.6348999999"/>
    <n v="2712331.3236800004"/>
    <n v="34851877.802999951"/>
    <n v="34722901.368000001"/>
    <n v="143.042"/>
    <n v="137.94900000000001"/>
    <n v="0"/>
    <n v="0"/>
    <n v="3022212.6348999999"/>
    <n v="2712331.3236799999"/>
    <n v="-342202.23668999999"/>
    <n v="-646529.77975999995"/>
    <n v="0"/>
    <n v="0"/>
    <n v="0"/>
    <n v="0"/>
    <n v="4693924.7637100006"/>
    <n v="2997185.8566700001"/>
    <s v="Pensiones ISSSTE"/>
    <s v="Pensiones"/>
    <s v="Pensiones ISSSTE"/>
    <x v="48"/>
    <x v="0"/>
    <n v="18169431.192700002"/>
    <n v="16606096.230249999"/>
    <n v="1025001350.6946898"/>
    <n v="915229324.65265012"/>
    <n v="979173922.5983398"/>
    <n v="876641246.77608013"/>
    <n v="12469821.30394"/>
    <n v="9480428.4735100009"/>
    <n v="7723898.0532699991"/>
    <n v="6818674.2724800007"/>
    <n v="18169431.192700002"/>
    <n v="16606096.230249999"/>
    <n v="37.642277698293029"/>
    <n v="31.614455665634406"/>
    <n v="1696738.90704"/>
    <n v="56.611067453959919"/>
    <n v="25.834186628780625"/>
    <n v="18.048708228067866"/>
    <n v="25.834186628780625"/>
    <n v="18.048708228067866"/>
    <n v="0.45794327593116974"/>
    <n v="0.47937599801005554"/>
    <n v="0.32747922033720872"/>
    <n v="0.34189423184140555"/>
    <m/>
    <m/>
    <n v="37.642277698293036"/>
    <n v="0"/>
    <m/>
    <n v="0"/>
    <m/>
    <n v="1696738.9070400004"/>
    <n v="56.611067453959919"/>
    <n v="11.424906261067068"/>
    <n v="64.385621564826565"/>
    <n v="90.495933632007564"/>
    <n v="39.128075151386966"/>
    <n v="11.424906261067092"/>
    <n v="-47.070924278688317"/>
    <n v="-883.16565786734282"/>
    <n v="-419.52148355592402"/>
    <s v="Grandes"/>
    <n v="2024"/>
    <n v="4"/>
    <d v="2026-02-27T00:00:00"/>
    <x v="48"/>
    <x v="13"/>
  </r>
  <r>
    <n v="2025"/>
    <n v="12"/>
    <n v="902"/>
    <x v="49"/>
    <s v="Pensiones IMSS"/>
    <n v="30"/>
    <s v="624b60c58c9d8bfb6ff1886c2fd605d2adeb6ea4da576068201b6c6958ce93f4"/>
    <s v="a62909462c6310cff6f2c460478962c30aafe7f1a24cba6daff12de1aba6d3de"/>
    <x v="13"/>
    <n v="13475506.428989999"/>
    <n v="13608910.373580001"/>
    <n v="13475506.428989999"/>
    <n v="13608910.373580001"/>
    <n v="12853842.250970004"/>
    <n v="11928121.709039999"/>
    <n v="12853842.250970004"/>
    <n v="11928121.709039999"/>
    <n v="34851877.802999951"/>
    <n v="34722901.368000001"/>
    <n v="143.042"/>
    <n v="137.94900000000001"/>
    <n v="0"/>
    <n v="0"/>
    <n v="12853842.25097"/>
    <n v="11928121.709039999"/>
    <n v="-975858.66538000037"/>
    <n v="-2303150.3662"/>
    <n v="0"/>
    <n v="0"/>
    <n v="0"/>
    <n v="0"/>
    <n v="13475506.428990001"/>
    <n v="13608910.373579999"/>
    <s v="Pensiones IMSS"/>
    <s v="Pensiones"/>
    <s v="Pensiones IMSS"/>
    <x v="54"/>
    <x v="0"/>
    <n v="18169431.192700002"/>
    <n v="16606096.230249999"/>
    <n v="1025001350.6946898"/>
    <n v="915229324.65265012"/>
    <n v="979173922.5983398"/>
    <n v="876641246.77608013"/>
    <n v="33357606.792409997"/>
    <n v="29107649.40306"/>
    <n v="27382277.396910004"/>
    <n v="24887194.789609998"/>
    <n v="18169431.192700002"/>
    <n v="16606096.230249999"/>
    <n v="40.397101964929149"/>
    <n v="46.753725060840317"/>
    <n v="-133403.9445900023"/>
    <n v="-0.98026910992807803"/>
    <n v="74.165813371219357"/>
    <n v="81.951291771932148"/>
    <n v="74.165813371219357"/>
    <n v="81.951291771932148"/>
    <n v="1.314681821624629"/>
    <n v="1.3762117350134635"/>
    <n v="1.4869399402980106"/>
    <n v="1.5523922041802027"/>
    <m/>
    <m/>
    <n v="40.397101964929156"/>
    <n v="0"/>
    <m/>
    <n v="0"/>
    <m/>
    <n v="-133403.94458999857"/>
    <n v="-0.98026910992804472"/>
    <n v="7.7608240803615169"/>
    <n v="95.386710092894162"/>
    <n v="87.649351649761442"/>
    <n v="46.942195729930468"/>
    <n v="7.7608240803614725"/>
    <n v="-57.629398423078946"/>
    <n v="-1317.1827752295155"/>
    <n v="-517.90460076301372"/>
    <s v="Grandes"/>
    <n v="2024"/>
    <n v="4"/>
    <d v="2026-02-27T00:00:00"/>
    <x v="54"/>
    <x v="13"/>
  </r>
  <r>
    <n v="2025"/>
    <n v="12"/>
    <n v="902"/>
    <x v="49"/>
    <s v="IMSS Muerte (riesgos de trabajo)"/>
    <n v="30"/>
    <s v="624b60c58c9d8bfb6ff1886c2fd605d2adeb6ea4da576068201b6c6958ce93f4"/>
    <s v="a62909462c6310cff6f2c460478962c30aafe7f1a24cba6daff12de1aba6d3de"/>
    <x v="1"/>
    <n v="286645.80275999999"/>
    <n v="297636.3616"/>
    <n v="286645.80275999999"/>
    <n v="297636.3616"/>
    <n v="719667.9718399999"/>
    <n v="687198.36835000012"/>
    <n v="719667.9718399999"/>
    <n v="687198.36835000012"/>
    <n v="34851877.802999951"/>
    <n v="34722901.368000001"/>
    <n v="143.042"/>
    <n v="137.94900000000001"/>
    <n v="0"/>
    <n v="0"/>
    <n v="719667.97184000001"/>
    <n v="687198.36835"/>
    <n v="-108583.92793999999"/>
    <n v="-176843.59941"/>
    <n v="0"/>
    <n v="0"/>
    <n v="0"/>
    <n v="0"/>
    <n v="286645.80276000005"/>
    <n v="297636.36159999995"/>
    <s v="IMSS Muerte (riesgos de trabajo)"/>
    <s v="Pensiones"/>
    <s v="Pensiones IMSS"/>
    <x v="52"/>
    <x v="0"/>
    <n v="18169431.192700002"/>
    <n v="16606096.230249999"/>
    <n v="1025001350.6946898"/>
    <n v="915229324.65265012"/>
    <n v="979173922.5983398"/>
    <n v="876641246.77608013"/>
    <n v="968718.16739000008"/>
    <n v="952135.37485000002"/>
    <n v="1635730.6591099997"/>
    <n v="1540074.2103100002"/>
    <n v="18169431.192700002"/>
    <n v="16606096.230249999"/>
    <n v="29.590216474653779"/>
    <n v="31.25987852797611"/>
    <n v="-10990.558840000012"/>
    <n v="-3.6926129525701068"/>
    <n v="1.5776267276609448"/>
    <n v="1.7923319091564676"/>
    <n v="1.5776267276609448"/>
    <n v="1.7923319091564676"/>
    <n v="2.7965407320266183E-2"/>
    <n v="2.9274248031376855E-2"/>
    <n v="3.252041358191398E-2"/>
    <n v="3.3951900243638103E-2"/>
    <m/>
    <m/>
    <n v="29.590216474653786"/>
    <n v="0"/>
    <m/>
    <n v="0"/>
    <m/>
    <n v="-10990.558839999896"/>
    <n v="-3.6926129525700735"/>
    <n v="4.7249244156328585"/>
    <n v="251.06523971765827"/>
    <n v="230.88522002346645"/>
    <n v="43.996728179660764"/>
    <n v="4.7249244156329029"/>
    <n v="-38.598892862242948"/>
    <n v="-662.77577675921395"/>
    <n v="-388.59103221303297"/>
    <s v="Grandes"/>
    <n v="2024"/>
    <n v="4"/>
    <d v="2026-02-27T00:00:00"/>
    <x v="52"/>
    <x v="1"/>
  </r>
  <r>
    <n v="2025"/>
    <n v="12"/>
    <n v="902"/>
    <x v="49"/>
    <s v="ISSSTE Invalidez (invalidez y vida)"/>
    <n v="30"/>
    <s v="624b60c58c9d8bfb6ff1886c2fd605d2adeb6ea4da576068201b6c6958ce93f4"/>
    <s v="a62909462c6310cff6f2c460478962c30aafe7f1a24cba6daff12de1aba6d3de"/>
    <x v="1"/>
    <n v="119108.80739"/>
    <n v="124174.80136"/>
    <n v="119108.80739"/>
    <n v="124174.80136"/>
    <n v="112456.82340000002"/>
    <n v="102330.32298000001"/>
    <n v="112456.82340000002"/>
    <n v="102330.32298000001"/>
    <n v="34851877.802999951"/>
    <n v="34722901.368000001"/>
    <n v="143.042"/>
    <n v="137.94900000000001"/>
    <n v="0"/>
    <n v="0"/>
    <n v="112456.82340000001"/>
    <n v="102330.32298"/>
    <n v="74443.640579999992"/>
    <n v="61743.616219999996"/>
    <n v="0"/>
    <n v="0"/>
    <n v="0"/>
    <n v="0"/>
    <n v="119108.80739"/>
    <n v="124174.80136"/>
    <s v="ISSSTE Invalidez (invalidez y vida)"/>
    <s v="Pensiones"/>
    <s v="Pensiones ISSSTE"/>
    <x v="49"/>
    <x v="0"/>
    <n v="18169431.192700002"/>
    <n v="16606096.230249999"/>
    <n v="1025001350.6946898"/>
    <n v="915229324.65265012"/>
    <n v="979173922.5983398"/>
    <n v="876641246.77608013"/>
    <n v="281620.11005000002"/>
    <n v="197879.42222000001"/>
    <n v="220592.96009000004"/>
    <n v="194931.81861000002"/>
    <n v="18169431.192700002"/>
    <n v="16606096.230249999"/>
    <n v="42.294141341274575"/>
    <n v="62.752761235548746"/>
    <n v="-5065.9939699999959"/>
    <n v="-4.0797278630734235"/>
    <n v="0.65554505326426937"/>
    <n v="0.74776636024667065"/>
    <n v="0.65554505326426937"/>
    <n v="0.74776636024667065"/>
    <n v="1.1620356139947968E-2"/>
    <n v="1.2164213592814277E-2"/>
    <n v="1.3567616117100169E-2"/>
    <n v="1.4164836735285156E-2"/>
    <m/>
    <m/>
    <n v="42.294141341274575"/>
    <n v="0"/>
    <m/>
    <n v="0"/>
    <m/>
    <n v="-5065.9939699999959"/>
    <n v="-4.0797278630734235"/>
    <n v="9.8958941251257251"/>
    <n v="94.41520393347632"/>
    <n v="82.408284015152304"/>
    <n v="50.979334677824085"/>
    <n v="9.8958941251257251"/>
    <n v="20.568967510338677"/>
    <n v="151.06303577288054"/>
    <n v="165.73425601666193"/>
    <s v="Grandes"/>
    <n v="2024"/>
    <n v="4"/>
    <d v="2026-02-27T00:00:00"/>
    <x v="49"/>
    <x v="1"/>
  </r>
  <r>
    <n v="2025"/>
    <n v="12"/>
    <n v="902"/>
    <x v="49"/>
    <s v="ISSSTE Muerte (invalidez y vida)"/>
    <n v="30"/>
    <s v="624b60c58c9d8bfb6ff1886c2fd605d2adeb6ea4da576068201b6c6958ce93f4"/>
    <s v="a62909462c6310cff6f2c460478962c30aafe7f1a24cba6daff12de1aba6d3de"/>
    <x v="13"/>
    <n v="1241167.65628"/>
    <n v="1110137.3827599999"/>
    <n v="1241167.65628"/>
    <n v="1110137.3827599999"/>
    <n v="882768.55528999993"/>
    <n v="793995.72005"/>
    <n v="882768.55528999993"/>
    <n v="793995.72005"/>
    <n v="34851877.802999951"/>
    <n v="34722901.368000001"/>
    <n v="143.042"/>
    <n v="137.94900000000001"/>
    <n v="0"/>
    <n v="0"/>
    <n v="882768.55528999993"/>
    <n v="793995.72005"/>
    <n v="-114549.88867"/>
    <n v="-194420.36499999999"/>
    <n v="0"/>
    <n v="0"/>
    <n v="0"/>
    <n v="0"/>
    <n v="1241167.65628"/>
    <n v="1110137.3827600002"/>
    <s v="ISSSTE Muerte (invalidez y vida)"/>
    <s v="Pensiones"/>
    <s v="Pensiones ISSSTE"/>
    <x v="53"/>
    <x v="0"/>
    <n v="18169431.192700002"/>
    <n v="16606096.230249999"/>
    <n v="1025001350.6946898"/>
    <n v="915229324.65265012"/>
    <n v="979173922.5983398"/>
    <n v="876641246.77608013"/>
    <n v="2674708.3738700002"/>
    <n v="2547607.3319700002"/>
    <n v="1919512.4477599999"/>
    <n v="1722011.5080899999"/>
    <n v="18169431.192700002"/>
    <n v="16606096.230249999"/>
    <n v="46.40384979556373"/>
    <n v="43.575686442288529"/>
    <n v="131030.27352000005"/>
    <n v="11.803068300811148"/>
    <n v="6.8310760150745304"/>
    <n v="6.6851195330167448"/>
    <n v="6.8310760150745304"/>
    <n v="6.6851195330167448"/>
    <n v="0.12108936787632568"/>
    <n v="0.12675660856923482"/>
    <n v="0.1212960897184235"/>
    <n v="0.12663531254576726"/>
    <m/>
    <m/>
    <n v="46.40384979556373"/>
    <n v="0"/>
    <m/>
    <n v="0"/>
    <m/>
    <n v="131030.27351999981"/>
    <n v="11.803068300811127"/>
    <n v="11.180518105867087"/>
    <n v="71.124037983378827"/>
    <n v="71.522293761154572"/>
    <n v="45.989207119764096"/>
    <n v="11.180518105867087"/>
    <n v="-41.081332364539072"/>
    <n v="-770.64112897841017"/>
    <n v="-408.39123002880899"/>
    <s v="Grandes"/>
    <n v="2024"/>
    <n v="4"/>
    <d v="2026-02-27T00:00:00"/>
    <x v="53"/>
    <x v="13"/>
  </r>
  <r>
    <n v="2025"/>
    <n v="12"/>
    <n v="902"/>
    <x v="49"/>
    <s v="IMSS Incapacidad Permanente RT"/>
    <n v="30"/>
    <s v="624b60c58c9d8bfb6ff1886c2fd605d2adeb6ea4da576068201b6c6958ce93f4"/>
    <s v="a62909462c6310cff6f2c460478962c30aafe7f1a24cba6daff12de1aba6d3de"/>
    <x v="25"/>
    <n v="307783.89602999995"/>
    <n v="424345.47209"/>
    <n v="307783.89602999995"/>
    <n v="424345.47209"/>
    <n v="811782.24574000004"/>
    <n v="776748.40270999994"/>
    <n v="811782.24574000004"/>
    <n v="776748.40270999994"/>
    <n v="34851877.802999951"/>
    <n v="34722901.368000001"/>
    <n v="143.042"/>
    <n v="137.94900000000001"/>
    <n v="0"/>
    <n v="0"/>
    <n v="811782.24574000004"/>
    <n v="776748.40271000005"/>
    <n v="-252072.99828999999"/>
    <n v="-299770.38017000002"/>
    <n v="0"/>
    <n v="0"/>
    <n v="0"/>
    <n v="0"/>
    <n v="307783.89602999995"/>
    <n v="424345.47209"/>
    <s v="IMSS Incapacidad Permanente RT"/>
    <s v="Pensiones"/>
    <s v="Pensiones IMSS"/>
    <x v="44"/>
    <x v="0"/>
    <n v="18169431.192700002"/>
    <n v="16606096.230249999"/>
    <n v="1025001350.6946898"/>
    <n v="915229324.65265012"/>
    <n v="979173922.5983398"/>
    <n v="876641246.77608013"/>
    <n v="5980062.38093"/>
    <n v="4590284.8946399996"/>
    <n v="3210968.1052200003"/>
    <n v="2796628.7291699997"/>
    <n v="18169431.192700002"/>
    <n v="16606096.230249999"/>
    <n v="5.1468342037952857"/>
    <n v="9.2444256038552464"/>
    <n v="-116561.57606000005"/>
    <n v="-27.468556571584756"/>
    <n v="1.6939655004371266"/>
    <n v="2.5553595872641264"/>
    <n v="1.6939655004371266"/>
    <n v="2.5553595872641264"/>
    <n v="3.002765760468519E-2"/>
    <n v="3.1433016027761787E-2"/>
    <n v="4.6364933974449359E-2"/>
    <n v="4.8405830053122094E-2"/>
    <m/>
    <m/>
    <n v="5.1468342037952857"/>
    <n v="0"/>
    <m/>
    <n v="0"/>
    <m/>
    <n v="-116561.57606000005"/>
    <n v="-27.468556571584756"/>
    <n v="4.5103205758480369"/>
    <n v="263.75072127258892"/>
    <n v="183.04623326940043"/>
    <n v="25.28154186334967"/>
    <n v="4.5103205758480147"/>
    <n v="-15.911305797774556"/>
    <n v="-322.04252389066943"/>
    <n v="-259.11446029774703"/>
    <s v="Grandes"/>
    <n v="2024"/>
    <n v="4"/>
    <d v="2026-02-27T00:00:00"/>
    <x v="44"/>
    <x v="25"/>
  </r>
  <r>
    <n v="2025"/>
    <n v="12"/>
    <n v="902"/>
    <x v="49"/>
    <s v="IMSS Jubilacion (retiro, cesantia y vejez)"/>
    <n v="30"/>
    <s v="624b60c58c9d8bfb6ff1886c2fd605d2adeb6ea4da576068201b6c6958ce93f4"/>
    <s v="a62909462c6310cff6f2c460478962c30aafe7f1a24cba6daff12de1aba6d3de"/>
    <x v="13"/>
    <n v="633069.31371999998"/>
    <n v="524906.53338000004"/>
    <n v="633069.31371999998"/>
    <n v="524906.53338000004"/>
    <n v="231375.92849000002"/>
    <n v="188244.11271999998"/>
    <n v="231375.92849000002"/>
    <n v="188244.11271999998"/>
    <n v="34851877.802999951"/>
    <n v="34722901.368000001"/>
    <n v="143.042"/>
    <n v="137.94900000000001"/>
    <n v="0"/>
    <n v="0"/>
    <n v="231375.92849000002"/>
    <n v="188244.11272"/>
    <n v="67462.415099999998"/>
    <n v="13781.04162"/>
    <n v="0"/>
    <n v="0"/>
    <n v="0"/>
    <n v="0"/>
    <n v="633069.31371999998"/>
    <n v="524906.53338000004"/>
    <s v="IMSS Jubilacion (retiro, cesantia y vejez)"/>
    <s v="Pensiones"/>
    <s v="Pensiones IMSS"/>
    <x v="51"/>
    <x v="0"/>
    <n v="18169431.192700002"/>
    <n v="16606096.230249999"/>
    <n v="1025001350.6946898"/>
    <n v="915229324.65265012"/>
    <n v="979173922.5983398"/>
    <n v="876641246.77608013"/>
    <n v="1236263.48019"/>
    <n v="1002239.21527"/>
    <n v="422225.46580999997"/>
    <n v="334076.69737999997"/>
    <n v="18169431.192700002"/>
    <n v="16606096.230249999"/>
    <n v="51.208283983500365"/>
    <n v="52.373378070083987"/>
    <n v="108162.78033999994"/>
    <n v="20.606102889120791"/>
    <n v="3.4842549940382863"/>
    <n v="3.1609267229453946"/>
    <n v="3.4842549940382863"/>
    <n v="3.1609267229453946"/>
    <n v="6.1762778487163973E-2"/>
    <n v="6.4653408256633793E-2"/>
    <n v="5.7352460114760168E-2"/>
    <n v="5.9877006165336935E-2"/>
    <m/>
    <m/>
    <n v="51.208283983500365"/>
    <n v="0"/>
    <m/>
    <n v="0"/>
    <m/>
    <n v="108162.78033999994"/>
    <n v="20.606102889120791"/>
    <n v="22.912703694566861"/>
    <n v="36.548277333236086"/>
    <n v="35.862406114065799"/>
    <n v="54.799141033837692"/>
    <n v="22.912703694566837"/>
    <n v="389.53059543840192"/>
    <n v="342.97012365630536"/>
    <n v="1365.9643291897989"/>
    <s v="Grandes"/>
    <n v="2024"/>
    <n v="4"/>
    <d v="2026-02-27T00:00:00"/>
    <x v="51"/>
    <x v="13"/>
  </r>
  <r>
    <n v="2025"/>
    <n v="12"/>
    <n v="902"/>
    <x v="49"/>
    <s v="IMSS Invalidez (invalidez y vida)"/>
    <n v="30"/>
    <s v="624b60c58c9d8bfb6ff1886c2fd605d2adeb6ea4da576068201b6c6958ce93f4"/>
    <s v="a62909462c6310cff6f2c460478962c30aafe7f1a24cba6daff12de1aba6d3de"/>
    <x v="13"/>
    <n v="7031306.7704799995"/>
    <n v="7021068.2484900001"/>
    <n v="7031306.7704799995"/>
    <n v="7021068.2484900001"/>
    <n v="3618603.4544599997"/>
    <n v="3231631.7859099996"/>
    <n v="3618603.4544599997"/>
    <n v="3231631.7859099996"/>
    <n v="34851877.802999951"/>
    <n v="34722901.368000001"/>
    <n v="143.042"/>
    <n v="137.94900000000001"/>
    <n v="0"/>
    <n v="0"/>
    <n v="3618603.4544600002"/>
    <n v="3231631.7859099996"/>
    <n v="1318063.88273"/>
    <n v="927166.40470000007"/>
    <n v="0"/>
    <n v="0"/>
    <n v="0"/>
    <n v="0"/>
    <n v="7031306.7704799995"/>
    <n v="7021068.2484900001"/>
    <s v="IMSS Invalidez (invalidez y vida)"/>
    <s v="Pensiones"/>
    <s v="Pensiones IMSS"/>
    <x v="50"/>
    <x v="0"/>
    <n v="18169431.192700002"/>
    <n v="16606096.230249999"/>
    <n v="1025001350.6946898"/>
    <n v="915229324.65265012"/>
    <n v="979173922.5983398"/>
    <n v="876641246.77608013"/>
    <n v="9892895.6544999983"/>
    <n v="9015471.1866800003"/>
    <n v="6224465.76669"/>
    <n v="5414700.222959999"/>
    <n v="18169431.192700002"/>
    <n v="16606096.230249999"/>
    <n v="71.074304390157579"/>
    <n v="77.877995537974201"/>
    <n v="10238.521989999339"/>
    <n v="0.14582570098504721"/>
    <n v="38.69855195744924"/>
    <n v="42.280064809574455"/>
    <n v="38.69855195744924"/>
    <n v="42.280064809574455"/>
    <n v="0.6859802443884162"/>
    <n v="0.71808558298016112"/>
    <n v="0.76713759703390749"/>
    <n v="0.80090553282891397"/>
    <m/>
    <m/>
    <n v="71.074304390157579"/>
    <n v="0"/>
    <m/>
    <n v="0"/>
    <m/>
    <n v="10238.521989999339"/>
    <n v="0.14582570098504721"/>
    <n v="11.974497535183515"/>
    <n v="51.464166940521238"/>
    <n v="46.027636700512303"/>
    <n v="58.135165170717521"/>
    <n v="11.974497535183538"/>
    <n v="42.160444559731559"/>
    <n v="274.53930737902306"/>
    <n v="348.54927546211593"/>
    <s v="Grandes"/>
    <n v="2024"/>
    <n v="4"/>
    <d v="2026-02-27T00:00:00"/>
    <x v="50"/>
    <x v="13"/>
  </r>
  <r>
    <n v="2025"/>
    <n v="12"/>
    <n v="902"/>
    <x v="49"/>
    <s v="ISSSTE Jubilacion (retiro, cesantia y vejez)"/>
    <n v="30"/>
    <s v="624b60c58c9d8bfb6ff1886c2fd605d2adeb6ea4da576068201b6c6958ce93f4"/>
    <s v="a62909462c6310cff6f2c460478962c30aafe7f1a24cba6daff12de1aba6d3de"/>
    <x v="1"/>
    <n v="3146596.24608"/>
    <n v="1470172.0904900001"/>
    <n v="3146596.24608"/>
    <n v="1470172.0904900001"/>
    <n v="1506320.30525"/>
    <n v="1297704.10831"/>
    <n v="1506320.30525"/>
    <n v="1297704.10831"/>
    <n v="34851877.802999951"/>
    <n v="34722901.368000001"/>
    <n v="143.042"/>
    <n v="137.94900000000001"/>
    <n v="0"/>
    <n v="0"/>
    <n v="1506320.30525"/>
    <n v="1297704.10831"/>
    <n v="-187931.0595"/>
    <n v="-362228.62757999997"/>
    <n v="0"/>
    <n v="0"/>
    <n v="0"/>
    <n v="0"/>
    <n v="3146596.24608"/>
    <n v="1470172.0904900001"/>
    <s v="ISSSTE Jubilacion (retiro, cesantia y vejez)"/>
    <s v="Pensiones"/>
    <s v="Pensiones ISSSTE"/>
    <x v="43"/>
    <x v="0"/>
    <n v="18169431.192700002"/>
    <n v="16606096.230249999"/>
    <n v="1025001350.6946898"/>
    <n v="915229324.65265012"/>
    <n v="979173922.5983398"/>
    <n v="876641246.77608013"/>
    <n v="8701695.3748599999"/>
    <n v="5850821.6495000003"/>
    <n v="4196286.91921"/>
    <n v="3586447.3131200001"/>
    <n v="18169431.192700002"/>
    <n v="16606096.230249999"/>
    <n v="36.160726278361878"/>
    <n v="25.127617599070689"/>
    <n v="1676424.1555899999"/>
    <n v="114.02911036294108"/>
    <n v="17.318077889770262"/>
    <n v="8.8532071000040631"/>
    <n v="17.318077889770262"/>
    <n v="8.8532071000040631"/>
    <n v="0.30698459508832932"/>
    <n v="0.32135212891803527"/>
    <n v="0.16063428595319135"/>
    <n v="0.16770510124827895"/>
    <m/>
    <m/>
    <n v="36.160726278361878"/>
    <n v="0"/>
    <m/>
    <n v="0"/>
    <m/>
    <n v="1676424.1555899999"/>
    <n v="114.02911036294108"/>
    <n v="16.075790744908769"/>
    <n v="47.871420018585468"/>
    <n v="88.268857551055973"/>
    <n v="35.896504082079836"/>
    <n v="16.075790744908769"/>
    <n v="-48.11810961614443"/>
    <n v="-801.52812912226455"/>
    <n v="-358.25553517947606"/>
    <s v="Grandes"/>
    <n v="2024"/>
    <n v="4"/>
    <d v="2026-02-27T00:00:00"/>
    <x v="43"/>
    <x v="1"/>
  </r>
  <r>
    <n v="2025"/>
    <n v="12"/>
    <n v="902"/>
    <x v="49"/>
    <s v="ISSSTE Incapacidad Permanente RT"/>
    <n v="30"/>
    <s v="624b60c58c9d8bfb6ff1886c2fd605d2adeb6ea4da576068201b6c6958ce93f4"/>
    <s v="a62909462c6310cff6f2c460478962c30aafe7f1a24cba6daff12de1aba6d3de"/>
    <x v="25"/>
    <n v="89619.27953"/>
    <n v="192519.33949000001"/>
    <n v="89619.27953"/>
    <n v="192519.33949000001"/>
    <n v="256079.30209000001"/>
    <n v="258827.84942000004"/>
    <n v="256079.30209000001"/>
    <n v="258827.84942000004"/>
    <n v="34851877.802999951"/>
    <n v="34722901.368000001"/>
    <n v="143.042"/>
    <n v="137.94900000000001"/>
    <n v="0"/>
    <n v="0"/>
    <n v="256079.30209000001"/>
    <n v="258827.84941999998"/>
    <n v="-2669.2509700000001"/>
    <n v="-3292.8766900000001"/>
    <n v="0"/>
    <n v="0"/>
    <n v="0"/>
    <n v="0"/>
    <n v="89619.27953"/>
    <n v="192519.33949000001"/>
    <s v="ISSSTE Incapacidad Permanente RT"/>
    <s v="Pensiones"/>
    <s v="Pensiones ISSSTE"/>
    <x v="46"/>
    <x v="0"/>
    <n v="18169431.192700002"/>
    <n v="16606096.230249999"/>
    <n v="1025001350.6946898"/>
    <n v="915229324.65265012"/>
    <n v="979173922.5983398"/>
    <n v="876641246.77608013"/>
    <n v="603210.52630999999"/>
    <n v="657236.52412000007"/>
    <n v="794397.81628000003"/>
    <n v="743538.79187000007"/>
    <n v="18169431.192700002"/>
    <n v="16606096.230249999"/>
    <n v="14.857048347319978"/>
    <n v="29.292246006530416"/>
    <n v="-102900.05996000001"/>
    <n v="-53.449206834280119"/>
    <n v="0.49324207554723376"/>
    <n v="1.159329301845806"/>
    <n v="0.49324207554723376"/>
    <n v="1.159329301845806"/>
    <n v="8.7433328228553996E-3"/>
    <n v="9.152539447965069E-3"/>
    <n v="2.1035092987548819E-2"/>
    <n v="2.1961017713689107E-2"/>
    <m/>
    <m/>
    <n v="14.857048347319978"/>
    <n v="0"/>
    <m/>
    <n v="0"/>
    <m/>
    <n v="-102900.05996000001"/>
    <n v="-53.449206834280119"/>
    <n v="-1.0619210166754378"/>
    <n v="285.74130860344354"/>
    <n v="134.44251892077796"/>
    <n v="32.235650305430873"/>
    <n v="-1.0619210166754156"/>
    <n v="-18.938629615067669"/>
    <n v="-9593.6764646001047"/>
    <n v="-7860.2351009991808"/>
    <s v="Grandes"/>
    <n v="2024"/>
    <n v="4"/>
    <d v="2026-02-27T00:00:00"/>
    <x v="46"/>
    <x v="25"/>
  </r>
  <r>
    <n v="2025"/>
    <n v="12"/>
    <n v="902"/>
    <x v="49"/>
    <s v="Total General"/>
    <n v="30"/>
    <s v="624b60c58c9d8bfb6ff1886c2fd605d2adeb6ea4da576068201b6c6958ce93f4"/>
    <s v="a62909462c6310cff6f2c460478962c30aafe7f1a24cba6daff12de1aba6d3de"/>
    <x v="12"/>
    <n v="18169431.192700002"/>
    <n v="16606096.230249999"/>
    <n v="18169431.192700002"/>
    <n v="16606096.230249999"/>
    <n v="15876054.885870006"/>
    <n v="14640453.032719998"/>
    <n v="15876054.885870006"/>
    <n v="14640453.032719998"/>
    <n v="34851877.802999951"/>
    <n v="34722901.368000001"/>
    <n v="143.042"/>
    <n v="137.94900000000001"/>
    <n v="0"/>
    <n v="0"/>
    <n v="15876054.88587"/>
    <n v="14640453.03272"/>
    <n v="-1318060.9020699998"/>
    <n v="-2949680.1459599999"/>
    <n v="0"/>
    <n v="0"/>
    <n v="0"/>
    <n v="0"/>
    <n v="18169431.192699999"/>
    <n v="16606096.230250001"/>
    <s v="Total General"/>
    <s v="Totales"/>
    <s v="Total General"/>
    <x v="26"/>
    <x v="0"/>
    <n v="18169431.192700002"/>
    <n v="16606096.230249999"/>
    <n v="1025001350.6946898"/>
    <n v="915229324.65265012"/>
    <n v="979173922.5983398"/>
    <n v="876641246.77608013"/>
    <n v="1025001350.6946898"/>
    <n v="915229324.65265012"/>
    <n v="593582477.48155999"/>
    <n v="529500429.12055987"/>
    <n v="18169431.192700002"/>
    <n v="16606096.230249999"/>
    <n v="1.7726250975557991"/>
    <n v="1.8144191606352191"/>
    <n v="1563334.9624500033"/>
    <n v="9.4142231911326757"/>
    <n v="100"/>
    <n v="100"/>
    <n v="100"/>
    <n v="100"/>
    <n v="1.7726250975557991"/>
    <n v="1.8555877330235191"/>
    <n v="1.8144191606352191"/>
    <n v="1.8942864360216083"/>
    <m/>
    <m/>
    <n v="1.7726250975557987"/>
    <n v="0"/>
    <m/>
    <n v="0"/>
    <m/>
    <n v="1563334.9624499977"/>
    <n v="9.4142231911326313"/>
    <n v="8.4396422049820341"/>
    <n v="87.377831025599662"/>
    <n v="88.163122926209795"/>
    <n v="2.674616500343578"/>
    <n v="8.4396422049819684"/>
    <n v="-55.315124459332687"/>
    <n v="-1204.500858870545"/>
    <n v="-496.34035923427666"/>
    <s v="Medianas"/>
    <n v="2024"/>
    <n v="4"/>
    <d v="2026-02-27T00:00:00"/>
    <x v="26"/>
    <x v="12"/>
  </r>
  <r>
    <n v="2025"/>
    <n v="12"/>
    <n v="902"/>
    <x v="49"/>
    <s v="IMSS Muerte (invalidez y vida)"/>
    <n v="30"/>
    <s v="624b60c58c9d8bfb6ff1886c2fd605d2adeb6ea4da576068201b6c6958ce93f4"/>
    <s v="a62909462c6310cff6f2c460478962c30aafe7f1a24cba6daff12de1aba6d3de"/>
    <x v="1"/>
    <n v="5216700.6459999997"/>
    <n v="5340953.7580200005"/>
    <n v="5216700.6459999997"/>
    <n v="5340953.7580200005"/>
    <n v="7472412.6504400009"/>
    <n v="7044299.0393500011"/>
    <n v="7472412.6504400009"/>
    <n v="7044299.0393500011"/>
    <n v="34851877.802999951"/>
    <n v="34722901.368000001"/>
    <n v="143.042"/>
    <n v="137.94900000000001"/>
    <n v="0"/>
    <n v="0"/>
    <n v="7472412.65044"/>
    <n v="7044299.0393500002"/>
    <n v="-2000728.0369800001"/>
    <n v="-2767483.8329400001"/>
    <n v="0"/>
    <n v="0"/>
    <n v="0"/>
    <n v="0"/>
    <n v="5216700.6459999997"/>
    <n v="5340953.7580199996"/>
    <s v="IMSS Muerte (invalidez y vida)"/>
    <s v="Pensiones"/>
    <s v="Pensiones IMSS"/>
    <x v="47"/>
    <x v="0"/>
    <n v="18169431.192700002"/>
    <n v="16606096.230249999"/>
    <n v="1025001350.6946898"/>
    <n v="915229324.65265012"/>
    <n v="979173922.5983398"/>
    <n v="876641246.77608013"/>
    <n v="15279667.1094"/>
    <n v="13547518.731619999"/>
    <n v="15888887.400080003"/>
    <n v="14801714.929789999"/>
    <n v="18169431.192700002"/>
    <n v="16606096.230249999"/>
    <n v="34.141454840928461"/>
    <n v="39.423852174156281"/>
    <n v="-124253.11202000082"/>
    <n v="-2.3264217899925055"/>
    <n v="28.711414191633761"/>
    <n v="32.162608742991694"/>
    <n v="28.711414191633761"/>
    <n v="32.162608742991694"/>
    <n v="0.50894573382409747"/>
    <n v="0.53276547971752986"/>
    <n v="0.58356453559297961"/>
    <n v="0.6092519348891916"/>
    <m/>
    <m/>
    <n v="34.141454840928461"/>
    <n v="0"/>
    <m/>
    <n v="0"/>
    <m/>
    <n v="-124253.11201999988"/>
    <n v="-2.3264217899924833"/>
    <n v="6.0774480001278164"/>
    <n v="143.24020405827983"/>
    <n v="131.89215556813704"/>
    <n v="47.029174933937639"/>
    <n v="6.0774480001278164"/>
    <n v="-27.705881668889354"/>
    <n v="-373.48467719376981"/>
    <n v="-254.5380376031531"/>
    <s v="Grandes"/>
    <n v="2024"/>
    <n v="4"/>
    <d v="2026-02-27T00:00:00"/>
    <x v="47"/>
    <x v="1"/>
  </r>
  <r>
    <n v="2025"/>
    <n v="12"/>
    <n v="902"/>
    <x v="49"/>
    <s v="Pensiones Total"/>
    <n v="30"/>
    <s v="624b60c58c9d8bfb6ff1886c2fd605d2adeb6ea4da576068201b6c6958ce93f4"/>
    <s v="a62909462c6310cff6f2c460478962c30aafe7f1a24cba6daff12de1aba6d3de"/>
    <x v="13"/>
    <n v="18169431.192700002"/>
    <n v="16606096.230249999"/>
    <n v="18169431.192700002"/>
    <n v="16606096.230249999"/>
    <n v="15876054.885870006"/>
    <n v="14640453.032719998"/>
    <n v="15876054.885870006"/>
    <n v="14640453.032719998"/>
    <n v="34851877.802999951"/>
    <n v="34722901.368000001"/>
    <n v="143.042"/>
    <n v="137.94900000000001"/>
    <n v="0"/>
    <n v="0"/>
    <n v="15876054.88587"/>
    <n v="14640453.03272"/>
    <n v="-1318060.9020699998"/>
    <n v="-2949680.1459599999"/>
    <n v="0"/>
    <n v="0"/>
    <n v="0"/>
    <n v="0"/>
    <n v="18169431.192699999"/>
    <n v="16606096.230250001"/>
    <s v="Pensiones Total"/>
    <s v="Totales"/>
    <s v="Pensiones Total"/>
    <x v="45"/>
    <x v="0"/>
    <n v="18169431.192700002"/>
    <n v="16606096.230249999"/>
    <n v="1025001350.6946898"/>
    <n v="915229324.65265012"/>
    <n v="979173922.5983398"/>
    <n v="876641246.77608013"/>
    <n v="45827428.096350007"/>
    <n v="38588077.876569994"/>
    <n v="35106175.450180009"/>
    <n v="31705869.062090002"/>
    <n v="18169431.192700002"/>
    <n v="16606096.230249999"/>
    <n v="39.647503574714314"/>
    <n v="43.034266395354535"/>
    <n v="1563334.9624500033"/>
    <n v="9.4142231911326757"/>
    <n v="100"/>
    <n v="100"/>
    <n v="100"/>
    <n v="100"/>
    <n v="1.7726250975557991"/>
    <n v="1.8555877330235191"/>
    <n v="1.8144191606352191"/>
    <n v="1.8942864360216083"/>
    <m/>
    <m/>
    <n v="39.647503574714307"/>
    <n v="0"/>
    <m/>
    <n v="0"/>
    <m/>
    <n v="1563334.9624499977"/>
    <n v="9.4142231911326313"/>
    <n v="8.4396422049820341"/>
    <n v="87.377831025599662"/>
    <n v="88.163122926209795"/>
    <n v="45.222969128038699"/>
    <n v="8.4396422049819684"/>
    <n v="-55.315124459332687"/>
    <n v="-1204.500858870545"/>
    <n v="-496.34035923427666"/>
    <s v="Grandes"/>
    <n v="2024"/>
    <n v="4"/>
    <d v="2026-02-27T00:00:00"/>
    <x v="45"/>
    <x v="13"/>
  </r>
  <r>
    <n v="2025"/>
    <n v="12"/>
    <n v="701"/>
    <x v="50"/>
    <s v="Salud"/>
    <n v="243"/>
    <s v="72440a20f54075ac43f51a2cf0dbb2a14366b38a5c01b110ae174abc1cb44238"/>
    <s v="a62909462c6310cff6f2c460478962c30aafe7f1a24cba6daff12de1aba6d3de"/>
    <x v="13"/>
    <n v="2908962.3526099999"/>
    <n v="2136225.60366"/>
    <n v="2908962.3526099999"/>
    <n v="2136225.60366"/>
    <n v="1917994.4363299999"/>
    <n v="1260892.4444899999"/>
    <n v="1917994.4363299999"/>
    <n v="1260892.4444899999"/>
    <n v="34851877.802999951"/>
    <n v="34722901.368000001"/>
    <n v="143.042"/>
    <n v="137.94900000000001"/>
    <n v="0"/>
    <n v="0"/>
    <n v="1412719.86081"/>
    <n v="872286.46638999996"/>
    <n v="1864059.2670100001"/>
    <n v="1401978.2008399998"/>
    <n v="0"/>
    <n v="0"/>
    <n v="0"/>
    <n v="0"/>
    <n v="0"/>
    <n v="0"/>
    <s v="Salud"/>
    <s v="Accidentes y Enfermedades"/>
    <s v="Salud"/>
    <x v="30"/>
    <x v="0"/>
    <n v="4323280.6731199995"/>
    <n v="3118678.2985399999"/>
    <n v="1025001350.6946898"/>
    <n v="915229324.65265012"/>
    <n v="979173922.5983398"/>
    <n v="876641246.77608013"/>
    <n v="4955836.1483499995"/>
    <n v="4792622.04966"/>
    <n v="3994460.0654399996"/>
    <n v="3257828.1352599999"/>
    <n v="4323280.6731199995"/>
    <n v="3118678.2985399999"/>
    <n v="58.697710447479437"/>
    <n v="44.573212356929936"/>
    <n v="772736.74894999992"/>
    <n v="36.172993509022099"/>
    <n v="67.285993497865519"/>
    <n v="68.497786535407258"/>
    <n v="67.285993497865519"/>
    <n v="68.497786535407258"/>
    <n v="0.2838008311538775"/>
    <n v="0.29708331538188498"/>
    <n v="0.23340878030440571"/>
    <n v="0.2436829902216151"/>
    <m/>
    <m/>
    <m/>
    <n v="0"/>
    <m/>
    <n v="0"/>
    <m/>
    <n v="0"/>
    <m/>
    <n v="52.114039917637989"/>
    <n v="65.93397245616201"/>
    <n v="59.024311024533645"/>
    <n v="48.016362785159757"/>
    <n v="61.955953146517338"/>
    <n v="32.959219044428998"/>
    <n v="75.787282400952833"/>
    <n v="62.218261729559465"/>
    <s v="Grandes"/>
    <n v="2024"/>
    <n v="4"/>
    <d v="2026-02-27T00:00:00"/>
    <x v="30"/>
    <x v="13"/>
  </r>
  <r>
    <n v="2025"/>
    <n v="12"/>
    <n v="701"/>
    <x v="50"/>
    <s v="Gastos Medicos"/>
    <n v="243"/>
    <s v="72440a20f54075ac43f51a2cf0dbb2a14366b38a5c01b110ae174abc1cb44238"/>
    <s v="a62909462c6310cff6f2c460478962c30aafe7f1a24cba6daff12de1aba6d3de"/>
    <x v="14"/>
    <n v="1414318.32051"/>
    <n v="982452.69487999997"/>
    <n v="1414318.32051"/>
    <n v="982452.69487999997"/>
    <n v="980939.14627999999"/>
    <n v="639808.24261999992"/>
    <n v="980939.14627999999"/>
    <n v="639808.24261999992"/>
    <n v="34851877.802999951"/>
    <n v="34722901.368000001"/>
    <n v="143.042"/>
    <n v="137.94900000000001"/>
    <n v="0"/>
    <n v="0"/>
    <n v="869003.6169299999"/>
    <n v="549245.39572999999"/>
    <n v="1337273.55354"/>
    <n v="792981.72683000006"/>
    <n v="0"/>
    <n v="0"/>
    <n v="0"/>
    <n v="0"/>
    <n v="0"/>
    <n v="0"/>
    <s v="Gastos Medicos"/>
    <s v="Accidentes y Enfermedades"/>
    <s v="Gastos Medicos"/>
    <x v="28"/>
    <x v="0"/>
    <n v="4323280.6731199995"/>
    <n v="3118678.2985399999"/>
    <n v="1025001350.6946898"/>
    <n v="915229324.65265012"/>
    <n v="979173922.5983398"/>
    <n v="876641246.77608013"/>
    <n v="177180208.77595001"/>
    <n v="158266338.74798006"/>
    <n v="139622278.47811997"/>
    <n v="117437565.55420999"/>
    <n v="4323280.6731199995"/>
    <n v="3118678.2985399999"/>
    <n v="0.79823719041806207"/>
    <n v="0.62075909675552465"/>
    <n v="431865.62563000002"/>
    <n v="43.95790534044486"/>
    <n v="32.714006502134481"/>
    <n v="31.502213464592749"/>
    <n v="32.714006502134481"/>
    <n v="31.502213464592749"/>
    <n v="0.13798209334567729"/>
    <n v="0.14443994962171372"/>
    <n v="0.10734497556149247"/>
    <n v="0.11207009691741633"/>
    <m/>
    <m/>
    <m/>
    <n v="0"/>
    <m/>
    <n v="0"/>
    <m/>
    <n v="0"/>
    <m/>
    <n v="53.317678788112666"/>
    <n v="69.357734539299159"/>
    <n v="65.123567369128978"/>
    <n v="0.70256635042216542"/>
    <n v="58.217733582456432"/>
    <n v="68.638634194743005"/>
    <n v="64.983235077788933"/>
    <n v="69.263310508509051"/>
    <s v="Medianas"/>
    <n v="2024"/>
    <n v="4"/>
    <d v="2026-02-27T00:00:00"/>
    <x v="28"/>
    <x v="14"/>
  </r>
  <r>
    <n v="2025"/>
    <n v="12"/>
    <n v="701"/>
    <x v="50"/>
    <s v="GMM. Gpo y Col"/>
    <n v="243"/>
    <s v="72440a20f54075ac43f51a2cf0dbb2a14366b38a5c01b110ae174abc1cb44238"/>
    <s v="a62909462c6310cff6f2c460478962c30aafe7f1a24cba6daff12de1aba6d3de"/>
    <x v="10"/>
    <n v="1003809.39954"/>
    <n v="586559.8499400001"/>
    <n v="1003809.39954"/>
    <n v="586559.8499400001"/>
    <n v="705079.04353999998"/>
    <n v="378970.99125999998"/>
    <n v="705079.04353999998"/>
    <n v="378970.99125999998"/>
    <n v="34851877.802999951"/>
    <n v="34722901.368000001"/>
    <n v="143.042"/>
    <n v="137.94900000000001"/>
    <n v="0"/>
    <n v="0"/>
    <n v="691486.05663000001"/>
    <n v="368605.91995999997"/>
    <n v="1054118.68931"/>
    <n v="541048.07065999997"/>
    <n v="0"/>
    <n v="0"/>
    <n v="0"/>
    <n v="0"/>
    <n v="0"/>
    <n v="0"/>
    <s v="GMM. Gpo y Col"/>
    <s v="Accidentes y Enfermedades"/>
    <s v="Gastos Medicos"/>
    <x v="29"/>
    <x v="0"/>
    <n v="4323280.6731199995"/>
    <n v="3118678.2985399999"/>
    <n v="1025001350.6946898"/>
    <n v="915229324.65265012"/>
    <n v="979173922.5983398"/>
    <n v="876641246.77608013"/>
    <n v="89461952.377649993"/>
    <n v="78987387.650929973"/>
    <n v="73926910.578630015"/>
    <n v="62198937.928239994"/>
    <n v="4323280.6731199995"/>
    <n v="3118678.2985399999"/>
    <n v="1.1220517469846529"/>
    <n v="0.74259937869092718"/>
    <n v="417249.54959999991"/>
    <n v="71.135034155965656"/>
    <n v="23.218696065263252"/>
    <n v="18.807962662086577"/>
    <n v="23.218696065263252"/>
    <n v="18.807962662086577"/>
    <n v="9.7932495294730387E-2"/>
    <n v="0.10251594495861241"/>
    <n v="6.4088839172915774E-2"/>
    <n v="6.6909907798329352E-2"/>
    <m/>
    <m/>
    <m/>
    <n v="0"/>
    <m/>
    <n v="0"/>
    <m/>
    <n v="0"/>
    <m/>
    <n v="86.050927327117648"/>
    <n v="70.240330869894777"/>
    <n v="64.609091689239449"/>
    <n v="0.95375153380725286"/>
    <n v="87.594940608940306"/>
    <n v="94.829026563966593"/>
    <n v="65.598500780080997"/>
    <n v="68.128127600631558"/>
    <s v="Medianas"/>
    <n v="2024"/>
    <n v="4"/>
    <d v="2026-02-27T00:00:00"/>
    <x v="29"/>
    <x v="10"/>
  </r>
  <r>
    <n v="2025"/>
    <n v="12"/>
    <n v="701"/>
    <x v="50"/>
    <s v="Total General"/>
    <n v="243"/>
    <s v="72440a20f54075ac43f51a2cf0dbb2a14366b38a5c01b110ae174abc1cb44238"/>
    <s v="a62909462c6310cff6f2c460478962c30aafe7f1a24cba6daff12de1aba6d3de"/>
    <x v="44"/>
    <n v="4323280.6731199995"/>
    <n v="3118678.2985399999"/>
    <n v="4323280.6731199995"/>
    <n v="3118678.2985399999"/>
    <n v="2898933.5826099999"/>
    <n v="1900700.6871099998"/>
    <n v="2898933.5826099999"/>
    <n v="1900700.6871099998"/>
    <n v="34851877.802999951"/>
    <n v="34722901.368000001"/>
    <n v="143.042"/>
    <n v="137.94900000000001"/>
    <n v="0"/>
    <n v="0"/>
    <n v="2281723.47774"/>
    <n v="1421531.8621199999"/>
    <n v="3201332.8205500003"/>
    <n v="2194959.9276700001"/>
    <n v="0"/>
    <n v="0"/>
    <n v="0"/>
    <n v="0"/>
    <n v="0"/>
    <n v="0"/>
    <s v="Total General"/>
    <s v="Totales"/>
    <s v="Total General"/>
    <x v="26"/>
    <x v="0"/>
    <n v="4323280.6731199995"/>
    <n v="3118678.2985399999"/>
    <n v="1025001350.6946898"/>
    <n v="915229324.65265012"/>
    <n v="979173922.5983398"/>
    <n v="876641246.77608013"/>
    <n v="1025001350.6946898"/>
    <n v="915229324.65265012"/>
    <n v="593582477.48155999"/>
    <n v="529500429.12055987"/>
    <n v="4323280.6731199995"/>
    <n v="3118678.2985399999"/>
    <n v="0.42178292449955473"/>
    <n v="0.34075375586589812"/>
    <n v="1204602.3745799996"/>
    <n v="38.625413052187227"/>
    <n v="100"/>
    <n v="100"/>
    <n v="100"/>
    <n v="100"/>
    <n v="0.42178292449955473"/>
    <n v="0.44152326500359856"/>
    <n v="0.34075375586589812"/>
    <n v="0.35575308713903142"/>
    <m/>
    <m/>
    <m/>
    <n v="0"/>
    <m/>
    <n v="0"/>
    <m/>
    <n v="0"/>
    <m/>
    <n v="52.519205273598615"/>
    <n v="67.054022206657123"/>
    <n v="60.945711777960788"/>
    <n v="0.48837923836794145"/>
    <n v="60.511595873563763"/>
    <n v="45.849260398493371"/>
    <n v="71.274172528802922"/>
    <n v="64.763453956491517"/>
    <s v="Resto"/>
    <n v="2024"/>
    <n v="4"/>
    <d v="2026-02-27T00:00:00"/>
    <x v="26"/>
    <x v="44"/>
  </r>
  <r>
    <n v="2025"/>
    <n v="12"/>
    <n v="701"/>
    <x v="50"/>
    <s v="Total General Sin Pensiones"/>
    <n v="243"/>
    <s v="72440a20f54075ac43f51a2cf0dbb2a14366b38a5c01b110ae174abc1cb44238"/>
    <s v="a62909462c6310cff6f2c460478962c30aafe7f1a24cba6daff12de1aba6d3de"/>
    <x v="39"/>
    <n v="4323280.6731199995"/>
    <n v="3118678.2985399999"/>
    <n v="4323280.6731199995"/>
    <n v="3118678.2985399999"/>
    <n v="2898933.5826099999"/>
    <n v="1900700.6871099998"/>
    <n v="2898933.5826099999"/>
    <n v="1900700.6871099998"/>
    <n v="34851877.802999951"/>
    <n v="34722901.368000001"/>
    <n v="143.042"/>
    <n v="137.94900000000001"/>
    <n v="0"/>
    <n v="0"/>
    <n v="2281723.47774"/>
    <n v="1421531.8621199999"/>
    <n v="3201332.8205500003"/>
    <n v="2194959.9276700001"/>
    <n v="0"/>
    <n v="0"/>
    <n v="0"/>
    <n v="0"/>
    <n v="0"/>
    <n v="0"/>
    <s v="Total General Sin Pensiones"/>
    <s v="Totales"/>
    <s v="Total General Sin Pensiones"/>
    <x v="25"/>
    <x v="0"/>
    <n v="4323280.6731199995"/>
    <n v="3118678.2985399999"/>
    <n v="1025001350.6946898"/>
    <n v="915229324.65265012"/>
    <n v="979173922.5983398"/>
    <n v="876641246.77608013"/>
    <n v="979173922.5983398"/>
    <n v="876641246.77608013"/>
    <n v="558476302.03137994"/>
    <n v="497794560.05847001"/>
    <n v="4323280.6731199995"/>
    <n v="3118678.2985399999"/>
    <n v="0.44152326500359856"/>
    <n v="0.35575308713903142"/>
    <n v="1204602.3745799996"/>
    <n v="38.625413052187227"/>
    <n v="100"/>
    <n v="100"/>
    <n v="100"/>
    <n v="100"/>
    <n v="0.42178292449955473"/>
    <n v="0.44152326500359856"/>
    <n v="0.34075375586589812"/>
    <n v="0.35575308713903142"/>
    <m/>
    <m/>
    <m/>
    <n v="0"/>
    <m/>
    <n v="0"/>
    <m/>
    <n v="0"/>
    <m/>
    <n v="52.519205273598615"/>
    <n v="67.054022206657123"/>
    <n v="60.945711777960788"/>
    <n v="0.51907906782535473"/>
    <n v="60.511595873563763"/>
    <n v="45.849260398493371"/>
    <n v="71.274172528802922"/>
    <n v="64.763453956491517"/>
    <s v="Resto"/>
    <n v="2024"/>
    <n v="4"/>
    <d v="2026-02-27T00:00:00"/>
    <x v="25"/>
    <x v="39"/>
  </r>
  <r>
    <n v="2025"/>
    <n v="12"/>
    <n v="701"/>
    <x v="50"/>
    <s v="Salud Individual"/>
    <n v="243"/>
    <s v="72440a20f54075ac43f51a2cf0dbb2a14366b38a5c01b110ae174abc1cb44238"/>
    <s v="a62909462c6310cff6f2c460478962c30aafe7f1a24cba6daff12de1aba6d3de"/>
    <x v="13"/>
    <n v="2445240.6732700001"/>
    <n v="2101613.2554100002"/>
    <n v="2445240.6732700001"/>
    <n v="2101613.2554100002"/>
    <n v="1758561.3641600001"/>
    <n v="1220568.3292599998"/>
    <n v="1758561.3641600001"/>
    <n v="1220568.3292599998"/>
    <n v="34851877.802999951"/>
    <n v="34722901.368000001"/>
    <n v="143.042"/>
    <n v="137.94900000000001"/>
    <n v="0"/>
    <n v="0"/>
    <n v="1260192.80901"/>
    <n v="832006.50846000004"/>
    <n v="1605417.70184"/>
    <n v="1353564.66408"/>
    <n v="0"/>
    <n v="0"/>
    <n v="0"/>
    <n v="0"/>
    <n v="0"/>
    <n v="0"/>
    <s v="Salud Individual"/>
    <s v="Accidentes y Enfermedades"/>
    <s v="Salud"/>
    <x v="31"/>
    <x v="0"/>
    <n v="4323280.6731199995"/>
    <n v="3118678.2985399999"/>
    <n v="1025001350.6946898"/>
    <n v="915229324.65265012"/>
    <n v="979173922.5983398"/>
    <n v="876641246.77608013"/>
    <n v="2804346.7436799998"/>
    <n v="2414500.2255700002"/>
    <n v="2031862.0334500002"/>
    <n v="1463480.7970499997"/>
    <n v="4323280.6731199995"/>
    <n v="3118678.2985399999"/>
    <n v="87.194662314162926"/>
    <n v="87.041336055947752"/>
    <n v="343627.41785999993"/>
    <n v="16.35064952961396"/>
    <n v="56.559840966913988"/>
    <n v="67.387946246134604"/>
    <n v="56.559840966913988"/>
    <n v="67.387946246134604"/>
    <n v="0.23855975132254706"/>
    <n v="0.24972485651796159"/>
    <n v="0.22962695783459619"/>
    <n v="0.23973469913021486"/>
    <m/>
    <m/>
    <m/>
    <n v="0"/>
    <m/>
    <n v="0"/>
    <m/>
    <n v="0"/>
    <m/>
    <n v="44.077256635535676"/>
    <n v="71.917720958251948"/>
    <n v="58.07768513631121"/>
    <n v="86.549250648384373"/>
    <n v="51.464296997213395"/>
    <n v="18.606649866349834"/>
    <n v="78.496257239824189"/>
    <n v="61.467806491942071"/>
    <s v="Grandes"/>
    <n v="2024"/>
    <n v="4"/>
    <d v="2026-02-27T00:00:00"/>
    <x v="31"/>
    <x v="13"/>
  </r>
  <r>
    <n v="2025"/>
    <n v="12"/>
    <n v="701"/>
    <x v="50"/>
    <s v="Salud Gpo y Col"/>
    <n v="243"/>
    <s v="72440a20f54075ac43f51a2cf0dbb2a14366b38a5c01b110ae174abc1cb44238"/>
    <s v="a62909462c6310cff6f2c460478962c30aafe7f1a24cba6daff12de1aba6d3de"/>
    <x v="25"/>
    <n v="463721.67933999997"/>
    <n v="34612.348250000003"/>
    <n v="463721.67933999997"/>
    <n v="34612.348250000003"/>
    <n v="159433.07217"/>
    <n v="40324.115229999996"/>
    <n v="159433.07217"/>
    <n v="40324.115229999996"/>
    <n v="34851877.802999951"/>
    <n v="34722901.368000001"/>
    <n v="143.042"/>
    <n v="137.94900000000001"/>
    <n v="0"/>
    <n v="0"/>
    <n v="152527.05180000002"/>
    <n v="40279.957929999997"/>
    <n v="258641.56516999999"/>
    <n v="48413.536759999995"/>
    <n v="0"/>
    <n v="0"/>
    <n v="0"/>
    <n v="0"/>
    <n v="0"/>
    <n v="0"/>
    <s v="Salud Gpo y Col"/>
    <s v="Accidentes y Enfermedades"/>
    <s v="Salud"/>
    <x v="27"/>
    <x v="0"/>
    <n v="4323280.6731199995"/>
    <n v="3118678.2985399999"/>
    <n v="1025001350.6946898"/>
    <n v="915229324.65265012"/>
    <n v="979173922.5983398"/>
    <n v="876641246.77608013"/>
    <n v="2151489.4046700001"/>
    <n v="2378121.8240900002"/>
    <n v="1962598.0319900003"/>
    <n v="1794347.3382099997"/>
    <n v="4323280.6731199995"/>
    <n v="3118678.2985399999"/>
    <n v="21.553519080012691"/>
    <n v="1.4554489134821587"/>
    <n v="429109.33108999999"/>
    <n v="1239.7579268260135"/>
    <n v="10.726152530951548"/>
    <n v="1.10984028927266"/>
    <n v="10.726152530951548"/>
    <n v="1.10984028927266"/>
    <n v="4.5241079831330452E-2"/>
    <n v="4.7358458863923404E-2"/>
    <n v="3.7818224698095374E-3"/>
    <n v="3.9482910914002446E-3"/>
    <m/>
    <m/>
    <m/>
    <n v="0"/>
    <m/>
    <n v="0"/>
    <m/>
    <n v="0"/>
    <m/>
    <n v="295.37897176572471"/>
    <n v="34.381198739061745"/>
    <n v="116.50210768349123"/>
    <n v="8.1235724061305046"/>
    <n v="278.66735626950549"/>
    <n v="434.23398181413921"/>
    <n v="58.972366525754282"/>
    <n v="83.199783832524943"/>
    <s v="Grandes"/>
    <n v="2024"/>
    <n v="4"/>
    <d v="2026-02-27T00:00:00"/>
    <x v="27"/>
    <x v="25"/>
  </r>
  <r>
    <n v="2025"/>
    <n v="12"/>
    <n v="701"/>
    <x v="50"/>
    <s v="Accidentes y Enfermedades Total"/>
    <n v="243"/>
    <s v="72440a20f54075ac43f51a2cf0dbb2a14366b38a5c01b110ae174abc1cb44238"/>
    <s v="a62909462c6310cff6f2c460478962c30aafe7f1a24cba6daff12de1aba6d3de"/>
    <x v="16"/>
    <n v="4323280.6731199995"/>
    <n v="3118678.2985399999"/>
    <n v="4323280.6731199995"/>
    <n v="3118678.2985399999"/>
    <n v="2898933.5826099999"/>
    <n v="1900700.6871099998"/>
    <n v="2898933.5826099999"/>
    <n v="1900700.6871099998"/>
    <n v="34851877.802999951"/>
    <n v="34722901.368000001"/>
    <n v="143.042"/>
    <n v="137.94900000000001"/>
    <n v="0"/>
    <n v="0"/>
    <n v="2281723.47774"/>
    <n v="1421531.8621199999"/>
    <n v="3201332.8205500003"/>
    <n v="2194959.9276700001"/>
    <n v="0"/>
    <n v="0"/>
    <n v="0"/>
    <n v="0"/>
    <n v="0"/>
    <n v="0"/>
    <s v="Accidentes y Enfermedades Total"/>
    <s v="Totales"/>
    <s v="Accidentes y Enfermedades Total"/>
    <x v="2"/>
    <x v="0"/>
    <n v="4323280.6731199995"/>
    <n v="3118678.2985399999"/>
    <n v="1025001350.6946898"/>
    <n v="915229324.65265012"/>
    <n v="979173922.5983398"/>
    <n v="876641246.77608013"/>
    <n v="188947947.14104998"/>
    <n v="169654061.67242995"/>
    <n v="145343919.95890003"/>
    <n v="122278581.2772"/>
    <n v="4323280.6731199995"/>
    <n v="3118678.2985399999"/>
    <n v="2.2880802562478557"/>
    <n v="1.8382573737383194"/>
    <n v="1204602.3745799996"/>
    <n v="38.625413052187227"/>
    <n v="100"/>
    <n v="100"/>
    <n v="100"/>
    <n v="100"/>
    <n v="0.42178292449955473"/>
    <n v="0.44152326500359856"/>
    <n v="0.34075375586589812"/>
    <n v="0.35575308713903142"/>
    <m/>
    <m/>
    <m/>
    <n v="0"/>
    <m/>
    <n v="0"/>
    <m/>
    <n v="0"/>
    <m/>
    <n v="52.519205273598615"/>
    <n v="67.054022206657123"/>
    <n v="60.945711777960788"/>
    <n v="1.9945337812753039"/>
    <n v="60.511595873563763"/>
    <n v="45.849260398493371"/>
    <n v="71.274172528802922"/>
    <n v="64.763453956491517"/>
    <s v="Medianas"/>
    <n v="2024"/>
    <n v="4"/>
    <d v="2026-02-27T00:00:00"/>
    <x v="2"/>
    <x v="16"/>
  </r>
  <r>
    <n v="2025"/>
    <n v="12"/>
    <n v="701"/>
    <x v="50"/>
    <s v="GMM. Individual"/>
    <n v="243"/>
    <s v="72440a20f54075ac43f51a2cf0dbb2a14366b38a5c01b110ae174abc1cb44238"/>
    <s v="a62909462c6310cff6f2c460478962c30aafe7f1a24cba6daff12de1aba6d3de"/>
    <x v="14"/>
    <n v="410508.92097000004"/>
    <n v="395892.84493999998"/>
    <n v="410508.92097000004"/>
    <n v="395892.84493999998"/>
    <n v="275860.10274"/>
    <n v="260837.25135999999"/>
    <n v="275860.10274"/>
    <n v="260837.25135999999"/>
    <n v="34851877.802999951"/>
    <n v="34722901.368000001"/>
    <n v="143.042"/>
    <n v="137.94900000000001"/>
    <n v="0"/>
    <n v="0"/>
    <n v="177517.56030000001"/>
    <n v="180639.47577000002"/>
    <n v="283154.86423000001"/>
    <n v="251933.65616999997"/>
    <n v="0"/>
    <n v="0"/>
    <n v="0"/>
    <n v="0"/>
    <n v="0"/>
    <n v="0"/>
    <s v="GMM. Individual"/>
    <s v="Accidentes y Enfermedades"/>
    <s v="Gastos Medicos"/>
    <x v="38"/>
    <x v="0"/>
    <n v="4323280.6731199995"/>
    <n v="3118678.2985399999"/>
    <n v="1025001350.6946898"/>
    <n v="915229324.65265012"/>
    <n v="979173922.5983398"/>
    <n v="876641246.77608013"/>
    <n v="87718256.398300007"/>
    <n v="79278951.097049981"/>
    <n v="65696782.829490021"/>
    <n v="55238627.625970006"/>
    <n v="4323280.6731199995"/>
    <n v="3118678.2985399999"/>
    <n v="0.46798572820008277"/>
    <n v="0.49936690566877517"/>
    <n v="14616.076030000055"/>
    <n v="3.6919273022514965"/>
    <n v="9.4953104368712289"/>
    <n v="12.694250802506179"/>
    <n v="9.4953104368712289"/>
    <n v="12.694250802506179"/>
    <n v="4.0049598050946912E-2"/>
    <n v="4.1924004663101318E-2"/>
    <n v="4.3256136388576727E-2"/>
    <n v="4.5160189119087001E-2"/>
    <m/>
    <m/>
    <m/>
    <n v="0"/>
    <m/>
    <n v="0"/>
    <m/>
    <n v="0"/>
    <m/>
    <n v="5.7594731203733929"/>
    <n v="67.199539071688008"/>
    <n v="65.885821048251458"/>
    <n v="0.41989895221501122"/>
    <n v="-1.728257600777694"/>
    <n v="12.392630875381162"/>
    <n v="62.692746170098168"/>
    <n v="71.70120837213905"/>
    <s v="Medianas"/>
    <n v="2024"/>
    <n v="4"/>
    <d v="2026-02-27T00:00:00"/>
    <x v="38"/>
    <x v="14"/>
  </r>
  <r>
    <n v="2025"/>
    <n v="12"/>
    <n v="107"/>
    <x v="51"/>
    <s v="Incendio"/>
    <n v="70"/>
    <s v="ff5a1ae012afa5d4c889c50ad427aaf545d31a4fac04ffc1c4d03d403ba4250a"/>
    <s v="a62909462c6310cff6f2c460478962c30aafe7f1a24cba6daff12de1aba6d3de"/>
    <x v="15"/>
    <n v="18005.41272"/>
    <n v="25202.85729"/>
    <n v="18005.41272"/>
    <n v="25202.85729"/>
    <n v="1277.3596499999999"/>
    <n v="6783.8472199999997"/>
    <n v="1277.3596499999999"/>
    <n v="6783.8472199999997"/>
    <n v="34851877.802999951"/>
    <n v="34722901.368000001"/>
    <n v="143.042"/>
    <n v="137.94900000000001"/>
    <n v="0"/>
    <n v="0"/>
    <n v="1240.1899599999999"/>
    <n v="181.70157"/>
    <n v="3983.4805999999999"/>
    <n v="9228.8251300000011"/>
    <n v="0"/>
    <n v="0"/>
    <n v="0"/>
    <n v="0"/>
    <n v="0"/>
    <n v="0"/>
    <s v="Incendio"/>
    <s v="Daños Sin Autos"/>
    <s v="Incendio"/>
    <x v="0"/>
    <x v="0"/>
    <n v="447767.08867000003"/>
    <n v="1973163.2505099999"/>
    <n v="1025001350.6946898"/>
    <n v="915229324.65265012"/>
    <n v="979173922.5983398"/>
    <n v="876641246.77608013"/>
    <n v="34004630.66296"/>
    <n v="29220783.15724"/>
    <n v="21161856.01103"/>
    <n v="17879229.429379996"/>
    <m/>
    <m/>
    <n v="5.294988467442064E-2"/>
    <n v="8.6249766662244709E-2"/>
    <n v="-7197.4445699999997"/>
    <n v="-28.558049935297635"/>
    <m/>
    <m/>
    <n v="4.0211559035036215"/>
    <n v="1.2772819118481891"/>
    <n v="1.7566233164275265E-3"/>
    <n v="1.8388370344076122E-3"/>
    <n v="2.7537204732338578E-3"/>
    <n v="2.8749340032408434E-3"/>
    <m/>
    <m/>
    <m/>
    <n v="0"/>
    <m/>
    <n v="0"/>
    <m/>
    <n v="0"/>
    <m/>
    <n v="-81.170571674519522"/>
    <n v="7.0943091939299903"/>
    <n v="26.916976682210148"/>
    <n v="6.0361418645614702E-3"/>
    <n v="582.54223670164208"/>
    <n v="-56.836536136642565"/>
    <n v="31.133324962094704"/>
    <n v="1.9688483359528126"/>
    <s v="Resto"/>
    <n v="2024"/>
    <n v="4"/>
    <d v="2026-02-27T00:00:00"/>
    <x v="0"/>
    <x v="15"/>
  </r>
  <r>
    <n v="2025"/>
    <n v="12"/>
    <n v="107"/>
    <x v="51"/>
    <s v="Terremoto y Erupcion Volcanica"/>
    <n v="70"/>
    <s v="ff5a1ae012afa5d4c889c50ad427aaf545d31a4fac04ffc1c4d03d403ba4250a"/>
    <s v="a62909462c6310cff6f2c460478962c30aafe7f1a24cba6daff12de1aba6d3de"/>
    <x v="15"/>
    <n v="2793.5554900000002"/>
    <n v="3255.9056800000003"/>
    <n v="2793.5554900000002"/>
    <n v="3255.9056800000003"/>
    <n v="6.8"/>
    <n v="-233.93959000000001"/>
    <n v="6.8"/>
    <n v="-233.93959000000001"/>
    <n v="34851877.802999951"/>
    <n v="34722901.368000001"/>
    <n v="143.042"/>
    <n v="137.94900000000001"/>
    <n v="0"/>
    <n v="0"/>
    <n v="2.125"/>
    <n v="-233.93959000000001"/>
    <n v="523.31066999999996"/>
    <n v="567.45650000000001"/>
    <n v="0"/>
    <n v="0"/>
    <n v="0"/>
    <n v="0"/>
    <n v="0"/>
    <n v="0"/>
    <s v="Terremoto y Erupcion Volcanica"/>
    <s v="Daños Sin Autos"/>
    <s v="Riesgos Catastroficos"/>
    <x v="16"/>
    <x v="0"/>
    <n v="447767.08867000003"/>
    <n v="1973163.2505099999"/>
    <n v="1025001350.6946898"/>
    <n v="915229324.65265012"/>
    <n v="979173922.5983398"/>
    <n v="876641246.77608013"/>
    <n v="15563905.993049996"/>
    <n v="14505796.106170004"/>
    <n v="760196.79989999975"/>
    <n v="-222767.64615000002"/>
    <n v="13303.08807"/>
    <n v="16050.59477"/>
    <n v="1.7948935770027472E-2"/>
    <n v="2.2445549738666939E-2"/>
    <n v="-462.35019000000011"/>
    <n v="-14.200355767062645"/>
    <n v="20.999300878867295"/>
    <n v="20.285264980245966"/>
    <n v="0.62388584616562193"/>
    <n v="0.16500944253641719"/>
    <n v="2.7254163988239442E-4"/>
    <n v="2.8529716994372262E-4"/>
    <n v="3.557475260351485E-4"/>
    <n v="3.7140685451133627E-4"/>
    <m/>
    <m/>
    <m/>
    <n v="0"/>
    <m/>
    <n v="0"/>
    <m/>
    <n v="0"/>
    <m/>
    <n v="-102.90673331521185"/>
    <n v="0.24341739494138345"/>
    <n v="-7.1850849807172548"/>
    <n v="8.9450521245215805E-4"/>
    <n v="-100.9083541610037"/>
    <n v="-7.7795972026049709"/>
    <n v="0.40606854050959823"/>
    <n v="-41.225995296555773"/>
    <s v="Resto"/>
    <n v="2024"/>
    <n v="4"/>
    <d v="2026-02-27T00:00:00"/>
    <x v="16"/>
    <x v="15"/>
  </r>
  <r>
    <n v="2025"/>
    <n v="12"/>
    <n v="107"/>
    <x v="51"/>
    <s v="Riesgos Catastroficos"/>
    <n v="70"/>
    <s v="ff5a1ae012afa5d4c889c50ad427aaf545d31a4fac04ffc1c4d03d403ba4250a"/>
    <s v="a62909462c6310cff6f2c460478962c30aafe7f1a24cba6daff12de1aba6d3de"/>
    <x v="15"/>
    <n v="13303.08807"/>
    <n v="16050.59477"/>
    <n v="13303.08807"/>
    <n v="16050.59477"/>
    <n v="3146.72624"/>
    <n v="16222.178690000001"/>
    <n v="3146.72624"/>
    <n v="16222.178690000001"/>
    <n v="34851877.802999951"/>
    <n v="34722901.368000001"/>
    <n v="143.042"/>
    <n v="137.94900000000001"/>
    <n v="0"/>
    <n v="0"/>
    <n v="2242.39399"/>
    <n v="814.1232"/>
    <n v="2941.61418"/>
    <n v="2585.8694599999999"/>
    <n v="0"/>
    <n v="0"/>
    <n v="0"/>
    <n v="0"/>
    <n v="0"/>
    <n v="0"/>
    <s v="Riesgos Catastroficos"/>
    <s v="Daños Sin Autos"/>
    <s v="Riesgos Catastroficos"/>
    <x v="15"/>
    <x v="0"/>
    <n v="447767.08867000003"/>
    <n v="1973163.2505099999"/>
    <n v="1025001350.6946898"/>
    <n v="915229324.65265012"/>
    <n v="979173922.5983398"/>
    <n v="876641246.77608013"/>
    <n v="38761762.84839002"/>
    <n v="34998585.621450007"/>
    <n v="12144880.34196"/>
    <n v="6399232.7254699999"/>
    <n v="13303.08807"/>
    <n v="16050.59477"/>
    <n v="3.4320131728870912E-2"/>
    <n v="4.5860695468113083E-2"/>
    <n v="-2747.5066999999999"/>
    <n v="-17.11778746751077"/>
    <n v="100"/>
    <n v="100"/>
    <n v="2.9709838901992738"/>
    <n v="0.81344484628179803"/>
    <n v="1.2978605404747902E-3"/>
    <n v="1.3586031820270368E-3"/>
    <n v="1.7537238304827655E-3"/>
    <n v="1.8309194130469418E-3"/>
    <m/>
    <m/>
    <m/>
    <n v="0"/>
    <m/>
    <n v="0"/>
    <m/>
    <n v="0"/>
    <m/>
    <n v="-80.602320439610438"/>
    <n v="23.654103644523193"/>
    <n v="101.06901907660585"/>
    <n v="2.5909899080093911E-2"/>
    <n v="175.43668943471945"/>
    <n v="13.75725749125789"/>
    <n v="76.230051012332282"/>
    <n v="31.483538229342795"/>
    <s v="Resto"/>
    <n v="2024"/>
    <n v="4"/>
    <d v="2026-02-27T00:00:00"/>
    <x v="15"/>
    <x v="15"/>
  </r>
  <r>
    <n v="2025"/>
    <n v="12"/>
    <n v="107"/>
    <x v="51"/>
    <s v="Huracan y Otros Riesgos Hidrometeorologicos"/>
    <n v="70"/>
    <s v="ff5a1ae012afa5d4c889c50ad427aaf545d31a4fac04ffc1c4d03d403ba4250a"/>
    <s v="a62909462c6310cff6f2c460478962c30aafe7f1a24cba6daff12de1aba6d3de"/>
    <x v="2"/>
    <n v="10509.532580000001"/>
    <n v="12794.68909"/>
    <n v="10509.532580000001"/>
    <n v="12794.68909"/>
    <n v="3139.9262400000007"/>
    <n v="16456.118279999999"/>
    <n v="3139.9262400000007"/>
    <n v="16456.118279999999"/>
    <n v="34851877.802999951"/>
    <n v="34722901.368000001"/>
    <n v="143.042"/>
    <n v="137.94900000000001"/>
    <n v="0"/>
    <n v="0"/>
    <n v="2240.26899"/>
    <n v="1048.0627899999999"/>
    <n v="2418.3035099999997"/>
    <n v="2018.4129599999999"/>
    <n v="0"/>
    <n v="0"/>
    <n v="0"/>
    <n v="0"/>
    <n v="0"/>
    <n v="0"/>
    <s v="Huracan y Otros Riesgos Hidrometeorologicos"/>
    <s v="Daños Sin Autos"/>
    <s v="Riesgos Catastroficos"/>
    <x v="14"/>
    <x v="0"/>
    <n v="447767.08867000003"/>
    <n v="1973163.2505099999"/>
    <n v="1025001350.6946898"/>
    <n v="915229324.65265012"/>
    <n v="979173922.5983398"/>
    <n v="876641246.77608013"/>
    <n v="23197857.011369999"/>
    <n v="20492623.836209998"/>
    <n v="11407851.490080001"/>
    <n v="6622132.7381100012"/>
    <n v="13303.08807"/>
    <n v="16050.59477"/>
    <n v="4.5303894126293424E-2"/>
    <n v="6.2435582638237265E-2"/>
    <n v="-2285.1565099999989"/>
    <n v="-17.860195694680993"/>
    <n v="79.000699121132712"/>
    <n v="79.714735019754031"/>
    <n v="2.3470980440336522"/>
    <n v="0.648435403745381"/>
    <n v="1.0253189005923959E-3"/>
    <n v="1.0733060120833144E-3"/>
    <n v="1.3979763044476168E-3"/>
    <n v="1.4595125585356058E-3"/>
    <m/>
    <m/>
    <m/>
    <n v="0"/>
    <m/>
    <n v="0"/>
    <m/>
    <n v="0"/>
    <m/>
    <n v="-80.919399176802713"/>
    <n v="29.876935211898836"/>
    <n v="128.61678907744368"/>
    <n v="2.7524255927861674E-2"/>
    <n v="113.75331815758862"/>
    <n v="19.812127544008629"/>
    <n v="92.638040706478577"/>
    <n v="51.925092177370878"/>
    <s v="Resto"/>
    <n v="2024"/>
    <n v="4"/>
    <d v="2026-02-27T00:00:00"/>
    <x v="14"/>
    <x v="2"/>
  </r>
  <r>
    <n v="2025"/>
    <n v="12"/>
    <n v="107"/>
    <x v="51"/>
    <s v="RC General"/>
    <n v="70"/>
    <s v="ff5a1ae012afa5d4c889c50ad427aaf545d31a4fac04ffc1c4d03d403ba4250a"/>
    <s v="a62909462c6310cff6f2c460478962c30aafe7f1a24cba6daff12de1aba6d3de"/>
    <x v="31"/>
    <n v="53410.609640000002"/>
    <n v="50366.856469999999"/>
    <n v="53410.609640000002"/>
    <n v="50366.856469999999"/>
    <n v="15268.983610000001"/>
    <n v="-1569.19849"/>
    <n v="15268.983610000001"/>
    <n v="-1569.19849"/>
    <n v="34851877.802999951"/>
    <n v="34722901.368000001"/>
    <n v="143.042"/>
    <n v="137.94900000000001"/>
    <n v="0"/>
    <n v="0"/>
    <n v="3148.2592999999997"/>
    <n v="-7384.8297699999994"/>
    <n v="31374.236519999999"/>
    <n v="29393.425510000001"/>
    <n v="0"/>
    <n v="0"/>
    <n v="0"/>
    <n v="0"/>
    <n v="0"/>
    <n v="0"/>
    <s v="RC General"/>
    <s v="Daños Sin Autos"/>
    <s v="Responsabilidad Civil y Riesgos Profesionales"/>
    <x v="21"/>
    <x v="0"/>
    <n v="447767.08867000003"/>
    <n v="1973163.2505099999"/>
    <n v="1025001350.6946898"/>
    <n v="915229324.65265012"/>
    <n v="979173922.5983398"/>
    <n v="876641246.77608013"/>
    <n v="17283430.244149998"/>
    <n v="14944322.838619996"/>
    <n v="9150572.3407299984"/>
    <n v="6562817.1625400009"/>
    <n v="53410.609640000002"/>
    <n v="50366.856469999999"/>
    <n v="0.30902783119732924"/>
    <n v="0.3370300348426562"/>
    <n v="3043.7531700000036"/>
    <n v="6.0431668428879481"/>
    <n v="100"/>
    <n v="100"/>
    <n v="11.928212454971897"/>
    <n v="2.5525944929788129"/>
    <n v="5.2107843178744321E-3"/>
    <n v="5.4546601382387105E-3"/>
    <n v="5.5031952225870102E-3"/>
    <n v="5.7454353939229109E-3"/>
    <m/>
    <m/>
    <m/>
    <n v="0"/>
    <m/>
    <n v="0"/>
    <m/>
    <n v="0"/>
    <m/>
    <n v="-1073.0434809429366"/>
    <n v="28.587922348979948"/>
    <n v="-3.1155378754571696"/>
    <n v="0.1668637003396653"/>
    <n v="-142.63144037238925"/>
    <n v="6.7389593952773552"/>
    <n v="10.034536770299072"/>
    <n v="-25.124086906739031"/>
    <s v="Resto"/>
    <n v="2024"/>
    <n v="4"/>
    <d v="2026-02-27T00:00:00"/>
    <x v="21"/>
    <x v="31"/>
  </r>
  <r>
    <n v="2025"/>
    <n v="12"/>
    <n v="107"/>
    <x v="51"/>
    <s v="Responsabilidad Civil y Riesgos Profesionales"/>
    <n v="70"/>
    <s v="ff5a1ae012afa5d4c889c50ad427aaf545d31a4fac04ffc1c4d03d403ba4250a"/>
    <s v="a62909462c6310cff6f2c460478962c30aafe7f1a24cba6daff12de1aba6d3de"/>
    <x v="31"/>
    <n v="53410.609640000002"/>
    <n v="50366.856469999999"/>
    <n v="53410.609640000002"/>
    <n v="50366.856469999999"/>
    <n v="15268.983609999999"/>
    <n v="-1569.1984900000002"/>
    <n v="15268.983609999999"/>
    <n v="-1569.1984900000002"/>
    <n v="34851877.802999951"/>
    <n v="34722901.368000001"/>
    <n v="143.042"/>
    <n v="137.94900000000001"/>
    <n v="0"/>
    <n v="0"/>
    <n v="3148.2592999999997"/>
    <n v="-7384.8297699999994"/>
    <n v="31374.236519999999"/>
    <n v="29393.4255100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447767.08867000003"/>
    <n v="1973163.2505099999"/>
    <n v="1025001350.6946898"/>
    <n v="915229324.65265012"/>
    <n v="979173922.5983398"/>
    <n v="876641246.77608013"/>
    <n v="21871531.865920011"/>
    <n v="19519102.49123"/>
    <n v="10675318.01537"/>
    <n v="7926763.6329799984"/>
    <n v="53410.609640000002"/>
    <n v="50366.856469999999"/>
    <n v="0.2442015034311513"/>
    <n v="0.25803879298564064"/>
    <n v="3043.7531700000036"/>
    <n v="6.0431668428879481"/>
    <n v="100"/>
    <n v="100"/>
    <n v="11.928212454971897"/>
    <n v="2.5525944929788129"/>
    <n v="5.2107843178744321E-3"/>
    <n v="5.4546601382387105E-3"/>
    <n v="5.5031952225870102E-3"/>
    <n v="5.7454353939229109E-3"/>
    <m/>
    <m/>
    <m/>
    <n v="0"/>
    <m/>
    <n v="0"/>
    <m/>
    <n v="0"/>
    <m/>
    <n v="-1073.0434809429364"/>
    <n v="28.587922348979948"/>
    <n v="-3.1155378754571701"/>
    <n v="0.14303071428894368"/>
    <n v="-142.63144037238925"/>
    <n v="6.7389593952773552"/>
    <n v="10.034536770299072"/>
    <n v="-25.124086906739031"/>
    <s v="Resto"/>
    <n v="2024"/>
    <n v="4"/>
    <d v="2026-02-27T00:00:00"/>
    <x v="22"/>
    <x v="31"/>
  </r>
  <r>
    <n v="2025"/>
    <n v="12"/>
    <n v="107"/>
    <x v="51"/>
    <s v="Miscelaneos"/>
    <n v="70"/>
    <s v="ff5a1ae012afa5d4c889c50ad427aaf545d31a4fac04ffc1c4d03d403ba4250a"/>
    <s v="a62909462c6310cff6f2c460478962c30aafe7f1a24cba6daff12de1aba6d3de"/>
    <x v="32"/>
    <n v="11803.456920000001"/>
    <n v="21324.6312"/>
    <n v="11803.456920000001"/>
    <n v="21324.6312"/>
    <n v="3027.8981900000003"/>
    <n v="-119.43021999999974"/>
    <n v="3027.8981900000003"/>
    <n v="-119.43021999999974"/>
    <n v="34851877.802999951"/>
    <n v="34722901.368000001"/>
    <n v="143.042"/>
    <n v="137.94900000000001"/>
    <n v="0"/>
    <n v="0"/>
    <n v="1101.4641399999998"/>
    <n v="-1503.3307500000001"/>
    <n v="3821.70651"/>
    <n v="7958.7697199999993"/>
    <n v="0"/>
    <n v="0"/>
    <n v="0"/>
    <n v="0"/>
    <n v="0"/>
    <n v="0"/>
    <s v="Miscelaneos"/>
    <s v="Daños Sin Autos"/>
    <s v="Diversos"/>
    <x v="8"/>
    <x v="0"/>
    <n v="447767.08867000003"/>
    <n v="1973163.2505099999"/>
    <n v="1025001350.6946898"/>
    <n v="915229324.65265012"/>
    <n v="979173922.5983398"/>
    <n v="876641246.77608013"/>
    <n v="18488020.312490001"/>
    <n v="15556913.919899998"/>
    <n v="3138927.3225399987"/>
    <n v="3067729.12347"/>
    <n v="43598.525139999998"/>
    <n v="54987.81553"/>
    <n v="6.3843811941432738E-2"/>
    <n v="0.13707494500385511"/>
    <n v="-9521.1742799999993"/>
    <n v="-44.648717207357848"/>
    <n v="27.073064701380861"/>
    <n v="38.780648029863649"/>
    <n v="2.6360706757300409"/>
    <n v="1.0807332436628476"/>
    <n v="1.1515552552199336E-3"/>
    <n v="1.2054504973619295E-3"/>
    <n v="2.3299768293693138E-3"/>
    <n v="2.4325379713107356E-3"/>
    <m/>
    <m/>
    <m/>
    <n v="0"/>
    <m/>
    <n v="0"/>
    <m/>
    <n v="0"/>
    <m/>
    <n v="-2635.2864542994284"/>
    <n v="25.652638972820519"/>
    <n v="-0.56005761075014382"/>
    <n v="9.6462832008160221E-2"/>
    <n v="-173.26825051639497"/>
    <n v="-51.98119000231609"/>
    <n v="28.821264456542472"/>
    <n v="-18.888984138116264"/>
    <s v="Resto"/>
    <n v="2024"/>
    <n v="4"/>
    <d v="2026-02-27T00:00:00"/>
    <x v="8"/>
    <x v="32"/>
  </r>
  <r>
    <n v="2025"/>
    <n v="12"/>
    <n v="107"/>
    <x v="51"/>
    <s v="Diversos"/>
    <n v="70"/>
    <s v="ff5a1ae012afa5d4c889c50ad427aaf545d31a4fac04ffc1c4d03d403ba4250a"/>
    <s v="a62909462c6310cff6f2c460478962c30aafe7f1a24cba6daff12de1aba6d3de"/>
    <x v="32"/>
    <n v="43598.525139999998"/>
    <n v="54987.81553"/>
    <n v="43598.525139999998"/>
    <n v="54987.81553"/>
    <n v="47996.969470000011"/>
    <n v="12414.49424"/>
    <n v="47996.969470000011"/>
    <n v="12414.49424"/>
    <n v="34851877.802999951"/>
    <n v="34722901.368000001"/>
    <n v="143.042"/>
    <n v="137.94900000000001"/>
    <n v="0"/>
    <n v="0"/>
    <n v="9615.5839199999991"/>
    <n v="668.68322999999998"/>
    <n v="13153.5517"/>
    <n v="18575.418819999999"/>
    <n v="0"/>
    <n v="0"/>
    <n v="0"/>
    <n v="0"/>
    <n v="0"/>
    <n v="0"/>
    <s v="Diversos"/>
    <s v="Daños Sin Autos"/>
    <s v="Diversos"/>
    <x v="6"/>
    <x v="0"/>
    <n v="447767.08867000003"/>
    <n v="1973163.2505099999"/>
    <n v="1025001350.6946898"/>
    <n v="915229324.65265012"/>
    <n v="979173922.5983398"/>
    <n v="876641246.77608013"/>
    <n v="37295032.047789998"/>
    <n v="33101301.12385001"/>
    <n v="10154871.342620004"/>
    <n v="8675799.5556700006"/>
    <n v="43598.525139999998"/>
    <n v="54987.81553"/>
    <n v="0.11690169640860659"/>
    <n v="0.16611980092341572"/>
    <n v="-11389.290390000002"/>
    <n v="-20.712389245188845"/>
    <n v="100"/>
    <n v="100"/>
    <n v="9.7368757649206525"/>
    <n v="2.7867849006303658"/>
    <n v="4.2535090427394369E-3"/>
    <n v="4.4525823384171399E-3"/>
    <n v="6.008091529504816E-3"/>
    <n v="6.2725562745561186E-3"/>
    <m/>
    <m/>
    <m/>
    <n v="0"/>
    <m/>
    <n v="0"/>
    <m/>
    <n v="0"/>
    <m/>
    <n v="286.62041757087326"/>
    <n v="110.08851633369727"/>
    <n v="22.576809281006913"/>
    <n v="0.47264970525580852"/>
    <n v="1337.9878974981921"/>
    <n v="-29.188397702033608"/>
    <n v="73.102566814710585"/>
    <n v="3.5998285501914729"/>
    <s v="Resto"/>
    <n v="2024"/>
    <n v="4"/>
    <d v="2026-02-27T00:00:00"/>
    <x v="6"/>
    <x v="32"/>
  </r>
  <r>
    <n v="2025"/>
    <n v="12"/>
    <n v="107"/>
    <x v="51"/>
    <s v="Tecnicos"/>
    <n v="70"/>
    <s v="ff5a1ae012afa5d4c889c50ad427aaf545d31a4fac04ffc1c4d03d403ba4250a"/>
    <s v="a62909462c6310cff6f2c460478962c30aafe7f1a24cba6daff12de1aba6d3de"/>
    <x v="2"/>
    <n v="31795.068219999997"/>
    <n v="33663.184329999996"/>
    <n v="31795.068219999997"/>
    <n v="33663.184329999996"/>
    <n v="44969.071280000011"/>
    <n v="12533.924459999997"/>
    <n v="44969.071280000011"/>
    <n v="12533.924459999997"/>
    <n v="34851877.802999951"/>
    <n v="34722901.368000001"/>
    <n v="143.042"/>
    <n v="137.94900000000001"/>
    <n v="0"/>
    <n v="0"/>
    <n v="8514.1197799999991"/>
    <n v="2172.0139800000002"/>
    <n v="9331.84519"/>
    <n v="10616.649099999999"/>
    <n v="0"/>
    <n v="0"/>
    <n v="0"/>
    <n v="0"/>
    <n v="0"/>
    <n v="0"/>
    <s v="Tecnicos"/>
    <s v="Daños Sin Autos"/>
    <s v="Diversos"/>
    <x v="7"/>
    <x v="0"/>
    <n v="447767.08867000003"/>
    <n v="1973163.2505099999"/>
    <n v="1025001350.6946898"/>
    <n v="915229324.65265012"/>
    <n v="979173922.5983398"/>
    <n v="876641246.77608013"/>
    <n v="18807011.735299997"/>
    <n v="17544387.203949999"/>
    <n v="7015944.0200799983"/>
    <n v="5608070.4322000016"/>
    <n v="43598.525139999998"/>
    <n v="54987.81553"/>
    <n v="0.16905965002575049"/>
    <n v="0.1918743808984161"/>
    <n v="-1868.116109999999"/>
    <n v="-5.5494337424732869"/>
    <n v="72.926935298619128"/>
    <n v="61.219351970136351"/>
    <n v="7.1008050891906107"/>
    <n v="1.7060516569675184"/>
    <n v="3.1019537875195038E-3"/>
    <n v="3.247131841055211E-3"/>
    <n v="3.6781147001355018E-3"/>
    <n v="3.8400183032453821E-3"/>
    <m/>
    <m/>
    <m/>
    <n v="0"/>
    <m/>
    <n v="0"/>
    <m/>
    <n v="0"/>
    <m/>
    <n v="258.77885991344186"/>
    <n v="141.43410848765907"/>
    <n v="37.233329851181068"/>
    <n v="0.6409553889155355"/>
    <n v="291.99194196715064"/>
    <n v="-12.101783697456847"/>
    <n v="91.237259155603283"/>
    <n v="20.458564275238224"/>
    <s v="Resto"/>
    <n v="2024"/>
    <n v="4"/>
    <d v="2026-02-27T00:00:00"/>
    <x v="7"/>
    <x v="2"/>
  </r>
  <r>
    <n v="2025"/>
    <n v="12"/>
    <n v="107"/>
    <x v="51"/>
    <s v="Maritimo y Transportes"/>
    <n v="70"/>
    <s v="ff5a1ae012afa5d4c889c50ad427aaf545d31a4fac04ffc1c4d03d403ba4250a"/>
    <s v="a62909462c6310cff6f2c460478962c30aafe7f1a24cba6daff12de1aba6d3de"/>
    <x v="5"/>
    <n v="76903.769670000009"/>
    <n v="299960.92619999999"/>
    <n v="76903.769670000009"/>
    <n v="299960.92619999999"/>
    <n v="65481.303869999996"/>
    <n v="126249.74672"/>
    <n v="65481.303869999996"/>
    <n v="126249.74672"/>
    <n v="34851877.802999951"/>
    <n v="34722901.368000001"/>
    <n v="143.042"/>
    <n v="137.94900000000001"/>
    <n v="0"/>
    <n v="0"/>
    <n v="26887.93043"/>
    <n v="29693.23244"/>
    <n v="19326.25404"/>
    <n v="55956.382189999997"/>
    <n v="0"/>
    <n v="0"/>
    <n v="0"/>
    <n v="0"/>
    <n v="0"/>
    <n v="0"/>
    <s v="Maritimo y Transportes"/>
    <s v="Daños Sin Autos"/>
    <s v="Maritimo y Transportes"/>
    <x v="19"/>
    <x v="0"/>
    <n v="447767.08867000003"/>
    <n v="1973163.2505099999"/>
    <n v="1025001350.6946898"/>
    <n v="915229324.65265012"/>
    <n v="979173922.5983398"/>
    <n v="876641246.77608013"/>
    <n v="23289744.321129996"/>
    <n v="18238403.617370002"/>
    <n v="6063254.5960799996"/>
    <n v="13830326.200799998"/>
    <n v="76903.769670000009"/>
    <n v="299960.92619999999"/>
    <n v="0.33020443938591387"/>
    <n v="1.6446665645359519"/>
    <n v="-223057.15652999998"/>
    <n v="-74.362070872282828"/>
    <n v="100"/>
    <n v="100"/>
    <n v="17.174949123310252"/>
    <n v="15.202032884125002"/>
    <n v="7.5027969102556633E-3"/>
    <n v="7.853943808667602E-3"/>
    <n v="3.2774400701577368E-2"/>
    <n v="3.4217067392520124E-2"/>
    <m/>
    <m/>
    <m/>
    <n v="0"/>
    <m/>
    <n v="0"/>
    <m/>
    <n v="0"/>
    <m/>
    <n v="-48.133516643620553"/>
    <n v="85.14706645849131"/>
    <n v="42.08873079549786"/>
    <n v="1.0799695581368924"/>
    <n v="-9.4476140840124678"/>
    <n v="-65.461930733159861"/>
    <n v="139.12644620291869"/>
    <n v="53.064961096263474"/>
    <s v="Resto"/>
    <n v="2024"/>
    <n v="4"/>
    <d v="2026-02-27T00:00:00"/>
    <x v="19"/>
    <x v="5"/>
  </r>
  <r>
    <n v="2025"/>
    <n v="12"/>
    <n v="107"/>
    <x v="51"/>
    <s v="MyT Carga"/>
    <n v="70"/>
    <s v="ff5a1ae012afa5d4c889c50ad427aaf545d31a4fac04ffc1c4d03d403ba4250a"/>
    <s v="a62909462c6310cff6f2c460478962c30aafe7f1a24cba6daff12de1aba6d3de"/>
    <x v="26"/>
    <n v="76903.769670000009"/>
    <n v="299960.92619999999"/>
    <n v="76903.769670000009"/>
    <n v="299960.92619999999"/>
    <n v="65481.303870000003"/>
    <n v="126249.74671999997"/>
    <n v="65481.303870000003"/>
    <n v="126249.74671999997"/>
    <n v="34851877.802999951"/>
    <n v="34722901.368000001"/>
    <n v="143.042"/>
    <n v="137.94900000000001"/>
    <n v="0"/>
    <n v="0"/>
    <n v="26887.93043"/>
    <n v="29693.23244"/>
    <n v="19326.25404"/>
    <n v="55956.382189999997"/>
    <n v="0"/>
    <n v="0"/>
    <n v="0"/>
    <n v="0"/>
    <n v="0"/>
    <n v="0"/>
    <s v="MyT Carga"/>
    <s v="Daños Sin Autos"/>
    <s v="Maritimo y Transportes"/>
    <x v="17"/>
    <x v="0"/>
    <n v="447767.08867000003"/>
    <n v="1973163.2505099999"/>
    <n v="1025001350.6946898"/>
    <n v="915229324.65265012"/>
    <n v="979173922.5983398"/>
    <n v="876641246.77608013"/>
    <n v="13372625.609420002"/>
    <n v="11810280.26677"/>
    <n v="7994414.3617699994"/>
    <n v="7433235.6017499994"/>
    <n v="76903.769670000009"/>
    <n v="299960.92619999999"/>
    <n v="0.57508354691263563"/>
    <n v="2.5398290254295248"/>
    <n v="-223057.15652999998"/>
    <n v="-74.362070872282828"/>
    <n v="100"/>
    <n v="100"/>
    <n v="17.174949123310252"/>
    <n v="15.202032884125002"/>
    <n v="7.5027969102556633E-3"/>
    <n v="7.853943808667602E-3"/>
    <n v="3.2774400701577368E-2"/>
    <n v="3.4217067392520124E-2"/>
    <m/>
    <m/>
    <m/>
    <n v="0"/>
    <m/>
    <n v="0"/>
    <m/>
    <n v="0"/>
    <m/>
    <n v="-48.133516643620545"/>
    <n v="85.147066458491324"/>
    <n v="42.088730795497845"/>
    <n v="0.8190881896632406"/>
    <n v="-9.4476140840124678"/>
    <n v="-65.461930733159861"/>
    <n v="139.12644620291869"/>
    <n v="53.064961096263474"/>
    <s v="Resto"/>
    <n v="2024"/>
    <n v="4"/>
    <d v="2026-02-27T00:00:00"/>
    <x v="17"/>
    <x v="26"/>
  </r>
  <r>
    <n v="2025"/>
    <n v="12"/>
    <n v="107"/>
    <x v="51"/>
    <s v="Automoviles Turistas"/>
    <n v="70"/>
    <s v="ff5a1ae012afa5d4c889c50ad427aaf545d31a4fac04ffc1c4d03d403ba4250a"/>
    <s v="a62909462c6310cff6f2c460478962c30aafe7f1a24cba6daff12de1aba6d3de"/>
    <x v="27"/>
    <n v="1.30596"/>
    <n v="198.87653"/>
    <n v="1.30596"/>
    <n v="198.87653"/>
    <n v="13386.109110000001"/>
    <n v="15021.043339999998"/>
    <n v="13386.109110000001"/>
    <n v="15021.043339999998"/>
    <n v="34851877.802999951"/>
    <n v="34722901.368000001"/>
    <n v="143.042"/>
    <n v="137.94900000000001"/>
    <n v="0"/>
    <n v="0"/>
    <n v="13386.109109999999"/>
    <n v="15021.04334"/>
    <n v="61.967660000000002"/>
    <n v="215.78092000000001"/>
    <n v="0"/>
    <n v="0"/>
    <n v="0"/>
    <n v="0"/>
    <n v="0"/>
    <n v="0"/>
    <s v="Automoviles Turistas"/>
    <s v="Automóviles"/>
    <s v="Automóviles"/>
    <x v="12"/>
    <x v="0"/>
    <n v="447767.08867000003"/>
    <n v="1973163.2505099999"/>
    <n v="1025001350.6946898"/>
    <n v="915229324.65265012"/>
    <n v="979173922.5983398"/>
    <n v="876641246.77608013"/>
    <n v="2097418.8258400001"/>
    <n v="1901006.6212099998"/>
    <n v="1101962.7584699998"/>
    <n v="872757.55660999997"/>
    <n v="242545.68343"/>
    <n v="1526594.20025"/>
    <n v="6.2265103369470008E-5"/>
    <n v="1.0461643204241663E-2"/>
    <n v="-197.57057"/>
    <n v="-99.343331261863838"/>
    <n v="5.3843877224758242E-4"/>
    <n v="1.3027465319037066E-2"/>
    <n v="2.9166056037729021E-4"/>
    <n v="1.0079071255183611E-2"/>
    <n v="1.2741056381192982E-7"/>
    <n v="1.3337364995735378E-7"/>
    <n v="2.1729693820232222E-5"/>
    <n v="2.2686193551967205E-5"/>
    <m/>
    <m/>
    <m/>
    <n v="0"/>
    <m/>
    <n v="0"/>
    <m/>
    <n v="0"/>
    <m/>
    <n v="-10.884292076078895"/>
    <n v="1025001.4632913718"/>
    <n v="7552.9492293535086"/>
    <n v="1.2147514974630995"/>
    <n v="-10.884292076078928"/>
    <n v="-71.282141164288305"/>
    <n v="21601.766324563487"/>
    <n v="6961.2472409516085"/>
    <s v="Resto"/>
    <n v="2024"/>
    <n v="4"/>
    <d v="2026-02-27T00:00:00"/>
    <x v="12"/>
    <x v="27"/>
  </r>
  <r>
    <n v="2025"/>
    <n v="12"/>
    <n v="107"/>
    <x v="51"/>
    <s v="Automoviles Residentes"/>
    <n v="70"/>
    <s v="ff5a1ae012afa5d4c889c50ad427aaf545d31a4fac04ffc1c4d03d403ba4250a"/>
    <s v="a62909462c6310cff6f2c460478962c30aafe7f1a24cba6daff12de1aba6d3de"/>
    <x v="6"/>
    <n v="71658.047900000005"/>
    <n v="957819.92602999997"/>
    <n v="71658.047900000005"/>
    <n v="957819.92602999997"/>
    <n v="554504.62227000005"/>
    <n v="653163.30345000001"/>
    <n v="554504.62227000005"/>
    <n v="653163.30345000001"/>
    <n v="34851877.802999951"/>
    <n v="34722901.368000001"/>
    <n v="143.042"/>
    <n v="137.94900000000001"/>
    <n v="0"/>
    <n v="0"/>
    <n v="544345.64548000006"/>
    <n v="646598.53778000001"/>
    <n v="452433.16842"/>
    <n v="843178.44585999998"/>
    <n v="0"/>
    <n v="0"/>
    <n v="0"/>
    <n v="0"/>
    <n v="0"/>
    <n v="0"/>
    <s v="Automoviles Residentes"/>
    <s v="Automóviles"/>
    <s v="Automóviles"/>
    <x v="13"/>
    <x v="0"/>
    <n v="447767.08867000003"/>
    <n v="1973163.2505099999"/>
    <n v="1025001350.6946898"/>
    <n v="915229324.65265012"/>
    <n v="979173922.5983398"/>
    <n v="876641246.77608013"/>
    <n v="131854203.17789003"/>
    <n v="118102294.51461999"/>
    <n v="82072506.09262"/>
    <n v="71101630.919850022"/>
    <n v="242545.68343"/>
    <n v="1526594.20025"/>
    <n v="5.434642671445454E-2"/>
    <n v="0.81100873608465807"/>
    <n v="-886161.87812999997"/>
    <n v="-92.518630490700858"/>
    <n v="29.544144792286481"/>
    <n v="62.742274657741028"/>
    <n v="16.003420017501842"/>
    <n v="48.542355822937303"/>
    <n v="6.9910198509918163E-3"/>
    <n v="7.3182144914406963E-3"/>
    <n v="0.10465354422439577"/>
    <n v="0.10926019389943846"/>
    <m/>
    <m/>
    <m/>
    <n v="0"/>
    <m/>
    <n v="0"/>
    <m/>
    <n v="0"/>
    <m/>
    <n v="-15.104749556333941"/>
    <n v="773.82044099752818"/>
    <n v="68.192703628254051"/>
    <n v="0.67562774511141843"/>
    <n v="-15.813968997064244"/>
    <n v="-46.341943316809918"/>
    <n v="120.31515005431177"/>
    <n v="76.685847575302006"/>
    <s v="Resto"/>
    <n v="2024"/>
    <n v="4"/>
    <d v="2026-02-27T00:00:00"/>
    <x v="13"/>
    <x v="6"/>
  </r>
  <r>
    <n v="2025"/>
    <n v="12"/>
    <n v="107"/>
    <x v="51"/>
    <s v="Camiones"/>
    <n v="70"/>
    <s v="ff5a1ae012afa5d4c889c50ad427aaf545d31a4fac04ffc1c4d03d403ba4250a"/>
    <s v="a62909462c6310cff6f2c460478962c30aafe7f1a24cba6daff12de1aba6d3de"/>
    <x v="29"/>
    <n v="170886.32957"/>
    <n v="568575.39769000001"/>
    <n v="170886.32957"/>
    <n v="568575.39769000001"/>
    <n v="325480.56867000001"/>
    <n v="396946.05345999991"/>
    <n v="325480.56867000001"/>
    <n v="396946.05345999991"/>
    <n v="34851877.802999951"/>
    <n v="34722901.368000001"/>
    <n v="143.042"/>
    <n v="137.94900000000001"/>
    <n v="0"/>
    <n v="0"/>
    <n v="309233.98473999999"/>
    <n v="375565.89468000003"/>
    <n v="299250.74439999997"/>
    <n v="481896.16227999999"/>
    <n v="0"/>
    <n v="0"/>
    <n v="0"/>
    <n v="0"/>
    <n v="0"/>
    <n v="0"/>
    <s v="Camiones"/>
    <s v="Automóviles"/>
    <s v="Automóviles"/>
    <x v="10"/>
    <x v="0"/>
    <n v="447767.08867000003"/>
    <n v="1973163.2505099999"/>
    <n v="1025001350.6946898"/>
    <n v="915229324.65265012"/>
    <n v="979173922.5983398"/>
    <n v="876641246.77608013"/>
    <n v="72063565.252690017"/>
    <n v="68298850.786960006"/>
    <n v="43822980.466360003"/>
    <n v="39398521.360119998"/>
    <n v="242545.68343"/>
    <n v="1526594.20025"/>
    <n v="0.23713277156186927"/>
    <n v="0.83248164667297098"/>
    <n v="-397689.06812000001"/>
    <n v="-69.944825213283139"/>
    <n v="70.455316768941273"/>
    <n v="37.244697876939945"/>
    <n v="38.164111185032084"/>
    <n v="28.815426069943346"/>
    <n v="1.6671815061919931E-2"/>
    <n v="1.7452091566790846E-2"/>
    <n v="6.2123817755269921E-2"/>
    <n v="6.4858389880807291E-2"/>
    <m/>
    <m/>
    <m/>
    <n v="0"/>
    <m/>
    <n v="0"/>
    <m/>
    <n v="0"/>
    <m/>
    <n v="-18.003828018207379"/>
    <n v="190.4661241709646"/>
    <n v="69.814145155190786"/>
    <n v="0.74271664137460913"/>
    <n v="-17.661856648756135"/>
    <n v="-37.90140535999457"/>
    <n v="103.3360786988238"/>
    <n v="77.935025027607907"/>
    <s v="Resto"/>
    <n v="2024"/>
    <n v="4"/>
    <d v="2026-02-27T00:00:00"/>
    <x v="10"/>
    <x v="29"/>
  </r>
  <r>
    <n v="2025"/>
    <n v="12"/>
    <n v="107"/>
    <x v="51"/>
    <s v="Automoviles"/>
    <n v="70"/>
    <s v="ff5a1ae012afa5d4c889c50ad427aaf545d31a4fac04ffc1c4d03d403ba4250a"/>
    <s v="a62909462c6310cff6f2c460478962c30aafe7f1a24cba6daff12de1aba6d3de"/>
    <x v="6"/>
    <n v="242545.68343"/>
    <n v="1526594.20025"/>
    <n v="242545.68343"/>
    <n v="1526594.20025"/>
    <n v="893371.30004999996"/>
    <n v="1065130.4002499999"/>
    <n v="893371.30004999996"/>
    <n v="1065130.4002499999"/>
    <n v="34851877.802999951"/>
    <n v="34722901.368000001"/>
    <n v="143.042"/>
    <n v="137.94900000000001"/>
    <n v="0"/>
    <n v="0"/>
    <n v="866965.73933000001"/>
    <n v="1037185.4757999999"/>
    <n v="751745.88048000005"/>
    <n v="1325290.38906"/>
    <n v="0"/>
    <n v="0"/>
    <n v="0"/>
    <n v="0"/>
    <n v="0"/>
    <n v="0"/>
    <s v="Automoviles"/>
    <s v="Totales"/>
    <s v="Automoviles Total"/>
    <x v="11"/>
    <x v="0"/>
    <n v="447767.08867000003"/>
    <n v="1973163.2505099999"/>
    <n v="1025001350.6946898"/>
    <n v="915229324.65265012"/>
    <n v="979173922.5983398"/>
    <n v="876641246.77608013"/>
    <n v="212351111.97566"/>
    <n v="193217367.41473997"/>
    <n v="130402312.61627001"/>
    <n v="114416301.70677"/>
    <n v="242545.68343"/>
    <n v="1526594.20025"/>
    <n v="0.11421917275281372"/>
    <n v="0.79009160546793622"/>
    <n v="-1284048.51682"/>
    <n v="-84.111974001324"/>
    <n v="100"/>
    <n v="100"/>
    <n v="54.167822863094308"/>
    <n v="77.367860964135843"/>
    <n v="2.3662962323475558E-2"/>
    <n v="2.4770439431881501E-2"/>
    <n v="0.16679909167348594"/>
    <n v="0.1741412699737977"/>
    <m/>
    <m/>
    <m/>
    <n v="0"/>
    <m/>
    <n v="0"/>
    <m/>
    <n v="0"/>
    <m/>
    <n v="-16.125640593835822"/>
    <n v="368.33114793726344"/>
    <n v="69.771678686816102"/>
    <n v="0.68508854032281641"/>
    <n v="-16.411696889479323"/>
    <n v="-43.276893374802384"/>
    <n v="115.32696910509578"/>
    <n v="78.260997315135839"/>
    <s v="Resto"/>
    <n v="2024"/>
    <n v="4"/>
    <d v="2026-02-27T00:00:00"/>
    <x v="11"/>
    <x v="6"/>
  </r>
  <r>
    <n v="2025"/>
    <n v="12"/>
    <n v="107"/>
    <x v="51"/>
    <s v="Total General"/>
    <n v="70"/>
    <s v="ff5a1ae012afa5d4c889c50ad427aaf545d31a4fac04ffc1c4d03d403ba4250a"/>
    <s v="a62909462c6310cff6f2c460478962c30aafe7f1a24cba6daff12de1aba6d3de"/>
    <x v="60"/>
    <n v="447767.08867000003"/>
    <n v="1973163.2505099999"/>
    <n v="447767.08867000003"/>
    <n v="1973163.2505099999"/>
    <n v="1026542.64289"/>
    <n v="1225231.4686299996"/>
    <n v="1026542.64289"/>
    <n v="1225231.4686299996"/>
    <n v="34851877.802999951"/>
    <n v="34722901.368000001"/>
    <n v="143.042"/>
    <n v="137.94900000000001"/>
    <n v="0"/>
    <n v="0"/>
    <n v="910100.09693"/>
    <n v="1061158.38647"/>
    <n v="822525.01751999999"/>
    <n v="1441030.3101700002"/>
    <n v="0"/>
    <n v="0"/>
    <n v="0"/>
    <n v="0"/>
    <n v="0"/>
    <n v="0"/>
    <s v="Total General"/>
    <s v="Totales"/>
    <s v="Total General"/>
    <x v="26"/>
    <x v="0"/>
    <n v="447767.08867000003"/>
    <n v="1973163.2505099999"/>
    <n v="1025001350.6946898"/>
    <n v="915229324.65265012"/>
    <n v="979173922.5983398"/>
    <n v="876641246.77608013"/>
    <n v="1025001350.6946898"/>
    <n v="915229324.65265012"/>
    <n v="593582477.48155999"/>
    <n v="529500429.12055987"/>
    <n v="447767.08867000003"/>
    <n v="1973163.2505099999"/>
    <n v="4.368453645124741E-2"/>
    <n v="0.21559222343087173"/>
    <n v="-1525396.16184"/>
    <n v="-77.307144325018911"/>
    <n v="100"/>
    <n v="100"/>
    <n v="100"/>
    <n v="100"/>
    <n v="4.368453645124741E-2"/>
    <n v="4.5729065933639602E-2"/>
    <n v="0.21559222343087173"/>
    <n v="0.22508218245108463"/>
    <m/>
    <m/>
    <m/>
    <n v="0"/>
    <m/>
    <n v="0"/>
    <m/>
    <n v="0"/>
    <m/>
    <n v="-16.216431819382237"/>
    <n v="229.25817213121528"/>
    <n v="62.094784519897992"/>
    <n v="0.17294018638242065"/>
    <n v="-14.235225529574668"/>
    <n v="-42.921046718096747"/>
    <n v="110.64710222116383"/>
    <n v="73.638866509672084"/>
    <s v="Resto"/>
    <n v="2024"/>
    <n v="4"/>
    <d v="2026-02-27T00:00:00"/>
    <x v="26"/>
    <x v="60"/>
  </r>
  <r>
    <n v="2025"/>
    <n v="12"/>
    <n v="107"/>
    <x v="51"/>
    <s v="Daños Sin Autos"/>
    <n v="70"/>
    <s v="ff5a1ae012afa5d4c889c50ad427aaf545d31a4fac04ffc1c4d03d403ba4250a"/>
    <s v="a62909462c6310cff6f2c460478962c30aafe7f1a24cba6daff12de1aba6d3de"/>
    <x v="44"/>
    <n v="205221.40523999999"/>
    <n v="446569.05026000005"/>
    <n v="205221.40523999999"/>
    <n v="446569.05026000005"/>
    <n v="133171.34284"/>
    <n v="160101.06838000001"/>
    <n v="133171.34284"/>
    <n v="160101.06838000001"/>
    <n v="34851877.802999951"/>
    <n v="34722901.368000001"/>
    <n v="143.042"/>
    <n v="137.94900000000001"/>
    <n v="0"/>
    <n v="0"/>
    <n v="43134.357600000003"/>
    <n v="23972.910669999997"/>
    <n v="70779.137039999987"/>
    <n v="115739.92110999998"/>
    <n v="0"/>
    <n v="0"/>
    <n v="0"/>
    <n v="0"/>
    <n v="0"/>
    <n v="0"/>
    <s v="Daños Sin Autos"/>
    <s v="Totales"/>
    <s v="Daños Sin Autos Total"/>
    <x v="24"/>
    <x v="0"/>
    <n v="447767.08867000003"/>
    <n v="1973163.2505099999"/>
    <n v="1025001350.6946898"/>
    <n v="915229324.65265012"/>
    <n v="979173922.5983398"/>
    <n v="876641246.77608013"/>
    <n v="158795452.76903"/>
    <n v="137875233.45422003"/>
    <n v="62296046.385199986"/>
    <n v="56116765.89553"/>
    <n v="447767.08867000003"/>
    <n v="1973163.2505099999"/>
    <n v="0.12923632362350901"/>
    <n v="0.32389359500760406"/>
    <n v="-241347.64502000005"/>
    <n v="-54.044866046915566"/>
    <n v="45.832177136905692"/>
    <n v="22.632139035864171"/>
    <n v="45.832177136905692"/>
    <n v="22.632139035864171"/>
    <n v="2.0021574127771849E-2"/>
    <n v="2.0958626501758101E-2"/>
    <n v="4.8793131757385824E-2"/>
    <n v="5.0940912477286951E-2"/>
    <m/>
    <m/>
    <m/>
    <n v="0"/>
    <m/>
    <n v="0"/>
    <m/>
    <n v="0"/>
    <m/>
    <n v="-16.820453362673561"/>
    <n v="64.891546125152146"/>
    <n v="35.851357877754062"/>
    <n v="0.21377174085262374"/>
    <n v="79.929580490945071"/>
    <n v="-38.846392531466279"/>
    <n v="60.942192012913544"/>
    <n v="20.71274149842904"/>
    <s v="Resto"/>
    <n v="2024"/>
    <n v="4"/>
    <d v="2026-02-27T00:00:00"/>
    <x v="24"/>
    <x v="44"/>
  </r>
  <r>
    <n v="2025"/>
    <n v="12"/>
    <n v="107"/>
    <x v="51"/>
    <s v="Total General Sin Pensiones"/>
    <n v="70"/>
    <s v="ff5a1ae012afa5d4c889c50ad427aaf545d31a4fac04ffc1c4d03d403ba4250a"/>
    <s v="a62909462c6310cff6f2c460478962c30aafe7f1a24cba6daff12de1aba6d3de"/>
    <x v="21"/>
    <n v="447767.08867000003"/>
    <n v="1973163.2505099999"/>
    <n v="447767.08867000003"/>
    <n v="1973163.2505099999"/>
    <n v="1026542.6428900001"/>
    <n v="1225231.4686300003"/>
    <n v="1026542.6428900001"/>
    <n v="1225231.4686300003"/>
    <n v="34851877.802999951"/>
    <n v="34722901.368000001"/>
    <n v="143.042"/>
    <n v="137.94900000000001"/>
    <n v="0"/>
    <n v="0"/>
    <n v="910100.09693"/>
    <n v="1061158.38647"/>
    <n v="822525.01751999999"/>
    <n v="1441030.3101700002"/>
    <n v="0"/>
    <n v="0"/>
    <n v="0"/>
    <n v="0"/>
    <n v="0"/>
    <n v="0"/>
    <s v="Total General Sin Pensiones"/>
    <s v="Totales"/>
    <s v="Total General Sin Pensiones"/>
    <x v="25"/>
    <x v="0"/>
    <n v="447767.08867000003"/>
    <n v="1973163.2505099999"/>
    <n v="1025001350.6946898"/>
    <n v="915229324.65265012"/>
    <n v="979173922.5983398"/>
    <n v="876641246.77608013"/>
    <n v="979173922.5983398"/>
    <n v="876641246.77608013"/>
    <n v="558476302.03137994"/>
    <n v="497794560.05847001"/>
    <n v="447767.08867000003"/>
    <n v="1973163.2505099999"/>
    <n v="4.5729065933639602E-2"/>
    <n v="0.22508218245108463"/>
    <n v="-1525396.16184"/>
    <n v="-77.307144325018911"/>
    <n v="100"/>
    <n v="100"/>
    <n v="100"/>
    <n v="100"/>
    <n v="4.368453645124741E-2"/>
    <n v="4.5729065933639602E-2"/>
    <n v="0.21559222343087173"/>
    <n v="0.22508218245108463"/>
    <m/>
    <m/>
    <m/>
    <n v="0"/>
    <m/>
    <n v="0"/>
    <m/>
    <n v="0"/>
    <m/>
    <n v="-16.216431819382272"/>
    <n v="229.25817213121528"/>
    <n v="62.094784519898027"/>
    <n v="0.18381131646161064"/>
    <n v="-14.235225529574668"/>
    <n v="-42.921046718096747"/>
    <n v="110.64710222116383"/>
    <n v="73.638866509672084"/>
    <s v="Resto"/>
    <n v="2024"/>
    <n v="4"/>
    <d v="2026-02-27T00:00:00"/>
    <x v="25"/>
    <x v="21"/>
  </r>
  <r>
    <n v="2025"/>
    <n v="12"/>
    <n v="107"/>
    <x v="51"/>
    <s v="Daños"/>
    <n v="70"/>
    <s v="ff5a1ae012afa5d4c889c50ad427aaf545d31a4fac04ffc1c4d03d403ba4250a"/>
    <s v="a62909462c6310cff6f2c460478962c30aafe7f1a24cba6daff12de1aba6d3de"/>
    <x v="49"/>
    <n v="447767.08867000003"/>
    <n v="1973163.2505099999"/>
    <n v="447767.08867000003"/>
    <n v="1973163.2505099999"/>
    <n v="1026542.64289"/>
    <n v="1225231.4686299996"/>
    <n v="1026542.64289"/>
    <n v="1225231.4686299996"/>
    <n v="34851877.802999951"/>
    <n v="34722901.368000001"/>
    <n v="143.042"/>
    <n v="137.94900000000001"/>
    <n v="0"/>
    <n v="0"/>
    <n v="910100.09693"/>
    <n v="1061158.38647"/>
    <n v="822525.01751999999"/>
    <n v="1441030.3101700002"/>
    <n v="0"/>
    <n v="0"/>
    <n v="0"/>
    <n v="0"/>
    <n v="0"/>
    <n v="0"/>
    <s v="Daños"/>
    <s v="Totales"/>
    <s v="Daños Total"/>
    <x v="23"/>
    <x v="0"/>
    <n v="447767.08867000003"/>
    <n v="1973163.2505099999"/>
    <n v="1025001350.6946898"/>
    <n v="915229324.65265012"/>
    <n v="979173922.5983398"/>
    <n v="876641246.77608013"/>
    <n v="371146564.74468988"/>
    <n v="331092600.86896008"/>
    <n v="192698359.00147003"/>
    <n v="170533067.60229999"/>
    <n v="447767.08867000003"/>
    <n v="1973163.2505099999"/>
    <n v="0.12064427673687808"/>
    <n v="0.59595510299275423"/>
    <n v="-1525396.16184"/>
    <n v="-77.307144325018911"/>
    <n v="100"/>
    <n v="100"/>
    <n v="100"/>
    <n v="100"/>
    <n v="4.368453645124741E-2"/>
    <n v="4.5729065933639602E-2"/>
    <n v="0.21559222343087173"/>
    <n v="0.22508218245108463"/>
    <m/>
    <m/>
    <m/>
    <n v="0"/>
    <m/>
    <n v="0"/>
    <m/>
    <n v="0"/>
    <m/>
    <n v="-16.216431819382237"/>
    <n v="229.25817213121528"/>
    <n v="62.094784519897992"/>
    <n v="0.53271997136320648"/>
    <n v="-14.235225529574668"/>
    <n v="-42.921046718096747"/>
    <n v="110.64710222116383"/>
    <n v="73.638866509672084"/>
    <s v="Resto"/>
    <n v="2024"/>
    <n v="4"/>
    <d v="2026-02-27T00:00:00"/>
    <x v="23"/>
    <x v="49"/>
  </r>
  <r>
    <n v="2025"/>
    <n v="12"/>
    <n v="906"/>
    <x v="52"/>
    <s v="Pensiones ISSSTE"/>
    <n v="256"/>
    <s v="51e8ea280b44e16934d4d611901f3d3afc41789840acdff81942c2f65009cd52"/>
    <s v="a62909462c6310cff6f2c460478962c30aafe7f1a24cba6daff12de1aba6d3de"/>
    <x v="1"/>
    <n v="4592067.9661800005"/>
    <n v="2939002.6592700002"/>
    <n v="4592067.9661800005"/>
    <n v="2939002.6592700002"/>
    <n v="2099279.66499"/>
    <n v="1771952.2420399999"/>
    <n v="2099279.66499"/>
    <n v="1771952.2420399999"/>
    <n v="34851877.802999951"/>
    <n v="34722901.368000001"/>
    <n v="143.042"/>
    <n v="137.94900000000001"/>
    <n v="0"/>
    <n v="0"/>
    <n v="2099279.66499"/>
    <n v="1771952.2420400002"/>
    <n v="-152978.50590999998"/>
    <n v="-437799.51827999996"/>
    <n v="0"/>
    <n v="0"/>
    <n v="0"/>
    <n v="0"/>
    <n v="4595747.9032100001"/>
    <n v="2943662.4608899998"/>
    <s v="Pensiones ISSSTE"/>
    <s v="Pensiones"/>
    <s v="Pensiones ISSSTE"/>
    <x v="48"/>
    <x v="0"/>
    <n v="16292746.062200001"/>
    <n v="10175274.549889999"/>
    <n v="1025001350.6946898"/>
    <n v="915229324.65265012"/>
    <n v="979173922.5983398"/>
    <n v="876641246.77608013"/>
    <n v="12469821.30394"/>
    <n v="9480428.4735100009"/>
    <n v="7723898.0532699991"/>
    <n v="6818674.2724800007"/>
    <n v="16292746.062200001"/>
    <n v="10175274.549889999"/>
    <n v="36.825451257501804"/>
    <n v="31.000736596263501"/>
    <n v="1653065.3069100003"/>
    <n v="56.245791465891173"/>
    <n v="28.184739077434166"/>
    <n v="28.883767655210569"/>
    <n v="28.184739077434166"/>
    <n v="28.883767655210569"/>
    <n v="0.44800604048645876"/>
    <n v="0.46897367875100987"/>
    <n v="0.32112199424831772"/>
    <n v="0.33525717276918271"/>
    <m/>
    <m/>
    <n v="36.854962001403457"/>
    <n v="0"/>
    <m/>
    <n v="0"/>
    <m/>
    <n v="1652085.4423200004"/>
    <n v="56.123467424335807"/>
    <n v="18.472700064035408"/>
    <n v="45.715343946364236"/>
    <n v="60.290937010588607"/>
    <n v="27.179018295059532"/>
    <n v="18.472700064035408"/>
    <n v="-65.057406524563433"/>
    <n v="-1372.270994871034"/>
    <n v="-404.74056458571221"/>
    <s v="Grandes"/>
    <n v="2024"/>
    <n v="4"/>
    <d v="2026-02-27T00:00:00"/>
    <x v="48"/>
    <x v="1"/>
  </r>
  <r>
    <n v="2025"/>
    <n v="12"/>
    <n v="906"/>
    <x v="52"/>
    <s v="Total General"/>
    <n v="256"/>
    <s v="51e8ea280b44e16934d4d611901f3d3afc41789840acdff81942c2f65009cd52"/>
    <s v="a62909462c6310cff6f2c460478962c30aafe7f1a24cba6daff12de1aba6d3de"/>
    <x v="27"/>
    <n v="16292746.062200001"/>
    <n v="10175274.549889999"/>
    <n v="16292746.062200001"/>
    <n v="10175274.549889999"/>
    <n v="7533938.4875800014"/>
    <n v="6419910.3724000007"/>
    <n v="7533938.4875800014"/>
    <n v="6419910.3724000007"/>
    <n v="34851877.802999951"/>
    <n v="34722901.368000001"/>
    <n v="143.042"/>
    <n v="137.94900000000001"/>
    <n v="0"/>
    <n v="0"/>
    <n v="7533938.4875799995"/>
    <n v="6419910.3723999998"/>
    <n v="-1239416.28687"/>
    <n v="-1768992.3195999998"/>
    <n v="0"/>
    <n v="0"/>
    <n v="0"/>
    <n v="0"/>
    <n v="16296439.586200003"/>
    <n v="10196875.34355"/>
    <s v="Total General"/>
    <s v="Totales"/>
    <s v="Total General"/>
    <x v="26"/>
    <x v="0"/>
    <n v="16292746.062200001"/>
    <n v="10175274.549889999"/>
    <n v="1025001350.6946898"/>
    <n v="915229324.65265012"/>
    <n v="979173922.5983398"/>
    <n v="876641246.77608013"/>
    <n v="1025001350.6946898"/>
    <n v="915229324.65265012"/>
    <n v="593582477.48155999"/>
    <n v="529500429.12055987"/>
    <n v="16292746.062200001"/>
    <n v="10175274.549889999"/>
    <n v="1.5895341065802175"/>
    <n v="1.1117732218372418"/>
    <n v="6117471.512310002"/>
    <n v="60.120947914630342"/>
    <n v="100"/>
    <n v="100"/>
    <n v="100"/>
    <n v="100"/>
    <n v="1.5895341065802175"/>
    <n v="1.6639276931482718"/>
    <n v="1.1117732218372418"/>
    <n v="1.1607113613819111"/>
    <m/>
    <m/>
    <n v="1.5898944499102532"/>
    <n v="0"/>
    <m/>
    <n v="0"/>
    <m/>
    <n v="6099564.2426500022"/>
    <n v="59.817974008167731"/>
    <n v="17.352705108927168"/>
    <n v="46.241060032594028"/>
    <n v="63.093239803238568"/>
    <n v="1.2692319556912877"/>
    <n v="17.352705108927168"/>
    <n v="-29.936593102323151"/>
    <n v="-607.86182716753501"/>
    <n v="-362.91341128330362"/>
    <s v="Resto"/>
    <n v="2024"/>
    <n v="4"/>
    <d v="2026-02-27T00:00:00"/>
    <x v="26"/>
    <x v="27"/>
  </r>
  <r>
    <n v="2025"/>
    <n v="12"/>
    <n v="906"/>
    <x v="52"/>
    <s v="ISSSTE Invalidez (invalidez y vida)"/>
    <n v="256"/>
    <s v="51e8ea280b44e16934d4d611901f3d3afc41789840acdff81942c2f65009cd52"/>
    <s v="a62909462c6310cff6f2c460478962c30aafe7f1a24cba6daff12de1aba6d3de"/>
    <x v="13"/>
    <n v="133797.25701"/>
    <n v="51238.304799999998"/>
    <n v="133797.25701"/>
    <n v="51238.304799999998"/>
    <n v="54689.736380000009"/>
    <n v="42139.288079999998"/>
    <n v="54689.736380000009"/>
    <n v="42139.288079999998"/>
    <n v="34851877.802999951"/>
    <n v="34722901.368000001"/>
    <n v="143.042"/>
    <n v="137.94900000000001"/>
    <n v="0"/>
    <n v="0"/>
    <n v="54689.736380000002"/>
    <n v="42139.288079999998"/>
    <n v="34951.759740000001"/>
    <n v="19533.930680000001"/>
    <n v="0"/>
    <n v="0"/>
    <n v="0"/>
    <n v="0"/>
    <n v="133797.25701"/>
    <n v="51238.304799999998"/>
    <s v="ISSSTE Invalidez (invalidez y vida)"/>
    <s v="Pensiones"/>
    <s v="Pensiones ISSSTE"/>
    <x v="49"/>
    <x v="0"/>
    <n v="16292746.062200001"/>
    <n v="10175274.549889999"/>
    <n v="1025001350.6946898"/>
    <n v="915229324.65265012"/>
    <n v="979173922.5983398"/>
    <n v="876641246.77608013"/>
    <n v="281620.11005000002"/>
    <n v="197879.42222000001"/>
    <n v="220592.96009000004"/>
    <n v="194931.81861000002"/>
    <n v="16292746.062200001"/>
    <n v="10175274.549889999"/>
    <n v="47.509837627094555"/>
    <n v="25.893700428857052"/>
    <n v="82558.952210000003"/>
    <n v="161.12740757574792"/>
    <n v="0.8212075269522332"/>
    <n v="0.50355697577274627"/>
    <n v="0.8212075269522332"/>
    <n v="0.50355697577274627"/>
    <n v="1.3053373726709682E-2"/>
    <n v="1.3664299459176268E-2"/>
    <n v="5.5984116133348406E-3"/>
    <n v="5.8448430288254236E-3"/>
    <m/>
    <m/>
    <n v="47.509837627094555"/>
    <n v="0"/>
    <m/>
    <n v="0"/>
    <m/>
    <n v="82558.952210000003"/>
    <n v="161.12740757574792"/>
    <n v="29.78324711175333"/>
    <n v="40.875080403115064"/>
    <n v="82.241768623071238"/>
    <n v="24.79214946736608"/>
    <n v="29.783247111753308"/>
    <n v="78.928451792785822"/>
    <n v="156.47205401624223"/>
    <n v="215.72354673677995"/>
    <s v="Grandes"/>
    <n v="2024"/>
    <n v="4"/>
    <d v="2026-02-27T00:00:00"/>
    <x v="49"/>
    <x v="13"/>
  </r>
  <r>
    <n v="2025"/>
    <n v="12"/>
    <n v="906"/>
    <x v="52"/>
    <s v="IMSS Invalidez (invalidez y vida)"/>
    <n v="256"/>
    <s v="51e8ea280b44e16934d4d611901f3d3afc41789840acdff81942c2f65009cd52"/>
    <s v="a62909462c6310cff6f2c460478962c30aafe7f1a24cba6daff12de1aba6d3de"/>
    <x v="1"/>
    <n v="1963866.2988399998"/>
    <n v="1007638.22506"/>
    <n v="1963866.2988399998"/>
    <n v="1007638.22506"/>
    <n v="991449.69449000002"/>
    <n v="656731.35827000008"/>
    <n v="991449.69449000002"/>
    <n v="656731.35827000008"/>
    <n v="34851877.802999951"/>
    <n v="34722901.368000001"/>
    <n v="143.042"/>
    <n v="137.94900000000001"/>
    <n v="0"/>
    <n v="0"/>
    <n v="991449.69449000002"/>
    <n v="656731.35826999997"/>
    <n v="295870.38477"/>
    <n v="187279.27577000001"/>
    <n v="0"/>
    <n v="0"/>
    <n v="0"/>
    <n v="0"/>
    <n v="1963866.2988399998"/>
    <n v="1011573.8119"/>
    <s v="IMSS Invalidez (invalidez y vida)"/>
    <s v="Pensiones"/>
    <s v="Pensiones IMSS"/>
    <x v="50"/>
    <x v="0"/>
    <n v="16292746.062200001"/>
    <n v="10175274.549889999"/>
    <n v="1025001350.6946898"/>
    <n v="915229324.65265012"/>
    <n v="979173922.5983398"/>
    <n v="876641246.77608013"/>
    <n v="9892895.6544999983"/>
    <n v="9015471.1866800003"/>
    <n v="6224465.76669"/>
    <n v="5414700.222959999"/>
    <n v="16292746.062200001"/>
    <n v="10175274.549889999"/>
    <n v="19.851278810837275"/>
    <n v="11.176767183824461"/>
    <n v="956228.07377999986"/>
    <n v="94.897955436641084"/>
    <n v="12.053623688374236"/>
    <n v="9.9028111734920525"/>
    <n v="12.053623688374236"/>
    <n v="9.9028111734920525"/>
    <n v="0.19159645960554089"/>
    <n v="0.20056358257873907"/>
    <n v="0.11009680283599098"/>
    <n v="0.11494305438691961"/>
    <m/>
    <m/>
    <n v="19.851278810837275"/>
    <n v="0"/>
    <m/>
    <n v="0"/>
    <m/>
    <n v="952292.48693999986"/>
    <n v="94.139693588087823"/>
    <n v="50.967314413268539"/>
    <n v="50.484582126370888"/>
    <n v="65.175312124636292"/>
    <n v="15.928269696585154"/>
    <n v="50.967314413268561"/>
    <n v="57.983516090355927"/>
    <n v="335.09595604194067"/>
    <n v="350.66953114264487"/>
    <s v="Grandes"/>
    <n v="2024"/>
    <n v="4"/>
    <d v="2026-02-27T00:00:00"/>
    <x v="50"/>
    <x v="1"/>
  </r>
  <r>
    <n v="2025"/>
    <n v="12"/>
    <n v="906"/>
    <x v="52"/>
    <s v="IMSS Jubilacion (retiro, cesantia y vejez)"/>
    <n v="256"/>
    <s v="51e8ea280b44e16934d4d611901f3d3afc41789840acdff81942c2f65009cd52"/>
    <s v="a62909462c6310cff6f2c460478962c30aafe7f1a24cba6daff12de1aba6d3de"/>
    <x v="25"/>
    <n v="297833.60820999998"/>
    <n v="126842.35045"/>
    <n v="297833.60820999998"/>
    <n v="126842.35045"/>
    <n v="53274.44904"/>
    <n v="32236.918089999999"/>
    <n v="53274.44904"/>
    <n v="32236.918089999999"/>
    <n v="34851877.802999951"/>
    <n v="34722901.368000001"/>
    <n v="143.042"/>
    <n v="137.94900000000001"/>
    <n v="0"/>
    <n v="0"/>
    <n v="53274.44904"/>
    <n v="32236.918089999999"/>
    <n v="7642.6181100000003"/>
    <n v="1713.96579"/>
    <n v="0"/>
    <n v="0"/>
    <n v="0"/>
    <n v="0"/>
    <n v="297833.60821000003"/>
    <n v="126842.35045"/>
    <s v="IMSS Jubilacion (retiro, cesantia y vejez)"/>
    <s v="Pensiones"/>
    <s v="Pensiones IMSS"/>
    <x v="51"/>
    <x v="0"/>
    <n v="16292746.062200001"/>
    <n v="10175274.549889999"/>
    <n v="1025001350.6946898"/>
    <n v="915229324.65265012"/>
    <n v="979173922.5983398"/>
    <n v="876641246.77608013"/>
    <n v="1236263.48019"/>
    <n v="1002239.21527"/>
    <n v="422225.46580999997"/>
    <n v="334076.69737999997"/>
    <n v="16292746.062200001"/>
    <n v="10175274.549889999"/>
    <n v="24.091434632059684"/>
    <n v="12.655895769936429"/>
    <n v="170991.25775999998"/>
    <n v="134.80612520453334"/>
    <n v="1.8280135655031726"/>
    <n v="1.246574230779564"/>
    <n v="1.8280135655031726"/>
    <n v="1.246574230779564"/>
    <n v="2.9056899096586038E-2"/>
    <n v="3.0416823950914412E-2"/>
    <n v="1.3859078488130774E-2"/>
    <n v="1.4469128724717563E-2"/>
    <m/>
    <m/>
    <n v="24.091434632059688"/>
    <n v="0"/>
    <m/>
    <n v="0"/>
    <m/>
    <n v="170991.25776000004"/>
    <n v="134.8061252045334"/>
    <n v="65.259125860812077"/>
    <n v="17.887319486938704"/>
    <n v="25.414948537008918"/>
    <n v="12.61753573716781"/>
    <n v="65.259125860812077"/>
    <n v="345.9026052089406"/>
    <n v="697.0706670570512"/>
    <n v="1880.8378952534401"/>
    <s v="Grandes"/>
    <n v="2024"/>
    <n v="4"/>
    <d v="2026-02-27T00:00:00"/>
    <x v="51"/>
    <x v="25"/>
  </r>
  <r>
    <n v="2025"/>
    <n v="12"/>
    <n v="906"/>
    <x v="52"/>
    <s v="Pensiones IMSS"/>
    <n v="256"/>
    <s v="51e8ea280b44e16934d4d611901f3d3afc41789840acdff81942c2f65009cd52"/>
    <s v="a62909462c6310cff6f2c460478962c30aafe7f1a24cba6daff12de1aba6d3de"/>
    <x v="1"/>
    <n v="11700678.096019998"/>
    <n v="7236271.8906199997"/>
    <n v="11700678.096019998"/>
    <n v="7236271.8906199997"/>
    <n v="5434658.82259"/>
    <n v="4647958.1303599998"/>
    <n v="5434658.82259"/>
    <n v="4647958.1303599998"/>
    <n v="34851877.802999951"/>
    <n v="34722901.368000001"/>
    <n v="143.042"/>
    <n v="137.94900000000001"/>
    <n v="0"/>
    <n v="0"/>
    <n v="5434658.8225900009"/>
    <n v="4647958.1303599998"/>
    <n v="-1086437.7809599999"/>
    <n v="-1331192.8013199999"/>
    <n v="0"/>
    <n v="0"/>
    <n v="0"/>
    <n v="0"/>
    <n v="11700691.682990002"/>
    <n v="7253212.8826599997"/>
    <s v="Pensiones IMSS"/>
    <s v="Pensiones"/>
    <s v="Pensiones IMSS"/>
    <x v="54"/>
    <x v="0"/>
    <n v="16292746.062200001"/>
    <n v="10175274.549889999"/>
    <n v="1025001350.6946898"/>
    <n v="915229324.65265012"/>
    <n v="979173922.5983398"/>
    <n v="876641246.77608013"/>
    <n v="33357606.792409997"/>
    <n v="29107649.40306"/>
    <n v="27382277.396910004"/>
    <n v="24887194.789609998"/>
    <n v="16292746.062200001"/>
    <n v="10175274.549889999"/>
    <n v="35.07649145466366"/>
    <n v="24.860378763045262"/>
    <n v="4464406.2053999985"/>
    <n v="61.694837796061464"/>
    <n v="71.815260922565813"/>
    <n v="71.116232344789438"/>
    <n v="71.815260922565813"/>
    <n v="71.116232344789438"/>
    <n v="1.1415280660937588"/>
    <n v="1.1949540143972619"/>
    <n v="0.79065122758892425"/>
    <n v="0.82545418861272846"/>
    <m/>
    <m/>
    <n v="35.076532185913024"/>
    <n v="0"/>
    <m/>
    <n v="0"/>
    <m/>
    <n v="4447478.8003300019"/>
    <n v="61.317362006048825"/>
    <n v="16.925726742057968"/>
    <n v="46.447383459242474"/>
    <n v="64.231391531665693"/>
    <n v="19.847358727011081"/>
    <n v="16.925726742057989"/>
    <n v="-18.386143623771321"/>
    <n v="-500.22734093321191"/>
    <n v="-349.15739671602211"/>
    <s v="Grandes"/>
    <n v="2024"/>
    <n v="4"/>
    <d v="2026-02-27T00:00:00"/>
    <x v="54"/>
    <x v="1"/>
  </r>
  <r>
    <n v="2025"/>
    <n v="12"/>
    <n v="906"/>
    <x v="52"/>
    <s v="ISSSTE Muerte (riesgos de trabajo)"/>
    <n v="256"/>
    <s v="51e8ea280b44e16934d4d611901f3d3afc41789840acdff81942c2f65009cd52"/>
    <s v="a62909462c6310cff6f2c460478962c30aafe7f1a24cba6daff12de1aba6d3de"/>
    <x v="1"/>
    <n v="62244.390799999994"/>
    <n v="50974.154710000003"/>
    <n v="62244.390799999994"/>
    <n v="50974.154710000003"/>
    <n v="123860.98676000001"/>
    <n v="116030.92672"/>
    <n v="123860.98676000001"/>
    <n v="116030.92672"/>
    <n v="34851877.802999951"/>
    <n v="34722901.368000001"/>
    <n v="143.042"/>
    <n v="137.94900000000001"/>
    <n v="0"/>
    <n v="0"/>
    <n v="123860.98676"/>
    <n v="116030.92672"/>
    <n v="-53451.789929999999"/>
    <n v="-71745.15784"/>
    <n v="0"/>
    <n v="0"/>
    <n v="0"/>
    <n v="0"/>
    <n v="62244.390799999994"/>
    <n v="50974.154710000003"/>
    <s v="ISSSTE Muerte (riesgos de trabajo)"/>
    <s v="Pensiones"/>
    <s v="Pensiones ISSSTE"/>
    <x v="55"/>
    <x v="0"/>
    <n v="16292746.062200001"/>
    <n v="10175274.549889999"/>
    <n v="1025001350.6946898"/>
    <n v="915229324.65265012"/>
    <n v="979173922.5983398"/>
    <n v="876641246.77608013"/>
    <n v="208586.91884999999"/>
    <n v="226883.54569999999"/>
    <n v="593107.90992999997"/>
    <n v="571744.84079000005"/>
    <n v="16292746.062200001"/>
    <n v="10175274.549889999"/>
    <n v="29.840984824538054"/>
    <n v="22.467100711393726"/>
    <n v="11270.236089999991"/>
    <n v="22.10970668198058"/>
    <n v="0.38203744514505228"/>
    <n v="0.5009609761394701"/>
    <n v="0.38203744514505228"/>
    <n v="0.5009609761394701"/>
    <n v="6.0726154904882958E-3"/>
    <n v="6.3568268479646632E-3"/>
    <n v="5.5695499845730828E-3"/>
    <n v="5.8147109661405537E-3"/>
    <m/>
    <m/>
    <n v="29.840984824538054"/>
    <n v="0"/>
    <m/>
    <n v="0"/>
    <m/>
    <n v="11270.236089999991"/>
    <n v="22.10970668198058"/>
    <n v="6.748252609319505"/>
    <n v="198.99140335067756"/>
    <n v="227.62697563131402"/>
    <n v="20.883381368934767"/>
    <n v="6.748252609319505"/>
    <n v="-25.497703901908373"/>
    <n v="-231.72467549207855"/>
    <n v="-161.72649167315569"/>
    <s v="Grandes"/>
    <n v="2024"/>
    <n v="4"/>
    <d v="2026-02-27T00:00:00"/>
    <x v="55"/>
    <x v="1"/>
  </r>
  <r>
    <n v="2025"/>
    <n v="12"/>
    <n v="906"/>
    <x v="52"/>
    <s v="IMSS Muerte (riesgos de trabajo)"/>
    <n v="256"/>
    <s v="51e8ea280b44e16934d4d611901f3d3afc41789840acdff81942c2f65009cd52"/>
    <s v="a62909462c6310cff6f2c460478962c30aafe7f1a24cba6daff12de1aba6d3de"/>
    <x v="13"/>
    <n v="431894.71350000001"/>
    <n v="363905.07905"/>
    <n v="431894.71350000001"/>
    <n v="363905.07905"/>
    <n v="309853.49066999997"/>
    <n v="274504.83815999998"/>
    <n v="309853.49066999997"/>
    <n v="274504.83815999998"/>
    <n v="34851877.802999951"/>
    <n v="34722901.368000001"/>
    <n v="143.042"/>
    <n v="137.94900000000001"/>
    <n v="0"/>
    <n v="0"/>
    <n v="309853.49067000003"/>
    <n v="274504.83816000004"/>
    <n v="-20146.562690000002"/>
    <n v="-39782.013729999999"/>
    <n v="0"/>
    <n v="0"/>
    <n v="0"/>
    <n v="0"/>
    <n v="431894.71350000001"/>
    <n v="363905.07905"/>
    <s v="IMSS Muerte (riesgos de trabajo)"/>
    <s v="Pensiones"/>
    <s v="Pensiones IMSS"/>
    <x v="52"/>
    <x v="0"/>
    <n v="16292746.062200001"/>
    <n v="10175274.549889999"/>
    <n v="1025001350.6946898"/>
    <n v="915229324.65265012"/>
    <n v="979173922.5983398"/>
    <n v="876641246.77608013"/>
    <n v="968718.16739000008"/>
    <n v="952135.37485000002"/>
    <n v="1635730.6591099997"/>
    <n v="1540074.2103100002"/>
    <n v="16292746.062200001"/>
    <n v="10175274.549889999"/>
    <n v="44.58414511453276"/>
    <n v="38.219888543404849"/>
    <n v="67989.634450000012"/>
    <n v="18.683343092515159"/>
    <n v="2.6508405142458931"/>
    <n v="3.5763661930275288"/>
    <n v="2.6508405142458931"/>
    <n v="3.5763661930275288"/>
    <n v="4.2136014084984907E-2"/>
    <n v="4.4108069417731481E-2"/>
    <n v="3.9761081648920074E-2"/>
    <n v="4.1511288727092262E-2"/>
    <m/>
    <m/>
    <n v="44.58414511453276"/>
    <n v="0"/>
    <m/>
    <n v="0"/>
    <m/>
    <n v="67989.634450000012"/>
    <n v="18.683343092515159"/>
    <n v="12.877242072285956"/>
    <n v="71.74283013538205"/>
    <n v="75.433087902101931"/>
    <n v="18.942818546825496"/>
    <n v="12.877242072285956"/>
    <n v="-49.357609630486643"/>
    <n v="-1537.996805895825"/>
    <n v="-690.02248107162382"/>
    <s v="Grandes"/>
    <n v="2024"/>
    <n v="4"/>
    <d v="2026-02-27T00:00:00"/>
    <x v="52"/>
    <x v="13"/>
  </r>
  <r>
    <n v="2025"/>
    <n v="12"/>
    <n v="906"/>
    <x v="52"/>
    <s v="ISSSTE Incapacidad Permanente RT"/>
    <n v="256"/>
    <s v="51e8ea280b44e16934d4d611901f3d3afc41789840acdff81942c2f65009cd52"/>
    <s v="a62909462c6310cff6f2c460478962c30aafe7f1a24cba6daff12de1aba6d3de"/>
    <x v="13"/>
    <n v="269469.94539000001"/>
    <n v="175701.48647"/>
    <n v="269469.94539000001"/>
    <n v="175701.48647"/>
    <n v="194124.33033999999"/>
    <n v="158420.20314999996"/>
    <n v="194124.33033999999"/>
    <n v="158420.20314999996"/>
    <n v="34851877.802999951"/>
    <n v="34722901.368000001"/>
    <n v="143.042"/>
    <n v="137.94900000000001"/>
    <n v="0"/>
    <n v="0"/>
    <n v="194124.33034000001"/>
    <n v="158420.20315000002"/>
    <n v="7945.8309200000003"/>
    <n v="-13322.25143"/>
    <n v="0"/>
    <n v="0"/>
    <n v="0"/>
    <n v="0"/>
    <n v="271244.58921000001"/>
    <n v="175701.48646999997"/>
    <s v="ISSSTE Incapacidad Permanente RT"/>
    <s v="Pensiones"/>
    <s v="Pensiones ISSSTE"/>
    <x v="46"/>
    <x v="0"/>
    <n v="16292746.062200001"/>
    <n v="10175274.549889999"/>
    <n v="1025001350.6946898"/>
    <n v="915229324.65265012"/>
    <n v="979173922.5983398"/>
    <n v="876641246.77608013"/>
    <n v="603210.52630999999"/>
    <n v="657236.52412000007"/>
    <n v="794397.81628000003"/>
    <n v="743538.79187000007"/>
    <n v="16292746.062200001"/>
    <n v="10175274.549889999"/>
    <n v="44.672619862657186"/>
    <n v="26.733372236920893"/>
    <n v="93768.458920000005"/>
    <n v="53.368051007360371"/>
    <n v="1.6539258904622836"/>
    <n v="1.726749343307886"/>
    <n v="1.6539258904622836"/>
    <n v="1.726749343307886"/>
    <n v="2.6289716126458567E-2"/>
    <n v="2.752013091555109E-2"/>
    <n v="1.9197536807147499E-2"/>
    <n v="2.0042575810362173E-2"/>
    <m/>
    <m/>
    <n v="44.966819605963387"/>
    <n v="0"/>
    <m/>
    <n v="0"/>
    <m/>
    <n v="95543.102740000031"/>
    <n v="54.378084476999277"/>
    <n v="22.537609774552326"/>
    <n v="72.039325223837707"/>
    <n v="90.164406877143449"/>
    <n v="24.436664648581726"/>
    <n v="22.53760977455228"/>
    <n v="-159.64330399970538"/>
    <n v="2443.0966665975825"/>
    <n v="-1189.1398686055275"/>
    <s v="Grandes"/>
    <n v="2024"/>
    <n v="4"/>
    <d v="2026-02-27T00:00:00"/>
    <x v="46"/>
    <x v="13"/>
  </r>
  <r>
    <n v="2025"/>
    <n v="12"/>
    <n v="906"/>
    <x v="52"/>
    <s v="ISSSTE Muerte (invalidez y vida)"/>
    <n v="256"/>
    <s v="51e8ea280b44e16934d4d611901f3d3afc41789840acdff81942c2f65009cd52"/>
    <s v="a62909462c6310cff6f2c460478962c30aafe7f1a24cba6daff12de1aba6d3de"/>
    <x v="1"/>
    <n v="847213.19333000004"/>
    <n v="606078.17847000004"/>
    <n v="847213.19333000004"/>
    <n v="606078.17847000004"/>
    <n v="451038.88121999998"/>
    <n v="391304.19016"/>
    <n v="451038.88121999998"/>
    <n v="391304.19016"/>
    <n v="34851877.802999951"/>
    <n v="34722901.368000001"/>
    <n v="143.042"/>
    <n v="137.94900000000001"/>
    <n v="0"/>
    <n v="0"/>
    <n v="451038.88122000004"/>
    <n v="391304.19016"/>
    <n v="10339.49049"/>
    <n v="-41747.887689999996"/>
    <n v="0"/>
    <n v="0"/>
    <n v="0"/>
    <n v="0"/>
    <n v="848531.03636999999"/>
    <n v="607060.27185000002"/>
    <s v="ISSSTE Muerte (invalidez y vida)"/>
    <s v="Pensiones"/>
    <s v="Pensiones ISSSTE"/>
    <x v="53"/>
    <x v="0"/>
    <n v="16292746.062200001"/>
    <n v="10175274.549889999"/>
    <n v="1025001350.6946898"/>
    <n v="915229324.65265012"/>
    <n v="979173922.5983398"/>
    <n v="876641246.77608013"/>
    <n v="2674708.3738700002"/>
    <n v="2547607.3319700002"/>
    <n v="1919512.4477599999"/>
    <n v="1722011.5080899999"/>
    <n v="16292746.062200001"/>
    <n v="10175274.549889999"/>
    <n v="31.674974423629536"/>
    <n v="23.790093978153813"/>
    <n v="241135.01486"/>
    <n v="39.786123874106096"/>
    <n v="5.1999410663840004"/>
    <n v="5.9563815747512399"/>
    <n v="5.1999410663840004"/>
    <n v="5.9563815747512399"/>
    <n v="8.2654836772244777E-2"/>
    <n v="8.6523259430952959E-2"/>
    <n v="6.6221455338531701E-2"/>
    <n v="6.9136397665396435E-2"/>
    <m/>
    <m/>
    <n v="31.72424495543309"/>
    <n v="0"/>
    <m/>
    <n v="0"/>
    <m/>
    <n v="241470.76451999997"/>
    <n v="39.777065921992261"/>
    <n v="15.265538310636305"/>
    <n v="53.237943503591637"/>
    <n v="64.563319396817548"/>
    <n v="23.497575217412408"/>
    <n v="15.265538310636328"/>
    <n v="-124.76649972515052"/>
    <n v="4362.2931096675347"/>
    <n v="-937.3029674354766"/>
    <s v="Grandes"/>
    <n v="2024"/>
    <n v="4"/>
    <d v="2026-02-27T00:00:00"/>
    <x v="53"/>
    <x v="1"/>
  </r>
  <r>
    <n v="2025"/>
    <n v="12"/>
    <n v="906"/>
    <x v="52"/>
    <s v="ISSSTE Jubilacion (retiro, cesantia y vejez)"/>
    <n v="256"/>
    <s v="51e8ea280b44e16934d4d611901f3d3afc41789840acdff81942c2f65009cd52"/>
    <s v="a62909462c6310cff6f2c460478962c30aafe7f1a24cba6daff12de1aba6d3de"/>
    <x v="13"/>
    <n v="3279343.1796500003"/>
    <n v="2055010.5348199999"/>
    <n v="3279343.1796500003"/>
    <n v="2055010.5348199999"/>
    <n v="1275565.7302899999"/>
    <n v="1064057.63393"/>
    <n v="1275565.7302899999"/>
    <n v="1064057.63393"/>
    <n v="34851877.802999951"/>
    <n v="34722901.368000001"/>
    <n v="143.042"/>
    <n v="137.94900000000001"/>
    <n v="0"/>
    <n v="0"/>
    <n v="1275565.7302899999"/>
    <n v="1064057.63393"/>
    <n v="-152763.79712999999"/>
    <n v="-330518.152"/>
    <n v="0"/>
    <n v="0"/>
    <n v="0"/>
    <n v="0"/>
    <n v="3279930.6298200004"/>
    <n v="2058688.24306"/>
    <s v="ISSSTE Jubilacion (retiro, cesantia y vejez)"/>
    <s v="Pensiones"/>
    <s v="Pensiones ISSSTE"/>
    <x v="43"/>
    <x v="0"/>
    <n v="16292746.062200001"/>
    <n v="10175274.549889999"/>
    <n v="1025001350.6946898"/>
    <n v="915229324.65265012"/>
    <n v="979173922.5983398"/>
    <n v="876641246.77608013"/>
    <n v="8701695.3748599999"/>
    <n v="5850821.6495000003"/>
    <n v="4196286.91921"/>
    <n v="3586447.3131200001"/>
    <n v="16292746.062200001"/>
    <n v="10175274.549889999"/>
    <n v="37.68625582003623"/>
    <n v="35.123452019693971"/>
    <n v="1224332.6448300004"/>
    <n v="59.577925469722246"/>
    <n v="20.1276271484906"/>
    <n v="20.196118785239225"/>
    <n v="20.1276271484906"/>
    <n v="20.196118785239225"/>
    <n v="0.3199354983705574"/>
    <n v="0.33490916209736488"/>
    <n v="0.22453504050473058"/>
    <n v="0.2344186452984581"/>
    <m/>
    <m/>
    <n v="37.693006805271793"/>
    <n v="0"/>
    <m/>
    <n v="0"/>
    <m/>
    <n v="1221242.3867600004"/>
    <n v="59.321385395622883"/>
    <n v="19.877503775694372"/>
    <n v="38.896988220249007"/>
    <n v="51.778694848549847"/>
    <n v="30.397486035824738"/>
    <n v="19.877503775694372"/>
    <n v="-53.780512142643232"/>
    <n v="-834.99216061283812"/>
    <n v="-321.93621666201255"/>
    <s v="Grandes"/>
    <n v="2024"/>
    <n v="4"/>
    <d v="2026-02-27T00:00:00"/>
    <x v="43"/>
    <x v="13"/>
  </r>
  <r>
    <n v="2025"/>
    <n v="12"/>
    <n v="906"/>
    <x v="52"/>
    <s v="IMSS Incapacidad Permanente RT"/>
    <n v="256"/>
    <s v="51e8ea280b44e16934d4d611901f3d3afc41789840acdff81942c2f65009cd52"/>
    <s v="a62909462c6310cff6f2c460478962c30aafe7f1a24cba6daff12de1aba6d3de"/>
    <x v="1"/>
    <n v="2781881.79165"/>
    <n v="1794243.65494"/>
    <n v="2781881.79165"/>
    <n v="1794243.65494"/>
    <n v="987982.82753000013"/>
    <n v="816280.37977"/>
    <n v="987982.82753000013"/>
    <n v="816280.37977"/>
    <n v="34851877.802999951"/>
    <n v="34722901.368000001"/>
    <n v="143.042"/>
    <n v="137.94900000000001"/>
    <n v="0"/>
    <n v="0"/>
    <n v="987982.82753000001"/>
    <n v="816280.37977"/>
    <n v="-409694.44138999999"/>
    <n v="-424292.66837999999"/>
    <n v="0"/>
    <n v="0"/>
    <n v="0"/>
    <n v="0"/>
    <n v="2781893.1086599999"/>
    <n v="1805889.9220199999"/>
    <s v="IMSS Incapacidad Permanente RT"/>
    <s v="Pensiones"/>
    <s v="Pensiones IMSS"/>
    <x v="44"/>
    <x v="0"/>
    <n v="16292746.062200001"/>
    <n v="10175274.549889999"/>
    <n v="1025001350.6946898"/>
    <n v="915229324.65265012"/>
    <n v="979173922.5983398"/>
    <n v="876641246.77608013"/>
    <n v="5980062.38093"/>
    <n v="4590284.8946399996"/>
    <n v="3210968.1052200003"/>
    <n v="2796628.7291699997"/>
    <n v="16292746.062200001"/>
    <n v="10175274.549889999"/>
    <n v="46.519277131978193"/>
    <n v="39.087849580646051"/>
    <n v="987638.13670999999"/>
    <n v="55.044817017509629"/>
    <n v="17.074358005886481"/>
    <n v="17.633368477112953"/>
    <n v="17.074358005886481"/>
    <n v="17.633368477112953"/>
    <n v="0.27140274398317554"/>
    <n v="0.28410497128722417"/>
    <n v="0.1960430688364313"/>
    <n v="0.20467251130818651"/>
    <m/>
    <m/>
    <n v="46.519466377662916"/>
    <n v="0"/>
    <m/>
    <n v="0"/>
    <m/>
    <n v="976003.18663999997"/>
    <n v="54.045552541113892"/>
    <n v="21.034739044981098"/>
    <n v="35.514910464402014"/>
    <n v="45.494399688836943"/>
    <n v="30.769001595620278"/>
    <n v="21.034739044981077"/>
    <n v="-3.4406031680296878"/>
    <n v="-241.15114283171604"/>
    <n v="-192.38616186479391"/>
    <s v="Grandes"/>
    <n v="2024"/>
    <n v="4"/>
    <d v="2026-02-27T00:00:00"/>
    <x v="44"/>
    <x v="1"/>
  </r>
  <r>
    <n v="2025"/>
    <n v="12"/>
    <n v="906"/>
    <x v="52"/>
    <s v="IMSS Muerte (invalidez y vida)"/>
    <n v="256"/>
    <s v="51e8ea280b44e16934d4d611901f3d3afc41789840acdff81942c2f65009cd52"/>
    <s v="a62909462c6310cff6f2c460478962c30aafe7f1a24cba6daff12de1aba6d3de"/>
    <x v="13"/>
    <n v="6225201.6838199999"/>
    <n v="3943642.5811199998"/>
    <n v="6225201.6838199999"/>
    <n v="3943642.5811199998"/>
    <n v="3092098.3608600004"/>
    <n v="2868204.63607"/>
    <n v="3092098.3608600004"/>
    <n v="2868204.63607"/>
    <n v="34851877.802999951"/>
    <n v="34722901.368000001"/>
    <n v="143.042"/>
    <n v="137.94900000000001"/>
    <n v="0"/>
    <n v="0"/>
    <n v="3092098.3608600004"/>
    <n v="2868204.63607"/>
    <n v="-960109.77975999995"/>
    <n v="-1056111.3607699999"/>
    <n v="0"/>
    <n v="0"/>
    <n v="0"/>
    <n v="0"/>
    <n v="6225203.9537800001"/>
    <n v="3945001.71924"/>
    <s v="IMSS Muerte (invalidez y vida)"/>
    <s v="Pensiones"/>
    <s v="Pensiones IMSS"/>
    <x v="47"/>
    <x v="0"/>
    <n v="16292746.062200001"/>
    <n v="10175274.549889999"/>
    <n v="1025001350.6946898"/>
    <n v="915229324.65265012"/>
    <n v="979173922.5983398"/>
    <n v="876641246.77608013"/>
    <n v="15279667.1094"/>
    <n v="13547518.731619999"/>
    <n v="15888887.400080003"/>
    <n v="14801714.929789999"/>
    <n v="16292746.062200001"/>
    <n v="10175274.549889999"/>
    <n v="40.741736316953379"/>
    <n v="29.109703844996442"/>
    <n v="2281559.1027000002"/>
    <n v="57.854104568777487"/>
    <n v="38.208425148556046"/>
    <n v="38.757112270377348"/>
    <n v="38.208425148556046"/>
    <n v="38.757112270377348"/>
    <n v="0.60733594932347157"/>
    <n v="0.63576056716265272"/>
    <n v="0.43089119577945123"/>
    <n v="0.44985820546581262"/>
    <m/>
    <m/>
    <n v="40.741751173036192"/>
    <n v="0"/>
    <m/>
    <n v="0"/>
    <m/>
    <n v="2280202.2345400001"/>
    <n v="57.79977796763238"/>
    <n v="7.8060582558983072"/>
    <n v="49.670653545196977"/>
    <n v="72.729832307861585"/>
    <n v="19.460760738001273"/>
    <n v="7.8060582558983072"/>
    <n v="-9.0901002087513056"/>
    <n v="-322.05675080540652"/>
    <n v="-271.58164778937908"/>
    <s v="Grandes"/>
    <n v="2024"/>
    <n v="4"/>
    <d v="2026-02-27T00:00:00"/>
    <x v="47"/>
    <x v="13"/>
  </r>
  <r>
    <n v="2025"/>
    <n v="12"/>
    <n v="906"/>
    <x v="52"/>
    <s v="Pensiones Total"/>
    <n v="256"/>
    <s v="51e8ea280b44e16934d4d611901f3d3afc41789840acdff81942c2f65009cd52"/>
    <s v="a62909462c6310cff6f2c460478962c30aafe7f1a24cba6daff12de1aba6d3de"/>
    <x v="1"/>
    <n v="16292746.062200001"/>
    <n v="10175274.549889999"/>
    <n v="16292746.062200001"/>
    <n v="10175274.549889999"/>
    <n v="7533938.4875800014"/>
    <n v="6419910.3724000007"/>
    <n v="7533938.4875800014"/>
    <n v="6419910.3724000007"/>
    <n v="34851877.802999951"/>
    <n v="34722901.368000001"/>
    <n v="143.042"/>
    <n v="137.94900000000001"/>
    <n v="0"/>
    <n v="0"/>
    <n v="7533938.4875799995"/>
    <n v="6419910.3723999998"/>
    <n v="-1239416.28687"/>
    <n v="-1768992.3195999998"/>
    <n v="0"/>
    <n v="0"/>
    <n v="0"/>
    <n v="0"/>
    <n v="16296439.586200003"/>
    <n v="10196875.34355"/>
    <s v="Pensiones Total"/>
    <s v="Totales"/>
    <s v="Pensiones Total"/>
    <x v="45"/>
    <x v="0"/>
    <n v="16292746.062200001"/>
    <n v="10175274.549889999"/>
    <n v="1025001350.6946898"/>
    <n v="915229324.65265012"/>
    <n v="979173922.5983398"/>
    <n v="876641246.77608013"/>
    <n v="45827428.096350007"/>
    <n v="38588077.876569994"/>
    <n v="35106175.450180009"/>
    <n v="31705869.062090002"/>
    <n v="16292746.062200001"/>
    <n v="10175274.549889999"/>
    <n v="35.552390214753643"/>
    <n v="26.368959299909179"/>
    <n v="6117471.512310002"/>
    <n v="60.120947914630342"/>
    <n v="100"/>
    <n v="100"/>
    <n v="100"/>
    <n v="100"/>
    <n v="1.5895341065802175"/>
    <n v="1.6639276931482718"/>
    <n v="1.1117732218372418"/>
    <n v="1.1607113613819111"/>
    <m/>
    <m/>
    <n v="35.560449850987723"/>
    <n v="0"/>
    <m/>
    <n v="0"/>
    <m/>
    <n v="6099564.2426500022"/>
    <n v="59.817974008167731"/>
    <n v="17.352705108927168"/>
    <n v="46.241060032594028"/>
    <n v="63.093239803238568"/>
    <n v="21.460436492922987"/>
    <n v="17.352705108927168"/>
    <n v="-29.936593102323151"/>
    <n v="-607.86182716753501"/>
    <n v="-362.91341128330362"/>
    <s v="Grandes"/>
    <n v="2024"/>
    <n v="4"/>
    <d v="2026-02-27T00:00:00"/>
    <x v="45"/>
    <x v="1"/>
  </r>
  <r>
    <n v="2025"/>
    <n v="12"/>
    <n v="106"/>
    <x v="53"/>
    <s v="GMM. Individual"/>
    <n v="227"/>
    <s v="dfe62e836a0a6f2633422230c81287700a56e2639652c73f264e6562220c207a"/>
    <s v="a62909462c6310cff6f2c460478962c30aafe7f1a24cba6daff12de1aba6d3de"/>
    <x v="15"/>
    <n v="0"/>
    <n v="0.16563999999999998"/>
    <n v="0"/>
    <n v="0.16563999999999998"/>
    <n v="-2.0400000000000001E-3"/>
    <n v="5.5599999999999998E-3"/>
    <n v="-2.0400000000000001E-3"/>
    <n v="5.5599999999999998E-3"/>
    <n v="34851877.802999951"/>
    <n v="34722901.368000001"/>
    <n v="143.042"/>
    <n v="137.94900000000001"/>
    <n v="0"/>
    <n v="0"/>
    <n v="-1.58E-3"/>
    <n v="5.5599999999999998E-3"/>
    <n v="5.8619999999999998E-2"/>
    <n v="6.4549999999999996E-2"/>
    <n v="0"/>
    <n v="0"/>
    <n v="0"/>
    <n v="0"/>
    <n v="0"/>
    <n v="0"/>
    <s v="GMM. Individual"/>
    <s v="Accidentes y Enfermedades"/>
    <s v="Gastos Medicos"/>
    <x v="38"/>
    <x v="0"/>
    <n v="2554663.6761699999"/>
    <n v="2187596.3269600002"/>
    <n v="1025001350.6946898"/>
    <n v="915229324.65265012"/>
    <n v="979173922.5983398"/>
    <n v="876641246.77608013"/>
    <n v="87718256.398300007"/>
    <n v="79278951.097049981"/>
    <n v="65696782.829490021"/>
    <n v="55238627.625970006"/>
    <n v="18.053999999999998"/>
    <n v="0.16563999999999998"/>
    <m/>
    <n v="2.089331376208931E-7"/>
    <m/>
    <m/>
    <m/>
    <n v="100"/>
    <m/>
    <n v="7.571780860968171E-6"/>
    <m/>
    <m/>
    <n v="1.8098196325042803E-8"/>
    <n v="1.8894844454234231E-8"/>
    <m/>
    <m/>
    <m/>
    <n v="0"/>
    <m/>
    <n v="0"/>
    <m/>
    <n v="0"/>
    <m/>
    <n v="-136.69064748201438"/>
    <m/>
    <n v="3.3566771311277472"/>
    <n v="-3.1051748839735926E-9"/>
    <n v="-128.41726618705036"/>
    <n v="-9.1866769945778479"/>
    <n v="-2.6953258273626752"/>
    <n v="8.6134779240898531"/>
    <s v="Resto"/>
    <n v="2024"/>
    <n v="4"/>
    <d v="2026-02-27T00:00:00"/>
    <x v="38"/>
    <x v="15"/>
  </r>
  <r>
    <n v="2025"/>
    <n v="12"/>
    <n v="106"/>
    <x v="53"/>
    <s v="AP Gpo y Col"/>
    <n v="227"/>
    <s v="dfe62e836a0a6f2633422230c81287700a56e2639652c73f264e6562220c207a"/>
    <s v="a62909462c6310cff6f2c460478962c30aafe7f1a24cba6daff12de1aba6d3de"/>
    <x v="39"/>
    <n v="18.053999999999998"/>
    <n v="0"/>
    <n v="18.053999999999998"/>
    <n v="0"/>
    <n v="3.5503100000000001"/>
    <n v="0"/>
    <n v="3.5503100000000001"/>
    <n v="0"/>
    <n v="34851877.802999951"/>
    <n v="34722901.368000001"/>
    <n v="143.042"/>
    <n v="137.94900000000001"/>
    <n v="0"/>
    <n v="0"/>
    <n v="3.5503100000000001"/>
    <n v="0"/>
    <n v="18.053999999999998"/>
    <n v="0"/>
    <n v="0"/>
    <n v="0"/>
    <n v="0"/>
    <n v="0"/>
    <n v="0"/>
    <n v="0"/>
    <s v="AP Gpo y Col"/>
    <s v="Accidentes y Enfermedades"/>
    <s v="Accidentes Personales"/>
    <x v="3"/>
    <x v="0"/>
    <n v="2554663.6761699999"/>
    <n v="2187596.3269600002"/>
    <n v="1025001350.6946898"/>
    <n v="915229324.65265012"/>
    <n v="979173922.5983398"/>
    <n v="876641246.77608013"/>
    <n v="2989208.7794700004"/>
    <n v="2889579.59987"/>
    <n v="1322156.15447"/>
    <n v="1195750.6656100003"/>
    <n v="18.053999999999998"/>
    <n v="0.16563999999999998"/>
    <n v="6.0397253360138501E-4"/>
    <m/>
    <m/>
    <m/>
    <n v="100"/>
    <m/>
    <n v="7.0670750785742939E-4"/>
    <m/>
    <n v="1.7613635326201266E-6"/>
    <n v="1.8437991028286201E-6"/>
    <m/>
    <m/>
    <m/>
    <m/>
    <m/>
    <n v="0"/>
    <m/>
    <n v="0"/>
    <m/>
    <n v="0"/>
    <m/>
    <m/>
    <n v="19.664949595657475"/>
    <m/>
    <n v="2.6852425774345686E-4"/>
    <m/>
    <m/>
    <n v="19.664949595657475"/>
    <m/>
    <s v="Resto"/>
    <n v="2024"/>
    <n v="4"/>
    <d v="2026-02-27T00:00:00"/>
    <x v="3"/>
    <x v="39"/>
  </r>
  <r>
    <n v="2025"/>
    <n v="12"/>
    <n v="106"/>
    <x v="53"/>
    <s v="Accidentes Personales"/>
    <n v="227"/>
    <s v="dfe62e836a0a6f2633422230c81287700a56e2639652c73f264e6562220c207a"/>
    <s v="a62909462c6310cff6f2c460478962c30aafe7f1a24cba6daff12de1aba6d3de"/>
    <x v="39"/>
    <n v="18.053999999999998"/>
    <n v="0"/>
    <n v="18.053999999999998"/>
    <n v="0"/>
    <n v="3.5503100000000001"/>
    <n v="0"/>
    <n v="3.5503100000000001"/>
    <n v="0"/>
    <n v="34851877.802999951"/>
    <n v="34722901.368000001"/>
    <n v="143.042"/>
    <n v="137.94900000000001"/>
    <n v="0"/>
    <n v="0"/>
    <n v="3.5503100000000001"/>
    <n v="0"/>
    <n v="18.053999999999998"/>
    <n v="0"/>
    <n v="0"/>
    <n v="0"/>
    <n v="0"/>
    <n v="0"/>
    <n v="0"/>
    <n v="0"/>
    <s v="Accidentes Personales"/>
    <s v="Accidentes y Enfermedades"/>
    <s v="Accidentes Personales"/>
    <x v="5"/>
    <x v="0"/>
    <n v="2554663.6761699999"/>
    <n v="2187596.3269600002"/>
    <n v="1025001350.6946898"/>
    <n v="915229324.65265012"/>
    <n v="979173922.5983398"/>
    <n v="876641246.77608013"/>
    <n v="6811902.2167499969"/>
    <n v="6595100.8747899998"/>
    <n v="1727181.4153400001"/>
    <n v="1583187.5877299996"/>
    <n v="18.053999999999998"/>
    <n v="0.16563999999999998"/>
    <n v="2.6503610042443739E-4"/>
    <m/>
    <m/>
    <m/>
    <n v="100"/>
    <m/>
    <n v="7.0670750785742939E-4"/>
    <m/>
    <n v="1.7613635326201266E-6"/>
    <n v="1.8437991028286201E-6"/>
    <m/>
    <m/>
    <m/>
    <m/>
    <m/>
    <n v="0"/>
    <m/>
    <n v="0"/>
    <m/>
    <n v="0"/>
    <m/>
    <m/>
    <n v="19.664949595657475"/>
    <m/>
    <n v="2.0555512978936915E-4"/>
    <m/>
    <m/>
    <n v="19.664949595657475"/>
    <m/>
    <s v="Resto"/>
    <n v="2024"/>
    <n v="4"/>
    <d v="2026-02-27T00:00:00"/>
    <x v="5"/>
    <x v="39"/>
  </r>
  <r>
    <n v="2025"/>
    <n v="12"/>
    <n v="106"/>
    <x v="53"/>
    <s v="Gastos Medicos"/>
    <n v="227"/>
    <s v="dfe62e836a0a6f2633422230c81287700a56e2639652c73f264e6562220c207a"/>
    <s v="a62909462c6310cff6f2c460478962c30aafe7f1a24cba6daff12de1aba6d3de"/>
    <x v="32"/>
    <n v="0"/>
    <n v="0.16563999999999998"/>
    <n v="0"/>
    <n v="0.16563999999999998"/>
    <n v="-2.0400000000000001E-3"/>
    <n v="5.5599999999999998E-3"/>
    <n v="-2.0400000000000001E-3"/>
    <n v="5.5599999999999998E-3"/>
    <n v="34851877.802999951"/>
    <n v="34722901.368000001"/>
    <n v="143.042"/>
    <n v="137.94900000000001"/>
    <n v="0"/>
    <n v="0"/>
    <n v="-1.58E-3"/>
    <n v="5.5599999999999998E-3"/>
    <n v="5.8619999999999998E-2"/>
    <n v="6.4549999999999996E-2"/>
    <n v="0"/>
    <n v="0"/>
    <n v="0"/>
    <n v="0"/>
    <n v="0"/>
    <n v="0"/>
    <s v="Gastos Medicos"/>
    <s v="Accidentes y Enfermedades"/>
    <s v="Gastos Medicos"/>
    <x v="28"/>
    <x v="0"/>
    <n v="2554663.6761699999"/>
    <n v="2187596.3269600002"/>
    <n v="1025001350.6946898"/>
    <n v="915229324.65265012"/>
    <n v="979173922.5983398"/>
    <n v="876641246.77608013"/>
    <n v="177180208.77595001"/>
    <n v="158266338.74798006"/>
    <n v="139622278.47811997"/>
    <n v="117437565.55420999"/>
    <n v="18.053999999999998"/>
    <n v="0.16563999999999998"/>
    <m/>
    <n v="1.0465902055380304E-7"/>
    <m/>
    <m/>
    <m/>
    <n v="100"/>
    <m/>
    <n v="7.571780860968171E-6"/>
    <m/>
    <m/>
    <n v="1.8098196325042803E-8"/>
    <n v="1.8894844454234231E-8"/>
    <m/>
    <m/>
    <m/>
    <n v="0"/>
    <m/>
    <n v="0"/>
    <m/>
    <n v="0"/>
    <m/>
    <n v="-136.69064748201438"/>
    <m/>
    <n v="3.3566771311277472"/>
    <n v="-1.4610848800320116E-9"/>
    <n v="-128.41726618705036"/>
    <n v="-9.1866769945778479"/>
    <n v="-2.6953258273626752"/>
    <n v="8.6134779240898531"/>
    <s v="Resto"/>
    <n v="2024"/>
    <n v="4"/>
    <d v="2026-02-27T00:00:00"/>
    <x v="28"/>
    <x v="32"/>
  </r>
  <r>
    <n v="2025"/>
    <n v="12"/>
    <n v="106"/>
    <x v="53"/>
    <s v="Accidentes y Enfermedades Total"/>
    <n v="227"/>
    <s v="dfe62e836a0a6f2633422230c81287700a56e2639652c73f264e6562220c207a"/>
    <s v="a62909462c6310cff6f2c460478962c30aafe7f1a24cba6daff12de1aba6d3de"/>
    <x v="48"/>
    <n v="18.053999999999998"/>
    <n v="0.16563999999999998"/>
    <n v="18.053999999999998"/>
    <n v="0.16563999999999998"/>
    <n v="3.54827"/>
    <n v="5.5599999999999998E-3"/>
    <n v="3.54827"/>
    <n v="5.5599999999999998E-3"/>
    <n v="34851877.802999951"/>
    <n v="34722901.368000001"/>
    <n v="143.042"/>
    <n v="137.94900000000001"/>
    <n v="0"/>
    <n v="0"/>
    <n v="3.5487299999999999"/>
    <n v="5.5599999999999998E-3"/>
    <n v="18.11262"/>
    <n v="6.4549999999999996E-2"/>
    <n v="0"/>
    <n v="0"/>
    <n v="0"/>
    <n v="0"/>
    <n v="0"/>
    <n v="0"/>
    <s v="Accidentes y Enfermedades Total"/>
    <s v="Totales"/>
    <s v="Accidentes y Enfermedades Total"/>
    <x v="2"/>
    <x v="0"/>
    <n v="2554663.6761699999"/>
    <n v="2187596.3269600002"/>
    <n v="1025001350.6946898"/>
    <n v="915229324.65265012"/>
    <n v="979173922.5983398"/>
    <n v="876641246.77608013"/>
    <n v="188947947.14104998"/>
    <n v="169654061.67242995"/>
    <n v="145343919.95890003"/>
    <n v="122278581.2772"/>
    <n v="18.053999999999998"/>
    <n v="0.16563999999999998"/>
    <n v="9.5550125170307646E-6"/>
    <n v="9.7633972548101829E-8"/>
    <n v="17.888359999999999"/>
    <n v="10799.541173629557"/>
    <n v="100"/>
    <n v="100"/>
    <n v="7.0670750785742939E-4"/>
    <n v="7.571780860968171E-6"/>
    <n v="1.7613635326201266E-6"/>
    <n v="1.8437991028286201E-6"/>
    <n v="1.8098196325042803E-8"/>
    <n v="1.8894844454234231E-8"/>
    <m/>
    <m/>
    <m/>
    <n v="0"/>
    <m/>
    <n v="0"/>
    <m/>
    <n v="0"/>
    <m/>
    <n v="63717.805755395682"/>
    <n v="19.653650160629223"/>
    <n v="3.3566771311277472"/>
    <n v="2.4412923505870563E-6"/>
    <n v="63726.079136690649"/>
    <n v="27959.829589465535"/>
    <n v="19.592582409391905"/>
    <n v="8.6134779240898531"/>
    <s v="Resto"/>
    <n v="2024"/>
    <n v="4"/>
    <d v="2026-02-27T00:00:00"/>
    <x v="2"/>
    <x v="48"/>
  </r>
  <r>
    <n v="2025"/>
    <n v="12"/>
    <n v="106"/>
    <x v="53"/>
    <s v="Vida Gpo y Col"/>
    <n v="227"/>
    <s v="dfe62e836a0a6f2633422230c81287700a56e2639652c73f264e6562220c207a"/>
    <s v="a62909462c6310cff6f2c460478962c30aafe7f1a24cba6daff12de1aba6d3de"/>
    <x v="49"/>
    <n v="0.29799999999999999"/>
    <n v="-3844.1221099999998"/>
    <n v="0.29799999999999999"/>
    <n v="-3844.1221099999998"/>
    <n v="469.47192000000001"/>
    <n v="2106.50911"/>
    <n v="469.47192000000001"/>
    <n v="2106.50911"/>
    <n v="34851877.802999951"/>
    <n v="34722901.368000001"/>
    <n v="143.042"/>
    <n v="137.94900000000001"/>
    <n v="0"/>
    <n v="0"/>
    <n v="359.47192000000001"/>
    <n v="1515.5658600000002"/>
    <n v="0.29798000000000002"/>
    <n v="4752.3485899999996"/>
    <n v="0.29799999999999999"/>
    <n v="-3844.1221099999998"/>
    <n v="0"/>
    <n v="0"/>
    <n v="0"/>
    <n v="0"/>
    <s v="Vida Gpo y Col"/>
    <s v="Vida"/>
    <s v="Vida"/>
    <x v="37"/>
    <x v="0"/>
    <n v="2554663.6761699999"/>
    <n v="2187596.3269600002"/>
    <n v="1025001350.6946898"/>
    <n v="915229324.65265012"/>
    <n v="979173922.5983398"/>
    <n v="876641246.77608013"/>
    <n v="100163175.79472996"/>
    <n v="95382072.448490024"/>
    <n v="61461310.436570011"/>
    <n v="56544656.697530009"/>
    <n v="2554645.6221699999"/>
    <n v="2187596.16132"/>
    <n v="2.9751452830400281E-7"/>
    <n v="-4.0302354638771069E-3"/>
    <n v="3844.4201099999996"/>
    <n v="-100.00775209505505"/>
    <n v="1.166502302369708E-5"/>
    <n v="-0.17572357174371933"/>
    <n v="1.1664940586103577E-5"/>
    <n v="-0.17572355843831552"/>
    <n v="2.9073132420560412E-8"/>
    <n v="3.0433817029075489E-8"/>
    <n v="-4.200173668450724E-4"/>
    <n v="-4.3850573129396696E-4"/>
    <n v="2.9751452830400281E-7"/>
    <m/>
    <m/>
    <n v="3844.4201099999996"/>
    <n v="-100.00775209505505"/>
    <n v="0"/>
    <m/>
    <n v="0"/>
    <m/>
    <n v="-77.713273691942391"/>
    <n v="157540.91275167785"/>
    <n v="-54.798184077456384"/>
    <n v="7.6384951226269367E-4"/>
    <n v="-76.281339565144336"/>
    <n v="-99.99372983706148"/>
    <n v="120636.25746694408"/>
    <n v="31.890881556733618"/>
    <s v="Resto"/>
    <n v="2024"/>
    <n v="4"/>
    <d v="2026-02-27T00:00:00"/>
    <x v="37"/>
    <x v="49"/>
  </r>
  <r>
    <n v="2025"/>
    <n v="12"/>
    <n v="106"/>
    <x v="53"/>
    <s v="Vida Individual"/>
    <n v="227"/>
    <s v="dfe62e836a0a6f2633422230c81287700a56e2639652c73f264e6562220c207a"/>
    <s v="a62909462c6310cff6f2c460478962c30aafe7f1a24cba6daff12de1aba6d3de"/>
    <x v="28"/>
    <n v="2554645.3241699999"/>
    <n v="2191440.2834299998"/>
    <n v="2554645.3241699999"/>
    <n v="2191440.2834299998"/>
    <n v="351900.10428999999"/>
    <n v="308286.31673999998"/>
    <n v="351900.10428999999"/>
    <n v="308286.31673999998"/>
    <n v="34851877.802999951"/>
    <n v="34722901.368000001"/>
    <n v="143.042"/>
    <n v="137.94900000000001"/>
    <n v="0"/>
    <n v="0"/>
    <n v="366657.37926000002"/>
    <n v="611959.00173999998"/>
    <n v="1557471.59543"/>
    <n v="2047770.87574"/>
    <n v="508400.27499000001"/>
    <n v="457049.05991000001"/>
    <n v="2032170.1759899999"/>
    <n v="1712415.09143"/>
    <n v="14074.87319"/>
    <n v="21976.132089999999"/>
    <s v="Vida Individual"/>
    <s v="Vida"/>
    <s v="Vida"/>
    <x v="35"/>
    <x v="0"/>
    <n v="2554663.6761699999"/>
    <n v="2187596.3269600002"/>
    <n v="1025001350.6946898"/>
    <n v="915229324.65265012"/>
    <n v="979173922.5983398"/>
    <n v="876641246.77608013"/>
    <n v="318916234.91786987"/>
    <n v="280512511.78619993"/>
    <n v="158972712.63444"/>
    <n v="148438254.48143995"/>
    <n v="2554645.6221699999"/>
    <n v="2187596.16132"/>
    <n v="0.80103959738139219"/>
    <n v="0.78122728625390669"/>
    <n v="363205.04074000008"/>
    <n v="16.573805067209889"/>
    <n v="99.999988334976976"/>
    <n v="100.17572357174372"/>
    <n v="99.999281627551568"/>
    <n v="100.17571598665744"/>
    <n v="0.24923336173543589"/>
    <n v="0.26089801466433898"/>
    <n v="0.23944165952743046"/>
    <n v="0.24998142529674491"/>
    <n v="0.15941498717396049"/>
    <n v="0.63721126536983685"/>
    <n v="4.4133448375949522E-3"/>
    <n v="51351.215079999994"/>
    <n v="11.235383591011395"/>
    <n v="319755.08455999987"/>
    <n v="18.672755581298883"/>
    <n v="-7901.2588999999989"/>
    <n v="-35.953819660536993"/>
    <n v="14.147169427173335"/>
    <n v="13.77491039404195"/>
    <n v="14.06774891704903"/>
    <n v="0.22135880960853907"/>
    <n v="-40.084649753092464"/>
    <n v="-23.943073227507515"/>
    <n v="23.541834107014335"/>
    <n v="29.884153983724239"/>
    <s v="Medianas"/>
    <n v="2024"/>
    <n v="4"/>
    <d v="2026-02-27T00:00:00"/>
    <x v="35"/>
    <x v="28"/>
  </r>
  <r>
    <n v="2025"/>
    <n v="12"/>
    <n v="106"/>
    <x v="53"/>
    <s v="Vida Total"/>
    <n v="227"/>
    <s v="dfe62e836a0a6f2633422230c81287700a56e2639652c73f264e6562220c207a"/>
    <s v="a62909462c6310cff6f2c460478962c30aafe7f1a24cba6daff12de1aba6d3de"/>
    <x v="33"/>
    <n v="2554645.6221699999"/>
    <n v="2187596.16132"/>
    <n v="2554645.6221699999"/>
    <n v="2187596.16132"/>
    <n v="352369.57621000003"/>
    <n v="310392.82585000002"/>
    <n v="352369.57621000003"/>
    <n v="310392.82585000002"/>
    <n v="34851877.802999951"/>
    <n v="34722901.368000001"/>
    <n v="143.042"/>
    <n v="137.94900000000001"/>
    <n v="0"/>
    <n v="0"/>
    <n v="367016.85118"/>
    <n v="613474.56760000007"/>
    <n v="1557471.89341"/>
    <n v="2052523.2243299999"/>
    <n v="508400.57299000002"/>
    <n v="453204.93780000001"/>
    <n v="2032170.1759899999"/>
    <n v="1712415.09143"/>
    <n v="14074.87319"/>
    <n v="21976.132089999999"/>
    <s v="Vida Total"/>
    <s v="Totales"/>
    <s v="Vida Total"/>
    <x v="36"/>
    <x v="0"/>
    <n v="2554663.6761699999"/>
    <n v="2187596.3269600002"/>
    <n v="1025001350.6946898"/>
    <n v="915229324.65265012"/>
    <n v="979173922.5983398"/>
    <n v="876641246.77608013"/>
    <n v="419079410.71260005"/>
    <n v="375894584.23469001"/>
    <n v="220434023.07100993"/>
    <n v="204982911.17896998"/>
    <n v="2554645.6221699999"/>
    <n v="2187596.16132"/>
    <n v="0.60958509458293275"/>
    <n v="0.58197065163199402"/>
    <n v="367049.46084999992"/>
    <n v="16.778666343449867"/>
    <n v="100"/>
    <n v="100"/>
    <n v="99.99929329249214"/>
    <n v="99.99999242821913"/>
    <n v="0.24923339080856832"/>
    <n v="0.26089804509815601"/>
    <n v="0.23902164216058541"/>
    <n v="0.24954291956545094"/>
    <n v="0.12131366036940798"/>
    <n v="0.48491291245602125"/>
    <n v="3.3585217575034703E-3"/>
    <n v="55195.635190000001"/>
    <n v="12.178957153012737"/>
    <n v="319755.08455999987"/>
    <n v="18.672755581298883"/>
    <n v="-7901.2588999999989"/>
    <n v="-35.953819660536993"/>
    <n v="13.523750184962591"/>
    <n v="13.793285970939708"/>
    <n v="14.188762594221613"/>
    <n v="0.15985262678642342"/>
    <n v="-40.174072314713513"/>
    <n v="-24.11915855819845"/>
    <n v="23.56491007850142"/>
    <n v="29.888800298484082"/>
    <s v="Resto"/>
    <n v="2024"/>
    <n v="4"/>
    <d v="2026-02-27T00:00:00"/>
    <x v="36"/>
    <x v="33"/>
  </r>
  <r>
    <n v="2025"/>
    <n v="12"/>
    <n v="106"/>
    <x v="53"/>
    <s v="Total General Sin Pensiones"/>
    <n v="227"/>
    <s v="dfe62e836a0a6f2633422230c81287700a56e2639652c73f264e6562220c207a"/>
    <s v="a62909462c6310cff6f2c460478962c30aafe7f1a24cba6daff12de1aba6d3de"/>
    <x v="30"/>
    <n v="2554663.6761699999"/>
    <n v="2187596.3269600002"/>
    <n v="2554663.6761699999"/>
    <n v="2187596.3269600002"/>
    <n v="352373.12448"/>
    <n v="310392.83140999998"/>
    <n v="352373.12448"/>
    <n v="310392.83140999998"/>
    <n v="34851877.802999951"/>
    <n v="34722901.368000001"/>
    <n v="143.042"/>
    <n v="137.94900000000001"/>
    <n v="0"/>
    <n v="0"/>
    <n v="367020.39991000004"/>
    <n v="613474.57315999991"/>
    <n v="1557490.00603"/>
    <n v="2052523.2888800001"/>
    <n v="508400.57299000002"/>
    <n v="453204.93780000001"/>
    <n v="2032170.1759899999"/>
    <n v="1712415.09143"/>
    <n v="14074.87319"/>
    <n v="21976.132089999999"/>
    <s v="Total General Sin Pensiones"/>
    <s v="Totales"/>
    <s v="Total General Sin Pensiones"/>
    <x v="25"/>
    <x v="0"/>
    <n v="2554663.6761699999"/>
    <n v="2187596.3269600002"/>
    <n v="1025001350.6946898"/>
    <n v="915229324.65265012"/>
    <n v="979173922.5983398"/>
    <n v="876641246.77608013"/>
    <n v="979173922.5983398"/>
    <n v="876641246.77608013"/>
    <n v="558476302.03137994"/>
    <n v="497794560.05847001"/>
    <n v="2554663.6761699999"/>
    <n v="2187596.3269600002"/>
    <n v="0.26089988889725885"/>
    <n v="0.24954293846029546"/>
    <n v="367067.34920999967"/>
    <n v="16.779482790597665"/>
    <n v="100"/>
    <n v="100"/>
    <n v="100"/>
    <n v="100"/>
    <n v="0.2492351521721009"/>
    <n v="0.26089988889725885"/>
    <n v="0.2390216602587818"/>
    <n v="0.24954293846029546"/>
    <n v="5.1921375892130202E-2"/>
    <n v="0.20753924600007984"/>
    <n v="1.4374232059459733E-3"/>
    <n v="55195.635190000001"/>
    <n v="12.178957153012737"/>
    <n v="319755.08455999987"/>
    <n v="18.672755581298883"/>
    <n v="-7901.2588999999989"/>
    <n v="-35.953819660536993"/>
    <n v="13.524891306058539"/>
    <n v="13.793327386573424"/>
    <n v="14.188761774039834"/>
    <n v="6.3095447953349454E-2"/>
    <n v="-40.173494392851119"/>
    <n v="-24.118278488334465"/>
    <n v="23.564863882852457"/>
    <n v="29.888799629394434"/>
    <s v="Resto"/>
    <n v="2024"/>
    <n v="4"/>
    <d v="2026-02-27T00:00:00"/>
    <x v="25"/>
    <x v="30"/>
  </r>
  <r>
    <n v="2025"/>
    <n v="12"/>
    <n v="106"/>
    <x v="53"/>
    <s v="Total General"/>
    <n v="227"/>
    <s v="dfe62e836a0a6f2633422230c81287700a56e2639652c73f264e6562220c207a"/>
    <s v="a62909462c6310cff6f2c460478962c30aafe7f1a24cba6daff12de1aba6d3de"/>
    <x v="62"/>
    <n v="2554663.6761699999"/>
    <n v="2187596.3269600002"/>
    <n v="2554663.6761699999"/>
    <n v="2187596.3269600002"/>
    <n v="352373.12448"/>
    <n v="310392.83140999998"/>
    <n v="352373.12448"/>
    <n v="310392.83140999998"/>
    <n v="34851877.802999951"/>
    <n v="34722901.368000001"/>
    <n v="143.042"/>
    <n v="137.94900000000001"/>
    <n v="0"/>
    <n v="0"/>
    <n v="367020.39991000004"/>
    <n v="613474.57315999991"/>
    <n v="1557490.00603"/>
    <n v="2052523.2888800001"/>
    <n v="508400.57299000002"/>
    <n v="453204.93780000001"/>
    <n v="2032170.1759899999"/>
    <n v="1712415.09143"/>
    <n v="14074.87319"/>
    <n v="21976.132089999999"/>
    <s v="Total General"/>
    <s v="Totales"/>
    <s v="Total General"/>
    <x v="26"/>
    <x v="0"/>
    <n v="2554663.6761699999"/>
    <n v="2187596.3269600002"/>
    <n v="1025001350.6946898"/>
    <n v="915229324.65265012"/>
    <n v="979173922.5983398"/>
    <n v="876641246.77608013"/>
    <n v="1025001350.6946898"/>
    <n v="915229324.65265012"/>
    <n v="593582477.48155999"/>
    <n v="529500429.12055987"/>
    <n v="2554663.6761699999"/>
    <n v="2187596.3269600002"/>
    <n v="0.2492351521721009"/>
    <n v="0.2390216602587818"/>
    <n v="367067.34920999967"/>
    <n v="16.779482790597665"/>
    <n v="100"/>
    <n v="100"/>
    <n v="100"/>
    <n v="100"/>
    <n v="0.2492351521721009"/>
    <n v="0.26089988889725885"/>
    <n v="0.2390216602587818"/>
    <n v="0.24954293846029546"/>
    <n v="4.9599990541030405E-2"/>
    <n v="0.1982602437170162"/>
    <n v="1.3731565505216965E-3"/>
    <n v="55195.635190000001"/>
    <n v="12.178957153012737"/>
    <n v="319755.08455999987"/>
    <n v="18.672755581298883"/>
    <n v="-7901.2588999999989"/>
    <n v="-35.953819660536993"/>
    <n v="13.524891306058539"/>
    <n v="13.793327386573424"/>
    <n v="14.188761774039834"/>
    <n v="5.9363801636301949E-2"/>
    <n v="-40.173494392851119"/>
    <n v="-24.118278488334465"/>
    <n v="23.564863882852457"/>
    <n v="29.888799629394434"/>
    <s v="Resto"/>
    <n v="2024"/>
    <n v="4"/>
    <d v="2026-02-27T00:00:00"/>
    <x v="26"/>
    <x v="62"/>
  </r>
  <r>
    <n v="2025"/>
    <n v="12"/>
    <n v="46"/>
    <x v="54"/>
    <s v="Responsabilidad Civil y Riesgos Profesionales"/>
    <n v="34"/>
    <s v="86e50149658661312a9e0b35558d84f6c6d3da797f552a9657fe0558ca40cdef"/>
    <s v="a62909462c6310cff6f2c460478962c30aafe7f1a24cba6daff12de1aba6d3de"/>
    <x v="39"/>
    <n v="1927.56683"/>
    <n v="2430.3073599999998"/>
    <n v="1927.56683"/>
    <n v="2430.3073599999998"/>
    <n v="353.06542999999994"/>
    <n v="468.84689000000003"/>
    <n v="353.06542999999994"/>
    <n v="468.84689000000003"/>
    <n v="34851877.802999951"/>
    <n v="34722901.368000001"/>
    <n v="143.042"/>
    <n v="137.94900000000001"/>
    <n v="0"/>
    <n v="0"/>
    <n v="132.74005"/>
    <n v="239.34689"/>
    <n v="2064.77036"/>
    <n v="2014.38213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71971903.271929994"/>
    <n v="65890424.067209996"/>
    <n v="1025001350.6946898"/>
    <n v="915229324.65265012"/>
    <n v="979173922.5983398"/>
    <n v="876641246.77608013"/>
    <n v="21871531.865920011"/>
    <n v="19519102.49123"/>
    <n v="10675318.01537"/>
    <n v="7926763.6329799984"/>
    <n v="1927.56683"/>
    <n v="2430.3073599999998"/>
    <n v="8.8131313426816436E-3"/>
    <n v="1.24509175618702E-2"/>
    <n v="-502.74052999999981"/>
    <n v="-20.68629418132527"/>
    <n v="100"/>
    <n v="100"/>
    <n v="2.6782212813201743E-3"/>
    <n v="3.6884075256838856E-3"/>
    <n v="1.8805505267808679E-4"/>
    <n v="1.9685643025347337E-4"/>
    <n v="2.655408097770857E-4"/>
    <n v="2.7722941042731603E-4"/>
    <m/>
    <m/>
    <m/>
    <n v="0"/>
    <m/>
    <n v="0"/>
    <m/>
    <n v="0"/>
    <m/>
    <n v="-24.694940388748254"/>
    <n v="18.316637561147488"/>
    <n v="19.291670581123537"/>
    <n v="3.3073059696363798E-3"/>
    <n v="-44.540724970355797"/>
    <n v="2.5014236002977253"/>
    <n v="6.4288045087977723"/>
    <n v="11.881900977745468"/>
    <s v="Resto"/>
    <n v="2024"/>
    <n v="4"/>
    <d v="2026-02-27T00:00:00"/>
    <x v="22"/>
    <x v="39"/>
  </r>
  <r>
    <n v="2025"/>
    <n v="12"/>
    <n v="46"/>
    <x v="54"/>
    <s v="RC Otros"/>
    <n v="34"/>
    <s v="86e50149658661312a9e0b35558d84f6c6d3da797f552a9657fe0558ca40cdef"/>
    <s v="a62909462c6310cff6f2c460478962c30aafe7f1a24cba6daff12de1aba6d3de"/>
    <x v="16"/>
    <n v="1927.56683"/>
    <n v="2430.3073599999998"/>
    <n v="1927.56683"/>
    <n v="2430.3073599999998"/>
    <n v="353.06542999999999"/>
    <n v="468.84689000000003"/>
    <n v="353.06542999999999"/>
    <n v="468.84689000000003"/>
    <n v="34851877.802999951"/>
    <n v="34722901.368000001"/>
    <n v="143.042"/>
    <n v="137.94900000000001"/>
    <n v="0"/>
    <n v="0"/>
    <n v="132.74005"/>
    <n v="239.34689"/>
    <n v="2064.77036"/>
    <n v="2014.38213"/>
    <n v="0"/>
    <n v="0"/>
    <n v="0"/>
    <n v="0"/>
    <n v="0"/>
    <n v="0"/>
    <s v="RC Otros"/>
    <s v="Daños Sin Autos"/>
    <s v="Responsabilidad Civil y Riesgos Profesionales"/>
    <x v="33"/>
    <x v="0"/>
    <n v="71971903.271929994"/>
    <n v="65890424.067209996"/>
    <n v="1025001350.6946898"/>
    <n v="915229324.65265012"/>
    <n v="979173922.5983398"/>
    <n v="876641246.77608013"/>
    <n v="2245075.8021599995"/>
    <n v="2181582.1674899999"/>
    <n v="762549.19381999993"/>
    <n v="1224196.8042299999"/>
    <n v="1927.56683"/>
    <n v="2430.3073599999998"/>
    <n v="8.5857538892249313E-2"/>
    <n v="0.11140113795466931"/>
    <n v="-502.74052999999981"/>
    <n v="-20.68629418132527"/>
    <n v="100"/>
    <n v="100"/>
    <n v="2.6782212813201743E-3"/>
    <n v="3.6884075256838856E-3"/>
    <n v="1.8805505267808679E-4"/>
    <n v="1.9685643025347337E-4"/>
    <n v="2.655408097770857E-4"/>
    <n v="2.7722941042731603E-4"/>
    <m/>
    <m/>
    <m/>
    <n v="0"/>
    <m/>
    <n v="0"/>
    <m/>
    <n v="0"/>
    <m/>
    <n v="-24.694940388748243"/>
    <n v="18.316637561147491"/>
    <n v="19.291670581123537"/>
    <n v="4.6300675793952938E-2"/>
    <n v="-44.540724970355797"/>
    <n v="2.5014236002977253"/>
    <n v="6.4288045087977723"/>
    <n v="11.881900977745468"/>
    <s v="Medianas"/>
    <n v="2024"/>
    <n v="4"/>
    <d v="2026-02-27T00:00:00"/>
    <x v="33"/>
    <x v="16"/>
  </r>
  <r>
    <n v="2025"/>
    <n v="12"/>
    <n v="46"/>
    <x v="54"/>
    <s v="Automoviles Residentes"/>
    <n v="34"/>
    <s v="86e50149658661312a9e0b35558d84f6c6d3da797f552a9657fe0558ca40cdef"/>
    <s v="a62909462c6310cff6f2c460478962c30aafe7f1a24cba6daff12de1aba6d3de"/>
    <x v="13"/>
    <n v="37343635.27183"/>
    <n v="32033000.196139999"/>
    <n v="37343635.27183"/>
    <n v="32033000.196139999"/>
    <n v="21820689.015219994"/>
    <n v="18544485.001910001"/>
    <n v="21820689.015219994"/>
    <n v="18544485.001910001"/>
    <n v="34851877.802999951"/>
    <n v="34722901.368000001"/>
    <n v="143.042"/>
    <n v="137.94900000000001"/>
    <n v="215251.19245"/>
    <n v="88178.226479999998"/>
    <n v="21810421.75172"/>
    <n v="18550363.277759999"/>
    <n v="32884557.306580003"/>
    <n v="28149251.311519999"/>
    <n v="0"/>
    <n v="0"/>
    <n v="0"/>
    <n v="0"/>
    <n v="0"/>
    <n v="0"/>
    <s v="Automoviles Residentes"/>
    <s v="Automóviles"/>
    <s v="Automóviles"/>
    <x v="13"/>
    <x v="0"/>
    <n v="71971903.271929994"/>
    <n v="65890424.067209996"/>
    <n v="1025001350.6946898"/>
    <n v="915229324.65265012"/>
    <n v="979173922.5983398"/>
    <n v="876641246.77608013"/>
    <n v="131854203.17789003"/>
    <n v="118102294.51461999"/>
    <n v="82072506.09262"/>
    <n v="71101630.919850022"/>
    <n v="71969975.7051"/>
    <n v="65887993.759849995"/>
    <n v="28.321914942254921"/>
    <n v="27.123097250387971"/>
    <n v="5310635.0756900012"/>
    <n v="16.57863778969395"/>
    <n v="51.887797523855106"/>
    <n v="48.617355557819195"/>
    <n v="51.886407853819414"/>
    <n v="48.61556235161801"/>
    <n v="3.6432766890034372"/>
    <n v="3.8137898089375977"/>
    <n v="3.4999971409676185"/>
    <n v="3.6540603483972465"/>
    <m/>
    <m/>
    <m/>
    <n v="0"/>
    <m/>
    <n v="0"/>
    <m/>
    <n v="0"/>
    <m/>
    <n v="17.666729558532147"/>
    <n v="58.432150101038317"/>
    <n v="57.891814342587324"/>
    <n v="26.587087508446533"/>
    <n v="17.574095046798789"/>
    <n v="16.822138332048976"/>
    <n v="66.324206673616573"/>
    <n v="65.900023671920252"/>
    <s v="Grandes"/>
    <n v="2024"/>
    <n v="4"/>
    <d v="2026-02-27T00:00:00"/>
    <x v="13"/>
    <x v="13"/>
  </r>
  <r>
    <n v="2025"/>
    <n v="12"/>
    <n v="46"/>
    <x v="54"/>
    <s v="Otros Automoviles y Obligatorios"/>
    <n v="34"/>
    <s v="86e50149658661312a9e0b35558d84f6c6d3da797f552a9657fe0558ca40cdef"/>
    <s v="a62909462c6310cff6f2c460478962c30aafe7f1a24cba6daff12de1aba6d3de"/>
    <x v="1"/>
    <n v="1543756.44878"/>
    <n v="1271763.9765699999"/>
    <n v="1543756.44878"/>
    <n v="1271763.9765699999"/>
    <n v="771541.79047000012"/>
    <n v="633101.22691999993"/>
    <n v="771541.79047000012"/>
    <n v="633101.22691999993"/>
    <n v="34851877.802999951"/>
    <n v="34722901.368000001"/>
    <n v="143.042"/>
    <n v="137.94900000000001"/>
    <n v="0"/>
    <n v="0"/>
    <n v="771541.79047000001"/>
    <n v="633101.22691999993"/>
    <n v="1373819.7757000001"/>
    <n v="1190015.50874"/>
    <n v="0"/>
    <n v="0"/>
    <n v="0"/>
    <n v="0"/>
    <n v="0"/>
    <n v="0"/>
    <s v="Otros Automoviles y Obligatorios"/>
    <s v="Automóviles"/>
    <s v="Automóviles"/>
    <x v="9"/>
    <x v="0"/>
    <n v="71971903.271929994"/>
    <n v="65890424.067209996"/>
    <n v="1025001350.6946898"/>
    <n v="915229324.65265012"/>
    <n v="979173922.5983398"/>
    <n v="876641246.77608013"/>
    <n v="6335924.7192400005"/>
    <n v="4915215.4919500006"/>
    <n v="3404863.2988200011"/>
    <n v="3043391.8701899992"/>
    <n v="71969975.7051"/>
    <n v="65887993.759849995"/>
    <n v="24.365132434294058"/>
    <n v="25.874022790106732"/>
    <n v="271992.47221000004"/>
    <n v="21.387024418129453"/>
    <n v="2.1450006529189434"/>
    <n v="1.9301907737627484"/>
    <n v="2.144943205054973"/>
    <n v="1.9301195804609885"/>
    <n v="0.15061018678011753"/>
    <n v="0.1576590647638452"/>
    <n v="0.13895577231997702"/>
    <n v="0.14507234073767528"/>
    <m/>
    <m/>
    <m/>
    <n v="0"/>
    <m/>
    <n v="0"/>
    <m/>
    <n v="0"/>
    <m/>
    <n v="21.867050269907917"/>
    <n v="49.978206800673405"/>
    <n v="49.781346113254457"/>
    <n v="22.65999315559564"/>
    <n v="21.867050269907896"/>
    <n v="15.445535424543655"/>
    <n v="56.160335155816021"/>
    <n v="53.201090428672956"/>
    <s v="Grandes"/>
    <n v="2024"/>
    <n v="4"/>
    <d v="2026-02-27T00:00:00"/>
    <x v="9"/>
    <x v="1"/>
  </r>
  <r>
    <n v="2025"/>
    <n v="12"/>
    <n v="46"/>
    <x v="54"/>
    <s v="Automoviles Turistas"/>
    <n v="34"/>
    <s v="86e50149658661312a9e0b35558d84f6c6d3da797f552a9657fe0558ca40cdef"/>
    <s v="a62909462c6310cff6f2c460478962c30aafe7f1a24cba6daff12de1aba6d3de"/>
    <x v="1"/>
    <n v="498605.47100999998"/>
    <n v="455437.98541000002"/>
    <n v="498605.47100999998"/>
    <n v="455437.98541000002"/>
    <n v="217245.54093000002"/>
    <n v="170022.48573000001"/>
    <n v="217245.54093000002"/>
    <n v="170022.48573000001"/>
    <n v="34851877.802999951"/>
    <n v="34722901.368000001"/>
    <n v="143.042"/>
    <n v="137.94900000000001"/>
    <n v="0"/>
    <n v="0"/>
    <n v="217245.54093000002"/>
    <n v="170022.48572999999"/>
    <n v="488280.82005000004"/>
    <n v="421033.87037999998"/>
    <n v="0"/>
    <n v="0"/>
    <n v="0"/>
    <n v="0"/>
    <n v="0"/>
    <n v="0"/>
    <s v="Automoviles Turistas"/>
    <s v="Automóviles"/>
    <s v="Automóviles"/>
    <x v="12"/>
    <x v="0"/>
    <n v="71971903.271929994"/>
    <n v="65890424.067209996"/>
    <n v="1025001350.6946898"/>
    <n v="915229324.65265012"/>
    <n v="979173922.5983398"/>
    <n v="876641246.77608013"/>
    <n v="2097418.8258400001"/>
    <n v="1901006.6212099998"/>
    <n v="1101962.7584699998"/>
    <n v="872757.55660999997"/>
    <n v="71969975.7051"/>
    <n v="65887993.759849995"/>
    <n v="23.772336972817641"/>
    <n v="23.957727465468352"/>
    <n v="43167.485599999956"/>
    <n v="9.4782356726655479"/>
    <n v="0.69279649760207906"/>
    <n v="0.69123061641547379"/>
    <n v="0.69277794297884399"/>
    <n v="0.69120512101339804"/>
    <n v="4.8644372094931637E-2"/>
    <n v="5.0921032464477663E-2"/>
    <n v="4.9762171418933597E-2"/>
    <n v="5.195260741893111E-2"/>
    <m/>
    <m/>
    <m/>
    <n v="0"/>
    <m/>
    <n v="0"/>
    <m/>
    <n v="0"/>
    <m/>
    <n v="27.774594046925884"/>
    <n v="43.57062919705568"/>
    <n v="37.331643643412896"/>
    <n v="19.714417684280967"/>
    <n v="27.774594046925905"/>
    <n v="15.971862218426036"/>
    <n v="44.491925959277708"/>
    <n v="40.382139702097568"/>
    <s v="Grandes"/>
    <n v="2024"/>
    <n v="4"/>
    <d v="2026-02-27T00:00:00"/>
    <x v="12"/>
    <x v="1"/>
  </r>
  <r>
    <n v="2025"/>
    <n v="12"/>
    <n v="46"/>
    <x v="54"/>
    <s v="Camiones"/>
    <n v="34"/>
    <s v="86e50149658661312a9e0b35558d84f6c6d3da797f552a9657fe0558ca40cdef"/>
    <s v="a62909462c6310cff6f2c460478962c30aafe7f1a24cba6daff12de1aba6d3de"/>
    <x v="13"/>
    <n v="32583978.51348"/>
    <n v="32127791.60173"/>
    <n v="32583978.51348"/>
    <n v="32127791.60173"/>
    <n v="19626786.032910001"/>
    <n v="17914052.303200003"/>
    <n v="19626786.032910001"/>
    <n v="17914052.303200003"/>
    <n v="34851877.802999951"/>
    <n v="34722901.368000001"/>
    <n v="143.042"/>
    <n v="137.94900000000001"/>
    <n v="0"/>
    <n v="0"/>
    <n v="19614625.307759997"/>
    <n v="17920339.863839999"/>
    <n v="31025640.59702"/>
    <n v="28092218.076759998"/>
    <n v="0"/>
    <n v="0"/>
    <n v="0"/>
    <n v="0"/>
    <n v="0"/>
    <n v="0"/>
    <s v="Camiones"/>
    <s v="Automóviles"/>
    <s v="Automóviles"/>
    <x v="10"/>
    <x v="0"/>
    <n v="71971903.271929994"/>
    <n v="65890424.067209996"/>
    <n v="1025001350.6946898"/>
    <n v="915229324.65265012"/>
    <n v="979173922.5983398"/>
    <n v="876641246.77608013"/>
    <n v="72063565.252690017"/>
    <n v="68298850.786960006"/>
    <n v="43822980.466360003"/>
    <n v="39398521.360119998"/>
    <n v="71969975.7051"/>
    <n v="65887993.759849995"/>
    <n v="45.215607081365839"/>
    <n v="47.040017850291584"/>
    <n v="456186.91174999997"/>
    <n v="1.4199136915636457"/>
    <n v="45.274405325623874"/>
    <n v="48.761223052002585"/>
    <n v="45.27319277686545"/>
    <n v="48.759424539381918"/>
    <n v="3.1789205439969779"/>
    <n v="3.3277008059012667"/>
    <n v="3.5103542616407331"/>
    <n v="3.6648733697943809"/>
    <m/>
    <m/>
    <m/>
    <n v="0"/>
    <m/>
    <n v="0"/>
    <m/>
    <n v="0"/>
    <m/>
    <n v="9.5608391709566032"/>
    <n v="60.234467760867183"/>
    <n v="55.758741606862813"/>
    <n v="44.786515714001204"/>
    <n v="9.4545385678692426"/>
    <n v="10.442117857139777"/>
    <n v="63.220694014111579"/>
    <n v="63.791117578803991"/>
    <s v="Grandes"/>
    <n v="2024"/>
    <n v="4"/>
    <d v="2026-02-27T00:00:00"/>
    <x v="10"/>
    <x v="13"/>
  </r>
  <r>
    <n v="2025"/>
    <n v="12"/>
    <n v="46"/>
    <x v="54"/>
    <s v="Automoviles"/>
    <n v="34"/>
    <s v="86e50149658661312a9e0b35558d84f6c6d3da797f552a9657fe0558ca40cdef"/>
    <s v="a62909462c6310cff6f2c460478962c30aafe7f1a24cba6daff12de1aba6d3de"/>
    <x v="13"/>
    <n v="71969975.7051"/>
    <n v="65887993.759849995"/>
    <n v="71969975.7051"/>
    <n v="65887993.759849995"/>
    <n v="42436262.379529998"/>
    <n v="37261661.017760001"/>
    <n v="42436262.379529998"/>
    <n v="37261661.017760001"/>
    <n v="34851877.802999951"/>
    <n v="34722901.368000001"/>
    <n v="143.042"/>
    <n v="137.94900000000001"/>
    <n v="215251.19245"/>
    <n v="88178.226479999998"/>
    <n v="42413834.390879996"/>
    <n v="37273826.854249999"/>
    <n v="65772298.499349996"/>
    <n v="57852518.767400004"/>
    <n v="0"/>
    <n v="0"/>
    <n v="0"/>
    <n v="0"/>
    <n v="0"/>
    <n v="0"/>
    <s v="Automoviles"/>
    <s v="Totales"/>
    <s v="Automoviles Total"/>
    <x v="11"/>
    <x v="0"/>
    <n v="71971903.271929994"/>
    <n v="65890424.067209996"/>
    <n v="1025001350.6946898"/>
    <n v="915229324.65265012"/>
    <n v="979173922.5983398"/>
    <n v="876641246.77608013"/>
    <n v="212351111.97566"/>
    <n v="193217367.41473997"/>
    <n v="130402312.61627001"/>
    <n v="114416301.70677"/>
    <n v="71969975.7051"/>
    <n v="65887993.759849995"/>
    <n v="33.891970254127656"/>
    <n v="34.100451031620672"/>
    <n v="6081981.9452500045"/>
    <n v="9.2307894021143699"/>
    <n v="100"/>
    <n v="100"/>
    <n v="99.997321778718685"/>
    <n v="99.996311592474314"/>
    <n v="7.0214517918754629"/>
    <n v="7.3500707120671871"/>
    <n v="7.1990693463472617"/>
    <n v="7.515958666348233"/>
    <m/>
    <m/>
    <m/>
    <n v="0"/>
    <m/>
    <n v="0"/>
    <m/>
    <n v="0"/>
    <m/>
    <n v="13.887199927302296"/>
    <n v="58.963841468301126"/>
    <n v="56.553036283927725"/>
    <n v="32.542568861033622"/>
    <n v="13.78985730853104"/>
    <n v="13.689602286448421"/>
    <n v="64.485863134765097"/>
    <n v="64.429047599659341"/>
    <s v="Grandes"/>
    <n v="2024"/>
    <n v="4"/>
    <d v="2026-02-27T00:00:00"/>
    <x v="11"/>
    <x v="13"/>
  </r>
  <r>
    <n v="2025"/>
    <n v="12"/>
    <n v="46"/>
    <x v="54"/>
    <s v="Daños Sin Autos"/>
    <n v="34"/>
    <s v="86e50149658661312a9e0b35558d84f6c6d3da797f552a9657fe0558ca40cdef"/>
    <s v="a62909462c6310cff6f2c460478962c30aafe7f1a24cba6daff12de1aba6d3de"/>
    <x v="30"/>
    <n v="1927.56683"/>
    <n v="2430.3073599999998"/>
    <n v="1927.56683"/>
    <n v="2430.3073599999998"/>
    <n v="353.06542999999999"/>
    <n v="468.84689000000003"/>
    <n v="353.06542999999999"/>
    <n v="468.84689000000003"/>
    <n v="34851877.802999951"/>
    <n v="34722901.368000001"/>
    <n v="143.042"/>
    <n v="137.94900000000001"/>
    <n v="0"/>
    <n v="0"/>
    <n v="132.74005"/>
    <n v="239.34689"/>
    <n v="2064.77036"/>
    <n v="2014.38213"/>
    <n v="0"/>
    <n v="0"/>
    <n v="0"/>
    <n v="0"/>
    <n v="0"/>
    <n v="0"/>
    <s v="Daños Sin Autos"/>
    <s v="Totales"/>
    <s v="Daños Sin Autos Total"/>
    <x v="24"/>
    <x v="0"/>
    <n v="71971903.271929994"/>
    <n v="65890424.067209996"/>
    <n v="1025001350.6946898"/>
    <n v="915229324.65265012"/>
    <n v="979173922.5983398"/>
    <n v="876641246.77608013"/>
    <n v="158795452.76903"/>
    <n v="137875233.45422003"/>
    <n v="62296046.385199986"/>
    <n v="56116765.89553"/>
    <n v="71971903.271929994"/>
    <n v="65890424.067209996"/>
    <n v="1.213867775422808E-3"/>
    <n v="1.7626859437427222E-3"/>
    <n v="-502.74052999999981"/>
    <n v="-20.68629418132527"/>
    <n v="2.6782212813201743E-3"/>
    <n v="3.6884075256838856E-3"/>
    <n v="2.6782212813201743E-3"/>
    <n v="3.6884075256838856E-3"/>
    <n v="1.8805505267808679E-4"/>
    <n v="1.9685643025347337E-4"/>
    <n v="2.655408097770857E-4"/>
    <n v="2.7722941042731603E-4"/>
    <m/>
    <m/>
    <m/>
    <n v="0"/>
    <m/>
    <n v="0"/>
    <m/>
    <n v="0"/>
    <m/>
    <n v="-24.694940388748243"/>
    <n v="18.316637561147491"/>
    <n v="19.291670581123537"/>
    <n v="5.6675415293109144E-4"/>
    <n v="-44.540724970355797"/>
    <n v="2.5014236002977253"/>
    <n v="6.4288045087977723"/>
    <n v="11.881900977745468"/>
    <s v="Resto"/>
    <n v="2024"/>
    <n v="4"/>
    <d v="2026-02-27T00:00:00"/>
    <x v="24"/>
    <x v="30"/>
  </r>
  <r>
    <n v="2025"/>
    <n v="12"/>
    <n v="46"/>
    <x v="54"/>
    <s v="Total General Sin Pensiones"/>
    <n v="34"/>
    <s v="86e50149658661312a9e0b35558d84f6c6d3da797f552a9657fe0558ca40cdef"/>
    <s v="a62909462c6310cff6f2c460478962c30aafe7f1a24cba6daff12de1aba6d3de"/>
    <x v="19"/>
    <n v="71971903.271929994"/>
    <n v="65890424.067209996"/>
    <n v="71971903.271929994"/>
    <n v="65890424.067209996"/>
    <n v="42436615.444959991"/>
    <n v="37262129.864649996"/>
    <n v="42436615.444959991"/>
    <n v="37262129.864649996"/>
    <n v="34851877.802999951"/>
    <n v="34722901.368000001"/>
    <n v="143.042"/>
    <n v="137.94900000000001"/>
    <n v="215251.19245"/>
    <n v="88178.226479999998"/>
    <n v="42413967.130929999"/>
    <n v="37274066.201140001"/>
    <n v="65774363.269709997"/>
    <n v="57854533.149530001"/>
    <n v="0"/>
    <n v="0"/>
    <n v="0"/>
    <n v="0"/>
    <n v="0"/>
    <n v="0"/>
    <s v="Total General Sin Pensiones"/>
    <s v="Totales"/>
    <s v="Total General Sin Pensiones"/>
    <x v="25"/>
    <x v="0"/>
    <n v="71971903.271929994"/>
    <n v="65890424.067209996"/>
    <n v="1025001350.6946898"/>
    <n v="915229324.65265012"/>
    <n v="979173922.5983398"/>
    <n v="876641246.77608013"/>
    <n v="979173922.5983398"/>
    <n v="876641246.77608013"/>
    <n v="558476302.03137994"/>
    <n v="497794560.05847001"/>
    <n v="71971903.271929994"/>
    <n v="65890424.067209996"/>
    <n v="7.3502675684974399"/>
    <n v="7.5162358957586601"/>
    <n v="6081479.2047199979"/>
    <n v="9.229685938151988"/>
    <n v="100"/>
    <n v="100"/>
    <n v="100"/>
    <n v="100"/>
    <n v="7.0216398469281422"/>
    <n v="7.3502675684974399"/>
    <n v="7.199334887157038"/>
    <n v="7.5162358957586601"/>
    <m/>
    <m/>
    <m/>
    <n v="0"/>
    <m/>
    <n v="0"/>
    <m/>
    <n v="0"/>
    <m/>
    <n v="13.886714471517504"/>
    <n v="58.962752846235809"/>
    <n v="56.55166193291096"/>
    <n v="7.5986421072125525"/>
    <n v="13.789482752039529"/>
    <n v="13.689212735863787"/>
    <n v="64.484040623867529"/>
    <n v="64.427218010388202"/>
    <s v="Grandes"/>
    <n v="2024"/>
    <n v="4"/>
    <d v="2026-02-27T00:00:00"/>
    <x v="25"/>
    <x v="19"/>
  </r>
  <r>
    <n v="2025"/>
    <n v="12"/>
    <n v="46"/>
    <x v="54"/>
    <s v="Daños"/>
    <n v="34"/>
    <s v="86e50149658661312a9e0b35558d84f6c6d3da797f552a9657fe0558ca40cdef"/>
    <s v="a62909462c6310cff6f2c460478962c30aafe7f1a24cba6daff12de1aba6d3de"/>
    <x v="13"/>
    <n v="71971903.271929994"/>
    <n v="65890424.067209996"/>
    <n v="71971903.271929994"/>
    <n v="65890424.067209996"/>
    <n v="42436615.444960006"/>
    <n v="37262129.864649996"/>
    <n v="42436615.444960006"/>
    <n v="37262129.864649996"/>
    <n v="34851877.802999951"/>
    <n v="34722901.368000001"/>
    <n v="143.042"/>
    <n v="137.94900000000001"/>
    <n v="215251.19245"/>
    <n v="88178.226479999998"/>
    <n v="42413967.130929999"/>
    <n v="37274066.201140001"/>
    <n v="65774363.269709997"/>
    <n v="57854533.149530001"/>
    <n v="0"/>
    <n v="0"/>
    <n v="0"/>
    <n v="0"/>
    <n v="0"/>
    <n v="0"/>
    <s v="Daños"/>
    <s v="Totales"/>
    <s v="Daños Total"/>
    <x v="23"/>
    <x v="0"/>
    <n v="71971903.271929994"/>
    <n v="65890424.067209996"/>
    <n v="1025001350.6946898"/>
    <n v="915229324.65265012"/>
    <n v="979173922.5983398"/>
    <n v="876641246.77608013"/>
    <n v="371146564.74468988"/>
    <n v="331092600.86896008"/>
    <n v="192698359.00147003"/>
    <n v="170533067.60229999"/>
    <n v="71971903.271929994"/>
    <n v="65890424.067209996"/>
    <n v="19.391774061397861"/>
    <n v="19.900905032090442"/>
    <n v="6081479.2047199979"/>
    <n v="9.229685938151988"/>
    <n v="100"/>
    <n v="100"/>
    <n v="100"/>
    <n v="100"/>
    <n v="7.0216398469281422"/>
    <n v="7.3502675684974399"/>
    <n v="7.199334887157038"/>
    <n v="7.5162358957586601"/>
    <m/>
    <m/>
    <m/>
    <n v="0"/>
    <m/>
    <n v="0"/>
    <m/>
    <n v="0"/>
    <m/>
    <n v="13.886714471517546"/>
    <n v="58.96275284623583"/>
    <n v="56.55166193291096"/>
    <n v="22.022302454914144"/>
    <n v="13.789482752039529"/>
    <n v="13.689212735863787"/>
    <n v="64.484040623867529"/>
    <n v="64.427218010388202"/>
    <s v="Grandes"/>
    <n v="2024"/>
    <n v="4"/>
    <d v="2026-02-27T00:00:00"/>
    <x v="23"/>
    <x v="13"/>
  </r>
  <r>
    <n v="2025"/>
    <n v="12"/>
    <n v="46"/>
    <x v="54"/>
    <s v="Total General"/>
    <n v="34"/>
    <s v="86e50149658661312a9e0b35558d84f6c6d3da797f552a9657fe0558ca40cdef"/>
    <s v="a62909462c6310cff6f2c460478962c30aafe7f1a24cba6daff12de1aba6d3de"/>
    <x v="19"/>
    <n v="71971903.271929994"/>
    <n v="65890424.067209996"/>
    <n v="71971903.271929994"/>
    <n v="65890424.067209996"/>
    <n v="42436615.444960006"/>
    <n v="37262129.864649996"/>
    <n v="42436615.444960006"/>
    <n v="37262129.864649996"/>
    <n v="34851877.802999951"/>
    <n v="34722901.368000001"/>
    <n v="143.042"/>
    <n v="137.94900000000001"/>
    <n v="215251.19245"/>
    <n v="88178.226479999998"/>
    <n v="42413967.130929999"/>
    <n v="37274066.201140001"/>
    <n v="65774363.269709997"/>
    <n v="57854533.149530001"/>
    <n v="0"/>
    <n v="0"/>
    <n v="0"/>
    <n v="0"/>
    <n v="0"/>
    <n v="0"/>
    <s v="Total General"/>
    <s v="Totales"/>
    <s v="Total General"/>
    <x v="26"/>
    <x v="0"/>
    <n v="71971903.271929994"/>
    <n v="65890424.067209996"/>
    <n v="1025001350.6946898"/>
    <n v="915229324.65265012"/>
    <n v="979173922.5983398"/>
    <n v="876641246.77608013"/>
    <n v="1025001350.6946898"/>
    <n v="915229324.65265012"/>
    <n v="593582477.48155999"/>
    <n v="529500429.12055987"/>
    <n v="71971903.271929994"/>
    <n v="65890424.067209996"/>
    <n v="7.0216398469281422"/>
    <n v="7.199334887157038"/>
    <n v="6081479.2047199979"/>
    <n v="9.229685938151988"/>
    <n v="100"/>
    <n v="100"/>
    <n v="100"/>
    <n v="100"/>
    <n v="7.0216398469281422"/>
    <n v="7.3502675684974399"/>
    <n v="7.199334887157038"/>
    <n v="7.5162358957586601"/>
    <m/>
    <m/>
    <m/>
    <n v="0"/>
    <m/>
    <n v="0"/>
    <m/>
    <n v="0"/>
    <m/>
    <n v="13.886714471517546"/>
    <n v="58.96275284623583"/>
    <n v="56.55166193291096"/>
    <n v="7.1492365517609677"/>
    <n v="13.789482752039529"/>
    <n v="13.689212735863787"/>
    <n v="64.484040623867529"/>
    <n v="64.427218010388202"/>
    <s v="Grandes"/>
    <n v="2024"/>
    <n v="4"/>
    <d v="2026-02-27T00:00:00"/>
    <x v="26"/>
    <x v="19"/>
  </r>
  <r>
    <n v="2025"/>
    <n v="12"/>
    <n v="718"/>
    <x v="55"/>
    <s v="Gastos Medicos"/>
    <n v="281"/>
    <s v="71a1c003a2b855d85582c8f6c7648c49d3fe836408a7e1b5d9b222448acb3c1b"/>
    <s v="a62909462c6310cff6f2c460478962c30aafe7f1a24cba6daff12de1aba6d3de"/>
    <x v="20"/>
    <n v="89358.062109999999"/>
    <n v="85728.298159999991"/>
    <n v="89358.062109999999"/>
    <n v="85728.298159999991"/>
    <n v="60894.47056999999"/>
    <n v="35636.115599999997"/>
    <n v="60894.47056999999"/>
    <n v="35636.115599999997"/>
    <n v="34851877.802999951"/>
    <n v="34722901.368000001"/>
    <n v="143.042"/>
    <n v="137.94900000000001"/>
    <n v="0"/>
    <n v="0"/>
    <n v="36678.161189999999"/>
    <n v="25820.014589999999"/>
    <n v="88045.438529999999"/>
    <n v="64951.259530000003"/>
    <n v="0"/>
    <n v="0"/>
    <n v="0"/>
    <n v="0"/>
    <n v="0"/>
    <n v="0"/>
    <s v="Gastos Medicos"/>
    <s v="Accidentes y Enfermedades"/>
    <s v="Gastos Medicos"/>
    <x v="28"/>
    <x v="0"/>
    <n v="171705.4767"/>
    <n v="113757.96953"/>
    <n v="1025001350.6946898"/>
    <n v="915229324.65265012"/>
    <n v="979173922.5983398"/>
    <n v="876641246.77608013"/>
    <n v="177180208.77595001"/>
    <n v="158266338.74798006"/>
    <n v="139622278.47811997"/>
    <n v="117437565.55420999"/>
    <n v="171705.4767"/>
    <n v="113757.96953"/>
    <n v="5.0433433128525149E-2"/>
    <n v="5.4167107698442366E-2"/>
    <n v="3629.7639500000078"/>
    <n v="4.2340324349207981"/>
    <n v="52.041474638647912"/>
    <n v="75.360256968538735"/>
    <n v="52.041474638647912"/>
    <n v="75.360256968538735"/>
    <n v="8.7178482300962826E-3"/>
    <n v="9.1258621219077289E-3"/>
    <n v="9.3668653146068929E-3"/>
    <n v="9.7791768839616908E-3"/>
    <m/>
    <m/>
    <m/>
    <n v="0"/>
    <m/>
    <n v="0"/>
    <m/>
    <n v="0"/>
    <m/>
    <n v="70.87853023464767"/>
    <n v="68.146588155681741"/>
    <n v="41.568672614368388"/>
    <n v="4.3613720699696705E-2"/>
    <n v="42.05321636109889"/>
    <n v="35.556168066815005"/>
    <n v="41.658218531676155"/>
    <n v="39.752908222009339"/>
    <s v="Resto"/>
    <n v="2024"/>
    <n v="4"/>
    <d v="2026-02-27T00:00:00"/>
    <x v="28"/>
    <x v="20"/>
  </r>
  <r>
    <n v="2025"/>
    <n v="12"/>
    <n v="718"/>
    <x v="55"/>
    <s v="Salud"/>
    <n v="281"/>
    <s v="71a1c003a2b855d85582c8f6c7648c49d3fe836408a7e1b5d9b222448acb3c1b"/>
    <s v="a62909462c6310cff6f2c460478962c30aafe7f1a24cba6daff12de1aba6d3de"/>
    <x v="24"/>
    <n v="46656.199049999996"/>
    <n v="20284.6492"/>
    <n v="46656.199049999996"/>
    <n v="20284.6492"/>
    <n v="18899.375540000001"/>
    <n v="7177.4706800000013"/>
    <n v="18899.375540000001"/>
    <n v="7177.4706800000013"/>
    <n v="34851877.802999951"/>
    <n v="34722901.368000001"/>
    <n v="143.042"/>
    <n v="137.94900000000001"/>
    <n v="0"/>
    <n v="0"/>
    <n v="18899.375530000001"/>
    <n v="7147.9061200000006"/>
    <n v="31848.970670000002"/>
    <n v="16064.159170000001"/>
    <n v="0"/>
    <n v="0"/>
    <n v="0"/>
    <n v="0"/>
    <n v="0"/>
    <n v="0"/>
    <s v="Salud"/>
    <s v="Accidentes y Enfermedades"/>
    <s v="Salud"/>
    <x v="30"/>
    <x v="0"/>
    <n v="171705.4767"/>
    <n v="113757.96953"/>
    <n v="1025001350.6946898"/>
    <n v="915229324.65265012"/>
    <n v="979173922.5983398"/>
    <n v="876641246.77608013"/>
    <n v="4955836.1483499995"/>
    <n v="4792622.04966"/>
    <n v="3994460.0654399996"/>
    <n v="3257828.1352599999"/>
    <n v="171705.4767"/>
    <n v="113757.96953"/>
    <n v="0.94143949988204823"/>
    <n v="0.42324742051042896"/>
    <n v="26371.549849999996"/>
    <n v="130.00742379118884"/>
    <n v="27.172225339973679"/>
    <n v="17.831409336688779"/>
    <n v="27.172225339973679"/>
    <n v="17.831409336688779"/>
    <n v="4.551818299398238E-3"/>
    <n v="4.7648531045631735E-3"/>
    <n v="2.2163460734497854E-3"/>
    <n v="2.3139054059569358E-3"/>
    <m/>
    <m/>
    <m/>
    <n v="0"/>
    <m/>
    <n v="0"/>
    <m/>
    <n v="0"/>
    <m/>
    <n v="163.31525940834632"/>
    <n v="40.50774800524605"/>
    <n v="35.383755514983228"/>
    <n v="0.47313967921514788"/>
    <n v="164.40436139919532"/>
    <n v="98.261050161145789"/>
    <n v="59.340616454528572"/>
    <n v="44.495986651755771"/>
    <s v="Medianas"/>
    <n v="2024"/>
    <n v="4"/>
    <d v="2026-02-27T00:00:00"/>
    <x v="30"/>
    <x v="24"/>
  </r>
  <r>
    <n v="2025"/>
    <n v="12"/>
    <n v="718"/>
    <x v="55"/>
    <s v="Salud Gpo y Col"/>
    <n v="281"/>
    <s v="71a1c003a2b855d85582c8f6c7648c49d3fe836408a7e1b5d9b222448acb3c1b"/>
    <s v="a62909462c6310cff6f2c460478962c30aafe7f1a24cba6daff12de1aba6d3de"/>
    <x v="24"/>
    <n v="40312.010710000002"/>
    <n v="17052.1649"/>
    <n v="40312.010710000002"/>
    <n v="17052.1649"/>
    <n v="17181.615839999999"/>
    <n v="6425.9946299999992"/>
    <n v="17181.615839999999"/>
    <n v="6425.9946299999992"/>
    <n v="34851877.802999951"/>
    <n v="34722901.368000001"/>
    <n v="143.042"/>
    <n v="137.94900000000001"/>
    <n v="0"/>
    <n v="0"/>
    <n v="17181.615829999999"/>
    <n v="6396.4300700000003"/>
    <n v="27094.90869"/>
    <n v="13994.049050000001"/>
    <n v="0"/>
    <n v="0"/>
    <n v="0"/>
    <n v="0"/>
    <n v="0"/>
    <n v="0"/>
    <s v="Salud Gpo y Col"/>
    <s v="Accidentes y Enfermedades"/>
    <s v="Salud"/>
    <x v="27"/>
    <x v="0"/>
    <n v="171705.4767"/>
    <n v="113757.96953"/>
    <n v="1025001350.6946898"/>
    <n v="915229324.65265012"/>
    <n v="979173922.5983398"/>
    <n v="876641246.77608013"/>
    <n v="2151489.4046700001"/>
    <n v="2378121.8240900002"/>
    <n v="1962598.0319900003"/>
    <n v="1794347.3382099997"/>
    <n v="171705.4767"/>
    <n v="113757.96953"/>
    <n v="1.873679257843389"/>
    <n v="0.71704337125475448"/>
    <n v="23259.845810000003"/>
    <n v="136.40406333391724"/>
    <n v="23.477416961156255"/>
    <n v="14.989863980916995"/>
    <n v="23.477416961156255"/>
    <n v="14.989863980916995"/>
    <n v="3.9328739111103347E-3"/>
    <n v="4.1169407987324555E-3"/>
    <n v="1.8631576197005789E-3"/>
    <n v="1.9451702692191053E-3"/>
    <m/>
    <m/>
    <m/>
    <n v="0"/>
    <m/>
    <n v="0"/>
    <m/>
    <n v="0"/>
    <m/>
    <n v="167.37675378356175"/>
    <n v="42.621579865124012"/>
    <n v="37.684333148807397"/>
    <n v="0.87545261739503977"/>
    <n v="168.61257986050333"/>
    <n v="93.617362588849858"/>
    <n v="63.412709843680958"/>
    <n v="45.708215307420261"/>
    <s v="Medianas"/>
    <n v="2024"/>
    <n v="4"/>
    <d v="2026-02-27T00:00:00"/>
    <x v="27"/>
    <x v="24"/>
  </r>
  <r>
    <n v="2025"/>
    <n v="12"/>
    <n v="718"/>
    <x v="55"/>
    <s v="Total General Sin Pensiones"/>
    <n v="281"/>
    <s v="71a1c003a2b855d85582c8f6c7648c49d3fe836408a7e1b5d9b222448acb3c1b"/>
    <s v="a62909462c6310cff6f2c460478962c30aafe7f1a24cba6daff12de1aba6d3de"/>
    <x v="54"/>
    <n v="171705.4767"/>
    <n v="113757.96953"/>
    <n v="171705.4767"/>
    <n v="113757.96953"/>
    <n v="104723.97325"/>
    <n v="44588.06682"/>
    <n v="104723.97325"/>
    <n v="44588.06682"/>
    <n v="34851877.802999951"/>
    <n v="34722901.368000001"/>
    <n v="143.042"/>
    <n v="137.94900000000001"/>
    <n v="0"/>
    <n v="0"/>
    <n v="68109.561450000008"/>
    <n v="33855.136960000003"/>
    <n v="140712.61144000001"/>
    <n v="85247.484660000002"/>
    <n v="0"/>
    <n v="0"/>
    <n v="0"/>
    <n v="0"/>
    <n v="0"/>
    <n v="0"/>
    <s v="Total General Sin Pensiones"/>
    <s v="Totales"/>
    <s v="Total General Sin Pensiones"/>
    <x v="25"/>
    <x v="0"/>
    <n v="171705.4767"/>
    <n v="113757.96953"/>
    <n v="1025001350.6946898"/>
    <n v="915229324.65265012"/>
    <n v="979173922.5983398"/>
    <n v="876641246.77608013"/>
    <n v="979173922.5983398"/>
    <n v="876641246.77608013"/>
    <n v="558476302.03137994"/>
    <n v="497794560.05847001"/>
    <n v="171705.4767"/>
    <n v="113757.96953"/>
    <n v="1.7535748526100618E-2"/>
    <n v="1.2976570512550514E-2"/>
    <n v="57947.507169999997"/>
    <n v="50.939294547375155"/>
    <n v="100"/>
    <n v="100"/>
    <n v="100"/>
    <n v="100"/>
    <n v="1.6751731749780372E-2"/>
    <n v="1.7535748526100618E-2"/>
    <n v="1.2429449807366443E-2"/>
    <n v="1.2976570512550514E-2"/>
    <m/>
    <m/>
    <m/>
    <n v="0"/>
    <m/>
    <n v="0"/>
    <m/>
    <n v="0"/>
    <m/>
    <n v="134.86995673700301"/>
    <n v="60.990467667476558"/>
    <n v="39.195554389920204"/>
    <n v="1.8751730891549221E-2"/>
    <n v="101.17940013201472"/>
    <n v="65.063652025882561"/>
    <n v="48.403309947127227"/>
    <n v="39.713942405488453"/>
    <s v="Resto"/>
    <n v="2024"/>
    <n v="4"/>
    <d v="2026-02-27T00:00:00"/>
    <x v="25"/>
    <x v="54"/>
  </r>
  <r>
    <n v="2025"/>
    <n v="12"/>
    <n v="718"/>
    <x v="55"/>
    <s v="Accidentes y Enfermedades Total"/>
    <n v="281"/>
    <s v="71a1c003a2b855d85582c8f6c7648c49d3fe836408a7e1b5d9b222448acb3c1b"/>
    <s v="a62909462c6310cff6f2c460478962c30aafe7f1a24cba6daff12de1aba6d3de"/>
    <x v="39"/>
    <n v="171705.4767"/>
    <n v="113757.96953"/>
    <n v="171705.4767"/>
    <n v="113757.96953"/>
    <n v="104723.97325"/>
    <n v="44588.066819999993"/>
    <n v="104723.97325"/>
    <n v="44588.066819999993"/>
    <n v="34851877.802999951"/>
    <n v="34722901.368000001"/>
    <n v="143.042"/>
    <n v="137.94900000000001"/>
    <n v="0"/>
    <n v="0"/>
    <n v="68109.561450000008"/>
    <n v="33855.136960000003"/>
    <n v="140712.61144000001"/>
    <n v="85247.484660000002"/>
    <n v="0"/>
    <n v="0"/>
    <n v="0"/>
    <n v="0"/>
    <n v="0"/>
    <n v="0"/>
    <s v="Accidentes y Enfermedades Total"/>
    <s v="Totales"/>
    <s v="Accidentes y Enfermedades Total"/>
    <x v="2"/>
    <x v="0"/>
    <n v="171705.4767"/>
    <n v="113757.96953"/>
    <n v="1025001350.6946898"/>
    <n v="915229324.65265012"/>
    <n v="979173922.5983398"/>
    <n v="876641246.77608013"/>
    <n v="188947947.14104998"/>
    <n v="169654061.67242995"/>
    <n v="145343919.95890003"/>
    <n v="122278581.2772"/>
    <n v="171705.4767"/>
    <n v="113757.96953"/>
    <n v="9.087448649115068E-2"/>
    <n v="6.7052900713715433E-2"/>
    <n v="57947.507169999997"/>
    <n v="50.939294547375155"/>
    <n v="100"/>
    <n v="100"/>
    <n v="100"/>
    <n v="100"/>
    <n v="1.6751731749780372E-2"/>
    <n v="1.7535748526100618E-2"/>
    <n v="1.2429449807366443E-2"/>
    <n v="1.2976570512550514E-2"/>
    <m/>
    <m/>
    <m/>
    <n v="0"/>
    <m/>
    <n v="0"/>
    <m/>
    <n v="0"/>
    <m/>
    <n v="134.86995673700304"/>
    <n v="60.990467667476558"/>
    <n v="39.195554389920197"/>
    <n v="7.2052531182325047E-2"/>
    <n v="101.17940013201472"/>
    <n v="65.063652025882561"/>
    <n v="48.403309947127227"/>
    <n v="39.713942405488453"/>
    <s v="Resto"/>
    <n v="2024"/>
    <n v="4"/>
    <d v="2026-02-27T00:00:00"/>
    <x v="2"/>
    <x v="39"/>
  </r>
  <r>
    <n v="2025"/>
    <n v="12"/>
    <n v="718"/>
    <x v="55"/>
    <s v="GMM. Individual"/>
    <n v="281"/>
    <s v="71a1c003a2b855d85582c8f6c7648c49d3fe836408a7e1b5d9b222448acb3c1b"/>
    <s v="a62909462c6310cff6f2c460478962c30aafe7f1a24cba6daff12de1aba6d3de"/>
    <x v="15"/>
    <n v="0"/>
    <n v="0"/>
    <n v="0"/>
    <n v="0"/>
    <n v="-1.3729999999999999E-2"/>
    <n v="-2.3799999999999998E-2"/>
    <n v="-1.3729999999999999E-2"/>
    <n v="-2.3799999999999998E-2"/>
    <n v="0"/>
    <n v="0"/>
    <n v="0"/>
    <n v="0"/>
    <n v="0"/>
    <n v="0"/>
    <n v="-1.3730000000000001E-2"/>
    <n v="-2.3800000000000002E-2"/>
    <n v="0"/>
    <n v="0"/>
    <n v="0"/>
    <n v="0"/>
    <n v="0"/>
    <n v="0"/>
    <n v="0"/>
    <n v="0"/>
    <s v="GMM. Individual"/>
    <s v="Accidentes y Enfermedades"/>
    <s v="Gastos Medicos"/>
    <x v="38"/>
    <x v="0"/>
    <n v="171705.4767"/>
    <n v="113757.96953"/>
    <n v="1025001350.6946898"/>
    <n v="915229324.65265012"/>
    <n v="979173922.5983398"/>
    <n v="876641246.77608013"/>
    <n v="87718256.398300007"/>
    <n v="79278951.097049981"/>
    <n v="65696782.829490021"/>
    <n v="55238627.625970006"/>
    <n v="171705.4767"/>
    <n v="113757.96953"/>
    <m/>
    <m/>
    <m/>
    <m/>
    <m/>
    <m/>
    <m/>
    <m/>
    <m/>
    <m/>
    <m/>
    <m/>
    <m/>
    <m/>
    <m/>
    <n v="0"/>
    <m/>
    <n v="0"/>
    <m/>
    <n v="0"/>
    <m/>
    <n v="-42.310924369747895"/>
    <m/>
    <m/>
    <n v="-2.089904468478305E-8"/>
    <n v="-42.310924369747902"/>
    <m/>
    <m/>
    <m/>
    <s v="Resto"/>
    <n v="2024"/>
    <n v="4"/>
    <d v="2026-02-27T00:00:00"/>
    <x v="38"/>
    <x v="15"/>
  </r>
  <r>
    <n v="2025"/>
    <n v="12"/>
    <n v="718"/>
    <x v="55"/>
    <s v="Accidentes Personales"/>
    <n v="281"/>
    <s v="71a1c003a2b855d85582c8f6c7648c49d3fe836408a7e1b5d9b222448acb3c1b"/>
    <s v="a62909462c6310cff6f2c460478962c30aafe7f1a24cba6daff12de1aba6d3de"/>
    <x v="20"/>
    <n v="35691.215539999997"/>
    <n v="7745.0221700000002"/>
    <n v="35691.215539999997"/>
    <n v="7745.0221700000002"/>
    <n v="24930.127140000001"/>
    <n v="1774.4805400000002"/>
    <n v="24930.127140000001"/>
    <n v="1774.4805400000002"/>
    <n v="34851877.802999951"/>
    <n v="34722901.368000001"/>
    <n v="143.042"/>
    <n v="137.94900000000001"/>
    <n v="0"/>
    <n v="0"/>
    <n v="12532.024730000001"/>
    <n v="887.21624999999995"/>
    <n v="20818.202239999999"/>
    <n v="4232.0659599999999"/>
    <n v="0"/>
    <n v="0"/>
    <n v="0"/>
    <n v="0"/>
    <n v="0"/>
    <n v="0"/>
    <s v="Accidentes Personales"/>
    <s v="Accidentes y Enfermedades"/>
    <s v="Accidentes Personales"/>
    <x v="5"/>
    <x v="0"/>
    <n v="171705.4767"/>
    <n v="113757.96953"/>
    <n v="1025001350.6946898"/>
    <n v="915229324.65265012"/>
    <n v="979173922.5983398"/>
    <n v="876641246.77608013"/>
    <n v="6811902.2167499969"/>
    <n v="6595100.8747899998"/>
    <n v="1727181.4153400001"/>
    <n v="1583187.5877299996"/>
    <n v="171705.4767"/>
    <n v="113757.96953"/>
    <n v="0.52395372693750308"/>
    <n v="0.11743599251992665"/>
    <n v="27946.193369999997"/>
    <n v="360.82780341479639"/>
    <n v="20.786300021378409"/>
    <n v="6.8083336947724797"/>
    <n v="20.786300021378409"/>
    <n v="6.8083336947724797"/>
    <n v="3.4820652202858507E-3"/>
    <n v="3.6450332996297175E-3"/>
    <n v="8.462384193097625E-4"/>
    <n v="8.8348822263188654E-4"/>
    <m/>
    <m/>
    <m/>
    <n v="0"/>
    <m/>
    <n v="0"/>
    <m/>
    <n v="0"/>
    <m/>
    <n v="1304.9253614243635"/>
    <n v="69.849476300576569"/>
    <n v="22.911239000365573"/>
    <n v="1.4433994552386058"/>
    <n v="1312.5107300503121"/>
    <n v="391.91582637809358"/>
    <n v="60.197439651734321"/>
    <n v="20.964140407679277"/>
    <s v="Resto"/>
    <n v="2024"/>
    <n v="4"/>
    <d v="2026-02-27T00:00:00"/>
    <x v="5"/>
    <x v="20"/>
  </r>
  <r>
    <n v="2025"/>
    <n v="12"/>
    <n v="718"/>
    <x v="55"/>
    <s v="AP Individual"/>
    <n v="281"/>
    <s v="71a1c003a2b855d85582c8f6c7648c49d3fe836408a7e1b5d9b222448acb3c1b"/>
    <s v="a62909462c6310cff6f2c460478962c30aafe7f1a24cba6daff12de1aba6d3de"/>
    <x v="34"/>
    <n v="0"/>
    <n v="0"/>
    <n v="0"/>
    <n v="0"/>
    <n v="-1.8200000000000002E-3"/>
    <n v="-4.5599999999999998E-3"/>
    <n v="-1.8200000000000002E-3"/>
    <n v="-4.5599999999999998E-3"/>
    <n v="0"/>
    <n v="0"/>
    <n v="0"/>
    <n v="0"/>
    <n v="0"/>
    <n v="0"/>
    <n v="-1.82E-3"/>
    <n v="-4.5599999999999998E-3"/>
    <n v="0"/>
    <n v="0"/>
    <n v="0"/>
    <n v="0"/>
    <n v="0"/>
    <n v="0"/>
    <n v="0"/>
    <n v="0"/>
    <s v="AP Individual"/>
    <s v="Accidentes y Enfermedades"/>
    <s v="Accidentes Personales"/>
    <x v="4"/>
    <x v="0"/>
    <n v="171705.4767"/>
    <n v="113757.96953"/>
    <n v="1025001350.6946898"/>
    <n v="915229324.65265012"/>
    <n v="979173922.5983398"/>
    <n v="876641246.77608013"/>
    <n v="3822693.4372799997"/>
    <n v="3705521.2749200007"/>
    <n v="405025.26086999994"/>
    <n v="387436.92212"/>
    <n v="171705.4767"/>
    <n v="113757.96953"/>
    <m/>
    <m/>
    <m/>
    <m/>
    <m/>
    <m/>
    <m/>
    <m/>
    <m/>
    <m/>
    <m/>
    <m/>
    <m/>
    <m/>
    <m/>
    <n v="0"/>
    <m/>
    <n v="0"/>
    <m/>
    <n v="0"/>
    <m/>
    <n v="-60.087719298245609"/>
    <m/>
    <m/>
    <n v="-4.4935468866574269E-7"/>
    <n v="-60.087719298245609"/>
    <m/>
    <m/>
    <m/>
    <s v="Resto"/>
    <n v="2024"/>
    <n v="4"/>
    <d v="2026-02-27T00:00:00"/>
    <x v="4"/>
    <x v="34"/>
  </r>
  <r>
    <n v="2025"/>
    <n v="12"/>
    <n v="718"/>
    <x v="55"/>
    <s v="GMM. Gpo y Col"/>
    <n v="281"/>
    <s v="71a1c003a2b855d85582c8f6c7648c49d3fe836408a7e1b5d9b222448acb3c1b"/>
    <s v="a62909462c6310cff6f2c460478962c30aafe7f1a24cba6daff12de1aba6d3de"/>
    <x v="7"/>
    <n v="89358.062109999999"/>
    <n v="85728.298159999991"/>
    <n v="89358.062109999999"/>
    <n v="85728.298159999991"/>
    <n v="60894.484299999996"/>
    <n v="35636.139400000007"/>
    <n v="60894.484299999996"/>
    <n v="35636.139400000007"/>
    <n v="34851877.802999951"/>
    <n v="34722901.368000001"/>
    <n v="143.042"/>
    <n v="137.94900000000001"/>
    <n v="0"/>
    <n v="0"/>
    <n v="36678.174920000005"/>
    <n v="25820.038390000002"/>
    <n v="88045.438529999999"/>
    <n v="64951.259530000003"/>
    <n v="0"/>
    <n v="0"/>
    <n v="0"/>
    <n v="0"/>
    <n v="0"/>
    <n v="0"/>
    <s v="GMM. Gpo y Col"/>
    <s v="Accidentes y Enfermedades"/>
    <s v="Gastos Medicos"/>
    <x v="29"/>
    <x v="0"/>
    <n v="171705.4767"/>
    <n v="113757.96953"/>
    <n v="1025001350.6946898"/>
    <n v="915229324.65265012"/>
    <n v="979173922.5983398"/>
    <n v="876641246.77608013"/>
    <n v="89461952.377649993"/>
    <n v="78987387.650929973"/>
    <n v="73926910.578630015"/>
    <n v="62198937.928239994"/>
    <n v="171705.4767"/>
    <n v="113757.96953"/>
    <n v="9.9883872121176803E-2"/>
    <n v="0.10853416059138481"/>
    <n v="3629.7639500000078"/>
    <n v="4.2340324349207981"/>
    <n v="52.041474638647912"/>
    <n v="75.360256968538735"/>
    <n v="52.041474638647912"/>
    <n v="75.360256968538735"/>
    <n v="8.7178482300962826E-3"/>
    <n v="9.1258621219077289E-3"/>
    <n v="9.3668653146068929E-3"/>
    <n v="9.7791768839616908E-3"/>
    <m/>
    <m/>
    <m/>
    <n v="0"/>
    <m/>
    <n v="0"/>
    <m/>
    <n v="0"/>
    <m/>
    <n v="70.878454639786213"/>
    <n v="68.146603520831434"/>
    <n v="41.568700376496558"/>
    <n v="8.2371201262673499E-2"/>
    <n v="42.053138597211827"/>
    <n v="35.556168066815005"/>
    <n v="41.658234125896868"/>
    <n v="39.752944864870734"/>
    <s v="Resto"/>
    <n v="2024"/>
    <n v="4"/>
    <d v="2026-02-27T00:00:00"/>
    <x v="29"/>
    <x v="7"/>
  </r>
  <r>
    <n v="2025"/>
    <n v="12"/>
    <n v="718"/>
    <x v="55"/>
    <s v="AP Gpo y Col"/>
    <n v="281"/>
    <s v="71a1c003a2b855d85582c8f6c7648c49d3fe836408a7e1b5d9b222448acb3c1b"/>
    <s v="a62909462c6310cff6f2c460478962c30aafe7f1a24cba6daff12de1aba6d3de"/>
    <x v="9"/>
    <n v="35691.215539999997"/>
    <n v="7745.0221700000002"/>
    <n v="35691.215539999997"/>
    <n v="7745.0221700000002"/>
    <n v="24930.128959999998"/>
    <n v="1774.4851000000001"/>
    <n v="24930.128959999998"/>
    <n v="1774.4851000000001"/>
    <n v="34851877.802999951"/>
    <n v="34722901.368000001"/>
    <n v="143.042"/>
    <n v="137.94900000000001"/>
    <n v="0"/>
    <n v="0"/>
    <n v="12532.02655"/>
    <n v="887.22081000000003"/>
    <n v="20818.202239999999"/>
    <n v="4232.0659599999999"/>
    <n v="0"/>
    <n v="0"/>
    <n v="0"/>
    <n v="0"/>
    <n v="0"/>
    <n v="0"/>
    <s v="AP Gpo y Col"/>
    <s v="Accidentes y Enfermedades"/>
    <s v="Accidentes Personales"/>
    <x v="3"/>
    <x v="0"/>
    <n v="171705.4767"/>
    <n v="113757.96953"/>
    <n v="1025001350.6946898"/>
    <n v="915229324.65265012"/>
    <n v="979173922.5983398"/>
    <n v="876641246.77608013"/>
    <n v="2989208.7794700004"/>
    <n v="2889579.59987"/>
    <n v="1322156.15447"/>
    <n v="1195750.6656100003"/>
    <n v="171705.4767"/>
    <n v="113757.96953"/>
    <n v="1.1940020979842099"/>
    <n v="0.26803283669183026"/>
    <n v="27946.193369999997"/>
    <n v="360.82780341479639"/>
    <n v="20.786300021378409"/>
    <n v="6.8083336947724797"/>
    <n v="20.786300021378409"/>
    <n v="6.8083336947724797"/>
    <n v="3.4820652202858507E-3"/>
    <n v="3.6450332996297175E-3"/>
    <n v="8.462384193097625E-4"/>
    <n v="8.8348822263188654E-4"/>
    <m/>
    <m/>
    <m/>
    <n v="0"/>
    <m/>
    <n v="0"/>
    <m/>
    <n v="0"/>
    <m/>
    <n v="1304.9218536689882"/>
    <n v="69.849481399870527"/>
    <n v="22.91129787689168"/>
    <n v="1.8855661546266826"/>
    <n v="1312.5036753815546"/>
    <n v="391.91582637809358"/>
    <n v="60.197448394083821"/>
    <n v="20.964248156472497"/>
    <s v="Resto"/>
    <n v="2024"/>
    <n v="4"/>
    <d v="2026-02-27T00:00:00"/>
    <x v="3"/>
    <x v="9"/>
  </r>
  <r>
    <n v="2025"/>
    <n v="12"/>
    <n v="718"/>
    <x v="55"/>
    <s v="Salud Individual"/>
    <n v="281"/>
    <s v="71a1c003a2b855d85582c8f6c7648c49d3fe836408a7e1b5d9b222448acb3c1b"/>
    <s v="a62909462c6310cff6f2c460478962c30aafe7f1a24cba6daff12de1aba6d3de"/>
    <x v="24"/>
    <n v="6344.1883399999997"/>
    <n v="3232.4842999999996"/>
    <n v="6344.1883399999997"/>
    <n v="3232.4842999999996"/>
    <n v="1717.7597000000001"/>
    <n v="751.47604999999999"/>
    <n v="1717.7597000000001"/>
    <n v="751.47604999999999"/>
    <n v="34851877.802999951"/>
    <n v="34722901.368000001"/>
    <n v="143.042"/>
    <n v="137.94900000000001"/>
    <n v="0"/>
    <n v="0"/>
    <n v="1717.7597000000001"/>
    <n v="751.4760500000001"/>
    <n v="4754.0619800000004"/>
    <n v="2070.1101200000003"/>
    <n v="0"/>
    <n v="0"/>
    <n v="0"/>
    <n v="0"/>
    <n v="0"/>
    <n v="0"/>
    <s v="Salud Individual"/>
    <s v="Accidentes y Enfermedades"/>
    <s v="Salud"/>
    <x v="31"/>
    <x v="0"/>
    <n v="171705.4767"/>
    <n v="113757.96953"/>
    <n v="1025001350.6946898"/>
    <n v="915229324.65265012"/>
    <n v="979173922.5983398"/>
    <n v="876641246.77608013"/>
    <n v="2804346.7436799998"/>
    <n v="2414500.2255700002"/>
    <n v="2031862.0334500002"/>
    <n v="1463480.7970499997"/>
    <n v="171705.4767"/>
    <n v="113757.96953"/>
    <n v="0.22622695835661349"/>
    <n v="0.13387798707854312"/>
    <n v="3111.7040400000001"/>
    <n v="96.263546894875887"/>
    <n v="3.6948083788174242"/>
    <n v="2.8415453557717867"/>
    <n v="3.6948083788174242"/>
    <n v="2.8415453557717867"/>
    <n v="6.1894438828790385E-4"/>
    <n v="6.4791230583071866E-4"/>
    <n v="3.5318845374920644E-4"/>
    <n v="3.6873513673783029E-4"/>
    <m/>
    <m/>
    <m/>
    <n v="0"/>
    <m/>
    <n v="0"/>
    <m/>
    <n v="0"/>
    <m/>
    <n v="128.58475662664168"/>
    <n v="27.076114515225758"/>
    <n v="23.247631860114527"/>
    <n v="8.4541158391710766E-2"/>
    <n v="128.58475662664165"/>
    <n v="129.65261287645893"/>
    <n v="36.132463296155848"/>
    <n v="36.301259664389256"/>
    <s v="Medianas"/>
    <n v="2024"/>
    <n v="4"/>
    <d v="2026-02-27T00:00:00"/>
    <x v="31"/>
    <x v="24"/>
  </r>
  <r>
    <n v="2025"/>
    <n v="12"/>
    <n v="718"/>
    <x v="55"/>
    <s v="Total General"/>
    <n v="281"/>
    <s v="71a1c003a2b855d85582c8f6c7648c49d3fe836408a7e1b5d9b222448acb3c1b"/>
    <s v="a62909462c6310cff6f2c460478962c30aafe7f1a24cba6daff12de1aba6d3de"/>
    <x v="70"/>
    <n v="171705.4767"/>
    <n v="113757.96953"/>
    <n v="171705.4767"/>
    <n v="113757.96953"/>
    <n v="104723.97325000001"/>
    <n v="44588.066819999993"/>
    <n v="104723.97325000001"/>
    <n v="44588.066819999993"/>
    <n v="34851877.802999951"/>
    <n v="34722901.368000001"/>
    <n v="143.042"/>
    <n v="137.94900000000001"/>
    <n v="0"/>
    <n v="0"/>
    <n v="68109.561450000008"/>
    <n v="33855.136960000003"/>
    <n v="140712.61144000001"/>
    <n v="85247.484660000002"/>
    <n v="0"/>
    <n v="0"/>
    <n v="0"/>
    <n v="0"/>
    <n v="0"/>
    <n v="0"/>
    <s v="Total General"/>
    <s v="Totales"/>
    <s v="Total General"/>
    <x v="26"/>
    <x v="0"/>
    <n v="171705.4767"/>
    <n v="113757.96953"/>
    <n v="1025001350.6946898"/>
    <n v="915229324.65265012"/>
    <n v="979173922.5983398"/>
    <n v="876641246.77608013"/>
    <n v="1025001350.6946898"/>
    <n v="915229324.65265012"/>
    <n v="593582477.48155999"/>
    <n v="529500429.12055987"/>
    <n v="171705.4767"/>
    <n v="113757.96953"/>
    <n v="1.6751731749780372E-2"/>
    <n v="1.2429449807366443E-2"/>
    <n v="57947.507169999997"/>
    <n v="50.939294547375155"/>
    <n v="100"/>
    <n v="100"/>
    <n v="100"/>
    <n v="100"/>
    <n v="1.6751731749780372E-2"/>
    <n v="1.7535748526100618E-2"/>
    <n v="1.2429449807366443E-2"/>
    <n v="1.2976570512550514E-2"/>
    <m/>
    <m/>
    <m/>
    <n v="0"/>
    <m/>
    <n v="0"/>
    <m/>
    <n v="0"/>
    <m/>
    <n v="134.86995673700309"/>
    <n v="60.990467667476565"/>
    <n v="39.195554389920197"/>
    <n v="1.7642699578046983E-2"/>
    <n v="101.17940013201472"/>
    <n v="65.063652025882561"/>
    <n v="48.403309947127227"/>
    <n v="39.713942405488453"/>
    <s v="Resto"/>
    <n v="2024"/>
    <n v="4"/>
    <d v="2026-02-27T00:00:00"/>
    <x v="26"/>
    <x v="70"/>
  </r>
  <r>
    <n v="2025"/>
    <n v="12"/>
    <n v="603"/>
    <x v="56"/>
    <s v="Credito a la Vivienda"/>
    <n v="242"/>
    <s v="14063697603e22d600d336bee6cff12c8be93509ce84a0642918d89b2aef1753"/>
    <s v="a62909462c6310cff6f2c460478962c30aafe7f1a24cba6daff12de1aba6d3de"/>
    <x v="13"/>
    <n v="476196.31761999999"/>
    <n v="470017.15100000001"/>
    <n v="476196.31761999999"/>
    <n v="470017.15100000001"/>
    <n v="211939.96643999999"/>
    <n v="117803.68642"/>
    <n v="211939.96643999999"/>
    <n v="117803.68642"/>
    <n v="34851877.802999951"/>
    <n v="34722901.368000001"/>
    <n v="143.042"/>
    <n v="137.94900000000001"/>
    <n v="0"/>
    <n v="0"/>
    <n v="207851.05562"/>
    <n v="105660.13335999999"/>
    <n v="197505.25347"/>
    <n v="438661.05018999998"/>
    <n v="0"/>
    <n v="0"/>
    <n v="0"/>
    <n v="0"/>
    <n v="0"/>
    <n v="0"/>
    <s v="Credito a la Vivienda"/>
    <s v="Daños Sin Autos"/>
    <s v="Credito a la Vivienda"/>
    <x v="56"/>
    <x v="0"/>
    <n v="476196.31761999999"/>
    <n v="470017.15100000001"/>
    <n v="1025001350.6946898"/>
    <n v="915229324.65265012"/>
    <n v="979173922.5983398"/>
    <n v="876641246.77608013"/>
    <n v="647751.75355999998"/>
    <n v="627780.24341"/>
    <n v="370587.89565999998"/>
    <n v="204603.79476999998"/>
    <n v="476196.31761999999"/>
    <n v="470017.15100000001"/>
    <n v="73.515249476802978"/>
    <n v="74.869694599967559"/>
    <n v="6179.1666199999745"/>
    <n v="1.3146683279223526"/>
    <n v="100"/>
    <n v="100"/>
    <n v="100"/>
    <n v="100"/>
    <n v="4.6458116108555388E-2"/>
    <n v="4.8632455034787234E-2"/>
    <n v="5.135512361105584E-2"/>
    <n v="5.3615678332331107E-2"/>
    <m/>
    <m/>
    <m/>
    <n v="0"/>
    <m/>
    <n v="0"/>
    <m/>
    <n v="0"/>
    <m/>
    <n v="79.909451801347117"/>
    <n v="44.506846986818999"/>
    <n v="25.063699520190486"/>
    <n v="57.190202087562703"/>
    <n v="96.716631912454758"/>
    <n v="-54.975429574963783"/>
    <n v="105.23824149901483"/>
    <n v="24.086964938928308"/>
    <s v="Grandes"/>
    <n v="2024"/>
    <n v="4"/>
    <d v="2026-02-27T00:00:00"/>
    <x v="56"/>
    <x v="13"/>
  </r>
  <r>
    <n v="2025"/>
    <n v="12"/>
    <n v="603"/>
    <x v="56"/>
    <s v="Total General"/>
    <n v="242"/>
    <s v="14063697603e22d600d336bee6cff12c8be93509ce84a0642918d89b2aef1753"/>
    <s v="a62909462c6310cff6f2c460478962c30aafe7f1a24cba6daff12de1aba6d3de"/>
    <x v="50"/>
    <n v="476196.31761999999"/>
    <n v="470017.15100000001"/>
    <n v="476196.31761999999"/>
    <n v="470017.15100000001"/>
    <n v="211939.96643999999"/>
    <n v="117803.68642"/>
    <n v="211939.96643999999"/>
    <n v="117803.68642"/>
    <n v="34851877.802999951"/>
    <n v="34722901.368000001"/>
    <n v="143.042"/>
    <n v="137.94900000000001"/>
    <n v="0"/>
    <n v="0"/>
    <n v="207851.05562"/>
    <n v="105660.13335999999"/>
    <n v="197505.25347"/>
    <n v="438661.05018999998"/>
    <n v="0"/>
    <n v="0"/>
    <n v="0"/>
    <n v="0"/>
    <n v="0"/>
    <n v="0"/>
    <s v="Total General"/>
    <s v="Totales"/>
    <s v="Total General"/>
    <x v="26"/>
    <x v="0"/>
    <n v="476196.31761999999"/>
    <n v="470017.15100000001"/>
    <n v="1025001350.6946898"/>
    <n v="915229324.65265012"/>
    <n v="979173922.5983398"/>
    <n v="876641246.77608013"/>
    <n v="1025001350.6946898"/>
    <n v="915229324.65265012"/>
    <n v="593582477.48155999"/>
    <n v="529500429.12055987"/>
    <n v="476196.31761999999"/>
    <n v="470017.15100000001"/>
    <n v="4.6458116108555388E-2"/>
    <n v="5.135512361105584E-2"/>
    <n v="6179.1666199999745"/>
    <n v="1.3146683279223526"/>
    <n v="100"/>
    <n v="100"/>
    <n v="100"/>
    <n v="100"/>
    <n v="4.6458116108555388E-2"/>
    <n v="4.8632455034787234E-2"/>
    <n v="5.135512361105584E-2"/>
    <n v="5.3615678332331107E-2"/>
    <m/>
    <m/>
    <m/>
    <n v="0"/>
    <m/>
    <n v="0"/>
    <m/>
    <n v="0"/>
    <m/>
    <n v="79.909451801347117"/>
    <n v="44.506846986818999"/>
    <n v="25.063699520190486"/>
    <n v="3.5705226228916774E-2"/>
    <n v="96.716631912454758"/>
    <n v="-54.975429574963783"/>
    <n v="105.23824149901483"/>
    <n v="24.086964938928308"/>
    <s v="Resto"/>
    <n v="2024"/>
    <n v="4"/>
    <d v="2026-02-27T00:00:00"/>
    <x v="26"/>
    <x v="50"/>
  </r>
  <r>
    <n v="2025"/>
    <n v="12"/>
    <n v="603"/>
    <x v="56"/>
    <s v="Daños"/>
    <n v="242"/>
    <s v="14063697603e22d600d336bee6cff12c8be93509ce84a0642918d89b2aef1753"/>
    <s v="a62909462c6310cff6f2c460478962c30aafe7f1a24cba6daff12de1aba6d3de"/>
    <x v="44"/>
    <n v="476196.31761999999"/>
    <n v="470017.15100000001"/>
    <n v="476196.31761999999"/>
    <n v="470017.15100000001"/>
    <n v="211939.96643999999"/>
    <n v="117803.68642"/>
    <n v="211939.96643999999"/>
    <n v="117803.68642"/>
    <n v="34851877.802999951"/>
    <n v="34722901.368000001"/>
    <n v="143.042"/>
    <n v="137.94900000000001"/>
    <n v="0"/>
    <n v="0"/>
    <n v="207851.05562"/>
    <n v="105660.13335999999"/>
    <n v="197505.25347"/>
    <n v="438661.05018999998"/>
    <n v="0"/>
    <n v="0"/>
    <n v="0"/>
    <n v="0"/>
    <n v="0"/>
    <n v="0"/>
    <s v="Daños"/>
    <s v="Totales"/>
    <s v="Daños Total"/>
    <x v="23"/>
    <x v="0"/>
    <n v="476196.31761999999"/>
    <n v="470017.15100000001"/>
    <n v="1025001350.6946898"/>
    <n v="915229324.65265012"/>
    <n v="979173922.5983398"/>
    <n v="876641246.77608013"/>
    <n v="371146564.74468988"/>
    <n v="331092600.86896008"/>
    <n v="192698359.00147003"/>
    <n v="170533067.60229999"/>
    <n v="476196.31761999999"/>
    <n v="470017.15100000001"/>
    <n v="0.12830411563894531"/>
    <n v="0.14195942457379879"/>
    <n v="6179.1666199999745"/>
    <n v="1.3146683279223526"/>
    <n v="100"/>
    <n v="100"/>
    <n v="100"/>
    <n v="100"/>
    <n v="4.6458116108555388E-2"/>
    <n v="4.8632455034787234E-2"/>
    <n v="5.135512361105584E-2"/>
    <n v="5.3615678332331107E-2"/>
    <m/>
    <m/>
    <m/>
    <n v="0"/>
    <m/>
    <n v="0"/>
    <m/>
    <n v="0"/>
    <m/>
    <n v="79.909451801347117"/>
    <n v="44.506846986818999"/>
    <n v="25.063699520190486"/>
    <n v="0.10998535095899969"/>
    <n v="96.716631912454758"/>
    <n v="-54.975429574963783"/>
    <n v="105.23824149901483"/>
    <n v="24.086964938928308"/>
    <s v="Resto"/>
    <n v="2024"/>
    <n v="4"/>
    <d v="2026-02-27T00:00:00"/>
    <x v="23"/>
    <x v="44"/>
  </r>
  <r>
    <n v="2025"/>
    <n v="12"/>
    <n v="603"/>
    <x v="56"/>
    <s v="Daños Sin Autos"/>
    <n v="242"/>
    <s v="14063697603e22d600d336bee6cff12c8be93509ce84a0642918d89b2aef1753"/>
    <s v="a62909462c6310cff6f2c460478962c30aafe7f1a24cba6daff12de1aba6d3de"/>
    <x v="32"/>
    <n v="476196.31761999999"/>
    <n v="470017.15100000001"/>
    <n v="476196.31761999999"/>
    <n v="470017.15100000001"/>
    <n v="211939.96643999999"/>
    <n v="117803.68642"/>
    <n v="211939.96643999999"/>
    <n v="117803.68642"/>
    <n v="34851877.802999951"/>
    <n v="34722901.368000001"/>
    <n v="143.042"/>
    <n v="137.94900000000001"/>
    <n v="0"/>
    <n v="0"/>
    <n v="207851.05562"/>
    <n v="105660.13335999999"/>
    <n v="197505.25347"/>
    <n v="438661.05018999998"/>
    <n v="0"/>
    <n v="0"/>
    <n v="0"/>
    <n v="0"/>
    <n v="0"/>
    <n v="0"/>
    <s v="Daños Sin Autos"/>
    <s v="Totales"/>
    <s v="Daños Sin Autos Total"/>
    <x v="24"/>
    <x v="0"/>
    <n v="476196.31761999999"/>
    <n v="470017.15100000001"/>
    <n v="1025001350.6946898"/>
    <n v="915229324.65265012"/>
    <n v="979173922.5983398"/>
    <n v="876641246.77608013"/>
    <n v="158795452.76903"/>
    <n v="137875233.45422003"/>
    <n v="62296046.385199986"/>
    <n v="56116765.89553"/>
    <n v="476196.31761999999"/>
    <n v="470017.15100000001"/>
    <n v="0.2998803235963145"/>
    <n v="0.34090034825294718"/>
    <n v="6179.1666199999745"/>
    <n v="1.3146683279223526"/>
    <n v="100"/>
    <n v="100"/>
    <n v="100"/>
    <n v="100"/>
    <n v="4.6458116108555388E-2"/>
    <n v="4.8632455034787234E-2"/>
    <n v="5.135512361105584E-2"/>
    <n v="5.3615678332331107E-2"/>
    <m/>
    <m/>
    <m/>
    <n v="0"/>
    <m/>
    <n v="0"/>
    <m/>
    <n v="0"/>
    <m/>
    <n v="79.909451801347117"/>
    <n v="44.506846986818999"/>
    <n v="25.063699520190486"/>
    <n v="0.34021415280432904"/>
    <n v="96.716631912454758"/>
    <n v="-54.975429574963783"/>
    <n v="105.23824149901483"/>
    <n v="24.086964938928308"/>
    <s v="Resto"/>
    <n v="2024"/>
    <n v="4"/>
    <d v="2026-02-27T00:00:00"/>
    <x v="24"/>
    <x v="32"/>
  </r>
  <r>
    <n v="2025"/>
    <n v="12"/>
    <n v="603"/>
    <x v="56"/>
    <s v="Total General Sin Pensiones"/>
    <n v="242"/>
    <s v="14063697603e22d600d336bee6cff12c8be93509ce84a0642918d89b2aef1753"/>
    <s v="a62909462c6310cff6f2c460478962c30aafe7f1a24cba6daff12de1aba6d3de"/>
    <x v="58"/>
    <n v="476196.31761999999"/>
    <n v="470017.15100000001"/>
    <n v="476196.31761999999"/>
    <n v="470017.15100000001"/>
    <n v="211939.96643999999"/>
    <n v="117803.68642"/>
    <n v="211939.96643999999"/>
    <n v="117803.68642"/>
    <n v="34851877.802999951"/>
    <n v="34722901.368000001"/>
    <n v="143.042"/>
    <n v="137.94900000000001"/>
    <n v="0"/>
    <n v="0"/>
    <n v="207851.05562"/>
    <n v="105660.13335999999"/>
    <n v="197505.25347"/>
    <n v="438661.05018999998"/>
    <n v="0"/>
    <n v="0"/>
    <n v="0"/>
    <n v="0"/>
    <n v="0"/>
    <n v="0"/>
    <s v="Total General Sin Pensiones"/>
    <s v="Totales"/>
    <s v="Total General Sin Pensiones"/>
    <x v="25"/>
    <x v="0"/>
    <n v="476196.31761999999"/>
    <n v="470017.15100000001"/>
    <n v="1025001350.6946898"/>
    <n v="915229324.65265012"/>
    <n v="979173922.5983398"/>
    <n v="876641246.77608013"/>
    <n v="979173922.5983398"/>
    <n v="876641246.77608013"/>
    <n v="558476302.03137994"/>
    <n v="497794560.05847001"/>
    <n v="476196.31761999999"/>
    <n v="470017.15100000001"/>
    <n v="4.8632455034787234E-2"/>
    <n v="5.3615678332331107E-2"/>
    <n v="6179.1666199999745"/>
    <n v="1.3146683279223526"/>
    <n v="100"/>
    <n v="100"/>
    <n v="100"/>
    <n v="100"/>
    <n v="4.6458116108555388E-2"/>
    <n v="4.8632455034787234E-2"/>
    <n v="5.135512361105584E-2"/>
    <n v="5.3615678332331107E-2"/>
    <m/>
    <m/>
    <m/>
    <n v="0"/>
    <m/>
    <n v="0"/>
    <m/>
    <n v="0"/>
    <m/>
    <n v="79.909451801347117"/>
    <n v="44.506846986818999"/>
    <n v="25.063699520190486"/>
    <n v="3.7949679452663934E-2"/>
    <n v="96.716631912454758"/>
    <n v="-54.975429574963783"/>
    <n v="105.23824149901483"/>
    <n v="24.086964938928308"/>
    <s v="Resto"/>
    <n v="2024"/>
    <n v="4"/>
    <d v="2026-02-27T00:00:00"/>
    <x v="25"/>
    <x v="58"/>
  </r>
  <r>
    <n v="2025"/>
    <n v="12"/>
    <n v="128"/>
    <x v="57"/>
    <s v="AP Gpo y Col"/>
    <n v="267"/>
    <s v="8acc23987b8960d83c44541f9f0eb46454cea080ea94d916f56fccf033db866f"/>
    <s v="a62909462c6310cff6f2c460478962c30aafe7f1a24cba6daff12de1aba6d3de"/>
    <x v="15"/>
    <n v="85.266800000000003"/>
    <n v="115.15496"/>
    <n v="85.266800000000003"/>
    <n v="115.15496"/>
    <n v="-2343.9197099999997"/>
    <n v="-24.570149999999998"/>
    <n v="-2343.9197099999997"/>
    <n v="-24.570149999999998"/>
    <n v="34851877.802999951"/>
    <n v="34722901.368000001"/>
    <n v="143.042"/>
    <n v="137.94900000000001"/>
    <n v="0"/>
    <n v="0"/>
    <n v="-2343.9197100000001"/>
    <n v="-24.570150000000002"/>
    <n v="70.837039999999988"/>
    <n v="129.47617"/>
    <n v="0"/>
    <n v="0"/>
    <n v="0"/>
    <n v="0"/>
    <n v="0"/>
    <n v="0"/>
    <s v="AP Gpo y Col"/>
    <s v="Accidentes y Enfermedades"/>
    <s v="Accidentes Personales"/>
    <x v="3"/>
    <x v="0"/>
    <n v="119831.89865999999"/>
    <n v="97178.802089999997"/>
    <n v="1025001350.6946898"/>
    <n v="915229324.65265012"/>
    <n v="979173922.5983398"/>
    <n v="876641246.77608013"/>
    <n v="2989208.7794700004"/>
    <n v="2889579.59987"/>
    <n v="1322156.15447"/>
    <n v="1195750.6656100003"/>
    <n v="85.266800000000003"/>
    <n v="115.15496"/>
    <n v="2.8524872730742541E-3"/>
    <n v="3.9851804049689694E-3"/>
    <n v="-29.888159999999999"/>
    <n v="-25.954730912155235"/>
    <n v="100"/>
    <n v="100"/>
    <n v="7.1155344239289889E-2"/>
    <n v="0.11849802376999027"/>
    <n v="8.3187012331457746E-6"/>
    <n v="8.7080341941435378E-6"/>
    <n v="1.2582088106027837E-5"/>
    <n v="1.3135927658376992E-5"/>
    <m/>
    <m/>
    <m/>
    <n v="0"/>
    <m/>
    <n v="0"/>
    <m/>
    <n v="0"/>
    <m/>
    <n v="9439.7045195084283"/>
    <n v="-2748.9242120027952"/>
    <n v="-21.336597225165114"/>
    <n v="-0.17728009676282031"/>
    <n v="9439.7045195084283"/>
    <n v="-45.289515437473952"/>
    <n v="-3308.8899677343952"/>
    <n v="-18.976580787028226"/>
    <s v="Resto"/>
    <n v="2024"/>
    <n v="4"/>
    <d v="2026-02-27T00:00:00"/>
    <x v="3"/>
    <x v="15"/>
  </r>
  <r>
    <n v="2025"/>
    <n v="12"/>
    <n v="128"/>
    <x v="57"/>
    <s v="Accidentes y Enfermedades Total"/>
    <n v="267"/>
    <s v="8acc23987b8960d83c44541f9f0eb46454cea080ea94d916f56fccf033db866f"/>
    <s v="a62909462c6310cff6f2c460478962c30aafe7f1a24cba6daff12de1aba6d3de"/>
    <x v="52"/>
    <n v="85.266800000000003"/>
    <n v="115.15496"/>
    <n v="85.266800000000003"/>
    <n v="115.15496"/>
    <n v="-2343.9197099999997"/>
    <n v="-24.570149999999998"/>
    <n v="-2343.9197099999997"/>
    <n v="-24.570149999999998"/>
    <n v="34851877.802999951"/>
    <n v="34722901.368000001"/>
    <n v="143.042"/>
    <n v="137.94900000000001"/>
    <n v="0"/>
    <n v="0"/>
    <n v="-2343.9197100000001"/>
    <n v="-24.570150000000002"/>
    <n v="70.837039999999988"/>
    <n v="129.47617"/>
    <n v="0"/>
    <n v="0"/>
    <n v="0"/>
    <n v="0"/>
    <n v="0"/>
    <n v="0"/>
    <s v="Accidentes y Enfermedades Total"/>
    <s v="Totales"/>
    <s v="Accidentes y Enfermedades Total"/>
    <x v="2"/>
    <x v="0"/>
    <n v="119831.89865999999"/>
    <n v="97178.802089999997"/>
    <n v="1025001350.6946898"/>
    <n v="915229324.65265012"/>
    <n v="979173922.5983398"/>
    <n v="876641246.77608013"/>
    <n v="188947947.14104998"/>
    <n v="169654061.67242995"/>
    <n v="145343919.95890003"/>
    <n v="122278581.2772"/>
    <n v="85.266800000000003"/>
    <n v="115.15496"/>
    <n v="4.5127137547754453E-5"/>
    <n v="6.787633544685924E-5"/>
    <n v="-29.888159999999999"/>
    <n v="-25.954730912155235"/>
    <n v="100"/>
    <n v="100"/>
    <n v="7.1155344239289889E-2"/>
    <n v="0.11849802376999027"/>
    <n v="8.3187012331457746E-6"/>
    <n v="8.7080341941435378E-6"/>
    <n v="1.2582088106027837E-5"/>
    <n v="1.3135927658376992E-5"/>
    <m/>
    <m/>
    <m/>
    <n v="0"/>
    <m/>
    <n v="0"/>
    <m/>
    <n v="0"/>
    <m/>
    <n v="9439.7045195084283"/>
    <n v="-2748.9242120027952"/>
    <n v="-21.336597225165114"/>
    <n v="-1.6126713182517763E-3"/>
    <n v="9439.7045195084283"/>
    <n v="-45.289515437473952"/>
    <n v="-3308.8899677343952"/>
    <n v="-18.976580787028226"/>
    <s v="Resto"/>
    <n v="2024"/>
    <n v="4"/>
    <d v="2026-02-27T00:00:00"/>
    <x v="2"/>
    <x v="52"/>
  </r>
  <r>
    <n v="2025"/>
    <n v="12"/>
    <n v="128"/>
    <x v="57"/>
    <s v="Accidentes Personales"/>
    <n v="267"/>
    <s v="8acc23987b8960d83c44541f9f0eb46454cea080ea94d916f56fccf033db866f"/>
    <s v="a62909462c6310cff6f2c460478962c30aafe7f1a24cba6daff12de1aba6d3de"/>
    <x v="15"/>
    <n v="85.266800000000003"/>
    <n v="115.15496"/>
    <n v="85.266800000000003"/>
    <n v="115.15496"/>
    <n v="-2343.9197100000001"/>
    <n v="-24.570150000000002"/>
    <n v="-2343.9197100000001"/>
    <n v="-24.570150000000002"/>
    <n v="34851877.802999951"/>
    <n v="34722901.368000001"/>
    <n v="143.042"/>
    <n v="137.94900000000001"/>
    <n v="0"/>
    <n v="0"/>
    <n v="-2343.9197100000001"/>
    <n v="-24.570150000000002"/>
    <n v="70.837039999999988"/>
    <n v="129.47617"/>
    <n v="0"/>
    <n v="0"/>
    <n v="0"/>
    <n v="0"/>
    <n v="0"/>
    <n v="0"/>
    <s v="Accidentes Personales"/>
    <s v="Accidentes y Enfermedades"/>
    <s v="Accidentes Personales"/>
    <x v="5"/>
    <x v="0"/>
    <n v="119831.89865999999"/>
    <n v="97178.802089999997"/>
    <n v="1025001350.6946898"/>
    <n v="915229324.65265012"/>
    <n v="979173922.5983398"/>
    <n v="876641246.77608013"/>
    <n v="6811902.2167499969"/>
    <n v="6595100.8747899998"/>
    <n v="1727181.4153400001"/>
    <n v="1583187.5877299996"/>
    <n v="85.266800000000003"/>
    <n v="115.15496"/>
    <n v="1.2517325893248268E-3"/>
    <n v="1.7460682131517319E-3"/>
    <n v="-29.888159999999999"/>
    <n v="-25.954730912155235"/>
    <n v="100"/>
    <n v="100"/>
    <n v="7.1155344239289889E-2"/>
    <n v="0.11849802376999027"/>
    <n v="8.3187012331457746E-6"/>
    <n v="8.7080341941435378E-6"/>
    <n v="1.2582088106027837E-5"/>
    <n v="1.3135927658376992E-5"/>
    <m/>
    <m/>
    <m/>
    <n v="0"/>
    <m/>
    <n v="0"/>
    <m/>
    <n v="0"/>
    <m/>
    <n v="9439.7045195084283"/>
    <n v="-2748.9242120027961"/>
    <n v="-21.336597225165118"/>
    <n v="-0.13570778895502378"/>
    <n v="9439.7045195084283"/>
    <n v="-45.289515437473952"/>
    <n v="-3308.8899677343952"/>
    <n v="-18.976580787028226"/>
    <s v="Resto"/>
    <n v="2024"/>
    <n v="4"/>
    <d v="2026-02-27T00:00:00"/>
    <x v="5"/>
    <x v="15"/>
  </r>
  <r>
    <n v="2025"/>
    <n v="12"/>
    <n v="128"/>
    <x v="57"/>
    <s v="Daños Sin Autos"/>
    <n v="267"/>
    <s v="8acc23987b8960d83c44541f9f0eb46454cea080ea94d916f56fccf033db866f"/>
    <s v="a62909462c6310cff6f2c460478962c30aafe7f1a24cba6daff12de1aba6d3de"/>
    <x v="52"/>
    <n v="119746.63185999999"/>
    <n v="97063.647129999998"/>
    <n v="119746.63185999999"/>
    <n v="97063.647129999998"/>
    <n v="20347.814200000004"/>
    <n v="4489.2006600000004"/>
    <n v="20347.814200000004"/>
    <n v="4489.2006600000004"/>
    <n v="34851877.802999951"/>
    <n v="34722901.368000001"/>
    <n v="143.042"/>
    <n v="137.94900000000001"/>
    <n v="0"/>
    <n v="0"/>
    <n v="19408.9012"/>
    <n v="4320.4113099999995"/>
    <n v="92284.044650000011"/>
    <n v="99152.860180000003"/>
    <n v="0"/>
    <n v="0"/>
    <n v="0"/>
    <n v="0"/>
    <n v="0"/>
    <n v="0"/>
    <s v="Daños Sin Autos"/>
    <s v="Totales"/>
    <s v="Daños Sin Autos Total"/>
    <x v="24"/>
    <x v="0"/>
    <n v="119831.89865999999"/>
    <n v="97178.802089999997"/>
    <n v="1025001350.6946898"/>
    <n v="915229324.65265012"/>
    <n v="979173922.5983398"/>
    <n v="876641246.77608013"/>
    <n v="158795452.76903"/>
    <n v="137875233.45422003"/>
    <n v="62296046.385199986"/>
    <n v="56116765.89553"/>
    <n v="119746.63185999999"/>
    <n v="97063.647129999998"/>
    <n v="7.540935824791721E-2"/>
    <n v="7.0399624862451396E-2"/>
    <n v="22682.984729999996"/>
    <n v="23.369186508745198"/>
    <n v="100"/>
    <n v="100"/>
    <n v="99.928844655760713"/>
    <n v="99.881501976230012"/>
    <n v="1.168258283550966E-2"/>
    <n v="1.2229352630454033E-2"/>
    <n v="1.0605390858388176E-2"/>
    <n v="1.1072219963064652E-2"/>
    <m/>
    <m/>
    <m/>
    <n v="0"/>
    <m/>
    <n v="0"/>
    <m/>
    <n v="0"/>
    <m/>
    <n v="353.2614097940546"/>
    <n v="16.992389584526563"/>
    <n v="4.6250071914024531"/>
    <n v="3.2663090807050231E-2"/>
    <n v="349.23734819127679"/>
    <n v="-6.9275011507792028"/>
    <n v="21.031697595842207"/>
    <n v="4.3573239361495135"/>
    <s v="Resto"/>
    <n v="2024"/>
    <n v="4"/>
    <d v="2026-02-27T00:00:00"/>
    <x v="24"/>
    <x v="52"/>
  </r>
  <r>
    <n v="2025"/>
    <n v="12"/>
    <n v="128"/>
    <x v="57"/>
    <s v="Diversos"/>
    <n v="267"/>
    <s v="8acc23987b8960d83c44541f9f0eb46454cea080ea94d916f56fccf033db866f"/>
    <s v="a62909462c6310cff6f2c460478962c30aafe7f1a24cba6daff12de1aba6d3de"/>
    <x v="45"/>
    <n v="119746.63185999999"/>
    <n v="97063.647129999998"/>
    <n v="119746.63185999999"/>
    <n v="97063.647129999998"/>
    <n v="20347.814200000004"/>
    <n v="4489.2006600000004"/>
    <n v="20347.814200000004"/>
    <n v="4489.2006600000004"/>
    <n v="34851877.802999951"/>
    <n v="34722901.368000001"/>
    <n v="143.042"/>
    <n v="137.94900000000001"/>
    <n v="0"/>
    <n v="0"/>
    <n v="19408.9012"/>
    <n v="4320.4113099999995"/>
    <n v="92284.044650000011"/>
    <n v="99152.860180000003"/>
    <n v="0"/>
    <n v="0"/>
    <n v="0"/>
    <n v="0"/>
    <n v="0"/>
    <n v="0"/>
    <s v="Diversos"/>
    <s v="Daños Sin Autos"/>
    <s v="Diversos"/>
    <x v="6"/>
    <x v="0"/>
    <n v="119831.89865999999"/>
    <n v="97178.802089999997"/>
    <n v="1025001350.6946898"/>
    <n v="915229324.65265012"/>
    <n v="979173922.5983398"/>
    <n v="876641246.77608013"/>
    <n v="37295032.047789998"/>
    <n v="33101301.12385001"/>
    <n v="10154871.342620004"/>
    <n v="8675799.5556700006"/>
    <n v="119746.63185999999"/>
    <n v="97063.647129999998"/>
    <n v="0.32107931079548663"/>
    <n v="0.2932321202928912"/>
    <n v="22682.984729999996"/>
    <n v="23.369186508745198"/>
    <n v="100"/>
    <n v="100"/>
    <n v="99.928844655760713"/>
    <n v="99.881501976230012"/>
    <n v="1.168258283550966E-2"/>
    <n v="1.2229352630454033E-2"/>
    <n v="1.0605390858388176E-2"/>
    <n v="1.1072219963064652E-2"/>
    <m/>
    <m/>
    <m/>
    <n v="0"/>
    <m/>
    <n v="0"/>
    <m/>
    <n v="0"/>
    <m/>
    <n v="353.2614097940546"/>
    <n v="16.992389584526563"/>
    <n v="4.6250071914024531"/>
    <n v="0.20037490888338694"/>
    <n v="349.23734819127679"/>
    <n v="-6.9275011507792028"/>
    <n v="21.031697595842207"/>
    <n v="4.3573239361495135"/>
    <s v="Resto"/>
    <n v="2024"/>
    <n v="4"/>
    <d v="2026-02-27T00:00:00"/>
    <x v="6"/>
    <x v="45"/>
  </r>
  <r>
    <n v="2025"/>
    <n v="12"/>
    <n v="128"/>
    <x v="57"/>
    <s v="Tecnicos"/>
    <n v="267"/>
    <s v="8acc23987b8960d83c44541f9f0eb46454cea080ea94d916f56fccf033db866f"/>
    <s v="a62909462c6310cff6f2c460478962c30aafe7f1a24cba6daff12de1aba6d3de"/>
    <x v="45"/>
    <n v="35903.782209999998"/>
    <n v="24882.95148"/>
    <n v="35903.782209999998"/>
    <n v="24882.95148"/>
    <n v="-2003.7466300000006"/>
    <n v="1611.0727700000002"/>
    <n v="-2003.7466300000006"/>
    <n v="1611.0727700000002"/>
    <n v="34851877.802999951"/>
    <n v="34722901.368000001"/>
    <n v="143.042"/>
    <n v="137.94900000000001"/>
    <n v="0"/>
    <n v="0"/>
    <n v="-2942.6596300000001"/>
    <n v="1442.28342"/>
    <n v="13269.665359999999"/>
    <n v="14884.15638"/>
    <n v="0"/>
    <n v="0"/>
    <n v="0"/>
    <n v="0"/>
    <n v="0"/>
    <n v="0"/>
    <s v="Tecnicos"/>
    <s v="Daños Sin Autos"/>
    <s v="Diversos"/>
    <x v="7"/>
    <x v="0"/>
    <n v="119831.89865999999"/>
    <n v="97178.802089999997"/>
    <n v="1025001350.6946898"/>
    <n v="915229324.65265012"/>
    <n v="979173922.5983398"/>
    <n v="876641246.77608013"/>
    <n v="18807011.735299997"/>
    <n v="17544387.203949999"/>
    <n v="7015944.0200799983"/>
    <n v="5608070.4322000016"/>
    <n v="119746.63185999999"/>
    <n v="97063.647129999998"/>
    <n v="0.1909063636229357"/>
    <n v="0.14182855856257989"/>
    <n v="11020.830729999998"/>
    <n v="44.290689305318701"/>
    <n v="29.983124913255494"/>
    <n v="25.635706277009746"/>
    <n v="29.961790317509767"/>
    <n v="25.605328471692012"/>
    <n v="3.5028034046654063E-3"/>
    <n v="3.6667420752715288E-3"/>
    <n v="2.7187668499852355E-3"/>
    <n v="2.8384417880756908E-3"/>
    <m/>
    <m/>
    <m/>
    <n v="0"/>
    <m/>
    <n v="0"/>
    <m/>
    <n v="0"/>
    <m/>
    <n v="-224.37344031331375"/>
    <n v="-5.5808789677927377"/>
    <n v="6.4746047963599551"/>
    <n v="-2.8559900481890579E-2"/>
    <n v="-304.02783455695555"/>
    <n v="-10.847044191025901"/>
    <n v="-22.17583902959856"/>
    <n v="9.6900582282111163"/>
    <s v="Resto"/>
    <n v="2024"/>
    <n v="4"/>
    <d v="2026-02-27T00:00:00"/>
    <x v="7"/>
    <x v="45"/>
  </r>
  <r>
    <n v="2025"/>
    <n v="12"/>
    <n v="128"/>
    <x v="57"/>
    <s v="Daños"/>
    <n v="267"/>
    <s v="8acc23987b8960d83c44541f9f0eb46454cea080ea94d916f56fccf033db866f"/>
    <s v="a62909462c6310cff6f2c460478962c30aafe7f1a24cba6daff12de1aba6d3de"/>
    <x v="57"/>
    <n v="119746.63185999999"/>
    <n v="97063.647129999998"/>
    <n v="119746.63185999999"/>
    <n v="97063.647129999998"/>
    <n v="20347.814200000004"/>
    <n v="4489.2006600000004"/>
    <n v="20347.814200000004"/>
    <n v="4489.2006600000004"/>
    <n v="34851877.802999951"/>
    <n v="34722901.368000001"/>
    <n v="143.042"/>
    <n v="137.94900000000001"/>
    <n v="0"/>
    <n v="0"/>
    <n v="19408.9012"/>
    <n v="4320.4113099999995"/>
    <n v="92284.044650000011"/>
    <n v="99152.860180000003"/>
    <n v="0"/>
    <n v="0"/>
    <n v="0"/>
    <n v="0"/>
    <n v="0"/>
    <n v="0"/>
    <s v="Daños"/>
    <s v="Totales"/>
    <s v="Daños Total"/>
    <x v="23"/>
    <x v="0"/>
    <n v="119831.89865999999"/>
    <n v="97178.802089999997"/>
    <n v="1025001350.6946898"/>
    <n v="915229324.65265012"/>
    <n v="979173922.5983398"/>
    <n v="876641246.77608013"/>
    <n v="371146564.74468988"/>
    <n v="331092600.86896008"/>
    <n v="192698359.00147003"/>
    <n v="170533067.60229999"/>
    <n v="119746.63185999999"/>
    <n v="97063.647129999998"/>
    <n v="3.2263974190997344E-2"/>
    <n v="2.9316163174669035E-2"/>
    <n v="22682.984729999996"/>
    <n v="23.369186508745198"/>
    <n v="100"/>
    <n v="100"/>
    <n v="99.928844655760713"/>
    <n v="99.881501976230012"/>
    <n v="1.168258283550966E-2"/>
    <n v="1.2229352630454033E-2"/>
    <n v="1.0605390858388176E-2"/>
    <n v="1.1072219963064652E-2"/>
    <m/>
    <m/>
    <m/>
    <n v="0"/>
    <m/>
    <n v="0"/>
    <m/>
    <n v="0"/>
    <m/>
    <n v="353.2614097940546"/>
    <n v="16.992389584526563"/>
    <n v="4.6250071914024531"/>
    <n v="1.0559412288427831E-2"/>
    <n v="349.23734819127679"/>
    <n v="-6.9275011507792028"/>
    <n v="21.031697595842207"/>
    <n v="4.3573239361495135"/>
    <s v="Resto"/>
    <n v="2024"/>
    <n v="4"/>
    <d v="2026-02-27T00:00:00"/>
    <x v="23"/>
    <x v="57"/>
  </r>
  <r>
    <n v="2025"/>
    <n v="12"/>
    <n v="128"/>
    <x v="57"/>
    <s v="Miscelaneos"/>
    <n v="267"/>
    <s v="8acc23987b8960d83c44541f9f0eb46454cea080ea94d916f56fccf033db866f"/>
    <s v="a62909462c6310cff6f2c460478962c30aafe7f1a24cba6daff12de1aba6d3de"/>
    <x v="33"/>
    <n v="83842.849650000004"/>
    <n v="72180.695650000009"/>
    <n v="83842.849650000004"/>
    <n v="72180.695650000009"/>
    <n v="22351.560830000002"/>
    <n v="2878.1278900000002"/>
    <n v="22351.560830000002"/>
    <n v="2878.1278900000002"/>
    <n v="34851877.802999951"/>
    <n v="34722901.368000001"/>
    <n v="143.042"/>
    <n v="137.94900000000001"/>
    <n v="0"/>
    <n v="0"/>
    <n v="22351.560829999999"/>
    <n v="2878.1278900000002"/>
    <n v="79014.379290000012"/>
    <n v="84268.703800000003"/>
    <n v="0"/>
    <n v="0"/>
    <n v="0"/>
    <n v="0"/>
    <n v="0"/>
    <n v="0"/>
    <s v="Miscelaneos"/>
    <s v="Daños Sin Autos"/>
    <s v="Diversos"/>
    <x v="8"/>
    <x v="0"/>
    <n v="119831.89865999999"/>
    <n v="97178.802089999997"/>
    <n v="1025001350.6946898"/>
    <n v="915229324.65265012"/>
    <n v="979173922.5983398"/>
    <n v="876641246.77608013"/>
    <n v="18488020.312490001"/>
    <n v="15556913.919899998"/>
    <n v="3138927.3225399987"/>
    <n v="3067729.12347"/>
    <n v="119746.63185999999"/>
    <n v="97063.647129999998"/>
    <n v="0.4534982558049121"/>
    <n v="0.46397824158214529"/>
    <n v="11662.153999999995"/>
    <n v="16.156887786935581"/>
    <n v="70.016875086744506"/>
    <n v="74.364293722990254"/>
    <n v="69.967054338250946"/>
    <n v="74.276173504538008"/>
    <n v="8.1797794308442542E-3"/>
    <n v="8.5626105551825041E-3"/>
    <n v="7.8866240084029416E-3"/>
    <n v="8.2337781749889614E-3"/>
    <m/>
    <m/>
    <m/>
    <n v="0"/>
    <m/>
    <n v="0"/>
    <m/>
    <n v="0"/>
    <m/>
    <n v="676.6006822580772"/>
    <n v="26.658875411923695"/>
    <n v="3.9873928397086598"/>
    <n v="0.71207640487557611"/>
    <n v="676.60068225807709"/>
    <n v="-6.2352027182836389"/>
    <n v="28.287966102935378"/>
    <n v="3.4154173022891565"/>
    <s v="Resto"/>
    <n v="2024"/>
    <n v="4"/>
    <d v="2026-02-27T00:00:00"/>
    <x v="8"/>
    <x v="33"/>
  </r>
  <r>
    <n v="2025"/>
    <n v="12"/>
    <n v="128"/>
    <x v="57"/>
    <s v="Total General Sin Pensiones"/>
    <n v="267"/>
    <s v="8acc23987b8960d83c44541f9f0eb46454cea080ea94d916f56fccf033db866f"/>
    <s v="a62909462c6310cff6f2c460478962c30aafe7f1a24cba6daff12de1aba6d3de"/>
    <x v="71"/>
    <n v="119831.89865999999"/>
    <n v="97178.802089999997"/>
    <n v="119831.89865999999"/>
    <n v="97178.802089999997"/>
    <n v="18003.894490000002"/>
    <n v="4464.6305100000009"/>
    <n v="18003.894490000002"/>
    <n v="4464.6305100000009"/>
    <n v="34851877.802999951"/>
    <n v="34722901.368000001"/>
    <n v="143.042"/>
    <n v="137.94900000000001"/>
    <n v="0"/>
    <n v="0"/>
    <n v="17064.981489999998"/>
    <n v="4295.8411599999999"/>
    <n v="92354.881689999995"/>
    <n v="99282.336349999998"/>
    <n v="0"/>
    <n v="0"/>
    <n v="0"/>
    <n v="0"/>
    <n v="0"/>
    <n v="0"/>
    <s v="Total General Sin Pensiones"/>
    <s v="Totales"/>
    <s v="Total General Sin Pensiones"/>
    <x v="25"/>
    <x v="0"/>
    <n v="119831.89865999999"/>
    <n v="97178.802089999997"/>
    <n v="1025001350.6946898"/>
    <n v="915229324.65265012"/>
    <n v="979173922.5983398"/>
    <n v="876641246.77608013"/>
    <n v="979173922.5983398"/>
    <n v="876641246.77608013"/>
    <n v="558476302.03137994"/>
    <n v="497794560.05847001"/>
    <n v="119831.89865999999"/>
    <n v="97178.802089999997"/>
    <n v="1.2238060664648175E-2"/>
    <n v="1.1085355890723028E-2"/>
    <n v="22653.096569999994"/>
    <n v="23.310738641355488"/>
    <n v="100"/>
    <n v="100"/>
    <n v="100"/>
    <n v="100"/>
    <n v="1.1690901536742805E-2"/>
    <n v="1.2238060664648175E-2"/>
    <n v="1.0617972946494204E-2"/>
    <n v="1.1085355890723028E-2"/>
    <m/>
    <m/>
    <m/>
    <n v="0"/>
    <m/>
    <n v="0"/>
    <m/>
    <n v="0"/>
    <m/>
    <n v="303.25609139825548"/>
    <n v="15.024292105295434"/>
    <n v="4.5942432032298388"/>
    <n v="3.2237526327461592E-3"/>
    <n v="297.24423819245681"/>
    <n v="-6.9775298554404008"/>
    <n v="18.477617184634173"/>
    <n v="4.3268937032825976"/>
    <s v="Resto"/>
    <n v="2024"/>
    <n v="4"/>
    <d v="2026-02-27T00:00:00"/>
    <x v="25"/>
    <x v="71"/>
  </r>
  <r>
    <n v="2025"/>
    <n v="12"/>
    <n v="128"/>
    <x v="57"/>
    <s v="Total General"/>
    <n v="267"/>
    <s v="8acc23987b8960d83c44541f9f0eb46454cea080ea94d916f56fccf033db866f"/>
    <s v="a62909462c6310cff6f2c460478962c30aafe7f1a24cba6daff12de1aba6d3de"/>
    <x v="72"/>
    <n v="119831.89865999999"/>
    <n v="97178.802089999997"/>
    <n v="119831.89865999999"/>
    <n v="97178.802089999997"/>
    <n v="18003.894490000002"/>
    <n v="4464.63051"/>
    <n v="18003.894490000002"/>
    <n v="4464.63051"/>
    <n v="34851877.802999951"/>
    <n v="34722901.368000001"/>
    <n v="143.042"/>
    <n v="137.94900000000001"/>
    <n v="0"/>
    <n v="0"/>
    <n v="17064.981489999998"/>
    <n v="4295.8411599999999"/>
    <n v="92354.881689999995"/>
    <n v="99282.336349999998"/>
    <n v="0"/>
    <n v="0"/>
    <n v="0"/>
    <n v="0"/>
    <n v="0"/>
    <n v="0"/>
    <s v="Total General"/>
    <s v="Totales"/>
    <s v="Total General"/>
    <x v="26"/>
    <x v="0"/>
    <n v="119831.89865999999"/>
    <n v="97178.802089999997"/>
    <n v="1025001350.6946898"/>
    <n v="915229324.65265012"/>
    <n v="979173922.5983398"/>
    <n v="876641246.77608013"/>
    <n v="1025001350.6946898"/>
    <n v="915229324.65265012"/>
    <n v="593582477.48155999"/>
    <n v="529500429.12055987"/>
    <n v="119831.89865999999"/>
    <n v="97178.802089999997"/>
    <n v="1.1690901536742805E-2"/>
    <n v="1.0617972946494204E-2"/>
    <n v="22653.096569999994"/>
    <n v="23.310738641355488"/>
    <n v="100"/>
    <n v="100"/>
    <n v="100"/>
    <n v="100"/>
    <n v="1.1690901536742805E-2"/>
    <n v="1.2238060664648175E-2"/>
    <n v="1.0617972946494204E-2"/>
    <n v="1.1085355890723028E-2"/>
    <m/>
    <m/>
    <m/>
    <n v="0"/>
    <m/>
    <n v="0"/>
    <m/>
    <n v="0"/>
    <m/>
    <n v="303.25609139825553"/>
    <n v="15.024292105295434"/>
    <n v="4.594243203229837"/>
    <n v="3.03309062733566E-3"/>
    <n v="297.24423819245681"/>
    <n v="-6.9775298554404008"/>
    <n v="18.477617184634173"/>
    <n v="4.3268937032825976"/>
    <s v="Resto"/>
    <n v="2024"/>
    <n v="4"/>
    <d v="2026-02-27T00:00:00"/>
    <x v="26"/>
    <x v="72"/>
  </r>
  <r>
    <n v="2025"/>
    <n v="12"/>
    <n v="115"/>
    <x v="58"/>
    <s v="Daños"/>
    <n v="232"/>
    <s v="835d5e8314340ab852a2f979ab4cd53e994dbe38366afb6eed84fe4957b980c8"/>
    <s v="a62909462c6310cff6f2c460478962c30aafe7f1a24cba6daff12de1aba6d3de"/>
    <x v="41"/>
    <n v="57561.313450000001"/>
    <n v="57341.116409999995"/>
    <n v="57561.313450000001"/>
    <n v="57341.116409999995"/>
    <n v="50636.492179999994"/>
    <n v="43075.28360000001"/>
    <n v="50636.492179999994"/>
    <n v="43075.28360000001"/>
    <n v="34851877.802999951"/>
    <n v="34722901.368000001"/>
    <n v="143.042"/>
    <n v="137.94900000000001"/>
    <n v="0"/>
    <n v="0"/>
    <n v="50636.492180000001"/>
    <n v="43075.283600000002"/>
    <n v="58692.16678"/>
    <n v="52810.265939999997"/>
    <n v="0"/>
    <n v="0"/>
    <n v="0"/>
    <n v="0"/>
    <n v="0"/>
    <n v="0"/>
    <s v="Daños"/>
    <s v="Totales"/>
    <s v="Daños Total"/>
    <x v="23"/>
    <x v="0"/>
    <n v="57561.313450000001"/>
    <n v="57341.116409999995"/>
    <n v="1025001350.6946898"/>
    <n v="915229324.65265012"/>
    <n v="979173922.5983398"/>
    <n v="876641246.77608013"/>
    <n v="371146564.74468988"/>
    <n v="331092600.86896008"/>
    <n v="192698359.00147003"/>
    <n v="170533067.60229999"/>
    <n v="57561.313450000001"/>
    <n v="57341.116409999995"/>
    <n v="1.5509051926587594E-2"/>
    <n v="1.7318755012799118E-2"/>
    <n v="220.19704000000638"/>
    <n v="0.3840124744442619"/>
    <n v="100"/>
    <n v="100"/>
    <n v="100"/>
    <n v="100"/>
    <n v="5.6157304974269635E-3"/>
    <n v="5.8785586627200072E-3"/>
    <n v="6.2652184392979569E-3"/>
    <n v="6.5410014211488036E-3"/>
    <m/>
    <m/>
    <m/>
    <n v="0"/>
    <m/>
    <n v="0"/>
    <m/>
    <n v="0"/>
    <m/>
    <n v="17.553473704813815"/>
    <n v="87.969660775695857"/>
    <n v="75.121110813405622"/>
    <n v="2.6277593873860496E-2"/>
    <n v="17.553473704813861"/>
    <n v="11.137798182426661"/>
    <n v="86.274702329195563"/>
    <n v="81.566117559301205"/>
    <s v="Resto"/>
    <n v="2024"/>
    <n v="4"/>
    <d v="2026-02-27T00:00:00"/>
    <x v="23"/>
    <x v="41"/>
  </r>
  <r>
    <n v="2025"/>
    <n v="12"/>
    <n v="115"/>
    <x v="58"/>
    <s v="Automoviles"/>
    <n v="232"/>
    <s v="835d5e8314340ab852a2f979ab4cd53e994dbe38366afb6eed84fe4957b980c8"/>
    <s v="a62909462c6310cff6f2c460478962c30aafe7f1a24cba6daff12de1aba6d3de"/>
    <x v="31"/>
    <n v="57561.313450000001"/>
    <n v="57341.116409999995"/>
    <n v="57561.313450000001"/>
    <n v="57341.116409999995"/>
    <n v="50636.492179999994"/>
    <n v="43075.283600000002"/>
    <n v="50636.492179999994"/>
    <n v="43075.283600000002"/>
    <n v="34851877.802999951"/>
    <n v="34722901.368000001"/>
    <n v="143.042"/>
    <n v="137.94900000000001"/>
    <n v="0"/>
    <n v="0"/>
    <n v="50636.492180000001"/>
    <n v="43075.283600000002"/>
    <n v="58692.16678"/>
    <n v="52810.265939999997"/>
    <n v="0"/>
    <n v="0"/>
    <n v="0"/>
    <n v="0"/>
    <n v="0"/>
    <n v="0"/>
    <s v="Automoviles"/>
    <s v="Totales"/>
    <s v="Automoviles Total"/>
    <x v="11"/>
    <x v="0"/>
    <n v="57561.313450000001"/>
    <n v="57341.116409999995"/>
    <n v="1025001350.6946898"/>
    <n v="915229324.65265012"/>
    <n v="979173922.5983398"/>
    <n v="876641246.77608013"/>
    <n v="212351111.97566"/>
    <n v="193217367.41473997"/>
    <n v="130402312.61627001"/>
    <n v="114416301.70677"/>
    <n v="57561.313450000001"/>
    <n v="57341.116409999995"/>
    <n v="2.7106669192576569E-2"/>
    <n v="2.9676999111015533E-2"/>
    <n v="220.19704000000638"/>
    <n v="0.3840124744442619"/>
    <n v="100"/>
    <n v="100"/>
    <n v="100"/>
    <n v="100"/>
    <n v="5.6157304974269635E-3"/>
    <n v="5.8785586627200072E-3"/>
    <n v="6.2652184392979569E-3"/>
    <n v="6.5410014211488036E-3"/>
    <m/>
    <m/>
    <m/>
    <n v="0"/>
    <m/>
    <n v="0"/>
    <m/>
    <n v="0"/>
    <m/>
    <n v="17.55347370481384"/>
    <n v="87.969660775695857"/>
    <n v="75.121110813405608"/>
    <n v="3.8830977123086842E-2"/>
    <n v="17.553473704813861"/>
    <n v="11.137798182426661"/>
    <n v="86.274702329195563"/>
    <n v="81.566117559301205"/>
    <s v="Resto"/>
    <n v="2024"/>
    <n v="4"/>
    <d v="2026-02-27T00:00:00"/>
    <x v="11"/>
    <x v="31"/>
  </r>
  <r>
    <n v="2025"/>
    <n v="12"/>
    <n v="115"/>
    <x v="58"/>
    <s v="Automoviles Residentes"/>
    <n v="232"/>
    <s v="835d5e8314340ab852a2f979ab4cd53e994dbe38366afb6eed84fe4957b980c8"/>
    <s v="a62909462c6310cff6f2c460478962c30aafe7f1a24cba6daff12de1aba6d3de"/>
    <x v="34"/>
    <n v="57561.313450000001"/>
    <n v="57341.116409999995"/>
    <n v="57561.313450000001"/>
    <n v="57341.116409999995"/>
    <n v="50636.492180000001"/>
    <n v="43075.283599999995"/>
    <n v="50636.492180000001"/>
    <n v="43075.283599999995"/>
    <n v="34851877.802999951"/>
    <n v="34722901.368000001"/>
    <n v="143.042"/>
    <n v="137.94900000000001"/>
    <n v="0"/>
    <n v="0"/>
    <n v="50636.492180000001"/>
    <n v="43075.283600000002"/>
    <n v="58692.16678"/>
    <n v="52810.265939999997"/>
    <n v="0"/>
    <n v="0"/>
    <n v="0"/>
    <n v="0"/>
    <n v="0"/>
    <n v="0"/>
    <s v="Automoviles Residentes"/>
    <s v="Automóviles"/>
    <s v="Automóviles"/>
    <x v="13"/>
    <x v="0"/>
    <n v="57561.313450000001"/>
    <n v="57341.116409999995"/>
    <n v="1025001350.6946898"/>
    <n v="915229324.65265012"/>
    <n v="979173922.5983398"/>
    <n v="876641246.77608013"/>
    <n v="131854203.17789003"/>
    <n v="118102294.51461999"/>
    <n v="82072506.09262"/>
    <n v="71101630.919850022"/>
    <n v="57561.313450000001"/>
    <n v="57341.116409999995"/>
    <n v="4.3655273827214763E-2"/>
    <n v="4.8552076524560402E-2"/>
    <n v="220.19704000000638"/>
    <n v="0.3840124744442619"/>
    <n v="100"/>
    <n v="100"/>
    <n v="100"/>
    <n v="100"/>
    <n v="5.6157304974269635E-3"/>
    <n v="5.8785586627200072E-3"/>
    <n v="6.2652184392979569E-3"/>
    <n v="6.5410014211488036E-3"/>
    <m/>
    <m/>
    <m/>
    <n v="0"/>
    <m/>
    <n v="0"/>
    <m/>
    <n v="0"/>
    <m/>
    <n v="17.553473704813882"/>
    <n v="87.969660775695871"/>
    <n v="75.121110813405593"/>
    <n v="6.1697265735806819E-2"/>
    <n v="17.553473704813861"/>
    <n v="11.137798182426661"/>
    <n v="86.274702329195563"/>
    <n v="81.566117559301205"/>
    <s v="Resto"/>
    <n v="2024"/>
    <n v="4"/>
    <d v="2026-02-27T00:00:00"/>
    <x v="13"/>
    <x v="34"/>
  </r>
  <r>
    <n v="2025"/>
    <n v="12"/>
    <n v="115"/>
    <x v="58"/>
    <s v="Total General Sin Pensiones"/>
    <n v="232"/>
    <s v="835d5e8314340ab852a2f979ab4cd53e994dbe38366afb6eed84fe4957b980c8"/>
    <s v="a62909462c6310cff6f2c460478962c30aafe7f1a24cba6daff12de1aba6d3de"/>
    <x v="65"/>
    <n v="57561.313450000001"/>
    <n v="57341.116409999995"/>
    <n v="57561.313450000001"/>
    <n v="57341.116409999995"/>
    <n v="50636.492180000008"/>
    <n v="43075.283599999995"/>
    <n v="50636.492180000008"/>
    <n v="43075.283599999995"/>
    <n v="34851877.802999951"/>
    <n v="34722901.368000001"/>
    <n v="143.042"/>
    <n v="137.94900000000001"/>
    <n v="0"/>
    <n v="0"/>
    <n v="50636.492180000001"/>
    <n v="43075.283600000002"/>
    <n v="58692.16678"/>
    <n v="52810.265939999997"/>
    <n v="0"/>
    <n v="0"/>
    <n v="0"/>
    <n v="0"/>
    <n v="0"/>
    <n v="0"/>
    <s v="Total General Sin Pensiones"/>
    <s v="Totales"/>
    <s v="Total General Sin Pensiones"/>
    <x v="25"/>
    <x v="0"/>
    <n v="57561.313450000001"/>
    <n v="57341.116409999995"/>
    <n v="1025001350.6946898"/>
    <n v="915229324.65265012"/>
    <n v="979173922.5983398"/>
    <n v="876641246.77608013"/>
    <n v="979173922.5983398"/>
    <n v="876641246.77608013"/>
    <n v="558476302.03137994"/>
    <n v="497794560.05847001"/>
    <n v="57561.313450000001"/>
    <n v="57341.116409999995"/>
    <n v="5.8785586627200072E-3"/>
    <n v="6.5410014211488036E-3"/>
    <n v="220.19704000000638"/>
    <n v="0.3840124744442619"/>
    <n v="100"/>
    <n v="100"/>
    <n v="100"/>
    <n v="100"/>
    <n v="5.6157304974269635E-3"/>
    <n v="5.8785586627200072E-3"/>
    <n v="6.2652184392979569E-3"/>
    <n v="6.5410014211488036E-3"/>
    <m/>
    <m/>
    <m/>
    <n v="0"/>
    <m/>
    <n v="0"/>
    <m/>
    <n v="0"/>
    <m/>
    <n v="17.553473704813904"/>
    <n v="87.969660775695885"/>
    <n v="75.121110813405593"/>
    <n v="9.0669007791050055E-3"/>
    <n v="17.553473704813861"/>
    <n v="11.137798182426661"/>
    <n v="86.274702329195563"/>
    <n v="81.566117559301205"/>
    <s v="Resto"/>
    <n v="2024"/>
    <n v="4"/>
    <d v="2026-02-27T00:00:00"/>
    <x v="25"/>
    <x v="65"/>
  </r>
  <r>
    <n v="2025"/>
    <n v="12"/>
    <n v="115"/>
    <x v="58"/>
    <s v="Total General"/>
    <n v="232"/>
    <s v="835d5e8314340ab852a2f979ab4cd53e994dbe38366afb6eed84fe4957b980c8"/>
    <s v="a62909462c6310cff6f2c460478962c30aafe7f1a24cba6daff12de1aba6d3de"/>
    <x v="73"/>
    <n v="57561.313450000001"/>
    <n v="57341.116409999995"/>
    <n v="57561.313450000001"/>
    <n v="57341.116409999995"/>
    <n v="50636.492179999994"/>
    <n v="43075.283599999995"/>
    <n v="50636.492179999994"/>
    <n v="43075.283599999995"/>
    <n v="34851877.802999951"/>
    <n v="34722901.368000001"/>
    <n v="143.042"/>
    <n v="137.94900000000001"/>
    <n v="0"/>
    <n v="0"/>
    <n v="50636.492180000001"/>
    <n v="43075.283600000002"/>
    <n v="58692.16678"/>
    <n v="52810.265939999997"/>
    <n v="0"/>
    <n v="0"/>
    <n v="0"/>
    <n v="0"/>
    <n v="0"/>
    <n v="0"/>
    <s v="Total General"/>
    <s v="Totales"/>
    <s v="Total General"/>
    <x v="26"/>
    <x v="0"/>
    <n v="57561.313450000001"/>
    <n v="57341.116409999995"/>
    <n v="1025001350.6946898"/>
    <n v="915229324.65265012"/>
    <n v="979173922.5983398"/>
    <n v="876641246.77608013"/>
    <n v="1025001350.6946898"/>
    <n v="915229324.65265012"/>
    <n v="593582477.48155999"/>
    <n v="529500429.12055987"/>
    <n v="57561.313450000001"/>
    <n v="57341.116409999995"/>
    <n v="5.6157304974269635E-3"/>
    <n v="6.2652184392979569E-3"/>
    <n v="220.19704000000638"/>
    <n v="0.3840124744442619"/>
    <n v="100"/>
    <n v="100"/>
    <n v="100"/>
    <n v="100"/>
    <n v="5.6157304974269635E-3"/>
    <n v="5.8785586627200072E-3"/>
    <n v="6.2652184392979569E-3"/>
    <n v="6.5410014211488036E-3"/>
    <m/>
    <m/>
    <m/>
    <n v="0"/>
    <m/>
    <n v="0"/>
    <m/>
    <n v="0"/>
    <m/>
    <n v="17.553473704813861"/>
    <n v="87.969660775695857"/>
    <n v="75.121110813405593"/>
    <n v="8.5306581816295343E-3"/>
    <n v="17.553473704813861"/>
    <n v="11.137798182426661"/>
    <n v="86.274702329195563"/>
    <n v="81.566117559301205"/>
    <s v="Resto"/>
    <n v="2024"/>
    <n v="4"/>
    <d v="2026-02-27T00:00:00"/>
    <x v="26"/>
    <x v="73"/>
  </r>
  <r>
    <n v="2025"/>
    <n v="12"/>
    <n v="60"/>
    <x v="59"/>
    <s v="Vida Total"/>
    <n v="210"/>
    <s v="d29d53701d3c859e29e1b90028eec1ca8e2f29439198b6e036c60951fb458aa1"/>
    <s v="a62909462c6310cff6f2c460478962c30aafe7f1a24cba6daff12de1aba6d3de"/>
    <x v="12"/>
    <n v="5614515.9470500005"/>
    <n v="5011186.3019700004"/>
    <n v="5614515.9470500005"/>
    <n v="5011186.3019700004"/>
    <n v="3218765.1432600003"/>
    <n v="3205503.8151400005"/>
    <n v="3218765.1432600003"/>
    <n v="3205503.8151400005"/>
    <n v="34851877.802999951"/>
    <n v="34722901.368000001"/>
    <n v="143.042"/>
    <n v="137.94900000000001"/>
    <n v="-181.40295"/>
    <n v="38263.946329999999"/>
    <n v="2765627.0151900002"/>
    <n v="2531339.0696799997"/>
    <n v="3873866.0752500002"/>
    <n v="3641948.5120100002"/>
    <n v="1706743.0088200003"/>
    <n v="1265297.9122599999"/>
    <n v="3596963.5457299999"/>
    <n v="3507282.94117"/>
    <n v="310809.39250000002"/>
    <n v="238605.44854000001"/>
    <s v="Vida Total"/>
    <s v="Totales"/>
    <s v="Vida Total"/>
    <x v="36"/>
    <x v="0"/>
    <n v="5614515.9470500005"/>
    <n v="5011186.3019700004"/>
    <n v="1025001350.6946898"/>
    <n v="915229324.65265012"/>
    <n v="979173922.5983398"/>
    <n v="876641246.77608013"/>
    <n v="419079410.71260005"/>
    <n v="375894584.23469001"/>
    <n v="220434023.07100993"/>
    <n v="204982911.17896998"/>
    <n v="5614515.9470500005"/>
    <n v="5011186.3019700004"/>
    <n v="1.3397260288934529"/>
    <n v="1.3331360738204365"/>
    <n v="603329.64508000016"/>
    <n v="12.03965705371639"/>
    <n v="100"/>
    <n v="100"/>
    <n v="100"/>
    <n v="100"/>
    <n v="0.547756931563533"/>
    <n v="0.57339312429310807"/>
    <n v="0.54753340687284657"/>
    <n v="0.57163478451408112"/>
    <n v="0.40726004790306092"/>
    <n v="0.85830118440172121"/>
    <n v="7.4164796588670784E-2"/>
    <n v="441445.09656000044"/>
    <n v="34.888629174414532"/>
    <n v="89680.604559999891"/>
    <n v="2.5569823154924398"/>
    <n v="72203.943960000004"/>
    <n v="30.260811059348324"/>
    <n v="0.41370495512638161"/>
    <n v="57.329343680129995"/>
    <n v="63.966965544263466"/>
    <n v="1.460194346778817"/>
    <n v="9.2554943869932913"/>
    <n v="6.3679528273178132"/>
    <n v="71.391910857721641"/>
    <n v="69.505075684964794"/>
    <s v="Medianas"/>
    <n v="2024"/>
    <n v="4"/>
    <d v="2026-02-27T00:00:00"/>
    <x v="36"/>
    <x v="12"/>
  </r>
  <r>
    <n v="2025"/>
    <n v="12"/>
    <n v="60"/>
    <x v="59"/>
    <s v="Total General Sin Pensiones"/>
    <n v="210"/>
    <s v="d29d53701d3c859e29e1b90028eec1ca8e2f29439198b6e036c60951fb458aa1"/>
    <s v="a62909462c6310cff6f2c460478962c30aafe7f1a24cba6daff12de1aba6d3de"/>
    <x v="34"/>
    <n v="5614515.9470500005"/>
    <n v="5011186.3019700004"/>
    <n v="5614515.9470500005"/>
    <n v="5011186.3019700004"/>
    <n v="3218765.1432599998"/>
    <n v="3205503.8151399996"/>
    <n v="3218765.1432599998"/>
    <n v="3205503.8151399996"/>
    <n v="34851877.802999951"/>
    <n v="34722901.368000001"/>
    <n v="143.042"/>
    <n v="137.94900000000001"/>
    <n v="-181.40295"/>
    <n v="38263.946329999999"/>
    <n v="2765627.0151900002"/>
    <n v="2531339.0696799997"/>
    <n v="3873866.0752500002"/>
    <n v="3641948.5120100002"/>
    <n v="1706743.0088200003"/>
    <n v="1265297.9122599999"/>
    <n v="3596963.5457299999"/>
    <n v="3507282.94117"/>
    <n v="310809.39250000002"/>
    <n v="238605.44854000001"/>
    <s v="Total General Sin Pensiones"/>
    <s v="Totales"/>
    <s v="Total General Sin Pensiones"/>
    <x v="25"/>
    <x v="0"/>
    <n v="5614515.9470500005"/>
    <n v="5011186.3019700004"/>
    <n v="1025001350.6946898"/>
    <n v="915229324.65265012"/>
    <n v="979173922.5983398"/>
    <n v="876641246.77608013"/>
    <n v="979173922.5983398"/>
    <n v="876641246.77608013"/>
    <n v="558476302.03137994"/>
    <n v="497794560.05847001"/>
    <n v="5614515.9470500005"/>
    <n v="5011186.3019700004"/>
    <n v="0.57339312429310807"/>
    <n v="0.57163478451408112"/>
    <n v="603329.64508000016"/>
    <n v="12.03965705371639"/>
    <n v="100"/>
    <n v="100"/>
    <n v="100"/>
    <n v="100"/>
    <n v="0.547756931563533"/>
    <n v="0.57339312429310807"/>
    <n v="0.54753340687284657"/>
    <n v="0.57163478451408112"/>
    <n v="0.1743043773358445"/>
    <n v="0.36734674634564235"/>
    <n v="3.174200061162117E-2"/>
    <n v="441445.09656000044"/>
    <n v="34.888629174414532"/>
    <n v="89680.604559999891"/>
    <n v="2.5569823154924398"/>
    <n v="72203.943960000004"/>
    <n v="30.260811059348324"/>
    <n v="0.41370495512640382"/>
    <n v="57.329343680129988"/>
    <n v="63.966965544263445"/>
    <n v="0.57634766803035131"/>
    <n v="9.2554943869932913"/>
    <n v="6.3679528273178132"/>
    <n v="71.391910857721641"/>
    <n v="69.505075684964794"/>
    <s v="Resto"/>
    <n v="2024"/>
    <n v="4"/>
    <d v="2026-02-27T00:00:00"/>
    <x v="25"/>
    <x v="34"/>
  </r>
  <r>
    <n v="2025"/>
    <n v="12"/>
    <n v="60"/>
    <x v="59"/>
    <s v="Vida Individual"/>
    <n v="210"/>
    <s v="d29d53701d3c859e29e1b90028eec1ca8e2f29439198b6e036c60951fb458aa1"/>
    <s v="a62909462c6310cff6f2c460478962c30aafe7f1a24cba6daff12de1aba6d3de"/>
    <x v="27"/>
    <n v="1126375.615"/>
    <n v="968705.66291999992"/>
    <n v="1126375.615"/>
    <n v="968705.66291999992"/>
    <n v="462419.70582999999"/>
    <n v="676783.43133999989"/>
    <n v="462419.70582999999"/>
    <n v="676783.43133999989"/>
    <n v="34851877.802999951"/>
    <n v="34722901.368000001"/>
    <n v="143.042"/>
    <n v="137.94900000000001"/>
    <n v="0"/>
    <n v="0"/>
    <n v="408341.07966000005"/>
    <n v="578752.12049999996"/>
    <n v="660642.60703999992"/>
    <n v="783414.22687999997"/>
    <n v="185164.45544000002"/>
    <n v="159392.36066000001"/>
    <n v="653964.82608000003"/>
    <n v="604677.73564999993"/>
    <n v="287246.33348000003"/>
    <n v="204635.56661000001"/>
    <s v="Vida Individual"/>
    <s v="Vida"/>
    <s v="Vida"/>
    <x v="35"/>
    <x v="0"/>
    <n v="5614515.9470500005"/>
    <n v="5011186.3019700004"/>
    <n v="1025001350.6946898"/>
    <n v="915229324.65265012"/>
    <n v="979173922.5983398"/>
    <n v="876641246.77608013"/>
    <n v="318916234.91786987"/>
    <n v="280512511.78619993"/>
    <n v="158972712.63444"/>
    <n v="148438254.48143995"/>
    <n v="5614515.9470500005"/>
    <n v="5011186.3019700004"/>
    <n v="0.35318854660694027"/>
    <n v="0.34533420871377202"/>
    <n v="157669.95208000008"/>
    <n v="16.276352881506906"/>
    <n v="20.061847283412284"/>
    <n v="19.330865079575705"/>
    <n v="20.061847283412284"/>
    <n v="19.330865079575705"/>
    <n v="0.10989015909458112"/>
    <n v="0.11503325292926973"/>
    <n v="0.10584294414819424"/>
    <n v="0.11050194894234036"/>
    <n v="5.8060529746215395E-2"/>
    <n v="0.20505849325871253"/>
    <n v="9.0069523602012383E-2"/>
    <n v="25772.094780000014"/>
    <n v="16.16896485708903"/>
    <n v="49287.090430000098"/>
    <n v="8.150968280156512"/>
    <n v="82610.766870000021"/>
    <n v="40.369701239394942"/>
    <n v="-31.673902696697176"/>
    <n v="41.053774573235948"/>
    <n v="69.864713013027128"/>
    <n v="0.29087992408693469"/>
    <n v="-29.444564400520402"/>
    <n v="-15.671354390505044"/>
    <n v="61.809679743419309"/>
    <n v="73.875620411556639"/>
    <s v="Resto"/>
    <n v="2024"/>
    <n v="4"/>
    <d v="2026-02-27T00:00:00"/>
    <x v="35"/>
    <x v="27"/>
  </r>
  <r>
    <n v="2025"/>
    <n v="12"/>
    <n v="60"/>
    <x v="59"/>
    <s v="Total General"/>
    <n v="210"/>
    <s v="d29d53701d3c859e29e1b90028eec1ca8e2f29439198b6e036c60951fb458aa1"/>
    <s v="a62909462c6310cff6f2c460478962c30aafe7f1a24cba6daff12de1aba6d3de"/>
    <x v="2"/>
    <n v="5614515.9470500005"/>
    <n v="5011186.3019700004"/>
    <n v="5614515.9470500005"/>
    <n v="5011186.3019700004"/>
    <n v="3218765.1432600003"/>
    <n v="3205503.8151400005"/>
    <n v="3218765.1432600003"/>
    <n v="3205503.8151400005"/>
    <n v="34851877.802999951"/>
    <n v="34722901.368000001"/>
    <n v="143.042"/>
    <n v="137.94900000000001"/>
    <n v="-181.40295"/>
    <n v="38263.946329999999"/>
    <n v="2765627.0151900002"/>
    <n v="2531339.0696799997"/>
    <n v="3873866.0752500002"/>
    <n v="3641948.5120100002"/>
    <n v="1706743.0088200003"/>
    <n v="1265297.9122599999"/>
    <n v="3596963.5457299999"/>
    <n v="3507282.94117"/>
    <n v="310809.39250000002"/>
    <n v="238605.44854000001"/>
    <s v="Total General"/>
    <s v="Totales"/>
    <s v="Total General"/>
    <x v="26"/>
    <x v="0"/>
    <n v="5614515.9470500005"/>
    <n v="5011186.3019700004"/>
    <n v="1025001350.6946898"/>
    <n v="915229324.65265012"/>
    <n v="979173922.5983398"/>
    <n v="876641246.77608013"/>
    <n v="1025001350.6946898"/>
    <n v="915229324.65265012"/>
    <n v="593582477.48155999"/>
    <n v="529500429.12055987"/>
    <n v="5614515.9470500005"/>
    <n v="5011186.3019700004"/>
    <n v="0.547756931563533"/>
    <n v="0.54753340687284657"/>
    <n v="603329.64508000016"/>
    <n v="12.03965705371639"/>
    <n v="100"/>
    <n v="100"/>
    <n v="100"/>
    <n v="100"/>
    <n v="0.547756931563533"/>
    <n v="0.57339312429310807"/>
    <n v="0.54753340687284657"/>
    <n v="0.57163478451408112"/>
    <n v="0.16651129363519995"/>
    <n v="0.35092281032529127"/>
    <n v="3.0322827603041738E-2"/>
    <n v="441445.09656000044"/>
    <n v="34.888629174414532"/>
    <n v="89680.604559999891"/>
    <n v="2.5569823154924398"/>
    <n v="72203.943960000004"/>
    <n v="30.260811059348324"/>
    <n v="0.41370495512638161"/>
    <n v="57.329343680129995"/>
    <n v="63.966965544263466"/>
    <n v="0.5422608087955213"/>
    <n v="9.2554943869932913"/>
    <n v="6.3679528273178132"/>
    <n v="71.391910857721641"/>
    <n v="69.505075684964794"/>
    <s v="Resto"/>
    <n v="2024"/>
    <n v="4"/>
    <d v="2026-02-27T00:00:00"/>
    <x v="26"/>
    <x v="2"/>
  </r>
  <r>
    <n v="2025"/>
    <n v="12"/>
    <n v="60"/>
    <x v="59"/>
    <s v="Vida Gpo y Col"/>
    <n v="210"/>
    <s v="d29d53701d3c859e29e1b90028eec1ca8e2f29439198b6e036c60951fb458aa1"/>
    <s v="a62909462c6310cff6f2c460478962c30aafe7f1a24cba6daff12de1aba6d3de"/>
    <x v="0"/>
    <n v="4488140.3320500003"/>
    <n v="4042480.6390500003"/>
    <n v="4488140.3320500003"/>
    <n v="4042480.6390500003"/>
    <n v="2756345.4374299999"/>
    <n v="2528720.3838"/>
    <n v="2756345.4374299999"/>
    <n v="2528720.3838"/>
    <n v="34851877.802999951"/>
    <n v="34722901.368000001"/>
    <n v="143.042"/>
    <n v="137.94900000000001"/>
    <n v="-181.40295"/>
    <n v="38263.946329999999"/>
    <n v="2357285.9355300004"/>
    <n v="1952586.94918"/>
    <n v="3213223.4682100001"/>
    <n v="2858534.2851300002"/>
    <n v="1521578.5533800002"/>
    <n v="1105905.5515999999"/>
    <n v="2942998.7196499999"/>
    <n v="2902605.2055199998"/>
    <n v="23563.059020000001"/>
    <n v="33969.881930000003"/>
    <s v="Vida Gpo y Col"/>
    <s v="Vida"/>
    <s v="Vida"/>
    <x v="37"/>
    <x v="0"/>
    <n v="5614515.9470500005"/>
    <n v="5011186.3019700004"/>
    <n v="1025001350.6946898"/>
    <n v="915229324.65265012"/>
    <n v="979173922.5983398"/>
    <n v="876641246.77608013"/>
    <n v="100163175.79472996"/>
    <n v="95382072.448490024"/>
    <n v="61461310.436570011"/>
    <n v="56544656.697530009"/>
    <n v="5614515.9470500005"/>
    <n v="5011186.3019700004"/>
    <n v="4.4808287042014312"/>
    <n v="4.2381975304982964"/>
    <n v="445659.69299999997"/>
    <n v="11.024411315541439"/>
    <n v="79.938152716587709"/>
    <n v="80.669134920424284"/>
    <n v="79.938152716587709"/>
    <n v="80.669134920424284"/>
    <n v="0.43786677246895184"/>
    <n v="0.45835987136383832"/>
    <n v="0.44169046272465229"/>
    <n v="0.46113283557174084"/>
    <n v="1.5190997502897241"/>
    <n v="2.9382042814629328"/>
    <n v="2.3524672448774091E-2"/>
    <n v="415673.00178000028"/>
    <n v="37.58666381397704"/>
    <n v="40393.514130000025"/>
    <n v="1.3916296316557997"/>
    <n v="-10406.822910000003"/>
    <n v="-30.635440333424803"/>
    <n v="9.0015904917071019"/>
    <n v="61.413976246393645"/>
    <n v="62.553679524715292"/>
    <n v="4.484683808157059"/>
    <n v="20.726297823508254"/>
    <n v="12.408078676022228"/>
    <n v="73.36202909171395"/>
    <n v="68.30727759108197"/>
    <s v="Medianas"/>
    <n v="2024"/>
    <n v="4"/>
    <d v="2026-02-27T00:00:00"/>
    <x v="37"/>
    <x v="0"/>
  </r>
  <r>
    <n v="2025"/>
    <n v="12"/>
    <n v="98"/>
    <x v="60"/>
    <s v="Accidentes Personales"/>
    <n v="205"/>
    <s v="f8809aff4d69bece79dabe35be0c708b890d7eafb841f121330667b77d2e2590"/>
    <s v="a62909462c6310cff6f2c460478962c30aafe7f1a24cba6daff12de1aba6d3de"/>
    <x v="11"/>
    <n v="331911.39737000002"/>
    <n v="386982.47738"/>
    <n v="331911.39737000002"/>
    <n v="386982.47738"/>
    <n v="233446.82062000001"/>
    <n v="239231.29809000003"/>
    <n v="233446.82062000001"/>
    <n v="239231.29809000003"/>
    <n v="34851877.802999951"/>
    <n v="34722901.368000001"/>
    <n v="143.042"/>
    <n v="137.94900000000001"/>
    <n v="0"/>
    <n v="0"/>
    <n v="49441.734539999998"/>
    <n v="46266.212619999998"/>
    <n v="120824.12843000001"/>
    <n v="149397.77176"/>
    <n v="0"/>
    <n v="0"/>
    <n v="0"/>
    <n v="0"/>
    <n v="0"/>
    <n v="0"/>
    <s v="Accidentes Personales"/>
    <s v="Accidentes y Enfermedades"/>
    <s v="Accidentes Personales"/>
    <x v="5"/>
    <x v="0"/>
    <n v="3504584.00061"/>
    <n v="3660701.92515"/>
    <n v="1025001350.6946898"/>
    <n v="915229324.65265012"/>
    <n v="979173922.5983398"/>
    <n v="876641246.77608013"/>
    <n v="6811902.2167499969"/>
    <n v="6595100.8747899998"/>
    <n v="1727181.4153400001"/>
    <n v="1583187.5877299996"/>
    <n v="406705.63287999999"/>
    <n v="457462.11063999997"/>
    <n v="4.8725214603617308"/>
    <n v="5.8677264340148891"/>
    <n v="-55071.080009999976"/>
    <n v="-14.230897580389035"/>
    <n v="81.609737003060317"/>
    <n v="84.593339727874437"/>
    <n v="9.4707787661025744"/>
    <n v="10.57126434472381"/>
    <n v="3.2381557072588114E-2"/>
    <n v="3.3897083011487743E-2"/>
    <n v="4.2282569729381041E-2"/>
    <n v="4.4143767909981382E-2"/>
    <m/>
    <m/>
    <m/>
    <n v="0"/>
    <m/>
    <n v="0"/>
    <m/>
    <n v="0"/>
    <m/>
    <n v="-2.4179434364076657"/>
    <n v="70.334077850229377"/>
    <n v="61.819671968011427"/>
    <n v="13.516056770101676"/>
    <n v="6.8635873571101014"/>
    <n v="-19.125883199852613"/>
    <n v="40.92041480658748"/>
    <n v="30.968475684044567"/>
    <s v="Grandes"/>
    <n v="2024"/>
    <n v="4"/>
    <d v="2026-02-27T00:00:00"/>
    <x v="5"/>
    <x v="11"/>
  </r>
  <r>
    <n v="2025"/>
    <n v="12"/>
    <n v="98"/>
    <x v="60"/>
    <s v="Gastos Medicos"/>
    <n v="205"/>
    <s v="f8809aff4d69bece79dabe35be0c708b890d7eafb841f121330667b77d2e2590"/>
    <s v="a62909462c6310cff6f2c460478962c30aafe7f1a24cba6daff12de1aba6d3de"/>
    <x v="6"/>
    <n v="74794.235509999999"/>
    <n v="70479.633260000002"/>
    <n v="74794.235509999999"/>
    <n v="70479.633260000002"/>
    <n v="-3152.99883"/>
    <n v="534.06881999999996"/>
    <n v="-3152.99883"/>
    <n v="534.06881999999996"/>
    <n v="34851877.802999951"/>
    <n v="34722901.368000001"/>
    <n v="143.042"/>
    <n v="137.94900000000001"/>
    <n v="0"/>
    <n v="0"/>
    <n v="-3152.99883"/>
    <n v="534.06881999999996"/>
    <n v="74415.699739999996"/>
    <n v="68631.706529999996"/>
    <n v="0"/>
    <n v="0"/>
    <n v="0"/>
    <n v="0"/>
    <n v="0"/>
    <n v="0"/>
    <s v="Gastos Medicos"/>
    <s v="Accidentes y Enfermedades"/>
    <s v="Gastos Medicos"/>
    <x v="28"/>
    <x v="0"/>
    <n v="3504584.00061"/>
    <n v="3660701.92515"/>
    <n v="1025001350.6946898"/>
    <n v="915229324.65265012"/>
    <n v="979173922.5983398"/>
    <n v="876641246.77608013"/>
    <n v="177180208.77595001"/>
    <n v="158266338.74798006"/>
    <n v="139622278.47811997"/>
    <n v="117437565.55420999"/>
    <n v="406705.63287999999"/>
    <n v="457462.11063999997"/>
    <n v="4.2213651302657446E-2"/>
    <n v="4.4532295254665788E-2"/>
    <n v="4314.6022499999963"/>
    <n v="6.1217717096843982"/>
    <n v="18.390262996939686"/>
    <n v="15.406660272125572"/>
    <n v="2.1341829871100675"/>
    <n v="1.9253037996835003"/>
    <n v="7.2969889707275573E-3"/>
    <n v="7.6385036185936932E-3"/>
    <n v="7.7007621326762657E-3"/>
    <n v="8.0397350135183142E-3"/>
    <m/>
    <m/>
    <m/>
    <n v="0"/>
    <m/>
    <n v="0"/>
    <m/>
    <n v="0"/>
    <m/>
    <n v="-690.37313393431214"/>
    <n v="-4.2155639515540519"/>
    <n v="0.75776333572823129"/>
    <n v="-2.2582347633684423E-3"/>
    <n v="-690.37313393431214"/>
    <n v="8.4275818021102733"/>
    <n v="-4.2370075683171962"/>
    <n v="0.77816631263066449"/>
    <s v="Resto"/>
    <n v="2024"/>
    <n v="4"/>
    <d v="2026-02-27T00:00:00"/>
    <x v="28"/>
    <x v="6"/>
  </r>
  <r>
    <n v="2025"/>
    <n v="12"/>
    <n v="98"/>
    <x v="60"/>
    <s v="AP Individual"/>
    <n v="205"/>
    <s v="f8809aff4d69bece79dabe35be0c708b890d7eafb841f121330667b77d2e2590"/>
    <s v="a62909462c6310cff6f2c460478962c30aafe7f1a24cba6daff12de1aba6d3de"/>
    <x v="16"/>
    <n v="68387.655350000001"/>
    <n v="82791.45465"/>
    <n v="68387.655350000001"/>
    <n v="82791.45465"/>
    <n v="-4670.4685099999997"/>
    <n v="807.37689999999998"/>
    <n v="-4670.4685099999997"/>
    <n v="807.37689999999998"/>
    <n v="34851877.802999951"/>
    <n v="34722901.368000001"/>
    <n v="143.042"/>
    <n v="137.94900000000001"/>
    <n v="0"/>
    <n v="0"/>
    <n v="-4670.4685099999997"/>
    <n v="807.37689999999998"/>
    <n v="69805.929010000007"/>
    <n v="81704.534430000014"/>
    <n v="0"/>
    <n v="0"/>
    <n v="0"/>
    <n v="0"/>
    <n v="0"/>
    <n v="0"/>
    <s v="AP Individual"/>
    <s v="Accidentes y Enfermedades"/>
    <s v="Accidentes Personales"/>
    <x v="4"/>
    <x v="0"/>
    <n v="3504584.00061"/>
    <n v="3660701.92515"/>
    <n v="1025001350.6946898"/>
    <n v="915229324.65265012"/>
    <n v="979173922.5983398"/>
    <n v="876641246.77608013"/>
    <n v="3822693.4372799997"/>
    <n v="3705521.2749200007"/>
    <n v="405025.26086999994"/>
    <n v="387436.92212"/>
    <n v="406705.63287999999"/>
    <n v="457462.11063999997"/>
    <n v="1.7889913609881458"/>
    <n v="2.2342728190593752"/>
    <n v="-14403.799299999999"/>
    <n v="-17.397688397784417"/>
    <n v="16.8150253700022"/>
    <n v="18.097991664090575"/>
    <n v="1.9513772629817576"/>
    <n v="2.2616278610722329"/>
    <n v="6.6719575836315329E-3"/>
    <n v="6.9842194294274353E-3"/>
    <n v="9.0459792338298591E-3"/>
    <n v="9.4441660091254369E-3"/>
    <m/>
    <m/>
    <m/>
    <n v="0"/>
    <m/>
    <n v="0"/>
    <m/>
    <n v="0"/>
    <m/>
    <n v="-678.47437919018989"/>
    <n v="-6.829402888718862"/>
    <n v="0.9751935189605947"/>
    <n v="-1.1531301776012113"/>
    <n v="-678.47437919018989"/>
    <n v="-14.56296826486917"/>
    <n v="-6.6906473078109663"/>
    <n v="0.98816657561608956"/>
    <s v="Medianas"/>
    <n v="2024"/>
    <n v="4"/>
    <d v="2026-02-27T00:00:00"/>
    <x v="4"/>
    <x v="16"/>
  </r>
  <r>
    <n v="2025"/>
    <n v="12"/>
    <n v="98"/>
    <x v="60"/>
    <s v="GMM. Individual"/>
    <n v="205"/>
    <s v="f8809aff4d69bece79dabe35be0c708b890d7eafb841f121330667b77d2e2590"/>
    <s v="a62909462c6310cff6f2c460478962c30aafe7f1a24cba6daff12de1aba6d3de"/>
    <x v="5"/>
    <n v="74794.235509999999"/>
    <n v="70479.633260000002"/>
    <n v="74794.235509999999"/>
    <n v="70479.633260000002"/>
    <n v="-3152.99883"/>
    <n v="534.06881999999996"/>
    <n v="-3152.99883"/>
    <n v="534.06881999999996"/>
    <n v="34851877.802999951"/>
    <n v="34722901.368000001"/>
    <n v="143.042"/>
    <n v="137.94900000000001"/>
    <n v="0"/>
    <n v="0"/>
    <n v="-3152.99883"/>
    <n v="534.06881999999996"/>
    <n v="74415.699739999996"/>
    <n v="68631.706529999996"/>
    <n v="0"/>
    <n v="0"/>
    <n v="0"/>
    <n v="0"/>
    <n v="0"/>
    <n v="0"/>
    <s v="GMM. Individual"/>
    <s v="Accidentes y Enfermedades"/>
    <s v="Gastos Medicos"/>
    <x v="38"/>
    <x v="0"/>
    <n v="3504584.00061"/>
    <n v="3660701.92515"/>
    <n v="1025001350.6946898"/>
    <n v="915229324.65265012"/>
    <n v="979173922.5983398"/>
    <n v="876641246.77608013"/>
    <n v="87718256.398300007"/>
    <n v="79278951.097049981"/>
    <n v="65696782.829490021"/>
    <n v="55238627.625970006"/>
    <n v="406705.63287999999"/>
    <n v="457462.11063999997"/>
    <n v="8.5266441195985199E-2"/>
    <n v="8.8900814509669496E-2"/>
    <n v="4314.6022499999963"/>
    <n v="6.1217717096843982"/>
    <n v="18.390262996939686"/>
    <n v="15.406660272125572"/>
    <n v="2.1341829871100675"/>
    <n v="1.9253037996835003"/>
    <n v="7.2969889707275573E-3"/>
    <n v="7.6385036185936932E-3"/>
    <n v="7.7007621326762657E-3"/>
    <n v="8.0397350135183142E-3"/>
    <m/>
    <m/>
    <m/>
    <n v="0"/>
    <m/>
    <n v="0"/>
    <m/>
    <n v="0"/>
    <m/>
    <n v="-690.37313393431214"/>
    <n v="-4.2155639515540519"/>
    <n v="0.75776333572823129"/>
    <n v="-4.7993199882912368E-3"/>
    <n v="-690.37313393431214"/>
    <n v="8.4275818021102733"/>
    <n v="-4.2370075683171962"/>
    <n v="0.77816631263066449"/>
    <s v="Resto"/>
    <n v="2024"/>
    <n v="4"/>
    <d v="2026-02-27T00:00:00"/>
    <x v="38"/>
    <x v="5"/>
  </r>
  <r>
    <n v="2025"/>
    <n v="12"/>
    <n v="98"/>
    <x v="60"/>
    <s v="AP Gpo y Col"/>
    <n v="205"/>
    <s v="f8809aff4d69bece79dabe35be0c708b890d7eafb841f121330667b77d2e2590"/>
    <s v="a62909462c6310cff6f2c460478962c30aafe7f1a24cba6daff12de1aba6d3de"/>
    <x v="25"/>
    <n v="263523.74202000001"/>
    <n v="304191.02273000003"/>
    <n v="263523.74202000001"/>
    <n v="304191.02273000003"/>
    <n v="238117.28912999999"/>
    <n v="238423.92119000002"/>
    <n v="238117.28912999999"/>
    <n v="238423.92119000002"/>
    <n v="34851877.802999951"/>
    <n v="34722901.368000001"/>
    <n v="143.042"/>
    <n v="137.94900000000001"/>
    <n v="0"/>
    <n v="0"/>
    <n v="54112.203049999996"/>
    <n v="45458.835719999995"/>
    <n v="51018.199420000004"/>
    <n v="67693.237330000004"/>
    <n v="0"/>
    <n v="0"/>
    <n v="0"/>
    <n v="0"/>
    <n v="0"/>
    <n v="0"/>
    <s v="AP Gpo y Col"/>
    <s v="Accidentes y Enfermedades"/>
    <s v="Accidentes Personales"/>
    <x v="3"/>
    <x v="0"/>
    <n v="3504584.00061"/>
    <n v="3660701.92515"/>
    <n v="1025001350.6946898"/>
    <n v="915229324.65265012"/>
    <n v="979173922.5983398"/>
    <n v="876641246.77608013"/>
    <n v="2989208.7794700004"/>
    <n v="2889579.59987"/>
    <n v="1322156.15447"/>
    <n v="1195750.6656100003"/>
    <n v="406705.63287999999"/>
    <n v="457462.11063999997"/>
    <n v="8.8158359439424601"/>
    <n v="10.527172282905282"/>
    <n v="-40667.280710000021"/>
    <n v="-13.368994372360653"/>
    <n v="64.794711633058128"/>
    <n v="66.495348063783865"/>
    <n v="7.5194015031208181"/>
    <n v="8.3096364836515768"/>
    <n v="2.570959948895658E-2"/>
    <n v="2.6912863582060312E-2"/>
    <n v="3.3236590495551187E-2"/>
    <n v="3.4699601900855949E-2"/>
    <m/>
    <m/>
    <m/>
    <n v="0"/>
    <m/>
    <n v="0"/>
    <m/>
    <n v="0"/>
    <m/>
    <n v="-0.12860792594534542"/>
    <n v="90.358951077709037"/>
    <n v="78.379670461749669"/>
    <n v="18.009770504411545"/>
    <n v="19.035611433824904"/>
    <n v="-24.633240435392835"/>
    <n v="106.06450965571923"/>
    <n v="67.154175975350711"/>
    <s v="Grandes"/>
    <n v="2024"/>
    <n v="4"/>
    <d v="2026-02-27T00:00:00"/>
    <x v="3"/>
    <x v="25"/>
  </r>
  <r>
    <n v="2025"/>
    <n v="12"/>
    <n v="98"/>
    <x v="60"/>
    <s v="Accidentes y Enfermedades Total"/>
    <n v="205"/>
    <s v="f8809aff4d69bece79dabe35be0c708b890d7eafb841f121330667b77d2e2590"/>
    <s v="a62909462c6310cff6f2c460478962c30aafe7f1a24cba6daff12de1aba6d3de"/>
    <x v="31"/>
    <n v="406705.63287999999"/>
    <n v="457462.11063999997"/>
    <n v="406705.63287999999"/>
    <n v="457462.11063999997"/>
    <n v="230293.82179000002"/>
    <n v="239765.36691000001"/>
    <n v="230293.82179000002"/>
    <n v="239765.36691000001"/>
    <n v="34851877.802999951"/>
    <n v="34722901.368000001"/>
    <n v="143.042"/>
    <n v="137.94900000000001"/>
    <n v="0"/>
    <n v="0"/>
    <n v="46288.735710000001"/>
    <n v="46800.281439999999"/>
    <n v="195239.82816999999"/>
    <n v="218029.47829"/>
    <n v="0"/>
    <n v="0"/>
    <n v="0"/>
    <n v="0"/>
    <n v="0"/>
    <n v="0"/>
    <s v="Accidentes y Enfermedades Total"/>
    <s v="Totales"/>
    <s v="Accidentes y Enfermedades Total"/>
    <x v="2"/>
    <x v="0"/>
    <n v="3504584.00061"/>
    <n v="3660701.92515"/>
    <n v="1025001350.6946898"/>
    <n v="915229324.65265012"/>
    <n v="979173922.5983398"/>
    <n v="876641246.77608013"/>
    <n v="188947947.14104998"/>
    <n v="169654061.67242995"/>
    <n v="145343919.95890003"/>
    <n v="122278581.2772"/>
    <n v="406705.63287999999"/>
    <n v="457462.11063999997"/>
    <n v="0.21524744726461276"/>
    <n v="0.26964406636091809"/>
    <n v="-50756.47775999998"/>
    <n v="-11.095230966558189"/>
    <n v="100"/>
    <n v="100"/>
    <n v="11.604961753212642"/>
    <n v="12.496568144407307"/>
    <n v="3.9678546043315673E-2"/>
    <n v="4.1535586630081438E-2"/>
    <n v="4.9983331862057306E-2"/>
    <n v="5.2183502923499693E-2"/>
    <m/>
    <m/>
    <m/>
    <n v="0"/>
    <m/>
    <n v="0"/>
    <m/>
    <n v="0"/>
    <m/>
    <n v="-3.9503391344902994"/>
    <n v="56.624202659604926"/>
    <n v="52.412071149359839"/>
    <n v="0.15844750977895869"/>
    <n v="-1.0930398584372281"/>
    <n v="-10.45255453470727"/>
    <n v="23.708654194110071"/>
    <n v="21.465116463633034"/>
    <s v="Resto"/>
    <n v="2024"/>
    <n v="4"/>
    <d v="2026-02-27T00:00:00"/>
    <x v="2"/>
    <x v="31"/>
  </r>
  <r>
    <n v="2025"/>
    <n v="12"/>
    <n v="98"/>
    <x v="60"/>
    <s v="Vida Individual"/>
    <n v="205"/>
    <s v="f8809aff4d69bece79dabe35be0c708b890d7eafb841f121330667b77d2e2590"/>
    <s v="a62909462c6310cff6f2c460478962c30aafe7f1a24cba6daff12de1aba6d3de"/>
    <x v="33"/>
    <n v="133706.16039999999"/>
    <n v="133157.73890999999"/>
    <n v="133706.16039999999"/>
    <n v="133157.73890999999"/>
    <n v="-25238.93044"/>
    <n v="17846.13766"/>
    <n v="-25238.93044"/>
    <n v="17846.13766"/>
    <n v="34851877.802999951"/>
    <n v="34722901.368000001"/>
    <n v="143.042"/>
    <n v="137.94900000000001"/>
    <n v="0"/>
    <n v="0"/>
    <n v="-25238.93044"/>
    <n v="17846.13766"/>
    <n v="143987.39749999999"/>
    <n v="120082.52991"/>
    <n v="0"/>
    <n v="0"/>
    <n v="0"/>
    <n v="0"/>
    <n v="133706.16039999999"/>
    <n v="133157.73890999999"/>
    <s v="Vida Individual"/>
    <s v="Vida"/>
    <s v="Vida"/>
    <x v="35"/>
    <x v="0"/>
    <n v="3504584.00061"/>
    <n v="3660701.92515"/>
    <n v="1025001350.6946898"/>
    <n v="915229324.65265012"/>
    <n v="979173922.5983398"/>
    <n v="876641246.77608013"/>
    <n v="318916234.91786987"/>
    <n v="280512511.78619993"/>
    <n v="158972712.63444"/>
    <n v="148438254.48143995"/>
    <n v="3097878.3677300001"/>
    <n v="3203239.8145100004"/>
    <n v="4.1925165846270949E-2"/>
    <n v="4.7469447284935969E-2"/>
    <n v="548.42149000000791"/>
    <n v="0.41185851794214301"/>
    <n v="4.3160558462459733"/>
    <n v="4.15697064911667"/>
    <n v="3.8151792160418299"/>
    <n v="3.637491979206795"/>
    <n v="1.3044486264274803E-2"/>
    <n v="1.3654996044543016E-2"/>
    <n v="1.4549111935474349E-2"/>
    <n v="1.5189536130053024E-2"/>
    <m/>
    <m/>
    <n v="4.1925165846270949E-2"/>
    <n v="0"/>
    <m/>
    <n v="0"/>
    <m/>
    <n v="548.42149000000791"/>
    <n v="0.41185851794214301"/>
    <n v="-241.42516952881107"/>
    <n v="-18.876415540237144"/>
    <n v="13.402253452247361"/>
    <n v="-1.5876265820560839E-2"/>
    <n v="-241.42516952881107"/>
    <n v="19.907031945376509"/>
    <n v="-17.528569081887881"/>
    <n v="14.861560356344427"/>
    <s v="Resto"/>
    <n v="2024"/>
    <n v="4"/>
    <d v="2026-02-27T00:00:00"/>
    <x v="35"/>
    <x v="33"/>
  </r>
  <r>
    <n v="2025"/>
    <n v="12"/>
    <n v="98"/>
    <x v="60"/>
    <s v="Vida Gpo y Col"/>
    <n v="205"/>
    <s v="f8809aff4d69bece79dabe35be0c708b890d7eafb841f121330667b77d2e2590"/>
    <s v="a62909462c6310cff6f2c460478962c30aafe7f1a24cba6daff12de1aba6d3de"/>
    <x v="28"/>
    <n v="2964172.2073300001"/>
    <n v="3070082.0756000001"/>
    <n v="2964172.2073300001"/>
    <n v="3070082.0756000001"/>
    <n v="489847.90184999997"/>
    <n v="885699.87158999988"/>
    <n v="489847.90184999997"/>
    <n v="885699.87158999988"/>
    <n v="34851877.802999951"/>
    <n v="34722901.368000001"/>
    <n v="143.042"/>
    <n v="137.94900000000001"/>
    <n v="0"/>
    <n v="0"/>
    <n v="476557.15769999998"/>
    <n v="846533.93640000001"/>
    <n v="3024107.9540900001"/>
    <n v="3097567.0214699996"/>
    <n v="2955966.8811900001"/>
    <n v="3060800.5975000001"/>
    <n v="8205.3261399999992"/>
    <n v="9281.4781000000003"/>
    <n v="0"/>
    <n v="0"/>
    <s v="Vida Gpo y Col"/>
    <s v="Vida"/>
    <s v="Vida"/>
    <x v="37"/>
    <x v="0"/>
    <n v="3504584.00061"/>
    <n v="3660701.92515"/>
    <n v="1025001350.6946898"/>
    <n v="915229324.65265012"/>
    <n v="979173922.5983398"/>
    <n v="876641246.77608013"/>
    <n v="100163175.79472996"/>
    <n v="95382072.448490024"/>
    <n v="61461310.436570011"/>
    <n v="56544656.697530009"/>
    <n v="3097878.3677300001"/>
    <n v="3203239.8145100004"/>
    <n v="2.9593432754215434"/>
    <n v="3.2187202445805125"/>
    <n v="-105909.86826999998"/>
    <n v="-3.4497406148108145"/>
    <n v="95.683944153754027"/>
    <n v="95.843029350883327"/>
    <n v="84.579859030745524"/>
    <n v="83.865939876385895"/>
    <n v="0.28918715134580519"/>
    <n v="0.3027217268474901"/>
    <n v="0.335444024017168"/>
    <n v="0.35020963100817787"/>
    <n v="2.9511513165754946"/>
    <n v="8.1919588460490061E-3"/>
    <m/>
    <n v="-104833.71631000005"/>
    <n v="-3.4250423368195282"/>
    <n v="-1076.1519600000011"/>
    <n v="-11.594618318390481"/>
    <n v="0"/>
    <m/>
    <n v="-44.693691671126736"/>
    <n v="16.525622250916186"/>
    <n v="28.849387403328734"/>
    <n v="0.79700204628005489"/>
    <n v="-43.704896258899709"/>
    <n v="-2.3715085701402572"/>
    <n v="15.758602699863051"/>
    <n v="27.32899499938064"/>
    <s v="Medianas"/>
    <n v="2024"/>
    <n v="4"/>
    <d v="2026-02-27T00:00:00"/>
    <x v="37"/>
    <x v="28"/>
  </r>
  <r>
    <n v="2025"/>
    <n v="12"/>
    <n v="98"/>
    <x v="60"/>
    <s v="Vida Total"/>
    <n v="205"/>
    <s v="f8809aff4d69bece79dabe35be0c708b890d7eafb841f121330667b77d2e2590"/>
    <s v="a62909462c6310cff6f2c460478962c30aafe7f1a24cba6daff12de1aba6d3de"/>
    <x v="17"/>
    <n v="3097878.3677300001"/>
    <n v="3203239.8145100004"/>
    <n v="3097878.3677300001"/>
    <n v="3203239.8145100004"/>
    <n v="464608.97140999994"/>
    <n v="903546.00924999989"/>
    <n v="464608.97140999994"/>
    <n v="903546.00924999989"/>
    <n v="34851877.802999951"/>
    <n v="34722901.368000001"/>
    <n v="143.042"/>
    <n v="137.94900000000001"/>
    <n v="0"/>
    <n v="0"/>
    <n v="451318.22726000001"/>
    <n v="864380.0740599999"/>
    <n v="3168095.3515900001"/>
    <n v="3217649.5513800001"/>
    <n v="2955966.8811900001"/>
    <n v="3060800.5975000001"/>
    <n v="8205.3261399999992"/>
    <n v="9281.4781000000003"/>
    <n v="133706.16039999999"/>
    <n v="133157.73890999999"/>
    <s v="Vida Total"/>
    <s v="Totales"/>
    <s v="Vida Total"/>
    <x v="36"/>
    <x v="0"/>
    <n v="3504584.00061"/>
    <n v="3660701.92515"/>
    <n v="1025001350.6946898"/>
    <n v="915229324.65265012"/>
    <n v="979173922.5983398"/>
    <n v="876641246.77608013"/>
    <n v="419079410.71260005"/>
    <n v="375894584.23469001"/>
    <n v="220434023.07100993"/>
    <n v="204982911.17896998"/>
    <n v="3097878.3677300001"/>
    <n v="3203239.8145100004"/>
    <n v="0.73921034738079516"/>
    <n v="0.85216439631118912"/>
    <n v="-105361.44678000035"/>
    <n v="-3.2892150722757418"/>
    <n v="100"/>
    <n v="100"/>
    <n v="88.395038246787365"/>
    <n v="87.503431855592709"/>
    <n v="0.30223163761007998"/>
    <n v="0.31637672289203311"/>
    <n v="0.34999313595264236"/>
    <n v="0.3653991671382309"/>
    <n v="0.70534767531616316"/>
    <n v="1.9579406504480171E-3"/>
    <n v="3.1904731414183977E-2"/>
    <n v="-104833.71631000005"/>
    <n v="-3.4250423368195282"/>
    <n v="-1076.1519600000011"/>
    <n v="-11.594618318390481"/>
    <n v="548.42149000000791"/>
    <n v="0.41185851794214301"/>
    <n v="-48.579378730735066"/>
    <n v="14.997650529140905"/>
    <n v="28.207254578852549"/>
    <n v="0.21077008210312992"/>
    <n v="-47.787062566105341"/>
    <n v="-1.540074486009424"/>
    <n v="14.245727390543752"/>
    <n v="26.863710924929059"/>
    <s v="Resto"/>
    <n v="2024"/>
    <n v="4"/>
    <d v="2026-02-27T00:00:00"/>
    <x v="36"/>
    <x v="17"/>
  </r>
  <r>
    <n v="2025"/>
    <n v="12"/>
    <n v="98"/>
    <x v="60"/>
    <s v="Total General"/>
    <n v="205"/>
    <s v="f8809aff4d69bece79dabe35be0c708b890d7eafb841f121330667b77d2e2590"/>
    <s v="a62909462c6310cff6f2c460478962c30aafe7f1a24cba6daff12de1aba6d3de"/>
    <x v="53"/>
    <n v="3504584.00061"/>
    <n v="3660701.92515"/>
    <n v="3504584.00061"/>
    <n v="3660701.92515"/>
    <n v="694902.79320000007"/>
    <n v="1143311.3761600002"/>
    <n v="694902.79320000007"/>
    <n v="1143311.3761600002"/>
    <n v="34851877.802999951"/>
    <n v="34722901.368000001"/>
    <n v="143.042"/>
    <n v="137.94900000000001"/>
    <n v="0"/>
    <n v="0"/>
    <n v="497606.96297000005"/>
    <n v="911180.35549999995"/>
    <n v="3363335.1797600002"/>
    <n v="3435679.0296700001"/>
    <n v="2955966.8811900001"/>
    <n v="3060800.5975000001"/>
    <n v="8205.3261399999992"/>
    <n v="9281.4781000000003"/>
    <n v="133706.16039999999"/>
    <n v="133157.73890999999"/>
    <s v="Total General"/>
    <s v="Totales"/>
    <s v="Total General"/>
    <x v="26"/>
    <x v="0"/>
    <n v="3504584.00061"/>
    <n v="3660701.92515"/>
    <n v="1025001350.6946898"/>
    <n v="915229324.65265012"/>
    <n v="979173922.5983398"/>
    <n v="876641246.77608013"/>
    <n v="1025001350.6946898"/>
    <n v="915229324.65265012"/>
    <n v="593582477.48155999"/>
    <n v="529500429.12055987"/>
    <n v="3504584.00061"/>
    <n v="3660701.92515"/>
    <n v="0.34191018365339565"/>
    <n v="0.39997646781469964"/>
    <n v="-156117.92454000004"/>
    <n v="-4.2646991678680024"/>
    <n v="100"/>
    <n v="100"/>
    <n v="100"/>
    <n v="100"/>
    <n v="0.34191018365339565"/>
    <n v="0.3579123095221145"/>
    <n v="0.39997646781469964"/>
    <n v="0.41758267006173061"/>
    <n v="0.28838663277727467"/>
    <n v="8.0051856853055646E-4"/>
    <n v="1.3044486264274803E-2"/>
    <n v="-104833.71631000005"/>
    <n v="-3.4250423368195282"/>
    <n v="-1076.1519600000011"/>
    <n v="-11.594618318390481"/>
    <n v="548.42149000000791"/>
    <n v="0.41185851794214301"/>
    <n v="-39.22016279292648"/>
    <n v="19.828395983062379"/>
    <n v="31.232025975814793"/>
    <n v="0.11706929021023664"/>
    <n v="-45.388752076756113"/>
    <n v="-2.1056638086750623"/>
    <n v="14.795045286134942"/>
    <n v="26.521114098004656"/>
    <s v="Resto"/>
    <n v="2024"/>
    <n v="4"/>
    <d v="2026-02-27T00:00:00"/>
    <x v="26"/>
    <x v="53"/>
  </r>
  <r>
    <n v="2025"/>
    <n v="12"/>
    <n v="98"/>
    <x v="60"/>
    <s v="Total General Sin Pensiones"/>
    <n v="205"/>
    <s v="f8809aff4d69bece79dabe35be0c708b890d7eafb841f121330667b77d2e2590"/>
    <s v="a62909462c6310cff6f2c460478962c30aafe7f1a24cba6daff12de1aba6d3de"/>
    <x v="44"/>
    <n v="3504584.00061"/>
    <n v="3660701.92515"/>
    <n v="3504584.00061"/>
    <n v="3660701.92515"/>
    <n v="694902.79320000007"/>
    <n v="1143311.3761600002"/>
    <n v="694902.79320000007"/>
    <n v="1143311.3761600002"/>
    <n v="34851877.802999951"/>
    <n v="34722901.368000001"/>
    <n v="143.042"/>
    <n v="137.94900000000001"/>
    <n v="0"/>
    <n v="0"/>
    <n v="497606.96297000005"/>
    <n v="911180.35549999995"/>
    <n v="3363335.1797600002"/>
    <n v="3435679.0296700001"/>
    <n v="2955966.8811900001"/>
    <n v="3060800.5975000001"/>
    <n v="8205.3261399999992"/>
    <n v="9281.4781000000003"/>
    <n v="133706.16039999999"/>
    <n v="133157.73890999999"/>
    <s v="Total General Sin Pensiones"/>
    <s v="Totales"/>
    <s v="Total General Sin Pensiones"/>
    <x v="25"/>
    <x v="0"/>
    <n v="3504584.00061"/>
    <n v="3660701.92515"/>
    <n v="1025001350.6946898"/>
    <n v="915229324.65265012"/>
    <n v="979173922.5983398"/>
    <n v="876641246.77608013"/>
    <n v="979173922.5983398"/>
    <n v="876641246.77608013"/>
    <n v="558476302.03137994"/>
    <n v="497794560.05847001"/>
    <n v="3504584.00061"/>
    <n v="3660701.92515"/>
    <n v="0.3579123095221145"/>
    <n v="0.41758267006173061"/>
    <n v="-156117.92454000004"/>
    <n v="-4.2646991678680024"/>
    <n v="100"/>
    <n v="100"/>
    <n v="100"/>
    <n v="100"/>
    <n v="0.34191018365339565"/>
    <n v="0.3579123095221145"/>
    <n v="0.39997646781469964"/>
    <n v="0.41758267006173061"/>
    <n v="0.3018837423024946"/>
    <n v="8.3798454499547069E-4"/>
    <n v="1.3654996044543016E-2"/>
    <n v="-104833.71631000005"/>
    <n v="-3.4250423368195282"/>
    <n v="-1076.1519600000011"/>
    <n v="-11.594618318390481"/>
    <n v="548.42149000000791"/>
    <n v="0.41185851794214301"/>
    <n v="-39.22016279292648"/>
    <n v="19.828395983062379"/>
    <n v="31.232025975814793"/>
    <n v="0.12442834023080079"/>
    <n v="-45.388752076756113"/>
    <n v="-2.1056638086750623"/>
    <n v="14.795045286134942"/>
    <n v="26.521114098004656"/>
    <s v="Resto"/>
    <n v="2024"/>
    <n v="4"/>
    <d v="2026-02-27T00:00:00"/>
    <x v="25"/>
    <x v="44"/>
  </r>
  <r>
    <n v="2025"/>
    <n v="12"/>
    <n v="103"/>
    <x v="61"/>
    <s v="Incendio"/>
    <n v="205"/>
    <s v="f8809aff4d69bece79dabe35be0c708b890d7eafb841f121330667b77d2e2590"/>
    <s v="a62909462c6310cff6f2c460478962c30aafe7f1a24cba6daff12de1aba6d3de"/>
    <x v="17"/>
    <n v="528906.43351"/>
    <n v="483596.07047999999"/>
    <n v="528906.43351"/>
    <n v="483596.07047999999"/>
    <n v="157434.87551000001"/>
    <n v="92994.229649999994"/>
    <n v="157434.87551000001"/>
    <n v="92994.229649999994"/>
    <n v="34851877.802999951"/>
    <n v="34722901.368000001"/>
    <n v="143.042"/>
    <n v="137.94900000000001"/>
    <n v="0"/>
    <n v="0"/>
    <n v="11564.148660000001"/>
    <n v="4301.7887000000001"/>
    <n v="2986.4703799999997"/>
    <n v="1767.82752"/>
    <n v="0"/>
    <n v="0"/>
    <n v="0"/>
    <n v="0"/>
    <n v="0"/>
    <n v="0"/>
    <s v="Incendio"/>
    <s v="Daños Sin Autos"/>
    <s v="Incendio"/>
    <x v="0"/>
    <x v="0"/>
    <n v="2744143.7732399995"/>
    <n v="2277640.2283600001"/>
    <n v="1025001350.6946898"/>
    <n v="915229324.65265012"/>
    <n v="979173922.5983398"/>
    <n v="876641246.77608013"/>
    <n v="34004630.66296"/>
    <n v="29220783.15724"/>
    <n v="21161856.01103"/>
    <n v="17879229.429379996"/>
    <m/>
    <m/>
    <n v="1.5553953188090892"/>
    <n v="1.6549729960272468"/>
    <n v="45310.363030000008"/>
    <n v="9.3694646825865711"/>
    <m/>
    <m/>
    <n v="19.274005927376113"/>
    <n v="21.232329165006458"/>
    <n v="5.1600559662827394E-2"/>
    <n v="5.4015575915920204E-2"/>
    <n v="5.2838786679342407E-2"/>
    <n v="5.5164649422835631E-2"/>
    <m/>
    <m/>
    <m/>
    <n v="0"/>
    <m/>
    <n v="0"/>
    <m/>
    <n v="0"/>
    <m/>
    <n v="69.295316604625512"/>
    <n v="29.766110891336588"/>
    <n v="19.229732275884146"/>
    <n v="0.74395589606101498"/>
    <n v="168.82186612280609"/>
    <n v="68.93448858630731"/>
    <n v="387.21792579774393"/>
    <n v="243.33757967519364"/>
    <s v="Resto"/>
    <n v="2024"/>
    <n v="4"/>
    <d v="2026-02-27T00:00:00"/>
    <x v="0"/>
    <x v="17"/>
  </r>
  <r>
    <n v="2025"/>
    <n v="12"/>
    <n v="103"/>
    <x v="61"/>
    <s v="MyT Cascos"/>
    <n v="205"/>
    <s v="f8809aff4d69bece79dabe35be0c708b890d7eafb841f121330667b77d2e2590"/>
    <s v="a62909462c6310cff6f2c460478962c30aafe7f1a24cba6daff12de1aba6d3de"/>
    <x v="27"/>
    <n v="19531.720819999999"/>
    <n v="27943.288519999998"/>
    <n v="19531.720819999999"/>
    <n v="27943.288519999998"/>
    <n v="369.92320999999993"/>
    <n v="697.96335999999997"/>
    <n v="369.92320999999993"/>
    <n v="697.96335999999997"/>
    <n v="34851877.802999951"/>
    <n v="34722901.368000001"/>
    <n v="143.042"/>
    <n v="137.94900000000001"/>
    <n v="0"/>
    <n v="0"/>
    <n v="3.5374899999999996"/>
    <n v="-23.06474"/>
    <n v="46.839769999999994"/>
    <n v="-71.87375999999999"/>
    <n v="0"/>
    <n v="0"/>
    <n v="0"/>
    <n v="0"/>
    <n v="0"/>
    <n v="0"/>
    <s v="MyT Cascos"/>
    <s v="Daños Sin Autos"/>
    <s v="Maritimo y Transportes"/>
    <x v="18"/>
    <x v="0"/>
    <n v="2744143.7732399995"/>
    <n v="2277640.2283600001"/>
    <n v="1025001350.6946898"/>
    <n v="915229324.65265012"/>
    <n v="979173922.5983398"/>
    <n v="876641246.77608013"/>
    <n v="9917118.7117099985"/>
    <n v="6428123.3506000005"/>
    <n v="-1931159.7656899989"/>
    <n v="6397090.5990500022"/>
    <n v="29847.572519999998"/>
    <n v="41961.725180000001"/>
    <n v="0.1969495514552751"/>
    <n v="0.43470367626644529"/>
    <n v="-8411.5676999999996"/>
    <n v="-30.102282678645874"/>
    <n v="65.438222176735991"/>
    <n v="66.592325268167158"/>
    <n v="0.71176011295279085"/>
    <n v="1.2268526070124948"/>
    <n v="1.905531227521063E-3"/>
    <n v="1.9947141533518935E-3"/>
    <n v="3.0531461096490868E-3"/>
    <n v="3.1875397858318584E-3"/>
    <m/>
    <m/>
    <m/>
    <n v="0"/>
    <m/>
    <n v="0"/>
    <m/>
    <n v="0"/>
    <m/>
    <n v="-46.999623304008395"/>
    <n v="1.8939611794021125"/>
    <n v="2.4977853250895752"/>
    <n v="-1.9155494877857879E-2"/>
    <n v="-115.33722036320376"/>
    <n v="-165.16949996772118"/>
    <n v="7.5523214567449841"/>
    <n v="32.09062667655067"/>
    <s v="Resto"/>
    <n v="2024"/>
    <n v="4"/>
    <d v="2026-02-27T00:00:00"/>
    <x v="18"/>
    <x v="27"/>
  </r>
  <r>
    <n v="2025"/>
    <n v="12"/>
    <n v="103"/>
    <x v="61"/>
    <s v="Maritimo y Transportes"/>
    <n v="205"/>
    <s v="f8809aff4d69bece79dabe35be0c708b890d7eafb841f121330667b77d2e2590"/>
    <s v="a62909462c6310cff6f2c460478962c30aafe7f1a24cba6daff12de1aba6d3de"/>
    <x v="6"/>
    <n v="29847.572519999998"/>
    <n v="41961.725180000001"/>
    <n v="29847.572519999998"/>
    <n v="41961.725180000001"/>
    <n v="-19058.443299999999"/>
    <n v="25783.531340000001"/>
    <n v="-19058.443299999999"/>
    <n v="25783.531340000001"/>
    <n v="34851877.802999951"/>
    <n v="34722901.368000001"/>
    <n v="143.042"/>
    <n v="137.94900000000001"/>
    <n v="0"/>
    <n v="-805.94299999999998"/>
    <n v="-19502.0229"/>
    <n v="24283.664829999998"/>
    <n v="9801.1659299999992"/>
    <n v="17930.303170000003"/>
    <n v="0"/>
    <n v="0"/>
    <n v="0"/>
    <n v="0"/>
    <n v="0"/>
    <n v="0"/>
    <s v="Maritimo y Transportes"/>
    <s v="Daños Sin Autos"/>
    <s v="Maritimo y Transportes"/>
    <x v="19"/>
    <x v="0"/>
    <n v="2744143.7732399995"/>
    <n v="2277640.2283600001"/>
    <n v="1025001350.6946898"/>
    <n v="915229324.65265012"/>
    <n v="979173922.5983398"/>
    <n v="876641246.77608013"/>
    <n v="23289744.321129996"/>
    <n v="18238403.617370002"/>
    <n v="6063254.5960799996"/>
    <n v="13830326.200799998"/>
    <n v="29847.572519999998"/>
    <n v="41961.725180000001"/>
    <n v="0.12815757918355639"/>
    <n v="0.230073454126414"/>
    <n v="-12114.152660000003"/>
    <n v="-28.869529572568453"/>
    <n v="100"/>
    <n v="100"/>
    <n v="1.0876825336581797"/>
    <n v="1.842333335068211"/>
    <n v="2.9119544574034901E-3"/>
    <n v="3.0482401370326897E-3"/>
    <n v="4.5848318065994454E-3"/>
    <n v="4.7866473696415359E-3"/>
    <m/>
    <m/>
    <m/>
    <n v="0"/>
    <m/>
    <n v="0"/>
    <m/>
    <n v="0"/>
    <m/>
    <n v="-173.91711805757635"/>
    <n v="-63.8525738976913"/>
    <n v="61.44535580793773"/>
    <n v="-0.31432695094680035"/>
    <n v="-180.30922447878308"/>
    <n v="-45.337422144658603"/>
    <n v="-198.97656094472427"/>
    <n v="135.43365441042897"/>
    <s v="Resto"/>
    <n v="2024"/>
    <n v="4"/>
    <d v="2026-02-27T00:00:00"/>
    <x v="19"/>
    <x v="6"/>
  </r>
  <r>
    <n v="2025"/>
    <n v="12"/>
    <n v="103"/>
    <x v="61"/>
    <s v="MyT Carga"/>
    <n v="205"/>
    <s v="f8809aff4d69bece79dabe35be0c708b890d7eafb841f121330667b77d2e2590"/>
    <s v="a62909462c6310cff6f2c460478962c30aafe7f1a24cba6daff12de1aba6d3de"/>
    <x v="6"/>
    <n v="10315.851699999999"/>
    <n v="14018.436659999999"/>
    <n v="10315.851699999999"/>
    <n v="14018.436659999999"/>
    <n v="-19428.36651"/>
    <n v="25085.56798"/>
    <n v="-19428.36651"/>
    <n v="25085.56798"/>
    <n v="34851877.802999951"/>
    <n v="34722901.368000001"/>
    <n v="143.042"/>
    <n v="137.94900000000001"/>
    <n v="0"/>
    <n v="-805.94299999999998"/>
    <n v="-19505.560390000002"/>
    <n v="24306.72957"/>
    <n v="9754.3261600000005"/>
    <n v="18002.176930000001"/>
    <n v="0"/>
    <n v="0"/>
    <n v="0"/>
    <n v="0"/>
    <n v="0"/>
    <n v="0"/>
    <s v="MyT Carga"/>
    <s v="Daños Sin Autos"/>
    <s v="Maritimo y Transportes"/>
    <x v="17"/>
    <x v="0"/>
    <n v="2744143.7732399995"/>
    <n v="2277640.2283600001"/>
    <n v="1025001350.6946898"/>
    <n v="915229324.65265012"/>
    <n v="979173922.5983398"/>
    <n v="876641246.77608013"/>
    <n v="13372625.609420002"/>
    <n v="11810280.26677"/>
    <n v="7994414.3617699994"/>
    <n v="7433235.6017499994"/>
    <n v="29847.572519999998"/>
    <n v="41961.725180000001"/>
    <n v="7.7141557696293106E-2"/>
    <n v="0.11869690086392767"/>
    <n v="-3702.5849600000001"/>
    <n v="-26.412253019374845"/>
    <n v="34.561777823264002"/>
    <n v="33.407674731832842"/>
    <n v="0.37592242070538873"/>
    <n v="0.61548072805571596"/>
    <n v="1.0064232298824271E-3"/>
    <n v="1.0535259836807964E-3"/>
    <n v="1.531685696950358E-3"/>
    <n v="1.5991075838096766E-3"/>
    <m/>
    <m/>
    <m/>
    <n v="0"/>
    <m/>
    <n v="0"/>
    <m/>
    <n v="0"/>
    <m/>
    <n v="-177.44838197600183"/>
    <n v="-188.33506990023906"/>
    <n v="178.94697239371055"/>
    <n v="-0.24302426207613378"/>
    <n v="-180.24757231871408"/>
    <n v="-45.815852172051727"/>
    <n v="-199.96830196213165"/>
    <n v="135.02105697835734"/>
    <s v="Resto"/>
    <n v="2024"/>
    <n v="4"/>
    <d v="2026-02-27T00:00:00"/>
    <x v="17"/>
    <x v="6"/>
  </r>
  <r>
    <n v="2025"/>
    <n v="12"/>
    <n v="103"/>
    <x v="61"/>
    <s v="RC Viajero"/>
    <n v="205"/>
    <s v="f8809aff4d69bece79dabe35be0c708b890d7eafb841f121330667b77d2e2590"/>
    <s v="a62909462c6310cff6f2c460478962c30aafe7f1a24cba6daff12de1aba6d3de"/>
    <x v="27"/>
    <n v="142.43024"/>
    <n v="543.10411999999997"/>
    <n v="142.43024"/>
    <n v="543.10411999999997"/>
    <n v="-168.41482999999999"/>
    <n v="203.06939"/>
    <n v="-168.41482999999999"/>
    <n v="203.06939"/>
    <n v="34851877.802999951"/>
    <n v="34722901.368000001"/>
    <n v="143.042"/>
    <n v="137.94900000000001"/>
    <n v="0"/>
    <n v="0"/>
    <n v="-168.41482999999999"/>
    <n v="198.81101999999998"/>
    <n v="374.37642999999997"/>
    <n v="509.13258000000002"/>
    <n v="0"/>
    <n v="0"/>
    <n v="0"/>
    <n v="0"/>
    <n v="0"/>
    <n v="0"/>
    <s v="RC Viajero"/>
    <s v="Daños Sin Autos"/>
    <s v="Responsabilidad Civil y Riesgos Profesionales"/>
    <x v="32"/>
    <x v="0"/>
    <n v="2744143.7732399995"/>
    <n v="2277640.2283600001"/>
    <n v="1025001350.6946898"/>
    <n v="915229324.65265012"/>
    <n v="979173922.5983398"/>
    <n v="876641246.77608013"/>
    <n v="384520.93780999992"/>
    <n v="319948.49102999998"/>
    <n v="68347.172659999997"/>
    <n v="98764.600600000005"/>
    <n v="306988.43995999999"/>
    <n v="196801.46581999998"/>
    <n v="3.7040958240452913E-2"/>
    <n v="0.16974736097413748"/>
    <n v="-400.67387999999994"/>
    <n v="-73.774781896333238"/>
    <n v="4.6395962016862385E-2"/>
    <n v="0.27596548518431152"/>
    <n v="5.1903344638474678E-3"/>
    <n v="2.3845035455448488E-2"/>
    <n v="1.3895614859772487E-5"/>
    <n v="1.4545959273715801E-5"/>
    <n v="5.9340769069666781E-5"/>
    <n v="6.195283669315239E-5"/>
    <m/>
    <m/>
    <m/>
    <n v="0"/>
    <m/>
    <n v="0"/>
    <m/>
    <n v="0"/>
    <m/>
    <n v="-182.93462151041081"/>
    <n v="-118.2437311065403"/>
    <n v="37.390508103676332"/>
    <n v="-0.24641082205082102"/>
    <n v="-184.71101350418101"/>
    <n v="-26.467791552447895"/>
    <n v="-44.985425498074228"/>
    <n v="39.048968345337471"/>
    <s v="Resto"/>
    <n v="2024"/>
    <n v="4"/>
    <d v="2026-02-27T00:00:00"/>
    <x v="32"/>
    <x v="27"/>
  </r>
  <r>
    <n v="2025"/>
    <n v="12"/>
    <n v="103"/>
    <x v="61"/>
    <s v="RC Aviones y Barcos"/>
    <n v="205"/>
    <s v="f8809aff4d69bece79dabe35be0c708b890d7eafb841f121330667b77d2e2590"/>
    <s v="a62909462c6310cff6f2c460478962c30aafe7f1a24cba6daff12de1aba6d3de"/>
    <x v="14"/>
    <n v="7633.8919800000003"/>
    <n v="11980.663970000001"/>
    <n v="7633.8919800000003"/>
    <n v="11980.663970000001"/>
    <n v="-14.85693"/>
    <n v="-3411.2559999999999"/>
    <n v="-14.85693"/>
    <n v="-3411.2559999999999"/>
    <n v="34851877.802999951"/>
    <n v="34722901.368000001"/>
    <n v="143.042"/>
    <n v="137.94900000000001"/>
    <n v="0"/>
    <n v="0"/>
    <n v="-14.85693"/>
    <n v="3.0923600000000002"/>
    <n v="-18.725290000000001"/>
    <n v="356.92296000000005"/>
    <n v="0"/>
    <n v="0"/>
    <n v="0"/>
    <n v="0"/>
    <n v="0"/>
    <n v="0"/>
    <s v="RC Aviones y Barcos"/>
    <s v="Daños Sin Autos"/>
    <s v="Responsabilidad Civil y Riesgos Profesionales"/>
    <x v="20"/>
    <x v="0"/>
    <n v="2744143.7732399995"/>
    <n v="2277640.2283600001"/>
    <n v="1025001350.6946898"/>
    <n v="915229324.65265012"/>
    <n v="979173922.5983398"/>
    <n v="876641246.77608013"/>
    <n v="1958504.8817999999"/>
    <n v="2073248.9940900002"/>
    <n v="693849.30816000002"/>
    <n v="40985.065610000005"/>
    <n v="306988.43995999999"/>
    <n v="196801.46581999998"/>
    <n v="0.38978161611647"/>
    <n v="0.57786903570926895"/>
    <n v="-4346.7719900000011"/>
    <n v="-36.281561697118534"/>
    <n v="2.4867034019244119"/>
    <n v="6.0876904143375867"/>
    <n v="0.27818848467209484"/>
    <n v="0.52601213399829172"/>
    <n v="7.4476896784830251E-4"/>
    <n v="7.7962574409076106E-4"/>
    <n v="1.309034101868068E-3"/>
    <n v="1.3666552896136103E-3"/>
    <m/>
    <m/>
    <m/>
    <n v="0"/>
    <m/>
    <n v="0"/>
    <m/>
    <n v="0"/>
    <m/>
    <n v="-99.564473320090897"/>
    <n v="-0.19461802759226363"/>
    <n v="-28.473012919333211"/>
    <n v="-2.1412329486064753E-3"/>
    <n v="-580.43985823125377"/>
    <n v="-105.24631141689511"/>
    <n v="79.341521546528782"/>
    <n v="0.86639424933604714"/>
    <s v="Medianas"/>
    <n v="2024"/>
    <n v="4"/>
    <d v="2026-02-27T00:00:00"/>
    <x v="20"/>
    <x v="14"/>
  </r>
  <r>
    <n v="2025"/>
    <n v="12"/>
    <n v="103"/>
    <x v="61"/>
    <s v="Responsabilidad Civil y Riesgos Profesionales"/>
    <n v="205"/>
    <s v="f8809aff4d69bece79dabe35be0c708b890d7eafb841f121330667b77d2e2590"/>
    <s v="a62909462c6310cff6f2c460478962c30aafe7f1a24cba6daff12de1aba6d3de"/>
    <x v="7"/>
    <n v="306988.43995999999"/>
    <n v="196801.46581999998"/>
    <n v="306988.43995999999"/>
    <n v="196801.46581999998"/>
    <n v="82771.246929999994"/>
    <n v="2875.8476800000062"/>
    <n v="82771.246929999994"/>
    <n v="2875.8476800000062"/>
    <n v="34851877.802999951"/>
    <n v="34722901.368000001"/>
    <n v="143.042"/>
    <n v="137.94900000000001"/>
    <n v="0"/>
    <n v="0"/>
    <n v="633.75067000000001"/>
    <n v="995.46057999999994"/>
    <n v="1233.9750300000001"/>
    <n v="2239.3484700000004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2744143.7732399995"/>
    <n v="2277640.2283600001"/>
    <n v="1025001350.6946898"/>
    <n v="915229324.65265012"/>
    <n v="979173922.5983398"/>
    <n v="876641246.77608013"/>
    <n v="21871531.865920011"/>
    <n v="19519102.49123"/>
    <n v="10675318.01537"/>
    <n v="7926763.6329799984"/>
    <n v="306988.43995999999"/>
    <n v="196801.46581999998"/>
    <n v="1.4035982565919223"/>
    <n v="1.0082505889214095"/>
    <n v="110186.97414000001"/>
    <n v="55.98889910747922"/>
    <n v="100"/>
    <n v="100"/>
    <n v="11.187039212509626"/>
    <n v="8.6405861368942176"/>
    <n v="2.9950052236705837E-2"/>
    <n v="3.135177856303345E-2"/>
    <n v="2.1502967673669167E-2"/>
    <n v="2.2449487352295305E-2"/>
    <m/>
    <m/>
    <m/>
    <n v="0"/>
    <m/>
    <n v="0"/>
    <m/>
    <n v="0"/>
    <m/>
    <n v="2778.1512840763462"/>
    <n v="26.962333480956136"/>
    <n v="1.4612938313327073"/>
    <n v="0.7753515802604517"/>
    <n v="-36.335935070377168"/>
    <n v="-44.89580132206936"/>
    <n v="51.358467926210793"/>
    <n v="44.453134174334188"/>
    <s v="Resto"/>
    <n v="2024"/>
    <n v="4"/>
    <d v="2026-02-27T00:00:00"/>
    <x v="22"/>
    <x v="7"/>
  </r>
  <r>
    <n v="2025"/>
    <n v="12"/>
    <n v="103"/>
    <x v="61"/>
    <s v="RC General"/>
    <n v="205"/>
    <s v="f8809aff4d69bece79dabe35be0c708b890d7eafb841f121330667b77d2e2590"/>
    <s v="a62909462c6310cff6f2c460478962c30aafe7f1a24cba6daff12de1aba6d3de"/>
    <x v="26"/>
    <n v="207190.35909000001"/>
    <n v="103275.02029"/>
    <n v="207190.35909000001"/>
    <n v="103275.02029"/>
    <n v="83041.933590000001"/>
    <n v="5857.9621699999989"/>
    <n v="83041.933590000001"/>
    <n v="5857.9621699999989"/>
    <n v="34851877.802999951"/>
    <n v="34722901.368000001"/>
    <n v="143.042"/>
    <n v="137.94900000000001"/>
    <n v="0"/>
    <n v="0"/>
    <n v="867.77125000000001"/>
    <n v="716.97427000000005"/>
    <n v="791.21276"/>
    <n v="715.29705000000001"/>
    <n v="0"/>
    <n v="0"/>
    <n v="0"/>
    <n v="0"/>
    <n v="0"/>
    <n v="0"/>
    <s v="RC General"/>
    <s v="Daños Sin Autos"/>
    <s v="Responsabilidad Civil y Riesgos Profesionales"/>
    <x v="21"/>
    <x v="0"/>
    <n v="2744143.7732399995"/>
    <n v="2277640.2283600001"/>
    <n v="1025001350.6946898"/>
    <n v="915229324.65265012"/>
    <n v="979173922.5983398"/>
    <n v="876641246.77608013"/>
    <n v="17283430.244149998"/>
    <n v="14944322.838619996"/>
    <n v="9150572.3407299984"/>
    <n v="6562817.1625400009"/>
    <n v="306988.43995999999"/>
    <n v="196801.46581999998"/>
    <n v="1.198780312491085"/>
    <n v="0.69106523865444502"/>
    <n v="103915.33880000001"/>
    <n v="100.62001295976701"/>
    <n v="67.491257689376354"/>
    <n v="52.476753595147599"/>
    <n v="7.5502734627264516"/>
    <n v="4.5342990962344611"/>
    <n v="2.0213666933177964E-2"/>
    <n v="2.1159709660179556E-2"/>
    <n v="1.1284059361755609E-2"/>
    <n v="1.1780762161237831E-2"/>
    <m/>
    <m/>
    <m/>
    <n v="0"/>
    <m/>
    <n v="0"/>
    <m/>
    <n v="0"/>
    <m/>
    <n v="1317.5908136668629"/>
    <n v="40.080018179768672"/>
    <n v="5.6721965810809127"/>
    <n v="0.90750535046177483"/>
    <n v="21.03241166520522"/>
    <n v="10.613172527413607"/>
    <n v="109.67609394974873"/>
    <n v="100.23447880848944"/>
    <s v="Resto"/>
    <n v="2024"/>
    <n v="4"/>
    <d v="2026-02-27T00:00:00"/>
    <x v="21"/>
    <x v="26"/>
  </r>
  <r>
    <n v="2025"/>
    <n v="12"/>
    <n v="103"/>
    <x v="61"/>
    <s v="RC Otros"/>
    <n v="205"/>
    <s v="f8809aff4d69bece79dabe35be0c708b890d7eafb841f121330667b77d2e2590"/>
    <s v="a62909462c6310cff6f2c460478962c30aafe7f1a24cba6daff12de1aba6d3de"/>
    <x v="11"/>
    <n v="92021.758650000003"/>
    <n v="81002.677439999999"/>
    <n v="92021.758650000003"/>
    <n v="81002.677439999999"/>
    <n v="-87.414900000000003"/>
    <n v="226.07211999999998"/>
    <n v="-87.414900000000003"/>
    <n v="226.07211999999998"/>
    <n v="34851877.802999951"/>
    <n v="34722901.368000001"/>
    <n v="143.042"/>
    <n v="137.94900000000001"/>
    <n v="0"/>
    <n v="0"/>
    <n v="-50.748820000000002"/>
    <n v="76.58292999999999"/>
    <n v="87.111130000000003"/>
    <n v="657.99588000000006"/>
    <n v="0"/>
    <n v="0"/>
    <n v="0"/>
    <n v="0"/>
    <n v="0"/>
    <n v="0"/>
    <s v="RC Otros"/>
    <s v="Daños Sin Autos"/>
    <s v="Responsabilidad Civil y Riesgos Profesionales"/>
    <x v="33"/>
    <x v="0"/>
    <n v="2744143.7732399995"/>
    <n v="2277640.2283600001"/>
    <n v="1025001350.6946898"/>
    <n v="915229324.65265012"/>
    <n v="979173922.5983398"/>
    <n v="876641246.77608013"/>
    <n v="2245075.8021599995"/>
    <n v="2181582.1674899999"/>
    <n v="762549.19381999993"/>
    <n v="1224196.8042299999"/>
    <n v="306988.43995999999"/>
    <n v="196801.46581999998"/>
    <n v="4.0988263541687715"/>
    <n v="3.7130243658526472"/>
    <n v="11019.081210000004"/>
    <n v="13.603354306605508"/>
    <n v="29.975642946682377"/>
    <n v="41.15959050533052"/>
    <n v="3.3533869306472335"/>
    <n v="3.5564298712060176"/>
    <n v="8.9777207208198012E-3"/>
    <n v="9.3978971994894116E-3"/>
    <n v="8.8505334409758243E-3"/>
    <n v="9.2401170647507143E-3"/>
    <m/>
    <m/>
    <m/>
    <n v="0"/>
    <m/>
    <n v="0"/>
    <m/>
    <n v="0"/>
    <m/>
    <n v="-138.66682012801931"/>
    <n v="-9.4993728964122545E-2"/>
    <n v="0.27909215737647103"/>
    <n v="-1.146350959498022E-2"/>
    <n v="-166.26649045681589"/>
    <n v="-86.761143550017366"/>
    <n v="-58.257561347212459"/>
    <n v="11.638816036355728"/>
    <s v="Grandes"/>
    <n v="2024"/>
    <n v="4"/>
    <d v="2026-02-27T00:00:00"/>
    <x v="33"/>
    <x v="11"/>
  </r>
  <r>
    <n v="2025"/>
    <n v="12"/>
    <n v="103"/>
    <x v="61"/>
    <s v="Automoviles"/>
    <n v="205"/>
    <s v="f8809aff4d69bece79dabe35be0c708b890d7eafb841f121330667b77d2e2590"/>
    <s v="a62909462c6310cff6f2c460478962c30aafe7f1a24cba6daff12de1aba6d3de"/>
    <x v="9"/>
    <n v="653220.63802999991"/>
    <n v="439120.17443999997"/>
    <n v="653220.63802999991"/>
    <n v="439120.17443999997"/>
    <n v="124842.33719999999"/>
    <n v="110435.25745999999"/>
    <n v="124842.33719999999"/>
    <n v="110435.25745999999"/>
    <n v="34851877.802999951"/>
    <n v="34722901.368000001"/>
    <n v="143.042"/>
    <n v="137.94900000000001"/>
    <n v="0"/>
    <n v="0"/>
    <n v="124842.33720000001"/>
    <n v="110435.25745999999"/>
    <n v="465371.42294000002"/>
    <n v="396210.74206999998"/>
    <n v="0"/>
    <n v="0"/>
    <n v="0"/>
    <n v="0"/>
    <n v="0"/>
    <n v="0"/>
    <s v="Automoviles"/>
    <s v="Totales"/>
    <s v="Automoviles Total"/>
    <x v="11"/>
    <x v="0"/>
    <n v="2744143.7732399995"/>
    <n v="2277640.2283600001"/>
    <n v="1025001350.6946898"/>
    <n v="915229324.65265012"/>
    <n v="979173922.5983398"/>
    <n v="876641246.77608013"/>
    <n v="212351111.97566"/>
    <n v="193217367.41473997"/>
    <n v="130402312.61627001"/>
    <n v="114416301.70677"/>
    <n v="653220.63802999991"/>
    <n v="439120.17443999997"/>
    <n v="0.30761347654486171"/>
    <n v="0.22726744511399488"/>
    <n v="214100.46358999994"/>
    <n v="48.756690321285603"/>
    <n v="100"/>
    <n v="100"/>
    <n v="23.80416960656347"/>
    <n v="19.279610931186685"/>
    <n v="6.3728758756003853E-2"/>
    <n v="6.671140059537238E-2"/>
    <n v="4.7979250949662898E-2"/>
    <n v="5.0091206186669901E-2"/>
    <m/>
    <m/>
    <m/>
    <n v="0"/>
    <m/>
    <n v="0"/>
    <m/>
    <n v="0"/>
    <m/>
    <n v="13.045724772469791"/>
    <n v="19.111817651154258"/>
    <n v="25.149210600682508"/>
    <n v="9.5736290787548264E-2"/>
    <n v="13.045724772469791"/>
    <n v="17.455528971443467"/>
    <n v="26.826386633563409"/>
    <n v="27.872857985382183"/>
    <s v="Resto"/>
    <n v="2024"/>
    <n v="4"/>
    <d v="2026-02-27T00:00:00"/>
    <x v="11"/>
    <x v="9"/>
  </r>
  <r>
    <n v="2025"/>
    <n v="12"/>
    <n v="103"/>
    <x v="61"/>
    <s v="Automoviles Residentes"/>
    <n v="205"/>
    <s v="f8809aff4d69bece79dabe35be0c708b890d7eafb841f121330667b77d2e2590"/>
    <s v="a62909462c6310cff6f2c460478962c30aafe7f1a24cba6daff12de1aba6d3de"/>
    <x v="17"/>
    <n v="643756.92787999997"/>
    <n v="437179.02662000002"/>
    <n v="643756.92787999997"/>
    <n v="437179.02662000002"/>
    <n v="121318.24090999999"/>
    <n v="94182.785870000007"/>
    <n v="121318.24090999999"/>
    <n v="94182.785870000007"/>
    <n v="34851877.802999951"/>
    <n v="34722901.368000001"/>
    <n v="143.042"/>
    <n v="137.94900000000001"/>
    <n v="0"/>
    <n v="0"/>
    <n v="121318.24090999999"/>
    <n v="94182.785870000007"/>
    <n v="458083.62266000005"/>
    <n v="389379.68031000003"/>
    <n v="0"/>
    <n v="0"/>
    <n v="0"/>
    <n v="0"/>
    <n v="0"/>
    <n v="0"/>
    <s v="Automoviles Residentes"/>
    <s v="Automóviles"/>
    <s v="Automóviles"/>
    <x v="13"/>
    <x v="0"/>
    <n v="2744143.7732399995"/>
    <n v="2277640.2283600001"/>
    <n v="1025001350.6946898"/>
    <n v="915229324.65265012"/>
    <n v="979173922.5983398"/>
    <n v="876641246.77608013"/>
    <n v="131854203.17789003"/>
    <n v="118102294.51461999"/>
    <n v="82072506.09262"/>
    <n v="71101630.919850022"/>
    <n v="653220.63802999991"/>
    <n v="439120.17443999997"/>
    <n v="0.48823390712200543"/>
    <n v="0.37016979933940336"/>
    <n v="206577.90125999996"/>
    <n v="47.252472941607813"/>
    <n v="98.551223032612555"/>
    <n v="99.557946108380136"/>
    <n v="23.459300280025737"/>
    <n v="19.194384660776205"/>
    <n v="6.2805471177544966E-2"/>
    <n v="6.5744901188925051E-2"/>
    <n v="4.7767156803669858E-2"/>
    <n v="4.9869776060362393E-2"/>
    <m/>
    <m/>
    <m/>
    <n v="0"/>
    <m/>
    <n v="0"/>
    <m/>
    <n v="0"/>
    <m/>
    <n v="28.811480558087244"/>
    <n v="18.845349176982282"/>
    <n v="21.543299228730966"/>
    <n v="0.14781837022631014"/>
    <n v="28.811480558087244"/>
    <n v="17.644460105186322"/>
    <n v="26.483863405884104"/>
    <n v="24.187904668013875"/>
    <s v="Resto"/>
    <n v="2024"/>
    <n v="4"/>
    <d v="2026-02-27T00:00:00"/>
    <x v="13"/>
    <x v="17"/>
  </r>
  <r>
    <n v="2025"/>
    <n v="12"/>
    <n v="103"/>
    <x v="61"/>
    <s v="Camiones"/>
    <n v="205"/>
    <s v="f8809aff4d69bece79dabe35be0c708b890d7eafb841f121330667b77d2e2590"/>
    <s v="a62909462c6310cff6f2c460478962c30aafe7f1a24cba6daff12de1aba6d3de"/>
    <x v="26"/>
    <n v="9463.7101500000008"/>
    <n v="1941.1478200000001"/>
    <n v="9463.7101500000008"/>
    <n v="1941.1478200000001"/>
    <n v="3524.09629"/>
    <n v="16252.471589999999"/>
    <n v="3524.09629"/>
    <n v="16252.471589999999"/>
    <n v="34851877.802999951"/>
    <n v="34722901.368000001"/>
    <n v="143.042"/>
    <n v="137.94900000000001"/>
    <n v="0"/>
    <n v="0"/>
    <n v="3524.09629"/>
    <n v="16252.471589999999"/>
    <n v="7287.8002800000004"/>
    <n v="6831.0617599999996"/>
    <n v="0"/>
    <n v="0"/>
    <n v="0"/>
    <n v="0"/>
    <n v="0"/>
    <n v="0"/>
    <s v="Camiones"/>
    <s v="Automóviles"/>
    <s v="Automóviles"/>
    <x v="10"/>
    <x v="0"/>
    <n v="2744143.7732399995"/>
    <n v="2277640.2283600001"/>
    <n v="1025001350.6946898"/>
    <n v="915229324.65265012"/>
    <n v="979173922.5983398"/>
    <n v="876641246.77608013"/>
    <n v="72063565.252690017"/>
    <n v="68298850.786960006"/>
    <n v="43822980.466360003"/>
    <n v="39398521.360119998"/>
    <n v="653220.63802999991"/>
    <n v="439120.17443999997"/>
    <n v="1.3132447883775407E-2"/>
    <n v="2.8421383341498551E-3"/>
    <n v="7522.5623300000007"/>
    <n v="387.5316579445248"/>
    <n v="1.4487769673874524"/>
    <n v="0.44205389161987424"/>
    <n v="0.34486932653773589"/>
    <n v="8.5226270410481419E-2"/>
    <n v="9.2328757845889825E-4"/>
    <n v="9.6649940644733087E-4"/>
    <n v="2.120941459930503E-4"/>
    <n v="2.2143012630750948E-4"/>
    <m/>
    <m/>
    <m/>
    <n v="0"/>
    <m/>
    <n v="0"/>
    <m/>
    <n v="0"/>
    <m/>
    <n v="-78.31655160579794"/>
    <n v="37.237998989223051"/>
    <n v="837.26089391790879"/>
    <n v="8.0416627360734051E-3"/>
    <n v="-78.31655160579794"/>
    <n v="6.6862010042784359"/>
    <n v="48.35610410004265"/>
    <n v="237.92013834757074"/>
    <s v="Resto"/>
    <n v="2024"/>
    <n v="4"/>
    <d v="2026-02-27T00:00:00"/>
    <x v="10"/>
    <x v="26"/>
  </r>
  <r>
    <n v="2025"/>
    <n v="12"/>
    <n v="103"/>
    <x v="61"/>
    <s v="Riesgos Catastroficos"/>
    <n v="205"/>
    <s v="f8809aff4d69bece79dabe35be0c708b890d7eafb841f121330667b77d2e2590"/>
    <s v="a62909462c6310cff6f2c460478962c30aafe7f1a24cba6daff12de1aba6d3de"/>
    <x v="17"/>
    <n v="523207.50571"/>
    <n v="540793.89546999999"/>
    <n v="523207.50571"/>
    <n v="540793.89546999999"/>
    <n v="127430.72375"/>
    <n v="-462677.46907000005"/>
    <n v="127430.72375"/>
    <n v="-462677.46907000005"/>
    <n v="34851877.802999951"/>
    <n v="34722901.368000001"/>
    <n v="143.042"/>
    <n v="137.94900000000001"/>
    <n v="0"/>
    <n v="0"/>
    <n v="-14095.519199999999"/>
    <n v="-263.92035999999996"/>
    <n v="1175.7418"/>
    <n v="1090.61805"/>
    <n v="0"/>
    <n v="0"/>
    <n v="0"/>
    <n v="0"/>
    <n v="0"/>
    <n v="0"/>
    <s v="Riesgos Catastroficos"/>
    <s v="Daños Sin Autos"/>
    <s v="Riesgos Catastroficos"/>
    <x v="15"/>
    <x v="0"/>
    <n v="2744143.7732399995"/>
    <n v="2277640.2283600001"/>
    <n v="1025001350.6946898"/>
    <n v="915229324.65265012"/>
    <n v="979173922.5983398"/>
    <n v="876641246.77608013"/>
    <n v="38761762.84839002"/>
    <n v="34998585.621450007"/>
    <n v="12144880.34196"/>
    <n v="6399232.7254699999"/>
    <n v="523207.50571"/>
    <n v="540793.89546999999"/>
    <n v="1.3498031752488562"/>
    <n v="1.5451878579303417"/>
    <n v="-17586.389759999991"/>
    <n v="-3.2519578914099623"/>
    <n v="100"/>
    <n v="100"/>
    <n v="19.066329935484795"/>
    <n v="23.743604838741149"/>
    <n v="5.1044567439389087E-2"/>
    <n v="5.3433562070527213E-2"/>
    <n v="5.9088348778077372E-2"/>
    <n v="6.1689305341131713E-2"/>
    <m/>
    <m/>
    <m/>
    <n v="0"/>
    <m/>
    <n v="0"/>
    <m/>
    <n v="0"/>
    <m/>
    <n v="-127.54202057993894"/>
    <n v="24.355675780505997"/>
    <n v="-85.555231474625003"/>
    <n v="1.0492546666740943"/>
    <n v="5240.822966443362"/>
    <n v="7.8050927178401341"/>
    <n v="-1198.8617909136171"/>
    <n v="-24.199155698917689"/>
    <s v="Resto"/>
    <n v="2024"/>
    <n v="4"/>
    <d v="2026-02-27T00:00:00"/>
    <x v="15"/>
    <x v="17"/>
  </r>
  <r>
    <n v="2025"/>
    <n v="12"/>
    <n v="103"/>
    <x v="61"/>
    <s v="Terremoto y Erupcion Volcanica"/>
    <n v="205"/>
    <s v="f8809aff4d69bece79dabe35be0c708b890d7eafb841f121330667b77d2e2590"/>
    <s v="a62909462c6310cff6f2c460478962c30aafe7f1a24cba6daff12de1aba6d3de"/>
    <x v="29"/>
    <n v="349894.51314999996"/>
    <n v="386111.12247"/>
    <n v="349894.51314999996"/>
    <n v="386111.12247"/>
    <n v="-15378.574560000001"/>
    <n v="-114026.27334999999"/>
    <n v="-15378.574560000001"/>
    <n v="-114026.27334999999"/>
    <n v="34851877.802999951"/>
    <n v="34722901.368000001"/>
    <n v="143.042"/>
    <n v="137.94900000000001"/>
    <n v="0"/>
    <n v="0"/>
    <n v="-103.83239999999999"/>
    <n v="-31.814080000000001"/>
    <n v="590.8103000000001"/>
    <n v="466.39734000000004"/>
    <n v="0"/>
    <n v="0"/>
    <n v="0"/>
    <n v="0"/>
    <n v="0"/>
    <n v="0"/>
    <s v="Terremoto y Erupcion Volcanica"/>
    <s v="Daños Sin Autos"/>
    <s v="Riesgos Catastroficos"/>
    <x v="16"/>
    <x v="0"/>
    <n v="2744143.7732399995"/>
    <n v="2277640.2283600001"/>
    <n v="1025001350.6946898"/>
    <n v="915229324.65265012"/>
    <n v="979173922.5983398"/>
    <n v="876641246.77608013"/>
    <n v="15563905.993049996"/>
    <n v="14505796.106170004"/>
    <n v="760196.79989999975"/>
    <n v="-222767.64615000002"/>
    <n v="523207.50571"/>
    <n v="540793.89546999999"/>
    <n v="2.248115050979131"/>
    <n v="2.6617713336379283"/>
    <n v="-36216.609320000047"/>
    <n v="-9.3798409867910557"/>
    <n v="66.87490323274092"/>
    <n v="71.397093366675975"/>
    <n v="12.750589694390571"/>
    <n v="16.952243715330617"/>
    <n v="3.413600508066264E-2"/>
    <n v="3.5733642928471629E-2"/>
    <n v="4.2187363545911051E-2"/>
    <n v="4.4044370931661643E-2"/>
    <m/>
    <m/>
    <m/>
    <n v="0"/>
    <m/>
    <n v="0"/>
    <m/>
    <n v="0"/>
    <m/>
    <n v="-86.513130607368041"/>
    <n v="-4.3952031203779409"/>
    <n v="-29.531983595955484"/>
    <n v="-2.0229728094123756"/>
    <n v="226.37247407437209"/>
    <n v="26.675315086488283"/>
    <n v="-17.57457512165918"/>
    <n v="-6.8212395894024596"/>
    <s v="Resto"/>
    <n v="2024"/>
    <n v="4"/>
    <d v="2026-02-27T00:00:00"/>
    <x v="16"/>
    <x v="29"/>
  </r>
  <r>
    <n v="2025"/>
    <n v="12"/>
    <n v="103"/>
    <x v="61"/>
    <s v="Huracan y Otros Riesgos Hidrometeorologicos"/>
    <n v="205"/>
    <s v="f8809aff4d69bece79dabe35be0c708b890d7eafb841f121330667b77d2e2590"/>
    <s v="a62909462c6310cff6f2c460478962c30aafe7f1a24cba6daff12de1aba6d3de"/>
    <x v="5"/>
    <n v="173312.99256000001"/>
    <n v="154682.77299999999"/>
    <n v="173312.99256000001"/>
    <n v="154682.77299999999"/>
    <n v="142809.29831000001"/>
    <n v="-348651.19571999996"/>
    <n v="142809.29831000001"/>
    <n v="-348651.19571999996"/>
    <n v="34851877.802999951"/>
    <n v="34722901.368000001"/>
    <n v="143.042"/>
    <n v="137.94900000000001"/>
    <n v="0"/>
    <n v="0"/>
    <n v="-13991.686800000001"/>
    <n v="-232.10628"/>
    <n v="584.93150000000003"/>
    <n v="624.22070999999994"/>
    <n v="0"/>
    <n v="0"/>
    <n v="0"/>
    <n v="0"/>
    <n v="0"/>
    <n v="0"/>
    <s v="Huracan y Otros Riesgos Hidrometeorologicos"/>
    <s v="Daños Sin Autos"/>
    <s v="Riesgos Catastroficos"/>
    <x v="14"/>
    <x v="0"/>
    <n v="2744143.7732399995"/>
    <n v="2277640.2283600001"/>
    <n v="1025001350.6946898"/>
    <n v="915229324.65265012"/>
    <n v="979173922.5983398"/>
    <n v="876641246.77608013"/>
    <n v="23197857.011369999"/>
    <n v="20492623.836209998"/>
    <n v="11407851.490080001"/>
    <n v="6622132.7381100012"/>
    <n v="523207.50571"/>
    <n v="540793.89546999999"/>
    <n v="0.74710777152843844"/>
    <n v="0.754821706758112"/>
    <n v="18630.219560000027"/>
    <n v="12.044146351061368"/>
    <n v="33.125096767259066"/>
    <n v="28.602906633324022"/>
    <n v="6.3157402410942209"/>
    <n v="6.7913611234105362"/>
    <n v="1.690856235872645E-2"/>
    <n v="1.7699919142055577E-2"/>
    <n v="1.6900985232166325E-2"/>
    <n v="1.764493440947007E-2"/>
    <m/>
    <m/>
    <m/>
    <n v="0"/>
    <m/>
    <n v="0"/>
    <m/>
    <n v="0"/>
    <m/>
    <n v="-140.96050725283885"/>
    <n v="82.399649443800485"/>
    <n v="-225.39755976575358"/>
    <n v="1.251850959264184"/>
    <n v="5928.1379719669803"/>
    <n v="-6.2941215135268287"/>
    <n v="-2392.02142473093"/>
    <n v="-37.183367402212596"/>
    <s v="Resto"/>
    <n v="2024"/>
    <n v="4"/>
    <d v="2026-02-27T00:00:00"/>
    <x v="14"/>
    <x v="5"/>
  </r>
  <r>
    <n v="2025"/>
    <n v="12"/>
    <n v="103"/>
    <x v="61"/>
    <s v="Miscelaneos"/>
    <n v="205"/>
    <s v="f8809aff4d69bece79dabe35be0c708b890d7eafb841f121330667b77d2e2590"/>
    <s v="a62909462c6310cff6f2c460478962c30aafe7f1a24cba6daff12de1aba6d3de"/>
    <x v="12"/>
    <n v="289246.83611000003"/>
    <n v="260792.32450999998"/>
    <n v="289246.83611000003"/>
    <n v="260792.32450999998"/>
    <n v="89335.70534"/>
    <n v="-32046.610820000002"/>
    <n v="89335.70534"/>
    <n v="-32046.610820000002"/>
    <n v="34851877.802999951"/>
    <n v="34722901.368000001"/>
    <n v="143.042"/>
    <n v="137.94900000000001"/>
    <n v="11096.19629"/>
    <n v="6346.915"/>
    <n v="17244.335469999998"/>
    <n v="11421.23877"/>
    <n v="42109.505109999998"/>
    <n v="38191.643349999998"/>
    <n v="0"/>
    <n v="0"/>
    <n v="0"/>
    <n v="0"/>
    <n v="0"/>
    <n v="0"/>
    <s v="Miscelaneos"/>
    <s v="Daños Sin Autos"/>
    <s v="Diversos"/>
    <x v="8"/>
    <x v="0"/>
    <n v="2744143.7732399995"/>
    <n v="2277640.2283600001"/>
    <n v="1025001350.6946898"/>
    <n v="915229324.65265012"/>
    <n v="979173922.5983398"/>
    <n v="876641246.77608013"/>
    <n v="18488020.312490001"/>
    <n v="15556913.919899998"/>
    <n v="3138927.3225399987"/>
    <n v="3067729.12347"/>
    <n v="701973.18351"/>
    <n v="575366.89697"/>
    <n v="1.5645095105969391"/>
    <n v="1.6763756992728567"/>
    <n v="28454.511600000056"/>
    <n v="10.910793350020143"/>
    <n v="41.204827036797987"/>
    <n v="45.326265011662265"/>
    <n v="10.540513180491541"/>
    <n v="11.450110568945377"/>
    <n v="2.8219166337094519E-2"/>
    <n v="2.9539883511445392E-2"/>
    <n v="2.8494751805398771E-2"/>
    <n v="2.9749036503710621E-2"/>
    <m/>
    <m/>
    <m/>
    <n v="0"/>
    <m/>
    <n v="0"/>
    <m/>
    <n v="0"/>
    <m/>
    <n v="-378.76802898684809"/>
    <n v="30.885629222933247"/>
    <n v="-12.288172545036382"/>
    <n v="2.8460584193363916"/>
    <n v="50.9848083668073"/>
    <n v="10.258426756072026"/>
    <n v="40.951171059725617"/>
    <n v="29.905072859348429"/>
    <s v="Medianas"/>
    <n v="2024"/>
    <n v="4"/>
    <d v="2026-02-27T00:00:00"/>
    <x v="8"/>
    <x v="12"/>
  </r>
  <r>
    <n v="2025"/>
    <n v="12"/>
    <n v="103"/>
    <x v="61"/>
    <s v="Diversos"/>
    <n v="205"/>
    <s v="f8809aff4d69bece79dabe35be0c708b890d7eafb841f121330667b77d2e2590"/>
    <s v="a62909462c6310cff6f2c460478962c30aafe7f1a24cba6daff12de1aba6d3de"/>
    <x v="27"/>
    <n v="701973.18351"/>
    <n v="575366.89697"/>
    <n v="701973.18351"/>
    <n v="575366.89697"/>
    <n v="213439.5557"/>
    <n v="-96055.945540000015"/>
    <n v="213439.5557"/>
    <n v="-96055.945540000015"/>
    <n v="34851877.802999951"/>
    <n v="34722901.368000001"/>
    <n v="143.042"/>
    <n v="137.94900000000001"/>
    <n v="11096.19629"/>
    <n v="6346.915"/>
    <n v="43731.166360000003"/>
    <n v="5954.5670199999995"/>
    <n v="59137.364229999999"/>
    <n v="41884.342280000004"/>
    <n v="0"/>
    <n v="0"/>
    <n v="0"/>
    <n v="0"/>
    <n v="0"/>
    <n v="0"/>
    <s v="Diversos"/>
    <s v="Daños Sin Autos"/>
    <s v="Diversos"/>
    <x v="6"/>
    <x v="0"/>
    <n v="2744143.7732399995"/>
    <n v="2277640.2283600001"/>
    <n v="1025001350.6946898"/>
    <n v="915229324.65265012"/>
    <n v="979173922.5983398"/>
    <n v="876641246.77608013"/>
    <n v="37295032.047789998"/>
    <n v="33101301.12385001"/>
    <n v="10154871.342620004"/>
    <n v="8675799.5556700006"/>
    <n v="701973.18351"/>
    <n v="575366.89697"/>
    <n v="1.8822163300744421"/>
    <n v="1.7382002442056246"/>
    <n v="126606.28654"/>
    <n v="22.004443982915014"/>
    <n v="100"/>
    <n v="100"/>
    <n v="25.580772784407834"/>
    <n v="25.261535593103268"/>
    <n v="6.8485098388820762E-2"/>
    <n v="7.1690347067989851E-2"/>
    <n v="6.2865872134108519E-2"/>
    <n v="6.56331080799539E-2"/>
    <m/>
    <m/>
    <m/>
    <n v="0"/>
    <m/>
    <n v="0"/>
    <m/>
    <n v="0"/>
    <m/>
    <n v="-322.2033779378275"/>
    <n v="30.405656613940931"/>
    <n v="-16.694729232051809"/>
    <n v="2.1018440165183971"/>
    <n v="634.41387447848399"/>
    <n v="41.192056531918865"/>
    <n v="73.948453620486973"/>
    <n v="14.216689807836225"/>
    <s v="Resto"/>
    <n v="2024"/>
    <n v="4"/>
    <d v="2026-02-27T00:00:00"/>
    <x v="6"/>
    <x v="27"/>
  </r>
  <r>
    <n v="2025"/>
    <n v="12"/>
    <n v="103"/>
    <x v="61"/>
    <s v="Tecnicos"/>
    <n v="205"/>
    <s v="f8809aff4d69bece79dabe35be0c708b890d7eafb841f121330667b77d2e2590"/>
    <s v="a62909462c6310cff6f2c460478962c30aafe7f1a24cba6daff12de1aba6d3de"/>
    <x v="14"/>
    <n v="412726.34739999997"/>
    <n v="314574.57246"/>
    <n v="412726.34739999997"/>
    <n v="314574.57246"/>
    <n v="124103.85036"/>
    <n v="-64009.334719999999"/>
    <n v="124103.85036"/>
    <n v="-64009.334719999999"/>
    <n v="34851877.802999951"/>
    <n v="34722901.368000001"/>
    <n v="143.042"/>
    <n v="137.94900000000001"/>
    <n v="0"/>
    <n v="0"/>
    <n v="26486.830890000001"/>
    <n v="-5466.6717500000004"/>
    <n v="17027.859120000001"/>
    <n v="3692.69893"/>
    <n v="0"/>
    <n v="0"/>
    <n v="0"/>
    <n v="0"/>
    <n v="0"/>
    <n v="0"/>
    <s v="Tecnicos"/>
    <s v="Daños Sin Autos"/>
    <s v="Diversos"/>
    <x v="7"/>
    <x v="0"/>
    <n v="2744143.7732399995"/>
    <n v="2277640.2283600001"/>
    <n v="1025001350.6946898"/>
    <n v="915229324.65265012"/>
    <n v="979173922.5983398"/>
    <n v="876641246.77608013"/>
    <n v="18807011.735299997"/>
    <n v="17544387.203949999"/>
    <n v="7015944.0200799983"/>
    <n v="5608070.4322000016"/>
    <n v="701973.18351"/>
    <n v="575366.89697"/>
    <n v="2.1945344279513015"/>
    <n v="1.7930211457552401"/>
    <n v="98151.774939999974"/>
    <n v="31.201433152223569"/>
    <n v="58.795172963202013"/>
    <n v="54.673734988337728"/>
    <n v="15.040259603916292"/>
    <n v="13.811425024157892"/>
    <n v="4.0265932051726239E-2"/>
    <n v="4.2150463556544449E-2"/>
    <n v="3.4371120328709752E-2"/>
    <n v="3.5884071576243272E-2"/>
    <m/>
    <m/>
    <m/>
    <n v="0"/>
    <m/>
    <n v="0"/>
    <m/>
    <n v="0"/>
    <m/>
    <n v="-293.88398723854135"/>
    <n v="30.069282259734891"/>
    <n v="-20.347904860663572"/>
    <n v="1.7688831325450758"/>
    <n v="-584.51474866768797"/>
    <n v="361.1223238824943"/>
    <n v="155.54997667845399"/>
    <n v="-148.04000687919608"/>
    <s v="Medianas"/>
    <n v="2024"/>
    <n v="4"/>
    <d v="2026-02-27T00:00:00"/>
    <x v="7"/>
    <x v="14"/>
  </r>
  <r>
    <n v="2025"/>
    <n v="12"/>
    <n v="103"/>
    <x v="61"/>
    <s v="Total General"/>
    <n v="205"/>
    <s v="f8809aff4d69bece79dabe35be0c708b890d7eafb841f121330667b77d2e2590"/>
    <s v="a62909462c6310cff6f2c460478962c30aafe7f1a24cba6daff12de1aba6d3de"/>
    <x v="30"/>
    <n v="2744143.7732399995"/>
    <n v="2277640.2283600001"/>
    <n v="2744143.7732399995"/>
    <n v="2277640.2283600001"/>
    <n v="686860.29579"/>
    <n v="-326644.54847999994"/>
    <n v="686860.29579"/>
    <n v="-326644.54847999994"/>
    <n v="34851877.802999951"/>
    <n v="34722901.368000001"/>
    <n v="143.042"/>
    <n v="137.94900000000001"/>
    <n v="11096.19629"/>
    <n v="5540.9719999999998"/>
    <n v="147173.86079000001"/>
    <n v="145706.81822999998"/>
    <n v="539706.14030999993"/>
    <n v="461123.18156"/>
    <n v="0"/>
    <n v="0"/>
    <n v="0"/>
    <n v="0"/>
    <n v="0"/>
    <n v="0"/>
    <s v="Total General"/>
    <s v="Totales"/>
    <s v="Total General"/>
    <x v="26"/>
    <x v="0"/>
    <n v="2744143.7732399995"/>
    <n v="2277640.2283600001"/>
    <n v="1025001350.6946898"/>
    <n v="915229324.65265012"/>
    <n v="979173922.5983398"/>
    <n v="876641246.77608013"/>
    <n v="1025001350.6946898"/>
    <n v="915229324.65265012"/>
    <n v="593582477.48155999"/>
    <n v="529500429.12055987"/>
    <n v="2744143.7732399995"/>
    <n v="2277640.2283600001"/>
    <n v="0.26772099094115037"/>
    <n v="0.24886005802145983"/>
    <n v="466503.54487999948"/>
    <n v="20.481880284310861"/>
    <n v="100"/>
    <n v="100"/>
    <n v="100"/>
    <n v="100"/>
    <n v="0.26772099094115037"/>
    <n v="0.28025090434987576"/>
    <n v="0.24886005802145983"/>
    <n v="0.25981440375252801"/>
    <m/>
    <m/>
    <m/>
    <n v="0"/>
    <m/>
    <n v="0"/>
    <m/>
    <n v="0"/>
    <m/>
    <n v="-310.27759348387093"/>
    <n v="25.030040426016992"/>
    <n v="-14.341358411780345"/>
    <n v="0.11571438205254934"/>
    <n v="1.0068455119816688"/>
    <n v="17.041641342807857"/>
    <n v="27.26925817547033"/>
    <n v="31.598241870440653"/>
    <s v="Resto"/>
    <n v="2024"/>
    <n v="4"/>
    <d v="2026-02-27T00:00:00"/>
    <x v="26"/>
    <x v="30"/>
  </r>
  <r>
    <n v="2025"/>
    <n v="12"/>
    <n v="103"/>
    <x v="61"/>
    <s v="Daños"/>
    <n v="205"/>
    <s v="f8809aff4d69bece79dabe35be0c708b890d7eafb841f121330667b77d2e2590"/>
    <s v="a62909462c6310cff6f2c460478962c30aafe7f1a24cba6daff12de1aba6d3de"/>
    <x v="20"/>
    <n v="2744143.7732399995"/>
    <n v="2277640.2283600001"/>
    <n v="2744143.7732399995"/>
    <n v="2277640.2283600001"/>
    <n v="686860.29579"/>
    <n v="-326644.54847999994"/>
    <n v="686860.29579"/>
    <n v="-326644.54847999994"/>
    <n v="34851877.802999951"/>
    <n v="34722901.368000001"/>
    <n v="143.042"/>
    <n v="137.94900000000001"/>
    <n v="11096.19629"/>
    <n v="5540.9719999999998"/>
    <n v="147173.86079000001"/>
    <n v="145706.81822999998"/>
    <n v="539706.14030999993"/>
    <n v="461123.18156"/>
    <n v="0"/>
    <n v="0"/>
    <n v="0"/>
    <n v="0"/>
    <n v="0"/>
    <n v="0"/>
    <s v="Daños"/>
    <s v="Totales"/>
    <s v="Daños Total"/>
    <x v="23"/>
    <x v="0"/>
    <n v="2744143.7732399995"/>
    <n v="2277640.2283600001"/>
    <n v="1025001350.6946898"/>
    <n v="915229324.65265012"/>
    <n v="979173922.5983398"/>
    <n v="876641246.77608013"/>
    <n v="371146564.74468988"/>
    <n v="331092600.86896008"/>
    <n v="192698359.00147003"/>
    <n v="170533067.60229999"/>
    <n v="2744143.7732399995"/>
    <n v="2277640.2283600001"/>
    <n v="0.73936930417978797"/>
    <n v="0.68791637819216778"/>
    <n v="466503.54487999948"/>
    <n v="20.481880284310861"/>
    <n v="100"/>
    <n v="100"/>
    <n v="100"/>
    <n v="100"/>
    <n v="0.26772099094115037"/>
    <n v="0.28025090434987576"/>
    <n v="0.24886005802145983"/>
    <n v="0.25981440375252801"/>
    <m/>
    <m/>
    <m/>
    <n v="0"/>
    <m/>
    <n v="0"/>
    <m/>
    <n v="0"/>
    <m/>
    <n v="-310.27759348387093"/>
    <n v="25.030040426016992"/>
    <n v="-14.341358411780345"/>
    <n v="0.3564432511772247"/>
    <n v="1.0068455119816688"/>
    <n v="17.041641342807857"/>
    <n v="27.26925817547033"/>
    <n v="31.598241870440653"/>
    <s v="Resto"/>
    <n v="2024"/>
    <n v="4"/>
    <d v="2026-02-27T00:00:00"/>
    <x v="23"/>
    <x v="20"/>
  </r>
  <r>
    <n v="2025"/>
    <n v="12"/>
    <n v="103"/>
    <x v="61"/>
    <s v="Daños Sin Autos"/>
    <n v="205"/>
    <s v="f8809aff4d69bece79dabe35be0c708b890d7eafb841f121330667b77d2e2590"/>
    <s v="a62909462c6310cff6f2c460478962c30aafe7f1a24cba6daff12de1aba6d3de"/>
    <x v="9"/>
    <n v="2090923.13521"/>
    <n v="1838520.0539200001"/>
    <n v="2090923.13521"/>
    <n v="1838520.0539200001"/>
    <n v="562017.95859000005"/>
    <n v="-437079.80593999999"/>
    <n v="562017.95859000005"/>
    <n v="-437079.80593999999"/>
    <n v="34851877.802999951"/>
    <n v="34722901.368000001"/>
    <n v="143.042"/>
    <n v="137.94900000000001"/>
    <n v="11096.19629"/>
    <n v="5540.9719999999998"/>
    <n v="22331.523590000004"/>
    <n v="35271.560769999996"/>
    <n v="74334.717369999998"/>
    <n v="64912.439490000012"/>
    <n v="0"/>
    <n v="0"/>
    <n v="0"/>
    <n v="0"/>
    <n v="0"/>
    <n v="0"/>
    <s v="Daños Sin Autos"/>
    <s v="Totales"/>
    <s v="Daños Sin Autos Total"/>
    <x v="24"/>
    <x v="0"/>
    <n v="2744143.7732399995"/>
    <n v="2277640.2283600001"/>
    <n v="1025001350.6946898"/>
    <n v="915229324.65265012"/>
    <n v="979173922.5983398"/>
    <n v="876641246.77608013"/>
    <n v="158795452.76903"/>
    <n v="137875233.45422003"/>
    <n v="62296046.385199986"/>
    <n v="56116765.89553"/>
    <n v="2744143.7732399995"/>
    <n v="2277640.2283600001"/>
    <n v="1.3167399309924033"/>
    <n v="1.3334665029092849"/>
    <n v="252403.08128999989"/>
    <n v="13.728600933769464"/>
    <n v="76.195830393436552"/>
    <n v="80.720389068813319"/>
    <n v="76.195830393436552"/>
    <n v="80.720389068813319"/>
    <n v="0.20399223218514656"/>
    <n v="0.2135395037545034"/>
    <n v="0.20088080707179692"/>
    <n v="0.20972319756585811"/>
    <m/>
    <m/>
    <m/>
    <n v="0"/>
    <m/>
    <n v="0"/>
    <m/>
    <n v="0"/>
    <m/>
    <n v="-228.58474606972595"/>
    <n v="26.878939217129773"/>
    <n v="-23.773458712516103"/>
    <n v="0.90217275606036174"/>
    <n v="-36.686885687820372"/>
    <n v="14.515365550930381"/>
    <n v="30.041849058018428"/>
    <n v="54.337136374968168"/>
    <s v="Resto"/>
    <n v="2024"/>
    <n v="4"/>
    <d v="2026-02-27T00:00:00"/>
    <x v="24"/>
    <x v="9"/>
  </r>
  <r>
    <n v="2025"/>
    <n v="12"/>
    <n v="103"/>
    <x v="61"/>
    <s v="Total General Sin Pensiones"/>
    <n v="205"/>
    <s v="f8809aff4d69bece79dabe35be0c708b890d7eafb841f121330667b77d2e2590"/>
    <s v="a62909462c6310cff6f2c460478962c30aafe7f1a24cba6daff12de1aba6d3de"/>
    <x v="53"/>
    <n v="2744143.7732399995"/>
    <n v="2277640.2283600001"/>
    <n v="2744143.7732399995"/>
    <n v="2277640.2283600001"/>
    <n v="686860.29579"/>
    <n v="-326644.54847999994"/>
    <n v="686860.29579"/>
    <n v="-326644.54847999994"/>
    <n v="34851877.802999951"/>
    <n v="34722901.368000001"/>
    <n v="143.042"/>
    <n v="137.94900000000001"/>
    <n v="11096.19629"/>
    <n v="5540.9719999999998"/>
    <n v="147173.86079000001"/>
    <n v="145706.81822999998"/>
    <n v="539706.14030999993"/>
    <n v="461123.18156"/>
    <n v="0"/>
    <n v="0"/>
    <n v="0"/>
    <n v="0"/>
    <n v="0"/>
    <n v="0"/>
    <s v="Total General Sin Pensiones"/>
    <s v="Totales"/>
    <s v="Total General Sin Pensiones"/>
    <x v="25"/>
    <x v="0"/>
    <n v="2744143.7732399995"/>
    <n v="2277640.2283600001"/>
    <n v="1025001350.6946898"/>
    <n v="915229324.65265012"/>
    <n v="979173922.5983398"/>
    <n v="876641246.77608013"/>
    <n v="979173922.5983398"/>
    <n v="876641246.77608013"/>
    <n v="558476302.03137994"/>
    <n v="497794560.05847001"/>
    <n v="2744143.7732399995"/>
    <n v="2277640.2283600001"/>
    <n v="0.28025090434987576"/>
    <n v="0.25981440375252801"/>
    <n v="466503.54487999948"/>
    <n v="20.481880284310861"/>
    <n v="100"/>
    <n v="100"/>
    <n v="100"/>
    <n v="100"/>
    <n v="0.26772099094115037"/>
    <n v="0.28025090434987576"/>
    <n v="0.24886005802145983"/>
    <n v="0.25981440375252801"/>
    <m/>
    <m/>
    <m/>
    <n v="0"/>
    <m/>
    <n v="0"/>
    <m/>
    <n v="0"/>
    <m/>
    <n v="-310.27759348387093"/>
    <n v="25.030040426016992"/>
    <n v="-14.341358411780345"/>
    <n v="0.12298826168480939"/>
    <n v="1.0068455119816688"/>
    <n v="17.041641342807857"/>
    <n v="27.26925817547033"/>
    <n v="31.598241870440653"/>
    <s v="Resto"/>
    <n v="2024"/>
    <n v="4"/>
    <d v="2026-02-27T00:00:00"/>
    <x v="25"/>
    <x v="53"/>
  </r>
  <r>
    <n v="2025"/>
    <n v="12"/>
    <n v="10"/>
    <x v="62"/>
    <s v="Incendio"/>
    <n v="10"/>
    <s v="4a44dc15364204a80fe80e9039455cc1608281820fe2b24f1e5233ade6af1dd5"/>
    <s v="a62909462c6310cff6f2c460478962c30aafe7f1a24cba6daff12de1aba6d3de"/>
    <x v="29"/>
    <n v="679555.13974000001"/>
    <n v="758449.63958000008"/>
    <n v="679555.13974000001"/>
    <n v="758449.63958000008"/>
    <n v="426148.35866000003"/>
    <n v="15757.263870000006"/>
    <n v="426148.35866000003"/>
    <n v="15757.263870000006"/>
    <n v="34851877.802999951"/>
    <n v="34722901.368000001"/>
    <n v="143.042"/>
    <n v="137.94900000000001"/>
    <n v="0"/>
    <n v="0"/>
    <n v="53566.956859999998"/>
    <n v="-21163.337159999999"/>
    <n v="168621.99729"/>
    <n v="167232.15897999998"/>
    <n v="0"/>
    <n v="0"/>
    <n v="0"/>
    <n v="0"/>
    <n v="0"/>
    <n v="0"/>
    <s v="Incendio"/>
    <s v="Daños Sin Autos"/>
    <s v="Incendio"/>
    <x v="0"/>
    <x v="0"/>
    <n v="7010499.7805900006"/>
    <n v="6475502.38203"/>
    <n v="1025001350.6946898"/>
    <n v="915229324.65265012"/>
    <n v="979173922.5983398"/>
    <n v="876641246.77608013"/>
    <n v="34004630.66296"/>
    <n v="29220783.15724"/>
    <n v="21161856.01103"/>
    <n v="17879229.429379996"/>
    <m/>
    <m/>
    <n v="1.9984194108016429"/>
    <n v="2.595582861344631"/>
    <n v="-78894.499840000062"/>
    <n v="-10.40207493323997"/>
    <m/>
    <m/>
    <n v="9.6933907853686421"/>
    <n v="11.712599190523875"/>
    <n v="6.6297975049441141E-2"/>
    <n v="6.9400861691325463E-2"/>
    <n v="8.2869901471726612E-2"/>
    <n v="8.6517676685789163E-2"/>
    <m/>
    <m/>
    <m/>
    <n v="0"/>
    <m/>
    <n v="0"/>
    <m/>
    <n v="0"/>
    <m/>
    <n v="2604.4565742872201"/>
    <n v="62.709901483939298"/>
    <n v="2.0775623123409708"/>
    <n v="2.0137570090160462"/>
    <n v="-353.11205153998498"/>
    <n v="0.83108315917050923"/>
    <n v="31.767478573910086"/>
    <n v="-12.655064246662636"/>
    <s v="Resto"/>
    <n v="2024"/>
    <n v="4"/>
    <d v="2026-02-27T00:00:00"/>
    <x v="0"/>
    <x v="29"/>
  </r>
  <r>
    <n v="2025"/>
    <n v="12"/>
    <n v="10"/>
    <x v="62"/>
    <s v="AyA Agricola"/>
    <n v="10"/>
    <s v="4a44dc15364204a80fe80e9039455cc1608281820fe2b24f1e5233ade6af1dd5"/>
    <s v="a62909462c6310cff6f2c460478962c30aafe7f1a24cba6daff12de1aba6d3de"/>
    <x v="19"/>
    <n v="38127.566979999996"/>
    <n v="43421.369780000001"/>
    <n v="38127.566979999996"/>
    <n v="43421.369780000001"/>
    <n v="22549.103729999999"/>
    <n v="32061.594989999998"/>
    <n v="22549.103729999999"/>
    <n v="32061.594989999998"/>
    <n v="34851877.802999951"/>
    <n v="34722901.368000001"/>
    <n v="143.042"/>
    <n v="137.94900000000001"/>
    <n v="0"/>
    <n v="0"/>
    <n v="2253.9302200000002"/>
    <n v="3205.4392799999996"/>
    <n v="4957.0068300000003"/>
    <n v="6023.9889199999998"/>
    <n v="0"/>
    <n v="0"/>
    <n v="0"/>
    <n v="0"/>
    <n v="0"/>
    <n v="0"/>
    <s v="AyA Agricola"/>
    <s v="Daños Sin Autos"/>
    <s v="Agricola y de Animales"/>
    <x v="42"/>
    <x v="0"/>
    <n v="7010499.7805900006"/>
    <n v="6475502.38203"/>
    <n v="1025001350.6946898"/>
    <n v="915229324.65265012"/>
    <n v="979173922.5983398"/>
    <n v="876641246.77608013"/>
    <n v="409542.43968000001"/>
    <n v="446917.33573000005"/>
    <n v="280733.87804000004"/>
    <n v="303559.78607999999"/>
    <n v="38127.566979999996"/>
    <n v="43421.369780000001"/>
    <n v="9.3097963204476049"/>
    <n v="9.7157497166841882"/>
    <n v="-5293.8028000000049"/>
    <n v="-12.191699218200036"/>
    <n v="100"/>
    <n v="100"/>
    <n v="0.54386374970817275"/>
    <n v="0.67054827901071468"/>
    <n v="3.7197577304809619E-3"/>
    <n v="3.8938503262857054E-3"/>
    <n v="4.7443158354305761E-3"/>
    <n v="4.953151581640225E-3"/>
    <m/>
    <m/>
    <m/>
    <n v="0"/>
    <m/>
    <n v="0"/>
    <m/>
    <n v="0"/>
    <m/>
    <n v="-29.669426187209158"/>
    <n v="59.141208097092168"/>
    <n v="73.838285508827155"/>
    <n v="8.0321989948028705"/>
    <n v="-29.684201661121456"/>
    <n v="-17.712218667228218"/>
    <n v="45.469580682421615"/>
    <n v="53.211241298232657"/>
    <s v="Grandes"/>
    <n v="2024"/>
    <n v="4"/>
    <d v="2026-02-27T00:00:00"/>
    <x v="42"/>
    <x v="19"/>
  </r>
  <r>
    <n v="2025"/>
    <n v="12"/>
    <n v="10"/>
    <x v="62"/>
    <s v="Agricola y de Animales"/>
    <n v="10"/>
    <s v="4a44dc15364204a80fe80e9039455cc1608281820fe2b24f1e5233ade6af1dd5"/>
    <s v="a62909462c6310cff6f2c460478962c30aafe7f1a24cba6daff12de1aba6d3de"/>
    <x v="11"/>
    <n v="38127.566979999996"/>
    <n v="43421.369780000001"/>
    <n v="38127.566979999996"/>
    <n v="43421.369780000001"/>
    <n v="22549.103729999999"/>
    <n v="32061.594989999998"/>
    <n v="22549.103729999999"/>
    <n v="32061.594989999998"/>
    <n v="34851877.802999951"/>
    <n v="34722901.368000001"/>
    <n v="143.042"/>
    <n v="137.94900000000001"/>
    <n v="0"/>
    <n v="0"/>
    <n v="2253.9302200000002"/>
    <n v="3205.4392799999996"/>
    <n v="4957.0068300000003"/>
    <n v="6023.9889199999998"/>
    <n v="0"/>
    <n v="0"/>
    <n v="0"/>
    <n v="0"/>
    <n v="0"/>
    <n v="0"/>
    <s v="Agricola y de Animales"/>
    <s v="Daños Sin Autos"/>
    <s v="Agricola y de Animales"/>
    <x v="40"/>
    <x v="0"/>
    <n v="7010499.7805900006"/>
    <n v="6475502.38203"/>
    <n v="1025001350.6946898"/>
    <n v="915229324.65265012"/>
    <n v="979173922.5983398"/>
    <n v="876641246.77608013"/>
    <n v="523661.59078000003"/>
    <n v="454119.92055000004"/>
    <n v="310270.97828000004"/>
    <n v="332144.49842999998"/>
    <n v="38127.566979999996"/>
    <n v="43421.369780000001"/>
    <n v="7.2809554206961291"/>
    <n v="9.5616527298364069"/>
    <n v="-5293.8028000000049"/>
    <n v="-12.191699218200036"/>
    <n v="100"/>
    <n v="100"/>
    <n v="0.54386374970817275"/>
    <n v="0.67054827901071468"/>
    <n v="3.7197577304809619E-3"/>
    <n v="3.8938503262857054E-3"/>
    <n v="4.7443158354305761E-3"/>
    <n v="4.953151581640225E-3"/>
    <m/>
    <m/>
    <m/>
    <n v="0"/>
    <m/>
    <n v="0"/>
    <m/>
    <n v="0"/>
    <m/>
    <n v="-29.669426187209158"/>
    <n v="59.141208097092168"/>
    <n v="73.838285508827155"/>
    <n v="7.2675516914285323"/>
    <n v="-29.684201661121456"/>
    <n v="-17.712218667228218"/>
    <n v="45.469580682421615"/>
    <n v="53.211241298232657"/>
    <s v="Grandes"/>
    <n v="2024"/>
    <n v="4"/>
    <d v="2026-02-27T00:00:00"/>
    <x v="40"/>
    <x v="11"/>
  </r>
  <r>
    <n v="2025"/>
    <n v="12"/>
    <n v="10"/>
    <x v="62"/>
    <s v="RC General"/>
    <n v="10"/>
    <s v="4a44dc15364204a80fe80e9039455cc1608281820fe2b24f1e5233ade6af1dd5"/>
    <s v="a62909462c6310cff6f2c460478962c30aafe7f1a24cba6daff12de1aba6d3de"/>
    <x v="27"/>
    <n v="305258.34205000004"/>
    <n v="309533.69225999998"/>
    <n v="305258.34205000004"/>
    <n v="309533.69225999998"/>
    <n v="77365.15273999999"/>
    <n v="215585.97794999997"/>
    <n v="77365.15273999999"/>
    <n v="215585.97794999997"/>
    <n v="34851877.802999951"/>
    <n v="34722901.368000001"/>
    <n v="143.042"/>
    <n v="137.94900000000001"/>
    <n v="335.19515000000001"/>
    <n v="172.09885"/>
    <n v="55129.882979999995"/>
    <n v="174909.70986"/>
    <n v="224846.95207"/>
    <n v="285572.41839000001"/>
    <n v="0"/>
    <n v="0"/>
    <n v="0"/>
    <n v="0"/>
    <n v="0"/>
    <n v="0"/>
    <s v="RC General"/>
    <s v="Daños Sin Autos"/>
    <s v="Responsabilidad Civil y Riesgos Profesionales"/>
    <x v="21"/>
    <x v="0"/>
    <n v="7010499.7805900006"/>
    <n v="6475502.38203"/>
    <n v="1025001350.6946898"/>
    <n v="915229324.65265012"/>
    <n v="979173922.5983398"/>
    <n v="876641246.77608013"/>
    <n v="17283430.244149998"/>
    <n v="14944322.838619996"/>
    <n v="9150572.3407299984"/>
    <n v="6562817.1625400009"/>
    <n v="308789.63458999997"/>
    <n v="312838.72766999999"/>
    <n v="1.7661907256710352"/>
    <n v="2.0712460216670698"/>
    <n v="-4275.3502099999459"/>
    <n v="-1.3812228900783929"/>
    <n v="98.856408329674451"/>
    <n v="98.943533802667062"/>
    <n v="4.3543021411279419"/>
    <n v="4.7800722476603354"/>
    <n v="2.978126241912878E-2"/>
    <n v="3.1175089021975307E-2"/>
    <n v="3.3820342500222547E-2"/>
    <n v="3.5309049556855265E-2"/>
    <m/>
    <m/>
    <m/>
    <n v="0"/>
    <m/>
    <n v="0"/>
    <m/>
    <n v="0"/>
    <m/>
    <n v="-64.114014521879994"/>
    <n v="25.344156762578468"/>
    <n v="69.648630614632268"/>
    <n v="0.8454679101944359"/>
    <n v="-68.480947670585763"/>
    <n v="-21.264471779998217"/>
    <n v="24.518848253205054"/>
    <n v="61.248810668098074"/>
    <s v="Resto"/>
    <n v="2024"/>
    <n v="4"/>
    <d v="2026-02-27T00:00:00"/>
    <x v="21"/>
    <x v="27"/>
  </r>
  <r>
    <n v="2025"/>
    <n v="12"/>
    <n v="10"/>
    <x v="62"/>
    <s v="RC Aviones y Barcos"/>
    <n v="10"/>
    <s v="4a44dc15364204a80fe80e9039455cc1608281820fe2b24f1e5233ade6af1dd5"/>
    <s v="a62909462c6310cff6f2c460478962c30aafe7f1a24cba6daff12de1aba6d3de"/>
    <x v="27"/>
    <n v="0"/>
    <n v="0"/>
    <n v="0"/>
    <n v="0"/>
    <n v="14.348679999999998"/>
    <n v="7.11897"/>
    <n v="14.348679999999998"/>
    <n v="7.11897"/>
    <n v="0"/>
    <n v="0"/>
    <n v="0"/>
    <n v="0"/>
    <n v="0"/>
    <n v="0"/>
    <n v="14.34868"/>
    <n v="7.11897"/>
    <n v="0"/>
    <n v="0"/>
    <n v="0"/>
    <n v="0"/>
    <n v="0"/>
    <n v="0"/>
    <n v="0"/>
    <n v="0"/>
    <s v="RC Aviones y Barcos"/>
    <s v="Daños Sin Autos"/>
    <s v="Responsabilidad Civil y Riesgos Profesionales"/>
    <x v="20"/>
    <x v="0"/>
    <n v="7010499.7805900006"/>
    <n v="6475502.38203"/>
    <n v="1025001350.6946898"/>
    <n v="915229324.65265012"/>
    <n v="979173922.5983398"/>
    <n v="876641246.77608013"/>
    <n v="1958504.8817999999"/>
    <n v="2073248.9940900002"/>
    <n v="693849.30816000002"/>
    <n v="40985.065610000005"/>
    <n v="308789.63458999997"/>
    <n v="312838.72766999999"/>
    <m/>
    <m/>
    <m/>
    <m/>
    <m/>
    <m/>
    <m/>
    <m/>
    <m/>
    <m/>
    <m/>
    <m/>
    <m/>
    <m/>
    <m/>
    <n v="0"/>
    <m/>
    <n v="0"/>
    <m/>
    <n v="0"/>
    <m/>
    <n v="101.55556211081094"/>
    <m/>
    <m/>
    <n v="2.0679821729664718E-3"/>
    <n v="101.55556211081098"/>
    <m/>
    <m/>
    <m/>
    <s v="Resto"/>
    <n v="2024"/>
    <n v="4"/>
    <d v="2026-02-27T00:00:00"/>
    <x v="20"/>
    <x v="27"/>
  </r>
  <r>
    <n v="2025"/>
    <n v="12"/>
    <n v="10"/>
    <x v="62"/>
    <s v="Responsabilidad Civil y Riesgos Profesionales"/>
    <n v="10"/>
    <s v="4a44dc15364204a80fe80e9039455cc1608281820fe2b24f1e5233ade6af1dd5"/>
    <s v="a62909462c6310cff6f2c460478962c30aafe7f1a24cba6daff12de1aba6d3de"/>
    <x v="17"/>
    <n v="308789.63458999997"/>
    <n v="312838.72766999999"/>
    <n v="308789.63458999997"/>
    <n v="312838.72766999999"/>
    <n v="77409.513219999993"/>
    <n v="215694.64532999997"/>
    <n v="77409.513219999993"/>
    <n v="215694.64532999997"/>
    <n v="34851877.802999951"/>
    <n v="34722901.368000001"/>
    <n v="143.042"/>
    <n v="137.94900000000001"/>
    <n v="335.19515000000001"/>
    <n v="172.09885"/>
    <n v="55174.243459999998"/>
    <n v="175018.37724"/>
    <n v="229910.66703000001"/>
    <n v="287850.719730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7010499.7805900006"/>
    <n v="6475502.38203"/>
    <n v="1025001350.6946898"/>
    <n v="915229324.65265012"/>
    <n v="979173922.5983398"/>
    <n v="876641246.77608013"/>
    <n v="21871531.865920011"/>
    <n v="19519102.49123"/>
    <n v="10675318.01537"/>
    <n v="7926763.6329799984"/>
    <n v="308789.63458999997"/>
    <n v="312838.72766999999"/>
    <n v="1.4118335948436822"/>
    <n v="1.6027311082082769"/>
    <n v="-4049.0930800000206"/>
    <n v="-1.2943068494611798"/>
    <n v="100"/>
    <n v="100"/>
    <n v="4.404673621771547"/>
    <n v="4.831111305559098"/>
    <n v="3.01257783105085E-2"/>
    <n v="3.1535728991903156E-2"/>
    <n v="3.4181458050279286E-2"/>
    <n v="3.5686060725580726E-2"/>
    <m/>
    <m/>
    <m/>
    <n v="0"/>
    <m/>
    <n v="0"/>
    <m/>
    <n v="0"/>
    <m/>
    <n v="-64.11152761740189"/>
    <n v="25.068689019559098"/>
    <n v="68.947552285638665"/>
    <n v="0.72512606283530023"/>
    <n v="-68.475171390521808"/>
    <n v="-20.128507149242836"/>
    <n v="23.998122476327101"/>
    <n v="60.801785524165034"/>
    <s v="Resto"/>
    <n v="2024"/>
    <n v="4"/>
    <d v="2026-02-27T00:00:00"/>
    <x v="22"/>
    <x v="17"/>
  </r>
  <r>
    <n v="2025"/>
    <n v="12"/>
    <n v="10"/>
    <x v="62"/>
    <s v="RC Viajero"/>
    <n v="10"/>
    <s v="4a44dc15364204a80fe80e9039455cc1608281820fe2b24f1e5233ade6af1dd5"/>
    <s v="a62909462c6310cff6f2c460478962c30aafe7f1a24cba6daff12de1aba6d3de"/>
    <x v="28"/>
    <n v="3531.2925399999999"/>
    <n v="3305.03541"/>
    <n v="3531.2925399999999"/>
    <n v="3305.03541"/>
    <n v="30.011799999999997"/>
    <n v="101.54841"/>
    <n v="30.011799999999997"/>
    <n v="101.54841"/>
    <n v="34851877.802999951"/>
    <n v="34722901.368000001"/>
    <n v="143.042"/>
    <n v="137.94900000000001"/>
    <n v="0"/>
    <n v="0"/>
    <n v="30.011800000000001"/>
    <n v="101.54841"/>
    <n v="5063.7149600000002"/>
    <n v="2278.30134"/>
    <n v="0"/>
    <n v="0"/>
    <n v="0"/>
    <n v="0"/>
    <n v="0"/>
    <n v="0"/>
    <s v="RC Viajero"/>
    <s v="Daños Sin Autos"/>
    <s v="Responsabilidad Civil y Riesgos Profesionales"/>
    <x v="32"/>
    <x v="0"/>
    <n v="7010499.7805900006"/>
    <n v="6475502.38203"/>
    <n v="1025001350.6946898"/>
    <n v="915229324.65265012"/>
    <n v="979173922.5983398"/>
    <n v="876641246.77608013"/>
    <n v="384520.93780999992"/>
    <n v="319948.49102999998"/>
    <n v="68347.172659999997"/>
    <n v="98764.600600000005"/>
    <n v="308789.63458999997"/>
    <n v="312838.72766999999"/>
    <n v="0.91836157482401837"/>
    <n v="1.0329898413835941"/>
    <n v="226.25712999999996"/>
    <n v="6.84583073801317"/>
    <n v="1.1435916703255684"/>
    <n v="1.0564661973329397"/>
    <n v="5.0371480643606956E-2"/>
    <n v="5.1039057898761932E-2"/>
    <n v="3.4451589137972192E-4"/>
    <n v="3.6063996992784979E-4"/>
    <n v="3.6111555005673954E-4"/>
    <n v="3.7701116872546639E-4"/>
    <m/>
    <m/>
    <m/>
    <n v="0"/>
    <m/>
    <n v="0"/>
    <m/>
    <n v="0"/>
    <m/>
    <n v="-70.445819880390047"/>
    <n v="0.84988144312733716"/>
    <n v="3.0725362183033313"/>
    <n v="4.3910814203385953E-2"/>
    <n v="-70.445819880390047"/>
    <n v="122.25834972295631"/>
    <n v="0.59268343966975578"/>
    <n v="4.4571983616530728"/>
    <s v="Medianas"/>
    <n v="2024"/>
    <n v="4"/>
    <d v="2026-02-27T00:00:00"/>
    <x v="32"/>
    <x v="28"/>
  </r>
  <r>
    <n v="2025"/>
    <n v="12"/>
    <n v="10"/>
    <x v="62"/>
    <s v="MyT Cascos"/>
    <n v="10"/>
    <s v="4a44dc15364204a80fe80e9039455cc1608281820fe2b24f1e5233ade6af1dd5"/>
    <s v="a62909462c6310cff6f2c460478962c30aafe7f1a24cba6daff12de1aba6d3de"/>
    <x v="28"/>
    <n v="43324.944049999998"/>
    <n v="37713.26008"/>
    <n v="43324.944049999998"/>
    <n v="37713.26008"/>
    <n v="3888.4916199999998"/>
    <n v="94125.82166999999"/>
    <n v="3888.4916199999998"/>
    <n v="94125.82166999999"/>
    <n v="34851877.802999951"/>
    <n v="34722901.368000001"/>
    <n v="143.042"/>
    <n v="137.94900000000001"/>
    <n v="0"/>
    <n v="0"/>
    <n v="237.52823000000001"/>
    <n v="483.58628000000004"/>
    <n v="2711.4328100000002"/>
    <n v="2588.7727100000002"/>
    <n v="0"/>
    <n v="0"/>
    <n v="0"/>
    <n v="0"/>
    <n v="0"/>
    <n v="0"/>
    <s v="MyT Cascos"/>
    <s v="Daños Sin Autos"/>
    <s v="Maritimo y Transportes"/>
    <x v="18"/>
    <x v="0"/>
    <n v="7010499.7805900006"/>
    <n v="6475502.38203"/>
    <n v="1025001350.6946898"/>
    <n v="915229324.65265012"/>
    <n v="979173922.5983398"/>
    <n v="876641246.77608013"/>
    <n v="9917118.7117099985"/>
    <n v="6428123.3506000005"/>
    <n v="-1931159.7656899989"/>
    <n v="6397090.5990500022"/>
    <n v="357611.29654000001"/>
    <n v="338655.08243999997"/>
    <n v="0.43687027764266345"/>
    <n v="0.58669160535757059"/>
    <n v="5611.6839699999982"/>
    <n v="14.879869727772421"/>
    <n v="12.115093809726439"/>
    <n v="11.136186059360769"/>
    <n v="0.61800079032815813"/>
    <n v="0.58239898397160816"/>
    <n v="4.2268182398624869E-3"/>
    <n v="4.4246423490356809E-3"/>
    <n v="4.1206350216447685E-3"/>
    <n v="4.302017526404741E-3"/>
    <m/>
    <m/>
    <m/>
    <n v="0"/>
    <m/>
    <n v="0"/>
    <m/>
    <n v="0"/>
    <m/>
    <n v="-95.868836466965632"/>
    <n v="8.9751797844502939"/>
    <n v="249.58282967405557"/>
    <n v="-0.20135525237657648"/>
    <n v="-50.881933623096174"/>
    <n v="4.7381564061682369"/>
    <n v="8.7602476861670766"/>
    <n v="18.680136658270012"/>
    <s v="Medianas"/>
    <n v="2024"/>
    <n v="4"/>
    <d v="2026-02-27T00:00:00"/>
    <x v="18"/>
    <x v="28"/>
  </r>
  <r>
    <n v="2025"/>
    <n v="12"/>
    <n v="10"/>
    <x v="62"/>
    <s v="Maritimo y Transportes"/>
    <n v="10"/>
    <s v="4a44dc15364204a80fe80e9039455cc1608281820fe2b24f1e5233ade6af1dd5"/>
    <s v="a62909462c6310cff6f2c460478962c30aafe7f1a24cba6daff12de1aba6d3de"/>
    <x v="27"/>
    <n v="357611.29654000001"/>
    <n v="338655.08243999997"/>
    <n v="357611.29654000001"/>
    <n v="338655.08243999997"/>
    <n v="144133.18932"/>
    <n v="255288.86902000001"/>
    <n v="144133.18932"/>
    <n v="255288.86902000001"/>
    <n v="34851877.802999951"/>
    <n v="34722901.368000001"/>
    <n v="143.042"/>
    <n v="137.94900000000001"/>
    <n v="-9112.5694600000006"/>
    <n v="8641.6763699999992"/>
    <n v="120020.02232999999"/>
    <n v="136200.88819"/>
    <n v="217274.33283"/>
    <n v="272011.55543000001"/>
    <n v="0"/>
    <n v="0"/>
    <n v="0"/>
    <n v="0"/>
    <n v="0"/>
    <n v="0"/>
    <s v="Maritimo y Transportes"/>
    <s v="Daños Sin Autos"/>
    <s v="Maritimo y Transportes"/>
    <x v="19"/>
    <x v="0"/>
    <n v="7010499.7805900006"/>
    <n v="6475502.38203"/>
    <n v="1025001350.6946898"/>
    <n v="915229324.65265012"/>
    <n v="979173922.5983398"/>
    <n v="876641246.77608013"/>
    <n v="23289744.321129996"/>
    <n v="18238403.617370002"/>
    <n v="6063254.5960799996"/>
    <n v="13830326.200799998"/>
    <n v="357611.29654000001"/>
    <n v="338655.08243999997"/>
    <n v="1.5354882887896344"/>
    <n v="1.8568241472486635"/>
    <n v="18956.214100000041"/>
    <n v="5.5974987776415741"/>
    <n v="100"/>
    <n v="100"/>
    <n v="5.1010813455856585"/>
    <n v="5.2297885547813703"/>
    <n v="3.4888861004683615E-2"/>
    <n v="3.6521734115532944E-2"/>
    <n v="3.7002210628306414E-2"/>
    <n v="3.8630977459186609E-2"/>
    <m/>
    <m/>
    <m/>
    <n v="0"/>
    <m/>
    <n v="0"/>
    <m/>
    <n v="0"/>
    <m/>
    <n v="-43.541138368744072"/>
    <n v="40.304428499472259"/>
    <n v="75.383150071350229"/>
    <n v="2.377158785533839"/>
    <n v="-11.880147093774983"/>
    <n v="-20.123124002386806"/>
    <n v="55.23893262804593"/>
    <n v="50.071728745012898"/>
    <s v="Resto"/>
    <n v="2024"/>
    <n v="4"/>
    <d v="2026-02-27T00:00:00"/>
    <x v="19"/>
    <x v="27"/>
  </r>
  <r>
    <n v="2025"/>
    <n v="12"/>
    <n v="10"/>
    <x v="62"/>
    <s v="MyT Carga"/>
    <n v="10"/>
    <s v="4a44dc15364204a80fe80e9039455cc1608281820fe2b24f1e5233ade6af1dd5"/>
    <s v="a62909462c6310cff6f2c460478962c30aafe7f1a24cba6daff12de1aba6d3de"/>
    <x v="29"/>
    <n v="314286.35249000002"/>
    <n v="300941.82235999999"/>
    <n v="314286.35249000002"/>
    <n v="300941.82235999999"/>
    <n v="140244.69769999999"/>
    <n v="161163.04735000004"/>
    <n v="140244.69769999999"/>
    <n v="161163.04735000004"/>
    <n v="34851877.802999951"/>
    <n v="34722901.368000001"/>
    <n v="143.042"/>
    <n v="137.94900000000001"/>
    <n v="-9112.5694600000006"/>
    <n v="8641.6763699999992"/>
    <n v="119782.4941"/>
    <n v="135717.30191000001"/>
    <n v="214562.90002"/>
    <n v="269422.78272000002"/>
    <n v="0"/>
    <n v="0"/>
    <n v="0"/>
    <n v="0"/>
    <n v="0"/>
    <n v="0"/>
    <s v="MyT Carga"/>
    <s v="Daños Sin Autos"/>
    <s v="Maritimo y Transportes"/>
    <x v="17"/>
    <x v="0"/>
    <n v="7010499.7805900006"/>
    <n v="6475502.38203"/>
    <n v="1025001350.6946898"/>
    <n v="915229324.65265012"/>
    <n v="979173922.5983398"/>
    <n v="876641246.77608013"/>
    <n v="13372625.609420002"/>
    <n v="11810280.26677"/>
    <n v="7994414.3617699994"/>
    <n v="7433235.6017499994"/>
    <n v="357611.29654000001"/>
    <n v="338655.08243999997"/>
    <n v="2.3502217266040044"/>
    <n v="2.5481344689739927"/>
    <n v="13344.530130000028"/>
    <n v="4.4342557725448595"/>
    <n v="87.884906190273554"/>
    <n v="88.863813940639233"/>
    <n v="4.4830805552574997"/>
    <n v="4.6473895708097634"/>
    <n v="3.0662042764821134E-2"/>
    <n v="3.209709176649727E-2"/>
    <n v="3.2881575606661655E-2"/>
    <n v="3.4328959932781872E-2"/>
    <m/>
    <m/>
    <m/>
    <n v="0"/>
    <m/>
    <n v="0"/>
    <m/>
    <n v="0"/>
    <m/>
    <n v="-12.979619083878069"/>
    <n v="44.623222290399106"/>
    <n v="53.552891414743151"/>
    <n v="1.7542835704221513"/>
    <n v="-11.741176390735408"/>
    <n v="-20.362005820797137"/>
    <n v="55.826284082119848"/>
    <n v="50.373357642529214"/>
    <s v="Resto"/>
    <n v="2024"/>
    <n v="4"/>
    <d v="2026-02-27T00:00:00"/>
    <x v="17"/>
    <x v="29"/>
  </r>
  <r>
    <n v="2025"/>
    <n v="12"/>
    <n v="10"/>
    <x v="62"/>
    <s v="Diversos"/>
    <n v="10"/>
    <s v="4a44dc15364204a80fe80e9039455cc1608281820fe2b24f1e5233ade6af1dd5"/>
    <s v="a62909462c6310cff6f2c460478962c30aafe7f1a24cba6daff12de1aba6d3de"/>
    <x v="17"/>
    <n v="490650.86311000003"/>
    <n v="521077.95030000003"/>
    <n v="490650.86311000003"/>
    <n v="521077.95030000003"/>
    <n v="262163.40481000004"/>
    <n v="221971.93275000004"/>
    <n v="262163.40481000004"/>
    <n v="221971.93275000004"/>
    <n v="34851877.802999951"/>
    <n v="34722901.368000001"/>
    <n v="143.042"/>
    <n v="137.94900000000001"/>
    <n v="0"/>
    <n v="0"/>
    <n v="177206.50727999999"/>
    <n v="62342.199820000002"/>
    <n v="192256.92196000001"/>
    <n v="269511.29691999999"/>
    <n v="0"/>
    <n v="0"/>
    <n v="0"/>
    <n v="0"/>
    <n v="0"/>
    <n v="0"/>
    <s v="Diversos"/>
    <s v="Daños Sin Autos"/>
    <s v="Diversos"/>
    <x v="6"/>
    <x v="0"/>
    <n v="7010499.7805900006"/>
    <n v="6475502.38203"/>
    <n v="1025001350.6946898"/>
    <n v="915229324.65265012"/>
    <n v="979173922.5983398"/>
    <n v="876641246.77608013"/>
    <n v="37295032.047789998"/>
    <n v="33101301.12385001"/>
    <n v="10154871.342620004"/>
    <n v="8675799.5556700006"/>
    <n v="490650.86311000003"/>
    <n v="521077.95030000003"/>
    <n v="1.3155930861817684"/>
    <n v="1.574191746573234"/>
    <n v="-30427.087189999991"/>
    <n v="-5.8392582477309274"/>
    <n v="100"/>
    <n v="100"/>
    <n v="6.9988000637054011"/>
    <n v="8.0469115685298789"/>
    <n v="4.7868313810266079E-2"/>
    <n v="5.0108652996804379E-2"/>
    <n v="5.693414057703633E-2"/>
    <n v="5.944027299836812E-2"/>
    <m/>
    <m/>
    <m/>
    <n v="0"/>
    <m/>
    <n v="0"/>
    <m/>
    <n v="0"/>
    <m/>
    <n v="18.106555888426847"/>
    <n v="53.43176268931277"/>
    <n v="42.598604032698795"/>
    <n v="2.5816516621899481"/>
    <n v="184.24808202412896"/>
    <n v="-28.664614746346484"/>
    <n v="92.171717654394087"/>
    <n v="23.131572046312129"/>
    <s v="Resto"/>
    <n v="2024"/>
    <n v="4"/>
    <d v="2026-02-27T00:00:00"/>
    <x v="6"/>
    <x v="17"/>
  </r>
  <r>
    <n v="2025"/>
    <n v="12"/>
    <n v="10"/>
    <x v="62"/>
    <s v="Miscelaneos"/>
    <n v="10"/>
    <s v="4a44dc15364204a80fe80e9039455cc1608281820fe2b24f1e5233ade6af1dd5"/>
    <s v="a62909462c6310cff6f2c460478962c30aafe7f1a24cba6daff12de1aba6d3de"/>
    <x v="26"/>
    <n v="120763.84172"/>
    <n v="92325.976989999996"/>
    <n v="120763.84172"/>
    <n v="92325.976989999996"/>
    <n v="96439.088660000009"/>
    <n v="71977.66072"/>
    <n v="96439.088660000009"/>
    <n v="71977.66072"/>
    <n v="34851877.802999951"/>
    <n v="34722901.368000001"/>
    <n v="143.042"/>
    <n v="137.94900000000001"/>
    <n v="0"/>
    <n v="0"/>
    <n v="87160.631410000002"/>
    <n v="70622.56048"/>
    <n v="124013.18302"/>
    <n v="120562.57776"/>
    <n v="0"/>
    <n v="0"/>
    <n v="0"/>
    <n v="0"/>
    <n v="0"/>
    <n v="0"/>
    <s v="Miscelaneos"/>
    <s v="Daños Sin Autos"/>
    <s v="Diversos"/>
    <x v="8"/>
    <x v="0"/>
    <n v="7010499.7805900006"/>
    <n v="6475502.38203"/>
    <n v="1025001350.6946898"/>
    <n v="915229324.65265012"/>
    <n v="979173922.5983398"/>
    <n v="876641246.77608013"/>
    <n v="18488020.312490001"/>
    <n v="15556913.919899998"/>
    <n v="3138927.3225399987"/>
    <n v="3067729.12347"/>
    <n v="490650.86311000003"/>
    <n v="521077.95030000003"/>
    <n v="0.65320050323838752"/>
    <n v="0.59347231375947262"/>
    <n v="28437.864730000001"/>
    <n v="30.801585487776805"/>
    <n v="24.612988746118987"/>
    <n v="17.71826594021973"/>
    <n v="1.7226138720431792"/>
    <n v="1.4257731916864309"/>
    <n v="1.1781822691077713E-2"/>
    <n v="1.2333237122935279E-2"/>
    <n v="1.0087742438217849E-2"/>
    <n v="1.0531785645443483E-2"/>
    <m/>
    <m/>
    <m/>
    <n v="0"/>
    <m/>
    <n v="0"/>
    <m/>
    <n v="0"/>
    <m/>
    <n v="33.98474984503499"/>
    <n v="79.857585918474882"/>
    <n v="77.96035640954662"/>
    <n v="3.0723581258951276"/>
    <n v="23.417546485989437"/>
    <n v="2.862086498240779"/>
    <n v="70.2833596295511"/>
    <n v="58.577513679730728"/>
    <s v="Resto"/>
    <n v="2024"/>
    <n v="4"/>
    <d v="2026-02-27T00:00:00"/>
    <x v="8"/>
    <x v="26"/>
  </r>
  <r>
    <n v="2025"/>
    <n v="12"/>
    <n v="10"/>
    <x v="62"/>
    <s v="Tecnicos"/>
    <n v="10"/>
    <s v="4a44dc15364204a80fe80e9039455cc1608281820fe2b24f1e5233ade6af1dd5"/>
    <s v="a62909462c6310cff6f2c460478962c30aafe7f1a24cba6daff12de1aba6d3de"/>
    <x v="12"/>
    <n v="369887.02139000001"/>
    <n v="428751.97331000003"/>
    <n v="369887.02139000001"/>
    <n v="428751.97331000003"/>
    <n v="165724.31615"/>
    <n v="149994.27202999999"/>
    <n v="165724.31615"/>
    <n v="149994.27202999999"/>
    <n v="34851877.802999951"/>
    <n v="34722901.368000001"/>
    <n v="143.042"/>
    <n v="137.94900000000001"/>
    <n v="0"/>
    <n v="0"/>
    <n v="90045.875870000003"/>
    <n v="-8280.3606600000003"/>
    <n v="68243.738939999996"/>
    <n v="148948.71916000001"/>
    <n v="0"/>
    <n v="0"/>
    <n v="0"/>
    <n v="0"/>
    <n v="0"/>
    <n v="0"/>
    <s v="Tecnicos"/>
    <s v="Daños Sin Autos"/>
    <s v="Diversos"/>
    <x v="7"/>
    <x v="0"/>
    <n v="7010499.7805900006"/>
    <n v="6475502.38203"/>
    <n v="1025001350.6946898"/>
    <n v="915229324.65265012"/>
    <n v="979173922.5983398"/>
    <n v="876641246.77608013"/>
    <n v="18807011.735299997"/>
    <n v="17544387.203949999"/>
    <n v="7015944.0200799983"/>
    <n v="5608070.4322000016"/>
    <n v="490650.86311000003"/>
    <n v="521077.95030000003"/>
    <n v="1.9667506278827758"/>
    <n v="2.4438127608895308"/>
    <n v="-58864.951920000021"/>
    <n v="-13.729371661092971"/>
    <n v="75.387011253881013"/>
    <n v="82.281734059780263"/>
    <n v="5.2761861916622221"/>
    <n v="6.6211383768434491"/>
    <n v="3.6086491119188366E-2"/>
    <n v="3.7775415873869102E-2"/>
    <n v="4.6846398138818482E-2"/>
    <n v="4.8908487352924641E-2"/>
    <m/>
    <m/>
    <m/>
    <n v="0"/>
    <m/>
    <n v="0"/>
    <m/>
    <n v="0"/>
    <m/>
    <n v="10.487096545162666"/>
    <n v="44.804036520996029"/>
    <n v="34.983925758296117"/>
    <n v="2.3621100122191447"/>
    <n v="-1187.4632104490966"/>
    <n v="-54.18306426207473"/>
    <n v="131.94745374248689"/>
    <n v="-5.5592023259396255"/>
    <s v="Medianas"/>
    <n v="2024"/>
    <n v="4"/>
    <d v="2026-02-27T00:00:00"/>
    <x v="7"/>
    <x v="12"/>
  </r>
  <r>
    <n v="2025"/>
    <n v="12"/>
    <n v="10"/>
    <x v="62"/>
    <s v="Otros Riesgos Catastroficos"/>
    <n v="10"/>
    <s v="4a44dc15364204a80fe80e9039455cc1608281820fe2b24f1e5233ade6af1dd5"/>
    <s v="a62909462c6310cff6f2c460478962c30aafe7f1a24cba6daff12de1aba6d3de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34"/>
    <x v="0"/>
    <n v="7010499.7805900006"/>
    <n v="6475502.38203"/>
    <n v="1025001350.6946898"/>
    <n v="915229324.65265012"/>
    <n v="979173922.5983398"/>
    <n v="876641246.77608013"/>
    <n v="-0.15603"/>
    <n v="165.67907"/>
    <n v="-23167.948019999996"/>
    <n v="-132.36648999999829"/>
    <n v="606133.93155999994"/>
    <n v="561397.63309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4"/>
    <d v="2026-02-27T00:00:00"/>
    <x v="34"/>
    <x v="13"/>
  </r>
  <r>
    <n v="2025"/>
    <n v="12"/>
    <n v="10"/>
    <x v="62"/>
    <s v="Riesgos Catastroficos"/>
    <n v="10"/>
    <s v="4a44dc15364204a80fe80e9039455cc1608281820fe2b24f1e5233ade6af1dd5"/>
    <s v="a62909462c6310cff6f2c460478962c30aafe7f1a24cba6daff12de1aba6d3de"/>
    <x v="27"/>
    <n v="606133.93155999994"/>
    <n v="561397.63309000002"/>
    <n v="606133.93155999994"/>
    <n v="561397.63309000002"/>
    <n v="99081.758070000011"/>
    <n v="-212820.30992999996"/>
    <n v="99081.758070000011"/>
    <n v="-212820.30992999996"/>
    <n v="34851877.802999951"/>
    <n v="34722901.368000001"/>
    <n v="143.042"/>
    <n v="137.94900000000001"/>
    <n v="0"/>
    <n v="0"/>
    <n v="3888.9267200000004"/>
    <n v="3803.8520699999999"/>
    <n v="38061.208829999996"/>
    <n v="33992.340080000002"/>
    <n v="0"/>
    <n v="0"/>
    <n v="0"/>
    <n v="0"/>
    <n v="0"/>
    <n v="0"/>
    <s v="Riesgos Catastroficos"/>
    <s v="Daños Sin Autos"/>
    <s v="Riesgos Catastroficos"/>
    <x v="15"/>
    <x v="0"/>
    <n v="7010499.7805900006"/>
    <n v="6475502.38203"/>
    <n v="1025001350.6946898"/>
    <n v="915229324.65265012"/>
    <n v="979173922.5983398"/>
    <n v="876641246.77608013"/>
    <n v="38761762.84839002"/>
    <n v="34998585.621450007"/>
    <n v="12144880.34196"/>
    <n v="6399232.7254699999"/>
    <n v="606133.93155999994"/>
    <n v="561397.63309000002"/>
    <n v="1.5637419121797651"/>
    <n v="1.6040580586946045"/>
    <n v="44736.298469999922"/>
    <n v="7.9687365662313159"/>
    <n v="100"/>
    <n v="100"/>
    <n v="8.6460873051905001"/>
    <n v="8.6695610621334982"/>
    <n v="5.9134939788049602E-2"/>
    <n v="6.1902581101379882E-2"/>
    <n v="6.1339559164918907E-2"/>
    <n v="6.4039609721147125E-2"/>
    <m/>
    <m/>
    <m/>
    <n v="0"/>
    <m/>
    <n v="0"/>
    <m/>
    <n v="0"/>
    <m/>
    <n v="-146.5565331159369"/>
    <n v="16.346512364848877"/>
    <n v="-37.909014464241928"/>
    <n v="0.81583148849706744"/>
    <n v="2.2365393930789956"/>
    <n v="11.969957762319483"/>
    <n v="10.217559661254723"/>
    <n v="11.190321293114105"/>
    <s v="Resto"/>
    <n v="2024"/>
    <n v="4"/>
    <d v="2026-02-27T00:00:00"/>
    <x v="15"/>
    <x v="27"/>
  </r>
  <r>
    <n v="2025"/>
    <n v="12"/>
    <n v="10"/>
    <x v="62"/>
    <s v="Terremoto y Erupcion Volcanica"/>
    <n v="10"/>
    <s v="4a44dc15364204a80fe80e9039455cc1608281820fe2b24f1e5233ade6af1dd5"/>
    <s v="a62909462c6310cff6f2c460478962c30aafe7f1a24cba6daff12de1aba6d3de"/>
    <x v="7"/>
    <n v="230110.38143000001"/>
    <n v="233931.44624000002"/>
    <n v="230110.38143000001"/>
    <n v="233931.44624000002"/>
    <n v="1458.3280300000001"/>
    <n v="6031.5435799999996"/>
    <n v="1458.3280300000001"/>
    <n v="6031.5435799999996"/>
    <n v="34851877.802999951"/>
    <n v="34722901.368000001"/>
    <n v="143.042"/>
    <n v="137.94900000000001"/>
    <n v="0"/>
    <n v="0"/>
    <n v="1657.56664"/>
    <n v="870.03343999999993"/>
    <n v="-1822.0056200000001"/>
    <n v="17916.66618"/>
    <n v="0"/>
    <n v="0"/>
    <n v="0"/>
    <n v="0"/>
    <n v="0"/>
    <n v="0"/>
    <s v="Terremoto y Erupcion Volcanica"/>
    <s v="Daños Sin Autos"/>
    <s v="Riesgos Catastroficos"/>
    <x v="16"/>
    <x v="0"/>
    <n v="7010499.7805900006"/>
    <n v="6475502.38203"/>
    <n v="1025001350.6946898"/>
    <n v="915229324.65265012"/>
    <n v="979173922.5983398"/>
    <n v="876641246.77608013"/>
    <n v="15563905.993049996"/>
    <n v="14505796.106170004"/>
    <n v="760196.79989999975"/>
    <n v="-222767.64615000002"/>
    <n v="606133.93155999994"/>
    <n v="561397.63309000002"/>
    <n v="1.47848735100787"/>
    <n v="1.6126756816918022"/>
    <n v="-3821.0648100000108"/>
    <n v="-1.6334122117467764"/>
    <n v="37.963619828668485"/>
    <n v="41.669474976660169"/>
    <n v="3.2823677145972896"/>
    <n v="3.6125605773719913"/>
    <n v="2.244976372704717E-2"/>
    <n v="2.3500460553461045E-2"/>
    <n v="2.5559872257019542E-2"/>
    <n v="2.6684969147904237E-2"/>
    <m/>
    <m/>
    <m/>
    <n v="0"/>
    <m/>
    <n v="0"/>
    <m/>
    <n v="0"/>
    <m/>
    <n v="-75.821644813515547"/>
    <n v="0.63375151565842158"/>
    <n v="2.5783380887629734"/>
    <n v="0.19183559180883636"/>
    <n v="90.51757826687674"/>
    <n v="-110.16933396925074"/>
    <n v="-90.974836839416554"/>
    <n v="4.8560007272513683"/>
    <s v="Resto"/>
    <n v="2024"/>
    <n v="4"/>
    <d v="2026-02-27T00:00:00"/>
    <x v="16"/>
    <x v="7"/>
  </r>
  <r>
    <n v="2025"/>
    <n v="12"/>
    <n v="10"/>
    <x v="62"/>
    <s v="Huracan y Otros Riesgos Hidrometeorologicos"/>
    <n v="10"/>
    <s v="4a44dc15364204a80fe80e9039455cc1608281820fe2b24f1e5233ade6af1dd5"/>
    <s v="a62909462c6310cff6f2c460478962c30aafe7f1a24cba6daff12de1aba6d3de"/>
    <x v="12"/>
    <n v="376023.55012999999"/>
    <n v="327466.18685"/>
    <n v="376023.55012999999"/>
    <n v="327466.18685"/>
    <n v="97623.430040000007"/>
    <n v="-218851.85350999999"/>
    <n v="97623.430040000007"/>
    <n v="-218851.85350999999"/>
    <n v="34851877.802999951"/>
    <n v="34722901.368000001"/>
    <n v="143.042"/>
    <n v="137.94900000000001"/>
    <n v="0"/>
    <n v="0"/>
    <n v="2231.3600799999999"/>
    <n v="2933.8186299999998"/>
    <n v="39883.214449999999"/>
    <n v="16075.6739"/>
    <n v="0"/>
    <n v="0"/>
    <n v="0"/>
    <n v="0"/>
    <n v="0"/>
    <n v="0"/>
    <s v="Huracan y Otros Riesgos Hidrometeorologicos"/>
    <s v="Daños Sin Autos"/>
    <s v="Riesgos Catastroficos"/>
    <x v="14"/>
    <x v="0"/>
    <n v="7010499.7805900006"/>
    <n v="6475502.38203"/>
    <n v="1025001350.6946898"/>
    <n v="915229324.65265012"/>
    <n v="979173922.5983398"/>
    <n v="876641246.77608013"/>
    <n v="23197857.011369999"/>
    <n v="20492623.836209998"/>
    <n v="11407851.490080001"/>
    <n v="6622132.7381100012"/>
    <n v="606133.93155999994"/>
    <n v="561397.63309000002"/>
    <n v="1.6209408909870382"/>
    <n v="1.5979710039442325"/>
    <n v="48557.36327999999"/>
    <n v="14.828206767571483"/>
    <n v="62.03638017133153"/>
    <n v="58.330525023339831"/>
    <n v="5.3637195905932122"/>
    <n v="5.057000484761506"/>
    <n v="3.6685176061002439E-2"/>
    <n v="3.840212054791884E-2"/>
    <n v="3.5779686907899365E-2"/>
    <n v="3.7354640573242892E-2"/>
    <m/>
    <m/>
    <m/>
    <n v="0"/>
    <m/>
    <n v="0"/>
    <m/>
    <n v="0"/>
    <m/>
    <n v="-144.60708395852782"/>
    <n v="25.962052112493843"/>
    <n v="-66.831893581198301"/>
    <n v="0.85575649476933524"/>
    <n v="-23.94348930833532"/>
    <n v="148.09668756716943"/>
    <n v="5.5947348045312832"/>
    <n v="18.250050655730206"/>
    <s v="Medianas"/>
    <n v="2024"/>
    <n v="4"/>
    <d v="2026-02-27T00:00:00"/>
    <x v="14"/>
    <x v="12"/>
  </r>
  <r>
    <n v="2025"/>
    <n v="12"/>
    <n v="10"/>
    <x v="62"/>
    <s v="Accidentes Personales"/>
    <n v="10"/>
    <s v="4a44dc15364204a80fe80e9039455cc1608281820fe2b24f1e5233ade6af1dd5"/>
    <s v="a62909462c6310cff6f2c460478962c30aafe7f1a24cba6daff12de1aba6d3de"/>
    <x v="8"/>
    <n v="205705.73886000001"/>
    <n v="180198.84088"/>
    <n v="205705.73886000001"/>
    <n v="180198.84088"/>
    <n v="112603.89401"/>
    <n v="70937.51155000001"/>
    <n v="112603.89401"/>
    <n v="70937.51155000001"/>
    <n v="34851877.802999951"/>
    <n v="34722901.368000001"/>
    <n v="143.042"/>
    <n v="137.94900000000001"/>
    <n v="0"/>
    <n v="0"/>
    <n v="112603.89401"/>
    <n v="70937.511549999996"/>
    <n v="201024.00797000001"/>
    <n v="153088.32241999998"/>
    <n v="0"/>
    <n v="0"/>
    <n v="0"/>
    <n v="0"/>
    <n v="0"/>
    <n v="0"/>
    <s v="Accidentes Personales"/>
    <s v="Accidentes y Enfermedades"/>
    <s v="Accidentes Personales"/>
    <x v="5"/>
    <x v="0"/>
    <n v="7010499.7805900006"/>
    <n v="6475502.38203"/>
    <n v="1025001350.6946898"/>
    <n v="915229324.65265012"/>
    <n v="979173922.5983398"/>
    <n v="876641246.77608013"/>
    <n v="6811902.2167499969"/>
    <n v="6595100.8747899998"/>
    <n v="1727181.4153400001"/>
    <n v="1583187.5877299996"/>
    <n v="1184512.39919"/>
    <n v="982311.20866999996"/>
    <n v="3.0197987627330267"/>
    <n v="2.7323136416126137"/>
    <n v="25506.897980000009"/>
    <n v="14.154862403907376"/>
    <n v="17.366279914052978"/>
    <n v="18.344373889816463"/>
    <n v="2.9342521260686483"/>
    <n v="2.7827777714987052"/>
    <n v="2.006882612599329E-2"/>
    <n v="2.1008089994281963E-2"/>
    <n v="1.9688927793959123E-2"/>
    <n v="2.0555596892422753E-2"/>
    <m/>
    <m/>
    <m/>
    <n v="0"/>
    <m/>
    <n v="0"/>
    <m/>
    <n v="0"/>
    <m/>
    <n v="58.736741040925324"/>
    <n v="54.740278338387242"/>
    <n v="39.366241871244611"/>
    <n v="6.5195174641126883"/>
    <n v="58.736741040925345"/>
    <n v="31.312437677961992"/>
    <n v="56.015147219034922"/>
    <n v="46.337637272803818"/>
    <s v="Medianas"/>
    <n v="2024"/>
    <n v="4"/>
    <d v="2026-02-27T00:00:00"/>
    <x v="5"/>
    <x v="8"/>
  </r>
  <r>
    <n v="2025"/>
    <n v="12"/>
    <n v="10"/>
    <x v="62"/>
    <s v="GMM. Individual"/>
    <n v="10"/>
    <s v="4a44dc15364204a80fe80e9039455cc1608281820fe2b24f1e5233ade6af1dd5"/>
    <s v="a62909462c6310cff6f2c460478962c30aafe7f1a24cba6daff12de1aba6d3de"/>
    <x v="7"/>
    <n v="192518.71299999999"/>
    <n v="200904.74288000001"/>
    <n v="192518.71299999999"/>
    <n v="200904.74288000001"/>
    <n v="129984.13506"/>
    <n v="125023.08102"/>
    <n v="129984.13506"/>
    <n v="125023.08102"/>
    <n v="34851877.802999951"/>
    <n v="34722901.368000001"/>
    <n v="143.042"/>
    <n v="137.94900000000001"/>
    <n v="0"/>
    <n v="0"/>
    <n v="104598.03315999999"/>
    <n v="109338.06891"/>
    <n v="194206.92008000001"/>
    <n v="199113.51150999998"/>
    <n v="0"/>
    <n v="0"/>
    <n v="0"/>
    <n v="0"/>
    <n v="0"/>
    <n v="0"/>
    <s v="GMM. Individual"/>
    <s v="Accidentes y Enfermedades"/>
    <s v="Gastos Medicos"/>
    <x v="38"/>
    <x v="0"/>
    <n v="7010499.7805900006"/>
    <n v="6475502.38203"/>
    <n v="1025001350.6946898"/>
    <n v="915229324.65265012"/>
    <n v="979173922.5983398"/>
    <n v="876641246.77608013"/>
    <n v="87718256.398300007"/>
    <n v="79278951.097049981"/>
    <n v="65696782.829490021"/>
    <n v="55238627.625970006"/>
    <n v="1184512.39919"/>
    <n v="982311.20866999996"/>
    <n v="0.21947393952501207"/>
    <n v="0.25341498607122187"/>
    <n v="-8386.0298800000164"/>
    <n v="-4.1741323573475704"/>
    <n v="16.25299263491452"/>
    <n v="20.452249868146669"/>
    <n v="2.7461481923589433"/>
    <n v="3.1025352324404296"/>
    <n v="1.8782288713036461E-2"/>
    <n v="1.9661339886292269E-2"/>
    <n v="2.1951300889123917E-2"/>
    <n v="2.291755534191936E-2"/>
    <m/>
    <m/>
    <m/>
    <n v="0"/>
    <m/>
    <n v="0"/>
    <m/>
    <n v="0"/>
    <m/>
    <n v="3.9681105276923923"/>
    <n v="67.517662586909154"/>
    <n v="62.230029628855519"/>
    <n v="0.19785464289379576"/>
    <n v="-4.3352107799724315"/>
    <n v="-2.464218220446357"/>
    <n v="53.859065947244687"/>
    <n v="54.912430643617462"/>
    <s v="Resto"/>
    <n v="2024"/>
    <n v="4"/>
    <d v="2026-02-27T00:00:00"/>
    <x v="38"/>
    <x v="7"/>
  </r>
  <r>
    <n v="2025"/>
    <n v="12"/>
    <n v="10"/>
    <x v="62"/>
    <s v="Gastos Medicos"/>
    <n v="10"/>
    <s v="4a44dc15364204a80fe80e9039455cc1608281820fe2b24f1e5233ade6af1dd5"/>
    <s v="a62909462c6310cff6f2c460478962c30aafe7f1a24cba6daff12de1aba6d3de"/>
    <x v="12"/>
    <n v="978806.6603300001"/>
    <n v="802112.36778999993"/>
    <n v="978806.6603300001"/>
    <n v="802112.36778999993"/>
    <n v="800809.97280999995"/>
    <n v="484614.03448000009"/>
    <n v="800809.97280999995"/>
    <n v="484614.03448000009"/>
    <n v="34851877.802999951"/>
    <n v="34722901.368000001"/>
    <n v="143.042"/>
    <n v="137.94900000000001"/>
    <n v="0"/>
    <n v="0"/>
    <n v="711602.57190999994"/>
    <n v="458177.74617"/>
    <n v="897617.97083000001"/>
    <n v="738082.72158000001"/>
    <n v="0"/>
    <n v="0"/>
    <n v="0"/>
    <n v="0"/>
    <n v="0"/>
    <n v="0"/>
    <s v="Gastos Medicos"/>
    <s v="Accidentes y Enfermedades"/>
    <s v="Gastos Medicos"/>
    <x v="28"/>
    <x v="0"/>
    <n v="7010499.7805900006"/>
    <n v="6475502.38203"/>
    <n v="1025001350.6946898"/>
    <n v="915229324.65265012"/>
    <n v="979173922.5983398"/>
    <n v="876641246.77608013"/>
    <n v="177180208.77595001"/>
    <n v="158266338.74798006"/>
    <n v="139622278.47811997"/>
    <n v="117437565.55420999"/>
    <n v="1184512.39919"/>
    <n v="982311.20866999996"/>
    <n v="0.55243566259013288"/>
    <n v="0.50681172897242954"/>
    <n v="176694.29254000017"/>
    <n v="22.028620880991113"/>
    <n v="82.633720085947033"/>
    <n v="81.655626110183533"/>
    <n v="13.962009713487561"/>
    <n v="12.386874723665013"/>
    <n v="9.5493206878861051E-2"/>
    <n v="9.9962492642025724E-2"/>
    <n v="8.7640588668246561E-2"/>
    <n v="9.149836044560232E-2"/>
    <m/>
    <m/>
    <m/>
    <n v="0"/>
    <m/>
    <n v="0"/>
    <m/>
    <n v="0"/>
    <m/>
    <n v="65.246962702861879"/>
    <n v="81.814928858372355"/>
    <n v="60.417225059778204"/>
    <n v="0.57355457992722403"/>
    <n v="55.311465442926689"/>
    <n v="21.614819665265415"/>
    <n v="79.276774199607729"/>
    <n v="62.07674733113754"/>
    <s v="Medianas"/>
    <n v="2024"/>
    <n v="4"/>
    <d v="2026-02-27T00:00:00"/>
    <x v="28"/>
    <x v="12"/>
  </r>
  <r>
    <n v="2025"/>
    <n v="12"/>
    <n v="10"/>
    <x v="62"/>
    <s v="AP Individual"/>
    <n v="10"/>
    <s v="4a44dc15364204a80fe80e9039455cc1608281820fe2b24f1e5233ade6af1dd5"/>
    <s v="a62909462c6310cff6f2c460478962c30aafe7f1a24cba6daff12de1aba6d3de"/>
    <x v="17"/>
    <n v="7555.3643899999997"/>
    <n v="8565.5473299999994"/>
    <n v="7555.3643899999997"/>
    <n v="8565.5473299999994"/>
    <n v="2015.6646500000002"/>
    <n v="294.27278000000001"/>
    <n v="2015.6646500000002"/>
    <n v="294.27278000000001"/>
    <n v="34851877.802999951"/>
    <n v="34722901.368000001"/>
    <n v="143.042"/>
    <n v="137.94900000000001"/>
    <n v="0"/>
    <n v="0"/>
    <n v="2015.6646499999999"/>
    <n v="294.27278000000001"/>
    <n v="8032.80116"/>
    <n v="9501.7227400000011"/>
    <n v="0"/>
    <n v="0"/>
    <n v="0"/>
    <n v="0"/>
    <n v="0"/>
    <n v="0"/>
    <s v="AP Individual"/>
    <s v="Accidentes y Enfermedades"/>
    <s v="Accidentes Personales"/>
    <x v="4"/>
    <x v="0"/>
    <n v="7010499.7805900006"/>
    <n v="6475502.38203"/>
    <n v="1025001350.6946898"/>
    <n v="915229324.65265012"/>
    <n v="979173922.5983398"/>
    <n v="876641246.77608013"/>
    <n v="3822693.4372799997"/>
    <n v="3705521.2749200007"/>
    <n v="405025.26086999994"/>
    <n v="387436.92212"/>
    <n v="1184512.39919"/>
    <n v="982311.20866999996"/>
    <n v="0.19764505090358345"/>
    <n v="0.2311563392706448"/>
    <n v="-1010.1829399999997"/>
    <n v="-11.793559723404156"/>
    <n v="0.63784595206994477"/>
    <n v="0.87197898735140356"/>
    <n v="0.10777212219474806"/>
    <n v="0.13227618221205553"/>
    <n v="7.3710774965119678E-4"/>
    <n v="7.7160596454111589E-4"/>
    <n v="9.3589083077629919E-4"/>
    <n v="9.7708696248328497E-4"/>
    <m/>
    <m/>
    <m/>
    <n v="0"/>
    <m/>
    <n v="0"/>
    <m/>
    <n v="0"/>
    <m/>
    <n v="584.96469500169201"/>
    <n v="26.678589488918085"/>
    <n v="3.435539711155855"/>
    <n v="0.49766393475565551"/>
    <n v="584.96469500169189"/>
    <n v="-15.459528973795344"/>
    <n v="25.092923500175374"/>
    <n v="3.0970465888378467"/>
    <s v="Resto"/>
    <n v="2024"/>
    <n v="4"/>
    <d v="2026-02-27T00:00:00"/>
    <x v="4"/>
    <x v="17"/>
  </r>
  <r>
    <n v="2025"/>
    <n v="12"/>
    <n v="10"/>
    <x v="62"/>
    <s v="Accidentes y Enfermedades Total"/>
    <n v="10"/>
    <s v="4a44dc15364204a80fe80e9039455cc1608281820fe2b24f1e5233ade6af1dd5"/>
    <s v="a62909462c6310cff6f2c460478962c30aafe7f1a24cba6daff12de1aba6d3de"/>
    <x v="29"/>
    <n v="1184512.39919"/>
    <n v="982311.20866999996"/>
    <n v="1184512.39919"/>
    <n v="982311.20866999996"/>
    <n v="913413.86681999988"/>
    <n v="555551.54602999997"/>
    <n v="913413.86681999988"/>
    <n v="555551.54602999997"/>
    <n v="34851877.802999951"/>
    <n v="34722901.368000001"/>
    <n v="143.042"/>
    <n v="137.94900000000001"/>
    <n v="0"/>
    <n v="0"/>
    <n v="824206.46591999999"/>
    <n v="529115.25771999999"/>
    <n v="1098641.9787999999"/>
    <n v="891171.04399999999"/>
    <n v="0"/>
    <n v="0"/>
    <n v="0"/>
    <n v="0"/>
    <n v="0"/>
    <n v="0"/>
    <s v="Accidentes y Enfermedades Total"/>
    <s v="Totales"/>
    <s v="Accidentes y Enfermedades Total"/>
    <x v="2"/>
    <x v="0"/>
    <n v="7010499.7805900006"/>
    <n v="6475502.38203"/>
    <n v="1025001350.6946898"/>
    <n v="915229324.65265012"/>
    <n v="979173922.5983398"/>
    <n v="876641246.77608013"/>
    <n v="188947947.14104998"/>
    <n v="169654061.67242995"/>
    <n v="145343919.95890003"/>
    <n v="122278581.2772"/>
    <n v="1184512.39919"/>
    <n v="982311.20866999996"/>
    <n v="0.62689879255780401"/>
    <n v="0.57900836501436548"/>
    <n v="202201.19052000006"/>
    <n v="20.58422918677374"/>
    <n v="100"/>
    <n v="100"/>
    <n v="16.89626183955621"/>
    <n v="15.169652495163719"/>
    <n v="0.11556203300485432"/>
    <n v="0.12097058263630768"/>
    <n v="0.10732951646220568"/>
    <n v="0.11205395733802509"/>
    <m/>
    <m/>
    <m/>
    <n v="0"/>
    <m/>
    <n v="0"/>
    <m/>
    <n v="0"/>
    <m/>
    <n v="64.415682639586279"/>
    <n v="77.113069263320142"/>
    <n v="56.555553996191179"/>
    <n v="0.62845000126478812"/>
    <n v="55.770685856153833"/>
    <n v="23.280708703098284"/>
    <n v="75.020478174359013"/>
    <n v="59.373030719790755"/>
    <s v="Resto"/>
    <n v="2024"/>
    <n v="4"/>
    <d v="2026-02-27T00:00:00"/>
    <x v="2"/>
    <x v="29"/>
  </r>
  <r>
    <n v="2025"/>
    <n v="12"/>
    <n v="10"/>
    <x v="62"/>
    <s v="GMM. Gpo y Col"/>
    <n v="10"/>
    <s v="4a44dc15364204a80fe80e9039455cc1608281820fe2b24f1e5233ade6af1dd5"/>
    <s v="a62909462c6310cff6f2c460478962c30aafe7f1a24cba6daff12de1aba6d3de"/>
    <x v="14"/>
    <n v="786287.94733"/>
    <n v="601207.62491000001"/>
    <n v="786287.94733"/>
    <n v="601207.62491000001"/>
    <n v="670825.83774999995"/>
    <n v="359590.95346000005"/>
    <n v="670825.83774999995"/>
    <n v="359590.95346000005"/>
    <n v="34851877.802999951"/>
    <n v="34722901.368000001"/>
    <n v="143.042"/>
    <n v="137.94900000000001"/>
    <n v="0"/>
    <n v="0"/>
    <n v="607004.53874999995"/>
    <n v="348839.67725999997"/>
    <n v="703411.05075000005"/>
    <n v="538969.21007000003"/>
    <n v="0"/>
    <n v="0"/>
    <n v="0"/>
    <n v="0"/>
    <n v="0"/>
    <n v="0"/>
    <s v="GMM. Gpo y Col"/>
    <s v="Accidentes y Enfermedades"/>
    <s v="Gastos Medicos"/>
    <x v="29"/>
    <x v="0"/>
    <n v="7010499.7805900006"/>
    <n v="6475502.38203"/>
    <n v="1025001350.6946898"/>
    <n v="915229324.65265012"/>
    <n v="979173922.5983398"/>
    <n v="876641246.77608013"/>
    <n v="89461952.377649993"/>
    <n v="78987387.650929973"/>
    <n v="73926910.578630015"/>
    <n v="62198937.928239994"/>
    <n v="1184512.39919"/>
    <n v="982311.20866999996"/>
    <n v="0.87890765451977326"/>
    <n v="0.76114382661561741"/>
    <n v="185080.32241999998"/>
    <n v="30.784759665632365"/>
    <n v="66.380727451032499"/>
    <n v="61.203376242036875"/>
    <n v="11.215861521128618"/>
    <n v="9.2843394912245856"/>
    <n v="7.6710918165824565E-2"/>
    <n v="8.0301152755733449E-2"/>
    <n v="6.5689287779122654E-2"/>
    <n v="6.8580805103682974E-2"/>
    <m/>
    <m/>
    <m/>
    <n v="0"/>
    <m/>
    <n v="0"/>
    <m/>
    <n v="0"/>
    <m/>
    <n v="86.552478947338372"/>
    <n v="85.315543755684544"/>
    <n v="59.811442596695329"/>
    <n v="0.90741765413894482"/>
    <n v="74.006736710051044"/>
    <n v="30.510433176441133"/>
    <n v="86.294427433687844"/>
    <n v="64.723488975315206"/>
    <s v="Medianas"/>
    <n v="2024"/>
    <n v="4"/>
    <d v="2026-02-27T00:00:00"/>
    <x v="29"/>
    <x v="14"/>
  </r>
  <r>
    <n v="2025"/>
    <n v="12"/>
    <n v="10"/>
    <x v="62"/>
    <s v="AP Gpo y Col"/>
    <n v="10"/>
    <s v="4a44dc15364204a80fe80e9039455cc1608281820fe2b24f1e5233ade6af1dd5"/>
    <s v="a62909462c6310cff6f2c460478962c30aafe7f1a24cba6daff12de1aba6d3de"/>
    <x v="11"/>
    <n v="198150.37447000001"/>
    <n v="171633.29355"/>
    <n v="198150.37447000001"/>
    <n v="171633.29355"/>
    <n v="110588.22936000001"/>
    <n v="70643.238769999996"/>
    <n v="110588.22936000001"/>
    <n v="70643.238769999996"/>
    <n v="34851877.802999951"/>
    <n v="34722901.368000001"/>
    <n v="143.042"/>
    <n v="137.94900000000001"/>
    <n v="0"/>
    <n v="0"/>
    <n v="110588.22936"/>
    <n v="70643.238769999996"/>
    <n v="192991.20681"/>
    <n v="143586.59968000001"/>
    <n v="0"/>
    <n v="0"/>
    <n v="0"/>
    <n v="0"/>
    <n v="0"/>
    <n v="0"/>
    <s v="AP Gpo y Col"/>
    <s v="Accidentes y Enfermedades"/>
    <s v="Accidentes Personales"/>
    <x v="3"/>
    <x v="0"/>
    <n v="7010499.7805900006"/>
    <n v="6475502.38203"/>
    <n v="1025001350.6946898"/>
    <n v="915229324.65265012"/>
    <n v="979173922.5983398"/>
    <n v="876641246.77608013"/>
    <n v="2989208.7794700004"/>
    <n v="2889579.59987"/>
    <n v="1322156.15447"/>
    <n v="1195750.6656100003"/>
    <n v="1184512.39919"/>
    <n v="982311.20866999996"/>
    <n v="6.6288569681349898"/>
    <n v="5.9397323249970917"/>
    <n v="26517.080920000008"/>
    <n v="15.449846805086853"/>
    <n v="16.728433961983033"/>
    <n v="17.472394902465062"/>
    <n v="2.8264800038739"/>
    <n v="2.6505015892866495"/>
    <n v="1.9331718376342094E-2"/>
    <n v="2.0236484029740844E-2"/>
    <n v="1.8753036963182822E-2"/>
    <n v="1.957850992993947E-2"/>
    <m/>
    <m/>
    <m/>
    <n v="0"/>
    <m/>
    <n v="0"/>
    <m/>
    <n v="0"/>
    <m/>
    <n v="56.544676157972852"/>
    <n v="55.810255042815015"/>
    <n v="41.159402880898682"/>
    <n v="8.3642336032789153"/>
    <n v="56.54467615797283"/>
    <n v="34.407533321426989"/>
    <n v="57.302211426075075"/>
    <n v="49.199047075031331"/>
    <s v="Grandes"/>
    <n v="2024"/>
    <n v="4"/>
    <d v="2026-02-27T00:00:00"/>
    <x v="3"/>
    <x v="11"/>
  </r>
  <r>
    <n v="2025"/>
    <n v="12"/>
    <n v="10"/>
    <x v="62"/>
    <s v="Vida Individual"/>
    <n v="10"/>
    <s v="4a44dc15364204a80fe80e9039455cc1608281820fe2b24f1e5233ade6af1dd5"/>
    <s v="a62909462c6310cff6f2c460478962c30aafe7f1a24cba6daff12de1aba6d3de"/>
    <x v="31"/>
    <n v="58686.923840000003"/>
    <n v="63152.820369999994"/>
    <n v="58686.923840000003"/>
    <n v="63152.820369999994"/>
    <n v="42578.367909999994"/>
    <n v="83343.550279999996"/>
    <n v="42578.367909999994"/>
    <n v="83343.550279999996"/>
    <n v="34851877.802999951"/>
    <n v="34722901.368000001"/>
    <n v="143.042"/>
    <n v="137.94900000000001"/>
    <n v="0"/>
    <n v="0"/>
    <n v="42228.571579999996"/>
    <n v="82124.648709999994"/>
    <n v="109218.27501000001"/>
    <n v="88772.442370000004"/>
    <n v="31988.781340000001"/>
    <n v="37165.219960000002"/>
    <n v="26632.836289999999"/>
    <n v="25914.422170000002"/>
    <n v="65.306209999999993"/>
    <n v="73.178240000000002"/>
    <s v="Vida Individual"/>
    <s v="Vida"/>
    <s v="Vida"/>
    <x v="35"/>
    <x v="0"/>
    <n v="7010499.7805900006"/>
    <n v="6475502.38203"/>
    <n v="1025001350.6946898"/>
    <n v="915229324.65265012"/>
    <n v="979173922.5983398"/>
    <n v="876641246.77608013"/>
    <n v="318916234.91786987"/>
    <n v="280512511.78619993"/>
    <n v="158972712.63444"/>
    <n v="148438254.48143995"/>
    <n v="1144271.6625699999"/>
    <n v="1260011.44759"/>
    <n v="1.8401986921460292E-2"/>
    <n v="2.2513370247860313E-2"/>
    <n v="-4465.8965299999909"/>
    <n v="-7.0715709984687569"/>
    <n v="5.1287579479326553"/>
    <n v="5.0120830640698699"/>
    <n v="0.83712895908629403"/>
    <n v="0.97525746489189413"/>
    <n v="5.7255460005223623E-3"/>
    <n v="5.9935137655900955E-3"/>
    <n v="6.9002181932891942E-3"/>
    <n v="7.2039526547774992E-3"/>
    <n v="1.0030465005407465E-2"/>
    <n v="8.3510443727829418E-3"/>
    <n v="2.0477543269886597E-5"/>
    <n v="-5176.4386200000008"/>
    <n v="-13.928179694809483"/>
    <n v="718.41411999999764"/>
    <n v="2.7722559865975827"/>
    <n v="-7.8720300000000094"/>
    <n v="-10.75733715377687"/>
    <n v="-48.912222041232688"/>
    <n v="72.55171190448273"/>
    <n v="131.97122439141512"/>
    <n v="2.6783444280723542E-2"/>
    <n v="-48.579905980336946"/>
    <n v="23.031733828818844"/>
    <n v="38.664382472744194"/>
    <n v="92.511421920451085"/>
    <s v="Resto"/>
    <n v="2024"/>
    <n v="4"/>
    <d v="2026-02-27T00:00:00"/>
    <x v="35"/>
    <x v="31"/>
  </r>
  <r>
    <n v="2025"/>
    <n v="12"/>
    <n v="10"/>
    <x v="62"/>
    <s v="Vida Gpo y Col"/>
    <n v="10"/>
    <s v="4a44dc15364204a80fe80e9039455cc1608281820fe2b24f1e5233ade6af1dd5"/>
    <s v="a62909462c6310cff6f2c460478962c30aafe7f1a24cba6daff12de1aba6d3de"/>
    <x v="7"/>
    <n v="1085584.7387300001"/>
    <n v="1196858.6272200001"/>
    <n v="1085584.7387300001"/>
    <n v="1196858.6272200001"/>
    <n v="456393.60444999987"/>
    <n v="488063.33618000004"/>
    <n v="456393.60444999987"/>
    <n v="488063.33618000004"/>
    <n v="34851877.802999951"/>
    <n v="34722901.368000001"/>
    <n v="143.042"/>
    <n v="137.94900000000001"/>
    <n v="1173.17884"/>
    <n v="484.81680999999998"/>
    <n v="255355.36064999999"/>
    <n v="281462.15581999999"/>
    <n v="862850.6272000001"/>
    <n v="1060258.7932799999"/>
    <n v="962686.95152"/>
    <n v="1026223.3331800001"/>
    <n v="122897.78720999998"/>
    <n v="170635.29404000001"/>
    <n v="0"/>
    <n v="0"/>
    <s v="Vida Gpo y Col"/>
    <s v="Vida"/>
    <s v="Vida"/>
    <x v="37"/>
    <x v="0"/>
    <n v="7010499.7805900006"/>
    <n v="6475502.38203"/>
    <n v="1025001350.6946898"/>
    <n v="915229324.65265012"/>
    <n v="979173922.5983398"/>
    <n v="876641246.77608013"/>
    <n v="100163175.79472996"/>
    <n v="95382072.448490024"/>
    <n v="61461310.436570011"/>
    <n v="56544656.697530009"/>
    <n v="1144271.6625699999"/>
    <n v="1260011.44759"/>
    <n v="1.0838162130110072"/>
    <n v="1.254804594297686"/>
    <n v="-111273.88849000004"/>
    <n v="-9.2971622511892722"/>
    <n v="94.871242052067359"/>
    <n v="94.987916935930144"/>
    <n v="15.485126206489058"/>
    <n v="18.482869075013728"/>
    <n v="0.10591056665381468"/>
    <n v="0.11086740707404545"/>
    <n v="0.13077144656332276"/>
    <n v="0.13652775655053256"/>
    <n v="0.9611186385432593"/>
    <n v="0.12269757446774784"/>
    <m/>
    <n v="-63536.381660000072"/>
    <n v="-6.1912821123563111"/>
    <n v="-47737.506830000028"/>
    <n v="-27.976338130146448"/>
    <n v="0"/>
    <m/>
    <n v="-6.4888569540737295"/>
    <n v="42.041269388507061"/>
    <n v="40.778695585262874"/>
    <n v="0.74257057197147192"/>
    <n v="-9.2754193166543324"/>
    <n v="-18.618866198628826"/>
    <n v="29.594387788607492"/>
    <n v="26.546552370414499"/>
    <s v="Resto"/>
    <n v="2024"/>
    <n v="4"/>
    <d v="2026-02-27T00:00:00"/>
    <x v="37"/>
    <x v="7"/>
  </r>
  <r>
    <n v="2025"/>
    <n v="12"/>
    <n v="10"/>
    <x v="62"/>
    <s v="Vida Total"/>
    <n v="10"/>
    <s v="4a44dc15364204a80fe80e9039455cc1608281820fe2b24f1e5233ade6af1dd5"/>
    <s v="a62909462c6310cff6f2c460478962c30aafe7f1a24cba6daff12de1aba6d3de"/>
    <x v="34"/>
    <n v="1144271.6625699999"/>
    <n v="1260011.44759"/>
    <n v="1144271.6625699999"/>
    <n v="1260011.44759"/>
    <n v="498971.97235999996"/>
    <n v="571406.88645999995"/>
    <n v="498971.97235999996"/>
    <n v="571406.88645999995"/>
    <n v="34851877.802999951"/>
    <n v="34722901.368000001"/>
    <n v="143.042"/>
    <n v="137.94900000000001"/>
    <n v="1173.17884"/>
    <n v="484.81680999999998"/>
    <n v="297583.93223000003"/>
    <n v="363586.80452999996"/>
    <n v="972068.90221000009"/>
    <n v="1149031.2356500002"/>
    <n v="994675.73285999999"/>
    <n v="1063388.55314"/>
    <n v="149530.62349999999"/>
    <n v="196549.71621000001"/>
    <n v="65.306209999999993"/>
    <n v="73.178240000000002"/>
    <s v="Vida Total"/>
    <s v="Totales"/>
    <s v="Vida Total"/>
    <x v="36"/>
    <x v="0"/>
    <n v="7010499.7805900006"/>
    <n v="6475502.38203"/>
    <n v="1025001350.6946898"/>
    <n v="915229324.65265012"/>
    <n v="979173922.5983398"/>
    <n v="876641246.77608013"/>
    <n v="419079410.71260005"/>
    <n v="375894584.23469001"/>
    <n v="220434023.07100993"/>
    <n v="204982911.17896998"/>
    <n v="1144271.6625699999"/>
    <n v="1260011.44759"/>
    <n v="0.27304411367389475"/>
    <n v="0.33520340553864192"/>
    <n v="-115739.78502000007"/>
    <n v="-9.1856137689362516"/>
    <n v="100"/>
    <n v="100"/>
    <n v="16.322255165575349"/>
    <n v="19.458126539905617"/>
    <n v="0.11163611265433701"/>
    <n v="0.11686092083963552"/>
    <n v="0.13767166475661194"/>
    <n v="0.14373170920531006"/>
    <n v="0.23734779314704568"/>
    <n v="3.5680737272618342E-2"/>
    <n v="1.5583254230732481E-5"/>
    <n v="-68712.820279999985"/>
    <n v="-6.4616851551677073"/>
    <n v="-47019.092710000026"/>
    <n v="-23.922238920845519"/>
    <n v="-7.8720300000000094"/>
    <n v="-10.75733715377687"/>
    <n v="-12.676591027586548"/>
    <n v="43.606076133994598"/>
    <n v="45.349340877253063"/>
    <n v="0.22635887391995865"/>
    <n v="-18.153263946231569"/>
    <n v="-15.401002857846024"/>
    <n v="30.613460790016276"/>
    <n v="31.64289997080202"/>
    <s v="Resto"/>
    <n v="2024"/>
    <n v="4"/>
    <d v="2026-02-27T00:00:00"/>
    <x v="36"/>
    <x v="34"/>
  </r>
  <r>
    <n v="2025"/>
    <n v="12"/>
    <n v="10"/>
    <x v="62"/>
    <s v="Automoviles Turistas"/>
    <n v="10"/>
    <s v="4a44dc15364204a80fe80e9039455cc1608281820fe2b24f1e5233ade6af1dd5"/>
    <s v="a62909462c6310cff6f2c460478962c30aafe7f1a24cba6daff12de1aba6d3de"/>
    <x v="12"/>
    <n v="825.72203000000002"/>
    <n v="790.65416000000005"/>
    <n v="825.72203000000002"/>
    <n v="790.65416000000005"/>
    <n v="227.96966000000003"/>
    <n v="838.67263000000003"/>
    <n v="227.96966000000003"/>
    <n v="838.67263000000003"/>
    <n v="34851877.802999951"/>
    <n v="34722901.368000001"/>
    <n v="143.042"/>
    <n v="137.94900000000001"/>
    <n v="0"/>
    <n v="0"/>
    <n v="227.96966"/>
    <n v="838.67263000000003"/>
    <n v="757.15250000000003"/>
    <n v="797.71166000000005"/>
    <n v="0"/>
    <n v="0"/>
    <n v="0"/>
    <n v="0"/>
    <n v="0"/>
    <n v="0"/>
    <s v="Automoviles Turistas"/>
    <s v="Automóviles"/>
    <s v="Automóviles"/>
    <x v="12"/>
    <x v="0"/>
    <n v="7010499.7805900006"/>
    <n v="6475502.38203"/>
    <n v="1025001350.6946898"/>
    <n v="915229324.65265012"/>
    <n v="979173922.5983398"/>
    <n v="876641246.77608013"/>
    <n v="2097418.8258400001"/>
    <n v="1901006.6212099998"/>
    <n v="1101962.7584699998"/>
    <n v="872757.55660999997"/>
    <n v="2200847.2863099999"/>
    <n v="1697339.3229100001"/>
    <n v="3.9368485675211042E-2"/>
    <n v="4.1591341722773428E-2"/>
    <n v="35.067869999999971"/>
    <n v="4.4352982345656544"/>
    <n v="3.7518370090294996E-2"/>
    <n v="4.6581973876883058E-2"/>
    <n v="1.1778361826444671E-2"/>
    <n v="1.2209927714552682E-2"/>
    <n v="8.0558140673704561E-5"/>
    <n v="8.4328433482875107E-5"/>
    <n v="8.6388639295410569E-5"/>
    <n v="9.0191302646059084E-5"/>
    <m/>
    <m/>
    <m/>
    <n v="0"/>
    <m/>
    <n v="0"/>
    <m/>
    <n v="0"/>
    <m/>
    <n v="-72.817801386936878"/>
    <n v="27.608523415561532"/>
    <n v="106.07325837632979"/>
    <n v="2.0687601123337451E-2"/>
    <n v="-72.817801386936878"/>
    <n v="-5.0844386554409926"/>
    <n v="30.108816916010973"/>
    <n v="105.13480898599377"/>
    <s v="Medianas"/>
    <n v="2024"/>
    <n v="4"/>
    <d v="2026-02-27T00:00:00"/>
    <x v="12"/>
    <x v="12"/>
  </r>
  <r>
    <n v="2025"/>
    <n v="12"/>
    <n v="10"/>
    <x v="62"/>
    <s v="Automoviles Residentes"/>
    <n v="10"/>
    <s v="4a44dc15364204a80fe80e9039455cc1608281820fe2b24f1e5233ade6af1dd5"/>
    <s v="a62909462c6310cff6f2c460478962c30aafe7f1a24cba6daff12de1aba6d3de"/>
    <x v="14"/>
    <n v="1028632.57944"/>
    <n v="857529.04673000006"/>
    <n v="1028632.57944"/>
    <n v="857529.04673000006"/>
    <n v="769861.06306999992"/>
    <n v="648561.98456999997"/>
    <n v="769861.06306999992"/>
    <n v="648561.98456999997"/>
    <n v="34851877.802999951"/>
    <n v="34722901.368000001"/>
    <n v="143.042"/>
    <n v="137.94900000000001"/>
    <n v="4881.6946100000005"/>
    <n v="569.38956999999994"/>
    <n v="766259.44608000002"/>
    <n v="642327.8595599999"/>
    <n v="861311.61985000002"/>
    <n v="806137.46773000003"/>
    <n v="0"/>
    <n v="0"/>
    <n v="0"/>
    <n v="0"/>
    <n v="0"/>
    <n v="0"/>
    <s v="Automoviles Residentes"/>
    <s v="Automóviles"/>
    <s v="Automóviles"/>
    <x v="13"/>
    <x v="0"/>
    <n v="7010499.7805900006"/>
    <n v="6475502.38203"/>
    <n v="1025001350.6946898"/>
    <n v="915229324.65265012"/>
    <n v="979173922.5983398"/>
    <n v="876641246.77608013"/>
    <n v="131854203.17789003"/>
    <n v="118102294.51461999"/>
    <n v="82072506.09262"/>
    <n v="71101630.919850022"/>
    <n v="2200847.2863099999"/>
    <n v="1697339.3229100001"/>
    <n v="0.78012877454670804"/>
    <n v="0.72609008169934053"/>
    <n v="171103.53270999994"/>
    <n v="19.95308886182525"/>
    <n v="46.73802611559811"/>
    <n v="50.521957227728109"/>
    <n v="14.672742481042212"/>
    <n v="13.242664370099019"/>
    <n v="0.10035426575222064"/>
    <n v="0.10505105943900309"/>
    <n v="9.3695538771711828E-2"/>
    <n v="9.7819837919289471E-2"/>
    <m/>
    <m/>
    <m/>
    <n v="0"/>
    <m/>
    <n v="0"/>
    <m/>
    <n v="0"/>
    <m/>
    <n v="18.702773425800135"/>
    <n v="74.843153761386944"/>
    <n v="75.631488757512017"/>
    <n v="0.93802553342431216"/>
    <n v="19.294132221649907"/>
    <n v="6.8442609764020501"/>
    <n v="88.964252707219529"/>
    <n v="79.679693014236008"/>
    <s v="Medianas"/>
    <n v="2024"/>
    <n v="4"/>
    <d v="2026-02-27T00:00:00"/>
    <x v="13"/>
    <x v="14"/>
  </r>
  <r>
    <n v="2025"/>
    <n v="12"/>
    <n v="10"/>
    <x v="62"/>
    <s v="Camiones"/>
    <n v="10"/>
    <s v="4a44dc15364204a80fe80e9039455cc1608281820fe2b24f1e5233ade6af1dd5"/>
    <s v="a62909462c6310cff6f2c460478962c30aafe7f1a24cba6daff12de1aba6d3de"/>
    <x v="28"/>
    <n v="991699.86837000004"/>
    <n v="809690.92955999996"/>
    <n v="991699.86837000004"/>
    <n v="809690.92955999996"/>
    <n v="644220.74384000001"/>
    <n v="567977.38601000002"/>
    <n v="644220.74384000001"/>
    <n v="567977.38601000002"/>
    <n v="34851877.802999951"/>
    <n v="34722901.368000001"/>
    <n v="143.042"/>
    <n v="137.94900000000001"/>
    <n v="0"/>
    <n v="0"/>
    <n v="644324.08339000004"/>
    <n v="552096.25504999992"/>
    <n v="864121.54711000004"/>
    <n v="893455.83383999998"/>
    <n v="0"/>
    <n v="0"/>
    <n v="0"/>
    <n v="0"/>
    <n v="0"/>
    <n v="0"/>
    <s v="Camiones"/>
    <s v="Automóviles"/>
    <s v="Automóviles"/>
    <x v="10"/>
    <x v="0"/>
    <n v="7010499.7805900006"/>
    <n v="6475502.38203"/>
    <n v="1025001350.6946898"/>
    <n v="915229324.65265012"/>
    <n v="979173922.5983398"/>
    <n v="876641246.77608013"/>
    <n v="72063565.252690017"/>
    <n v="68298850.786960006"/>
    <n v="43822980.466360003"/>
    <n v="39398521.360119998"/>
    <n v="2200847.2863099999"/>
    <n v="1697339.3229100001"/>
    <n v="1.3761459967913279"/>
    <n v="1.1855117915316236"/>
    <n v="182008.93881000008"/>
    <n v="22.478816566329442"/>
    <n v="45.059912813519695"/>
    <n v="47.703539217593033"/>
    <n v="14.145922536303669"/>
    <n v="12.503909068228472"/>
    <n v="9.6751079176420618E-2"/>
    <n v="0.10127923604607661"/>
    <n v="8.8468639252495068E-2"/>
    <n v="9.2362860239317349E-2"/>
    <m/>
    <m/>
    <m/>
    <n v="0"/>
    <m/>
    <n v="0"/>
    <m/>
    <n v="0"/>
    <m/>
    <n v="13.423660819597782"/>
    <n v="64.961261404508249"/>
    <n v="70.147430985629128"/>
    <n v="1.4700523263919156"/>
    <n v="16.70502697607461"/>
    <n v="-3.2832385909803308"/>
    <n v="74.564057052494675"/>
    <n v="61.793346032241516"/>
    <s v="Medianas"/>
    <n v="2024"/>
    <n v="4"/>
    <d v="2026-02-27T00:00:00"/>
    <x v="10"/>
    <x v="28"/>
  </r>
  <r>
    <n v="2025"/>
    <n v="12"/>
    <n v="10"/>
    <x v="62"/>
    <s v="Otros Automoviles y Obligatorios"/>
    <n v="10"/>
    <s v="4a44dc15364204a80fe80e9039455cc1608281820fe2b24f1e5233ade6af1dd5"/>
    <s v="a62909462c6310cff6f2c460478962c30aafe7f1a24cba6daff12de1aba6d3de"/>
    <x v="11"/>
    <n v="179689.11647000001"/>
    <n v="29328.692460000002"/>
    <n v="179689.11647000001"/>
    <n v="29328.692460000002"/>
    <n v="45383.957190000008"/>
    <n v="47727.149410000013"/>
    <n v="45383.957190000008"/>
    <n v="47727.149410000013"/>
    <n v="34851877.802999951"/>
    <n v="34722901.368000001"/>
    <n v="143.042"/>
    <n v="137.94900000000001"/>
    <n v="0"/>
    <n v="0"/>
    <n v="42196.853499999997"/>
    <n v="41770.822179999996"/>
    <n v="98858.118170000002"/>
    <n v="80450.100890000002"/>
    <n v="0"/>
    <n v="0"/>
    <n v="0"/>
    <n v="0"/>
    <n v="0"/>
    <n v="0"/>
    <s v="Otros Automoviles y Obligatorios"/>
    <s v="Automóviles"/>
    <s v="Automóviles"/>
    <x v="9"/>
    <x v="0"/>
    <n v="7010499.7805900006"/>
    <n v="6475502.38203"/>
    <n v="1025001350.6946898"/>
    <n v="915229324.65265012"/>
    <n v="979173922.5983398"/>
    <n v="876641246.77608013"/>
    <n v="6335924.7192400005"/>
    <n v="4915215.4919500006"/>
    <n v="3404863.2988200011"/>
    <n v="3043391.8701899992"/>
    <n v="2200847.2863099999"/>
    <n v="1697339.3229100001"/>
    <n v="2.8360361657130588"/>
    <n v="0.59669189495422326"/>
    <n v="150360.42401000002"/>
    <n v="512.67346546413341"/>
    <n v="8.1645427007919142"/>
    <n v="1.7279215808019741"/>
    <n v="2.5631427443661861"/>
    <n v="0.45291763835018112"/>
    <n v="1.7530622408274542E-2"/>
    <n v="1.8351092928738977E-2"/>
    <n v="3.2045184381664007E-3"/>
    <n v="3.3455752359199007E-3"/>
    <m/>
    <m/>
    <m/>
    <n v="0"/>
    <m/>
    <n v="0"/>
    <m/>
    <n v="0"/>
    <m/>
    <n v="-4.9095582890794853"/>
    <n v="25.256931572467877"/>
    <n v="162.73193724913847"/>
    <n v="1.3329156916733895"/>
    <n v="1.0199256269463275"/>
    <n v="22.881285512829152"/>
    <n v="42.684257278129408"/>
    <n v="51.92140434617172"/>
    <s v="Grandes"/>
    <n v="2024"/>
    <n v="4"/>
    <d v="2026-02-27T00:00:00"/>
    <x v="9"/>
    <x v="11"/>
  </r>
  <r>
    <n v="2025"/>
    <n v="12"/>
    <n v="10"/>
    <x v="62"/>
    <s v="Automoviles"/>
    <n v="10"/>
    <s v="4a44dc15364204a80fe80e9039455cc1608281820fe2b24f1e5233ade6af1dd5"/>
    <s v="a62909462c6310cff6f2c460478962c30aafe7f1a24cba6daff12de1aba6d3de"/>
    <x v="14"/>
    <n v="2200847.2863099999"/>
    <n v="1697339.3229100001"/>
    <n v="2200847.2863099999"/>
    <n v="1697339.3229100001"/>
    <n v="1459693.73376"/>
    <n v="1265105.1926200001"/>
    <n v="1459693.73376"/>
    <n v="1265105.1926200001"/>
    <n v="34851877.802999951"/>
    <n v="34722901.368000001"/>
    <n v="143.042"/>
    <n v="137.94900000000001"/>
    <n v="4881.6946100000005"/>
    <n v="569.38956999999994"/>
    <n v="1453008.3526300001"/>
    <n v="1237033.6094200001"/>
    <n v="1825048.4376300001"/>
    <n v="1780841.1141199998"/>
    <n v="0"/>
    <n v="0"/>
    <n v="0"/>
    <n v="0"/>
    <n v="0"/>
    <n v="0"/>
    <s v="Automoviles"/>
    <s v="Totales"/>
    <s v="Automoviles Total"/>
    <x v="11"/>
    <x v="0"/>
    <n v="7010499.7805900006"/>
    <n v="6475502.38203"/>
    <n v="1025001350.6946898"/>
    <n v="915229324.65265012"/>
    <n v="979173922.5983398"/>
    <n v="876641246.77608013"/>
    <n v="212351111.97566"/>
    <n v="193217367.41473997"/>
    <n v="130402312.61627001"/>
    <n v="114416301.70677"/>
    <n v="2200847.2863099999"/>
    <n v="1697339.3229100001"/>
    <n v="1.0364190071028516"/>
    <n v="0.87846105431437282"/>
    <n v="503507.96339999977"/>
    <n v="29.664543595016781"/>
    <n v="100"/>
    <n v="100"/>
    <n v="31.393586123538508"/>
    <n v="26.211701004392228"/>
    <n v="0.21471652547758949"/>
    <n v="0.22476571684730151"/>
    <n v="0.18545508510166872"/>
    <n v="0.19361846469717278"/>
    <m/>
    <m/>
    <m/>
    <n v="0"/>
    <m/>
    <n v="0"/>
    <m/>
    <n v="0"/>
    <m/>
    <n v="15.381214327087855"/>
    <n v="66.324171733303771"/>
    <n v="74.53460693122004"/>
    <n v="1.1193771831757202"/>
    <n v="17.459084503877186"/>
    <n v="2.4823844844712672"/>
    <n v="79.614782965260389"/>
    <n v="69.463446211554853"/>
    <s v="Medianas"/>
    <n v="2024"/>
    <n v="4"/>
    <d v="2026-02-27T00:00:00"/>
    <x v="11"/>
    <x v="14"/>
  </r>
  <r>
    <n v="2025"/>
    <n v="12"/>
    <n v="10"/>
    <x v="62"/>
    <s v="Daños"/>
    <n v="10"/>
    <s v="4a44dc15364204a80fe80e9039455cc1608281820fe2b24f1e5233ade6af1dd5"/>
    <s v="a62909462c6310cff6f2c460478962c30aafe7f1a24cba6daff12de1aba6d3de"/>
    <x v="7"/>
    <n v="4681715.7188299997"/>
    <n v="4233179.7257700004"/>
    <n v="4681715.7188299997"/>
    <n v="4233179.7257700004"/>
    <n v="2491179.0615699999"/>
    <n v="1793059.1886500001"/>
    <n v="2491179.0615699999"/>
    <n v="1793059.1886500001"/>
    <n v="34851877.802999951"/>
    <n v="34722901.368000001"/>
    <n v="143.042"/>
    <n v="137.94900000000001"/>
    <n v="-3895.6797000000006"/>
    <n v="9383.1647899999989"/>
    <n v="1865118.9395000001"/>
    <n v="1596441.02886"/>
    <n v="2676130.5723999999"/>
    <n v="2817463.1741799996"/>
    <n v="0"/>
    <n v="0"/>
    <n v="0"/>
    <n v="0"/>
    <n v="0"/>
    <n v="0"/>
    <s v="Daños"/>
    <s v="Totales"/>
    <s v="Daños Total"/>
    <x v="23"/>
    <x v="0"/>
    <n v="7010499.7805900006"/>
    <n v="6475502.38203"/>
    <n v="1025001350.6946898"/>
    <n v="915229324.65265012"/>
    <n v="979173922.5983398"/>
    <n v="876641246.77608013"/>
    <n v="371146564.74468988"/>
    <n v="331092600.86896008"/>
    <n v="192698359.00147003"/>
    <n v="170533067.60229999"/>
    <n v="4681715.7188299997"/>
    <n v="4233179.7257700004"/>
    <n v="1.2614196556151698"/>
    <n v="1.2785485736195625"/>
    <n v="448535.99305999931"/>
    <n v="10.595722887206538"/>
    <n v="100"/>
    <n v="100"/>
    <n v="66.781482994868426"/>
    <n v="65.372220964930676"/>
    <n v="0.45675215117101942"/>
    <n v="0.47812912607053304"/>
    <n v="0.46252667082936688"/>
    <n v="0.48288621386888475"/>
    <m/>
    <m/>
    <m/>
    <n v="0"/>
    <m/>
    <n v="0"/>
    <m/>
    <n v="0"/>
    <m/>
    <n v="38.934569329282233"/>
    <n v="53.210814393330288"/>
    <n v="42.357265809777282"/>
    <n v="1.2927868584241526"/>
    <n v="16.829804908726253"/>
    <n v="-5.0163069769716966"/>
    <n v="69.69461650099268"/>
    <n v="56.66235653016588"/>
    <s v="Resto"/>
    <n v="2024"/>
    <n v="4"/>
    <d v="2026-02-27T00:00:00"/>
    <x v="23"/>
    <x v="7"/>
  </r>
  <r>
    <n v="2025"/>
    <n v="12"/>
    <n v="10"/>
    <x v="62"/>
    <s v="Daños Sin Autos"/>
    <n v="10"/>
    <s v="4a44dc15364204a80fe80e9039455cc1608281820fe2b24f1e5233ade6af1dd5"/>
    <s v="a62909462c6310cff6f2c460478962c30aafe7f1a24cba6daff12de1aba6d3de"/>
    <x v="7"/>
    <n v="2480868.4325200003"/>
    <n v="2535840.4028600003"/>
    <n v="2480868.4325200003"/>
    <n v="2535840.4028600003"/>
    <n v="1031485.3278099998"/>
    <n v="527953.99602999992"/>
    <n v="1031485.3278099998"/>
    <n v="527953.99602999992"/>
    <n v="34851877.802999951"/>
    <n v="34722901.368000001"/>
    <n v="143.042"/>
    <n v="137.94900000000001"/>
    <n v="-8777.3743100000011"/>
    <n v="8813.7752199999995"/>
    <n v="412110.58686999988"/>
    <n v="359407.41943999997"/>
    <n v="851082.13477"/>
    <n v="1036622.0600599999"/>
    <n v="0"/>
    <n v="0"/>
    <n v="0"/>
    <n v="0"/>
    <n v="0"/>
    <n v="0"/>
    <s v="Daños Sin Autos"/>
    <s v="Totales"/>
    <s v="Daños Sin Autos Total"/>
    <x v="24"/>
    <x v="0"/>
    <n v="7010499.7805900006"/>
    <n v="6475502.38203"/>
    <n v="1025001350.6946898"/>
    <n v="915229324.65265012"/>
    <n v="979173922.5983398"/>
    <n v="876641246.77608013"/>
    <n v="158795452.76903"/>
    <n v="137875233.45422003"/>
    <n v="62296046.385199986"/>
    <n v="56116765.89553"/>
    <n v="4681715.7188299997"/>
    <n v="4233179.7257700004"/>
    <n v="1.5623044547304856"/>
    <n v="1.8392283656237642"/>
    <n v="-54971.97034"/>
    <n v="-2.1678008709854479"/>
    <n v="52.990582545238141"/>
    <n v="59.903915428460571"/>
    <n v="35.387896871329929"/>
    <n v="39.160519960538437"/>
    <n v="0.24203562569342993"/>
    <n v="0.25336340922323153"/>
    <n v="0.27707158572769813"/>
    <n v="0.289267749171712"/>
    <m/>
    <m/>
    <m/>
    <n v="0"/>
    <m/>
    <n v="0"/>
    <m/>
    <n v="0"/>
    <m/>
    <n v="95.374092357734085"/>
    <n v="41.577590906835979"/>
    <n v="20.819685475259281"/>
    <n v="1.6557797607763682"/>
    <n v="14.663906357892609"/>
    <n v="-17.898512142338628"/>
    <n v="48.421952480693342"/>
    <n v="34.671017846098835"/>
    <s v="Resto"/>
    <n v="2024"/>
    <n v="4"/>
    <d v="2026-02-27T00:00:00"/>
    <x v="24"/>
    <x v="7"/>
  </r>
  <r>
    <n v="2025"/>
    <n v="12"/>
    <n v="10"/>
    <x v="62"/>
    <s v="Total General"/>
    <n v="10"/>
    <s v="4a44dc15364204a80fe80e9039455cc1608281820fe2b24f1e5233ade6af1dd5"/>
    <s v="a62909462c6310cff6f2c460478962c30aafe7f1a24cba6daff12de1aba6d3de"/>
    <x v="6"/>
    <n v="7010499.7805900006"/>
    <n v="6475502.38203"/>
    <n v="7010499.7805900006"/>
    <n v="6475502.38203"/>
    <n v="3903564.9007499986"/>
    <n v="2920017.6211399999"/>
    <n v="3903564.9007499986"/>
    <n v="2920017.6211399999"/>
    <n v="34851877.802999951"/>
    <n v="34722901.368000001"/>
    <n v="143.042"/>
    <n v="137.94900000000001"/>
    <n v="-2722.5008600000006"/>
    <n v="9867.9815999999992"/>
    <n v="2986909.3376500001"/>
    <n v="2489143.0911099999"/>
    <n v="4746841.4534099996"/>
    <n v="4857665.45383"/>
    <n v="994675.73285999999"/>
    <n v="1063388.55314"/>
    <n v="149530.62349999999"/>
    <n v="196549.71621000001"/>
    <n v="65.306209999999993"/>
    <n v="73.178240000000002"/>
    <s v="Total General"/>
    <s v="Totales"/>
    <s v="Total General"/>
    <x v="26"/>
    <x v="0"/>
    <n v="7010499.7805900006"/>
    <n v="6475502.38203"/>
    <n v="1025001350.6946898"/>
    <n v="915229324.65265012"/>
    <n v="979173922.5983398"/>
    <n v="876641246.77608013"/>
    <n v="1025001350.6946898"/>
    <n v="915229324.65265012"/>
    <n v="593582477.48155999"/>
    <n v="529500429.12055987"/>
    <n v="7010499.7805900006"/>
    <n v="6475502.38203"/>
    <n v="0.6839502968302108"/>
    <n v="0.70752785204818447"/>
    <n v="534997.39856000058"/>
    <n v="8.2618670644714509"/>
    <n v="100"/>
    <n v="100"/>
    <n v="100"/>
    <n v="100"/>
    <n v="0.6839502968302108"/>
    <n v="0.71596062954647632"/>
    <n v="0.70752785204818447"/>
    <n v="0.73867188041221987"/>
    <n v="9.7041407036767641E-2"/>
    <n v="1.4588334288404236E-2"/>
    <n v="6.3713291651507601E-6"/>
    <n v="-68712.820279999985"/>
    <n v="-6.4616851551677073"/>
    <n v="-47019.092710000026"/>
    <n v="-23.922238920845519"/>
    <n v="-7.8720300000000094"/>
    <n v="-10.75733715377687"/>
    <n v="33.682922749829622"/>
    <n v="55.681692075047415"/>
    <n v="45.09329854071656"/>
    <n v="0.65762805487654663"/>
    <n v="19.997494250843893"/>
    <n v="-2.2814251305145361"/>
    <n v="62.924143706217265"/>
    <n v="51.241550386049099"/>
    <s v="Resto"/>
    <n v="2024"/>
    <n v="4"/>
    <d v="2026-02-27T00:00:00"/>
    <x v="26"/>
    <x v="6"/>
  </r>
  <r>
    <n v="2025"/>
    <n v="12"/>
    <n v="10"/>
    <x v="62"/>
    <s v="Total General Sin Pensiones"/>
    <n v="10"/>
    <s v="4a44dc15364204a80fe80e9039455cc1608281820fe2b24f1e5233ade6af1dd5"/>
    <s v="a62909462c6310cff6f2c460478962c30aafe7f1a24cba6daff12de1aba6d3de"/>
    <x v="33"/>
    <n v="7010499.7805900006"/>
    <n v="6475502.38203"/>
    <n v="7010499.7805900006"/>
    <n v="6475502.38203"/>
    <n v="3903564.9007499986"/>
    <n v="2920017.6211399999"/>
    <n v="3903564.9007499986"/>
    <n v="2920017.6211399999"/>
    <n v="34851877.802999951"/>
    <n v="34722901.368000001"/>
    <n v="143.042"/>
    <n v="137.94900000000001"/>
    <n v="-2722.5008600000006"/>
    <n v="9867.9815999999992"/>
    <n v="2986909.3376500001"/>
    <n v="2489143.0911099999"/>
    <n v="4746841.4534099996"/>
    <n v="4857665.45383"/>
    <n v="994675.73285999999"/>
    <n v="1063388.55314"/>
    <n v="149530.62349999999"/>
    <n v="196549.71621000001"/>
    <n v="65.306209999999993"/>
    <n v="73.178240000000002"/>
    <s v="Total General Sin Pensiones"/>
    <s v="Totales"/>
    <s v="Total General Sin Pensiones"/>
    <x v="25"/>
    <x v="0"/>
    <n v="7010499.7805900006"/>
    <n v="6475502.38203"/>
    <n v="1025001350.6946898"/>
    <n v="915229324.65265012"/>
    <n v="979173922.5983398"/>
    <n v="876641246.77608013"/>
    <n v="979173922.5983398"/>
    <n v="876641246.77608013"/>
    <n v="558476302.03137994"/>
    <n v="497794560.05847001"/>
    <n v="7010499.7805900006"/>
    <n v="6475502.38203"/>
    <n v="0.71596062954647632"/>
    <n v="0.73867188041221987"/>
    <n v="534997.39856000058"/>
    <n v="8.2618670644714509"/>
    <n v="100"/>
    <n v="100"/>
    <n v="100"/>
    <n v="100"/>
    <n v="0.6839502968302108"/>
    <n v="0.71596062954647632"/>
    <n v="0.70752785204818447"/>
    <n v="0.73867188041221987"/>
    <n v="0.10158315186953963"/>
    <n v="1.527109944913616E-2"/>
    <n v="6.6695209597395298E-6"/>
    <n v="-68712.820279999985"/>
    <n v="-6.4616851551677073"/>
    <n v="-47019.092710000026"/>
    <n v="-23.922238920845519"/>
    <n v="-7.8720300000000094"/>
    <n v="-10.75733715377687"/>
    <n v="33.682922749829622"/>
    <n v="55.681692075047415"/>
    <n v="45.09329854071656"/>
    <n v="0.69896697255574214"/>
    <n v="19.997494250843893"/>
    <n v="-2.2814251305145361"/>
    <n v="62.924143706217265"/>
    <n v="51.241550386049099"/>
    <s v="Resto"/>
    <n v="2024"/>
    <n v="4"/>
    <d v="2026-02-27T00:00:00"/>
    <x v="25"/>
    <x v="33"/>
  </r>
  <r>
    <n v="2025"/>
    <n v="12"/>
    <n v="88"/>
    <x v="63"/>
    <s v="Total General"/>
    <n v="60"/>
    <s v="39fa9ec190eee7b6f4dff1100d6343e10918d044c75eac8f9e9a2596173f80c9"/>
    <s v="a62909462c6310cff6f2c460478962c30aafe7f1a24cba6daff12de1aba6d3de"/>
    <x v="67"/>
    <n v="858680.49208"/>
    <n v="522511.37958999997"/>
    <n v="858680.49208"/>
    <n v="522511.37958999997"/>
    <n v="102876.29608"/>
    <n v="130302.80914"/>
    <n v="102876.29608"/>
    <n v="130302.80914"/>
    <n v="34851877.802999951"/>
    <n v="34722901.368000001"/>
    <n v="143.042"/>
    <n v="137.94900000000001"/>
    <n v="0"/>
    <n v="0"/>
    <n v="84104.266090000005"/>
    <n v="119371.03245999999"/>
    <n v="261213.32582"/>
    <n v="356632.79335000005"/>
    <n v="575552.81056000001"/>
    <n v="269807.36266999994"/>
    <n v="283127.68151999998"/>
    <n v="252704.01692000002"/>
    <n v="0"/>
    <n v="0"/>
    <s v="Total General"/>
    <s v="Totales"/>
    <s v="Total General"/>
    <x v="26"/>
    <x v="0"/>
    <n v="858680.49208"/>
    <n v="522511.37958999997"/>
    <n v="1025001350.6946898"/>
    <n v="915229324.65265012"/>
    <n v="979173922.5983398"/>
    <n v="876641246.77608013"/>
    <n v="1025001350.6946898"/>
    <n v="915229324.65265012"/>
    <n v="593582477.48155999"/>
    <n v="529500429.12055987"/>
    <n v="858680.49208"/>
    <n v="522511.37958999997"/>
    <n v="8.3773596151657109E-2"/>
    <n v="5.7090760262550014E-2"/>
    <n v="336169.11249000003"/>
    <n v="64.337184915241934"/>
    <n v="100"/>
    <n v="100"/>
    <n v="100"/>
    <n v="100"/>
    <n v="8.3773596151657109E-2"/>
    <n v="8.7694379135567879E-2"/>
    <n v="5.7090760262550014E-2"/>
    <n v="5.9603786784112461E-2"/>
    <n v="5.615141971958592E-2"/>
    <n v="2.7622176432071193E-2"/>
    <m/>
    <n v="305745.44789000007"/>
    <n v="113.31990530738621"/>
    <n v="30423.66459999996"/>
    <n v="12.039248513264189"/>
    <n v="0"/>
    <m/>
    <n v="-21.048289934050768"/>
    <n v="11.980742200256648"/>
    <n v="24.937793554323154"/>
    <n v="1.7331424019873618E-2"/>
    <n v="-29.543822854860135"/>
    <n v="-26.755662773937683"/>
    <n v="32.197540391930687"/>
    <n v="33.471692644610236"/>
    <s v="Resto"/>
    <n v="2024"/>
    <n v="4"/>
    <d v="2026-02-27T00:00:00"/>
    <x v="26"/>
    <x v="67"/>
  </r>
  <r>
    <n v="2025"/>
    <n v="12"/>
    <n v="88"/>
    <x v="63"/>
    <s v="Vida Total"/>
    <n v="60"/>
    <s v="39fa9ec190eee7b6f4dff1100d6343e10918d044c75eac8f9e9a2596173f80c9"/>
    <s v="a62909462c6310cff6f2c460478962c30aafe7f1a24cba6daff12de1aba6d3de"/>
    <x v="31"/>
    <n v="858680.49208"/>
    <n v="522511.37958999997"/>
    <n v="858680.49208"/>
    <n v="522511.37958999997"/>
    <n v="102876.29608000001"/>
    <n v="130302.80914"/>
    <n v="102876.29608000001"/>
    <n v="130302.80914"/>
    <n v="34851877.802999951"/>
    <n v="34722901.368000001"/>
    <n v="143.042"/>
    <n v="137.94900000000001"/>
    <n v="0"/>
    <n v="0"/>
    <n v="84104.266090000005"/>
    <n v="119371.03245999999"/>
    <n v="261213.32582"/>
    <n v="356632.79335000005"/>
    <n v="575552.81056000001"/>
    <n v="269807.36266999994"/>
    <n v="283127.68151999998"/>
    <n v="252704.01692000002"/>
    <n v="0"/>
    <n v="0"/>
    <s v="Vida Total"/>
    <s v="Totales"/>
    <s v="Vida Total"/>
    <x v="36"/>
    <x v="0"/>
    <n v="858680.49208"/>
    <n v="522511.37958999997"/>
    <n v="1025001350.6946898"/>
    <n v="915229324.65265012"/>
    <n v="979173922.5983398"/>
    <n v="876641246.77608013"/>
    <n v="419079410.71260005"/>
    <n v="375894584.23469001"/>
    <n v="220434023.07100993"/>
    <n v="204982911.17896998"/>
    <n v="858680.49208"/>
    <n v="522511.37958999997"/>
    <n v="0.20489684535441743"/>
    <n v="0.13900476396961592"/>
    <n v="336169.11249000003"/>
    <n v="64.337184915241934"/>
    <n v="100"/>
    <n v="100"/>
    <n v="100"/>
    <n v="100"/>
    <n v="8.3773596151657109E-2"/>
    <n v="8.7694379135567879E-2"/>
    <n v="5.7090760262550014E-2"/>
    <n v="5.9603786784112461E-2"/>
    <n v="0.13733741048774828"/>
    <n v="6.7559434866669155E-2"/>
    <m/>
    <n v="305745.44789000007"/>
    <n v="113.31990530738621"/>
    <n v="30423.66459999996"/>
    <n v="12.039248513264189"/>
    <n v="0"/>
    <m/>
    <n v="-21.048289934050757"/>
    <n v="11.98074220025665"/>
    <n v="24.937793554323154"/>
    <n v="4.6669880922537883E-2"/>
    <n v="-29.543822854860135"/>
    <n v="-26.755662773937683"/>
    <n v="32.197540391930687"/>
    <n v="33.471692644610236"/>
    <s v="Resto"/>
    <n v="2024"/>
    <n v="4"/>
    <d v="2026-02-27T00:00:00"/>
    <x v="36"/>
    <x v="31"/>
  </r>
  <r>
    <n v="2025"/>
    <n v="12"/>
    <n v="88"/>
    <x v="63"/>
    <s v="Total General Sin Pensiones"/>
    <n v="60"/>
    <s v="39fa9ec190eee7b6f4dff1100d6343e10918d044c75eac8f9e9a2596173f80c9"/>
    <s v="a62909462c6310cff6f2c460478962c30aafe7f1a24cba6daff12de1aba6d3de"/>
    <x v="36"/>
    <n v="858680.49208"/>
    <n v="522511.37958999997"/>
    <n v="858680.49208"/>
    <n v="522511.37958999997"/>
    <n v="102876.29608"/>
    <n v="130302.80914"/>
    <n v="102876.29608"/>
    <n v="130302.80914"/>
    <n v="34851877.802999951"/>
    <n v="34722901.368000001"/>
    <n v="143.042"/>
    <n v="137.94900000000001"/>
    <n v="0"/>
    <n v="0"/>
    <n v="84104.266090000005"/>
    <n v="119371.03245999999"/>
    <n v="261213.32582"/>
    <n v="356632.79335000005"/>
    <n v="575552.81056000001"/>
    <n v="269807.36266999994"/>
    <n v="283127.68151999998"/>
    <n v="252704.01692000002"/>
    <n v="0"/>
    <n v="0"/>
    <s v="Total General Sin Pensiones"/>
    <s v="Totales"/>
    <s v="Total General Sin Pensiones"/>
    <x v="25"/>
    <x v="0"/>
    <n v="858680.49208"/>
    <n v="522511.37958999997"/>
    <n v="1025001350.6946898"/>
    <n v="915229324.65265012"/>
    <n v="979173922.5983398"/>
    <n v="876641246.77608013"/>
    <n v="979173922.5983398"/>
    <n v="876641246.77608013"/>
    <n v="558476302.03137994"/>
    <n v="497794560.05847001"/>
    <n v="858680.49208"/>
    <n v="522511.37958999997"/>
    <n v="8.7694379135567879E-2"/>
    <n v="5.9603786784112461E-2"/>
    <n v="336169.11249000003"/>
    <n v="64.337184915241934"/>
    <n v="100"/>
    <n v="100"/>
    <n v="100"/>
    <n v="100"/>
    <n v="8.3773596151657109E-2"/>
    <n v="8.7694379135567879E-2"/>
    <n v="5.7090760262550014E-2"/>
    <n v="5.9603786784112461E-2"/>
    <n v="5.8779425930044253E-2"/>
    <n v="2.8914953205523619E-2"/>
    <m/>
    <n v="305745.44789000007"/>
    <n v="113.31990530738621"/>
    <n v="30423.66459999996"/>
    <n v="12.039248513264189"/>
    <n v="0"/>
    <m/>
    <n v="-21.048289934050768"/>
    <n v="11.980742200256648"/>
    <n v="24.937793554323154"/>
    <n v="1.8420888353866002E-2"/>
    <n v="-29.543822854860135"/>
    <n v="-26.755662773937683"/>
    <n v="32.197540391930687"/>
    <n v="33.471692644610236"/>
    <s v="Resto"/>
    <n v="2024"/>
    <n v="4"/>
    <d v="2026-02-27T00:00:00"/>
    <x v="25"/>
    <x v="36"/>
  </r>
  <r>
    <n v="2025"/>
    <n v="12"/>
    <n v="88"/>
    <x v="63"/>
    <s v="Vida Individual"/>
    <n v="60"/>
    <s v="39fa9ec190eee7b6f4dff1100d6343e10918d044c75eac8f9e9a2596173f80c9"/>
    <s v="a62909462c6310cff6f2c460478962c30aafe7f1a24cba6daff12de1aba6d3de"/>
    <x v="17"/>
    <n v="850615.58916999993"/>
    <n v="519473.28599"/>
    <n v="850615.58916999993"/>
    <n v="519473.28599"/>
    <n v="102747.42436"/>
    <n v="129688.92762"/>
    <n v="102747.42436"/>
    <n v="129688.92762"/>
    <n v="34851877.802999951"/>
    <n v="34722901.368000001"/>
    <n v="143.042"/>
    <n v="137.94900000000001"/>
    <n v="0"/>
    <n v="0"/>
    <n v="84051.356620000006"/>
    <n v="119058.53198999999"/>
    <n v="259658.37328"/>
    <n v="354799.34104999999"/>
    <n v="569913.40151"/>
    <n v="269270.00665999996"/>
    <n v="280702.18766"/>
    <n v="250203.27933000002"/>
    <n v="0"/>
    <n v="0"/>
    <s v="Vida Individual"/>
    <s v="Vida"/>
    <s v="Vida"/>
    <x v="35"/>
    <x v="0"/>
    <n v="858680.49208"/>
    <n v="522511.37958999997"/>
    <n v="1025001350.6946898"/>
    <n v="915229324.65265012"/>
    <n v="979173922.5983398"/>
    <n v="876641246.77608013"/>
    <n v="318916234.91786987"/>
    <n v="280512511.78619993"/>
    <n v="158972712.63444"/>
    <n v="148438254.48143995"/>
    <n v="858680.49208"/>
    <n v="522511.37958999997"/>
    <n v="0.26672069215574995"/>
    <n v="0.1851872070454848"/>
    <n v="331142.30317999993"/>
    <n v="63.745780988317179"/>
    <n v="99.060779535067311"/>
    <n v="99.418559342691466"/>
    <n v="99.060779535067311"/>
    <n v="99.418559342691466"/>
    <n v="8.2986777392390687E-2"/>
    <n v="8.6870735580130962E-2"/>
    <n v="5.6758811370817001E-2"/>
    <n v="5.9257226134454145E-2"/>
    <n v="0.17870316374980694"/>
    <n v="8.8017528405942985E-2"/>
    <m/>
    <n v="300643.39485000004"/>
    <n v="111.65127471089433"/>
    <n v="30498.908329999977"/>
    <n v="12.189651715065697"/>
    <n v="0"/>
    <m/>
    <n v="-20.773942505670938"/>
    <n v="12.079184259984848"/>
    <n v="24.965466197716381"/>
    <n v="6.4632113686245746E-2"/>
    <n v="-29.403331945114452"/>
    <n v="-26.815429670313929"/>
    <n v="32.369977350726167"/>
    <n v="33.556582049351022"/>
    <s v="Resto"/>
    <n v="2024"/>
    <n v="4"/>
    <d v="2026-02-27T00:00:00"/>
    <x v="35"/>
    <x v="17"/>
  </r>
  <r>
    <n v="2025"/>
    <n v="12"/>
    <n v="88"/>
    <x v="63"/>
    <s v="Vida Gpo y Col"/>
    <n v="60"/>
    <s v="39fa9ec190eee7b6f4dff1100d6343e10918d044c75eac8f9e9a2596173f80c9"/>
    <s v="a62909462c6310cff6f2c460478962c30aafe7f1a24cba6daff12de1aba6d3de"/>
    <x v="44"/>
    <n v="8064.9029099999998"/>
    <n v="3038.0936000000002"/>
    <n v="8064.9029099999998"/>
    <n v="3038.0936000000002"/>
    <n v="128.87171999999998"/>
    <n v="613.88152000000002"/>
    <n v="128.87171999999998"/>
    <n v="613.88152000000002"/>
    <n v="34851877.802999951"/>
    <n v="34722901.368000001"/>
    <n v="143.042"/>
    <n v="137.94900000000001"/>
    <n v="0"/>
    <n v="0"/>
    <n v="52.909469999999999"/>
    <n v="312.50046999999995"/>
    <n v="1554.95254"/>
    <n v="1833.4523000000002"/>
    <n v="5639.4090500000002"/>
    <n v="537.35600999999997"/>
    <n v="2425.49386"/>
    <n v="2500.7375899999997"/>
    <n v="0"/>
    <n v="0"/>
    <s v="Vida Gpo y Col"/>
    <s v="Vida"/>
    <s v="Vida"/>
    <x v="37"/>
    <x v="0"/>
    <n v="858680.49208"/>
    <n v="522511.37958999997"/>
    <n v="1025001350.6946898"/>
    <n v="915229324.65265012"/>
    <n v="979173922.5983398"/>
    <n v="876641246.77608013"/>
    <n v="100163175.79472996"/>
    <n v="95382072.448490024"/>
    <n v="61461310.436570011"/>
    <n v="56544656.697530009"/>
    <n v="858680.49208"/>
    <n v="522511.37958999997"/>
    <n v="8.0517643794839923E-3"/>
    <n v="3.1851830454204979E-3"/>
    <n v="5026.8093099999996"/>
    <n v="165.45932982446621"/>
    <n v="0.93922046493267985"/>
    <n v="0.58144065730853689"/>
    <n v="0.93922046493267985"/>
    <n v="0.58144065730853689"/>
    <n v="7.8681875926641959E-4"/>
    <n v="8.2364355543690761E-4"/>
    <n v="3.3194889173301175E-4"/>
    <n v="3.4656064965832235E-4"/>
    <n v="5.6302218906848153E-3"/>
    <n v="2.4215424887991783E-3"/>
    <m/>
    <n v="5102.0530400000007"/>
    <n v="949.47352314902002"/>
    <n v="-75.243729999999687"/>
    <n v="-3.0088614775450995"/>
    <n v="0"/>
    <m/>
    <n v="-79.007069637802417"/>
    <n v="1.5979326898059334"/>
    <n v="20.206142430898115"/>
    <n v="2.096794212238602E-4"/>
    <n v="-83.068995064231416"/>
    <n v="-15.189910312910794"/>
    <n v="3.4026421153664277"/>
    <n v="17.044374156884253"/>
    <s v="Resto"/>
    <n v="2024"/>
    <n v="4"/>
    <d v="2026-02-27T00:00:00"/>
    <x v="37"/>
    <x v="44"/>
  </r>
  <r>
    <n v="2025"/>
    <n v="12"/>
    <n v="59"/>
    <x v="64"/>
    <s v="Daños Sin Autos"/>
    <n v="209"/>
    <s v="83f814f7a92e365cbd79f9addceed185761a8d38a06a2d4350bb1fe4b7632b34"/>
    <s v="a62909462c6310cff6f2c460478962c30aafe7f1a24cba6daff12de1aba6d3de"/>
    <x v="39"/>
    <n v="612267.78697999998"/>
    <n v="624979.55004"/>
    <n v="612267.78697999998"/>
    <n v="624979.55004"/>
    <n v="640836.08896999992"/>
    <n v="232317.01413"/>
    <n v="640836.08896999992"/>
    <n v="232317.01413"/>
    <n v="34851877.802999951"/>
    <n v="34722901.368000001"/>
    <n v="143.042"/>
    <n v="137.94900000000001"/>
    <n v="1155.2765099999999"/>
    <n v="910.07573000000002"/>
    <n v="29346.027859999998"/>
    <n v="9138.4895199999992"/>
    <n v="35624.420819999999"/>
    <n v="38388.213539999997"/>
    <n v="0"/>
    <n v="0"/>
    <n v="0"/>
    <n v="0"/>
    <n v="0"/>
    <n v="0"/>
    <s v="Daños Sin Autos"/>
    <s v="Totales"/>
    <s v="Daños Sin Autos Total"/>
    <x v="24"/>
    <x v="0"/>
    <n v="612267.78697999998"/>
    <n v="624979.55004"/>
    <n v="1025001350.6946898"/>
    <n v="915229324.65265012"/>
    <n v="979173922.5983398"/>
    <n v="876641246.77608013"/>
    <n v="158795452.76903"/>
    <n v="137875233.45422003"/>
    <n v="62296046.385199986"/>
    <n v="56116765.89553"/>
    <n v="612267.78697999998"/>
    <n v="624979.55004"/>
    <n v="0.38557010059384461"/>
    <n v="0.45329355706767865"/>
    <n v="-12711.763060000027"/>
    <n v="-2.0339486402693452"/>
    <n v="100"/>
    <n v="100"/>
    <n v="100"/>
    <n v="100"/>
    <n v="5.9733363918500051E-2"/>
    <n v="6.2529012757537875E-2"/>
    <n v="6.8286661408843485E-2"/>
    <n v="7.1292510173165291E-2"/>
    <m/>
    <m/>
    <m/>
    <n v="0"/>
    <m/>
    <n v="0"/>
    <m/>
    <n v="0"/>
    <m/>
    <n v="175.84552572262345"/>
    <n v="104.66598155211015"/>
    <n v="37.171938524249512"/>
    <n v="1.0286946381917534"/>
    <n v="221.12558422018088"/>
    <n v="-7.1995867093949677"/>
    <n v="82.376154291116976"/>
    <n v="23.805456616202829"/>
    <s v="Resto"/>
    <n v="2024"/>
    <n v="4"/>
    <d v="2026-02-27T00:00:00"/>
    <x v="24"/>
    <x v="39"/>
  </r>
  <r>
    <n v="2025"/>
    <n v="12"/>
    <n v="59"/>
    <x v="64"/>
    <s v="Total General Sin Pensiones"/>
    <n v="209"/>
    <s v="83f814f7a92e365cbd79f9addceed185761a8d38a06a2d4350bb1fe4b7632b34"/>
    <s v="a62909462c6310cff6f2c460478962c30aafe7f1a24cba6daff12de1aba6d3de"/>
    <x v="66"/>
    <n v="612267.78697999998"/>
    <n v="624979.55004"/>
    <n v="612267.78697999998"/>
    <n v="624979.55004"/>
    <n v="640836.08896999992"/>
    <n v="232317.01413"/>
    <n v="640836.08896999992"/>
    <n v="232317.01413"/>
    <n v="34851877.802999951"/>
    <n v="34722901.368000001"/>
    <n v="143.042"/>
    <n v="137.94900000000001"/>
    <n v="1155.2765099999999"/>
    <n v="910.07573000000002"/>
    <n v="29346.027859999998"/>
    <n v="9138.4895199999992"/>
    <n v="35624.420819999999"/>
    <n v="38388.213539999997"/>
    <n v="0"/>
    <n v="0"/>
    <n v="0"/>
    <n v="0"/>
    <n v="0"/>
    <n v="0"/>
    <s v="Total General Sin Pensiones"/>
    <s v="Totales"/>
    <s v="Total General Sin Pensiones"/>
    <x v="25"/>
    <x v="0"/>
    <n v="612267.78697999998"/>
    <n v="624979.55004"/>
    <n v="1025001350.6946898"/>
    <n v="915229324.65265012"/>
    <n v="979173922.5983398"/>
    <n v="876641246.77608013"/>
    <n v="979173922.5983398"/>
    <n v="876641246.77608013"/>
    <n v="558476302.03137994"/>
    <n v="497794560.05847001"/>
    <n v="612267.78697999998"/>
    <n v="624979.55004"/>
    <n v="6.2529012757537875E-2"/>
    <n v="7.1292510173165291E-2"/>
    <n v="-12711.763060000027"/>
    <n v="-2.0339486402693452"/>
    <n v="100"/>
    <n v="100"/>
    <n v="100"/>
    <n v="100"/>
    <n v="5.9733363918500051E-2"/>
    <n v="6.2529012757537875E-2"/>
    <n v="6.8286661408843485E-2"/>
    <n v="7.1292510173165291E-2"/>
    <m/>
    <m/>
    <m/>
    <n v="0"/>
    <m/>
    <n v="0"/>
    <m/>
    <n v="0"/>
    <m/>
    <n v="175.84552572262345"/>
    <n v="104.66598155211015"/>
    <n v="37.171938524249512"/>
    <n v="0.11474723039080578"/>
    <n v="221.12558422018088"/>
    <n v="-7.1995867093949677"/>
    <n v="82.376154291116976"/>
    <n v="23.805456616202829"/>
    <s v="Resto"/>
    <n v="2024"/>
    <n v="4"/>
    <d v="2026-02-27T00:00:00"/>
    <x v="25"/>
    <x v="66"/>
  </r>
  <r>
    <n v="2025"/>
    <n v="12"/>
    <n v="59"/>
    <x v="64"/>
    <s v="Credito"/>
    <n v="209"/>
    <s v="83f814f7a92e365cbd79f9addceed185761a8d38a06a2d4350bb1fe4b7632b34"/>
    <s v="a62909462c6310cff6f2c460478962c30aafe7f1a24cba6daff12de1aba6d3de"/>
    <x v="25"/>
    <n v="612267.78697999998"/>
    <n v="624979.55004"/>
    <n v="612267.78697999998"/>
    <n v="624979.55004"/>
    <n v="640836.08896999992"/>
    <n v="232317.01413"/>
    <n v="640836.08896999992"/>
    <n v="232317.01413"/>
    <n v="34851877.802999951"/>
    <n v="34722901.368000001"/>
    <n v="143.042"/>
    <n v="137.94900000000001"/>
    <n v="1155.2765099999999"/>
    <n v="910.07573000000002"/>
    <n v="29346.027859999998"/>
    <n v="9138.4895199999992"/>
    <n v="35624.420819999999"/>
    <n v="38388.213539999997"/>
    <n v="0"/>
    <n v="0"/>
    <n v="0"/>
    <n v="0"/>
    <n v="0"/>
    <n v="0"/>
    <s v="Credito"/>
    <s v="Daños Sin Autos"/>
    <s v="Credito"/>
    <x v="1"/>
    <x v="0"/>
    <n v="612267.78697999998"/>
    <n v="624979.55004"/>
    <n v="1025001350.6946898"/>
    <n v="915229324.65265012"/>
    <n v="979173922.5983398"/>
    <n v="876641246.77608013"/>
    <n v="2401337.6784999999"/>
    <n v="1715157.2791200001"/>
    <n v="1414741.6117099999"/>
    <n v="868637.32117000001"/>
    <n v="612267.78697999998"/>
    <n v="624979.55004"/>
    <n v="25.496946658599644"/>
    <n v="36.438614560214546"/>
    <n v="-12711.763060000027"/>
    <n v="-2.0339486402693452"/>
    <n v="100"/>
    <n v="100"/>
    <n v="100"/>
    <n v="100"/>
    <n v="5.9733363918500051E-2"/>
    <n v="6.2529012757537875E-2"/>
    <n v="6.8286661408843485E-2"/>
    <n v="7.1292510173165291E-2"/>
    <m/>
    <m/>
    <m/>
    <n v="0"/>
    <m/>
    <n v="0"/>
    <m/>
    <n v="0"/>
    <m/>
    <n v="175.84552572262345"/>
    <n v="104.66598155211015"/>
    <n v="37.171938524249512"/>
    <n v="45.297041075608185"/>
    <n v="221.12558422018088"/>
    <n v="-7.1995867093949677"/>
    <n v="82.376154291116976"/>
    <n v="23.805456616202829"/>
    <s v="Grandes"/>
    <n v="2024"/>
    <n v="4"/>
    <d v="2026-02-27T00:00:00"/>
    <x v="1"/>
    <x v="25"/>
  </r>
  <r>
    <n v="2025"/>
    <n v="12"/>
    <n v="59"/>
    <x v="64"/>
    <s v="Total General"/>
    <n v="209"/>
    <s v="83f814f7a92e365cbd79f9addceed185761a8d38a06a2d4350bb1fe4b7632b34"/>
    <s v="a62909462c6310cff6f2c460478962c30aafe7f1a24cba6daff12de1aba6d3de"/>
    <x v="55"/>
    <n v="612267.78697999998"/>
    <n v="624979.55004"/>
    <n v="612267.78697999998"/>
    <n v="624979.55004"/>
    <n v="640836.08896999992"/>
    <n v="232317.01413000003"/>
    <n v="640836.08896999992"/>
    <n v="232317.01413000003"/>
    <n v="34851877.802999951"/>
    <n v="34722901.368000001"/>
    <n v="143.042"/>
    <n v="137.94900000000001"/>
    <n v="1155.2765099999999"/>
    <n v="910.07573000000002"/>
    <n v="29346.027859999998"/>
    <n v="9138.4895199999992"/>
    <n v="35624.420819999999"/>
    <n v="38388.213539999997"/>
    <n v="0"/>
    <n v="0"/>
    <n v="0"/>
    <n v="0"/>
    <n v="0"/>
    <n v="0"/>
    <s v="Total General"/>
    <s v="Totales"/>
    <s v="Total General"/>
    <x v="26"/>
    <x v="0"/>
    <n v="612267.78697999998"/>
    <n v="624979.55004"/>
    <n v="1025001350.6946898"/>
    <n v="915229324.65265012"/>
    <n v="979173922.5983398"/>
    <n v="876641246.77608013"/>
    <n v="1025001350.6946898"/>
    <n v="915229324.65265012"/>
    <n v="593582477.48155999"/>
    <n v="529500429.12055987"/>
    <n v="612267.78697999998"/>
    <n v="624979.55004"/>
    <n v="5.9733363918500051E-2"/>
    <n v="6.8286661408843485E-2"/>
    <n v="-12711.763060000027"/>
    <n v="-2.0339486402693452"/>
    <n v="100"/>
    <n v="100"/>
    <n v="100"/>
    <n v="100"/>
    <n v="5.9733363918500051E-2"/>
    <n v="6.2529012757537875E-2"/>
    <n v="6.8286661408843485E-2"/>
    <n v="7.1292510173165291E-2"/>
    <m/>
    <m/>
    <m/>
    <n v="0"/>
    <m/>
    <n v="0"/>
    <m/>
    <n v="0"/>
    <m/>
    <n v="175.84552572262342"/>
    <n v="104.66598155211015"/>
    <n v="37.171938524249512"/>
    <n v="0.10796074905865258"/>
    <n v="221.12558422018088"/>
    <n v="-7.1995867093949677"/>
    <n v="82.376154291116976"/>
    <n v="23.805456616202829"/>
    <s v="Resto"/>
    <n v="2024"/>
    <n v="4"/>
    <d v="2026-02-27T00:00:00"/>
    <x v="26"/>
    <x v="55"/>
  </r>
  <r>
    <n v="2025"/>
    <n v="12"/>
    <n v="59"/>
    <x v="64"/>
    <s v="Daños"/>
    <n v="209"/>
    <s v="83f814f7a92e365cbd79f9addceed185761a8d38a06a2d4350bb1fe4b7632b34"/>
    <s v="a62909462c6310cff6f2c460478962c30aafe7f1a24cba6daff12de1aba6d3de"/>
    <x v="18"/>
    <n v="612267.78697999998"/>
    <n v="624979.55004"/>
    <n v="612267.78697999998"/>
    <n v="624979.55004"/>
    <n v="640836.08896999992"/>
    <n v="232317.01413"/>
    <n v="640836.08896999992"/>
    <n v="232317.01413"/>
    <n v="34851877.802999951"/>
    <n v="34722901.368000001"/>
    <n v="143.042"/>
    <n v="137.94900000000001"/>
    <n v="1155.2765099999999"/>
    <n v="910.07573000000002"/>
    <n v="29346.027859999998"/>
    <n v="9138.4895199999992"/>
    <n v="35624.420819999999"/>
    <n v="38388.213539999997"/>
    <n v="0"/>
    <n v="0"/>
    <n v="0"/>
    <n v="0"/>
    <n v="0"/>
    <n v="0"/>
    <s v="Daños"/>
    <s v="Totales"/>
    <s v="Daños Total"/>
    <x v="23"/>
    <x v="0"/>
    <n v="612267.78697999998"/>
    <n v="624979.55004"/>
    <n v="1025001350.6946898"/>
    <n v="915229324.65265012"/>
    <n v="979173922.5983398"/>
    <n v="876641246.77608013"/>
    <n v="371146564.74468988"/>
    <n v="331092600.86896008"/>
    <n v="192698359.00147003"/>
    <n v="170533067.60229999"/>
    <n v="612267.78697999998"/>
    <n v="624979.55004"/>
    <n v="0.16496657793429298"/>
    <n v="0.18876276558271823"/>
    <n v="-12711.763060000027"/>
    <n v="-2.0339486402693452"/>
    <n v="100"/>
    <n v="100"/>
    <n v="100"/>
    <n v="100"/>
    <n v="5.9733363918500051E-2"/>
    <n v="6.2529012757537875E-2"/>
    <n v="6.8286661408843485E-2"/>
    <n v="7.1292510173165291E-2"/>
    <m/>
    <m/>
    <m/>
    <n v="0"/>
    <m/>
    <n v="0"/>
    <m/>
    <n v="0"/>
    <m/>
    <n v="175.84552572262345"/>
    <n v="104.66598155211015"/>
    <n v="37.171938524249512"/>
    <n v="0.33255918332190426"/>
    <n v="221.12558422018088"/>
    <n v="-7.1995867093949677"/>
    <n v="82.376154291116976"/>
    <n v="23.805456616202829"/>
    <s v="Resto"/>
    <n v="2024"/>
    <n v="4"/>
    <d v="2026-02-27T00:00:00"/>
    <x v="23"/>
    <x v="18"/>
  </r>
  <r>
    <n v="2025"/>
    <n v="12"/>
    <n v="93"/>
    <x v="65"/>
    <s v="Incendio"/>
    <n v="220"/>
    <s v="36790ecd55c2030dc553685bef719df653f413a20cdad1bfd1dc934c76686ddd"/>
    <s v="a62909462c6310cff6f2c460478962c30aafe7f1a24cba6daff12de1aba6d3de"/>
    <x v="6"/>
    <n v="167000.50568"/>
    <n v="163119.41305999999"/>
    <n v="167000.50568"/>
    <n v="163119.41305999999"/>
    <n v="12077.70103"/>
    <n v="13201.04773"/>
    <n v="12077.70103"/>
    <n v="13201.04773"/>
    <n v="34851877.802999951"/>
    <n v="34722901.368000001"/>
    <n v="143.042"/>
    <n v="137.94900000000001"/>
    <n v="0"/>
    <n v="0"/>
    <n v="26515.522280000001"/>
    <n v="1306.0790200000001"/>
    <n v="16805.22077"/>
    <n v="6748.5011299999996"/>
    <n v="0"/>
    <n v="0"/>
    <n v="0"/>
    <n v="0"/>
    <n v="0"/>
    <n v="0"/>
    <s v="Incendio"/>
    <s v="Daños Sin Autos"/>
    <s v="Incendio"/>
    <x v="0"/>
    <x v="0"/>
    <n v="903028.35285000002"/>
    <n v="790543.25459999999"/>
    <n v="1025001350.6946898"/>
    <n v="915229324.65265012"/>
    <n v="979173922.5983398"/>
    <n v="876641246.77608013"/>
    <n v="34004630.66296"/>
    <n v="29220783.15724"/>
    <n v="21161856.01103"/>
    <n v="17879229.429379996"/>
    <m/>
    <m/>
    <n v="0.49111107053401271"/>
    <n v="0.55823080504803002"/>
    <n v="3881.0926200000104"/>
    <n v="2.3792953562016717"/>
    <m/>
    <m/>
    <n v="18.493384526957378"/>
    <n v="20.633837821124075"/>
    <n v="1.6292710791728834E-2"/>
    <n v="1.7055244408148328E-2"/>
    <n v="1.782279136673286E-2"/>
    <n v="1.860731669424465E-2"/>
    <m/>
    <m/>
    <m/>
    <n v="0"/>
    <m/>
    <n v="0"/>
    <m/>
    <n v="0"/>
    <m/>
    <n v="-8.5095268419274177"/>
    <n v="7.2321344063130146"/>
    <n v="8.0928734859683917"/>
    <n v="5.7072976130755501E-2"/>
    <n v="1930.162178089347"/>
    <n v="149.02153005937188"/>
    <n v="157.78145757736453"/>
    <n v="19.353616378515746"/>
    <s v="Resto"/>
    <n v="2024"/>
    <n v="4"/>
    <d v="2026-02-27T00:00:00"/>
    <x v="0"/>
    <x v="6"/>
  </r>
  <r>
    <n v="2025"/>
    <n v="12"/>
    <n v="93"/>
    <x v="65"/>
    <s v="Camiones"/>
    <n v="220"/>
    <s v="36790ecd55c2030dc553685bef719df653f413a20cdad1bfd1dc934c76686ddd"/>
    <s v="a62909462c6310cff6f2c460478962c30aafe7f1a24cba6daff12de1aba6d3de"/>
    <x v="5"/>
    <n v="194.35457"/>
    <n v="188.85240999999999"/>
    <n v="194.35457"/>
    <n v="188.85240999999999"/>
    <n v="120.66550000000001"/>
    <n v="-50.69191"/>
    <n v="120.66550000000001"/>
    <n v="-50.69191"/>
    <n v="34851877.802999951"/>
    <n v="34722901.368000001"/>
    <n v="143.042"/>
    <n v="137.94900000000001"/>
    <n v="0"/>
    <n v="0"/>
    <n v="120.66549999999999"/>
    <n v="-50.69191"/>
    <n v="194.35457"/>
    <n v="188.85240999999999"/>
    <n v="0"/>
    <n v="0"/>
    <n v="0"/>
    <n v="0"/>
    <n v="0"/>
    <n v="0"/>
    <s v="Camiones"/>
    <s v="Automóviles"/>
    <s v="Automóviles"/>
    <x v="10"/>
    <x v="0"/>
    <n v="903028.35285000002"/>
    <n v="790543.25459999999"/>
    <n v="1025001350.6946898"/>
    <n v="915229324.65265012"/>
    <n v="979173922.5983398"/>
    <n v="876641246.77608013"/>
    <n v="72063565.252690017"/>
    <n v="68298850.786960006"/>
    <n v="43822980.466360003"/>
    <n v="39398521.360119998"/>
    <n v="1045.7228600000001"/>
    <n v="764.65544999999997"/>
    <n v="2.6969879899571726E-4"/>
    <n v="2.7650891314273289E-4"/>
    <n v="5.5021600000000035"/>
    <n v="2.9134708950762089"/>
    <n v="18.585667143204653"/>
    <n v="24.697713198800844"/>
    <n v="2.1522532419564439E-2"/>
    <n v="2.3888940788642329E-2"/>
    <n v="1.8961396477017043E-5"/>
    <n v="1.9848830275653169E-5"/>
    <n v="2.0634436082090539E-5"/>
    <n v="2.1542724654414811E-5"/>
    <m/>
    <m/>
    <m/>
    <n v="0"/>
    <m/>
    <n v="0"/>
    <m/>
    <n v="0"/>
    <m/>
    <n v="-338.03699643592046"/>
    <n v="62.085239364322639"/>
    <n v="-26.842077366129459"/>
    <n v="2.7534754303766931E-4"/>
    <n v="-338.03699643592046"/>
    <n v="2.9134708950762089"/>
    <n v="62.085239364322639"/>
    <n v="-26.842077366129459"/>
    <s v="Resto"/>
    <n v="2024"/>
    <n v="4"/>
    <d v="2026-02-27T00:00:00"/>
    <x v="10"/>
    <x v="5"/>
  </r>
  <r>
    <n v="2025"/>
    <n v="12"/>
    <n v="93"/>
    <x v="65"/>
    <s v="Automoviles"/>
    <n v="220"/>
    <s v="36790ecd55c2030dc553685bef719df653f413a20cdad1bfd1dc934c76686ddd"/>
    <s v="a62909462c6310cff6f2c460478962c30aafe7f1a24cba6daff12de1aba6d3de"/>
    <x v="15"/>
    <n v="1045.7228600000001"/>
    <n v="764.65544999999997"/>
    <n v="1045.7228600000001"/>
    <n v="764.65544999999997"/>
    <n v="89.296070000000014"/>
    <n v="-89.94301999999999"/>
    <n v="89.296070000000014"/>
    <n v="-89.94301999999999"/>
    <n v="34851877.802999951"/>
    <n v="34722901.368000001"/>
    <n v="143.042"/>
    <n v="137.94900000000001"/>
    <n v="0"/>
    <n v="0"/>
    <n v="89.29607"/>
    <n v="-89.943020000000004"/>
    <n v="1005.79202"/>
    <n v="712.47199000000001"/>
    <n v="0"/>
    <n v="0"/>
    <n v="0"/>
    <n v="0"/>
    <n v="0"/>
    <n v="0"/>
    <s v="Automoviles"/>
    <s v="Totales"/>
    <s v="Automoviles Total"/>
    <x v="11"/>
    <x v="0"/>
    <n v="903028.35285000002"/>
    <n v="790543.25459999999"/>
    <n v="1025001350.6946898"/>
    <n v="915229324.65265012"/>
    <n v="979173922.5983398"/>
    <n v="876641246.77608013"/>
    <n v="212351111.97566"/>
    <n v="193217367.41473997"/>
    <n v="130402312.61627001"/>
    <n v="114416301.70677"/>
    <n v="1045.7228600000001"/>
    <n v="764.65544999999997"/>
    <n v="4.9244991009035188E-4"/>
    <n v="3.9574881918283844E-4"/>
    <n v="281.06741000000011"/>
    <n v="36.757393150078265"/>
    <n v="100"/>
    <n v="100"/>
    <n v="0.11580177485010845"/>
    <n v="9.6725314592292763E-2"/>
    <n v="1.0202160799995692E-4"/>
    <n v="1.0679643686027358E-4"/>
    <n v="8.3547962177698334E-5"/>
    <n v="8.7225584332482973E-5"/>
    <m/>
    <m/>
    <m/>
    <n v="0"/>
    <m/>
    <n v="0"/>
    <m/>
    <n v="0"/>
    <m/>
    <n v="-199.28071127698405"/>
    <n v="8.5391716501253505"/>
    <n v="-11.762555278982187"/>
    <n v="6.8477366856804309E-5"/>
    <n v="-199.28071127698402"/>
    <n v="41.169341969499726"/>
    <n v="8.8781843785159484"/>
    <n v="-12.624078035685304"/>
    <s v="Resto"/>
    <n v="2024"/>
    <n v="4"/>
    <d v="2026-02-27T00:00:00"/>
    <x v="11"/>
    <x v="15"/>
  </r>
  <r>
    <n v="2025"/>
    <n v="12"/>
    <n v="93"/>
    <x v="65"/>
    <s v="Automoviles Residentes"/>
    <n v="220"/>
    <s v="36790ecd55c2030dc553685bef719df653f413a20cdad1bfd1dc934c76686ddd"/>
    <s v="a62909462c6310cff6f2c460478962c30aafe7f1a24cba6daff12de1aba6d3de"/>
    <x v="2"/>
    <n v="851.36829"/>
    <n v="575.80304000000001"/>
    <n v="851.36829"/>
    <n v="575.80304000000001"/>
    <n v="-31.369429999999998"/>
    <n v="-39.251110000000004"/>
    <n v="-31.369429999999998"/>
    <n v="-39.251110000000004"/>
    <n v="34851877.802999951"/>
    <n v="34722901.368000001"/>
    <n v="143.042"/>
    <n v="137.94900000000001"/>
    <n v="0"/>
    <n v="0"/>
    <n v="-31.369430000000001"/>
    <n v="-39.251109999999997"/>
    <n v="811.4374499999999"/>
    <n v="523.61958000000004"/>
    <n v="0"/>
    <n v="0"/>
    <n v="0"/>
    <n v="0"/>
    <n v="0"/>
    <n v="0"/>
    <s v="Automoviles Residentes"/>
    <s v="Automóviles"/>
    <s v="Automóviles"/>
    <x v="13"/>
    <x v="0"/>
    <n v="903028.35285000002"/>
    <n v="790543.25459999999"/>
    <n v="1025001350.6946898"/>
    <n v="915229324.65265012"/>
    <n v="979173922.5983398"/>
    <n v="876641246.77608013"/>
    <n v="131854203.17789003"/>
    <n v="118102294.51461999"/>
    <n v="82072506.09262"/>
    <n v="71101630.919850022"/>
    <n v="1045.7228600000001"/>
    <n v="764.65544999999997"/>
    <n v="6.4568915474873668E-4"/>
    <n v="4.8754602301881683E-4"/>
    <n v="275.56524999999999"/>
    <n v="47.857553860778502"/>
    <n v="81.41433285679534"/>
    <n v="75.302286801199159"/>
    <n v="9.4279242430544016E-2"/>
    <n v="7.2836373803650434E-2"/>
    <n v="8.3060211522939878E-5"/>
    <n v="8.6947606584620403E-5"/>
    <n v="6.2913526095607791E-5"/>
    <n v="6.5682859678068166E-5"/>
    <m/>
    <m/>
    <m/>
    <n v="0"/>
    <m/>
    <n v="0"/>
    <m/>
    <n v="0"/>
    <m/>
    <n v="-20.080145504165369"/>
    <n v="-3.6845898970467874"/>
    <n v="-6.8167597725777904"/>
    <n v="-3.8221606105946302E-5"/>
    <n v="-20.080145504165348"/>
    <n v="54.966980035391309"/>
    <n v="-3.8659085798911557"/>
    <n v="-7.4961119673943424"/>
    <s v="Resto"/>
    <n v="2024"/>
    <n v="4"/>
    <d v="2026-02-27T00:00:00"/>
    <x v="13"/>
    <x v="2"/>
  </r>
  <r>
    <n v="2025"/>
    <n v="12"/>
    <n v="93"/>
    <x v="65"/>
    <s v="RC Aviones y Barcos"/>
    <n v="220"/>
    <s v="36790ecd55c2030dc553685bef719df653f413a20cdad1bfd1dc934c76686ddd"/>
    <s v="a62909462c6310cff6f2c460478962c30aafe7f1a24cba6daff12de1aba6d3de"/>
    <x v="29"/>
    <n v="644.14558"/>
    <n v="1879.60733"/>
    <n v="644.14558"/>
    <n v="1879.60733"/>
    <n v="0"/>
    <n v="0"/>
    <n v="0"/>
    <n v="0"/>
    <n v="34851877.802999951"/>
    <n v="34722901.368000001"/>
    <n v="143.042"/>
    <n v="137.94900000000001"/>
    <n v="0"/>
    <n v="0"/>
    <n v="0"/>
    <n v="0"/>
    <n v="9.0965900000000008"/>
    <n v="-4.95052"/>
    <n v="0"/>
    <n v="0"/>
    <n v="0"/>
    <n v="0"/>
    <n v="0"/>
    <n v="0"/>
    <s v="RC Aviones y Barcos"/>
    <s v="Daños Sin Autos"/>
    <s v="Responsabilidad Civil y Riesgos Profesionales"/>
    <x v="20"/>
    <x v="0"/>
    <n v="903028.35285000002"/>
    <n v="790543.25459999999"/>
    <n v="1025001350.6946898"/>
    <n v="915229324.65265012"/>
    <n v="979173922.5983398"/>
    <n v="876641246.77608013"/>
    <n v="1958504.8817999999"/>
    <n v="2073248.9940900002"/>
    <n v="693849.30816000002"/>
    <n v="40985.065610000005"/>
    <n v="43780.051070000001"/>
    <n v="42250.677729999996"/>
    <n v="3.2889659146929782E-2"/>
    <n v="9.0659989965412024E-2"/>
    <n v="-1235.4617499999999"/>
    <n v="-65.729779315129619"/>
    <n v="1.471322130186816"/>
    <n v="4.4487033841480592"/>
    <n v="7.1331711564431632E-2"/>
    <n v="0.23776147845965065"/>
    <n v="6.2843388407579504E-5"/>
    <n v="6.5784593026200363E-5"/>
    <n v="2.0537009461681671E-4"/>
    <n v="2.1441009499751577E-4"/>
    <m/>
    <m/>
    <m/>
    <n v="0"/>
    <m/>
    <n v="0"/>
    <m/>
    <n v="0"/>
    <m/>
    <m/>
    <m/>
    <m/>
    <m/>
    <m/>
    <n v="-283.75019189903287"/>
    <m/>
    <m/>
    <s v="Resto"/>
    <n v="2024"/>
    <n v="4"/>
    <d v="2026-02-27T00:00:00"/>
    <x v="20"/>
    <x v="29"/>
  </r>
  <r>
    <n v="2025"/>
    <n v="12"/>
    <n v="93"/>
    <x v="65"/>
    <s v="RC Otros"/>
    <n v="220"/>
    <s v="36790ecd55c2030dc553685bef719df653f413a20cdad1bfd1dc934c76686ddd"/>
    <s v="a62909462c6310cff6f2c460478962c30aafe7f1a24cba6daff12de1aba6d3de"/>
    <x v="10"/>
    <n v="1602.9518700000001"/>
    <n v="1126.23495"/>
    <n v="1602.9518700000001"/>
    <n v="1126.23495"/>
    <n v="0"/>
    <n v="0"/>
    <n v="0"/>
    <n v="0"/>
    <n v="34851877.802999951"/>
    <n v="34722901.368000001"/>
    <n v="143.042"/>
    <n v="137.94900000000001"/>
    <n v="0"/>
    <n v="0"/>
    <n v="0"/>
    <n v="0"/>
    <n v="18.50102"/>
    <n v="-8.9815499999999986"/>
    <n v="0"/>
    <n v="0"/>
    <n v="0"/>
    <n v="0"/>
    <n v="0"/>
    <n v="0"/>
    <s v="RC Otros"/>
    <s v="Daños Sin Autos"/>
    <s v="Responsabilidad Civil y Riesgos Profesionales"/>
    <x v="33"/>
    <x v="0"/>
    <n v="903028.35285000002"/>
    <n v="790543.25459999999"/>
    <n v="1025001350.6946898"/>
    <n v="915229324.65265012"/>
    <n v="979173922.5983398"/>
    <n v="876641246.77608013"/>
    <n v="2245075.8021599995"/>
    <n v="2181582.1674899999"/>
    <n v="762549.19381999993"/>
    <n v="1224196.8042299999"/>
    <n v="43780.051070000001"/>
    <n v="42250.677729999996"/>
    <n v="7.139856340074538E-2"/>
    <n v="5.1624686284256698E-2"/>
    <n v="476.71692000000007"/>
    <n v="42.328372068368147"/>
    <n v="3.6613750574137924"/>
    <n v="2.6656020932897833"/>
    <n v="0.17750847633310832"/>
    <n v="0.14246341910410124"/>
    <n v="1.5638534221575485E-4"/>
    <n v="1.6370450979192753E-4"/>
    <n v="1.2305494586588244E-4"/>
    <n v="1.2847159019060774E-4"/>
    <m/>
    <m/>
    <m/>
    <n v="0"/>
    <m/>
    <n v="0"/>
    <m/>
    <n v="0"/>
    <m/>
    <m/>
    <m/>
    <m/>
    <m/>
    <m/>
    <n v="-305.98916668058411"/>
    <m/>
    <m/>
    <s v="Medianas"/>
    <n v="2024"/>
    <n v="4"/>
    <d v="2026-02-27T00:00:00"/>
    <x v="33"/>
    <x v="10"/>
  </r>
  <r>
    <n v="2025"/>
    <n v="12"/>
    <n v="93"/>
    <x v="65"/>
    <s v="Responsabilidad Civil y Riesgos Profesionales"/>
    <n v="220"/>
    <s v="36790ecd55c2030dc553685bef719df653f413a20cdad1bfd1dc934c76686ddd"/>
    <s v="a62909462c6310cff6f2c460478962c30aafe7f1a24cba6daff12de1aba6d3de"/>
    <x v="2"/>
    <n v="43780.051070000001"/>
    <n v="42250.677729999996"/>
    <n v="43780.051070000001"/>
    <n v="42250.677729999996"/>
    <n v="-9620.2607199999984"/>
    <n v="27407.625790000002"/>
    <n v="-9620.2607199999984"/>
    <n v="27407.625790000002"/>
    <n v="34851877.802999951"/>
    <n v="34722901.368000001"/>
    <n v="143.042"/>
    <n v="137.94900000000001"/>
    <n v="0"/>
    <n v="0"/>
    <n v="-2716.5383999999999"/>
    <n v="2243.4036000000001"/>
    <n v="4563.1673000000001"/>
    <n v="5157.8712800000003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903028.35285000002"/>
    <n v="790543.25459999999"/>
    <n v="1025001350.6946898"/>
    <n v="915229324.65265012"/>
    <n v="979173922.5983398"/>
    <n v="876641246.77608013"/>
    <n v="21871531.865920011"/>
    <n v="19519102.49123"/>
    <n v="10675318.01537"/>
    <n v="7926763.6329799984"/>
    <n v="43780.051070000001"/>
    <n v="42250.677729999996"/>
    <n v="0.20016911178598157"/>
    <n v="0.21645809662090443"/>
    <n v="1529.3733400000056"/>
    <n v="3.6197604918277504"/>
    <n v="100"/>
    <n v="100"/>
    <n v="4.8481369307871782"/>
    <n v="5.344511825779608"/>
    <n v="4.2712188662315693E-3"/>
    <n v="4.4711210194226872E-3"/>
    <n v="4.616403407532322E-3"/>
    <n v="4.8196086923106025E-3"/>
    <m/>
    <m/>
    <m/>
    <n v="0"/>
    <m/>
    <n v="0"/>
    <m/>
    <n v="0"/>
    <m/>
    <n v="-135.10067159305009"/>
    <n v="-21.974073773048246"/>
    <n v="64.869079651565642"/>
    <n v="-9.0116853719477377E-2"/>
    <n v="-221.0900437175014"/>
    <n v="-11.530027558190636"/>
    <n v="-59.531860688079533"/>
    <n v="43.494757395341594"/>
    <s v="Resto"/>
    <n v="2024"/>
    <n v="4"/>
    <d v="2026-02-27T00:00:00"/>
    <x v="22"/>
    <x v="2"/>
  </r>
  <r>
    <n v="2025"/>
    <n v="12"/>
    <n v="93"/>
    <x v="65"/>
    <s v="RC General"/>
    <n v="220"/>
    <s v="36790ecd55c2030dc553685bef719df653f413a20cdad1bfd1dc934c76686ddd"/>
    <s v="a62909462c6310cff6f2c460478962c30aafe7f1a24cba6daff12de1aba6d3de"/>
    <x v="2"/>
    <n v="41532.95362"/>
    <n v="39244.835450000006"/>
    <n v="41532.95362"/>
    <n v="39244.835450000006"/>
    <n v="-9620.2607200000002"/>
    <n v="27407.625790000002"/>
    <n v="-9620.2607200000002"/>
    <n v="27407.625790000002"/>
    <n v="34851877.802999951"/>
    <n v="34722901.368000001"/>
    <n v="143.042"/>
    <n v="137.94900000000001"/>
    <n v="0"/>
    <n v="0"/>
    <n v="-2716.5383999999999"/>
    <n v="2243.4036000000001"/>
    <n v="4535.5696900000003"/>
    <n v="5171.8033499999992"/>
    <n v="0"/>
    <n v="0"/>
    <n v="0"/>
    <n v="0"/>
    <n v="0"/>
    <n v="0"/>
    <s v="RC General"/>
    <s v="Daños Sin Autos"/>
    <s v="Responsabilidad Civil y Riesgos Profesionales"/>
    <x v="21"/>
    <x v="0"/>
    <n v="903028.35285000002"/>
    <n v="790543.25459999999"/>
    <n v="1025001350.6946898"/>
    <n v="915229324.65265012"/>
    <n v="979173922.5983398"/>
    <n v="876641246.77608013"/>
    <n v="17283430.244149998"/>
    <n v="14944322.838619996"/>
    <n v="9150572.3407299984"/>
    <n v="6562817.1625400009"/>
    <n v="43780.051070000001"/>
    <n v="42250.677729999996"/>
    <n v="0.240305038023675"/>
    <n v="0.26260698376095837"/>
    <n v="2288.1181699999943"/>
    <n v="5.8303675980886149"/>
    <n v="94.867302812399387"/>
    <n v="92.885694522562176"/>
    <n v="4.5992967428896376"/>
    <n v="4.9642869282158575"/>
    <n v="4.0519901356082348E-3"/>
    <n v="4.2416319166045588E-3"/>
    <n v="4.2879783670496238E-3"/>
    <n v="4.4767270071224795E-3"/>
    <m/>
    <m/>
    <m/>
    <n v="0"/>
    <m/>
    <n v="0"/>
    <m/>
    <n v="0"/>
    <m/>
    <n v="-135.10067159305009"/>
    <n v="-23.162958281318595"/>
    <n v="69.837535246946743"/>
    <n v="-0.10513288526422962"/>
    <n v="-221.0900437175014"/>
    <n v="-12.301969292780612"/>
    <n v="-59.894094582857129"/>
    <n v="43.377588979673796"/>
    <s v="Resto"/>
    <n v="2024"/>
    <n v="4"/>
    <d v="2026-02-27T00:00:00"/>
    <x v="21"/>
    <x v="2"/>
  </r>
  <r>
    <n v="2025"/>
    <n v="12"/>
    <n v="93"/>
    <x v="65"/>
    <s v="Tecnicos"/>
    <n v="220"/>
    <s v="36790ecd55c2030dc553685bef719df653f413a20cdad1bfd1dc934c76686ddd"/>
    <s v="a62909462c6310cff6f2c460478962c30aafe7f1a24cba6daff12de1aba6d3de"/>
    <x v="5"/>
    <n v="85284.904299999995"/>
    <n v="76996.82104000001"/>
    <n v="85284.904299999995"/>
    <n v="76996.82104000001"/>
    <n v="5444.7392600000003"/>
    <n v="6536.4828799999996"/>
    <n v="5444.7392600000003"/>
    <n v="6536.4828799999996"/>
    <n v="34851877.802999951"/>
    <n v="34722901.368000001"/>
    <n v="143.042"/>
    <n v="137.94900000000001"/>
    <n v="0"/>
    <n v="0"/>
    <n v="2417.6820699999998"/>
    <n v="4151.8893699999999"/>
    <n v="9877.3125899999995"/>
    <n v="5533.5427099999997"/>
    <n v="0"/>
    <n v="0"/>
    <n v="0"/>
    <n v="0"/>
    <n v="0"/>
    <n v="0"/>
    <s v="Tecnicos"/>
    <s v="Daños Sin Autos"/>
    <s v="Diversos"/>
    <x v="7"/>
    <x v="0"/>
    <n v="903028.35285000002"/>
    <n v="790543.25459999999"/>
    <n v="1025001350.6946898"/>
    <n v="915229324.65265012"/>
    <n v="979173922.5983398"/>
    <n v="876641246.77608013"/>
    <n v="18807011.735299997"/>
    <n v="17544387.203949999"/>
    <n v="7015944.0200799983"/>
    <n v="5608070.4322000016"/>
    <n v="112652.50614"/>
    <n v="99106.62748000001"/>
    <n v="0.4534739782180478"/>
    <n v="0.43886868287234737"/>
    <n v="8288.0832599999849"/>
    <n v="10.764188895141924"/>
    <n v="75.706175763201713"/>
    <n v="77.690890102721113"/>
    <n v="9.4443218788022349"/>
    <n v="9.7397353771564283"/>
    <n v="8.3204675039890014E-3"/>
    <n v="8.7098831302295752E-3"/>
    <n v="8.4128446244029625E-3"/>
    <n v="8.7831620201721198E-3"/>
    <m/>
    <m/>
    <m/>
    <n v="0"/>
    <m/>
    <n v="0"/>
    <m/>
    <n v="0"/>
    <m/>
    <n v="-16.702309790184888"/>
    <n v="6.3841770178312798"/>
    <n v="8.4892892871567813"/>
    <n v="7.7605226672517222E-2"/>
    <n v="-41.769111492486608"/>
    <n v="78.498894969223059"/>
    <n v="24.477124197200283"/>
    <n v="75.0313061196197"/>
    <s v="Resto"/>
    <n v="2024"/>
    <n v="4"/>
    <d v="2026-02-27T00:00:00"/>
    <x v="7"/>
    <x v="5"/>
  </r>
  <r>
    <n v="2025"/>
    <n v="12"/>
    <n v="93"/>
    <x v="65"/>
    <s v="Diversos"/>
    <n v="220"/>
    <s v="36790ecd55c2030dc553685bef719df653f413a20cdad1bfd1dc934c76686ddd"/>
    <s v="a62909462c6310cff6f2c460478962c30aafe7f1a24cba6daff12de1aba6d3de"/>
    <x v="2"/>
    <n v="112652.50614"/>
    <n v="99106.62748000001"/>
    <n v="112652.50614"/>
    <n v="99106.62748000001"/>
    <n v="14689.153069999998"/>
    <n v="14516.276749999999"/>
    <n v="14689.153069999998"/>
    <n v="14516.276749999999"/>
    <n v="34851877.802999951"/>
    <n v="34722901.368000001"/>
    <n v="143.042"/>
    <n v="137.94900000000001"/>
    <n v="0"/>
    <n v="0"/>
    <n v="10336.390820000001"/>
    <n v="7485.3145000000004"/>
    <n v="20697.02723"/>
    <n v="10568.738599999999"/>
    <n v="0"/>
    <n v="0"/>
    <n v="0"/>
    <n v="0"/>
    <n v="0"/>
    <n v="0"/>
    <s v="Diversos"/>
    <s v="Daños Sin Autos"/>
    <s v="Diversos"/>
    <x v="6"/>
    <x v="0"/>
    <n v="903028.35285000002"/>
    <n v="790543.25459999999"/>
    <n v="1025001350.6946898"/>
    <n v="915229324.65265012"/>
    <n v="979173922.5983398"/>
    <n v="876641246.77608013"/>
    <n v="37295032.047789998"/>
    <n v="33101301.12385001"/>
    <n v="10154871.342620004"/>
    <n v="8675799.5556700006"/>
    <n v="112652.50614"/>
    <n v="99106.62748000001"/>
    <n v="0.30205767351438828"/>
    <n v="0.29940402375480074"/>
    <n v="13545.878659999988"/>
    <n v="13.667984679161416"/>
    <n v="100"/>
    <n v="100"/>
    <n v="12.474968895989077"/>
    <n v="12.536521803623016"/>
    <n v="1.0990473921195353E-2"/>
    <n v="1.1504851542723366E-2"/>
    <n v="1.0828611454032373E-2"/>
    <n v="1.1305266304143542E-2"/>
    <m/>
    <m/>
    <m/>
    <n v="0"/>
    <m/>
    <n v="0"/>
    <m/>
    <n v="0"/>
    <m/>
    <n v="1.1909136411304644"/>
    <n v="13.039348677911267"/>
    <n v="14.6471301860508"/>
    <n v="0.14465129664764545"/>
    <n v="38.088931600669554"/>
    <n v="95.832520921654748"/>
    <n v="49.941427361208532"/>
    <n v="70.825050966820214"/>
    <s v="Resto"/>
    <n v="2024"/>
    <n v="4"/>
    <d v="2026-02-27T00:00:00"/>
    <x v="6"/>
    <x v="2"/>
  </r>
  <r>
    <n v="2025"/>
    <n v="12"/>
    <n v="93"/>
    <x v="65"/>
    <s v="Miscelaneos"/>
    <n v="220"/>
    <s v="36790ecd55c2030dc553685bef719df653f413a20cdad1bfd1dc934c76686ddd"/>
    <s v="a62909462c6310cff6f2c460478962c30aafe7f1a24cba6daff12de1aba6d3de"/>
    <x v="2"/>
    <n v="27367.601839999999"/>
    <n v="22109.80644"/>
    <n v="27367.601839999999"/>
    <n v="22109.80644"/>
    <n v="9244.4138099999982"/>
    <n v="7979.7938699999995"/>
    <n v="9244.4138099999982"/>
    <n v="7979.7938699999995"/>
    <n v="34851877.802999951"/>
    <n v="34722901.368000001"/>
    <n v="143.042"/>
    <n v="137.94900000000001"/>
    <n v="0"/>
    <n v="0"/>
    <n v="7918.7087499999998"/>
    <n v="3333.4251300000001"/>
    <n v="10819.71464"/>
    <n v="5035.19589"/>
    <n v="0"/>
    <n v="0"/>
    <n v="0"/>
    <n v="0"/>
    <n v="0"/>
    <n v="0"/>
    <s v="Miscelaneos"/>
    <s v="Daños Sin Autos"/>
    <s v="Diversos"/>
    <x v="8"/>
    <x v="0"/>
    <n v="903028.35285000002"/>
    <n v="790543.25459999999"/>
    <n v="1025001350.6946898"/>
    <n v="915229324.65265012"/>
    <n v="979173922.5983398"/>
    <n v="876641246.77608013"/>
    <n v="18488020.312490001"/>
    <n v="15556913.919899998"/>
    <n v="3138927.3225399987"/>
    <n v="3067729.12347"/>
    <n v="112652.50614"/>
    <n v="99106.62748000001"/>
    <n v="0.14802883909377357"/>
    <n v="0.14212205938684094"/>
    <n v="5257.7953999999991"/>
    <n v="23.78037733739653"/>
    <n v="24.29382423679829"/>
    <n v="22.309109897278887"/>
    <n v="3.0306470171868423"/>
    <n v="2.7967864264665883"/>
    <n v="2.6700064172063519E-3"/>
    <n v="2.794968412493791E-3"/>
    <n v="2.4157668296294118E-3"/>
    <n v="2.5221042839714217E-3"/>
    <m/>
    <m/>
    <m/>
    <n v="0"/>
    <m/>
    <n v="0"/>
    <m/>
    <n v="0"/>
    <m/>
    <n v="15.847777030360799"/>
    <n v="33.778676933572335"/>
    <n v="36.091649611022106"/>
    <n v="0.29450869230446153"/>
    <n v="137.55472048055267"/>
    <n v="114.8817022489268"/>
    <n v="73.187778176005565"/>
    <n v="66.202491478439782"/>
    <s v="Resto"/>
    <n v="2024"/>
    <n v="4"/>
    <d v="2026-02-27T00:00:00"/>
    <x v="8"/>
    <x v="2"/>
  </r>
  <r>
    <n v="2025"/>
    <n v="12"/>
    <n v="93"/>
    <x v="65"/>
    <s v="Huracan y Otros Riesgos Hidrometeorologicos"/>
    <n v="220"/>
    <s v="36790ecd55c2030dc553685bef719df653f413a20cdad1bfd1dc934c76686ddd"/>
    <s v="a62909462c6310cff6f2c460478962c30aafe7f1a24cba6daff12de1aba6d3de"/>
    <x v="34"/>
    <n v="94526.355200000005"/>
    <n v="108255.53393000001"/>
    <n v="94526.355200000005"/>
    <n v="108255.53393000001"/>
    <n v="5014.6030499999988"/>
    <n v="15280.252090000002"/>
    <n v="5014.6030499999988"/>
    <n v="15280.252090000002"/>
    <n v="34851877.802999951"/>
    <n v="34722901.368000001"/>
    <n v="143.042"/>
    <n v="137.94900000000001"/>
    <n v="0"/>
    <n v="0"/>
    <n v="-1163.1314299999999"/>
    <n v="-229.74889000000002"/>
    <n v="0.50120999999999993"/>
    <n v="3496.56799"/>
    <n v="0"/>
    <n v="0"/>
    <n v="0"/>
    <n v="0"/>
    <n v="0"/>
    <n v="0"/>
    <s v="Huracan y Otros Riesgos Hidrometeorologicos"/>
    <s v="Daños Sin Autos"/>
    <s v="Riesgos Catastroficos"/>
    <x v="14"/>
    <x v="0"/>
    <n v="903028.35285000002"/>
    <n v="790543.25459999999"/>
    <n v="1025001350.6946898"/>
    <n v="915229324.65265012"/>
    <n v="979173922.5983398"/>
    <n v="876641246.77608013"/>
    <n v="23197857.011369999"/>
    <n v="20492623.836209998"/>
    <n v="11407851.490080001"/>
    <n v="6622132.7381100012"/>
    <n v="167436.80509000001"/>
    <n v="199443.0362"/>
    <n v="0.40747882510729189"/>
    <n v="0.52826585211950727"/>
    <n v="-13729.17873"/>
    <n v="-12.682195756271952"/>
    <n v="56.454944388834072"/>
    <n v="54.278923943697968"/>
    <n v="10.467706235542924"/>
    <n v="13.693815398472442"/>
    <n v="9.2220712817534557E-3"/>
    <n v="9.6536838878597264E-3"/>
    <n v="1.1828241405080131E-2"/>
    <n v="1.2348898061563789E-2"/>
    <m/>
    <m/>
    <m/>
    <n v="0"/>
    <m/>
    <n v="0"/>
    <m/>
    <n v="0"/>
    <m/>
    <n v="-67.182458637042046"/>
    <n v="5.304978743113538"/>
    <n v="14.114984735912431"/>
    <n v="4.395747134647203E-2"/>
    <n v="406.26204548801076"/>
    <n v="-99.985665658398943"/>
    <n v="-232064.68945152732"/>
    <n v="-6.5706970565728939"/>
    <s v="Resto"/>
    <n v="2024"/>
    <n v="4"/>
    <d v="2026-02-27T00:00:00"/>
    <x v="14"/>
    <x v="34"/>
  </r>
  <r>
    <n v="2025"/>
    <n v="12"/>
    <n v="93"/>
    <x v="65"/>
    <s v="Terremoto y Erupcion Volcanica"/>
    <n v="220"/>
    <s v="36790ecd55c2030dc553685bef719df653f413a20cdad1bfd1dc934c76686ddd"/>
    <s v="a62909462c6310cff6f2c460478962c30aafe7f1a24cba6daff12de1aba6d3de"/>
    <x v="34"/>
    <n v="72910.449890000004"/>
    <n v="91187.502269999997"/>
    <n v="72910.449890000004"/>
    <n v="91187.502269999997"/>
    <n v="926.28035999999997"/>
    <n v="0"/>
    <n v="926.28035999999997"/>
    <n v="0"/>
    <n v="34851877.802999951"/>
    <n v="34722901.368000001"/>
    <n v="143.042"/>
    <n v="137.94900000000001"/>
    <n v="0"/>
    <n v="0"/>
    <n v="952.07990000000007"/>
    <n v="0"/>
    <n v="48.657640000000001"/>
    <n v="2645.1340299999997"/>
    <n v="0"/>
    <n v="0"/>
    <n v="0"/>
    <n v="0"/>
    <n v="0"/>
    <n v="0"/>
    <s v="Terremoto y Erupcion Volcanica"/>
    <s v="Daños Sin Autos"/>
    <s v="Riesgos Catastroficos"/>
    <x v="16"/>
    <x v="0"/>
    <n v="903028.35285000002"/>
    <n v="790543.25459999999"/>
    <n v="1025001350.6946898"/>
    <n v="915229324.65265012"/>
    <n v="979173922.5983398"/>
    <n v="876641246.77608013"/>
    <n v="15563905.993049996"/>
    <n v="14505796.106170004"/>
    <n v="760196.79989999975"/>
    <n v="-222767.64615000002"/>
    <n v="167436.80509000001"/>
    <n v="199443.0362"/>
    <n v="0.46845855996918695"/>
    <n v="0.62862804359433688"/>
    <n v="-18277.052379999994"/>
    <n v="-20.043374283772884"/>
    <n v="43.545055611165928"/>
    <n v="45.721076056302032"/>
    <n v="8.0739934310911927"/>
    <n v="11.534789746089119"/>
    <n v="7.1132052499818937E-3"/>
    <n v="7.4461184277175747E-3"/>
    <n v="9.9633501477465972E-3"/>
    <n v="1.0401917843285324E-2"/>
    <m/>
    <m/>
    <m/>
    <n v="0"/>
    <m/>
    <n v="0"/>
    <m/>
    <n v="0"/>
    <m/>
    <m/>
    <n v="1.2704356664887944"/>
    <m/>
    <n v="0.12184744267824434"/>
    <m/>
    <n v="-98.160484896109395"/>
    <n v="1956.6914877088163"/>
    <m/>
    <s v="Resto"/>
    <n v="2024"/>
    <n v="4"/>
    <d v="2026-02-27T00:00:00"/>
    <x v="16"/>
    <x v="34"/>
  </r>
  <r>
    <n v="2025"/>
    <n v="12"/>
    <n v="93"/>
    <x v="65"/>
    <s v="Riesgos Catastroficos"/>
    <n v="220"/>
    <s v="36790ecd55c2030dc553685bef719df653f413a20cdad1bfd1dc934c76686ddd"/>
    <s v="a62909462c6310cff6f2c460478962c30aafe7f1a24cba6daff12de1aba6d3de"/>
    <x v="34"/>
    <n v="167436.80509000001"/>
    <n v="199443.0362"/>
    <n v="167436.80509000001"/>
    <n v="199443.0362"/>
    <n v="5940.8834099999995"/>
    <n v="15280.252090000002"/>
    <n v="5940.8834099999995"/>
    <n v="15280.252090000002"/>
    <n v="34851877.802999951"/>
    <n v="34722901.368000001"/>
    <n v="143.042"/>
    <n v="137.94900000000001"/>
    <n v="0"/>
    <n v="0"/>
    <n v="-211.05152999999999"/>
    <n v="-229.74889000000002"/>
    <n v="49.158850000000001"/>
    <n v="6141.7020199999997"/>
    <n v="0"/>
    <n v="0"/>
    <n v="0"/>
    <n v="0"/>
    <n v="0"/>
    <n v="0"/>
    <s v="Riesgos Catastroficos"/>
    <s v="Daños Sin Autos"/>
    <s v="Riesgos Catastroficos"/>
    <x v="15"/>
    <x v="0"/>
    <n v="903028.35285000002"/>
    <n v="790543.25459999999"/>
    <n v="1025001350.6946898"/>
    <n v="915229324.65265012"/>
    <n v="979173922.5983398"/>
    <n v="876641246.77608013"/>
    <n v="38761762.84839002"/>
    <n v="34998585.621450007"/>
    <n v="12144880.34196"/>
    <n v="6399232.7254699999"/>
    <n v="167436.80509000001"/>
    <n v="199443.0362"/>
    <n v="0.43196385506226931"/>
    <n v="0.56986027480426216"/>
    <n v="-32006.231109999993"/>
    <n v="-16.047805789470825"/>
    <n v="100"/>
    <n v="100"/>
    <n v="18.541699666634116"/>
    <n v="25.228605144561563"/>
    <n v="1.6335276531735349E-2"/>
    <n v="1.7099802315577301E-2"/>
    <n v="2.1791591552826728E-2"/>
    <n v="2.2750815904849113E-2"/>
    <m/>
    <m/>
    <m/>
    <n v="0"/>
    <m/>
    <n v="0"/>
    <m/>
    <n v="0"/>
    <m/>
    <n v="-61.120514406382419"/>
    <n v="3.5481347167408495"/>
    <n v="7.6614618294704853"/>
    <n v="4.8916771863733582E-2"/>
    <n v="-8.1381720712557222"/>
    <n v="-99.199589139298567"/>
    <n v="-429.32560464697599"/>
    <n v="-3.7408016418224084"/>
    <s v="Resto"/>
    <n v="2024"/>
    <n v="4"/>
    <d v="2026-02-27T00:00:00"/>
    <x v="15"/>
    <x v="34"/>
  </r>
  <r>
    <n v="2025"/>
    <n v="12"/>
    <n v="93"/>
    <x v="65"/>
    <s v="Maritimo y Transportes"/>
    <n v="220"/>
    <s v="36790ecd55c2030dc553685bef719df653f413a20cdad1bfd1dc934c76686ddd"/>
    <s v="a62909462c6310cff6f2c460478962c30aafe7f1a24cba6daff12de1aba6d3de"/>
    <x v="12"/>
    <n v="411112.76201000001"/>
    <n v="285858.84467999998"/>
    <n v="411112.76201000001"/>
    <n v="285858.84467999998"/>
    <n v="126666.54831"/>
    <n v="129740.32794999999"/>
    <n v="126666.54831"/>
    <n v="129740.32794999999"/>
    <n v="34851877.802999951"/>
    <n v="34722901.368000001"/>
    <n v="143.042"/>
    <n v="137.94900000000001"/>
    <n v="1285.9892500000001"/>
    <n v="8.2452299999999994"/>
    <n v="18341.721699999998"/>
    <n v="1938.8531499999999"/>
    <n v="50712.064590000002"/>
    <n v="6291.3964599999999"/>
    <n v="0"/>
    <n v="0"/>
    <n v="0"/>
    <n v="0"/>
    <n v="0"/>
    <n v="0"/>
    <s v="Maritimo y Transportes"/>
    <s v="Daños Sin Autos"/>
    <s v="Maritimo y Transportes"/>
    <x v="19"/>
    <x v="0"/>
    <n v="903028.35285000002"/>
    <n v="790543.25459999999"/>
    <n v="1025001350.6946898"/>
    <n v="915229324.65265012"/>
    <n v="979173922.5983398"/>
    <n v="876641246.77608013"/>
    <n v="23289744.321129996"/>
    <n v="18238403.617370002"/>
    <n v="6063254.5960799996"/>
    <n v="13830326.200799998"/>
    <n v="411112.76201000001"/>
    <n v="285858.84467999998"/>
    <n v="1.7652094258373257"/>
    <n v="1.5673457539219715"/>
    <n v="125253.91733000003"/>
    <n v="43.816701725711326"/>
    <n v="100"/>
    <n v="100"/>
    <n v="45.526008204782137"/>
    <n v="36.159798090319448"/>
    <n v="4.0108509294292174E-2"/>
    <n v="4.1985673078289258E-2"/>
    <n v="3.1233575780418726E-2"/>
    <n v="3.2608418293260701E-2"/>
    <m/>
    <m/>
    <m/>
    <n v="0"/>
    <m/>
    <n v="0"/>
    <m/>
    <n v="0"/>
    <m/>
    <n v="-2.3691782567287656"/>
    <n v="30.810658294990834"/>
    <n v="45.386151369650882"/>
    <n v="2.0890850994759838"/>
    <n v="846.00881454069884"/>
    <n v="706.05418705404566"/>
    <n v="36.168359242105936"/>
    <n v="30.817532519640324"/>
    <s v="Medianas"/>
    <n v="2024"/>
    <n v="4"/>
    <d v="2026-02-27T00:00:00"/>
    <x v="19"/>
    <x v="12"/>
  </r>
  <r>
    <n v="2025"/>
    <n v="12"/>
    <n v="93"/>
    <x v="65"/>
    <s v="MyT Carga"/>
    <n v="220"/>
    <s v="36790ecd55c2030dc553685bef719df653f413a20cdad1bfd1dc934c76686ddd"/>
    <s v="a62909462c6310cff6f2c460478962c30aafe7f1a24cba6daff12de1aba6d3de"/>
    <x v="14"/>
    <n v="411112.76201000001"/>
    <n v="285858.84467999998"/>
    <n v="411112.76201000001"/>
    <n v="285858.84467999998"/>
    <n v="126666.54831"/>
    <n v="129740.32794999999"/>
    <n v="126666.54831"/>
    <n v="129740.32794999999"/>
    <n v="34851877.802999951"/>
    <n v="34722901.368000001"/>
    <n v="143.042"/>
    <n v="137.94900000000001"/>
    <n v="1285.9892500000001"/>
    <n v="8.2452299999999994"/>
    <n v="18341.721699999998"/>
    <n v="1938.8531499999999"/>
    <n v="50712.064590000002"/>
    <n v="6291.3964599999999"/>
    <n v="0"/>
    <n v="0"/>
    <n v="0"/>
    <n v="0"/>
    <n v="0"/>
    <n v="0"/>
    <s v="MyT Carga"/>
    <s v="Daños Sin Autos"/>
    <s v="Maritimo y Transportes"/>
    <x v="17"/>
    <x v="0"/>
    <n v="903028.35285000002"/>
    <n v="790543.25459999999"/>
    <n v="1025001350.6946898"/>
    <n v="915229324.65265012"/>
    <n v="979173922.5983398"/>
    <n v="876641246.77608013"/>
    <n v="13372625.609420002"/>
    <n v="11810280.26677"/>
    <n v="7994414.3617699994"/>
    <n v="7433235.6017499994"/>
    <n v="411112.76201000001"/>
    <n v="285858.84467999998"/>
    <n v="3.0742860378922314"/>
    <n v="2.4204238868429471"/>
    <n v="125253.91733000003"/>
    <n v="43.816701725711326"/>
    <n v="100"/>
    <n v="100"/>
    <n v="45.526008204782137"/>
    <n v="36.159798090319448"/>
    <n v="4.0108509294292174E-2"/>
    <n v="4.1985673078289258E-2"/>
    <n v="3.1233575780418726E-2"/>
    <n v="3.2608418293260701E-2"/>
    <m/>
    <m/>
    <m/>
    <n v="0"/>
    <m/>
    <n v="0"/>
    <m/>
    <n v="0"/>
    <m/>
    <n v="-2.3691782567287656"/>
    <n v="30.810658294990834"/>
    <n v="45.386151369650882"/>
    <n v="1.5844381161393222"/>
    <n v="846.00881454069884"/>
    <n v="706.05418705404566"/>
    <n v="36.168359242105936"/>
    <n v="30.817532519640324"/>
    <s v="Medianas"/>
    <n v="2024"/>
    <n v="4"/>
    <d v="2026-02-27T00:00:00"/>
    <x v="17"/>
    <x v="14"/>
  </r>
  <r>
    <n v="2025"/>
    <n v="12"/>
    <n v="93"/>
    <x v="65"/>
    <s v="Total General Sin Pensiones"/>
    <n v="220"/>
    <s v="36790ecd55c2030dc553685bef719df653f413a20cdad1bfd1dc934c76686ddd"/>
    <s v="a62909462c6310cff6f2c460478962c30aafe7f1a24cba6daff12de1aba6d3de"/>
    <x v="68"/>
    <n v="903028.35285000002"/>
    <n v="790543.25459999999"/>
    <n v="903028.35285000002"/>
    <n v="790543.25459999999"/>
    <n v="149843.32117000001"/>
    <n v="200055.58729000002"/>
    <n v="149843.32117000001"/>
    <n v="200055.58729000002"/>
    <n v="34851877.802999951"/>
    <n v="34722901.368000001"/>
    <n v="143.042"/>
    <n v="137.94900000000001"/>
    <n v="1285.9892500000001"/>
    <n v="8.2452299999999994"/>
    <n v="52355.340939999995"/>
    <n v="12653.958359999999"/>
    <n v="93832.430760000003"/>
    <n v="35620.681479999999"/>
    <n v="0"/>
    <n v="0"/>
    <n v="0"/>
    <n v="0"/>
    <n v="0"/>
    <n v="0"/>
    <s v="Total General Sin Pensiones"/>
    <s v="Totales"/>
    <s v="Total General Sin Pensiones"/>
    <x v="25"/>
    <x v="0"/>
    <n v="903028.35285000002"/>
    <n v="790543.25459999999"/>
    <n v="1025001350.6946898"/>
    <n v="915229324.65265012"/>
    <n v="979173922.5983398"/>
    <n v="876641246.77608013"/>
    <n v="979173922.5983398"/>
    <n v="876641246.77608013"/>
    <n v="558476302.03137994"/>
    <n v="497794560.05847001"/>
    <n v="903028.35285000002"/>
    <n v="790543.25459999999"/>
    <n v="9.2223488801021214E-2"/>
    <n v="9.017865147314108E-2"/>
    <n v="112485.09825000004"/>
    <n v="14.228835373077132"/>
    <n v="100"/>
    <n v="100"/>
    <n v="100"/>
    <n v="100"/>
    <n v="8.8100211013183244E-2"/>
    <n v="9.2223488801021214E-2"/>
    <n v="8.6376521523720703E-2"/>
    <n v="9.017865147314108E-2"/>
    <m/>
    <m/>
    <m/>
    <n v="0"/>
    <m/>
    <n v="0"/>
    <m/>
    <n v="0"/>
    <m/>
    <n v="-25.099157089380586"/>
    <n v="16.593423749884202"/>
    <n v="25.306089973688334"/>
    <n v="2.6830739393053159E-2"/>
    <n v="313.74674588387057"/>
    <n v="163.42121167076562"/>
    <n v="55.796637171120423"/>
    <n v="35.524189415367694"/>
    <s v="Resto"/>
    <n v="2024"/>
    <n v="4"/>
    <d v="2026-02-27T00:00:00"/>
    <x v="25"/>
    <x v="68"/>
  </r>
  <r>
    <n v="2025"/>
    <n v="12"/>
    <n v="93"/>
    <x v="65"/>
    <s v="Daños Sin Autos"/>
    <n v="220"/>
    <s v="36790ecd55c2030dc553685bef719df653f413a20cdad1bfd1dc934c76686ddd"/>
    <s v="a62909462c6310cff6f2c460478962c30aafe7f1a24cba6daff12de1aba6d3de"/>
    <x v="2"/>
    <n v="901982.62999000004"/>
    <n v="789778.59914999991"/>
    <n v="901982.62999000004"/>
    <n v="789778.59914999991"/>
    <n v="149754.02509999997"/>
    <n v="200145.53031"/>
    <n v="149754.02509999997"/>
    <n v="200145.53031"/>
    <n v="34851877.802999951"/>
    <n v="34722901.368000001"/>
    <n v="143.042"/>
    <n v="137.94900000000001"/>
    <n v="1285.9892500000001"/>
    <n v="8.2452299999999994"/>
    <n v="52266.044869999998"/>
    <n v="12743.901379999999"/>
    <n v="92826.638740000009"/>
    <n v="34908.209490000001"/>
    <n v="0"/>
    <n v="0"/>
    <n v="0"/>
    <n v="0"/>
    <n v="0"/>
    <n v="0"/>
    <s v="Daños Sin Autos"/>
    <s v="Totales"/>
    <s v="Daños Sin Autos Total"/>
    <x v="24"/>
    <x v="0"/>
    <n v="903028.35285000002"/>
    <n v="790543.25459999999"/>
    <n v="1025001350.6946898"/>
    <n v="915229324.65265012"/>
    <n v="979173922.5983398"/>
    <n v="876641246.77608013"/>
    <n v="158795452.76903"/>
    <n v="137875233.45422003"/>
    <n v="62296046.385199986"/>
    <n v="56116765.89553"/>
    <n v="903028.35285000002"/>
    <n v="790543.25459999999"/>
    <n v="0.56801540236920078"/>
    <n v="0.57282122348118258"/>
    <n v="112204.03084000014"/>
    <n v="14.20702345704985"/>
    <n v="99.884198225149888"/>
    <n v="99.903274685407695"/>
    <n v="99.884198225149888"/>
    <n v="99.903274685407695"/>
    <n v="8.799818940518328E-2"/>
    <n v="9.2116692364160938E-2"/>
    <n v="8.6292973561543002E-2"/>
    <n v="9.0091425888808599E-2"/>
    <m/>
    <m/>
    <m/>
    <n v="0"/>
    <m/>
    <n v="0"/>
    <m/>
    <n v="0"/>
    <m/>
    <n v="-25.177432207429263"/>
    <n v="16.602761530081818"/>
    <n v="25.341979451634529"/>
    <n v="0.24039089764062113"/>
    <n v="310.12593641084817"/>
    <n v="165.91635634188466"/>
    <n v="56.305006385497826"/>
    <n v="36.506889256668082"/>
    <s v="Resto"/>
    <n v="2024"/>
    <n v="4"/>
    <d v="2026-02-27T00:00:00"/>
    <x v="24"/>
    <x v="2"/>
  </r>
  <r>
    <n v="2025"/>
    <n v="12"/>
    <n v="93"/>
    <x v="65"/>
    <s v="Daños"/>
    <n v="220"/>
    <s v="36790ecd55c2030dc553685bef719df653f413a20cdad1bfd1dc934c76686ddd"/>
    <s v="a62909462c6310cff6f2c460478962c30aafe7f1a24cba6daff12de1aba6d3de"/>
    <x v="39"/>
    <n v="903028.35285000002"/>
    <n v="790543.25459999999"/>
    <n v="903028.35285000002"/>
    <n v="790543.25459999999"/>
    <n v="149843.32117000001"/>
    <n v="200055.58729"/>
    <n v="149843.32117000001"/>
    <n v="200055.58729"/>
    <n v="34851877.802999951"/>
    <n v="34722901.368000001"/>
    <n v="143.042"/>
    <n v="137.94900000000001"/>
    <n v="1285.9892500000001"/>
    <n v="8.2452299999999994"/>
    <n v="52355.340939999995"/>
    <n v="12653.958359999999"/>
    <n v="93832.430760000003"/>
    <n v="35620.681479999999"/>
    <n v="0"/>
    <n v="0"/>
    <n v="0"/>
    <n v="0"/>
    <n v="0"/>
    <n v="0"/>
    <s v="Daños"/>
    <s v="Totales"/>
    <s v="Daños Total"/>
    <x v="23"/>
    <x v="0"/>
    <n v="903028.35285000002"/>
    <n v="790543.25459999999"/>
    <n v="1025001350.6946898"/>
    <n v="915229324.65265012"/>
    <n v="979173922.5983398"/>
    <n v="876641246.77608013"/>
    <n v="371146564.74468988"/>
    <n v="331092600.86896008"/>
    <n v="192698359.00147003"/>
    <n v="170533067.60229999"/>
    <n v="903028.35285000002"/>
    <n v="790543.25459999999"/>
    <n v="0.24330774918291087"/>
    <n v="0.23876802215609805"/>
    <n v="112485.09825000004"/>
    <n v="14.228835373077132"/>
    <n v="100"/>
    <n v="100"/>
    <n v="100"/>
    <n v="100"/>
    <n v="8.8100211013183244E-2"/>
    <n v="9.2223488801021214E-2"/>
    <n v="8.6376521523720703E-2"/>
    <n v="9.017865147314108E-2"/>
    <m/>
    <m/>
    <m/>
    <n v="0"/>
    <m/>
    <n v="0"/>
    <m/>
    <n v="0"/>
    <m/>
    <n v="-25.099157089380576"/>
    <n v="16.593423749884202"/>
    <n v="25.30608997368833"/>
    <n v="7.7760559013819577E-2"/>
    <n v="313.74674588387057"/>
    <n v="163.42121167076562"/>
    <n v="55.796637171120423"/>
    <n v="35.524189415367694"/>
    <s v="Resto"/>
    <n v="2024"/>
    <n v="4"/>
    <d v="2026-02-27T00:00:00"/>
    <x v="23"/>
    <x v="39"/>
  </r>
  <r>
    <n v="2025"/>
    <n v="12"/>
    <n v="93"/>
    <x v="65"/>
    <s v="Total General"/>
    <n v="220"/>
    <s v="36790ecd55c2030dc553685bef719df653f413a20cdad1bfd1dc934c76686ddd"/>
    <s v="a62909462c6310cff6f2c460478962c30aafe7f1a24cba6daff12de1aba6d3de"/>
    <x v="23"/>
    <n v="903028.35285000002"/>
    <n v="790543.25459999999"/>
    <n v="903028.35285000002"/>
    <n v="790543.25459999999"/>
    <n v="149843.32117000001"/>
    <n v="200055.58729000002"/>
    <n v="149843.32117000001"/>
    <n v="200055.58729000002"/>
    <n v="34851877.802999951"/>
    <n v="34722901.368000001"/>
    <n v="143.042"/>
    <n v="137.94900000000001"/>
    <n v="1285.9892500000001"/>
    <n v="8.2452299999999994"/>
    <n v="52355.340939999995"/>
    <n v="12653.958359999999"/>
    <n v="93832.430760000003"/>
    <n v="35620.681479999999"/>
    <n v="0"/>
    <n v="0"/>
    <n v="0"/>
    <n v="0"/>
    <n v="0"/>
    <n v="0"/>
    <s v="Total General"/>
    <s v="Totales"/>
    <s v="Total General"/>
    <x v="26"/>
    <x v="0"/>
    <n v="903028.35285000002"/>
    <n v="790543.25459999999"/>
    <n v="1025001350.6946898"/>
    <n v="915229324.65265012"/>
    <n v="979173922.5983398"/>
    <n v="876641246.77608013"/>
    <n v="1025001350.6946898"/>
    <n v="915229324.65265012"/>
    <n v="593582477.48155999"/>
    <n v="529500429.12055987"/>
    <n v="903028.35285000002"/>
    <n v="790543.25459999999"/>
    <n v="8.8100211013183244E-2"/>
    <n v="8.6376521523720703E-2"/>
    <n v="112485.09825000004"/>
    <n v="14.228835373077132"/>
    <n v="100"/>
    <n v="100"/>
    <n v="100"/>
    <n v="100"/>
    <n v="8.8100211013183244E-2"/>
    <n v="9.2223488801021214E-2"/>
    <n v="8.6376521523720703E-2"/>
    <n v="9.017865147314108E-2"/>
    <m/>
    <m/>
    <m/>
    <n v="0"/>
    <m/>
    <n v="0"/>
    <m/>
    <n v="0"/>
    <m/>
    <n v="-25.099157089380586"/>
    <n v="16.593423749884202"/>
    <n v="25.306089973688334"/>
    <n v="2.5243892273530764E-2"/>
    <n v="313.74674588387057"/>
    <n v="163.42121167076562"/>
    <n v="55.796637171120423"/>
    <n v="35.524189415367694"/>
    <s v="Resto"/>
    <n v="2024"/>
    <n v="4"/>
    <d v="2026-02-27T00:00:00"/>
    <x v="26"/>
    <x v="23"/>
  </r>
  <r>
    <n v="2025"/>
    <n v="12"/>
    <n v="127"/>
    <x v="66"/>
    <s v="Incendio"/>
    <n v="263"/>
    <s v="4be84111a613654b362415e563cb7607df7b203b5d303802a8a546061bbc7847"/>
    <s v="a62909462c6310cff6f2c460478962c30aafe7f1a24cba6daff12de1aba6d3de"/>
    <x v="27"/>
    <n v="539846.71490999998"/>
    <n v="542009.3695700001"/>
    <n v="539846.71490999998"/>
    <n v="542009.3695700001"/>
    <n v="493601.23635999998"/>
    <n v="144779.63857000007"/>
    <n v="493601.23635999998"/>
    <n v="144779.63857000007"/>
    <n v="34851877.802999951"/>
    <n v="34722901.368000001"/>
    <n v="143.042"/>
    <n v="137.94900000000001"/>
    <n v="0"/>
    <n v="0"/>
    <n v="4030.0318900000002"/>
    <n v="3087.0637700000002"/>
    <n v="1678.4776299999999"/>
    <n v="-7217.3897800000004"/>
    <n v="0"/>
    <n v="0"/>
    <n v="0"/>
    <n v="0"/>
    <n v="0"/>
    <n v="0"/>
    <s v="Incendio"/>
    <s v="Daños Sin Autos"/>
    <s v="Incendio"/>
    <x v="0"/>
    <x v="0"/>
    <n v="1888546.68071"/>
    <n v="1641104.9195699999"/>
    <n v="1025001350.6946898"/>
    <n v="915229324.65265012"/>
    <n v="979173922.5983398"/>
    <n v="876641246.77608013"/>
    <n v="34004630.66296"/>
    <n v="29220783.15724"/>
    <n v="21161856.01103"/>
    <n v="17879229.429379996"/>
    <m/>
    <m/>
    <n v="1.5875682352228435"/>
    <n v="1.8548762593165031"/>
    <n v="-2162.6546600001166"/>
    <n v="-0.39900687726410755"/>
    <m/>
    <m/>
    <n v="28.585298972172847"/>
    <n v="33.027100406963413"/>
    <n v="5.2667902783164286E-2"/>
    <n v="5.5132872970867178E-2"/>
    <n v="5.9221154192770728E-2"/>
    <n v="6.18279565972151E-2"/>
    <m/>
    <m/>
    <m/>
    <n v="0"/>
    <m/>
    <n v="0"/>
    <m/>
    <n v="0"/>
    <m/>
    <n v="240.93277289219563"/>
    <n v="91.433590818884625"/>
    <n v="26.711648672210249"/>
    <n v="2.3325044651221742"/>
    <n v="30.545793357550231"/>
    <n v="-123.25602026720523"/>
    <n v="240.10042302440459"/>
    <n v="-42.772579341003805"/>
    <s v="Resto"/>
    <n v="2024"/>
    <n v="4"/>
    <d v="2026-02-27T00:00:00"/>
    <x v="0"/>
    <x v="27"/>
  </r>
  <r>
    <n v="2025"/>
    <n v="12"/>
    <n v="127"/>
    <x v="66"/>
    <s v="Agricola y de Animales"/>
    <n v="263"/>
    <s v="4be84111a613654b362415e563cb7607df7b203b5d303802a8a546061bbc7847"/>
    <s v="a62909462c6310cff6f2c460478962c30aafe7f1a24cba6daff12de1aba6d3de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Agricola y de Animales"/>
    <s v="Daños Sin Autos"/>
    <s v="Agricola y de Animales"/>
    <x v="40"/>
    <x v="0"/>
    <n v="1888546.68071"/>
    <n v="1641104.9195699999"/>
    <n v="1025001350.6946898"/>
    <n v="915229324.65265012"/>
    <n v="979173922.5983398"/>
    <n v="876641246.77608013"/>
    <n v="523661.59078000003"/>
    <n v="454119.92055000004"/>
    <n v="310270.97828000004"/>
    <n v="332144.49842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4"/>
    <d v="2026-02-27T00:00:00"/>
    <x v="40"/>
    <x v="4"/>
  </r>
  <r>
    <n v="2025"/>
    <n v="12"/>
    <n v="127"/>
    <x v="66"/>
    <s v="MyT Carga"/>
    <n v="263"/>
    <s v="4be84111a613654b362415e563cb7607df7b203b5d303802a8a546061bbc7847"/>
    <s v="a62909462c6310cff6f2c460478962c30aafe7f1a24cba6daff12de1aba6d3de"/>
    <x v="31"/>
    <n v="0"/>
    <n v="0"/>
    <n v="0"/>
    <n v="0"/>
    <n v="0.47316000000000003"/>
    <n v="-70.528369999999995"/>
    <n v="0.47316000000000003"/>
    <n v="-70.528369999999995"/>
    <n v="0"/>
    <n v="0"/>
    <n v="0"/>
    <n v="0"/>
    <n v="0"/>
    <n v="0"/>
    <n v="0.47316000000000003"/>
    <n v="-70.528369999999995"/>
    <n v="0"/>
    <n v="0"/>
    <n v="0"/>
    <n v="0"/>
    <n v="0"/>
    <n v="0"/>
    <n v="0"/>
    <n v="0"/>
    <s v="MyT Carga"/>
    <s v="Daños Sin Autos"/>
    <s v="Maritimo y Transportes"/>
    <x v="17"/>
    <x v="0"/>
    <n v="1888546.68071"/>
    <n v="1641104.9195699999"/>
    <n v="1025001350.6946898"/>
    <n v="915229324.65265012"/>
    <n v="979173922.5983398"/>
    <n v="876641246.77608013"/>
    <n v="13372625.609420002"/>
    <n v="11810280.26677"/>
    <n v="7994414.3617699994"/>
    <n v="7433235.6017499994"/>
    <n v="0"/>
    <n v="0"/>
    <m/>
    <m/>
    <m/>
    <m/>
    <m/>
    <m/>
    <m/>
    <m/>
    <m/>
    <m/>
    <m/>
    <m/>
    <m/>
    <m/>
    <m/>
    <n v="0"/>
    <m/>
    <n v="0"/>
    <m/>
    <n v="0"/>
    <m/>
    <n v="-100.67087896686114"/>
    <m/>
    <m/>
    <n v="5.9186324174375202E-6"/>
    <n v="-100.67087896686114"/>
    <m/>
    <m/>
    <m/>
    <s v="Resto"/>
    <n v="2024"/>
    <n v="4"/>
    <d v="2026-02-27T00:00:00"/>
    <x v="17"/>
    <x v="31"/>
  </r>
  <r>
    <n v="2025"/>
    <n v="12"/>
    <n v="127"/>
    <x v="66"/>
    <s v="AyA Agricola"/>
    <n v="263"/>
    <s v="4be84111a613654b362415e563cb7607df7b203b5d303802a8a546061bbc7847"/>
    <s v="a62909462c6310cff6f2c460478962c30aafe7f1a24cba6daff12de1aba6d3de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AyA Agricola"/>
    <s v="Daños Sin Autos"/>
    <s v="Agricola y de Animales"/>
    <x v="42"/>
    <x v="0"/>
    <n v="1888546.68071"/>
    <n v="1641104.9195699999"/>
    <n v="1025001350.6946898"/>
    <n v="915229324.65265012"/>
    <n v="979173922.5983398"/>
    <n v="876641246.77608013"/>
    <n v="409542.43968000001"/>
    <n v="446917.33573000005"/>
    <n v="280733.87804000004"/>
    <n v="303559.78607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4"/>
    <d v="2026-02-27T00:00:00"/>
    <x v="42"/>
    <x v="4"/>
  </r>
  <r>
    <n v="2025"/>
    <n v="12"/>
    <n v="127"/>
    <x v="66"/>
    <s v="Maritimo y Transportes"/>
    <n v="263"/>
    <s v="4be84111a613654b362415e563cb7607df7b203b5d303802a8a546061bbc7847"/>
    <s v="a62909462c6310cff6f2c460478962c30aafe7f1a24cba6daff12de1aba6d3de"/>
    <x v="45"/>
    <n v="0"/>
    <n v="0"/>
    <n v="0"/>
    <n v="0"/>
    <n v="0.47316000000000003"/>
    <n v="-70.528369999999995"/>
    <n v="0.47316000000000003"/>
    <n v="-70.528369999999995"/>
    <n v="0"/>
    <n v="0"/>
    <n v="0"/>
    <n v="0"/>
    <n v="0"/>
    <n v="0"/>
    <n v="0.47316000000000003"/>
    <n v="-70.528369999999995"/>
    <n v="0"/>
    <n v="0"/>
    <n v="0"/>
    <n v="0"/>
    <n v="0"/>
    <n v="0"/>
    <n v="0"/>
    <n v="0"/>
    <s v="Maritimo y Transportes"/>
    <s v="Daños Sin Autos"/>
    <s v="Maritimo y Transportes"/>
    <x v="19"/>
    <x v="0"/>
    <n v="1888546.68071"/>
    <n v="1641104.9195699999"/>
    <n v="1025001350.6946898"/>
    <n v="915229324.65265012"/>
    <n v="979173922.5983398"/>
    <n v="876641246.77608013"/>
    <n v="23289744.321129996"/>
    <n v="18238403.617370002"/>
    <n v="6063254.5960799996"/>
    <n v="13830326.200799998"/>
    <n v="0"/>
    <n v="0"/>
    <m/>
    <m/>
    <m/>
    <m/>
    <m/>
    <m/>
    <m/>
    <m/>
    <m/>
    <m/>
    <m/>
    <m/>
    <m/>
    <m/>
    <m/>
    <n v="0"/>
    <m/>
    <n v="0"/>
    <m/>
    <n v="0"/>
    <m/>
    <n v="-100.67087896686114"/>
    <m/>
    <m/>
    <n v="7.8037297049328303E-6"/>
    <n v="-100.67087896686114"/>
    <m/>
    <m/>
    <m/>
    <s v="Resto"/>
    <n v="2024"/>
    <n v="4"/>
    <d v="2026-02-27T00:00:00"/>
    <x v="19"/>
    <x v="45"/>
  </r>
  <r>
    <n v="2025"/>
    <n v="12"/>
    <n v="127"/>
    <x v="66"/>
    <s v="RC Viajero"/>
    <n v="263"/>
    <s v="4be84111a613654b362415e563cb7607df7b203b5d303802a8a546061bbc7847"/>
    <s v="a62909462c6310cff6f2c460478962c30aafe7f1a24cba6daff12de1aba6d3de"/>
    <x v="29"/>
    <n v="218.76261"/>
    <n v="10.77952"/>
    <n v="218.76261"/>
    <n v="10.77952"/>
    <n v="0.46607999999999994"/>
    <n v="2.8170800000000011"/>
    <n v="0.46607999999999994"/>
    <n v="2.8170800000000011"/>
    <n v="34851877.802999951"/>
    <n v="34722901.368000001"/>
    <n v="143.042"/>
    <n v="137.94900000000001"/>
    <n v="0"/>
    <n v="0"/>
    <n v="0.46607999999999999"/>
    <n v="2.8170799999999998"/>
    <n v="-7.7176999999999998"/>
    <n v="15.288889999999999"/>
    <n v="0"/>
    <n v="0"/>
    <n v="0"/>
    <n v="0"/>
    <n v="0"/>
    <n v="0"/>
    <s v="RC Viajero"/>
    <s v="Daños Sin Autos"/>
    <s v="Responsabilidad Civil y Riesgos Profesionales"/>
    <x v="32"/>
    <x v="0"/>
    <n v="1888546.68071"/>
    <n v="1641104.9195699999"/>
    <n v="1025001350.6946898"/>
    <n v="915229324.65265012"/>
    <n v="979173922.5983398"/>
    <n v="876641246.77608013"/>
    <n v="384520.93780999992"/>
    <n v="319948.49102999998"/>
    <n v="68347.172659999997"/>
    <n v="98764.600600000005"/>
    <n v="90326.346109999999"/>
    <n v="55741.249759999999"/>
    <n v="5.6892249157078495E-2"/>
    <n v="3.3691423157827171E-3"/>
    <n v="207.98309"/>
    <n v="1929.4281192483525"/>
    <n v="0.24219136433747634"/>
    <n v="1.9338497156795718E-2"/>
    <n v="1.1583648539614393E-2"/>
    <n v="6.5684526756670954E-4"/>
    <n v="2.1342665534219511E-5"/>
    <n v="2.2341547803835569E-5"/>
    <n v="1.1777944291821142E-6"/>
    <n v="1.2296386965183952E-6"/>
    <m/>
    <m/>
    <m/>
    <n v="0"/>
    <m/>
    <n v="0"/>
    <m/>
    <n v="0"/>
    <m/>
    <n v="-83.45520893975322"/>
    <n v="0.21305286127277415"/>
    <n v="26.133631182093463"/>
    <n v="6.8193018359159134E-4"/>
    <n v="-83.45520893975322"/>
    <n v="-150.47913877331843"/>
    <n v="-6.0391049146766527"/>
    <n v="18.425667265576507"/>
    <s v="Resto"/>
    <n v="2024"/>
    <n v="4"/>
    <d v="2026-02-27T00:00:00"/>
    <x v="32"/>
    <x v="29"/>
  </r>
  <r>
    <n v="2025"/>
    <n v="12"/>
    <n v="127"/>
    <x v="66"/>
    <s v="RC General"/>
    <n v="263"/>
    <s v="4be84111a613654b362415e563cb7607df7b203b5d303802a8a546061bbc7847"/>
    <s v="a62909462c6310cff6f2c460478962c30aafe7f1a24cba6daff12de1aba6d3de"/>
    <x v="20"/>
    <n v="86881.202430000005"/>
    <n v="52638.219149999997"/>
    <n v="86881.202430000005"/>
    <n v="52638.219149999997"/>
    <n v="19117.114680000002"/>
    <n v="12191.887440000004"/>
    <n v="19117.114680000002"/>
    <n v="12191.887440000004"/>
    <n v="34851877.802999951"/>
    <n v="34722901.368000001"/>
    <n v="143.042"/>
    <n v="137.94900000000001"/>
    <n v="0"/>
    <n v="0"/>
    <n v="1157.3849599999999"/>
    <n v="1262.9633100000001"/>
    <n v="-1125.28"/>
    <n v="-435.71665999999999"/>
    <n v="0"/>
    <n v="0"/>
    <n v="0"/>
    <n v="0"/>
    <n v="0"/>
    <n v="0"/>
    <s v="RC General"/>
    <s v="Daños Sin Autos"/>
    <s v="Responsabilidad Civil y Riesgos Profesionales"/>
    <x v="21"/>
    <x v="0"/>
    <n v="1888546.68071"/>
    <n v="1641104.9195699999"/>
    <n v="1025001350.6946898"/>
    <n v="915229324.65265012"/>
    <n v="979173922.5983398"/>
    <n v="876641246.77608013"/>
    <n v="17283430.244149998"/>
    <n v="14944322.838619996"/>
    <n v="9150572.3407299984"/>
    <n v="6562817.1625400009"/>
    <n v="90326.346109999999"/>
    <n v="55741.249759999999"/>
    <n v="0.50268494854721957"/>
    <n v="0.35222886790138941"/>
    <n v="34242.983280000008"/>
    <n v="65.053460836924998"/>
    <n v="96.185892789458705"/>
    <n v="94.433152067166716"/>
    <n v="4.6004265246616498"/>
    <n v="3.2074865246149034"/>
    <n v="8.4762037016943136E-3"/>
    <n v="8.8729081141633859E-3"/>
    <n v="5.7513693816549603E-3"/>
    <n v="6.0045337067564809E-3"/>
    <m/>
    <m/>
    <m/>
    <n v="0"/>
    <m/>
    <n v="0"/>
    <m/>
    <n v="0"/>
    <m/>
    <n v="56.801928939068326"/>
    <n v="22.003740907479521"/>
    <n v="23.161663971300982"/>
    <n v="0.20891714712650325"/>
    <n v="-8.3595738026625792"/>
    <n v="158.25957630355472"/>
    <n v="-102.8530641262619"/>
    <n v="-289.85885231012281"/>
    <s v="Resto"/>
    <n v="2024"/>
    <n v="4"/>
    <d v="2026-02-27T00:00:00"/>
    <x v="21"/>
    <x v="20"/>
  </r>
  <r>
    <n v="2025"/>
    <n v="12"/>
    <n v="127"/>
    <x v="66"/>
    <s v="Responsabilidad Civil y Riesgos Profesionales"/>
    <n v="263"/>
    <s v="4be84111a613654b362415e563cb7607df7b203b5d303802a8a546061bbc7847"/>
    <s v="a62909462c6310cff6f2c460478962c30aafe7f1a24cba6daff12de1aba6d3de"/>
    <x v="6"/>
    <n v="90326.346109999999"/>
    <n v="55741.249759999999"/>
    <n v="90326.346109999999"/>
    <n v="55741.249759999999"/>
    <n v="19132.325869999997"/>
    <n v="12237.172609999998"/>
    <n v="19132.325869999997"/>
    <n v="12237.172609999998"/>
    <n v="34851877.802999951"/>
    <n v="34722901.368000001"/>
    <n v="143.042"/>
    <n v="137.94900000000001"/>
    <n v="0"/>
    <n v="0"/>
    <n v="1172.5961499999999"/>
    <n v="1308.24848"/>
    <n v="-1004.25266"/>
    <n v="-446.48784999999998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888546.68071"/>
    <n v="1641104.9195699999"/>
    <n v="1025001350.6946898"/>
    <n v="915229324.65265012"/>
    <n v="979173922.5983398"/>
    <n v="876641246.77608013"/>
    <n v="21871531.865920011"/>
    <n v="19519102.49123"/>
    <n v="10675318.01537"/>
    <n v="7926763.6329799984"/>
    <n v="90326.346109999999"/>
    <n v="55741.249759999999"/>
    <n v="0.41298591549842723"/>
    <n v="0.28557281148067504"/>
    <n v="34585.09635"/>
    <n v="62.045785659471008"/>
    <n v="100"/>
    <n v="100"/>
    <n v="4.7828495335917127"/>
    <n v="3.396568317801719"/>
    <n v="8.812314837320142E-3"/>
    <n v="9.2247499678412247E-3"/>
    <n v="6.0904134361248795E-3"/>
    <n v="6.3585018347006835E-3"/>
    <m/>
    <m/>
    <m/>
    <n v="0"/>
    <m/>
    <n v="0"/>
    <m/>
    <n v="0"/>
    <m/>
    <n v="56.34596715883049"/>
    <n v="21.181334897240866"/>
    <n v="21.95353111508707"/>
    <n v="0.17922019599279246"/>
    <n v="-10.36900344803"/>
    <n v="124.92272970025948"/>
    <n v="-116.76306139930961"/>
    <n v="-293.00875264578872"/>
    <s v="Resto"/>
    <n v="2024"/>
    <n v="4"/>
    <d v="2026-02-27T00:00:00"/>
    <x v="22"/>
    <x v="6"/>
  </r>
  <r>
    <n v="2025"/>
    <n v="12"/>
    <n v="127"/>
    <x v="66"/>
    <s v="RC Otros"/>
    <n v="263"/>
    <s v="4be84111a613654b362415e563cb7607df7b203b5d303802a8a546061bbc7847"/>
    <s v="a62909462c6310cff6f2c460478962c30aafe7f1a24cba6daff12de1aba6d3de"/>
    <x v="0"/>
    <n v="3226.3810699999999"/>
    <n v="3092.2510899999997"/>
    <n v="3226.3810699999999"/>
    <n v="3092.2510899999997"/>
    <n v="14.745110000000004"/>
    <n v="42.468089999999997"/>
    <n v="14.745110000000004"/>
    <n v="42.468089999999997"/>
    <n v="34851877.802999951"/>
    <n v="34722901.368000001"/>
    <n v="143.042"/>
    <n v="137.94900000000001"/>
    <n v="0"/>
    <n v="0"/>
    <n v="14.74511"/>
    <n v="42.468089999999997"/>
    <n v="128.74503999999999"/>
    <n v="-26.060080000000003"/>
    <n v="0"/>
    <n v="0"/>
    <n v="0"/>
    <n v="0"/>
    <n v="0"/>
    <n v="0"/>
    <s v="RC Otros"/>
    <s v="Daños Sin Autos"/>
    <s v="Responsabilidad Civil y Riesgos Profesionales"/>
    <x v="33"/>
    <x v="0"/>
    <n v="1888546.68071"/>
    <n v="1641104.9195699999"/>
    <n v="1025001350.6946898"/>
    <n v="915229324.65265012"/>
    <n v="979173922.5983398"/>
    <n v="876641246.77608013"/>
    <n v="2245075.8021599995"/>
    <n v="2181582.1674899999"/>
    <n v="762549.19381999993"/>
    <n v="1224196.8042299999"/>
    <n v="90326.346109999999"/>
    <n v="55741.249759999999"/>
    <n v="0.14370922651680096"/>
    <n v="0.14174350781193643"/>
    <n v="134.12998000000016"/>
    <n v="4.3376160633837868"/>
    <n v="3.5719158462038223"/>
    <n v="5.547509435676492"/>
    <n v="0.170839360390448"/>
    <n v="0.18842494791924863"/>
    <n v="3.147684700916087E-4"/>
    <n v="3.2950030587400271E-4"/>
    <n v="3.3786626004073654E-4"/>
    <n v="3.5273848924768323E-4"/>
    <m/>
    <m/>
    <m/>
    <n v="0"/>
    <m/>
    <n v="0"/>
    <m/>
    <n v="0"/>
    <m/>
    <n v="-65.279554602055327"/>
    <n v="0.45701700078472141"/>
    <n v="1.3733713325330255"/>
    <n v="1.933660165075277E-3"/>
    <n v="-65.279554602055327"/>
    <n v="-594.03163766189505"/>
    <n v="11.452953838066307"/>
    <n v="-162.96223956334742"/>
    <s v="Medianas"/>
    <n v="2024"/>
    <n v="4"/>
    <d v="2026-02-27T00:00:00"/>
    <x v="33"/>
    <x v="0"/>
  </r>
  <r>
    <n v="2025"/>
    <n v="12"/>
    <n v="127"/>
    <x v="66"/>
    <s v="Miscelaneos"/>
    <n v="263"/>
    <s v="4be84111a613654b362415e563cb7607df7b203b5d303802a8a546061bbc7847"/>
    <s v="a62909462c6310cff6f2c460478962c30aafe7f1a24cba6daff12de1aba6d3de"/>
    <x v="31"/>
    <n v="38276.260060000001"/>
    <n v="28844.872350000001"/>
    <n v="38276.260060000001"/>
    <n v="28844.872350000001"/>
    <n v="8719.4441000000024"/>
    <n v="14955.285779999997"/>
    <n v="8719.4441000000024"/>
    <n v="14955.285779999997"/>
    <n v="34851877.802999951"/>
    <n v="34722901.368000001"/>
    <n v="143.042"/>
    <n v="137.94900000000001"/>
    <n v="0"/>
    <n v="0"/>
    <n v="536.78015000000005"/>
    <n v="372.80009000000001"/>
    <n v="-28.646249999999998"/>
    <n v="-471.17374000000001"/>
    <n v="0"/>
    <n v="0"/>
    <n v="0"/>
    <n v="0"/>
    <n v="0"/>
    <n v="0"/>
    <s v="Miscelaneos"/>
    <s v="Daños Sin Autos"/>
    <s v="Diversos"/>
    <x v="8"/>
    <x v="0"/>
    <n v="1888546.68071"/>
    <n v="1641104.9195699999"/>
    <n v="1025001350.6946898"/>
    <n v="915229324.65265012"/>
    <n v="979173922.5983398"/>
    <n v="876641246.77608013"/>
    <n v="18488020.312490001"/>
    <n v="15556913.919899998"/>
    <n v="3138927.3225399987"/>
    <n v="3067729.12347"/>
    <n v="385142.96729"/>
    <n v="355342.81964999996"/>
    <n v="0.20703276723544922"/>
    <n v="0.18541513116622951"/>
    <n v="9431.3877099999991"/>
    <n v="32.696929962319629"/>
    <n v="9.9381952445672557"/>
    <n v="8.1174771952367504"/>
    <n v="2.0267574241590909"/>
    <n v="1.7576494961429947"/>
    <n v="3.7342643533160662E-3"/>
    <n v="3.9090358900112417E-3"/>
    <n v="3.1516551724287542E-3"/>
    <n v="3.2903850299172413E-3"/>
    <m/>
    <m/>
    <m/>
    <n v="0"/>
    <m/>
    <n v="0"/>
    <m/>
    <n v="0"/>
    <m/>
    <n v="-41.696573183103659"/>
    <n v="22.780292761967409"/>
    <n v="51.847294030406744"/>
    <n v="0.27778419835933915"/>
    <n v="43.986056977615021"/>
    <n v="-93.920236301793906"/>
    <n v="-1873.8234498407298"/>
    <n v="-79.121576257624199"/>
    <s v="Resto"/>
    <n v="2024"/>
    <n v="4"/>
    <d v="2026-02-27T00:00:00"/>
    <x v="8"/>
    <x v="31"/>
  </r>
  <r>
    <n v="2025"/>
    <n v="12"/>
    <n v="127"/>
    <x v="66"/>
    <s v="Tecnicos"/>
    <n v="263"/>
    <s v="4be84111a613654b362415e563cb7607df7b203b5d303802a8a546061bbc7847"/>
    <s v="a62909462c6310cff6f2c460478962c30aafe7f1a24cba6daff12de1aba6d3de"/>
    <x v="29"/>
    <n v="346866.70723"/>
    <n v="326497.9473"/>
    <n v="346866.70723"/>
    <n v="326497.9473"/>
    <n v="53888.03014000001"/>
    <n v="69634.39691000001"/>
    <n v="53888.03014000001"/>
    <n v="69634.39691000001"/>
    <n v="34851877.802999951"/>
    <n v="34722901.368000001"/>
    <n v="143.042"/>
    <n v="137.94900000000001"/>
    <n v="0"/>
    <n v="0"/>
    <n v="767.23052000000007"/>
    <n v="3324.3321299999998"/>
    <n v="-1341.7530400000001"/>
    <n v="-6911.1788099999994"/>
    <n v="0"/>
    <n v="0"/>
    <n v="0"/>
    <n v="0"/>
    <n v="0"/>
    <n v="0"/>
    <s v="Tecnicos"/>
    <s v="Daños Sin Autos"/>
    <s v="Diversos"/>
    <x v="7"/>
    <x v="0"/>
    <n v="1888546.68071"/>
    <n v="1641104.9195699999"/>
    <n v="1025001350.6946898"/>
    <n v="915229324.65265012"/>
    <n v="979173922.5983398"/>
    <n v="876641246.77608013"/>
    <n v="18807011.735299997"/>
    <n v="17544387.203949999"/>
    <n v="7015944.0200799983"/>
    <n v="5608070.4322000016"/>
    <n v="385142.96729"/>
    <n v="355342.81964999996"/>
    <n v="1.8443478002352989"/>
    <n v="1.860982338707682"/>
    <n v="20368.75993"/>
    <n v="6.2385568112881096"/>
    <n v="90.061804755432746"/>
    <n v="91.882522804763255"/>
    <n v="18.366859065384357"/>
    <n v="19.895007528558782"/>
    <n v="3.3840609770407891E-2"/>
    <n v="3.542442248763663E-2"/>
    <n v="3.5673894892289774E-2"/>
    <n v="3.7244191794616431E-2"/>
    <m/>
    <m/>
    <m/>
    <n v="0"/>
    <m/>
    <n v="0"/>
    <m/>
    <n v="0"/>
    <m/>
    <n v="-22.612914692650566"/>
    <n v="15.535659380612735"/>
    <n v="21.327667596640971"/>
    <n v="0.76807953406939466"/>
    <n v="-76.920762126135685"/>
    <n v="-80.585757120643791"/>
    <n v="-57.181202287419453"/>
    <n v="-48.100797583039238"/>
    <s v="Resto"/>
    <n v="2024"/>
    <n v="4"/>
    <d v="2026-02-27T00:00:00"/>
    <x v="7"/>
    <x v="29"/>
  </r>
  <r>
    <n v="2025"/>
    <n v="12"/>
    <n v="127"/>
    <x v="66"/>
    <s v="Diversos"/>
    <n v="263"/>
    <s v="4be84111a613654b362415e563cb7607df7b203b5d303802a8a546061bbc7847"/>
    <s v="a62909462c6310cff6f2c460478962c30aafe7f1a24cba6daff12de1aba6d3de"/>
    <x v="9"/>
    <n v="385142.96729"/>
    <n v="355342.81964999996"/>
    <n v="385142.96729"/>
    <n v="355342.81964999996"/>
    <n v="62607.474240000003"/>
    <n v="84589.682689999987"/>
    <n v="62607.474240000003"/>
    <n v="84589.682689999987"/>
    <n v="34851877.802999951"/>
    <n v="34722901.368000001"/>
    <n v="143.042"/>
    <n v="137.94900000000001"/>
    <n v="0"/>
    <n v="0"/>
    <n v="1304.0106699999999"/>
    <n v="3697.1322200000004"/>
    <n v="-1370.3992900000001"/>
    <n v="-7382.3525499999996"/>
    <n v="0"/>
    <n v="0"/>
    <n v="0"/>
    <n v="0"/>
    <n v="0"/>
    <n v="0"/>
    <s v="Diversos"/>
    <s v="Daños Sin Autos"/>
    <s v="Diversos"/>
    <x v="6"/>
    <x v="0"/>
    <n v="1888546.68071"/>
    <n v="1641104.9195699999"/>
    <n v="1025001350.6946898"/>
    <n v="915229324.65265012"/>
    <n v="979173922.5983398"/>
    <n v="876641246.77608013"/>
    <n v="37295032.047789998"/>
    <n v="33101301.12385001"/>
    <n v="10154871.342620004"/>
    <n v="8675799.5556700006"/>
    <n v="385142.96729"/>
    <n v="355342.81964999996"/>
    <n v="1.032692415430764"/>
    <n v="1.0735010636605153"/>
    <n v="29800.147640000039"/>
    <n v="8.3863092180537446"/>
    <n v="100"/>
    <n v="100"/>
    <n v="20.393616489543447"/>
    <n v="21.652657024701771"/>
    <n v="3.7574874123723956E-2"/>
    <n v="3.9333458377647873E-2"/>
    <n v="3.8825550064718529E-2"/>
    <n v="4.0534576824533666E-2"/>
    <m/>
    <m/>
    <m/>
    <n v="0"/>
    <m/>
    <n v="0"/>
    <m/>
    <n v="0"/>
    <m/>
    <n v="-25.98686713432804"/>
    <n v="16.255645190804856"/>
    <n v="23.805091312473351"/>
    <n v="0.61652651350920007"/>
    <n v="-64.729130785590357"/>
    <n v="-81.436821382907269"/>
    <n v="-95.155527262422908"/>
    <n v="-50.080678143717215"/>
    <s v="Resto"/>
    <n v="2024"/>
    <n v="4"/>
    <d v="2026-02-27T00:00:00"/>
    <x v="6"/>
    <x v="9"/>
  </r>
  <r>
    <n v="2025"/>
    <n v="12"/>
    <n v="127"/>
    <x v="66"/>
    <s v="Terremoto y Erupcion Volcanica"/>
    <n v="263"/>
    <s v="4be84111a613654b362415e563cb7607df7b203b5d303802a8a546061bbc7847"/>
    <s v="a62909462c6310cff6f2c460478962c30aafe7f1a24cba6daff12de1aba6d3de"/>
    <x v="17"/>
    <n v="243999.87355000002"/>
    <n v="179628.09365999998"/>
    <n v="243999.87355000002"/>
    <n v="179628.09365999998"/>
    <n v="538.08213999999987"/>
    <n v="185.10814000000002"/>
    <n v="538.08213999999987"/>
    <n v="185.10814000000002"/>
    <n v="34851877.802999951"/>
    <n v="34722901.368000001"/>
    <n v="143.042"/>
    <n v="137.94900000000001"/>
    <n v="0"/>
    <n v="0"/>
    <n v="463.23797999999999"/>
    <n v="185.10814000000002"/>
    <n v="198.11045000000001"/>
    <n v="86.577640000000002"/>
    <n v="0"/>
    <n v="0"/>
    <n v="0"/>
    <n v="0"/>
    <n v="0"/>
    <n v="0"/>
    <s v="Terremoto y Erupcion Volcanica"/>
    <s v="Daños Sin Autos"/>
    <s v="Riesgos Catastroficos"/>
    <x v="16"/>
    <x v="0"/>
    <n v="1888546.68071"/>
    <n v="1641104.9195699999"/>
    <n v="1025001350.6946898"/>
    <n v="915229324.65265012"/>
    <n v="979173922.5983398"/>
    <n v="876641246.77608013"/>
    <n v="15563905.993049996"/>
    <n v="14505796.106170004"/>
    <n v="760196.79989999975"/>
    <n v="-222767.64615000002"/>
    <n v="873230.65240000002"/>
    <n v="688011.48059000005"/>
    <n v="1.5677290370358008"/>
    <n v="1.2383194437952676"/>
    <n v="64371.779890000034"/>
    <n v="35.83614265363353"/>
    <n v="27.942202083651914"/>
    <n v="26.108298876925861"/>
    <n v="12.919981064924915"/>
    <n v="10.945558173517991"/>
    <n v="2.3804834343352843E-2"/>
    <n v="2.4918951364893478E-2"/>
    <n v="1.9626566678047914E-2"/>
    <n v="2.049049075897318E-2"/>
    <m/>
    <m/>
    <m/>
    <n v="0"/>
    <m/>
    <n v="0"/>
    <m/>
    <n v="0"/>
    <m/>
    <n v="190.68529347223725"/>
    <n v="0.22052558149778592"/>
    <n v="0.10305077353343886"/>
    <n v="7.0781952787854666E-2"/>
    <n v="150.25262530324164"/>
    <n v="128.82403585960535"/>
    <n v="233.82813980786977"/>
    <n v="213.80594342834942"/>
    <s v="Resto"/>
    <n v="2024"/>
    <n v="4"/>
    <d v="2026-02-27T00:00:00"/>
    <x v="16"/>
    <x v="17"/>
  </r>
  <r>
    <n v="2025"/>
    <n v="12"/>
    <n v="127"/>
    <x v="66"/>
    <s v="Riesgos Catastroficos"/>
    <n v="263"/>
    <s v="4be84111a613654b362415e563cb7607df7b203b5d303802a8a546061bbc7847"/>
    <s v="a62909462c6310cff6f2c460478962c30aafe7f1a24cba6daff12de1aba6d3de"/>
    <x v="12"/>
    <n v="873230.65240000002"/>
    <n v="688011.48059000005"/>
    <n v="873230.65240000002"/>
    <n v="688011.48059000005"/>
    <n v="40982.781919999994"/>
    <n v="5068.9656199999999"/>
    <n v="40982.781919999994"/>
    <n v="5068.9656199999999"/>
    <n v="34851877.802999951"/>
    <n v="34722901.368000001"/>
    <n v="143.042"/>
    <n v="137.94900000000001"/>
    <n v="0"/>
    <n v="0"/>
    <n v="1597.2879399999999"/>
    <n v="645.44391000000007"/>
    <n v="261.22610000000003"/>
    <n v="228.63392000000002"/>
    <n v="0"/>
    <n v="0"/>
    <n v="0"/>
    <n v="0"/>
    <n v="0"/>
    <n v="0"/>
    <s v="Riesgos Catastroficos"/>
    <s v="Daños Sin Autos"/>
    <s v="Riesgos Catastroficos"/>
    <x v="15"/>
    <x v="0"/>
    <n v="1888546.68071"/>
    <n v="1641104.9195699999"/>
    <n v="1025001350.6946898"/>
    <n v="915229324.65265012"/>
    <n v="979173922.5983398"/>
    <n v="876641246.77608013"/>
    <n v="38761762.84839002"/>
    <n v="34998585.621450007"/>
    <n v="12144880.34196"/>
    <n v="6399232.7254699999"/>
    <n v="873230.65240000002"/>
    <n v="688011.48059000005"/>
    <n v="2.2528145993139987"/>
    <n v="1.9658265280535512"/>
    <n v="185219.17180999997"/>
    <n v="26.920942024276464"/>
    <n v="100"/>
    <n v="100"/>
    <n v="46.238235004691994"/>
    <n v="41.923674250533104"/>
    <n v="8.5193122117173031E-2"/>
    <n v="8.9180341944032945E-2"/>
    <n v="7.5173670910415352E-2"/>
    <n v="7.8482672714775686E-2"/>
    <m/>
    <m/>
    <m/>
    <n v="0"/>
    <m/>
    <n v="0"/>
    <m/>
    <n v="0"/>
    <m/>
    <n v="708.50384461672456"/>
    <n v="4.6932367533551771"/>
    <n v="0.73675596454482695"/>
    <n v="0.33744903832775019"/>
    <n v="147.47122333217146"/>
    <n v="14.255181383409777"/>
    <n v="611.4580204657957"/>
    <n v="282.30452856688981"/>
    <s v="Medianas"/>
    <n v="2024"/>
    <n v="4"/>
    <d v="2026-02-27T00:00:00"/>
    <x v="15"/>
    <x v="12"/>
  </r>
  <r>
    <n v="2025"/>
    <n v="12"/>
    <n v="127"/>
    <x v="66"/>
    <s v="Huracan y Otros Riesgos Hidrometeorologicos"/>
    <n v="263"/>
    <s v="4be84111a613654b362415e563cb7607df7b203b5d303802a8a546061bbc7847"/>
    <s v="a62909462c6310cff6f2c460478962c30aafe7f1a24cba6daff12de1aba6d3de"/>
    <x v="10"/>
    <n v="629230.77885"/>
    <n v="508383.38692999998"/>
    <n v="629230.77885"/>
    <n v="508383.38692999998"/>
    <n v="40444.699779999995"/>
    <n v="4883.8574800000006"/>
    <n v="40444.699779999995"/>
    <n v="4883.8574800000006"/>
    <n v="34851877.802999951"/>
    <n v="34722901.368000001"/>
    <n v="143.042"/>
    <n v="137.94900000000001"/>
    <n v="0"/>
    <n v="0"/>
    <n v="1134.0499600000001"/>
    <n v="460.33577000000002"/>
    <n v="63.115650000000002"/>
    <n v="142.05627999999999"/>
    <n v="0"/>
    <n v="0"/>
    <n v="0"/>
    <n v="0"/>
    <n v="0"/>
    <n v="0"/>
    <s v="Huracan y Otros Riesgos Hidrometeorologicos"/>
    <s v="Daños Sin Autos"/>
    <s v="Riesgos Catastroficos"/>
    <x v="14"/>
    <x v="0"/>
    <n v="1888546.68071"/>
    <n v="1641104.9195699999"/>
    <n v="1025001350.6946898"/>
    <n v="915229324.65265012"/>
    <n v="979173922.5983398"/>
    <n v="876641246.77608013"/>
    <n v="23197857.011369999"/>
    <n v="20492623.836209998"/>
    <n v="11407851.490080001"/>
    <n v="6622132.7381100012"/>
    <n v="873230.65240000002"/>
    <n v="688011.48059000005"/>
    <n v="2.7124521827235775"/>
    <n v="2.4808115885663122"/>
    <n v="120847.39192000002"/>
    <n v="23.770916797609608"/>
    <n v="72.057797916348093"/>
    <n v="73.891701123074128"/>
    <n v="33.318253939767075"/>
    <n v="30.978116077015105"/>
    <n v="6.1388287773820181E-2"/>
    <n v="6.4261390579139474E-2"/>
    <n v="5.5547104232367417E-2"/>
    <n v="5.7992181955802503E-2"/>
    <m/>
    <m/>
    <m/>
    <n v="0"/>
    <m/>
    <n v="0"/>
    <m/>
    <n v="0"/>
    <m/>
    <n v="728.13022176887921"/>
    <n v="6.4276416760664308"/>
    <n v="0.96066425566979941"/>
    <n v="0.35453389111148365"/>
    <n v="146.35277853815271"/>
    <n v="-55.56996846601924"/>
    <n v="1796.7809251746594"/>
    <n v="324.0516857121699"/>
    <s v="Medianas"/>
    <n v="2024"/>
    <n v="4"/>
    <d v="2026-02-27T00:00:00"/>
    <x v="14"/>
    <x v="10"/>
  </r>
  <r>
    <n v="2025"/>
    <n v="12"/>
    <n v="127"/>
    <x v="66"/>
    <s v="Total General"/>
    <n v="263"/>
    <s v="4be84111a613654b362415e563cb7607df7b203b5d303802a8a546061bbc7847"/>
    <s v="a62909462c6310cff6f2c460478962c30aafe7f1a24cba6daff12de1aba6d3de"/>
    <x v="43"/>
    <n v="1888546.68071"/>
    <n v="1641104.9195699999"/>
    <n v="1888546.68071"/>
    <n v="1641104.9195699999"/>
    <n v="616324.29154999985"/>
    <n v="246604.93112000005"/>
    <n v="616324.29154999985"/>
    <n v="246604.93112000005"/>
    <n v="34851877.802999951"/>
    <n v="34722901.368000001"/>
    <n v="143.042"/>
    <n v="137.94900000000001"/>
    <n v="0"/>
    <n v="0"/>
    <n v="8104.3998099999999"/>
    <n v="8667.3600100000003"/>
    <n v="-434.94821999999999"/>
    <n v="-14817.59626"/>
    <n v="0"/>
    <n v="0"/>
    <n v="0"/>
    <n v="0"/>
    <n v="0"/>
    <n v="0"/>
    <s v="Total General"/>
    <s v="Totales"/>
    <s v="Total General"/>
    <x v="26"/>
    <x v="0"/>
    <n v="1888546.68071"/>
    <n v="1641104.9195699999"/>
    <n v="1025001350.6946898"/>
    <n v="915229324.65265012"/>
    <n v="979173922.5983398"/>
    <n v="876641246.77608013"/>
    <n v="1025001350.6946898"/>
    <n v="915229324.65265012"/>
    <n v="593582477.48155999"/>
    <n v="529500429.12055987"/>
    <n v="1888546.68071"/>
    <n v="1641104.9195699999"/>
    <n v="0.1842482138613814"/>
    <n v="0.17931078860402944"/>
    <n v="247441.76114000008"/>
    <n v="15.077753907704716"/>
    <n v="100"/>
    <n v="100"/>
    <n v="100"/>
    <n v="100"/>
    <n v="0.1842482138613814"/>
    <n v="0.19287142326038922"/>
    <n v="0.17931078860402944"/>
    <n v="0.18720370797122513"/>
    <m/>
    <m/>
    <m/>
    <n v="0"/>
    <m/>
    <n v="0"/>
    <m/>
    <n v="0"/>
    <m/>
    <n v="149.92375000404644"/>
    <n v="32.634845505555226"/>
    <n v="15.026762041796522"/>
    <n v="0.10383128123406345"/>
    <n v="-6.4951749938906733"/>
    <n v="-97.064650619654557"/>
    <n v="-1863.3022133071381"/>
    <n v="-58.493698019006487"/>
    <s v="Resto"/>
    <n v="2024"/>
    <n v="4"/>
    <d v="2026-02-27T00:00:00"/>
    <x v="26"/>
    <x v="43"/>
  </r>
  <r>
    <n v="2025"/>
    <n v="12"/>
    <n v="127"/>
    <x v="66"/>
    <s v="Total General Sin Pensiones"/>
    <n v="263"/>
    <s v="4be84111a613654b362415e563cb7607df7b203b5d303802a8a546061bbc7847"/>
    <s v="a62909462c6310cff6f2c460478962c30aafe7f1a24cba6daff12de1aba6d3de"/>
    <x v="62"/>
    <n v="1888546.68071"/>
    <n v="1641104.9195699999"/>
    <n v="1888546.68071"/>
    <n v="1641104.9195699999"/>
    <n v="616324.29154999985"/>
    <n v="246604.93112000005"/>
    <n v="616324.29154999985"/>
    <n v="246604.93112000005"/>
    <n v="34851877.802999951"/>
    <n v="34722901.368000001"/>
    <n v="143.042"/>
    <n v="137.94900000000001"/>
    <n v="0"/>
    <n v="0"/>
    <n v="8104.3998099999999"/>
    <n v="8667.3600100000003"/>
    <n v="-434.94821999999999"/>
    <n v="-14817.59626"/>
    <n v="0"/>
    <n v="0"/>
    <n v="0"/>
    <n v="0"/>
    <n v="0"/>
    <n v="0"/>
    <s v="Total General Sin Pensiones"/>
    <s v="Totales"/>
    <s v="Total General Sin Pensiones"/>
    <x v="25"/>
    <x v="0"/>
    <n v="1888546.68071"/>
    <n v="1641104.9195699999"/>
    <n v="1025001350.6946898"/>
    <n v="915229324.65265012"/>
    <n v="979173922.5983398"/>
    <n v="876641246.77608013"/>
    <n v="979173922.5983398"/>
    <n v="876641246.77608013"/>
    <n v="558476302.03137994"/>
    <n v="497794560.05847001"/>
    <n v="1888546.68071"/>
    <n v="1641104.9195699999"/>
    <n v="0.19287142326038922"/>
    <n v="0.18720370797122513"/>
    <n v="247441.76114000008"/>
    <n v="15.077753907704716"/>
    <n v="100"/>
    <n v="100"/>
    <n v="100"/>
    <n v="100"/>
    <n v="0.1842482138613814"/>
    <n v="0.19287142326038922"/>
    <n v="0.17931078860402944"/>
    <n v="0.18720370797122513"/>
    <m/>
    <m/>
    <m/>
    <n v="0"/>
    <m/>
    <n v="0"/>
    <m/>
    <n v="0"/>
    <m/>
    <n v="149.92375000404644"/>
    <n v="32.634845505555226"/>
    <n v="15.026762041796522"/>
    <n v="0.1103581815930606"/>
    <n v="-6.4951749938906733"/>
    <n v="-97.064650619654557"/>
    <n v="-1863.3022133071381"/>
    <n v="-58.493698019006487"/>
    <s v="Resto"/>
    <n v="2024"/>
    <n v="4"/>
    <d v="2026-02-27T00:00:00"/>
    <x v="25"/>
    <x v="62"/>
  </r>
  <r>
    <n v="2025"/>
    <n v="12"/>
    <n v="127"/>
    <x v="66"/>
    <s v="Daños Sin Autos"/>
    <n v="263"/>
    <s v="4be84111a613654b362415e563cb7607df7b203b5d303802a8a546061bbc7847"/>
    <s v="a62909462c6310cff6f2c460478962c30aafe7f1a24cba6daff12de1aba6d3de"/>
    <x v="26"/>
    <n v="1888546.6807100002"/>
    <n v="1641104.9195700001"/>
    <n v="1888546.6807100002"/>
    <n v="1641104.9195700001"/>
    <n v="616324.29154999985"/>
    <n v="246604.93112000005"/>
    <n v="616324.29154999985"/>
    <n v="246604.93112000005"/>
    <n v="34851877.802999951"/>
    <n v="34722901.368000001"/>
    <n v="143.042"/>
    <n v="137.94900000000001"/>
    <n v="0"/>
    <n v="0"/>
    <n v="8104.3998100000008"/>
    <n v="8667.3600100000003"/>
    <n v="-434.94822000000011"/>
    <n v="-14817.59626"/>
    <n v="0"/>
    <n v="0"/>
    <n v="0"/>
    <n v="0"/>
    <n v="0"/>
    <n v="0"/>
    <s v="Daños Sin Autos"/>
    <s v="Totales"/>
    <s v="Daños Sin Autos Total"/>
    <x v="24"/>
    <x v="0"/>
    <n v="1888546.68071"/>
    <n v="1641104.9195699999"/>
    <n v="1025001350.6946898"/>
    <n v="915229324.65265012"/>
    <n v="979173922.5983398"/>
    <n v="876641246.77608013"/>
    <n v="158795452.76903"/>
    <n v="137875233.45422003"/>
    <n v="62296046.385199986"/>
    <n v="56116765.89553"/>
    <n v="1888546.68071"/>
    <n v="1641104.9195699999"/>
    <n v="1.1892951893634607"/>
    <n v="1.1902826043916808"/>
    <n v="247441.76114000008"/>
    <n v="15.077753907704716"/>
    <n v="100.00000000000003"/>
    <n v="100.00000000000003"/>
    <n v="100.00000000000003"/>
    <n v="100.00000000000003"/>
    <n v="0.18424821386138143"/>
    <n v="0.19287142326038925"/>
    <n v="0.17931078860402949"/>
    <n v="0.18720370797122513"/>
    <m/>
    <m/>
    <m/>
    <n v="0"/>
    <m/>
    <n v="0"/>
    <m/>
    <n v="0"/>
    <m/>
    <n v="149.92375000404644"/>
    <n v="32.634845505555219"/>
    <n v="15.026762041796518"/>
    <n v="0.98934736201240436"/>
    <n v="-6.4951749938906627"/>
    <n v="-97.064650619654557"/>
    <n v="-1863.3022133071379"/>
    <n v="-58.493698019006487"/>
    <s v="Resto"/>
    <n v="2024"/>
    <n v="4"/>
    <d v="2026-02-27T00:00:00"/>
    <x v="24"/>
    <x v="26"/>
  </r>
  <r>
    <n v="2025"/>
    <n v="12"/>
    <n v="127"/>
    <x v="66"/>
    <s v="Daños"/>
    <n v="263"/>
    <s v="4be84111a613654b362415e563cb7607df7b203b5d303802a8a546061bbc7847"/>
    <s v="a62909462c6310cff6f2c460478962c30aafe7f1a24cba6daff12de1aba6d3de"/>
    <x v="31"/>
    <n v="1888546.68071"/>
    <n v="1641104.9195699999"/>
    <n v="1888546.68071"/>
    <n v="1641104.9195699999"/>
    <n v="616324.29154999985"/>
    <n v="246604.93112000005"/>
    <n v="616324.29154999985"/>
    <n v="246604.93112000005"/>
    <n v="34851877.802999951"/>
    <n v="34722901.368000001"/>
    <n v="143.042"/>
    <n v="137.94900000000001"/>
    <n v="0"/>
    <n v="0"/>
    <n v="8104.3998099999999"/>
    <n v="8667.3600100000003"/>
    <n v="-434.94821999999999"/>
    <n v="-14817.59626"/>
    <n v="0"/>
    <n v="0"/>
    <n v="0"/>
    <n v="0"/>
    <n v="0"/>
    <n v="0"/>
    <s v="Daños"/>
    <s v="Totales"/>
    <s v="Daños Total"/>
    <x v="23"/>
    <x v="0"/>
    <n v="1888546.68071"/>
    <n v="1641104.9195699999"/>
    <n v="1025001350.6946898"/>
    <n v="915229324.65265012"/>
    <n v="979173922.5983398"/>
    <n v="876641246.77608013"/>
    <n v="371146564.74468988"/>
    <n v="331092600.86896008"/>
    <n v="192698359.00147003"/>
    <n v="170533067.60229999"/>
    <n v="1888546.68071"/>
    <n v="1641104.9195699999"/>
    <n v="0.50884121263768745"/>
    <n v="0.49566342324258611"/>
    <n v="247441.76114000008"/>
    <n v="15.077753907704716"/>
    <n v="100"/>
    <n v="100"/>
    <n v="100"/>
    <n v="100"/>
    <n v="0.1842482138613814"/>
    <n v="0.19287142326038922"/>
    <n v="0.17931078860402944"/>
    <n v="0.18720370797122513"/>
    <m/>
    <m/>
    <m/>
    <n v="0"/>
    <m/>
    <n v="0"/>
    <m/>
    <n v="0"/>
    <m/>
    <n v="149.92375000404644"/>
    <n v="32.634845505555226"/>
    <n v="15.026762041796522"/>
    <n v="0.31983888951815004"/>
    <n v="-6.4951749938906733"/>
    <n v="-97.064650619654557"/>
    <n v="-1863.3022133071381"/>
    <n v="-58.493698019006487"/>
    <s v="Resto"/>
    <n v="2024"/>
    <n v="4"/>
    <d v="2026-02-27T00:00:00"/>
    <x v="23"/>
    <x v="31"/>
  </r>
  <r>
    <n v="2025"/>
    <n v="12"/>
    <n v="201.1"/>
    <x v="67"/>
    <s v="Incendio"/>
    <n v="201.1"/>
    <m/>
    <m/>
    <x v="74"/>
    <n v="34004630.66296"/>
    <n v="29220783.157240003"/>
    <n v="34004630.66296"/>
    <n v="29220783.157240003"/>
    <n v="21161856.01103"/>
    <n v="17879229.429380003"/>
    <n v="21161856.01103"/>
    <n v="17879229.429380003"/>
    <n v="0"/>
    <n v="0"/>
    <n v="0"/>
    <n v="0"/>
    <n v="2315.4278199999999"/>
    <n v="-724.18959000000007"/>
    <n v="4464330.6741099991"/>
    <n v="3409868.1216199999"/>
    <n v="9035009.9262699988"/>
    <n v="7476896.3100900007"/>
    <n v="0"/>
    <n v="0"/>
    <n v="0"/>
    <n v="0"/>
    <n v="0"/>
    <n v="0"/>
    <s v="Incendio"/>
    <s v="Daños Sin Autos"/>
    <s v="Incendio"/>
    <x v="0"/>
    <x v="0"/>
    <n v="690740585.78932011"/>
    <n v="613282692.8428899"/>
    <n v="1025001350.6946898"/>
    <n v="915229324.65265012"/>
    <n v="979173922.5983398"/>
    <n v="876641246.77608013"/>
    <n v="34004630.66296"/>
    <n v="29220783.15724"/>
    <n v="21161856.01103"/>
    <n v="17879229.429379996"/>
    <m/>
    <m/>
    <n v="100"/>
    <n v="100.00000000000003"/>
    <n v="4783847.505719997"/>
    <n v="16.371387036335161"/>
    <m/>
    <m/>
    <n v="4.9229235059501208"/>
    <n v="4.7646515217617189"/>
    <n v="3.3175205710620306"/>
    <n v="3.4727876098584383"/>
    <n v="3.1927280267521958"/>
    <n v="3.3332658330533524"/>
    <m/>
    <m/>
    <m/>
    <n v="0"/>
    <m/>
    <n v="0"/>
    <m/>
    <n v="0"/>
    <m/>
    <n v="18.360000326724535"/>
    <n v="62.232277188297282"/>
    <n v="61.186688026703642"/>
    <n v="100"/>
    <n v="30.923851447634078"/>
    <n v="20.83904271986945"/>
    <n v="49.411463966736861"/>
    <n v="45.605395343231059"/>
    <m/>
    <n v="2024"/>
    <n v="4"/>
    <d v="2026-02-27T00:00:00"/>
    <x v="0"/>
    <x v="74"/>
  </r>
  <r>
    <n v="2025"/>
    <n v="12"/>
    <n v="201.1"/>
    <x v="67"/>
    <s v="AyA Otros"/>
    <n v="201.1"/>
    <m/>
    <m/>
    <x v="74"/>
    <n v="90.905000000000001"/>
    <n v="87.405000000000001"/>
    <n v="90.905000000000001"/>
    <n v="87.405000000000001"/>
    <n v="-598.09543999999994"/>
    <n v="-532.90996000000007"/>
    <n v="-598.09543999999994"/>
    <n v="-532.90996000000007"/>
    <n v="0"/>
    <n v="0"/>
    <n v="0"/>
    <n v="0"/>
    <n v="-599.54446999999993"/>
    <n v="-533.71527000000003"/>
    <n v="-598.94422999999995"/>
    <n v="-548.98337000000004"/>
    <n v="10167.79149"/>
    <n v="5564.3858399999999"/>
    <n v="0"/>
    <n v="0"/>
    <n v="0"/>
    <n v="0"/>
    <n v="0"/>
    <n v="0"/>
    <s v="AyA Otros"/>
    <s v="Daños Sin Autos"/>
    <s v="Agricola y de Animales"/>
    <x v="39"/>
    <x v="0"/>
    <n v="17695017.386769999"/>
    <n v="10201447.825300001"/>
    <n v="1025001350.6946898"/>
    <n v="915229324.65265012"/>
    <n v="979173922.5983398"/>
    <n v="876641246.77608013"/>
    <n v="90.905000000000001"/>
    <n v="87.405000000000001"/>
    <n v="-598.09543999999994"/>
    <n v="-532.90996000000007"/>
    <n v="421557.09018"/>
    <n v="340951.22749000002"/>
    <n v="100"/>
    <n v="100"/>
    <n v="3.5"/>
    <n v="4.0043475773697157"/>
    <n v="2.1564101783031243E-2"/>
    <n v="2.5635631419618089E-2"/>
    <n v="5.137321880676239E-4"/>
    <n v="8.5679014877900069E-4"/>
    <n v="8.8687688009766586E-6"/>
    <n v="9.2838460974097562E-6"/>
    <n v="9.5500655022359714E-6"/>
    <n v="9.9704411948946078E-6"/>
    <m/>
    <m/>
    <m/>
    <n v="0"/>
    <m/>
    <n v="0"/>
    <m/>
    <n v="0"/>
    <m/>
    <n v="12.231987557522817"/>
    <n v="-657.93459105659747"/>
    <n v="-609.7019163663407"/>
    <n v="100"/>
    <n v="9.1006144685220391"/>
    <n v="82.729806709449889"/>
    <n v="-5.8906029946528733"/>
    <n v="-9.8660191040957734"/>
    <m/>
    <n v="2024"/>
    <n v="4"/>
    <d v="2026-02-27T00:00:00"/>
    <x v="39"/>
    <x v="74"/>
  </r>
  <r>
    <n v="2025"/>
    <n v="12"/>
    <n v="201.1"/>
    <x v="67"/>
    <s v="AyA Pecuario"/>
    <n v="201.1"/>
    <m/>
    <m/>
    <x v="74"/>
    <n v="114028.24609999999"/>
    <n v="7115.1798199999994"/>
    <n v="114028.24609999999"/>
    <n v="7115.1798199999994"/>
    <n v="30135.195680000001"/>
    <n v="29117.622310000006"/>
    <n v="30135.195680000001"/>
    <n v="29117.622310000006"/>
    <n v="0"/>
    <n v="0"/>
    <n v="0"/>
    <n v="0"/>
    <n v="-444.15050000000002"/>
    <n v="-2658.6284400000004"/>
    <n v="22819.127329999999"/>
    <n v="5464.7911899999999"/>
    <n v="149656.54037000003"/>
    <n v="54239.834840000003"/>
    <n v="0"/>
    <n v="0"/>
    <n v="0"/>
    <n v="0"/>
    <n v="0"/>
    <n v="0"/>
    <s v="AyA Pecuario"/>
    <s v="Daños Sin Autos"/>
    <s v="Agricola y de Animales"/>
    <x v="41"/>
    <x v="0"/>
    <n v="56547390.976379998"/>
    <n v="42089395.030930005"/>
    <n v="1025001350.6946898"/>
    <n v="915229324.65265012"/>
    <n v="979173922.5983398"/>
    <n v="876641246.77608013"/>
    <n v="114028.24609999999"/>
    <n v="7115.1798200000012"/>
    <n v="30135.195680000001"/>
    <n v="29117.622310000002"/>
    <n v="461383.35430000001"/>
    <n v="394722.01277000003"/>
    <n v="100"/>
    <n v="99.999999999999972"/>
    <n v="106913.06627999998"/>
    <n v="1502.6052606496175"/>
    <n v="24.714425658680504"/>
    <n v="1.8025799397577387"/>
    <n v="0.20165076430781731"/>
    <n v="1.6904922997280684E-2"/>
    <n v="1.1124692277011917E-2"/>
    <n v="1.1645351603871781E-2"/>
    <n v="7.7742043751716195E-4"/>
    <n v="8.1164100436371836E-4"/>
    <m/>
    <m/>
    <m/>
    <n v="0"/>
    <m/>
    <n v="0"/>
    <m/>
    <n v="0"/>
    <m/>
    <n v="3.4946993925754954"/>
    <n v="26.427834076805993"/>
    <n v="409.23241641980042"/>
    <n v="100"/>
    <n v="317.56631747900326"/>
    <n v="175.9162906956964"/>
    <n v="15.247664601616231"/>
    <n v="10.075235675256712"/>
    <m/>
    <n v="2024"/>
    <n v="4"/>
    <d v="2026-02-27T00:00:00"/>
    <x v="41"/>
    <x v="74"/>
  </r>
  <r>
    <n v="2025"/>
    <n v="12"/>
    <n v="201.1"/>
    <x v="67"/>
    <s v="Agricola y de Animales"/>
    <n v="201.1"/>
    <m/>
    <m/>
    <x v="74"/>
    <n v="523661.59077999997"/>
    <n v="454119.92055000004"/>
    <n v="523661.59077999997"/>
    <n v="454119.92055000004"/>
    <n v="310270.97828000004"/>
    <n v="332144.49842999998"/>
    <n v="310270.97828000004"/>
    <n v="332144.49842999998"/>
    <n v="0"/>
    <n v="0"/>
    <n v="0"/>
    <n v="0"/>
    <n v="-20.843789999999927"/>
    <n v="-6377.5689599999996"/>
    <n v="184421.70536999998"/>
    <n v="130276.52260000003"/>
    <n v="451701.65231999999"/>
    <n v="378505.52975999995"/>
    <n v="0"/>
    <n v="0"/>
    <n v="0"/>
    <n v="0"/>
    <n v="0"/>
    <n v="0"/>
    <s v="Agricola y de Animales"/>
    <s v="Daños Sin Autos"/>
    <s v="Agricola y de Animales"/>
    <x v="40"/>
    <x v="0"/>
    <n v="252592939.17972004"/>
    <n v="212082789.0007"/>
    <n v="1025001350.6946898"/>
    <n v="915229324.65265012"/>
    <n v="979173922.5983398"/>
    <n v="876641246.77608013"/>
    <n v="523661.59078000003"/>
    <n v="454119.92055000004"/>
    <n v="310270.97828000004"/>
    <n v="332144.49842999998"/>
    <n v="523661.59077999997"/>
    <n v="454119.92055000004"/>
    <n v="99.999999999999986"/>
    <n v="100"/>
    <n v="69541.670229999931"/>
    <n v="15.313503566585606"/>
    <n v="100"/>
    <n v="100"/>
    <n v="0.20731442156718974"/>
    <n v="0.21412389128308815"/>
    <n v="5.1088868363450529E-2"/>
    <n v="5.3479936372325919E-2"/>
    <n v="4.9618156708685954E-2"/>
    <n v="5.1802253455454347E-2"/>
    <m/>
    <m/>
    <m/>
    <n v="0"/>
    <m/>
    <n v="0"/>
    <m/>
    <n v="0"/>
    <m/>
    <n v="-6.5855434166132376"/>
    <n v="59.250283721944896"/>
    <n v="73.140261723759764"/>
    <n v="100"/>
    <n v="41.561734754194269"/>
    <n v="19.338191071187705"/>
    <n v="40.828211369780362"/>
    <n v="34.418657683179646"/>
    <m/>
    <n v="2024"/>
    <n v="4"/>
    <d v="2026-02-27T00:00:00"/>
    <x v="40"/>
    <x v="74"/>
  </r>
  <r>
    <n v="2025"/>
    <n v="12"/>
    <n v="201.1"/>
    <x v="67"/>
    <s v="AyA Agricola"/>
    <n v="201.1"/>
    <m/>
    <m/>
    <x v="74"/>
    <n v="409542.43968000001"/>
    <n v="446917.33573000005"/>
    <n v="409542.43968000001"/>
    <n v="446917.33573000005"/>
    <n v="280733.87803999998"/>
    <n v="303559.78607999999"/>
    <n v="280733.87803999998"/>
    <n v="303559.78607999999"/>
    <n v="0"/>
    <n v="0"/>
    <n v="0"/>
    <n v="0"/>
    <n v="1022.85118"/>
    <n v="-3185.22525"/>
    <n v="162201.52226999999"/>
    <n v="125360.71477999999"/>
    <n v="291877.32046000002"/>
    <n v="318701.30908000004"/>
    <n v="0"/>
    <n v="0"/>
    <n v="0"/>
    <n v="0"/>
    <n v="0"/>
    <n v="0"/>
    <s v="AyA Agricola"/>
    <s v="Daños Sin Autos"/>
    <s v="Agricola y de Animales"/>
    <x v="42"/>
    <x v="0"/>
    <n v="252592939.17972001"/>
    <n v="212082789.0007"/>
    <n v="1025001350.6946898"/>
    <n v="915229324.65265012"/>
    <n v="979173922.5983398"/>
    <n v="876641246.77608013"/>
    <n v="409542.43968000001"/>
    <n v="446917.33573000005"/>
    <n v="280733.87804000004"/>
    <n v="303559.78607999999"/>
    <n v="523661.59078000003"/>
    <n v="454119.92055000004"/>
    <n v="100"/>
    <n v="100"/>
    <n v="-37374.896050000039"/>
    <n v="-8.3628208310495324"/>
    <n v="78.207462011865687"/>
    <n v="98.413946516312976"/>
    <n v="0.16213534749227901"/>
    <n v="0.21072777184598651"/>
    <n v="3.9955307317637641E-2"/>
    <n v="4.1825300922356735E-2"/>
    <n v="4.8831186205666559E-2"/>
    <n v="5.0980642009895737E-2"/>
    <m/>
    <m/>
    <m/>
    <n v="0"/>
    <m/>
    <n v="0"/>
    <m/>
    <n v="0"/>
    <m/>
    <n v="-7.5194110309408586"/>
    <n v="68.548177390200181"/>
    <n v="67.92302777518394"/>
    <n v="99.999999999999972"/>
    <n v="29.387840963297982"/>
    <n v="-8.416654671872303"/>
    <n v="55.571814217826045"/>
    <n v="39.334860324822856"/>
    <m/>
    <n v="2024"/>
    <n v="4"/>
    <d v="2026-02-27T00:00:00"/>
    <x v="42"/>
    <x v="74"/>
  </r>
  <r>
    <n v="2025"/>
    <n v="12"/>
    <n v="201.1"/>
    <x v="67"/>
    <s v="Credito a la Vivienda"/>
    <n v="201.1"/>
    <m/>
    <m/>
    <x v="74"/>
    <n v="647751.75355999998"/>
    <n v="627780.24341"/>
    <n v="647751.75355999998"/>
    <n v="627780.24341"/>
    <n v="370587.89565999998"/>
    <n v="204603.79476999998"/>
    <n v="370587.89565999998"/>
    <n v="204603.79476999998"/>
    <n v="0"/>
    <n v="0"/>
    <n v="0"/>
    <n v="0"/>
    <n v="0"/>
    <n v="0"/>
    <n v="371171.08246000001"/>
    <n v="198322.83713"/>
    <n v="392137.75167999999"/>
    <n v="662857.53444999992"/>
    <n v="0"/>
    <n v="0"/>
    <n v="0"/>
    <n v="0"/>
    <n v="0"/>
    <n v="0"/>
    <s v="Credito a la Vivienda"/>
    <s v="Daños Sin Autos"/>
    <s v="Credito a la Vivienda"/>
    <x v="56"/>
    <x v="0"/>
    <n v="647751.75355999998"/>
    <n v="627780.24341"/>
    <n v="1025001350.6946898"/>
    <n v="915229324.65265012"/>
    <n v="979173922.5983398"/>
    <n v="876641246.77608013"/>
    <n v="647751.75355999998"/>
    <n v="627780.24341"/>
    <n v="370587.89565999998"/>
    <n v="204603.79476999998"/>
    <n v="647751.75355999998"/>
    <n v="627780.24341"/>
    <n v="100"/>
    <n v="100"/>
    <n v="19971.510149999987"/>
    <n v="3.1812900070760319"/>
    <n v="100"/>
    <n v="100"/>
    <n v="100"/>
    <n v="100"/>
    <n v="6.3195209754698306E-2"/>
    <n v="6.6152880362777972E-2"/>
    <n v="6.8592671421258994E-2"/>
    <n v="7.1611990163446354E-2"/>
    <m/>
    <m/>
    <m/>
    <n v="0"/>
    <m/>
    <n v="0"/>
    <m/>
    <n v="0"/>
    <m/>
    <n v="81.124644377484145"/>
    <n v="57.211407552858617"/>
    <n v="32.591626913683278"/>
    <n v="100"/>
    <n v="87.154988215854587"/>
    <n v="-40.841322410950234"/>
    <n v="94.653238784030762"/>
    <n v="29.919375857220448"/>
    <m/>
    <n v="2024"/>
    <n v="4"/>
    <d v="2026-02-27T00:00:00"/>
    <x v="56"/>
    <x v="74"/>
  </r>
  <r>
    <n v="2025"/>
    <n v="12"/>
    <n v="201.1"/>
    <x v="67"/>
    <s v="Credito"/>
    <n v="201.1"/>
    <m/>
    <m/>
    <x v="74"/>
    <n v="2401337.6784999999"/>
    <n v="1715157.2791200001"/>
    <n v="2401337.6784999999"/>
    <n v="1715157.2791200001"/>
    <n v="1414741.6117099999"/>
    <n v="868637.32117000001"/>
    <n v="1414741.6117099999"/>
    <n v="868637.32117000001"/>
    <n v="0"/>
    <n v="0"/>
    <n v="0"/>
    <n v="0"/>
    <n v="2850.5878600000001"/>
    <n v="20099.871890000002"/>
    <n v="153930.11918000001"/>
    <n v="202335.54684"/>
    <n v="345925.48985000001"/>
    <n v="335846.19474999997"/>
    <n v="0"/>
    <n v="0"/>
    <n v="0"/>
    <n v="0"/>
    <n v="0"/>
    <n v="0"/>
    <s v="Credito"/>
    <s v="Daños Sin Autos"/>
    <s v="Credito"/>
    <x v="1"/>
    <x v="0"/>
    <n v="14178661.841530001"/>
    <n v="11926791.240049999"/>
    <n v="1025001350.6946898"/>
    <n v="915229324.65265012"/>
    <n v="979173922.5983398"/>
    <n v="876641246.77608013"/>
    <n v="2401337.6784999999"/>
    <n v="1715157.2791200001"/>
    <n v="1414741.6117099999"/>
    <n v="868637.32117000001"/>
    <n v="2401337.6784999999"/>
    <n v="1715157.2791200001"/>
    <n v="100"/>
    <n v="100"/>
    <n v="686180.39937999984"/>
    <n v="40.006849968421562"/>
    <n v="100"/>
    <n v="100"/>
    <n v="16.936278651250174"/>
    <n v="14.380710155808929"/>
    <n v="0.23427653796480413"/>
    <n v="0.24524117963924127"/>
    <n v="0.18740191479014731"/>
    <n v="0.19565099012026085"/>
    <m/>
    <m/>
    <m/>
    <n v="0"/>
    <m/>
    <n v="0"/>
    <m/>
    <n v="0"/>
    <m/>
    <n v="62.869079790911073"/>
    <n v="58.914730084680166"/>
    <n v="50.644761955339391"/>
    <n v="100"/>
    <n v="-23.92334338477724"/>
    <n v="3.0011640023204444"/>
    <n v="44.498056285689472"/>
    <n v="60.246490805297412"/>
    <m/>
    <n v="2024"/>
    <n v="4"/>
    <d v="2026-02-27T00:00:00"/>
    <x v="1"/>
    <x v="74"/>
  </r>
  <r>
    <n v="2025"/>
    <n v="12"/>
    <n v="201.1"/>
    <x v="67"/>
    <s v="Salud Gpo y Col"/>
    <n v="201.1"/>
    <m/>
    <m/>
    <x v="74"/>
    <n v="2151489.4046700001"/>
    <n v="2378121.8240900002"/>
    <n v="2151489.4046700001"/>
    <n v="2378121.8240900002"/>
    <n v="1962598.0319900003"/>
    <n v="1794347.33821"/>
    <n v="1962598.0319900003"/>
    <n v="1794347.33821"/>
    <n v="0"/>
    <n v="0"/>
    <n v="0"/>
    <n v="0"/>
    <n v="196.26407999999998"/>
    <n v="128.31164999999999"/>
    <n v="800158.95497000008"/>
    <n v="896245.85251000011"/>
    <n v="1097363.02367"/>
    <n v="1236039.1430500001"/>
    <n v="0"/>
    <n v="0"/>
    <n v="0"/>
    <n v="0"/>
    <n v="0"/>
    <n v="0"/>
    <s v="Salud Gpo y Col"/>
    <s v="Accidentes y Enfermedades"/>
    <s v="Salud"/>
    <x v="27"/>
    <x v="0"/>
    <n v="9203405.3752799984"/>
    <n v="8281378.7876499994"/>
    <n v="1025001350.6946898"/>
    <n v="915229324.65265012"/>
    <n v="979173922.5983398"/>
    <n v="876641246.77608013"/>
    <n v="2151489.4046700001"/>
    <n v="2378121.8240900002"/>
    <n v="1962598.0319900003"/>
    <n v="1794347.3382099997"/>
    <n v="9203405.3752799984"/>
    <n v="8281378.7876499994"/>
    <n v="100"/>
    <n v="100"/>
    <n v="-226632.41942000017"/>
    <n v="-9.5298910730413073"/>
    <n v="23.377101376505919"/>
    <n v="28.71649619066438"/>
    <n v="23.377101376505919"/>
    <n v="28.71649619066438"/>
    <n v="0.20990112873625369"/>
    <n v="0.21972494926752129"/>
    <n v="0.25983890157721407"/>
    <n v="0.27127651508935241"/>
    <m/>
    <m/>
    <m/>
    <n v="0"/>
    <m/>
    <n v="0"/>
    <m/>
    <n v="0"/>
    <m/>
    <n v="9.3767070732160072"/>
    <n v="91.220436769523744"/>
    <n v="75.452288441809145"/>
    <n v="100"/>
    <n v="-10.721042364759835"/>
    <n v="-11.219395450358348"/>
    <n v="72.916522400578415"/>
    <n v="72.509504051664592"/>
    <m/>
    <n v="2024"/>
    <n v="4"/>
    <d v="2026-02-27T00:00:00"/>
    <x v="27"/>
    <x v="74"/>
  </r>
  <r>
    <n v="2025"/>
    <n v="12"/>
    <n v="201.1"/>
    <x v="67"/>
    <s v="Otros Riesgos Catastroficos"/>
    <n v="201.1"/>
    <m/>
    <m/>
    <x v="74"/>
    <n v="-0.15603"/>
    <n v="165.67907"/>
    <n v="-0.15603"/>
    <n v="165.67907"/>
    <n v="-23167.948019999996"/>
    <n v="-132.36648999999829"/>
    <n v="-23167.948019999996"/>
    <n v="-132.36648999999829"/>
    <n v="0"/>
    <n v="0"/>
    <n v="0"/>
    <n v="0"/>
    <n v="0"/>
    <n v="0"/>
    <n v="1082.9475299999999"/>
    <n v="-37207.112679999998"/>
    <n v="2393.2610800000002"/>
    <n v="27285.117269999999"/>
    <n v="0"/>
    <n v="0"/>
    <n v="0"/>
    <n v="0"/>
    <n v="0"/>
    <n v="0"/>
    <s v="Otros Riesgos Catastroficos"/>
    <s v="Daños Sin Autos"/>
    <s v="Riesgos Catastroficos"/>
    <x v="34"/>
    <x v="0"/>
    <n v="89774267.209409997"/>
    <n v="78340273.602540016"/>
    <n v="1025001350.6946898"/>
    <n v="915229324.65265012"/>
    <n v="979173922.5983398"/>
    <n v="876641246.77608013"/>
    <n v="-0.15603"/>
    <n v="165.67907"/>
    <n v="-23167.948019999996"/>
    <n v="-132.36648999999829"/>
    <n v="11240087.912330002"/>
    <n v="9838717.9985000007"/>
    <n v="100"/>
    <n v="100"/>
    <n v="-165.83509999999998"/>
    <n v="-100.09417604770476"/>
    <n v="-1.3881564024854315E-6"/>
    <n v="1.683949779079543E-3"/>
    <n v="-1.7380258825843714E-7"/>
    <n v="2.1148645821761361E-4"/>
    <n v="-1.5222418965033696E-8"/>
    <n v="-1.5934860641096138E-8"/>
    <n v="1.8102465200498126E-5"/>
    <n v="1.8899301237455837E-5"/>
    <m/>
    <m/>
    <m/>
    <n v="0"/>
    <m/>
    <n v="0"/>
    <m/>
    <n v="0"/>
    <m/>
    <n v="17402.880086946701"/>
    <n v="14848393.270524897"/>
    <n v="-79.893308189138367"/>
    <n v="100"/>
    <n v="-102.91059276572707"/>
    <n v="-91.228694176691732"/>
    <n v="45.249870106106428"/>
    <n v="-136.36412961621843"/>
    <m/>
    <n v="2024"/>
    <n v="4"/>
    <d v="2026-02-27T00:00:00"/>
    <x v="34"/>
    <x v="74"/>
  </r>
  <r>
    <n v="2025"/>
    <n v="12"/>
    <n v="201.1"/>
    <x v="67"/>
    <s v="RC Otros"/>
    <n v="201.1"/>
    <m/>
    <m/>
    <x v="74"/>
    <n v="2245075.8021599995"/>
    <n v="2181582.1674899999"/>
    <n v="2245075.8021599995"/>
    <n v="2181582.1674899999"/>
    <n v="762549.19381999993"/>
    <n v="1224196.8042299999"/>
    <n v="762549.19381999993"/>
    <n v="1224196.8042299999"/>
    <n v="0"/>
    <n v="0"/>
    <n v="0"/>
    <n v="0"/>
    <n v="0"/>
    <n v="0"/>
    <n v="682897.48875000002"/>
    <n v="1070620.48339"/>
    <n v="1203744.7667999999"/>
    <n v="1255991.1235600002"/>
    <n v="0"/>
    <n v="0"/>
    <n v="0"/>
    <n v="0"/>
    <n v="0"/>
    <n v="0"/>
    <s v="RC Otros"/>
    <s v="Daños Sin Autos"/>
    <s v="Responsabilidad Civil y Riesgos Profesionales"/>
    <x v="33"/>
    <x v="0"/>
    <n v="301833124.72545004"/>
    <n v="263591828.40221998"/>
    <n v="1025001350.6946898"/>
    <n v="915229324.65265012"/>
    <n v="979173922.5983398"/>
    <n v="876641246.77608013"/>
    <n v="2245075.8021599995"/>
    <n v="2181582.1674899999"/>
    <n v="762549.19381999993"/>
    <n v="1224196.8042299999"/>
    <n v="13357355.103139998"/>
    <n v="11872653.168959999"/>
    <n v="100"/>
    <n v="100"/>
    <n v="63493.634669999592"/>
    <n v="2.9104397540548055"/>
    <n v="16.807787056827106"/>
    <n v="18.374849635071911"/>
    <n v="0.74381359044079054"/>
    <n v="0.82763649416365082"/>
    <n v="0.21903149694762941"/>
    <n v="0.22928263818571246"/>
    <n v="0.23836453976362248"/>
    <n v="0.24885689277260756"/>
    <m/>
    <m/>
    <m/>
    <n v="0"/>
    <m/>
    <n v="0"/>
    <m/>
    <n v="0"/>
    <m/>
    <n v="-37.710244693896975"/>
    <n v="33.965409679546113"/>
    <n v="56.115090344659755"/>
    <n v="100"/>
    <n v="-36.214793258234558"/>
    <n v="-4.159771178311555"/>
    <n v="56.731086820455715"/>
    <n v="85.241086764643455"/>
    <m/>
    <n v="2024"/>
    <n v="4"/>
    <d v="2026-02-27T00:00:00"/>
    <x v="33"/>
    <x v="74"/>
  </r>
  <r>
    <n v="2025"/>
    <n v="12"/>
    <n v="201.1"/>
    <x v="67"/>
    <s v="Salud"/>
    <n v="201.1"/>
    <m/>
    <m/>
    <x v="74"/>
    <n v="4955836.1483499995"/>
    <n v="4792622.04966"/>
    <n v="4955836.1483499995"/>
    <n v="4792622.04966"/>
    <n v="3994460.0654399996"/>
    <n v="3257828.1352599999"/>
    <n v="3994460.0654399996"/>
    <n v="3257828.1352599999"/>
    <n v="0"/>
    <n v="0"/>
    <n v="0"/>
    <n v="0"/>
    <n v="196.26407999999998"/>
    <n v="128.31164999999999"/>
    <n v="2281577.95762"/>
    <n v="1933387.8526199998"/>
    <n v="2939562.4769699997"/>
    <n v="2833708.1404900001"/>
    <n v="0"/>
    <n v="0"/>
    <n v="0"/>
    <n v="0"/>
    <n v="0"/>
    <n v="0"/>
    <s v="Salud"/>
    <s v="Accidentes y Enfermedades"/>
    <s v="Salud"/>
    <x v="30"/>
    <x v="0"/>
    <n v="15267741.734529996"/>
    <n v="13420709.07016"/>
    <n v="1025001350.6946898"/>
    <n v="915229324.65265012"/>
    <n v="979173922.5983398"/>
    <n v="876641246.77608013"/>
    <n v="4955836.1483499995"/>
    <n v="4792622.04966"/>
    <n v="3994460.0654399996"/>
    <n v="3257828.1352599999"/>
    <n v="15267741.734529996"/>
    <n v="13420709.07016"/>
    <n v="100"/>
    <n v="100"/>
    <n v="163214.09868999943"/>
    <n v="3.4055282682175614"/>
    <n v="32.459523055343062"/>
    <n v="35.710647064960654"/>
    <n v="32.459523055343062"/>
    <n v="35.710647064960654"/>
    <n v="0.48349557246838798"/>
    <n v="0.50612419652671847"/>
    <n v="0.5236525885442872"/>
    <n v="0.54670277805034384"/>
    <m/>
    <m/>
    <m/>
    <n v="0"/>
    <m/>
    <n v="0"/>
    <m/>
    <n v="0"/>
    <m/>
    <n v="22.61113538210666"/>
    <n v="80.601132601406107"/>
    <n v="67.975903409514999"/>
    <n v="100"/>
    <n v="18.009325160916667"/>
    <n v="3.7355412495549078"/>
    <n v="77.616243080220983"/>
    <n v="68.228192769551839"/>
    <m/>
    <n v="2024"/>
    <n v="4"/>
    <d v="2026-02-27T00:00:00"/>
    <x v="30"/>
    <x v="74"/>
  </r>
  <r>
    <n v="2025"/>
    <n v="12"/>
    <n v="201.1"/>
    <x v="67"/>
    <s v="Salud Individual"/>
    <n v="201.1"/>
    <m/>
    <m/>
    <x v="74"/>
    <n v="2804346.7436800003"/>
    <n v="2414500.2255700002"/>
    <n v="2804346.7436800003"/>
    <n v="2414500.2255700002"/>
    <n v="2031862.0334500002"/>
    <n v="1463480.7970499997"/>
    <n v="2031862.0334500002"/>
    <n v="1463480.7970499997"/>
    <n v="0"/>
    <n v="0"/>
    <n v="0"/>
    <n v="0"/>
    <n v="0"/>
    <n v="0"/>
    <n v="1481419.0026499999"/>
    <n v="1037142.0001100001"/>
    <n v="1842199.4533000002"/>
    <n v="1597668.9974400001"/>
    <n v="0"/>
    <n v="0"/>
    <n v="0"/>
    <n v="0"/>
    <n v="0"/>
    <n v="0"/>
    <s v="Salud Individual"/>
    <s v="Accidentes y Enfermedades"/>
    <s v="Salud"/>
    <x v="31"/>
    <x v="0"/>
    <n v="15267741.734529998"/>
    <n v="13420709.070160002"/>
    <n v="1025001350.6946898"/>
    <n v="915229324.65265012"/>
    <n v="979173922.5983398"/>
    <n v="876641246.77608013"/>
    <n v="2804346.7436799998"/>
    <n v="2414500.2255700002"/>
    <n v="2031862.0334500002"/>
    <n v="1463480.7970499997"/>
    <n v="15267741.734529998"/>
    <n v="13420709.070160002"/>
    <n v="100.00000000000003"/>
    <n v="100"/>
    <n v="389846.51811000006"/>
    <n v="16.14605432550611"/>
    <n v="18.367790027110576"/>
    <n v="17.990854379955756"/>
    <n v="18.367790027110576"/>
    <n v="17.990854379955756"/>
    <n v="0.27359444373213437"/>
    <n v="0.2863992472591973"/>
    <n v="0.26381368696707319"/>
    <n v="0.27542626296099143"/>
    <m/>
    <m/>
    <m/>
    <n v="0"/>
    <m/>
    <n v="0"/>
    <m/>
    <n v="0"/>
    <m/>
    <n v="38.837628586976393"/>
    <n v="72.454022956650931"/>
    <n v="60.612162366003098"/>
    <n v="100"/>
    <n v="42.836660986912058"/>
    <n v="15.305451645604929"/>
    <n v="80.415776912553042"/>
    <n v="64.915949534718919"/>
    <m/>
    <n v="2024"/>
    <n v="4"/>
    <d v="2026-02-27T00:00:00"/>
    <x v="31"/>
    <x v="74"/>
  </r>
  <r>
    <n v="2025"/>
    <n v="12"/>
    <n v="201.1"/>
    <x v="67"/>
    <s v="RC Viajero"/>
    <n v="201.1"/>
    <m/>
    <m/>
    <x v="74"/>
    <n v="384520.93780999992"/>
    <n v="319948.49103000003"/>
    <n v="384520.93780999992"/>
    <n v="319948.49103000003"/>
    <n v="68347.172659999997"/>
    <n v="98764.600600000005"/>
    <n v="68347.172659999997"/>
    <n v="98764.600600000005"/>
    <n v="0"/>
    <n v="0"/>
    <n v="0"/>
    <n v="0"/>
    <n v="257.73417999999998"/>
    <n v="-834.15431000000001"/>
    <n v="52737.314610000016"/>
    <n v="88444.107900000003"/>
    <n v="340359.65312999999"/>
    <n v="299111.74234000006"/>
    <n v="0"/>
    <n v="0"/>
    <n v="0"/>
    <n v="0"/>
    <n v="0"/>
    <n v="0"/>
    <s v="RC Viajero"/>
    <s v="Daños Sin Autos"/>
    <s v="Responsabilidad Civil y Riesgos Profesionales"/>
    <x v="32"/>
    <x v="0"/>
    <n v="412296690.05420005"/>
    <n v="365229568.83066005"/>
    <n v="1025001350.6946898"/>
    <n v="915229324.65265012"/>
    <n v="979173922.5983398"/>
    <n v="876641246.77608013"/>
    <n v="384520.93780999992"/>
    <n v="319948.49102999998"/>
    <n v="68347.172659999997"/>
    <n v="98764.600600000005"/>
    <n v="16020197.155789999"/>
    <n v="14186084.20906"/>
    <n v="100"/>
    <n v="100.00000000000003"/>
    <n v="64572.446779999882"/>
    <n v="20.182138247354708"/>
    <n v="2.4002260026558213"/>
    <n v="2.2553686155737296"/>
    <n v="9.3263163902540969E-2"/>
    <n v="8.7602023038377066E-2"/>
    <n v="3.7514188400765786E-2"/>
    <n v="3.9269932433416289E-2"/>
    <n v="3.4958286673280228E-2"/>
    <n v="3.6497083864880507E-2"/>
    <m/>
    <m/>
    <m/>
    <n v="0"/>
    <m/>
    <n v="0"/>
    <m/>
    <n v="0"/>
    <m/>
    <n v="-30.797905074502985"/>
    <n v="17.774629659769477"/>
    <n v="30.868906517436685"/>
    <n v="100"/>
    <n v="-40.372156085707985"/>
    <n v="13.790134237897455"/>
    <n v="15.494584662141801"/>
    <n v="29.568918695096119"/>
    <m/>
    <n v="2024"/>
    <n v="4"/>
    <d v="2026-02-27T00:00:00"/>
    <x v="32"/>
    <x v="74"/>
  </r>
  <r>
    <n v="2025"/>
    <n v="12"/>
    <n v="201.1"/>
    <x v="67"/>
    <s v="MyT Cascos"/>
    <n v="201.1"/>
    <m/>
    <m/>
    <x v="74"/>
    <n v="9917118.7117100004"/>
    <n v="6428123.3506000005"/>
    <n v="9917118.7117100004"/>
    <n v="6428123.3506000005"/>
    <n v="-1931159.7656899975"/>
    <n v="6397090.5990500031"/>
    <n v="-1931159.7656899975"/>
    <n v="6397090.5990500031"/>
    <n v="0"/>
    <n v="0"/>
    <n v="0"/>
    <n v="0"/>
    <n v="0"/>
    <n v="0"/>
    <n v="457110.28749000008"/>
    <n v="421834.96282000002"/>
    <n v="399602.58176999999"/>
    <n v="549231.90707999992"/>
    <n v="0"/>
    <n v="0"/>
    <n v="0"/>
    <n v="0"/>
    <n v="0"/>
    <n v="0"/>
    <s v="MyT Cascos"/>
    <s v="Daños Sin Autos"/>
    <s v="Maritimo y Transportes"/>
    <x v="18"/>
    <x v="0"/>
    <n v="596065448.52519989"/>
    <n v="518218501.04622"/>
    <n v="1025001350.6946898"/>
    <n v="915229324.65265012"/>
    <n v="979173922.5983398"/>
    <n v="876641246.77608013"/>
    <n v="9917118.7117099985"/>
    <n v="6428123.3506000005"/>
    <n v="-1931159.7656899989"/>
    <n v="6397090.5990500022"/>
    <n v="20748843.068710003"/>
    <n v="15914083.05321"/>
    <n v="100.00000000000003"/>
    <n v="100"/>
    <n v="3488995.3611099999"/>
    <n v="54.277044338054559"/>
    <n v="47.796008090038377"/>
    <n v="40.392671881295705"/>
    <n v="1.6637633897833175"/>
    <n v="1.2404272208773719"/>
    <n v="0.96752250179853139"/>
    <n v="1.0128046185496744"/>
    <n v="0.70235111326219968"/>
    <n v="0.73326727144541171"/>
    <m/>
    <m/>
    <m/>
    <n v="0"/>
    <m/>
    <n v="0"/>
    <m/>
    <n v="0"/>
    <m/>
    <n v="-130.18809466254524"/>
    <n v="-19.472992325983856"/>
    <n v="99.517234659986713"/>
    <n v="99.999999999999929"/>
    <n v="8.3623520521347352"/>
    <n v="-27.243378139756413"/>
    <n v="114.39122476768679"/>
    <n v="76.804525990249232"/>
    <m/>
    <n v="2024"/>
    <n v="4"/>
    <d v="2026-02-27T00:00:00"/>
    <x v="18"/>
    <x v="74"/>
  </r>
  <r>
    <n v="2025"/>
    <n v="12"/>
    <n v="201.1"/>
    <x v="67"/>
    <s v="RC Aviones y Barcos"/>
    <n v="201.1"/>
    <m/>
    <m/>
    <x v="74"/>
    <n v="1958504.8818000001"/>
    <n v="2073248.9940900002"/>
    <n v="1958504.8818000001"/>
    <n v="2073248.9940900002"/>
    <n v="693849.3081599999"/>
    <n v="40985.065609999991"/>
    <n v="693849.3081599999"/>
    <n v="40985.065609999991"/>
    <n v="0"/>
    <n v="0"/>
    <n v="0"/>
    <n v="0"/>
    <n v="0"/>
    <n v="0"/>
    <n v="116668.92783999997"/>
    <n v="8215.5460500000154"/>
    <n v="248016.60676000002"/>
    <n v="258552.40781999996"/>
    <n v="0"/>
    <n v="0"/>
    <n v="0"/>
    <n v="0"/>
    <n v="0"/>
    <n v="0"/>
    <s v="RC Aviones y Barcos"/>
    <s v="Daños Sin Autos"/>
    <s v="Responsabilidad Civil y Riesgos Profesionales"/>
    <x v="20"/>
    <x v="0"/>
    <n v="476589972.61435997"/>
    <n v="415494375.43987"/>
    <n v="1025001350.6946898"/>
    <n v="915229324.65265012"/>
    <n v="979173922.5983398"/>
    <n v="876641246.77608013"/>
    <n v="1958504.8817999999"/>
    <n v="2073248.9940900002"/>
    <n v="693849.30816000002"/>
    <n v="40985.065610000005"/>
    <n v="18906349.31188"/>
    <n v="16738234.12861"/>
    <n v="100.00000000000003"/>
    <n v="100"/>
    <n v="-114744.11229000008"/>
    <n v="-5.5345070764336253"/>
    <n v="10.358979671286161"/>
    <n v="12.386306573082747"/>
    <n v="0.41094126908640483"/>
    <n v="0.49898364855002453"/>
    <n v="0.19107339521773631"/>
    <n v="0.20001603766192055"/>
    <n v="0.22652781529665741"/>
    <n v="0.23649913824093297"/>
    <m/>
    <m/>
    <m/>
    <n v="0"/>
    <m/>
    <n v="0"/>
    <m/>
    <n v="0"/>
    <m/>
    <n v="1592.9320420331517"/>
    <n v="35.42749954865085"/>
    <n v="1.9768520677850052"/>
    <n v="99.999999999999972"/>
    <n v="1320.0994934475445"/>
    <n v="-4.0749189492502396"/>
    <n v="47.040772537017176"/>
    <n v="3.1775167438082987"/>
    <m/>
    <n v="2024"/>
    <n v="4"/>
    <d v="2026-02-27T00:00:00"/>
    <x v="20"/>
    <x v="74"/>
  </r>
  <r>
    <n v="2025"/>
    <n v="12"/>
    <n v="201.1"/>
    <x v="67"/>
    <s v="MyT Carga"/>
    <n v="201.1"/>
    <m/>
    <m/>
    <x v="74"/>
    <n v="13372625.60942"/>
    <n v="11810280.26677"/>
    <n v="13372625.60942"/>
    <n v="11810280.26677"/>
    <n v="7994414.3617699994"/>
    <n v="7433235.6017499994"/>
    <n v="7994414.3617699994"/>
    <n v="7433235.6017499994"/>
    <n v="0"/>
    <n v="0"/>
    <n v="0"/>
    <n v="0"/>
    <n v="20749.215750000003"/>
    <n v="34036.523429999994"/>
    <n v="2329867.1240800004"/>
    <n v="2412482.7873699996"/>
    <n v="5229263.6749199992"/>
    <n v="4995812.0084599992"/>
    <n v="0"/>
    <n v="0"/>
    <n v="0"/>
    <n v="0"/>
    <n v="0"/>
    <n v="0"/>
    <s v="MyT Carga"/>
    <s v="Daños Sin Autos"/>
    <s v="Maritimo y Transportes"/>
    <x v="17"/>
    <x v="0"/>
    <n v="609278411.78375995"/>
    <n v="531565183.55676001"/>
    <n v="1025001350.6946898"/>
    <n v="915229324.65265012"/>
    <n v="979173922.5983398"/>
    <n v="876641246.77608013"/>
    <n v="13372625.609420002"/>
    <n v="11810280.26677"/>
    <n v="7994414.3617699994"/>
    <n v="7433235.6017499994"/>
    <n v="23289744.321129996"/>
    <n v="18238403.617369998"/>
    <n v="99.999999999999986"/>
    <n v="100"/>
    <n v="1562345.34265"/>
    <n v="13.228689813957196"/>
    <n v="57.418516171890602"/>
    <n v="64.755010989679249"/>
    <n v="2.1948300400582879"/>
    <n v="2.2217934191524997"/>
    <n v="1.304644681722299"/>
    <n v="1.365704835555092"/>
    <n v="1.2904175979339674"/>
    <n v="1.3472193226366282"/>
    <m/>
    <m/>
    <m/>
    <n v="0"/>
    <m/>
    <n v="0"/>
    <m/>
    <n v="0"/>
    <m/>
    <n v="7.5495893051995111"/>
    <n v="59.781935090881042"/>
    <n v="62.938689293128178"/>
    <n v="100"/>
    <n v="-3.4245078855075994"/>
    <n v="4.6729473820205536"/>
    <n v="44.554401325261999"/>
    <n v="48.290103456348184"/>
    <m/>
    <n v="2024"/>
    <n v="4"/>
    <d v="2026-02-27T00:00:00"/>
    <x v="17"/>
    <x v="74"/>
  </r>
  <r>
    <n v="2025"/>
    <n v="12"/>
    <n v="201.1"/>
    <x v="67"/>
    <s v="Maritimo y Transportes"/>
    <n v="201.1"/>
    <m/>
    <m/>
    <x v="74"/>
    <n v="23289744.321130004"/>
    <n v="18238403.617370002"/>
    <n v="23289744.321130004"/>
    <n v="18238403.617370002"/>
    <n v="6063254.5960800014"/>
    <n v="13830326.200800002"/>
    <n v="6063254.5960800014"/>
    <n v="13830326.200800002"/>
    <n v="0"/>
    <n v="0"/>
    <n v="0"/>
    <n v="0"/>
    <n v="20749.215749999999"/>
    <n v="34036.523430000001"/>
    <n v="2786977.4115700009"/>
    <n v="2834317.75019"/>
    <n v="5628866.2566900002"/>
    <n v="5545043.9155399986"/>
    <n v="0"/>
    <n v="0"/>
    <n v="0"/>
    <n v="0"/>
    <n v="0"/>
    <n v="0"/>
    <s v="Maritimo y Transportes"/>
    <s v="Daños Sin Autos"/>
    <s v="Maritimo y Transportes"/>
    <x v="19"/>
    <x v="0"/>
    <n v="609278411.78375995"/>
    <n v="531565183.55676001"/>
    <n v="1025001350.6946898"/>
    <n v="915229324.65265012"/>
    <n v="979173922.5983398"/>
    <n v="876641246.77608013"/>
    <n v="23289744.321129996"/>
    <n v="18238403.617370002"/>
    <n v="6063254.5960799996"/>
    <n v="13830326.200799998"/>
    <n v="23289744.321130004"/>
    <n v="18238403.617370002"/>
    <n v="100.00000000000003"/>
    <n v="100"/>
    <n v="5051340.7037600018"/>
    <n v="27.696177854892824"/>
    <n v="100"/>
    <n v="100"/>
    <n v="3.8225126429386447"/>
    <n v="3.4310756576145329"/>
    <n v="2.2721671835208306"/>
    <n v="2.3785094541047669"/>
    <n v="1.9927687111961672"/>
    <n v="2.0804865940820405"/>
    <m/>
    <m/>
    <m/>
    <n v="0"/>
    <m/>
    <n v="0"/>
    <m/>
    <n v="0"/>
    <m/>
    <n v="-56.159713747537786"/>
    <n v="26.034010989888856"/>
    <n v="75.83079358781265"/>
    <n v="100.00000000000003"/>
    <n v="-1.6702551651742503"/>
    <n v="1.5116623497803072"/>
    <n v="49.512233627111542"/>
    <n v="51.114432876659791"/>
    <m/>
    <n v="2024"/>
    <n v="4"/>
    <d v="2026-02-27T00:00:00"/>
    <x v="19"/>
    <x v="74"/>
  </r>
  <r>
    <n v="2025"/>
    <n v="12"/>
    <n v="201.1"/>
    <x v="67"/>
    <s v="RC General"/>
    <n v="201.1"/>
    <m/>
    <m/>
    <x v="74"/>
    <n v="17283430.244149998"/>
    <n v="14944322.83862"/>
    <n v="17283430.244149998"/>
    <n v="14944322.83862"/>
    <n v="9150572.3407299984"/>
    <n v="6562817.1625400018"/>
    <n v="9150572.3407299984"/>
    <n v="6562817.1625400018"/>
    <n v="0"/>
    <n v="0"/>
    <n v="0"/>
    <n v="0"/>
    <n v="-1406.8217999999999"/>
    <n v="440.56277"/>
    <n v="2128369.77373"/>
    <n v="2169922.4747599997"/>
    <n v="6010124.01657"/>
    <n v="5437743.0563999992"/>
    <n v="0"/>
    <n v="0"/>
    <n v="0"/>
    <n v="0"/>
    <n v="0"/>
    <n v="0"/>
    <s v="RC General"/>
    <s v="Daños Sin Autos"/>
    <s v="Responsabilidad Civil y Riesgos Profesionales"/>
    <x v="21"/>
    <x v="0"/>
    <n v="685817779.55171001"/>
    <n v="608817487.13983989"/>
    <n v="1025001350.6946898"/>
    <n v="915229324.65265012"/>
    <n v="979173922.5983398"/>
    <n v="876641246.77608013"/>
    <n v="17283430.244149998"/>
    <n v="14944322.838619996"/>
    <n v="9150572.3407299984"/>
    <n v="6562817.1625400009"/>
    <n v="21869604.299090002"/>
    <n v="19516672.183869999"/>
    <n v="100"/>
    <n v="100.00000000000003"/>
    <n v="2339107.4055299982"/>
    <n v="15.652147178493347"/>
    <n v="79.029460285521324"/>
    <n v="76.572085127151325"/>
    <n v="2.5201198859917926"/>
    <n v="2.4546474361022126"/>
    <n v="1.6861860945291667"/>
    <n v="1.7651032002860758"/>
    <n v="1.6328500886148618"/>
    <n v="1.7047250392995958"/>
    <m/>
    <m/>
    <m/>
    <n v="0"/>
    <m/>
    <n v="0"/>
    <m/>
    <n v="0"/>
    <m/>
    <n v="39.430554197985003"/>
    <n v="52.944191121014505"/>
    <n v="43.915119028210384"/>
    <n v="100"/>
    <n v="-1.9149394281745225"/>
    <n v="10.526075878048925"/>
    <n v="35.413075801132443"/>
    <n v="39.904836478179867"/>
    <m/>
    <n v="2024"/>
    <n v="4"/>
    <d v="2026-02-27T00:00:00"/>
    <x v="21"/>
    <x v="74"/>
  </r>
  <r>
    <n v="2025"/>
    <n v="12"/>
    <n v="201.1"/>
    <x v="67"/>
    <s v="Responsabilidad Civil y Riesgos Profesionales"/>
    <n v="201.1"/>
    <m/>
    <m/>
    <x v="74"/>
    <n v="21871531.865920007"/>
    <n v="19519102.491230004"/>
    <n v="21871531.865920007"/>
    <n v="19519102.491230004"/>
    <n v="10675318.015369998"/>
    <n v="7926763.6329799993"/>
    <n v="10675318.015369998"/>
    <n v="7926763.6329799993"/>
    <n v="0"/>
    <n v="0"/>
    <n v="0"/>
    <n v="0"/>
    <n v="-1149.0876199999998"/>
    <n v="-393.59153999999995"/>
    <n v="2980673.5049300003"/>
    <n v="3337202.6120999991"/>
    <n v="7802245.0432600006"/>
    <n v="7251398.33012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757789682.82363987"/>
    <n v="674707911.20704985"/>
    <n v="1025001350.6946898"/>
    <n v="915229324.65265012"/>
    <n v="979173922.5983398"/>
    <n v="876641246.77608013"/>
    <n v="21871531.865920011"/>
    <n v="19519102.49123"/>
    <n v="10675318.01537"/>
    <n v="7926763.6329799984"/>
    <n v="21871531.865920007"/>
    <n v="19519102.491230004"/>
    <n v="99.999999999999972"/>
    <n v="100.00000000000003"/>
    <n v="2352429.3746900037"/>
    <n v="12.051934128359431"/>
    <n v="100"/>
    <n v="100"/>
    <n v="2.8862271896370171"/>
    <n v="2.8929707458610356"/>
    <n v="2.1338051750952993"/>
    <n v="2.2336718085671259"/>
    <n v="2.1327007303484224"/>
    <n v="2.2265781541780174"/>
    <m/>
    <m/>
    <m/>
    <n v="0"/>
    <m/>
    <n v="0"/>
    <m/>
    <n v="0"/>
    <m/>
    <n v="34.674357778935104"/>
    <n v="48.809192153587411"/>
    <n v="40.610287468604255"/>
    <n v="99.999999999999972"/>
    <n v="-10.683472015672614"/>
    <n v="7.5964205531498408"/>
    <n v="38.202767131812479"/>
    <n v="46.021504545382953"/>
    <m/>
    <n v="2024"/>
    <n v="4"/>
    <d v="2026-02-27T00:00:00"/>
    <x v="22"/>
    <x v="74"/>
  </r>
  <r>
    <n v="2025"/>
    <n v="12"/>
    <n v="201.1"/>
    <x v="67"/>
    <s v="Miscelaneos"/>
    <n v="201.1"/>
    <m/>
    <m/>
    <x v="74"/>
    <n v="18488020.312490005"/>
    <n v="15556913.919900002"/>
    <n v="18488020.312490005"/>
    <n v="15556913.919900002"/>
    <n v="3138927.3225400001"/>
    <n v="3067729.1234699995"/>
    <n v="3138927.3225400001"/>
    <n v="3067729.1234699995"/>
    <n v="0"/>
    <n v="0"/>
    <n v="0"/>
    <n v="0"/>
    <n v="156669.81960999998"/>
    <n v="148993.72897999999"/>
    <n v="2244115.0063800011"/>
    <n v="1731496.28651"/>
    <n v="12470898.15377"/>
    <n v="11051868.778820002"/>
    <n v="0"/>
    <n v="0"/>
    <n v="0"/>
    <n v="0"/>
    <n v="0"/>
    <n v="0"/>
    <s v="Miscelaneos"/>
    <s v="Daños Sin Autos"/>
    <s v="Diversos"/>
    <x v="8"/>
    <x v="0"/>
    <n v="688305366.09505999"/>
    <n v="611033538.29518998"/>
    <n v="1025001350.6946898"/>
    <n v="915229324.65265012"/>
    <n v="979173922.5983398"/>
    <n v="876641246.77608013"/>
    <n v="18488020.312490001"/>
    <n v="15556913.919899998"/>
    <n v="3138927.3225399987"/>
    <n v="3067729.12347"/>
    <n v="37198386.639649995"/>
    <n v="33045302.389540013"/>
    <n v="100.00000000000003"/>
    <n v="100.00000000000003"/>
    <n v="2931106.3925900031"/>
    <n v="18.841181533058471"/>
    <n v="49.70113486799319"/>
    <n v="47.077535368005307"/>
    <n v="2.6860200752723284"/>
    <n v="2.5460000057123651"/>
    <n v="1.8037069219430626"/>
    <n v="1.888124253087758"/>
    <n v="1.6997831582597287"/>
    <n v="1.7746043751776255"/>
    <m/>
    <m/>
    <m/>
    <n v="0"/>
    <m/>
    <n v="0"/>
    <m/>
    <n v="0"/>
    <m/>
    <n v="2.3208763291807877"/>
    <n v="16.978168941211223"/>
    <n v="19.719393828783996"/>
    <n v="100.00000000000004"/>
    <n v="29.605533887874191"/>
    <n v="12.839723338639807"/>
    <n v="17.994814637321021"/>
    <n v="15.667000044628383"/>
    <m/>
    <n v="2024"/>
    <n v="4"/>
    <d v="2026-02-27T00:00:00"/>
    <x v="8"/>
    <x v="74"/>
  </r>
  <r>
    <n v="2025"/>
    <n v="12"/>
    <n v="201.1"/>
    <x v="67"/>
    <s v="Tecnicos"/>
    <n v="201.1"/>
    <m/>
    <m/>
    <x v="74"/>
    <n v="18807011.735300001"/>
    <n v="17544387.203950003"/>
    <n v="18807011.735300001"/>
    <n v="17544387.203950003"/>
    <n v="7015944.0200799974"/>
    <n v="5608070.4321999988"/>
    <n v="7015944.0200799974"/>
    <n v="5608070.4321999988"/>
    <n v="0"/>
    <n v="0"/>
    <n v="0"/>
    <n v="0"/>
    <n v="7871.7343799999999"/>
    <n v="-32290.824900000014"/>
    <n v="1525647.5157700006"/>
    <n v="1134844.3068100002"/>
    <n v="3207431.7275299998"/>
    <n v="3124622.4347099997"/>
    <n v="0"/>
    <n v="0"/>
    <n v="0"/>
    <n v="0"/>
    <n v="0"/>
    <n v="0"/>
    <s v="Tecnicos"/>
    <s v="Daños Sin Autos"/>
    <s v="Diversos"/>
    <x v="7"/>
    <x v="0"/>
    <n v="691008462.46081996"/>
    <n v="613501977.83583987"/>
    <n v="1025001350.6946898"/>
    <n v="915229324.65265012"/>
    <n v="979173922.5983398"/>
    <n v="876641246.77608013"/>
    <n v="18807011.735299997"/>
    <n v="17544387.203949999"/>
    <n v="7015944.0200799983"/>
    <n v="5608070.4322000016"/>
    <n v="37295032.047789998"/>
    <n v="33101301.123850003"/>
    <n v="100.00000000000003"/>
    <n v="100.00000000000003"/>
    <n v="1262624.531349998"/>
    <n v="7.1967434181213541"/>
    <n v="50.427659403002046"/>
    <n v="53.002107495131057"/>
    <n v="2.721676036835273"/>
    <n v="2.8597115963405271"/>
    <n v="1.8348279953537268"/>
    <n v="1.9207018591134086"/>
    <n v="1.9169389279138853"/>
    <n v="2.0013189281785362"/>
    <m/>
    <m/>
    <m/>
    <n v="0"/>
    <m/>
    <n v="0"/>
    <m/>
    <n v="0"/>
    <m/>
    <n v="25.104420582815344"/>
    <n v="37.30493774782601"/>
    <n v="31.965040254796584"/>
    <n v="99.999999999999986"/>
    <n v="34.436724633930794"/>
    <n v="2.6502175718931431"/>
    <n v="47.566016843790507"/>
    <n v="36.31940596097418"/>
    <m/>
    <n v="2024"/>
    <n v="4"/>
    <d v="2026-02-27T00:00:00"/>
    <x v="7"/>
    <x v="74"/>
  </r>
  <r>
    <n v="2025"/>
    <n v="12"/>
    <n v="201.1"/>
    <x v="67"/>
    <s v="Diversos"/>
    <n v="201.1"/>
    <m/>
    <m/>
    <x v="74"/>
    <n v="37295032.047790006"/>
    <n v="33101301.123850007"/>
    <n v="37295032.047790006"/>
    <n v="33101301.123850007"/>
    <n v="10154871.342619998"/>
    <n v="8675799.5556700006"/>
    <n v="10154871.342619998"/>
    <n v="8675799.5556700006"/>
    <n v="0"/>
    <n v="0"/>
    <n v="0"/>
    <n v="0"/>
    <n v="164541.55398999996"/>
    <n v="116702.90407999998"/>
    <n v="3769762.5221500001"/>
    <n v="2866340.5933199995"/>
    <n v="15678329.881299999"/>
    <n v="14176491.21353"/>
    <n v="0"/>
    <n v="0"/>
    <n v="0"/>
    <n v="0"/>
    <n v="0"/>
    <n v="0"/>
    <s v="Diversos"/>
    <s v="Daños Sin Autos"/>
    <s v="Diversos"/>
    <x v="6"/>
    <x v="0"/>
    <n v="691008462.46081996"/>
    <n v="613501977.83583999"/>
    <n v="1025001350.6946898"/>
    <n v="915229324.65265012"/>
    <n v="979173922.5983398"/>
    <n v="876641246.77608013"/>
    <n v="37295032.047789998"/>
    <n v="33101301.12385001"/>
    <n v="10154871.342620004"/>
    <n v="8675799.5556700006"/>
    <n v="37295032.047790006"/>
    <n v="33101301.123850007"/>
    <n v="100.00000000000003"/>
    <n v="99.999999999999986"/>
    <n v="4193730.9239399992"/>
    <n v="12.669383926175492"/>
    <n v="100"/>
    <n v="100"/>
    <n v="5.3971889019962074"/>
    <n v="5.3954677115494496"/>
    <n v="3.6385349172967896"/>
    <n v="3.8088261122011664"/>
    <n v="3.6167220861736142"/>
    <n v="3.7759233033561617"/>
    <m/>
    <m/>
    <m/>
    <n v="0"/>
    <m/>
    <n v="0"/>
    <m/>
    <n v="0"/>
    <m/>
    <n v="17.048247570258379"/>
    <n v="27.228482682646593"/>
    <n v="26.209844510972868"/>
    <n v="99.999999999999943"/>
    <n v="31.518303544785418"/>
    <n v="10.593867305731109"/>
    <n v="24.044413854605175"/>
    <n v="20.218970619361528"/>
    <m/>
    <n v="2024"/>
    <n v="4"/>
    <d v="2026-02-27T00:00:00"/>
    <x v="6"/>
    <x v="74"/>
  </r>
  <r>
    <n v="2025"/>
    <n v="12"/>
    <n v="201.1"/>
    <x v="67"/>
    <s v="Huracan y Otros Riesgos Hidrometeorologicos"/>
    <n v="201.1"/>
    <m/>
    <m/>
    <x v="74"/>
    <n v="23197857.011370003"/>
    <n v="20492623.836210001"/>
    <n v="23197857.011370003"/>
    <n v="20492623.836210001"/>
    <n v="11407851.490079999"/>
    <n v="6622132.7381100012"/>
    <n v="11407851.490079999"/>
    <n v="6622132.7381100012"/>
    <n v="0"/>
    <n v="0"/>
    <n v="0"/>
    <n v="0"/>
    <n v="455.6823"/>
    <n v="-448.34424999999999"/>
    <n v="2474932.8746400001"/>
    <n v="1920070.4752600002"/>
    <n v="3974749.6165900002"/>
    <n v="3242113.8498"/>
    <n v="0"/>
    <n v="0"/>
    <n v="0"/>
    <n v="0"/>
    <n v="0"/>
    <n v="0"/>
    <s v="Huracan y Otros Riesgos Hidrometeorologicos"/>
    <s v="Daños Sin Autos"/>
    <s v="Riesgos Catastroficos"/>
    <x v="14"/>
    <x v="0"/>
    <n v="689436280.7552501"/>
    <n v="611861368.46168995"/>
    <n v="1025001350.6946898"/>
    <n v="915229324.65265012"/>
    <n v="979173922.5983398"/>
    <n v="876641246.77608013"/>
    <n v="23197857.011369999"/>
    <n v="20492623.836209998"/>
    <n v="11407851.490080001"/>
    <n v="6622132.7381100012"/>
    <n v="38761762.848389998"/>
    <n v="34998585.62145"/>
    <n v="100.00000000000003"/>
    <n v="100.00000000000003"/>
    <n v="2705233.175160002"/>
    <n v="13.201009284032805"/>
    <n v="59.847270368234931"/>
    <n v="58.552719980919576"/>
    <n v="3.3647572167159043"/>
    <n v="3.3492266210124506"/>
    <n v="2.2632025797476039"/>
    <n v="2.3691252877539957"/>
    <n v="2.2390698466733907"/>
    <n v="2.3376294363941121"/>
    <m/>
    <m/>
    <m/>
    <n v="0"/>
    <m/>
    <n v="0"/>
    <m/>
    <n v="0"/>
    <m/>
    <n v="72.268541589757859"/>
    <n v="49.176316090269246"/>
    <n v="32.314713777202329"/>
    <n v="99.999999999999986"/>
    <n v="28.898022574138317"/>
    <n v="22.597471918982581"/>
    <n v="62.266384385824125"/>
    <n v="59.222796120452273"/>
    <m/>
    <n v="2024"/>
    <n v="4"/>
    <d v="2026-02-27T00:00:00"/>
    <x v="14"/>
    <x v="74"/>
  </r>
  <r>
    <n v="2025"/>
    <n v="12"/>
    <n v="201.1"/>
    <x v="67"/>
    <s v="Riesgos Catastroficos"/>
    <n v="201.1"/>
    <m/>
    <m/>
    <x v="74"/>
    <n v="38761762.848390006"/>
    <n v="34998585.62145"/>
    <n v="38761762.848390006"/>
    <n v="34998585.62145"/>
    <n v="12144880.341960005"/>
    <n v="6399232.725469999"/>
    <n v="12144880.341960005"/>
    <n v="6399232.725469999"/>
    <n v="0"/>
    <n v="0"/>
    <n v="0"/>
    <n v="0"/>
    <n v="-1892.5740499999997"/>
    <n v="-462.21203000000003"/>
    <n v="2798478.6146299993"/>
    <n v="1774632.7489900005"/>
    <n v="7224820.3520999979"/>
    <n v="6502379.8809599997"/>
    <n v="0"/>
    <n v="0"/>
    <n v="0"/>
    <n v="0"/>
    <n v="0"/>
    <n v="0"/>
    <s v="Riesgos Catastroficos"/>
    <s v="Daños Sin Autos"/>
    <s v="Riesgos Catastroficos"/>
    <x v="15"/>
    <x v="0"/>
    <n v="689436280.75524986"/>
    <n v="611861368.46168995"/>
    <n v="1025001350.6946898"/>
    <n v="915229324.65265012"/>
    <n v="979173922.5983398"/>
    <n v="876641246.77608013"/>
    <n v="38761762.84839002"/>
    <n v="34998585.621450007"/>
    <n v="12144880.34196"/>
    <n v="6399232.7254699999"/>
    <n v="38761762.848390006"/>
    <n v="34998585.62145"/>
    <n v="99.999999999999972"/>
    <n v="99.999999999999972"/>
    <n v="3763177.226940006"/>
    <n v="10.752369446134491"/>
    <n v="100"/>
    <n v="100"/>
    <n v="5.6222400721250185"/>
    <n v="5.7200188515646326"/>
    <n v="3.7816304165959789"/>
    <n v="3.9586187860816024"/>
    <n v="3.824023627600956"/>
    <n v="3.9923498637738253"/>
    <m/>
    <m/>
    <m/>
    <n v="0"/>
    <m/>
    <n v="0"/>
    <m/>
    <n v="0"/>
    <m/>
    <n v="89.78650821092009"/>
    <n v="31.332115594078175"/>
    <n v="18.284260954671335"/>
    <n v="100.00000000000004"/>
    <n v="57.693394096480063"/>
    <n v="11.110400874230963"/>
    <n v="38.734231139969886"/>
    <n v="27.292049703008075"/>
    <m/>
    <n v="2024"/>
    <n v="4"/>
    <d v="2026-02-27T00:00:00"/>
    <x v="15"/>
    <x v="74"/>
  </r>
  <r>
    <n v="2025"/>
    <n v="12"/>
    <n v="201.1"/>
    <x v="67"/>
    <s v="Terremoto y Erupcion Volcanica"/>
    <n v="201.1"/>
    <m/>
    <m/>
    <x v="74"/>
    <n v="15563905.993049996"/>
    <n v="14505796.106169999"/>
    <n v="15563905.993049996"/>
    <n v="14505796.106169999"/>
    <n v="760196.79989999998"/>
    <n v="-222767.64615000016"/>
    <n v="760196.79989999998"/>
    <n v="-222767.64615000016"/>
    <n v="0"/>
    <n v="0"/>
    <n v="0"/>
    <n v="0"/>
    <n v="-2348.2563499999997"/>
    <n v="-13.86778"/>
    <n v="322462.79245999997"/>
    <n v="-108230.61358999998"/>
    <n v="3247677.4744300004"/>
    <n v="3232980.9138899995"/>
    <n v="0"/>
    <n v="0"/>
    <n v="0"/>
    <n v="0"/>
    <n v="0"/>
    <n v="0"/>
    <s v="Terremoto y Erupcion Volcanica"/>
    <s v="Daños Sin Autos"/>
    <s v="Riesgos Catastroficos"/>
    <x v="16"/>
    <x v="0"/>
    <n v="689288235.98241007"/>
    <n v="611739262.27083015"/>
    <n v="1025001350.6946898"/>
    <n v="915229324.65265012"/>
    <n v="979173922.5983398"/>
    <n v="876641246.77608013"/>
    <n v="15563905.993049996"/>
    <n v="14505796.106170004"/>
    <n v="760196.79989999975"/>
    <n v="-222767.64615000002"/>
    <n v="38761762.848389998"/>
    <n v="34998585.621450007"/>
    <n v="100"/>
    <n v="99.999999999999972"/>
    <n v="1058109.8868799973"/>
    <n v="7.2943937660197244"/>
    <n v="40.152730034300944"/>
    <n v="41.446806631178987"/>
    <n v="2.2579677383972023"/>
    <n v="2.3712383691579979"/>
    <n v="1.5184278520707932"/>
    <n v="1.5894935142624664"/>
    <n v="1.5849356784623645"/>
    <n v="1.6547015280784758"/>
    <m/>
    <m/>
    <m/>
    <n v="0"/>
    <m/>
    <n v="0"/>
    <m/>
    <n v="0"/>
    <m/>
    <n v="-441.250990903824"/>
    <n v="4.8843574372619774"/>
    <n v="-1.5357147206505031"/>
    <n v="100.00000000000003"/>
    <n v="-397.94046412926747"/>
    <n v="0.45458234772928208"/>
    <n v="9.9290275896806968"/>
    <n v="-3.3477034499338982"/>
    <m/>
    <n v="2024"/>
    <n v="4"/>
    <d v="2026-02-27T00:00:00"/>
    <x v="16"/>
    <x v="74"/>
  </r>
  <r>
    <n v="2025"/>
    <n v="12"/>
    <n v="201.1"/>
    <x v="67"/>
    <s v="IMSS Muerte (riesgos de trabajo)"/>
    <n v="201.1"/>
    <m/>
    <m/>
    <x v="74"/>
    <n v="968718.16739000008"/>
    <n v="952135.37485000002"/>
    <n v="968718.16739000008"/>
    <n v="952135.37485000002"/>
    <n v="1635730.6591099997"/>
    <n v="1540074.2103100002"/>
    <n v="1635730.6591099997"/>
    <n v="1540074.2103100002"/>
    <n v="0"/>
    <n v="0"/>
    <n v="0"/>
    <n v="0"/>
    <n v="0"/>
    <n v="0"/>
    <n v="1635730.6591100001"/>
    <n v="1540074.2103100002"/>
    <n v="-201777.89726"/>
    <n v="-354743.44595000002"/>
    <n v="0"/>
    <n v="0"/>
    <n v="0"/>
    <n v="0"/>
    <n v="968718.16739000008"/>
    <n v="952135.37485000002"/>
    <s v="IMSS Muerte (riesgos de trabajo)"/>
    <s v="Pensiones"/>
    <s v="Pensiones IMSS"/>
    <x v="52"/>
    <x v="0"/>
    <n v="45827428.096350007"/>
    <n v="38588077.876569994"/>
    <n v="1025001350.6946898"/>
    <n v="915229324.65265012"/>
    <n v="979173922.5983398"/>
    <n v="876641246.77608013"/>
    <n v="968718.16739000008"/>
    <n v="952135.37485000002"/>
    <n v="1635730.6591099997"/>
    <n v="1540074.2103100002"/>
    <n v="45827428.096350007"/>
    <n v="38588077.876569994"/>
    <n v="100"/>
    <n v="100"/>
    <n v="16582.792540000053"/>
    <n v="1.7416423103292944"/>
    <n v="2.1138392609624872"/>
    <n v="2.4674340553980274"/>
    <n v="2.1138392609624872"/>
    <n v="2.4674340553980274"/>
    <n v="9.4508964962188191E-2"/>
    <n v="9.893218610432411E-2"/>
    <n v="0.10403243746711859"/>
    <n v="0.10861174720577611"/>
    <m/>
    <m/>
    <n v="100"/>
    <n v="0"/>
    <m/>
    <n v="0"/>
    <m/>
    <n v="16582.792540000053"/>
    <n v="1.7416423103292944"/>
    <n v="6.2111584077980675"/>
    <n v="168.85516491521156"/>
    <n v="161.74950022759361"/>
    <n v="100"/>
    <n v="6.2111584077981119"/>
    <n v="-43.120049274020985"/>
    <n v="-810.65898759083939"/>
    <n v="-434.13746691942237"/>
    <m/>
    <n v="2024"/>
    <n v="4"/>
    <d v="2026-02-27T00:00:00"/>
    <x v="52"/>
    <x v="74"/>
  </r>
  <r>
    <n v="2025"/>
    <n v="12"/>
    <n v="201.1"/>
    <x v="67"/>
    <s v="Pensiones ISSSTE"/>
    <n v="201.1"/>
    <m/>
    <m/>
    <x v="74"/>
    <n v="12469821.30394"/>
    <n v="9480428.4735100009"/>
    <n v="12469821.30394"/>
    <n v="9480428.4735100009"/>
    <n v="7723898.0532699991"/>
    <n v="6818674.2724799998"/>
    <n v="7723898.0532699991"/>
    <n v="6818674.2724799998"/>
    <n v="0"/>
    <n v="0"/>
    <n v="0"/>
    <n v="0"/>
    <n v="0"/>
    <n v="0"/>
    <n v="7723898.053270001"/>
    <n v="6818674.2724799998"/>
    <n v="-817676.56868999999"/>
    <n v="-1600205.4644899997"/>
    <n v="0"/>
    <n v="0"/>
    <n v="0"/>
    <n v="0"/>
    <n v="12473501.240970001"/>
    <n v="9485088.27513"/>
    <s v="Pensiones ISSSTE"/>
    <s v="Pensiones"/>
    <s v="Pensiones ISSSTE"/>
    <x v="48"/>
    <x v="0"/>
    <n v="45827428.096350007"/>
    <n v="38588077.876569994"/>
    <n v="1025001350.6946898"/>
    <n v="915229324.65265012"/>
    <n v="979173922.5983398"/>
    <n v="876641246.77608013"/>
    <n v="12469821.30394"/>
    <n v="9480428.4735100009"/>
    <n v="7723898.0532699991"/>
    <n v="6818674.2724800007"/>
    <n v="45827428.096350007"/>
    <n v="38588077.876569994"/>
    <n v="100"/>
    <n v="100"/>
    <n v="2989392.8304299992"/>
    <n v="31.532254462790288"/>
    <n v="27.210388673182333"/>
    <n v="24.568283768459871"/>
    <n v="27.210388673182333"/>
    <n v="24.568283768459871"/>
    <n v="1.2165663289603119"/>
    <n v="1.2735042280180453"/>
    <n v="1.0358527877270578"/>
    <n v="1.0814490543737307"/>
    <m/>
    <m/>
    <n v="100.02951074390167"/>
    <n v="0"/>
    <m/>
    <n v="0"/>
    <m/>
    <n v="2988412.9658400007"/>
    <n v="31.50643282546617"/>
    <n v="13.275656595644403"/>
    <n v="61.940727657657249"/>
    <n v="71.923693022236137"/>
    <n v="100"/>
    <n v="13.275656595644424"/>
    <n v="-48.901776250926552"/>
    <n v="-944.61530989501887"/>
    <n v="-426.11242267274559"/>
    <m/>
    <n v="2024"/>
    <n v="4"/>
    <d v="2026-02-27T00:00:00"/>
    <x v="48"/>
    <x v="74"/>
  </r>
  <r>
    <n v="2025"/>
    <n v="12"/>
    <n v="201.1"/>
    <x v="67"/>
    <s v="ISSSTE Invalidez (invalidez y vida)"/>
    <n v="201.1"/>
    <m/>
    <m/>
    <x v="74"/>
    <n v="281620.11005000002"/>
    <n v="197879.42222000001"/>
    <n v="281620.11005000002"/>
    <n v="197879.42222000001"/>
    <n v="220592.96009000004"/>
    <n v="194931.81861000002"/>
    <n v="220592.96009000004"/>
    <n v="194931.81861000002"/>
    <n v="0"/>
    <n v="0"/>
    <n v="0"/>
    <n v="0"/>
    <n v="0"/>
    <n v="0"/>
    <n v="220592.96009000001"/>
    <n v="194931.81860999999"/>
    <n v="142239.42118"/>
    <n v="107742.72272999999"/>
    <n v="0"/>
    <n v="0"/>
    <n v="0"/>
    <n v="0"/>
    <n v="281620.11005000002"/>
    <n v="197879.42222000001"/>
    <s v="ISSSTE Invalidez (invalidez y vida)"/>
    <s v="Pensiones"/>
    <s v="Pensiones ISSSTE"/>
    <x v="49"/>
    <x v="0"/>
    <n v="45827428.096350007"/>
    <n v="38588077.876569994"/>
    <n v="1025001350.6946898"/>
    <n v="915229324.65265012"/>
    <n v="979173922.5983398"/>
    <n v="876641246.77608013"/>
    <n v="281620.11005000002"/>
    <n v="197879.42222000001"/>
    <n v="220592.96009000004"/>
    <n v="194931.81861000002"/>
    <n v="45827428.096350007"/>
    <n v="38588077.876569994"/>
    <n v="100"/>
    <n v="100"/>
    <n v="83740.68783000001"/>
    <n v="42.319048080147567"/>
    <n v="0.6145230525656098"/>
    <n v="0.51279937511515428"/>
    <n v="0.6145230525656098"/>
    <n v="0.51279937511515428"/>
    <n v="2.74750964824713E-2"/>
    <n v="2.876098960056981E-2"/>
    <n v="2.1620747597341207E-2"/>
    <n v="2.2572451723862842E-2"/>
    <m/>
    <m/>
    <n v="100"/>
    <n v="0"/>
    <m/>
    <n v="0"/>
    <m/>
    <n v="83740.68783000001"/>
    <n v="42.319048080147567"/>
    <n v="13.164162558468838"/>
    <n v="78.32997439381549"/>
    <n v="98.510404175971928"/>
    <n v="100"/>
    <n v="13.164162558468838"/>
    <n v="32.017659825107359"/>
    <n v="155.08567052648914"/>
    <n v="180.92341985685033"/>
    <m/>
    <n v="2024"/>
    <n v="4"/>
    <d v="2026-02-27T00:00:00"/>
    <x v="49"/>
    <x v="74"/>
  </r>
  <r>
    <n v="2025"/>
    <n v="12"/>
    <n v="201.1"/>
    <x v="67"/>
    <s v="Pensiones Total"/>
    <n v="201.1"/>
    <m/>
    <m/>
    <x v="74"/>
    <n v="45827428.096350007"/>
    <n v="38588077.876569994"/>
    <n v="45827428.096350007"/>
    <n v="38588077.876569994"/>
    <n v="35106175.450180009"/>
    <n v="31705869.062089998"/>
    <n v="35106175.450180009"/>
    <n v="31705869.062089998"/>
    <n v="0"/>
    <n v="0"/>
    <n v="0"/>
    <n v="0"/>
    <n v="0"/>
    <n v="0"/>
    <n v="35106175.450179994"/>
    <n v="31705869.062090002"/>
    <n v="-3878062.1455699997"/>
    <n v="-7367454.2753699999"/>
    <n v="0"/>
    <n v="0"/>
    <n v="0"/>
    <n v="0"/>
    <n v="45833757.713909999"/>
    <n v="38609890.626100004"/>
    <s v="Pensiones Total"/>
    <s v="Totales"/>
    <s v="Pensiones Total"/>
    <x v="45"/>
    <x v="0"/>
    <n v="45827428.096350007"/>
    <n v="38588077.876569994"/>
    <n v="1025001350.6946898"/>
    <n v="915229324.65265012"/>
    <n v="979173922.5983398"/>
    <n v="876641246.77608013"/>
    <n v="45827428.096350007"/>
    <n v="38588077.876569994"/>
    <n v="35106175.450180009"/>
    <n v="31705869.062090002"/>
    <n v="45827428.096350007"/>
    <n v="38588077.876569994"/>
    <n v="100"/>
    <n v="100"/>
    <n v="7239350.219780013"/>
    <n v="18.760587772565952"/>
    <n v="100"/>
    <n v="100"/>
    <n v="100"/>
    <n v="100"/>
    <n v="4.4709627031506525"/>
    <n v="4.6802132939511054"/>
    <n v="4.2162195678350916"/>
    <n v="4.40180952225107"/>
    <m/>
    <m/>
    <n v="100.01381185421683"/>
    <n v="0"/>
    <m/>
    <n v="0"/>
    <m/>
    <n v="7223867.0878099948"/>
    <n v="18.7098874683854"/>
    <n v="10.724532992396929"/>
    <n v="76.605161817876692"/>
    <n v="82.164934888714029"/>
    <n v="100"/>
    <n v="10.724532992396863"/>
    <n v="-47.36225023432209"/>
    <n v="-905.2504609881662"/>
    <n v="-430.35040160459914"/>
    <m/>
    <n v="2024"/>
    <n v="4"/>
    <d v="2026-02-27T00:00:00"/>
    <x v="45"/>
    <x v="74"/>
  </r>
  <r>
    <n v="2025"/>
    <n v="12"/>
    <n v="201.1"/>
    <x v="67"/>
    <s v="ISSSTE Incapacidad Permanente RT"/>
    <n v="201.1"/>
    <m/>
    <m/>
    <x v="74"/>
    <n v="603210.52630999999"/>
    <n v="657236.52412000007"/>
    <n v="603210.52630999999"/>
    <n v="657236.52412000007"/>
    <n v="794397.81628000003"/>
    <n v="743538.79187000007"/>
    <n v="794397.81628000003"/>
    <n v="743538.79187000007"/>
    <n v="0"/>
    <n v="0"/>
    <n v="0"/>
    <n v="0"/>
    <n v="0"/>
    <n v="0"/>
    <n v="794397.81628000003"/>
    <n v="743538.79187000007"/>
    <n v="13950.27218"/>
    <n v="-37406.845659999999"/>
    <n v="0"/>
    <n v="0"/>
    <n v="0"/>
    <n v="0"/>
    <n v="604985.17012999998"/>
    <n v="657236.52411999996"/>
    <s v="ISSSTE Incapacidad Permanente RT"/>
    <s v="Pensiones"/>
    <s v="Pensiones ISSSTE"/>
    <x v="46"/>
    <x v="0"/>
    <n v="45827428.096350007"/>
    <n v="38588077.876569994"/>
    <n v="1025001350.6946898"/>
    <n v="915229324.65265012"/>
    <n v="979173922.5983398"/>
    <n v="876641246.77608013"/>
    <n v="603210.52630999999"/>
    <n v="657236.52412000007"/>
    <n v="794397.81628000003"/>
    <n v="743538.79187000007"/>
    <n v="45827428.096350007"/>
    <n v="38588077.876569994"/>
    <n v="100"/>
    <n v="100"/>
    <n v="-54025.997810000088"/>
    <n v="-8.2201758160561198"/>
    <n v="1.3162652834057769"/>
    <n v="1.703211355129618"/>
    <n v="1.3162652834057769"/>
    <n v="1.703211355129618"/>
    <n v="5.884972989559252E-2"/>
    <n v="6.1604022777620358E-2"/>
    <n v="7.1811130436564188E-2"/>
    <n v="7.4972119614157007E-2"/>
    <m/>
    <m/>
    <n v="100.29419974330619"/>
    <n v="0"/>
    <m/>
    <n v="0"/>
    <m/>
    <n v="-52251.353989999974"/>
    <n v="-7.9501598089000591"/>
    <n v="6.8401305979059357"/>
    <n v="131.69495253001367"/>
    <n v="113.1310821268726"/>
    <n v="100"/>
    <n v="6.8401305979059357"/>
    <n v="-137.29336685268106"/>
    <n v="5694.496896045508"/>
    <n v="-1987.7078078921879"/>
    <m/>
    <n v="2024"/>
    <n v="4"/>
    <d v="2026-02-27T00:00:00"/>
    <x v="46"/>
    <x v="74"/>
  </r>
  <r>
    <n v="2025"/>
    <n v="12"/>
    <n v="201.1"/>
    <x v="67"/>
    <s v="IMSS Invalidez (invalidez y vida)"/>
    <n v="201.1"/>
    <m/>
    <m/>
    <x v="74"/>
    <n v="9892895.6544999983"/>
    <n v="9015471.1866800003"/>
    <n v="9892895.6544999983"/>
    <n v="9015471.1866800003"/>
    <n v="6224465.766689999"/>
    <n v="5414700.2229599999"/>
    <n v="6224465.766689999"/>
    <n v="5414700.2229599999"/>
    <n v="0"/>
    <n v="0"/>
    <n v="0"/>
    <n v="0"/>
    <n v="0"/>
    <n v="0"/>
    <n v="6224465.7666900009"/>
    <n v="5414700.2229599999"/>
    <n v="1463859.9353400001"/>
    <n v="803830.07104000007"/>
    <n v="0"/>
    <n v="0"/>
    <n v="0"/>
    <n v="0"/>
    <n v="9894878.6598199978"/>
    <n v="9019406.7735200003"/>
    <s v="IMSS Invalidez (invalidez y vida)"/>
    <s v="Pensiones"/>
    <s v="Pensiones IMSS"/>
    <x v="50"/>
    <x v="0"/>
    <n v="45827428.096350007"/>
    <n v="38588077.876569994"/>
    <n v="1025001350.6946898"/>
    <n v="915229324.65265012"/>
    <n v="979173922.5983398"/>
    <n v="876641246.77608013"/>
    <n v="9892895.6544999983"/>
    <n v="9015471.1866800003"/>
    <n v="6224465.76669"/>
    <n v="5414700.222959999"/>
    <n v="45827428.096350007"/>
    <n v="38588077.876569994"/>
    <n v="100"/>
    <n v="100"/>
    <n v="877424.46781999804"/>
    <n v="9.7324305036475387"/>
    <n v="21.587280948214357"/>
    <n v="23.363359054880618"/>
    <n v="21.587280948214357"/>
    <n v="23.363359054880618"/>
    <n v="0.96515927981901051"/>
    <n v="1.0103307927409024"/>
    <n v="0.98505051617544837"/>
    <n v="1.0284105635954426"/>
    <m/>
    <m/>
    <n v="100.02004474108747"/>
    <n v="0"/>
    <m/>
    <n v="0"/>
    <m/>
    <n v="875471.88629999757"/>
    <n v="9.7065351223573515"/>
    <n v="14.954946910935952"/>
    <n v="62.918542599392183"/>
    <n v="60.060091267997215"/>
    <n v="99.999999999999986"/>
    <n v="14.954946910935995"/>
    <n v="82.110621147333987"/>
    <n v="425.20910753966979"/>
    <n v="673.61254797975266"/>
    <m/>
    <n v="2024"/>
    <n v="4"/>
    <d v="2026-02-27T00:00:00"/>
    <x v="50"/>
    <x v="74"/>
  </r>
  <r>
    <n v="2025"/>
    <n v="12"/>
    <n v="201.1"/>
    <x v="67"/>
    <s v="IMSS Muerte (invalidez y vida)"/>
    <n v="201.1"/>
    <m/>
    <m/>
    <x v="74"/>
    <n v="15279667.1094"/>
    <n v="13547518.731620001"/>
    <n v="15279667.1094"/>
    <n v="13547518.731620001"/>
    <n v="15888887.400080001"/>
    <n v="14801714.929790001"/>
    <n v="15888887.400080001"/>
    <n v="14801714.929790001"/>
    <n v="0"/>
    <n v="0"/>
    <n v="0"/>
    <n v="0"/>
    <n v="0"/>
    <n v="0"/>
    <n v="15888887.400079999"/>
    <n v="14801714.929789999"/>
    <n v="-3346982.4365799995"/>
    <n v="-4916489.2021399997"/>
    <n v="0"/>
    <n v="0"/>
    <n v="0"/>
    <n v="0"/>
    <n v="15280322.467599999"/>
    <n v="13549089.825610001"/>
    <s v="IMSS Muerte (invalidez y vida)"/>
    <s v="Pensiones"/>
    <s v="Pensiones IMSS"/>
    <x v="47"/>
    <x v="0"/>
    <n v="45827428.096350007"/>
    <n v="38588077.876569994"/>
    <n v="1025001350.6946898"/>
    <n v="915229324.65265012"/>
    <n v="979173922.5983398"/>
    <n v="876641246.77608013"/>
    <n v="15279667.1094"/>
    <n v="13547518.731619999"/>
    <n v="15888887.400080003"/>
    <n v="14801714.929789999"/>
    <n v="45827428.096350007"/>
    <n v="38588077.876569994"/>
    <n v="100"/>
    <n v="100.00000000000003"/>
    <n v="1732148.3777799997"/>
    <n v="12.785724176466019"/>
    <n v="33.341751313809759"/>
    <n v="35.108042372449489"/>
    <n v="33.341751313809759"/>
    <n v="35.108042372449489"/>
    <n v="1.4906972658176771"/>
    <n v="1.5604650774250417"/>
    <n v="1.4802321523910507"/>
    <n v="1.545389152226422"/>
    <m/>
    <m/>
    <n v="100.00428908689769"/>
    <n v="0"/>
    <m/>
    <n v="0"/>
    <m/>
    <n v="1731232.6419899985"/>
    <n v="12.777482947361406"/>
    <n v="7.3449088531083007"/>
    <n v="103.98713065093683"/>
    <n v="109.25775577813152"/>
    <n v="99.999999999999986"/>
    <n v="7.3449088531083007"/>
    <n v="-31.923323758686205"/>
    <n v="-474.72276001291237"/>
    <n v="-301.06269578192621"/>
    <m/>
    <n v="2024"/>
    <n v="4"/>
    <d v="2026-02-27T00:00:00"/>
    <x v="47"/>
    <x v="74"/>
  </r>
  <r>
    <n v="2025"/>
    <n v="12"/>
    <n v="201.1"/>
    <x v="67"/>
    <s v="Pensiones IMSS"/>
    <n v="201.1"/>
    <m/>
    <m/>
    <x v="74"/>
    <n v="33357606.792409997"/>
    <n v="29107649.40306"/>
    <n v="33357606.792409997"/>
    <n v="29107649.40306"/>
    <n v="27382277.396910001"/>
    <n v="24887194.789610002"/>
    <n v="27382277.396910001"/>
    <n v="24887194.789610002"/>
    <n v="0"/>
    <n v="0"/>
    <n v="0"/>
    <n v="0"/>
    <n v="0"/>
    <n v="0"/>
    <n v="27382277.396910001"/>
    <n v="24887194.789609998"/>
    <n v="-3060385.5768799996"/>
    <n v="-5767248.8108799998"/>
    <n v="0"/>
    <n v="0"/>
    <n v="0"/>
    <n v="0"/>
    <n v="33360256.472939998"/>
    <n v="29124802.35097"/>
    <s v="Pensiones IMSS"/>
    <s v="Pensiones"/>
    <s v="Pensiones IMSS"/>
    <x v="54"/>
    <x v="0"/>
    <n v="45827428.096350007"/>
    <n v="38588077.876569994"/>
    <n v="1025001350.6946898"/>
    <n v="915229324.65265012"/>
    <n v="979173922.5983398"/>
    <n v="876641246.77608013"/>
    <n v="33357606.792409997"/>
    <n v="29107649.40306"/>
    <n v="27382277.396910004"/>
    <n v="24887194.789609998"/>
    <n v="45827428.096350007"/>
    <n v="38588077.876569994"/>
    <n v="100"/>
    <n v="100"/>
    <n v="4249957.389349997"/>
    <n v="14.600826506118402"/>
    <n v="72.789611326817649"/>
    <n v="75.43171623154015"/>
    <n v="72.789611326817649"/>
    <n v="75.43171623154015"/>
    <n v="3.2543963741903403"/>
    <n v="3.4067090659330592"/>
    <n v="3.1803667801080349"/>
    <n v="3.3203604678773395"/>
    <m/>
    <m/>
    <n v="100.00794325728009"/>
    <n v="0"/>
    <m/>
    <n v="0"/>
    <m/>
    <n v="4235454.1219699979"/>
    <n v="14.542430437571486"/>
    <n v="10.025567880963649"/>
    <n v="82.087056086830586"/>
    <n v="85.50053096006333"/>
    <n v="99.999999999999986"/>
    <n v="10.025567880963671"/>
    <n v="-46.935086776444656"/>
    <n v="-894.73292528144998"/>
    <n v="-431.52628932290799"/>
    <m/>
    <n v="2024"/>
    <n v="4"/>
    <d v="2026-02-27T00:00:00"/>
    <x v="54"/>
    <x v="74"/>
  </r>
  <r>
    <n v="2025"/>
    <n v="12"/>
    <n v="201.1"/>
    <x v="67"/>
    <s v="IMSS Jubilacion (retiro, cesantia y vejez)"/>
    <n v="201.1"/>
    <m/>
    <m/>
    <x v="74"/>
    <n v="1236263.48019"/>
    <n v="1002239.21527"/>
    <n v="1236263.48019"/>
    <n v="1002239.21527"/>
    <n v="422225.46581000002"/>
    <n v="334076.69737999997"/>
    <n v="422225.46581000002"/>
    <n v="334076.69737999997"/>
    <n v="0"/>
    <n v="0"/>
    <n v="0"/>
    <n v="0"/>
    <n v="0"/>
    <n v="0"/>
    <n v="422225.46581000002"/>
    <n v="334076.69738000003"/>
    <n v="101370.92110000001"/>
    <n v="31679.114109999999"/>
    <n v="0"/>
    <n v="0"/>
    <n v="0"/>
    <n v="0"/>
    <n v="1236263.48019"/>
    <n v="1002239.2152699999"/>
    <s v="IMSS Jubilacion (retiro, cesantia y vejez)"/>
    <s v="Pensiones"/>
    <s v="Pensiones IMSS"/>
    <x v="51"/>
    <x v="0"/>
    <n v="45827428.096349999"/>
    <n v="38588077.876570001"/>
    <n v="1025001350.6946898"/>
    <n v="915229324.65265012"/>
    <n v="979173922.5983398"/>
    <n v="876641246.77608013"/>
    <n v="1236263.48019"/>
    <n v="1002239.21527"/>
    <n v="422225.46580999997"/>
    <n v="334076.69737999997"/>
    <n v="45827428.096349999"/>
    <n v="38588077.876570001"/>
    <n v="100"/>
    <n v="100"/>
    <n v="234024.26491999999"/>
    <n v="23.350140500833881"/>
    <n v="2.6976497079234178"/>
    <n v="2.5972768544621965"/>
    <n v="2.6976497079234178"/>
    <n v="2.5972768544621965"/>
    <n v="0.1206109123029085"/>
    <n v="0.12625576025446494"/>
    <n v="0.10950689496868692"/>
    <n v="0.11432717989894005"/>
    <m/>
    <m/>
    <n v="100"/>
    <n v="0"/>
    <m/>
    <n v="0"/>
    <m/>
    <n v="234024.2649200001"/>
    <n v="23.350140500833906"/>
    <n v="26.385787791039505"/>
    <n v="34.153355864326649"/>
    <n v="33.333029908433666"/>
    <n v="100.00000000000003"/>
    <n v="26.385787791039483"/>
    <n v="219.99291630443895"/>
    <n v="416.51536873526538"/>
    <n v="1054.5645191338972"/>
    <m/>
    <n v="2024"/>
    <n v="4"/>
    <d v="2026-02-27T00:00:00"/>
    <x v="51"/>
    <x v="74"/>
  </r>
  <r>
    <n v="2025"/>
    <n v="12"/>
    <n v="201.1"/>
    <x v="67"/>
    <s v="ISSSTE Muerte (invalidez y vida)"/>
    <n v="201.1"/>
    <m/>
    <m/>
    <x v="74"/>
    <n v="2674708.3738700002"/>
    <n v="2547607.3319700002"/>
    <n v="2674708.3738700002"/>
    <n v="2547607.3319700002"/>
    <n v="1919512.4477599999"/>
    <n v="1722011.5080899999"/>
    <n v="1919512.4477599999"/>
    <n v="1722011.5080899999"/>
    <n v="0"/>
    <n v="0"/>
    <n v="0"/>
    <n v="0"/>
    <n v="0"/>
    <n v="0"/>
    <n v="1919512.4477599999"/>
    <n v="1722011.5080900001"/>
    <n v="-162010.86340999999"/>
    <n v="-345493.11012999999"/>
    <n v="0"/>
    <n v="0"/>
    <n v="0"/>
    <n v="0"/>
    <n v="2676026.21691"/>
    <n v="2548589.4253500002"/>
    <s v="ISSSTE Muerte (invalidez y vida)"/>
    <s v="Pensiones"/>
    <s v="Pensiones ISSSTE"/>
    <x v="53"/>
    <x v="0"/>
    <n v="45827428.096349999"/>
    <n v="38588077.876570001"/>
    <n v="1025001350.6946898"/>
    <n v="915229324.65265012"/>
    <n v="979173922.5983398"/>
    <n v="876641246.77608013"/>
    <n v="2674708.3738700002"/>
    <n v="2547607.3319700002"/>
    <n v="1919512.4477599999"/>
    <n v="1722011.5080899999"/>
    <n v="45827428.096349999"/>
    <n v="38588077.876570001"/>
    <n v="100"/>
    <n v="100"/>
    <n v="127101.04190000007"/>
    <n v="4.989035802535402"/>
    <n v="5.8364793421235701"/>
    <n v="6.6020581282097552"/>
    <n v="5.8364793421235701"/>
    <n v="6.6020581282097552"/>
    <n v="0.26094681456343738"/>
    <n v="0.27315968206877728"/>
    <n v="0.27835726668142696"/>
    <n v="0.2906100233520878"/>
    <m/>
    <m/>
    <n v="100.04927053180354"/>
    <n v="0"/>
    <m/>
    <n v="0"/>
    <m/>
    <n v="127436.79155999981"/>
    <n v="5.0002872291796674"/>
    <n v="11.469199755178284"/>
    <n v="71.765298471873507"/>
    <n v="67.593285922851081"/>
    <n v="100"/>
    <n v="11.469199755178261"/>
    <n v="-53.107353327816128"/>
    <n v="-1184.8047762712679"/>
    <n v="-498.42137443552855"/>
    <m/>
    <n v="2024"/>
    <n v="4"/>
    <d v="2026-02-27T00:00:00"/>
    <x v="53"/>
    <x v="74"/>
  </r>
  <r>
    <n v="2025"/>
    <n v="12"/>
    <n v="201.1"/>
    <x v="67"/>
    <s v="ISSSTE Muerte (riesgos de trabajo)"/>
    <n v="201.1"/>
    <m/>
    <m/>
    <x v="74"/>
    <n v="208586.91885000002"/>
    <n v="226883.54569999999"/>
    <n v="208586.91885000002"/>
    <n v="226883.54569999999"/>
    <n v="593107.90992999997"/>
    <n v="571744.84079000005"/>
    <n v="593107.90992999997"/>
    <n v="571744.84079000005"/>
    <n v="0"/>
    <n v="0"/>
    <n v="0"/>
    <n v="0"/>
    <n v="0"/>
    <n v="0"/>
    <n v="593107.90993000008"/>
    <n v="571744.84078999993"/>
    <n v="-238273.05968999999"/>
    <n v="-331527.55349000002"/>
    <n v="0"/>
    <n v="0"/>
    <n v="0"/>
    <n v="0"/>
    <n v="208586.91885000002"/>
    <n v="226883.54569999999"/>
    <s v="ISSSTE Muerte (riesgos de trabajo)"/>
    <s v="Pensiones"/>
    <s v="Pensiones ISSSTE"/>
    <x v="55"/>
    <x v="0"/>
    <n v="45827428.096349999"/>
    <n v="38588077.876570001"/>
    <n v="1025001350.6946898"/>
    <n v="915229324.65265012"/>
    <n v="979173922.5983398"/>
    <n v="876641246.77608013"/>
    <n v="208586.91884999999"/>
    <n v="226883.54569999999"/>
    <n v="593107.90992999997"/>
    <n v="571744.84079000005"/>
    <n v="45827428.096349999"/>
    <n v="38588077.876570001"/>
    <n v="100.00000000000003"/>
    <n v="100"/>
    <n v="-18296.626849999971"/>
    <n v="-8.0643251556871132"/>
    <n v="0.45515737521088001"/>
    <n v="0.58796280661017231"/>
    <n v="0.45515737521088001"/>
    <n v="0.58796280661017231"/>
    <n v="2.0349916486317919E-2"/>
    <n v="2.1302335983018516E-2"/>
    <n v="2.478980290389049E-2"/>
    <n v="2.5881002808661215E-2"/>
    <m/>
    <m/>
    <n v="100.00000000000003"/>
    <n v="0"/>
    <m/>
    <n v="0"/>
    <m/>
    <n v="-18296.626849999971"/>
    <n v="-8.0643251556871132"/>
    <n v="3.7364690707976989"/>
    <n v="284.34568821476216"/>
    <n v="251.99925319661475"/>
    <n v="100"/>
    <n v="3.7364690707977433"/>
    <n v="-28.128731026518704"/>
    <n v="-248.91941653061838"/>
    <n v="-172.45771422954914"/>
    <m/>
    <n v="2024"/>
    <n v="4"/>
    <d v="2026-02-27T00:00:00"/>
    <x v="55"/>
    <x v="74"/>
  </r>
  <r>
    <n v="2025"/>
    <n v="12"/>
    <n v="201.1"/>
    <x v="67"/>
    <s v="IMSS Incapacidad Permanente RT"/>
    <n v="201.1"/>
    <m/>
    <m/>
    <x v="74"/>
    <n v="5980062.3809299991"/>
    <n v="4590284.8946399996"/>
    <n v="5980062.3809299991"/>
    <n v="4590284.8946399996"/>
    <n v="3210968.1052200003"/>
    <n v="2796628.7291700002"/>
    <n v="3210968.1052200003"/>
    <n v="2796628.7291700002"/>
    <n v="0"/>
    <n v="0"/>
    <n v="0"/>
    <n v="0"/>
    <n v="0"/>
    <n v="0"/>
    <n v="3210968.1052200003"/>
    <n v="2796628.7291700002"/>
    <n v="-1076856.0994800001"/>
    <n v="-1331525.34794"/>
    <n v="0"/>
    <n v="0"/>
    <n v="0"/>
    <n v="0"/>
    <n v="5980073.6979399994"/>
    <n v="4601931.1617200002"/>
    <s v="IMSS Incapacidad Permanente RT"/>
    <s v="Pensiones"/>
    <s v="Pensiones IMSS"/>
    <x v="44"/>
    <x v="0"/>
    <n v="45827428.096349999"/>
    <n v="38588077.876570001"/>
    <n v="1025001350.6946898"/>
    <n v="915229324.65265012"/>
    <n v="979173922.5983398"/>
    <n v="876641246.77608013"/>
    <n v="5980062.38093"/>
    <n v="4590284.8946399996"/>
    <n v="3210968.1052200003"/>
    <n v="2796628.7291699997"/>
    <n v="45827428.096349999"/>
    <n v="38588077.876570001"/>
    <n v="99.999999999999986"/>
    <n v="100"/>
    <n v="1389777.4862899994"/>
    <n v="30.276497389362909"/>
    <n v="13.049090095907632"/>
    <n v="11.895603894349813"/>
    <n v="13.049090095907632"/>
    <n v="11.895603894349813"/>
    <n v="0.58341995128855584"/>
    <n v="0.61072524940832595"/>
    <n v="0.50154477910573014"/>
    <n v="0.52362182495075926"/>
    <m/>
    <m/>
    <n v="100.00018924568472"/>
    <n v="0"/>
    <m/>
    <n v="0"/>
    <m/>
    <n v="1378142.5362199992"/>
    <n v="29.947048049821532"/>
    <n v="14.815673304370659"/>
    <n v="53.694558696570674"/>
    <n v="60.924948959825521"/>
    <n v="100"/>
    <n v="14.815673304370659"/>
    <n v="-19.126128455158454"/>
    <n v="-298.17986885810791"/>
    <n v="-210.03195571880462"/>
    <m/>
    <n v="2024"/>
    <n v="4"/>
    <d v="2026-02-27T00:00:00"/>
    <x v="44"/>
    <x v="74"/>
  </r>
  <r>
    <n v="2025"/>
    <n v="12"/>
    <n v="201.1"/>
    <x v="67"/>
    <s v="ISSSTE Jubilacion (retiro, cesantia y vejez)"/>
    <n v="201.1"/>
    <m/>
    <m/>
    <x v="74"/>
    <n v="8701695.3748599999"/>
    <n v="5850821.6495000003"/>
    <n v="8701695.3748599999"/>
    <n v="5850821.6495000003"/>
    <n v="4196286.91921"/>
    <n v="3586447.3131200001"/>
    <n v="4196286.91921"/>
    <n v="3586447.3131200001"/>
    <n v="0"/>
    <n v="0"/>
    <n v="0"/>
    <n v="0"/>
    <n v="0"/>
    <n v="0"/>
    <n v="4196286.91921"/>
    <n v="3586447.3131200001"/>
    <n v="-573582.33895"/>
    <n v="-993520.67793999997"/>
    <n v="0"/>
    <n v="0"/>
    <n v="0"/>
    <n v="0"/>
    <n v="8702282.8250300009"/>
    <n v="5854499.3577400008"/>
    <s v="ISSSTE Jubilacion (retiro, cesantia y vejez)"/>
    <s v="Pensiones"/>
    <s v="Pensiones ISSSTE"/>
    <x v="43"/>
    <x v="0"/>
    <n v="45827428.096349999"/>
    <n v="38588077.876570001"/>
    <n v="1025001350.6946898"/>
    <n v="915229324.65265012"/>
    <n v="979173922.5983398"/>
    <n v="876641246.77608013"/>
    <n v="8701695.3748599999"/>
    <n v="5850821.6495000003"/>
    <n v="4196286.91921"/>
    <n v="3586447.3131200001"/>
    <n v="45827428.096349999"/>
    <n v="38588077.876570001"/>
    <n v="100"/>
    <n v="100"/>
    <n v="2850873.7253599996"/>
    <n v="48.726040480205548"/>
    <n v="18.987963619876499"/>
    <n v="15.162252103395168"/>
    <n v="18.987963619876499"/>
    <n v="15.162252103395168"/>
    <n v="0.84894477153249281"/>
    <n v="0.8886771975880593"/>
    <n v="0.63927384010783495"/>
    <n v="0.66741345687496167"/>
    <m/>
    <m/>
    <n v="100.00675098523557"/>
    <n v="0"/>
    <m/>
    <n v="0"/>
    <m/>
    <n v="2847783.4672900001"/>
    <n v="48.642647189380227"/>
    <n v="17.004002926770312"/>
    <n v="48.223785577847963"/>
    <n v="61.298182169447792"/>
    <n v="100"/>
    <n v="17.004002926770312"/>
    <n v="-42.267699939644402"/>
    <n v="-731.59276955628093"/>
    <n v="-360.98366070812574"/>
    <m/>
    <n v="2024"/>
    <n v="4"/>
    <d v="2026-02-27T00:00:00"/>
    <x v="43"/>
    <x v="74"/>
  </r>
  <r>
    <n v="2025"/>
    <n v="12"/>
    <n v="201.1"/>
    <x v="67"/>
    <s v="AP Individual"/>
    <n v="201.1"/>
    <m/>
    <m/>
    <x v="74"/>
    <n v="3822693.4372799993"/>
    <n v="3705521.2749199998"/>
    <n v="3822693.4372799993"/>
    <n v="3705521.2749199998"/>
    <n v="405025.26086999994"/>
    <n v="387436.92212"/>
    <n v="405025.26086999994"/>
    <n v="387436.92212"/>
    <n v="0"/>
    <n v="0"/>
    <n v="0"/>
    <n v="0"/>
    <n v="16122.52341"/>
    <n v="-1547.9027699999999"/>
    <n v="317978.32623000001"/>
    <n v="298733.76948000002"/>
    <n v="3230650.8714399994"/>
    <n v="3041010.9245099993"/>
    <n v="0"/>
    <n v="0"/>
    <n v="0"/>
    <n v="0"/>
    <n v="0"/>
    <n v="0"/>
    <s v="AP Individual"/>
    <s v="Accidentes y Enfermedades"/>
    <s v="Accidentes Personales"/>
    <x v="4"/>
    <x v="0"/>
    <n v="796217599.13223994"/>
    <n v="717046143.6465199"/>
    <n v="1025001350.6946898"/>
    <n v="915229324.65265012"/>
    <n v="979173922.5983398"/>
    <n v="876641246.77608013"/>
    <n v="3822693.4372799997"/>
    <n v="3705521.2749200007"/>
    <n v="405025.26086999994"/>
    <n v="387436.92212"/>
    <n v="173788991.54092997"/>
    <n v="156345990.39700007"/>
    <n v="99.999999999999986"/>
    <n v="99.999999999999972"/>
    <n v="117172.16235999949"/>
    <n v="3.162096603062392"/>
    <n v="2.1996177107568382"/>
    <n v="2.3700775859430676"/>
    <n v="0.48010662430046419"/>
    <n v="0.5167758459833095"/>
    <n v="0.37294520974915663"/>
    <n v="0.39039984103499048"/>
    <n v="0.40487353006595672"/>
    <n v="0.42269529166547398"/>
    <m/>
    <m/>
    <m/>
    <n v="0"/>
    <m/>
    <n v="0"/>
    <m/>
    <n v="0"/>
    <m/>
    <n v="4.5396651030983337"/>
    <n v="10.595284908804818"/>
    <n v="10.45566583957515"/>
    <n v="100"/>
    <n v="6.4420426199216063"/>
    <n v="6.2360823962037237"/>
    <n v="9.8425468700759779"/>
    <n v="9.8235020161308775"/>
    <m/>
    <n v="2024"/>
    <n v="4"/>
    <d v="2026-02-27T00:00:00"/>
    <x v="4"/>
    <x v="74"/>
  </r>
  <r>
    <n v="2025"/>
    <n v="12"/>
    <n v="201.1"/>
    <x v="67"/>
    <s v="AP Gpo y Col"/>
    <n v="201.1"/>
    <m/>
    <m/>
    <x v="74"/>
    <n v="2989208.77947"/>
    <n v="2889579.5998699996"/>
    <n v="2989208.77947"/>
    <n v="2889579.5998699996"/>
    <n v="1322156.1544700002"/>
    <n v="1195750.66561"/>
    <n v="1322156.1544700002"/>
    <n v="1195750.66561"/>
    <n v="0"/>
    <n v="0"/>
    <n v="0"/>
    <n v="0"/>
    <n v="5046.0758800000012"/>
    <n v="13114.61685"/>
    <n v="995060.16460999998"/>
    <n v="903600.95112999994"/>
    <n v="2320267.6009"/>
    <n v="2236710.3944999999"/>
    <n v="0"/>
    <n v="0"/>
    <n v="0"/>
    <n v="0"/>
    <n v="0"/>
    <n v="0"/>
    <s v="AP Gpo y Col"/>
    <s v="Accidentes y Enfermedades"/>
    <s v="Accidentes Personales"/>
    <x v="3"/>
    <x v="0"/>
    <n v="828713345.78386986"/>
    <n v="739779857.40892982"/>
    <n v="1025001350.6946898"/>
    <n v="915229324.65265012"/>
    <n v="979173922.5983398"/>
    <n v="876641246.77608013"/>
    <n v="2989208.7794700004"/>
    <n v="2889579.59987"/>
    <n v="1322156.15447"/>
    <n v="1195750.6656100003"/>
    <n v="173973582.39875999"/>
    <n v="156482304.28614998"/>
    <n v="99.999999999999986"/>
    <n v="99.999999999999986"/>
    <n v="99629.179600000381"/>
    <n v="3.4478780098143869"/>
    <n v="1.7181969459124651"/>
    <n v="1.8465855376119686"/>
    <n v="0.36070479553367679"/>
    <n v="0.39059992928041026"/>
    <n v="0.29162974053098351"/>
    <n v="0.30527863441642972"/>
    <n v="0.31572192040138786"/>
    <n v="0.3296193979574501"/>
    <m/>
    <m/>
    <m/>
    <n v="0"/>
    <m/>
    <n v="0"/>
    <m/>
    <n v="0"/>
    <m/>
    <n v="10.571224628632404"/>
    <n v="44.230973880132403"/>
    <n v="41.381475203652329"/>
    <n v="100.00000000000003"/>
    <n v="10.121637584115595"/>
    <n v="3.735718607355909"/>
    <n v="42.885577690436641"/>
    <n v="40.398656587456564"/>
    <m/>
    <n v="2024"/>
    <n v="4"/>
    <d v="2026-02-27T00:00:00"/>
    <x v="3"/>
    <x v="74"/>
  </r>
  <r>
    <n v="2025"/>
    <n v="12"/>
    <n v="201.1"/>
    <x v="67"/>
    <s v="Accidentes Personales"/>
    <n v="201.1"/>
    <m/>
    <m/>
    <x v="74"/>
    <n v="6811902.2167499987"/>
    <n v="6595100.8747899989"/>
    <n v="6811902.2167499987"/>
    <n v="6595100.8747899989"/>
    <n v="1727181.4153399998"/>
    <n v="1583187.5877299998"/>
    <n v="1727181.4153399998"/>
    <n v="1583187.5877299998"/>
    <n v="0"/>
    <n v="0"/>
    <n v="0"/>
    <n v="0"/>
    <n v="21168.599289999998"/>
    <n v="11566.714080000002"/>
    <n v="1313038.4908400001"/>
    <n v="1202334.72061"/>
    <n v="5550918.4723400008"/>
    <n v="5277721.3190099988"/>
    <n v="0"/>
    <n v="0"/>
    <n v="0"/>
    <n v="0"/>
    <n v="0"/>
    <n v="0"/>
    <s v="Accidentes Personales"/>
    <s v="Accidentes y Enfermedades"/>
    <s v="Accidentes Personales"/>
    <x v="5"/>
    <x v="0"/>
    <n v="828713345.78386998"/>
    <n v="739779857.40892982"/>
    <n v="1025001350.6946898"/>
    <n v="915229324.65265012"/>
    <n v="979173922.5983398"/>
    <n v="876641246.77608013"/>
    <n v="6811902.2167499969"/>
    <n v="6595100.8747899998"/>
    <n v="1727181.4153400001"/>
    <n v="1583187.5877299996"/>
    <n v="173973582.39875999"/>
    <n v="156482304.28615001"/>
    <n v="100.00000000000003"/>
    <n v="99.999999999999986"/>
    <n v="216801.34195999987"/>
    <n v="3.287308959726909"/>
    <n v="3.915480800491093"/>
    <n v="4.2145985163472055"/>
    <n v="0.8219853404565004"/>
    <n v="0.89149505879887858"/>
    <n v="0.66457495028014002"/>
    <n v="0.69567847545142003"/>
    <n v="0.72059545046734452"/>
    <n v="0.75231468962292403"/>
    <m/>
    <m/>
    <m/>
    <n v="0"/>
    <m/>
    <n v="0"/>
    <m/>
    <n v="0"/>
    <m/>
    <n v="9.0951842173333741"/>
    <n v="25.355346574015396"/>
    <n v="24.005509813834525"/>
    <n v="99.999999999999986"/>
    <n v="9.2074002632008387"/>
    <n v="5.1764224902509426"/>
    <n v="23.654436601488872"/>
    <n v="22.781322618897491"/>
    <m/>
    <n v="2024"/>
    <n v="4"/>
    <d v="2026-02-27T00:00:00"/>
    <x v="5"/>
    <x v="74"/>
  </r>
  <r>
    <n v="2025"/>
    <n v="12"/>
    <n v="201.1"/>
    <x v="67"/>
    <s v="GMM. Gpo y Col"/>
    <n v="201.1"/>
    <m/>
    <m/>
    <x v="74"/>
    <n v="89461952.377649993"/>
    <n v="78987387.650930002"/>
    <n v="89461952.377649993"/>
    <n v="78987387.650930002"/>
    <n v="73926910.57863"/>
    <n v="62198937.928239986"/>
    <n v="73926910.57863"/>
    <n v="62198937.928239986"/>
    <n v="0"/>
    <n v="0"/>
    <n v="0"/>
    <n v="0"/>
    <n v="223329.99698000003"/>
    <n v="-136574.18144999997"/>
    <n v="68281867.652380005"/>
    <n v="57579947.01253999"/>
    <n v="79336979.125180021"/>
    <n v="70673135.279939994"/>
    <n v="0"/>
    <n v="0"/>
    <n v="0"/>
    <n v="0"/>
    <n v="0"/>
    <n v="0"/>
    <s v="GMM. Gpo y Col"/>
    <s v="Accidentes y Enfermedades"/>
    <s v="Gastos Medicos"/>
    <x v="29"/>
    <x v="0"/>
    <n v="613619216.69132006"/>
    <n v="548811732.6528399"/>
    <n v="1025001350.6946898"/>
    <n v="915229324.65265012"/>
    <n v="979173922.5983398"/>
    <n v="876641246.77608013"/>
    <n v="89461952.377649993"/>
    <n v="78987387.650929973"/>
    <n v="73926910.578630015"/>
    <n v="62198937.928239994"/>
    <n v="183888162.25878003"/>
    <n v="164633359.16276997"/>
    <n v="100"/>
    <n v="100.00000000000004"/>
    <n v="10474564.72671999"/>
    <n v="13.261059820094779"/>
    <n v="48.650196553573146"/>
    <n v="47.977753750888738"/>
    <n v="14.579392226344446"/>
    <n v="14.392437871020297"/>
    <n v="8.7279838526083484"/>
    <n v="9.1364721131720295"/>
    <n v="8.6303383778603759"/>
    <n v="9.0102294343795233"/>
    <m/>
    <m/>
    <m/>
    <n v="0"/>
    <m/>
    <n v="0"/>
    <m/>
    <n v="0"/>
    <m/>
    <n v="18.855583456940671"/>
    <n v="82.635029321245767"/>
    <n v="78.745404523462113"/>
    <n v="99.999999999999972"/>
    <n v="18.586193970462151"/>
    <n v="12.259034229799038"/>
    <n v="86.065625897657426"/>
    <n v="81.473599245969211"/>
    <m/>
    <n v="2024"/>
    <n v="4"/>
    <d v="2026-02-27T00:00:00"/>
    <x v="29"/>
    <x v="74"/>
  </r>
  <r>
    <n v="2025"/>
    <n v="12"/>
    <n v="201.1"/>
    <x v="67"/>
    <s v="Otros Automoviles y Obligatorios"/>
    <n v="201.1"/>
    <m/>
    <m/>
    <x v="74"/>
    <n v="6335924.7192399995"/>
    <n v="4915215.4919499997"/>
    <n v="6335924.7192399995"/>
    <n v="4915215.4919499997"/>
    <n v="3404863.2988200011"/>
    <n v="3043391.8701899992"/>
    <n v="3404863.2988200011"/>
    <n v="3043391.8701899992"/>
    <n v="0"/>
    <n v="0"/>
    <n v="0"/>
    <n v="0"/>
    <n v="36394.644040000006"/>
    <n v="22350.932819999998"/>
    <n v="3382312.7648900002"/>
    <n v="3031006.4991899999"/>
    <n v="5983224.8991400003"/>
    <n v="4726317.6418900006"/>
    <n v="0"/>
    <n v="0"/>
    <n v="0"/>
    <n v="0"/>
    <n v="0"/>
    <n v="0"/>
    <s v="Otros Automoviles y Obligatorios"/>
    <s v="Automóviles"/>
    <s v="Automóviles"/>
    <x v="9"/>
    <x v="0"/>
    <n v="424251334.20983994"/>
    <n v="388254141.09100997"/>
    <n v="1025001350.6946898"/>
    <n v="915229324.65265012"/>
    <n v="979173922.5983398"/>
    <n v="876641246.77608013"/>
    <n v="6335924.7192400005"/>
    <n v="4915215.4919500006"/>
    <n v="3404863.2988200011"/>
    <n v="3043391.8701899992"/>
    <n v="181430899.20237994"/>
    <n v="165348697.43348998"/>
    <n v="99.999999999999986"/>
    <n v="99.999999999999972"/>
    <n v="1420709.2272899998"/>
    <n v="28.904312122567099"/>
    <n v="3.4921971654742743"/>
    <n v="2.9726363547115939"/>
    <n v="1.4934366042809364"/>
    <n v="1.2659788967448082"/>
    <n v="0.61813818244686769"/>
    <n v="0.64706836783673372"/>
    <n v="0.53704742183773813"/>
    <n v="0.5606872263911955"/>
    <m/>
    <m/>
    <m/>
    <n v="0"/>
    <m/>
    <n v="0"/>
    <m/>
    <n v="0"/>
    <m/>
    <n v="11.877255511214702"/>
    <n v="53.739011268246543"/>
    <n v="61.91777095377364"/>
    <n v="100"/>
    <n v="11.59041611404934"/>
    <n v="26.593795687997336"/>
    <n v="56.52992862387903"/>
    <n v="64.130401907941476"/>
    <m/>
    <n v="2024"/>
    <n v="4"/>
    <d v="2026-02-27T00:00:00"/>
    <x v="9"/>
    <x v="74"/>
  </r>
  <r>
    <n v="2025"/>
    <n v="12"/>
    <n v="201.1"/>
    <x v="67"/>
    <s v="GMM. Individual"/>
    <n v="201.1"/>
    <m/>
    <m/>
    <x v="74"/>
    <n v="87718256.398299992"/>
    <n v="79278951.097050011"/>
    <n v="87718256.398299992"/>
    <n v="79278951.097050011"/>
    <n v="65696782.829490013"/>
    <n v="55238627.625970006"/>
    <n v="65696782.829490013"/>
    <n v="55238627.625970006"/>
    <n v="0"/>
    <n v="0"/>
    <n v="0"/>
    <n v="0"/>
    <n v="0"/>
    <n v="0"/>
    <n v="62845644.631200001"/>
    <n v="52631757.156969994"/>
    <n v="80681258.168580011"/>
    <n v="73387334.671229988"/>
    <n v="0"/>
    <n v="0"/>
    <n v="0"/>
    <n v="0"/>
    <n v="0"/>
    <n v="0"/>
    <s v="GMM. Individual"/>
    <s v="Accidentes y Enfermedades"/>
    <s v="Gastos Medicos"/>
    <x v="38"/>
    <x v="0"/>
    <n v="805395507.48125005"/>
    <n v="726454694.0175401"/>
    <n v="1025001350.6946898"/>
    <n v="915229324.65265012"/>
    <n v="979173922.5983398"/>
    <n v="876641246.77608013"/>
    <n v="87718256.398300007"/>
    <n v="79278951.097049981"/>
    <n v="65696782.829490021"/>
    <n v="55238627.625970006"/>
    <n v="187046370.22569999"/>
    <n v="167932093.81086999"/>
    <n v="99.999999999999972"/>
    <n v="100.00000000000004"/>
    <n v="8439305.3012499809"/>
    <n v="10.645076889222382"/>
    <n v="46.896529610520929"/>
    <n v="47.208933860097204"/>
    <n v="10.891326756046265"/>
    <n v="10.913130818745296"/>
    <n v="8.5578673958672713"/>
    <n v="8.9583938434073573"/>
    <n v="8.6621952511342588"/>
    <n v="9.0434885865346679"/>
    <m/>
    <m/>
    <m/>
    <n v="0"/>
    <m/>
    <n v="0"/>
    <m/>
    <n v="0"/>
    <m/>
    <n v="18.932684704504112"/>
    <n v="74.895221960617135"/>
    <n v="69.676284639978604"/>
    <n v="99.999999999999986"/>
    <n v="19.4063204915768"/>
    <n v="9.9389404589038222"/>
    <n v="77.893734006833085"/>
    <n v="71.717766277732395"/>
    <m/>
    <n v="2024"/>
    <n v="4"/>
    <d v="2026-02-27T00:00:00"/>
    <x v="38"/>
    <x v="74"/>
  </r>
  <r>
    <n v="2025"/>
    <n v="12"/>
    <n v="201.1"/>
    <x v="67"/>
    <s v="Gastos Medicos"/>
    <n v="201.1"/>
    <m/>
    <m/>
    <x v="74"/>
    <n v="177180208.77595004"/>
    <n v="158266338.74798003"/>
    <n v="177180208.77595004"/>
    <n v="158266338.74798003"/>
    <n v="139622278.47812"/>
    <n v="117437565.55420999"/>
    <n v="139622278.47812"/>
    <n v="117437565.55420999"/>
    <n v="0"/>
    <n v="0"/>
    <n v="0"/>
    <n v="0"/>
    <n v="223329.99698"/>
    <n v="-136574.18145"/>
    <n v="131127512.28357999"/>
    <n v="110211704.16950998"/>
    <n v="160018237.29375997"/>
    <n v="144060469.95117006"/>
    <n v="0"/>
    <n v="0"/>
    <n v="0"/>
    <n v="0"/>
    <n v="0"/>
    <n v="0"/>
    <s v="Gastos Medicos"/>
    <s v="Accidentes y Enfermedades"/>
    <s v="Gastos Medicos"/>
    <x v="28"/>
    <x v="0"/>
    <n v="806053974.62062991"/>
    <n v="727055296.15123999"/>
    <n v="1025001350.6946898"/>
    <n v="915229324.65265012"/>
    <n v="979173922.5983398"/>
    <n v="876641246.77608013"/>
    <n v="177180208.77595001"/>
    <n v="158266338.74798006"/>
    <n v="139622278.47811997"/>
    <n v="117437565.55420999"/>
    <n v="187704837.36507997"/>
    <n v="168532695.94457003"/>
    <n v="100.00000000000003"/>
    <n v="99.999999999999972"/>
    <n v="18913870.027970016"/>
    <n v="11.95065872983141"/>
    <n v="94.392990219714022"/>
    <n v="93.908388435222932"/>
    <n v="21.981184183024478"/>
    <n v="21.768129547475013"/>
    <n v="17.285851248475627"/>
    <n v="18.094865956579394"/>
    <n v="17.29253362899464"/>
    <n v="18.053718020914193"/>
    <m/>
    <m/>
    <m/>
    <n v="0"/>
    <m/>
    <n v="0"/>
    <m/>
    <n v="0"/>
    <m/>
    <n v="18.890644419625158"/>
    <n v="78.802412212233463"/>
    <n v="74.20249086649757"/>
    <n v="100.00000000000003"/>
    <n v="18.977846565098623"/>
    <n v="11.077131254673045"/>
    <n v="81.945354792814868"/>
    <n v="76.503779424617122"/>
    <m/>
    <n v="2024"/>
    <n v="4"/>
    <d v="2026-02-27T00:00:00"/>
    <x v="28"/>
    <x v="74"/>
  </r>
  <r>
    <n v="2025"/>
    <n v="12"/>
    <n v="201.1"/>
    <x v="67"/>
    <s v="Accidentes y Enfermedades Total"/>
    <n v="201.1"/>
    <m/>
    <m/>
    <x v="74"/>
    <n v="188947947.14104998"/>
    <n v="169654061.67243001"/>
    <n v="188947947.14104998"/>
    <n v="169654061.67243001"/>
    <n v="145343919.9589"/>
    <n v="122278581.27719998"/>
    <n v="145343919.9589"/>
    <n v="122278581.27719998"/>
    <n v="0"/>
    <n v="0"/>
    <n v="0"/>
    <n v="0"/>
    <n v="244694.86035"/>
    <n v="-124879.15571999998"/>
    <n v="134722128.73204002"/>
    <n v="113347426.74274002"/>
    <n v="168508718.24307007"/>
    <n v="152171899.41067001"/>
    <n v="0"/>
    <n v="0"/>
    <n v="0"/>
    <n v="0"/>
    <n v="0"/>
    <n v="0"/>
    <s v="Accidentes y Enfermedades Total"/>
    <s v="Totales"/>
    <s v="Accidentes y Enfermedades Total"/>
    <x v="2"/>
    <x v="0"/>
    <n v="843687710.52616012"/>
    <n v="752951614.79521012"/>
    <n v="1025001350.6946898"/>
    <n v="915229324.65265012"/>
    <n v="979173922.5983398"/>
    <n v="876641246.77608013"/>
    <n v="188947947.14104998"/>
    <n v="169654061.67242995"/>
    <n v="145343919.95890003"/>
    <n v="122278581.2772"/>
    <n v="188947947.14104998"/>
    <n v="169654061.67243001"/>
    <n v="100"/>
    <n v="100.00000000000004"/>
    <n v="19293885.468619972"/>
    <n v="11.372486622732803"/>
    <n v="100"/>
    <n v="100"/>
    <n v="22.395484109068494"/>
    <n v="22.531867697577486"/>
    <n v="18.433921771224146"/>
    <n v="19.296668628557526"/>
    <n v="18.536781668006267"/>
    <n v="19.352735488587459"/>
    <m/>
    <m/>
    <m/>
    <n v="0"/>
    <m/>
    <n v="0"/>
    <m/>
    <n v="0"/>
    <m/>
    <n v="18.862942668112858"/>
    <n v="76.922730391138089"/>
    <n v="72.075245397482362"/>
    <n v="99.999999999999972"/>
    <n v="18.857686145635476"/>
    <n v="10.735765864571011"/>
    <n v="79.949648977631142"/>
    <n v="74.486437497140358"/>
    <m/>
    <n v="2024"/>
    <n v="4"/>
    <d v="2026-02-27T00:00:00"/>
    <x v="2"/>
    <x v="74"/>
  </r>
  <r>
    <n v="2025"/>
    <n v="12"/>
    <n v="201.1"/>
    <x v="67"/>
    <s v="Automoviles Turistas"/>
    <n v="201.1"/>
    <m/>
    <m/>
    <x v="74"/>
    <n v="2097418.8258400001"/>
    <n v="1901006.6212099998"/>
    <n v="2097418.8258400001"/>
    <n v="1901006.6212099998"/>
    <n v="1101962.75847"/>
    <n v="872757.55660999997"/>
    <n v="1101962.75847"/>
    <n v="872757.55660999997"/>
    <n v="0"/>
    <n v="0"/>
    <n v="0"/>
    <n v="0"/>
    <n v="0"/>
    <n v="0"/>
    <n v="525769.53668000002"/>
    <n v="608732.05820999993"/>
    <n v="1603060.9005599995"/>
    <n v="1483687.1582700002"/>
    <n v="0"/>
    <n v="0"/>
    <n v="0"/>
    <n v="0"/>
    <n v="0"/>
    <n v="0"/>
    <s v="Automoviles Turistas"/>
    <s v="Automóviles"/>
    <s v="Automóviles"/>
    <x v="12"/>
    <x v="0"/>
    <n v="510176199.50044"/>
    <n v="455618422.00083005"/>
    <n v="1025001350.6946898"/>
    <n v="915229324.65265012"/>
    <n v="979173922.5983398"/>
    <n v="876641246.77608013"/>
    <n v="2097418.8258400001"/>
    <n v="1901006.6212099998"/>
    <n v="1101962.7584699998"/>
    <n v="872757.55660999997"/>
    <n v="193381146.27413002"/>
    <n v="176715848.44241998"/>
    <n v="100"/>
    <n v="100"/>
    <n v="196412.20463000028"/>
    <n v="10.332010548442128"/>
    <n v="1.0846035749869722"/>
    <n v="1.0757420106716757"/>
    <n v="0.41111655696478472"/>
    <n v="0.41723655792094738"/>
    <n v="0.20462595726517671"/>
    <n v="0.21420288851997624"/>
    <n v="0.20770822896561733"/>
    <n v="0.21685114956672497"/>
    <m/>
    <m/>
    <m/>
    <n v="0"/>
    <m/>
    <n v="0"/>
    <m/>
    <n v="0"/>
    <m/>
    <n v="26.262184741234229"/>
    <n v="52.538994353150827"/>
    <n v="45.910284944430416"/>
    <n v="100.00000000000003"/>
    <n v="-13.628741974581459"/>
    <n v="8.04574883759126"/>
    <n v="32.797851690870402"/>
    <n v="41.028329645974019"/>
    <m/>
    <n v="2024"/>
    <n v="4"/>
    <d v="2026-02-27T00:00:00"/>
    <x v="12"/>
    <x v="74"/>
  </r>
  <r>
    <n v="2025"/>
    <n v="12"/>
    <n v="201.1"/>
    <x v="67"/>
    <s v="Camiones"/>
    <n v="201.1"/>
    <m/>
    <m/>
    <x v="74"/>
    <n v="72063565.252690002"/>
    <n v="68298850.786960006"/>
    <n v="72063565.252690002"/>
    <n v="68298850.786960006"/>
    <n v="43822980.46636001"/>
    <n v="39398521.360119998"/>
    <n v="43822980.46636001"/>
    <n v="39398521.360119998"/>
    <n v="0"/>
    <n v="0"/>
    <n v="0"/>
    <n v="0"/>
    <n v="3180.5422400000011"/>
    <n v="63877.28658"/>
    <n v="41582775.17577"/>
    <n v="37371261.086040005"/>
    <n v="64075707.931090005"/>
    <n v="58163339.410070002"/>
    <n v="0"/>
    <n v="0"/>
    <n v="0"/>
    <n v="0"/>
    <n v="0"/>
    <n v="0"/>
    <s v="Camiones"/>
    <s v="Automóviles"/>
    <s v="Automóviles"/>
    <x v="10"/>
    <x v="0"/>
    <n v="649495046.32292998"/>
    <n v="573040294.60029995"/>
    <n v="1025001350.6946898"/>
    <n v="915229324.65265012"/>
    <n v="979173922.5983398"/>
    <n v="876641246.77608013"/>
    <n v="72063565.252690017"/>
    <n v="68298850.786960006"/>
    <n v="43822980.466360003"/>
    <n v="39398521.360119998"/>
    <n v="209625345.18382001"/>
    <n v="190820165.36711997"/>
    <n v="99.999999999999972"/>
    <n v="100"/>
    <n v="3764714.4657299966"/>
    <n v="5.5121197829126167"/>
    <n v="34.37731500906898"/>
    <n v="35.792260558814355"/>
    <n v="11.095321767374941"/>
    <n v="11.918682059627059"/>
    <n v="7.0305824674132644"/>
    <n v="7.3596287226953354"/>
    <n v="7.4624849693142137"/>
    <n v="7.7909693432900413"/>
    <m/>
    <m/>
    <m/>
    <n v="0"/>
    <m/>
    <n v="0"/>
    <m/>
    <n v="0"/>
    <m/>
    <n v="11.230013090589086"/>
    <n v="60.811563114724166"/>
    <n v="57.685482121819511"/>
    <n v="100.00000000000003"/>
    <n v="11.269392488612606"/>
    <n v="10.165111874570897"/>
    <n v="64.896317993848854"/>
    <n v="64.25226175987035"/>
    <m/>
    <n v="2024"/>
    <n v="4"/>
    <d v="2026-02-27T00:00:00"/>
    <x v="10"/>
    <x v="74"/>
  </r>
  <r>
    <n v="2025"/>
    <n v="12"/>
    <n v="201.1"/>
    <x v="67"/>
    <s v="Automoviles Residentes"/>
    <n v="201.1"/>
    <m/>
    <m/>
    <x v="74"/>
    <n v="131854203.17789003"/>
    <n v="118102294.51461996"/>
    <n v="131854203.17789003"/>
    <n v="118102294.51461996"/>
    <n v="82072506.09262"/>
    <n v="71101630.919850022"/>
    <n v="82072506.09262"/>
    <n v="71101630.919850022"/>
    <n v="0"/>
    <n v="0"/>
    <n v="0"/>
    <n v="0"/>
    <n v="432796.62452000001"/>
    <n v="407947.70954999997"/>
    <n v="77761592.434679985"/>
    <n v="66858105.509329982"/>
    <n v="109457434.63166998"/>
    <n v="97035444.740790009"/>
    <n v="0"/>
    <n v="0"/>
    <n v="0"/>
    <n v="0"/>
    <n v="0"/>
    <n v="0"/>
    <s v="Automoviles Residentes"/>
    <s v="Automóviles"/>
    <s v="Automóviles"/>
    <x v="13"/>
    <x v="0"/>
    <n v="729023164.45391989"/>
    <n v="653037693.1316998"/>
    <n v="1025001350.6946898"/>
    <n v="915229324.65265012"/>
    <n v="979173922.5983398"/>
    <n v="876641246.77608013"/>
    <n v="131854203.17789003"/>
    <n v="118102294.51461999"/>
    <n v="82072506.09262"/>
    <n v="71101630.919850022"/>
    <n v="211181198.6582199"/>
    <n v="192191555.87284005"/>
    <n v="100"/>
    <n v="99.999999999999972"/>
    <n v="13751908.663270071"/>
    <n v="11.644065612601384"/>
    <n v="62.436525607227779"/>
    <n v="61.450303567322251"/>
    <n v="18.086421612769517"/>
    <n v="18.085065495721999"/>
    <n v="12.863807748987499"/>
    <n v="13.465861389363923"/>
    <n v="12.904120457399287"/>
    <n v="13.472135260455836"/>
    <m/>
    <m/>
    <m/>
    <n v="0"/>
    <m/>
    <n v="0"/>
    <m/>
    <n v="0"/>
    <m/>
    <n v="15.429850245118848"/>
    <n v="62.244891793015157"/>
    <n v="60.203428910560497"/>
    <n v="100"/>
    <n v="16.308399471218095"/>
    <n v="12.801497353943937"/>
    <n v="71.042768996324298"/>
    <n v="68.9007049825221"/>
    <m/>
    <n v="2024"/>
    <n v="4"/>
    <d v="2026-02-27T00:00:00"/>
    <x v="13"/>
    <x v="74"/>
  </r>
  <r>
    <n v="2025"/>
    <n v="12"/>
    <n v="201.1"/>
    <x v="67"/>
    <s v="Automoviles"/>
    <n v="201.1"/>
    <m/>
    <m/>
    <x v="74"/>
    <n v="212351111.97566"/>
    <n v="193217367.41474"/>
    <n v="212351111.97566"/>
    <n v="193217367.41474"/>
    <n v="130402312.61627001"/>
    <n v="114416301.70677"/>
    <n v="130402312.61627001"/>
    <n v="114416301.70677"/>
    <n v="0"/>
    <n v="0"/>
    <n v="0"/>
    <n v="0"/>
    <n v="472371.81079999998"/>
    <n v="494175.92894999997"/>
    <n v="123252449.91202"/>
    <n v="107869105.15277"/>
    <n v="181119428.36246002"/>
    <n v="161408788.95102"/>
    <n v="0"/>
    <n v="0"/>
    <n v="0"/>
    <n v="0"/>
    <n v="0"/>
    <n v="0"/>
    <s v="Automoviles"/>
    <s v="Totales"/>
    <s v="Automoviles Total"/>
    <x v="11"/>
    <x v="0"/>
    <n v="732114514.76062"/>
    <n v="655492697.5"/>
    <n v="1025001350.6946898"/>
    <n v="915229324.65265012"/>
    <n v="979173922.5983398"/>
    <n v="876641246.77608013"/>
    <n v="212351111.97566"/>
    <n v="193217367.41473997"/>
    <n v="130402312.61627001"/>
    <n v="114416301.70677"/>
    <n v="212351111.97566"/>
    <n v="193217367.41474"/>
    <n v="100"/>
    <n v="100.00000000000003"/>
    <n v="19133744.56092"/>
    <n v="9.9027043049652477"/>
    <n v="100"/>
    <n v="100"/>
    <n v="29.005177153889999"/>
    <n v="29.476662082073002"/>
    <n v="20.717154356112804"/>
    <n v="21.686761368415965"/>
    <n v="21.111361077516861"/>
    <n v="22.040642979703804"/>
    <m/>
    <m/>
    <m/>
    <n v="0"/>
    <m/>
    <n v="0"/>
    <m/>
    <n v="0"/>
    <m/>
    <n v="13.971794815103799"/>
    <n v="61.408820233169727"/>
    <n v="59.216365090605983"/>
    <n v="100"/>
    <n v="14.261122067772124"/>
    <n v="12.211627098832434"/>
    <n v="68.050374841822375"/>
    <n v="66.829759304806629"/>
    <m/>
    <n v="2024"/>
    <n v="4"/>
    <d v="2026-02-27T00:00:00"/>
    <x v="11"/>
    <x v="74"/>
  </r>
  <r>
    <n v="2025"/>
    <n v="12"/>
    <n v="201.1"/>
    <x v="67"/>
    <s v="Daños Sin Autos"/>
    <n v="201.1"/>
    <m/>
    <m/>
    <x v="74"/>
    <n v="158795452.76903"/>
    <n v="137875233.45422"/>
    <n v="158795452.76903"/>
    <n v="137875233.45422"/>
    <n v="62296046.385200001"/>
    <n v="56116765.895530008"/>
    <n v="62296046.385200001"/>
    <n v="56116765.895530008"/>
    <n v="0"/>
    <n v="0"/>
    <n v="0"/>
    <n v="0"/>
    <n v="187394.27995999993"/>
    <n v="162881.73728"/>
    <n v="17510399.254790001"/>
    <n v="14767277.24065"/>
    <n v="46642556.100219995"/>
    <n v="42382657.460279994"/>
    <n v="0"/>
    <n v="0"/>
    <n v="0"/>
    <n v="0"/>
    <n v="0"/>
    <n v="0"/>
    <s v="Daños Sin Autos"/>
    <s v="Totales"/>
    <s v="Daños Sin Autos Total"/>
    <x v="24"/>
    <x v="0"/>
    <n v="765504152.25723016"/>
    <n v="681832327.29206014"/>
    <n v="1025001350.6946898"/>
    <n v="915229324.65265012"/>
    <n v="979173922.5983398"/>
    <n v="876641246.77608013"/>
    <n v="158795452.76903"/>
    <n v="137875233.45422003"/>
    <n v="62296046.385199986"/>
    <n v="56116765.89553"/>
    <n v="365849442.78848994"/>
    <n v="326930992.83323008"/>
    <n v="100"/>
    <n v="99.999999999999972"/>
    <n v="20920219.314810008"/>
    <n v="15.173297473876147"/>
    <n v="43.404590576576354"/>
    <n v="42.172579680920975"/>
    <n v="20.743904824133523"/>
    <n v="20.221281381861157"/>
    <n v="15.49221887965388"/>
    <n v="16.217287767187443"/>
    <n v="15.064555924991446"/>
    <n v="15.727668982182557"/>
    <m/>
    <m/>
    <m/>
    <n v="0"/>
    <m/>
    <n v="0"/>
    <m/>
    <n v="0"/>
    <m/>
    <n v="11.011469372938688"/>
    <n v="39.230371713357805"/>
    <n v="40.70112121635173"/>
    <n v="100.00000000000003"/>
    <n v="18.575678978850529"/>
    <n v="10.051041853456866"/>
    <n v="37.541680214021142"/>
    <n v="34.842735509186831"/>
    <m/>
    <n v="2024"/>
    <n v="4"/>
    <d v="2026-02-27T00:00:00"/>
    <x v="24"/>
    <x v="74"/>
  </r>
  <r>
    <n v="2025"/>
    <n v="12"/>
    <n v="201.1"/>
    <x v="67"/>
    <s v="Daños"/>
    <n v="201.1"/>
    <m/>
    <m/>
    <x v="74"/>
    <n v="371146564.74468982"/>
    <n v="331092600.86896008"/>
    <n v="371146564.74468982"/>
    <n v="331092600.86896008"/>
    <n v="192698359.00147003"/>
    <n v="170533067.60230002"/>
    <n v="192698359.00147003"/>
    <n v="170533067.60230002"/>
    <n v="0"/>
    <n v="0"/>
    <n v="0"/>
    <n v="0"/>
    <n v="659766.09075999993"/>
    <n v="657057.66622999997"/>
    <n v="140762849.16681001"/>
    <n v="122636382.39342003"/>
    <n v="227761984.46267998"/>
    <n v="203791446.41129997"/>
    <n v="0"/>
    <n v="0"/>
    <n v="0"/>
    <n v="0"/>
    <n v="0"/>
    <n v="0"/>
    <s v="Daños"/>
    <s v="Totales"/>
    <s v="Daños Total"/>
    <x v="23"/>
    <x v="0"/>
    <n v="770801274.21343005"/>
    <n v="685993935.3277899"/>
    <n v="1025001350.6946898"/>
    <n v="915229324.65265012"/>
    <n v="979173922.5983398"/>
    <n v="876641246.77608013"/>
    <n v="371146564.74468988"/>
    <n v="331092600.86896008"/>
    <n v="192698359.00147003"/>
    <n v="170533067.60229999"/>
    <n v="371146564.74468982"/>
    <n v="331092600.86896008"/>
    <n v="99.999999999999986"/>
    <n v="100"/>
    <n v="40053963.87572974"/>
    <n v="12.097511019759178"/>
    <n v="100"/>
    <n v="100"/>
    <n v="48.150746134070566"/>
    <n v="48.264654221870551"/>
    <n v="36.20937323576667"/>
    <n v="37.904049135603387"/>
    <n v="36.175917002508321"/>
    <n v="37.768311961886369"/>
    <m/>
    <m/>
    <m/>
    <n v="0"/>
    <m/>
    <n v="0"/>
    <m/>
    <n v="0"/>
    <m/>
    <n v="12.99765008089906"/>
    <n v="51.919747427549659"/>
    <n v="51.506154820353004"/>
    <n v="100"/>
    <n v="14.780660045270988"/>
    <n v="11.762288591348291"/>
    <n v="61.802609201394077"/>
    <n v="60.177394367136692"/>
    <m/>
    <n v="2024"/>
    <n v="4"/>
    <d v="2026-02-27T00:00:00"/>
    <x v="23"/>
    <x v="74"/>
  </r>
  <r>
    <n v="2025"/>
    <n v="12"/>
    <n v="201.1"/>
    <x v="67"/>
    <s v="Vida Individual"/>
    <n v="201.1"/>
    <m/>
    <m/>
    <x v="74"/>
    <n v="318916234.91786987"/>
    <n v="280512511.78620005"/>
    <n v="318916234.91786987"/>
    <n v="280512511.78620005"/>
    <n v="158972712.63444"/>
    <n v="148438254.48143995"/>
    <n v="158972712.63444"/>
    <n v="148438254.48143995"/>
    <n v="0"/>
    <n v="0"/>
    <n v="0"/>
    <n v="0"/>
    <n v="15981.948120000003"/>
    <n v="5298.5927100000008"/>
    <n v="158199445.13834998"/>
    <n v="148045645.71234998"/>
    <n v="151079241.47897995"/>
    <n v="135153426.27714998"/>
    <n v="153414664.33277002"/>
    <n v="136476395.40521002"/>
    <n v="116010652.08674002"/>
    <n v="106758826.10965998"/>
    <n v="49490918.498359993"/>
    <n v="37277290.271329999"/>
    <s v="Vida Individual"/>
    <s v="Vida"/>
    <s v="Vida"/>
    <x v="35"/>
    <x v="0"/>
    <n v="812253630.42908001"/>
    <n v="730988658.45839"/>
    <n v="1025001350.6946898"/>
    <n v="915229324.65265012"/>
    <n v="979173922.5983398"/>
    <n v="876641246.77608013"/>
    <n v="318916234.91786987"/>
    <n v="280512511.78619993"/>
    <n v="158972712.63444"/>
    <n v="148438254.48143995"/>
    <n v="417384556.93264991"/>
    <n v="374306795.50161999"/>
    <n v="100"/>
    <n v="100.00000000000004"/>
    <n v="38403723.131669819"/>
    <n v="13.690556220515472"/>
    <n v="76.408249807222958"/>
    <n v="74.941869919907987"/>
    <n v="39.26313444107349"/>
    <n v="38.374400004752971"/>
    <n v="31.113738016220751"/>
    <n v="32.569927319101033"/>
    <n v="30.649423508437163"/>
    <n v="31.998552750946608"/>
    <n v="48.105002986843466"/>
    <n v="36.37652755953804"/>
    <n v="15.518469453618543"/>
    <n v="16938268.927560002"/>
    <n v="12.411134450956762"/>
    <n v="9251825.9770800322"/>
    <n v="8.6660993888943558"/>
    <n v="12213628.227029994"/>
    <n v="32.764259789621853"/>
    <n v="7.0968620520374337"/>
    <n v="49.847795511376233"/>
    <n v="52.91680343819246"/>
    <n v="100"/>
    <n v="6.8585599915100826"/>
    <n v="11.783508299058564"/>
    <n v="104.71289343901074"/>
    <n v="109.53895124254032"/>
    <m/>
    <n v="2024"/>
    <n v="4"/>
    <d v="2026-02-27T00:00:00"/>
    <x v="35"/>
    <x v="74"/>
  </r>
  <r>
    <n v="2025"/>
    <n v="12"/>
    <n v="201.1"/>
    <x v="67"/>
    <s v="Vida Total"/>
    <n v="201.1"/>
    <m/>
    <m/>
    <x v="74"/>
    <n v="419079410.71260005"/>
    <n v="375894584.23469001"/>
    <n v="419079410.71260005"/>
    <n v="375894584.23469001"/>
    <n v="220434023.07101005"/>
    <n v="204982911.17896998"/>
    <n v="220434023.07101005"/>
    <n v="204982911.17896998"/>
    <n v="0"/>
    <n v="0"/>
    <n v="0"/>
    <n v="0"/>
    <n v="1515963.8189199998"/>
    <n v="1185581.61384"/>
    <n v="209591741.63053"/>
    <n v="195888814.1715"/>
    <n v="236451572.76318997"/>
    <n v="214114442.63048011"/>
    <n v="207179525.06859004"/>
    <n v="185707394.90734997"/>
    <n v="155973851.17108995"/>
    <n v="146199710.26111001"/>
    <n v="55926034.472919993"/>
    <n v="43987479.066229992"/>
    <s v="Vida Total"/>
    <s v="Totales"/>
    <s v="Vida Total"/>
    <x v="36"/>
    <x v="0"/>
    <n v="843250813.20039999"/>
    <n v="752550334.35938001"/>
    <n v="1025001350.6946898"/>
    <n v="915229324.65265012"/>
    <n v="979173922.5983398"/>
    <n v="876641246.77608013"/>
    <n v="419079410.71260005"/>
    <n v="375894584.23469001"/>
    <n v="220434023.07100993"/>
    <n v="204982911.17896998"/>
    <n v="419079410.71260005"/>
    <n v="375894584.23469001"/>
    <n v="100"/>
    <n v="100"/>
    <n v="43184826.477910042"/>
    <n v="11.48854713239167"/>
    <n v="100"/>
    <n v="100"/>
    <n v="49.698073710959484"/>
    <n v="49.949427576120343"/>
    <n v="40.885742289858548"/>
    <n v="42.799282235839094"/>
    <n v="41.071081761650326"/>
    <n v="42.878952549526169"/>
    <n v="49.436817885255508"/>
    <n v="37.218209051566852"/>
    <n v="13.344973063177623"/>
    <n v="21472130.161240071"/>
    <n v="11.562345253915485"/>
    <n v="9774140.9099799395"/>
    <n v="6.685472148011451"/>
    <n v="11938555.406690001"/>
    <n v="27.140803838098225"/>
    <n v="7.5377561003364679"/>
    <n v="52.59958314253268"/>
    <n v="54.532020352543512"/>
    <n v="100.00000000000004"/>
    <n v="6.9952577522027992"/>
    <n v="10.432332288419888"/>
    <n v="88.640451480709544"/>
    <n v="91.487903274963102"/>
    <m/>
    <n v="2024"/>
    <n v="4"/>
    <d v="2026-02-27T00:00:00"/>
    <x v="36"/>
    <x v="74"/>
  </r>
  <r>
    <n v="2025"/>
    <n v="12"/>
    <n v="201.1"/>
    <x v="67"/>
    <s v="Vida Gpo y Col"/>
    <n v="201.1"/>
    <m/>
    <m/>
    <x v="74"/>
    <n v="100163175.79472999"/>
    <n v="95382072.448490009"/>
    <n v="100163175.79472999"/>
    <n v="95382072.448490009"/>
    <n v="61461310.436570011"/>
    <n v="56544656.697530001"/>
    <n v="61461310.436570011"/>
    <n v="56544656.697530001"/>
    <n v="0"/>
    <n v="0"/>
    <n v="0"/>
    <n v="0"/>
    <n v="1499981.8708000001"/>
    <n v="1180283.0211299998"/>
    <n v="51392296.492179997"/>
    <n v="47843168.459150001"/>
    <n v="85372331.284209996"/>
    <n v="78961016.353330001"/>
    <n v="53764860.73582001"/>
    <n v="49230999.502139986"/>
    <n v="39963199.084349997"/>
    <n v="39440884.151450008"/>
    <n v="6435115.97456"/>
    <n v="6710188.794900001"/>
    <s v="Vida Gpo y Col"/>
    <s v="Vida"/>
    <s v="Vida"/>
    <x v="37"/>
    <x v="0"/>
    <n v="843250813.20039988"/>
    <n v="752550334.35938013"/>
    <n v="1025001350.6946898"/>
    <n v="915229324.65265012"/>
    <n v="979173922.5983398"/>
    <n v="876641246.77608013"/>
    <n v="100163175.79472996"/>
    <n v="95382072.448490024"/>
    <n v="61461310.436570011"/>
    <n v="56544656.697530009"/>
    <n v="419079410.71259999"/>
    <n v="375894584.23469001"/>
    <n v="100.00000000000003"/>
    <n v="99.999999999999986"/>
    <n v="4781103.346239984"/>
    <n v="5.012580691011892"/>
    <n v="23.900762775344454"/>
    <n v="25.374686534174206"/>
    <n v="11.878218701572251"/>
    <n v="12.674510673054906"/>
    <n v="9.7720042736377746"/>
    <n v="10.229354916738039"/>
    <n v="10.421658253213163"/>
    <n v="10.880399798579566"/>
    <n v="53.67727241995938"/>
    <n v="39.89809505066895"/>
    <n v="6.4246325293717179"/>
    <n v="4533861.2336800247"/>
    <n v="9.2093625551578526"/>
    <n v="522314.93289998919"/>
    <n v="1.3242982355424315"/>
    <n v="-275072.82034000102"/>
    <n v="-4.0993305665120268"/>
    <n v="8.695169492920062"/>
    <n v="61.361183837187951"/>
    <n v="59.282268927492943"/>
    <n v="100"/>
    <n v="7.4182545749668538"/>
    <n v="8.119595247091338"/>
    <n v="60.197836604803179"/>
    <n v="60.590872140075135"/>
    <m/>
    <n v="2024"/>
    <n v="4"/>
    <d v="2026-02-27T00:00:00"/>
    <x v="37"/>
    <x v="74"/>
  </r>
  <r>
    <n v="2025"/>
    <n v="12"/>
    <n v="201.1"/>
    <x v="67"/>
    <s v="Total General Sin Pensiones"/>
    <n v="201.1"/>
    <m/>
    <m/>
    <x v="74"/>
    <n v="979173922.59834015"/>
    <n v="876641246.77607989"/>
    <n v="979173922.59834015"/>
    <n v="876641246.77607989"/>
    <n v="558476302.03137982"/>
    <n v="497794560.05847001"/>
    <n v="558476302.03137982"/>
    <n v="497794560.05847001"/>
    <n v="0"/>
    <n v="0"/>
    <n v="0"/>
    <n v="0"/>
    <n v="2420424.7700300007"/>
    <n v="1717760.1243500002"/>
    <n v="485076719.52938014"/>
    <n v="431872623.3076601"/>
    <n v="632722275.46893978"/>
    <n v="570077788.45245004"/>
    <n v="207179525.06859002"/>
    <n v="185707394.90734994"/>
    <n v="155973851.17108998"/>
    <n v="146199710.26111001"/>
    <n v="55926034.472919993"/>
    <n v="43987479.066229999"/>
    <s v="Total General Sin Pensiones"/>
    <s v="Totales"/>
    <s v="Total General Sin Pensiones"/>
    <x v="25"/>
    <x v="0"/>
    <n v="979173922.59834015"/>
    <n v="876641246.77607989"/>
    <n v="1025001350.6946898"/>
    <n v="915229324.65265012"/>
    <n v="979173922.5983398"/>
    <n v="876641246.77608013"/>
    <n v="979173922.5983398"/>
    <n v="876641246.77608013"/>
    <n v="558476302.03137994"/>
    <n v="497794560.05847001"/>
    <n v="979173922.59834015"/>
    <n v="876641246.77607989"/>
    <n v="100.00000000000004"/>
    <n v="99.999999999999972"/>
    <n v="102532675.82226026"/>
    <n v="11.696081629666931"/>
    <n v="100"/>
    <n v="100"/>
    <n v="100"/>
    <n v="100"/>
    <n v="95.529037296849381"/>
    <n v="100.00000000000004"/>
    <n v="95.783780432164875"/>
    <n v="99.999999999999972"/>
    <n v="21.158603215128281"/>
    <n v="15.929126335104712"/>
    <n v="5.7115526856060921"/>
    <n v="21472130.161240071"/>
    <n v="11.562345253915485"/>
    <n v="9774140.9099799693"/>
    <n v="6.6854721480114732"/>
    <n v="11938555.406689994"/>
    <n v="27.140803838098204"/>
    <n v="12.19011753880601"/>
    <n v="57.035455003683587"/>
    <n v="56.784295957913265"/>
    <n v="99.999999999999972"/>
    <n v="12.319395430586999"/>
    <n v="10.988761233189992"/>
    <n v="76.665029561329618"/>
    <n v="75.756788293757992"/>
    <m/>
    <n v="2024"/>
    <n v="4"/>
    <d v="2026-02-27T00:00:00"/>
    <x v="25"/>
    <x v="74"/>
  </r>
  <r>
    <n v="2025"/>
    <n v="12"/>
    <n v="201.1"/>
    <x v="67"/>
    <s v="Total General"/>
    <n v="201.1"/>
    <m/>
    <m/>
    <x v="74"/>
    <n v="1025001350.6946898"/>
    <n v="915229324.65265"/>
    <n v="1025001350.6946898"/>
    <n v="915229324.65265"/>
    <n v="593582477.48155999"/>
    <n v="529500429.12055999"/>
    <n v="593582477.48155999"/>
    <n v="529500429.12055999"/>
    <n v="0"/>
    <n v="0"/>
    <n v="0"/>
    <n v="0"/>
    <n v="2420424.7700300012"/>
    <n v="1717760.1243499997"/>
    <n v="520182894.97956008"/>
    <n v="463578492.36975002"/>
    <n v="628844213.32336998"/>
    <n v="562710334.17707992"/>
    <n v="207179525.06859002"/>
    <n v="185707394.90735"/>
    <n v="155973851.17109001"/>
    <n v="146199710.26111001"/>
    <n v="101759792.18683001"/>
    <n v="82597369.692330018"/>
    <s v="Total General"/>
    <s v="Totales"/>
    <s v="Total General"/>
    <x v="26"/>
    <x v="0"/>
    <n v="1025001350.6946898"/>
    <n v="915229324.65265"/>
    <n v="1025001350.6946898"/>
    <n v="915229324.65265012"/>
    <n v="979173922.5983398"/>
    <n v="876641246.77608013"/>
    <n v="1025001350.6946898"/>
    <n v="915229324.65265012"/>
    <n v="593582477.48155999"/>
    <n v="529500429.12055987"/>
    <n v="1025001350.6946898"/>
    <n v="915229324.65265"/>
    <n v="100"/>
    <n v="99.999999999999986"/>
    <n v="109772026.04203975"/>
    <n v="11.993936720034704"/>
    <n v="100"/>
    <n v="100"/>
    <n v="100"/>
    <n v="100"/>
    <n v="100"/>
    <n v="104.6802132939511"/>
    <n v="99.999999999999986"/>
    <n v="104.40180952225107"/>
    <n v="20.21260995687226"/>
    <n v="15.216941037724435"/>
    <n v="9.9277715212631481"/>
    <n v="21472130.161240011"/>
    <n v="11.562345253915463"/>
    <n v="9774140.9099799991"/>
    <n v="6.6854721480114954"/>
    <n v="19162422.494499996"/>
    <n v="23.199797482509197"/>
    <n v="12.10236004292442"/>
    <n v="57.910409296462127"/>
    <n v="57.854399422955247"/>
    <n v="100"/>
    <n v="12.210316816135292"/>
    <n v="11.752739398860633"/>
    <n v="82.720470978090546"/>
    <n v="82.383148880266702"/>
    <m/>
    <n v="2024"/>
    <n v="4"/>
    <d v="2026-02-27T00:00:00"/>
    <x v="26"/>
    <x v="74"/>
  </r>
  <r>
    <n v="2025"/>
    <n v="12"/>
    <n v="5.0999999999999996"/>
    <x v="68"/>
    <s v="Incendio"/>
    <n v="5.0999999999999996"/>
    <m/>
    <m/>
    <x v="75"/>
    <n v="14653385.4046"/>
    <n v="11264888.283489998"/>
    <n v="14653385.4046"/>
    <n v="11264888.283489998"/>
    <n v="8845355.7231600005"/>
    <n v="10711432.657310002"/>
    <n v="8845355.7231600005"/>
    <n v="10711432.657310002"/>
    <n v="0"/>
    <n v="0"/>
    <n v="0"/>
    <n v="0"/>
    <n v="2315.4278199999999"/>
    <n v="-724.18959000000007"/>
    <n v="2349911.5576199996"/>
    <n v="1858212.80296"/>
    <n v="3239981.2076700004"/>
    <n v="2320662.9857300003"/>
    <n v="0"/>
    <n v="0"/>
    <n v="0"/>
    <n v="0"/>
    <n v="0"/>
    <n v="0"/>
    <s v="Incendio"/>
    <s v="Daños Sin Autos"/>
    <s v="Incendio"/>
    <x v="0"/>
    <x v="0"/>
    <n v="136990963.71329001"/>
    <n v="118068338.76445001"/>
    <n v="1025001350.6946898"/>
    <n v="915229324.65265012"/>
    <n v="979173922.5983398"/>
    <n v="876641246.77608013"/>
    <n v="34004630.66296"/>
    <n v="29220783.15724"/>
    <n v="21161856.01103"/>
    <n v="17879229.429379996"/>
    <m/>
    <m/>
    <n v="43.092323365715593"/>
    <n v="38.550945821241314"/>
    <n v="3388497.1211100016"/>
    <n v="30.080166228334804"/>
    <m/>
    <m/>
    <n v="10.69660728518433"/>
    <n v="9.5409899058237784"/>
    <n v="1.4295966922061847"/>
    <n v="1.4965048666447038"/>
    <n v="1.2308268518128256"/>
    <n v="1.2850055053783456"/>
    <m/>
    <m/>
    <m/>
    <n v="0"/>
    <m/>
    <n v="0"/>
    <m/>
    <n v="0"/>
    <m/>
    <n v="-17.421357103678371"/>
    <n v="60.363905533961194"/>
    <n v="95.086896449819662"/>
    <n v="41.798581932272938"/>
    <n v="26.460842045472877"/>
    <n v="39.614464814278683"/>
    <n v="72.528555167451557"/>
    <n v="80.072497143546698"/>
    <m/>
    <n v="2024"/>
    <n v="4"/>
    <d v="2026-02-27T00:00:00"/>
    <x v="0"/>
    <x v="75"/>
  </r>
  <r>
    <n v="2025"/>
    <n v="12"/>
    <n v="5.0999999999999996"/>
    <x v="68"/>
    <s v="AyA Otros"/>
    <n v="5.0999999999999996"/>
    <m/>
    <m/>
    <x v="75"/>
    <n v="90.905000000000001"/>
    <n v="87.405000000000001"/>
    <n v="90.905000000000001"/>
    <n v="87.405000000000001"/>
    <n v="-598.09543999999994"/>
    <n v="-532.90996000000007"/>
    <n v="-598.09543999999994"/>
    <n v="-532.90996000000007"/>
    <n v="0"/>
    <n v="0"/>
    <n v="0"/>
    <n v="0"/>
    <n v="-599.54446999999993"/>
    <n v="-533.71527000000003"/>
    <n v="-598.94422999999995"/>
    <n v="-548.98337000000004"/>
    <n v="10167.79149"/>
    <n v="5564.3858399999999"/>
    <n v="0"/>
    <n v="0"/>
    <n v="0"/>
    <n v="0"/>
    <n v="0"/>
    <n v="0"/>
    <s v="AyA Otros"/>
    <s v="Daños Sin Autos"/>
    <s v="Agricola y de Animales"/>
    <x v="39"/>
    <x v="0"/>
    <n v="17695017.386769999"/>
    <n v="10201447.825300001"/>
    <n v="1025001350.6946898"/>
    <n v="915229324.65265012"/>
    <n v="979173922.5983398"/>
    <n v="876641246.77608013"/>
    <n v="90.905000000000001"/>
    <n v="87.405000000000001"/>
    <n v="-598.09543999999994"/>
    <n v="-532.90996000000007"/>
    <n v="421557.09018"/>
    <n v="340951.22749000002"/>
    <n v="100"/>
    <n v="100"/>
    <n v="3.5"/>
    <n v="4.0043475773697157"/>
    <n v="2.1564101783031243E-2"/>
    <n v="2.5635631419618089E-2"/>
    <n v="5.137321880676239E-4"/>
    <n v="8.5679014877900069E-4"/>
    <n v="8.8687688009766586E-6"/>
    <n v="9.2838460974097562E-6"/>
    <n v="9.5500655022359714E-6"/>
    <n v="9.9704411948946078E-6"/>
    <m/>
    <m/>
    <m/>
    <n v="0"/>
    <m/>
    <n v="0"/>
    <m/>
    <n v="0"/>
    <m/>
    <n v="12.231987557522817"/>
    <n v="-657.93459105659747"/>
    <n v="-609.7019163663407"/>
    <n v="100"/>
    <n v="9.1006144685220391"/>
    <n v="82.729806709449889"/>
    <n v="-5.8906029946528733"/>
    <n v="-9.8660191040957734"/>
    <m/>
    <n v="2024"/>
    <n v="4"/>
    <d v="2026-02-27T00:00:00"/>
    <x v="39"/>
    <x v="75"/>
  </r>
  <r>
    <n v="2025"/>
    <n v="12"/>
    <n v="5.0999999999999996"/>
    <x v="68"/>
    <s v="AyA Pecuario"/>
    <n v="5.0999999999999996"/>
    <m/>
    <m/>
    <x v="75"/>
    <n v="114028.24609999999"/>
    <n v="7115.1798199999994"/>
    <n v="114028.24609999999"/>
    <n v="7115.1798199999994"/>
    <n v="30135.195680000001"/>
    <n v="29117.622310000006"/>
    <n v="30135.195680000001"/>
    <n v="29117.622310000006"/>
    <n v="0"/>
    <n v="0"/>
    <n v="0"/>
    <n v="0"/>
    <n v="-444.15050000000002"/>
    <n v="-2658.6284400000004"/>
    <n v="22819.127329999999"/>
    <n v="5464.7911899999999"/>
    <n v="149656.54037000003"/>
    <n v="54239.834840000003"/>
    <n v="0"/>
    <n v="0"/>
    <n v="0"/>
    <n v="0"/>
    <n v="0"/>
    <n v="0"/>
    <s v="AyA Pecuario"/>
    <s v="Daños Sin Autos"/>
    <s v="Agricola y de Animales"/>
    <x v="41"/>
    <x v="0"/>
    <n v="56547390.976379998"/>
    <n v="42089395.030930005"/>
    <n v="1025001350.6946898"/>
    <n v="915229324.65265012"/>
    <n v="979173922.5983398"/>
    <n v="876641246.77608013"/>
    <n v="114028.24609999999"/>
    <n v="7115.1798200000012"/>
    <n v="30135.195680000001"/>
    <n v="29117.622310000002"/>
    <n v="461383.35430000001"/>
    <n v="394722.01277000003"/>
    <n v="100"/>
    <n v="99.999999999999972"/>
    <n v="106913.06627999998"/>
    <n v="1502.6052606496175"/>
    <n v="24.714425658680504"/>
    <n v="1.8025799397577387"/>
    <n v="0.20165076430781731"/>
    <n v="1.6904922997280684E-2"/>
    <n v="1.1124692277011917E-2"/>
    <n v="1.1645351603871781E-2"/>
    <n v="7.7742043751716195E-4"/>
    <n v="8.1164100436371836E-4"/>
    <m/>
    <m/>
    <m/>
    <n v="0"/>
    <m/>
    <n v="0"/>
    <m/>
    <n v="0"/>
    <m/>
    <n v="3.4946993925754954"/>
    <n v="26.427834076805993"/>
    <n v="409.23241641980042"/>
    <n v="100"/>
    <n v="317.56631747900326"/>
    <n v="175.9162906956964"/>
    <n v="15.247664601616231"/>
    <n v="10.075235675256712"/>
    <m/>
    <n v="2024"/>
    <n v="4"/>
    <d v="2026-02-27T00:00:00"/>
    <x v="41"/>
    <x v="75"/>
  </r>
  <r>
    <n v="2025"/>
    <n v="12"/>
    <n v="5.0999999999999996"/>
    <x v="68"/>
    <s v="Agricola y de Animales"/>
    <n v="5.0999999999999996"/>
    <m/>
    <m/>
    <x v="75"/>
    <n v="499510.92128000001"/>
    <n v="438143.38255000004"/>
    <n v="499510.92128000001"/>
    <n v="438143.38255000004"/>
    <n v="310026.13066999998"/>
    <n v="328114.36717999994"/>
    <n v="310026.13066999998"/>
    <n v="328114.36717999994"/>
    <n v="0"/>
    <n v="0"/>
    <n v="0"/>
    <n v="0"/>
    <n v="-20.843789999999927"/>
    <n v="-6377.5689599999996"/>
    <n v="184176.85775999998"/>
    <n v="128165.88602000001"/>
    <n v="452159.42630000005"/>
    <n v="378672.29688999994"/>
    <n v="0"/>
    <n v="0"/>
    <n v="0"/>
    <n v="0"/>
    <n v="0"/>
    <n v="0"/>
    <s v="Agricola y de Animales"/>
    <s v="Daños Sin Autos"/>
    <s v="Agricola y de Animales"/>
    <x v="40"/>
    <x v="0"/>
    <n v="63557890.756969996"/>
    <n v="48564897.412960008"/>
    <n v="1025001350.6946898"/>
    <n v="915229324.65265012"/>
    <n v="979173922.5983398"/>
    <n v="876641246.77608013"/>
    <n v="523661.59078000003"/>
    <n v="454119.92055000004"/>
    <n v="310270.97828000004"/>
    <n v="332144.49842999998"/>
    <n v="499510.92128000001"/>
    <n v="438143.38255000004"/>
    <n v="95.388115163453691"/>
    <n v="96.481868053563858"/>
    <n v="61367.538729999971"/>
    <n v="14.006268535391332"/>
    <n v="100"/>
    <n v="100"/>
    <n v="0.78591488064009074"/>
    <n v="0.90218121707197774"/>
    <n v="4.8732708590233452E-2"/>
    <n v="5.1013503296176002E-2"/>
    <n v="4.7872524486284922E-2"/>
    <n v="4.9979781827664181E-2"/>
    <m/>
    <m/>
    <m/>
    <n v="0"/>
    <m/>
    <n v="0"/>
    <m/>
    <n v="0"/>
    <m/>
    <n v="-5.5127840531520977"/>
    <n v="62.065936391451856"/>
    <n v="74.887441017680146"/>
    <n v="99.921085880684885"/>
    <n v="43.701934640595063"/>
    <n v="19.406523797368603"/>
    <n v="40.73272546082049"/>
    <n v="33.846121586557665"/>
    <m/>
    <n v="2024"/>
    <n v="4"/>
    <d v="2026-02-27T00:00:00"/>
    <x v="40"/>
    <x v="75"/>
  </r>
  <r>
    <n v="2025"/>
    <n v="12"/>
    <n v="5.0999999999999996"/>
    <x v="68"/>
    <s v="AyA Agricola"/>
    <n v="5.0999999999999996"/>
    <m/>
    <m/>
    <x v="75"/>
    <n v="402452.57124000002"/>
    <n v="447112.07070000004"/>
    <n v="402452.57124000002"/>
    <n v="447112.07070000004"/>
    <n v="267281.59409999999"/>
    <n v="285668.55678000004"/>
    <n v="267281.59409999999"/>
    <n v="285668.55678000004"/>
    <n v="0"/>
    <n v="0"/>
    <n v="0"/>
    <n v="0"/>
    <n v="45.963430000000002"/>
    <n v="21.548209999999997"/>
    <n v="89808.717180000007"/>
    <n v="60471.098299999998"/>
    <n v="99483.530249999996"/>
    <n v="108940.33974000001"/>
    <n v="0"/>
    <n v="0"/>
    <n v="0"/>
    <n v="0"/>
    <n v="0"/>
    <n v="0"/>
    <s v="AyA Agricola"/>
    <s v="Daños Sin Autos"/>
    <s v="Agricola y de Animales"/>
    <x v="42"/>
    <x v="0"/>
    <n v="108661461.60062"/>
    <n v="87518318.779970005"/>
    <n v="1025001350.6946898"/>
    <n v="915229324.65265012"/>
    <n v="979173922.5983398"/>
    <n v="876641246.77608013"/>
    <n v="409542.43968000001"/>
    <n v="446917.33573000005"/>
    <n v="280733.87804000004"/>
    <n v="303559.78607999999"/>
    <n v="419390.44823000004"/>
    <n v="453809.52018000005"/>
    <n v="98.268831810070836"/>
    <n v="100.04357292824228"/>
    <n v="-44659.499460000021"/>
    <n v="-9.9884352015102156"/>
    <n v="95.961310740031209"/>
    <n v="98.52417166626573"/>
    <n v="0.37037286753899479"/>
    <n v="0.5108782674677349"/>
    <n v="3.9263613747166255E-2"/>
    <n v="4.1101234617446747E-2"/>
    <n v="4.885246338339181E-2"/>
    <n v="5.1002855768456166E-2"/>
    <m/>
    <m/>
    <m/>
    <n v="0"/>
    <m/>
    <n v="0"/>
    <m/>
    <n v="0"/>
    <m/>
    <n v="-6.436467102734122"/>
    <n v="66.41319082059195"/>
    <n v="63.89193571373648"/>
    <n v="95.208172225625248"/>
    <n v="48.515108381949148"/>
    <n v="-8.6807233322109045"/>
    <n v="90.274960040433442"/>
    <n v="55.508453933888923"/>
    <m/>
    <n v="2024"/>
    <n v="4"/>
    <d v="2026-02-27T00:00:00"/>
    <x v="42"/>
    <x v="75"/>
  </r>
  <r>
    <n v="2025"/>
    <n v="12"/>
    <n v="5.0999999999999996"/>
    <x v="68"/>
    <s v="Credito a la Vivienda"/>
    <n v="5.0999999999999996"/>
    <m/>
    <m/>
    <x v="75"/>
    <n v="647751.75355999998"/>
    <n v="627780.24341"/>
    <n v="647751.75355999998"/>
    <n v="627780.24341"/>
    <n v="370587.89565999998"/>
    <n v="204603.79476999998"/>
    <n v="370587.89565999998"/>
    <n v="204603.79476999998"/>
    <n v="0"/>
    <n v="0"/>
    <n v="0"/>
    <n v="0"/>
    <n v="0"/>
    <n v="0"/>
    <n v="371171.08246000001"/>
    <n v="198322.83713"/>
    <n v="392137.75167999999"/>
    <n v="662857.53444999992"/>
    <n v="0"/>
    <n v="0"/>
    <n v="0"/>
    <n v="0"/>
    <n v="0"/>
    <n v="0"/>
    <s v="Credito a la Vivienda"/>
    <s v="Daños Sin Autos"/>
    <s v="Credito a la Vivienda"/>
    <x v="56"/>
    <x v="0"/>
    <n v="647751.75355999998"/>
    <n v="627780.24341"/>
    <n v="1025001350.6946898"/>
    <n v="915229324.65265012"/>
    <n v="979173922.5983398"/>
    <n v="876641246.77608013"/>
    <n v="647751.75355999998"/>
    <n v="627780.24341"/>
    <n v="370587.89565999998"/>
    <n v="204603.79476999998"/>
    <n v="647751.75355999998"/>
    <n v="627780.24341"/>
    <n v="100"/>
    <n v="100"/>
    <n v="19971.510149999987"/>
    <n v="3.1812900070760319"/>
    <n v="100"/>
    <n v="100"/>
    <n v="100"/>
    <n v="100"/>
    <n v="6.3195209754698306E-2"/>
    <n v="6.6152880362777972E-2"/>
    <n v="6.8592671421258994E-2"/>
    <n v="7.1611990163446354E-2"/>
    <m/>
    <m/>
    <m/>
    <n v="0"/>
    <m/>
    <n v="0"/>
    <m/>
    <n v="0"/>
    <m/>
    <n v="81.124644377484145"/>
    <n v="57.211407552858617"/>
    <n v="32.591626913683278"/>
    <n v="100"/>
    <n v="87.154988215854587"/>
    <n v="-40.841322410950234"/>
    <n v="94.653238784030762"/>
    <n v="29.919375857220448"/>
    <m/>
    <n v="2024"/>
    <n v="4"/>
    <d v="2026-02-27T00:00:00"/>
    <x v="56"/>
    <x v="75"/>
  </r>
  <r>
    <n v="2025"/>
    <n v="12"/>
    <n v="5.0999999999999996"/>
    <x v="68"/>
    <s v="Credito"/>
    <n v="5.0999999999999996"/>
    <m/>
    <m/>
    <x v="75"/>
    <n v="2401337.6784999999"/>
    <n v="1715157.2791200001"/>
    <n v="2401337.6784999999"/>
    <n v="1715157.2791200001"/>
    <n v="1414741.6117099999"/>
    <n v="868637.32117000001"/>
    <n v="1414741.6117099999"/>
    <n v="868637.32117000001"/>
    <n v="0"/>
    <n v="0"/>
    <n v="0"/>
    <n v="0"/>
    <n v="2850.5878600000001"/>
    <n v="20099.871890000002"/>
    <n v="153930.11918000001"/>
    <n v="202335.54684"/>
    <n v="345925.48985000001"/>
    <n v="335846.19474999997"/>
    <n v="0"/>
    <n v="0"/>
    <n v="0"/>
    <n v="0"/>
    <n v="0"/>
    <n v="0"/>
    <s v="Credito"/>
    <s v="Daños Sin Autos"/>
    <s v="Credito"/>
    <x v="1"/>
    <x v="0"/>
    <n v="14178661.841530001"/>
    <n v="11926791.240049999"/>
    <n v="1025001350.6946898"/>
    <n v="915229324.65265012"/>
    <n v="979173922.5983398"/>
    <n v="876641246.77608013"/>
    <n v="2401337.6784999999"/>
    <n v="1715157.2791200001"/>
    <n v="1414741.6117099999"/>
    <n v="868637.32117000001"/>
    <n v="2401337.6784999999"/>
    <n v="1715157.2791200001"/>
    <n v="100"/>
    <n v="100"/>
    <n v="686180.39937999984"/>
    <n v="40.006849968421562"/>
    <n v="100"/>
    <n v="100"/>
    <n v="16.936278651250174"/>
    <n v="14.380710155808929"/>
    <n v="0.23427653796480413"/>
    <n v="0.24524117963924127"/>
    <n v="0.18740191479014731"/>
    <n v="0.19565099012026085"/>
    <m/>
    <m/>
    <m/>
    <n v="0"/>
    <m/>
    <n v="0"/>
    <m/>
    <n v="0"/>
    <m/>
    <n v="62.869079790911073"/>
    <n v="58.914730084680166"/>
    <n v="50.644761955339391"/>
    <n v="100"/>
    <n v="-23.92334338477724"/>
    <n v="3.0011640023204444"/>
    <n v="44.498056285689472"/>
    <n v="60.246490805297412"/>
    <m/>
    <n v="2024"/>
    <n v="4"/>
    <d v="2026-02-27T00:00:00"/>
    <x v="1"/>
    <x v="75"/>
  </r>
  <r>
    <n v="2025"/>
    <n v="12"/>
    <n v="5.0999999999999996"/>
    <x v="68"/>
    <s v="RC Viajero"/>
    <n v="5.0999999999999996"/>
    <m/>
    <m/>
    <x v="75"/>
    <n v="318935.19276999997"/>
    <n v="259240.19900000002"/>
    <n v="318935.19276999997"/>
    <n v="259240.19900000002"/>
    <n v="45556.626560000004"/>
    <n v="82058.359630000006"/>
    <n v="45556.626560000004"/>
    <n v="82058.359630000006"/>
    <n v="0"/>
    <n v="0"/>
    <n v="0"/>
    <n v="0"/>
    <n v="0"/>
    <n v="0"/>
    <n v="40524.617750000012"/>
    <n v="75563.705329999997"/>
    <n v="300703.6985"/>
    <n v="263791.07582000003"/>
    <n v="0"/>
    <n v="0"/>
    <n v="0"/>
    <n v="0"/>
    <n v="0"/>
    <n v="0"/>
    <s v="RC Viajero"/>
    <s v="Daños Sin Autos"/>
    <s v="Responsabilidad Civil y Riesgos Profesionales"/>
    <x v="32"/>
    <x v="0"/>
    <n v="155759366.84577999"/>
    <n v="129085020.10784"/>
    <n v="1025001350.6946898"/>
    <n v="915229324.65265012"/>
    <n v="979173922.5983398"/>
    <n v="876641246.77608013"/>
    <n v="384520.93780999992"/>
    <n v="319948.49102999998"/>
    <n v="68347.172659999997"/>
    <n v="98764.600600000005"/>
    <n v="3846059.2182400003"/>
    <n v="2269692.1241000001"/>
    <n v="82.943517870954722"/>
    <n v="81.025604516975932"/>
    <n v="59694.993769999943"/>
    <n v="23.026904777989277"/>
    <n v="8.2925190350019697"/>
    <n v="11.421822204313123"/>
    <n v="0.20476148512197223"/>
    <n v="0.20082903406098246"/>
    <n v="3.1115587560332787E-2"/>
    <n v="3.2571863425822481E-2"/>
    <n v="2.8325163105802739E-2"/>
    <n v="2.957198283258711E-2"/>
    <m/>
    <m/>
    <m/>
    <n v="0"/>
    <m/>
    <n v="0"/>
    <m/>
    <n v="0"/>
    <m/>
    <n v="-44.482650195039"/>
    <n v="14.283976053045095"/>
    <n v="31.653408671392047"/>
    <n v="66.654734624687549"/>
    <n v="-46.370261260982538"/>
    <n v="13.993127919606962"/>
    <n v="13.476594385818641"/>
    <n v="28.645284945712685"/>
    <m/>
    <n v="2024"/>
    <n v="4"/>
    <d v="2026-02-27T00:00:00"/>
    <x v="32"/>
    <x v="75"/>
  </r>
  <r>
    <n v="2025"/>
    <n v="12"/>
    <n v="5.0999999999999996"/>
    <x v="68"/>
    <s v="AP Individual"/>
    <n v="5.0999999999999996"/>
    <m/>
    <m/>
    <x v="75"/>
    <n v="3062596.2101400001"/>
    <n v="2938328.3511799998"/>
    <n v="3062596.2101400001"/>
    <n v="2938328.3511799998"/>
    <n v="244623.3566"/>
    <n v="244001.56079999998"/>
    <n v="244623.3566"/>
    <n v="244001.56079999998"/>
    <n v="0"/>
    <n v="0"/>
    <n v="0"/>
    <n v="0"/>
    <n v="16122.52341"/>
    <n v="-1547.9027699999999"/>
    <n v="194879.46876000002"/>
    <n v="197108.20773999998"/>
    <n v="2650840.4813199998"/>
    <n v="2464234.0915299999"/>
    <n v="0"/>
    <n v="0"/>
    <n v="0"/>
    <n v="0"/>
    <n v="0"/>
    <n v="0"/>
    <s v="AP Individual"/>
    <s v="Accidentes y Enfermedades"/>
    <s v="Accidentes Personales"/>
    <x v="4"/>
    <x v="0"/>
    <n v="217268155.02513999"/>
    <n v="198373021.37994"/>
    <n v="1025001350.6946898"/>
    <n v="915229324.65265012"/>
    <n v="979173922.5983398"/>
    <n v="876641246.77608013"/>
    <n v="3822693.4372799997"/>
    <n v="3705521.2749200007"/>
    <n v="405025.26086999994"/>
    <n v="387436.92212"/>
    <n v="4949403.0727199996"/>
    <n v="4775406.3473499995"/>
    <n v="80.116186672796886"/>
    <n v="79.295951451349751"/>
    <n v="124267.85896000033"/>
    <n v="4.2292025978000636"/>
    <n v="61.878092471804202"/>
    <n v="61.53043610227131"/>
    <n v="1.4095927724822943"/>
    <n v="1.48121369062191"/>
    <n v="0.29878948042988823"/>
    <n v="0.31277346541389528"/>
    <n v="0.321048317840467"/>
    <n v="0.33518025326619555"/>
    <m/>
    <m/>
    <m/>
    <n v="0"/>
    <m/>
    <n v="0"/>
    <m/>
    <n v="0"/>
    <m/>
    <n v="0.25483271416844033"/>
    <n v="7.9874505098018638"/>
    <n v="8.304094425049934"/>
    <n v="60.397061673275786"/>
    <n v="-1.1307185051065094"/>
    <n v="7.5725918422847371"/>
    <n v="7.3516105602461135"/>
    <n v="7.9987614982478776"/>
    <m/>
    <n v="2024"/>
    <n v="4"/>
    <d v="2026-02-27T00:00:00"/>
    <x v="4"/>
    <x v="75"/>
  </r>
  <r>
    <n v="2025"/>
    <n v="12"/>
    <n v="5.0999999999999996"/>
    <x v="68"/>
    <s v="Accidentes Personales"/>
    <n v="5.0999999999999996"/>
    <m/>
    <m/>
    <x v="75"/>
    <n v="4120037.6675800001"/>
    <n v="4030058.6529799998"/>
    <n v="4120037.6675800001"/>
    <n v="4030058.6529799998"/>
    <n v="572124.66576999996"/>
    <n v="557747.86781999993"/>
    <n v="572124.66576999996"/>
    <n v="557747.86781999993"/>
    <n v="0"/>
    <n v="0"/>
    <n v="0"/>
    <n v="0"/>
    <n v="8879.4801699999989"/>
    <n v="28.407290000000103"/>
    <n v="267909.73865999997"/>
    <n v="278980.32753000001"/>
    <n v="3219336.7747100005"/>
    <n v="3055354.5867499998"/>
    <n v="0"/>
    <n v="0"/>
    <n v="0"/>
    <n v="0"/>
    <n v="0"/>
    <n v="0"/>
    <s v="Accidentes Personales"/>
    <s v="Accidentes y Enfermedades"/>
    <s v="Accidentes Personales"/>
    <x v="5"/>
    <x v="0"/>
    <n v="202804410.3899"/>
    <n v="185013487.32062"/>
    <n v="1025001350.6946898"/>
    <n v="915229324.65265012"/>
    <n v="979173922.5983398"/>
    <n v="876641246.77608013"/>
    <n v="6811902.2167499969"/>
    <n v="6595100.8747899998"/>
    <n v="1727181.4153400001"/>
    <n v="1583187.5877299996"/>
    <n v="4920365.2459399998"/>
    <n v="4797161.9606799996"/>
    <n v="60.482924394438783"/>
    <n v="61.10685385245641"/>
    <n v="89979.014600000344"/>
    <n v="2.2326973959415186"/>
    <n v="83.73438681162169"/>
    <n v="84.009226413709357"/>
    <n v="2.0315325784380405"/>
    <n v="2.1782512785114365"/>
    <n v="0.40195436472231616"/>
    <n v="0.42076668633566672"/>
    <n v="0.44033320878453025"/>
    <n v="0.45971583789844139"/>
    <m/>
    <m/>
    <m/>
    <n v="0"/>
    <m/>
    <n v="0"/>
    <m/>
    <n v="0"/>
    <m/>
    <n v="2.5776517992247783"/>
    <n v="13.886394055859464"/>
    <n v="13.839696040343657"/>
    <n v="33.124758099448151"/>
    <n v="-3.9682328026550806"/>
    <n v="5.367042786821985"/>
    <n v="8.3218922842930407"/>
    <n v="9.1308658163553176"/>
    <m/>
    <n v="2024"/>
    <n v="4"/>
    <d v="2026-02-27T00:00:00"/>
    <x v="5"/>
    <x v="75"/>
  </r>
  <r>
    <n v="2025"/>
    <n v="12"/>
    <n v="5.0999999999999996"/>
    <x v="68"/>
    <s v="Salud Individual"/>
    <n v="5.0999999999999996"/>
    <m/>
    <m/>
    <x v="75"/>
    <n v="2789680.2300500004"/>
    <n v="2407331.3475000001"/>
    <n v="2789680.2300500004"/>
    <n v="2407331.3475000001"/>
    <n v="2028561.3245100002"/>
    <n v="1459666.3012999999"/>
    <n v="2028561.3245100002"/>
    <n v="1459666.3012999999"/>
    <n v="0"/>
    <n v="0"/>
    <n v="0"/>
    <n v="0"/>
    <n v="0"/>
    <n v="0"/>
    <n v="1478118.2937099999"/>
    <n v="1033327.5043600001"/>
    <n v="1831351.7620100002"/>
    <n v="1593282.4314600001"/>
    <n v="0"/>
    <n v="0"/>
    <n v="0"/>
    <n v="0"/>
    <n v="0"/>
    <n v="0"/>
    <s v="Salud Individual"/>
    <s v="Accidentes y Enfermedades"/>
    <s v="Salud"/>
    <x v="31"/>
    <x v="0"/>
    <n v="6143298.01131"/>
    <n v="5593412.8016600003"/>
    <n v="1025001350.6946898"/>
    <n v="915229324.65265012"/>
    <n v="979173922.5983398"/>
    <n v="876641246.77608013"/>
    <n v="2804346.7436799998"/>
    <n v="2414500.2255700002"/>
    <n v="2031862.0334500002"/>
    <n v="1463480.7970499997"/>
    <n v="6143298.01131"/>
    <n v="5593412.8016600003"/>
    <n v="99.477007839239121"/>
    <n v="99.703090602598394"/>
    <n v="382348.88255000021"/>
    <n v="15.882686151495818"/>
    <n v="45.410140040644514"/>
    <n v="43.03868555500781"/>
    <n v="45.410140040644514"/>
    <n v="43.03868555500781"/>
    <n v="0.2721635662391379"/>
    <n v="0.28490140164755345"/>
    <n v="0.26303039933883632"/>
    <n v="0.27460849650334823"/>
    <m/>
    <m/>
    <m/>
    <n v="0"/>
    <m/>
    <n v="0"/>
    <m/>
    <n v="0"/>
    <m/>
    <n v="38.974320548698984"/>
    <n v="72.716625463329237"/>
    <n v="60.634208199708574"/>
    <n v="99.83755250673218"/>
    <n v="43.044512748693805"/>
    <n v="14.942067134440551"/>
    <n v="80.711872201312715"/>
    <n v="64.855262567171678"/>
    <m/>
    <n v="2024"/>
    <n v="4"/>
    <d v="2026-02-27T00:00:00"/>
    <x v="31"/>
    <x v="75"/>
  </r>
  <r>
    <n v="2025"/>
    <n v="12"/>
    <n v="5.0999999999999996"/>
    <x v="68"/>
    <s v="Salud Gpo y Col"/>
    <n v="5.0999999999999996"/>
    <m/>
    <m/>
    <x v="75"/>
    <n v="2044216.7727999999"/>
    <n v="2260942.2496400001"/>
    <n v="2044216.7727999999"/>
    <n v="2260942.2496400001"/>
    <n v="1912733.6801900002"/>
    <n v="1747754.1272999998"/>
    <n v="1912733.6801900002"/>
    <n v="1747754.1272999998"/>
    <n v="0"/>
    <n v="0"/>
    <n v="0"/>
    <n v="0"/>
    <n v="196.26407999999998"/>
    <n v="128.31164999999999"/>
    <n v="750294.60317999998"/>
    <n v="849682.20616000006"/>
    <n v="1000442.1263700001"/>
    <n v="1123067.42441"/>
    <n v="0"/>
    <n v="0"/>
    <n v="0"/>
    <n v="0"/>
    <n v="0"/>
    <n v="0"/>
    <s v="Salud Gpo y Col"/>
    <s v="Accidentes y Enfermedades"/>
    <s v="Salud"/>
    <x v="27"/>
    <x v="0"/>
    <n v="6680093.6351499986"/>
    <n v="6058821.2210100004"/>
    <n v="1025001350.6946898"/>
    <n v="915229324.65265012"/>
    <n v="979173922.5983398"/>
    <n v="876641246.77608013"/>
    <n v="2151489.4046700001"/>
    <n v="2378121.8240900002"/>
    <n v="1962598.0319900003"/>
    <n v="1794347.3382099997"/>
    <n v="6680093.6351499986"/>
    <n v="6058821.2210100004"/>
    <n v="95.014029274922038"/>
    <n v="95.072600013044351"/>
    <n v="-216725.47684000013"/>
    <n v="-9.5856263853934536"/>
    <n v="30.601618546834903"/>
    <n v="37.316536784412705"/>
    <n v="30.601618546834903"/>
    <n v="37.316536784412705"/>
    <n v="0.19943551990585592"/>
    <n v="0.20876952762135026"/>
    <n v="0.24703559957479268"/>
    <n v="0.25790963612022594"/>
    <m/>
    <m/>
    <m/>
    <n v="0"/>
    <m/>
    <n v="0"/>
    <m/>
    <n v="0"/>
    <m/>
    <n v="9.4395172818082518"/>
    <n v="93.568045504787392"/>
    <n v="77.302024303287141"/>
    <n v="97.459268225728351"/>
    <n v="-11.697032403345965"/>
    <n v="-10.918783269350074"/>
    <n v="74.996302475023285"/>
    <n v="75.657274682896087"/>
    <m/>
    <n v="2024"/>
    <n v="4"/>
    <d v="2026-02-27T00:00:00"/>
    <x v="27"/>
    <x v="75"/>
  </r>
  <r>
    <n v="2025"/>
    <n v="12"/>
    <n v="5.0999999999999996"/>
    <x v="68"/>
    <s v="Salud"/>
    <n v="5.0999999999999996"/>
    <m/>
    <m/>
    <x v="75"/>
    <n v="4800110.9179400001"/>
    <n v="4650878.2789000003"/>
    <n v="4800110.9179400001"/>
    <n v="4650878.2789000003"/>
    <n v="3939371.4582099998"/>
    <n v="3205916.6880000001"/>
    <n v="3939371.4582099998"/>
    <n v="3205916.6880000001"/>
    <n v="0"/>
    <n v="0"/>
    <n v="0"/>
    <n v="0"/>
    <n v="196.26407999999998"/>
    <n v="128.31164999999999"/>
    <n v="2226489.3503999999"/>
    <n v="1881505.9699199998"/>
    <n v="2808701.5641300003"/>
    <n v="2698247.51364"/>
    <n v="0"/>
    <n v="0"/>
    <n v="0"/>
    <n v="0"/>
    <n v="0"/>
    <n v="0"/>
    <s v="Salud"/>
    <s v="Accidentes y Enfermedades"/>
    <s v="Salud"/>
    <x v="30"/>
    <x v="0"/>
    <n v="6680093.6351499995"/>
    <n v="6058821.2210100004"/>
    <n v="1025001350.6946898"/>
    <n v="915229324.65265012"/>
    <n v="979173922.5983398"/>
    <n v="876641246.77608013"/>
    <n v="4955836.1483499995"/>
    <n v="4792622.04966"/>
    <n v="3994460.0654399996"/>
    <n v="3257828.1352599999"/>
    <n v="6680093.6351499995"/>
    <n v="6058821.2210100004"/>
    <n v="96.857740535633994"/>
    <n v="97.042458819174868"/>
    <n v="149232.63903999981"/>
    <n v="3.2086980155347167"/>
    <n v="71.856940637512707"/>
    <n v="76.762097927106396"/>
    <n v="71.856940637512707"/>
    <n v="76.762097927106396"/>
    <n v="0.46830288708270951"/>
    <n v="0.49022046105991124"/>
    <n v="0.50816534759363319"/>
    <n v="0.53053381825278989"/>
    <m/>
    <m/>
    <m/>
    <n v="0"/>
    <m/>
    <n v="0"/>
    <m/>
    <n v="0"/>
    <m/>
    <n v="22.878160650754875"/>
    <n v="82.068342285319687"/>
    <n v="68.931425329803417"/>
    <n v="98.620874753345873"/>
    <n v="18.335492206525839"/>
    <n v="4.0935477539269627"/>
    <n v="79.271125805409611"/>
    <n v="69.730666308733234"/>
    <m/>
    <n v="2024"/>
    <n v="4"/>
    <d v="2026-02-27T00:00:00"/>
    <x v="30"/>
    <x v="75"/>
  </r>
  <r>
    <n v="2025"/>
    <n v="12"/>
    <n v="5.0999999999999996"/>
    <x v="68"/>
    <s v="RC Otros"/>
    <n v="5.0999999999999996"/>
    <m/>
    <m/>
    <x v="75"/>
    <n v="2119972.6910099997"/>
    <n v="2070430.02079"/>
    <n v="2119972.6910099997"/>
    <n v="2070430.02079"/>
    <n v="757084.52038"/>
    <n v="1213787.25547"/>
    <n v="757084.52038"/>
    <n v="1213787.25547"/>
    <n v="0"/>
    <n v="0"/>
    <n v="0"/>
    <n v="0"/>
    <n v="0"/>
    <n v="0"/>
    <n v="682342.45097000001"/>
    <n v="1069766.6466000001"/>
    <n v="1196170.9452"/>
    <n v="1248662.1966199998"/>
    <n v="0"/>
    <n v="0"/>
    <n v="0"/>
    <n v="0"/>
    <n v="0"/>
    <n v="0"/>
    <s v="RC Otros"/>
    <s v="Daños Sin Autos"/>
    <s v="Responsabilidad Civil y Riesgos Profesionales"/>
    <x v="33"/>
    <x v="0"/>
    <n v="102084054.88988"/>
    <n v="97153663.724460006"/>
    <n v="1025001350.6946898"/>
    <n v="915229324.65265012"/>
    <n v="979173922.5983398"/>
    <n v="876641246.77608013"/>
    <n v="2245075.8021599995"/>
    <n v="2181582.1674899999"/>
    <n v="762549.19381999993"/>
    <n v="1224196.8042299999"/>
    <n v="7584956.6631500004"/>
    <n v="7248956.4895700002"/>
    <n v="94.427666494394643"/>
    <n v="94.904975464303277"/>
    <n v="49542.670219999738"/>
    <n v="2.3928686177519864"/>
    <n v="27.949700771653241"/>
    <n v="28.561766424850145"/>
    <n v="2.0766932635041333"/>
    <n v="2.1310879501796243"/>
    <n v="0.20682633145538767"/>
    <n v="0.21650624491555409"/>
    <n v="0.22621980797826535"/>
    <n v="0.23617757302707071"/>
    <m/>
    <m/>
    <m/>
    <n v="0"/>
    <m/>
    <n v="0"/>
    <m/>
    <n v="0"/>
    <m/>
    <n v="-37.626258887778199"/>
    <n v="35.711994007777001"/>
    <n v="58.624886776268028"/>
    <n v="99.283367750659522"/>
    <n v="-36.215766948926309"/>
    <n v="-4.2037991990218293"/>
    <n v="57.043891068254652"/>
    <n v="85.673022655426607"/>
    <m/>
    <n v="2024"/>
    <n v="4"/>
    <d v="2026-02-27T00:00:00"/>
    <x v="33"/>
    <x v="75"/>
  </r>
  <r>
    <n v="2025"/>
    <n v="12"/>
    <n v="5.0999999999999996"/>
    <x v="68"/>
    <s v="MyT Carga"/>
    <n v="5.0999999999999996"/>
    <m/>
    <m/>
    <x v="75"/>
    <n v="6109211.1022399999"/>
    <n v="5492585.1252699997"/>
    <n v="6109211.1022399999"/>
    <n v="5492585.1252699997"/>
    <n v="4801580.7935700007"/>
    <n v="4030300.1625399999"/>
    <n v="4801580.7935700007"/>
    <n v="4030300.1625399999"/>
    <n v="0"/>
    <n v="0"/>
    <n v="0"/>
    <n v="0"/>
    <n v="6645.23459"/>
    <n v="5716.5402300000005"/>
    <n v="800609.69273999997"/>
    <n v="847546.37957999995"/>
    <n v="1905911.21903"/>
    <n v="1647198.5997500001"/>
    <n v="0"/>
    <n v="0"/>
    <n v="0"/>
    <n v="0"/>
    <n v="0"/>
    <n v="0"/>
    <s v="MyT Carga"/>
    <s v="Daños Sin Autos"/>
    <s v="Maritimo y Transportes"/>
    <x v="17"/>
    <x v="0"/>
    <n v="146411193.79332998"/>
    <n v="129126676.28641"/>
    <n v="1025001350.6946898"/>
    <n v="915229324.65265012"/>
    <n v="979173922.5983398"/>
    <n v="876641246.77608013"/>
    <n v="13372625.609420002"/>
    <n v="11810280.26677"/>
    <n v="7994414.3617699994"/>
    <n v="7433235.6017499994"/>
    <n v="11440857.90817"/>
    <n v="8081864.9475400001"/>
    <n v="45.684454800981818"/>
    <n v="46.506814412560679"/>
    <n v="616625.97697000019"/>
    <n v="11.226516529221531"/>
    <n v="53.398190513994301"/>
    <n v="67.961852380889653"/>
    <n v="4.1726393617578132"/>
    <n v="4.2536409076983803"/>
    <n v="0.59601980993483683"/>
    <n v="0.62391480831398916"/>
    <n v="0.60013211741817363"/>
    <n v="0.62654879010877373"/>
    <m/>
    <m/>
    <m/>
    <n v="0"/>
    <m/>
    <n v="0"/>
    <m/>
    <n v="0"/>
    <m/>
    <n v="19.137051830499875"/>
    <n v="78.595758326463056"/>
    <n v="73.377108786127039"/>
    <n v="60.061695282290941"/>
    <n v="-5.5379490693192928"/>
    <n v="15.706218990185249"/>
    <n v="42.006662469171289"/>
    <n v="51.453806463205744"/>
    <m/>
    <n v="2024"/>
    <n v="4"/>
    <d v="2026-02-27T00:00:00"/>
    <x v="17"/>
    <x v="75"/>
  </r>
  <r>
    <n v="2025"/>
    <n v="12"/>
    <n v="5.0999999999999996"/>
    <x v="68"/>
    <s v="MyT Cascos"/>
    <n v="5.0999999999999996"/>
    <m/>
    <m/>
    <x v="75"/>
    <n v="9157050.9294000007"/>
    <n v="5477738.8009799998"/>
    <n v="9157050.9294000007"/>
    <n v="5477738.8009799998"/>
    <n v="-2398623.5001999987"/>
    <n v="5863590.7896900009"/>
    <n v="-2398623.5001999987"/>
    <n v="5863590.7896900009"/>
    <n v="0"/>
    <n v="0"/>
    <n v="0"/>
    <n v="0"/>
    <n v="0"/>
    <n v="0"/>
    <n v="273223.55625000002"/>
    <n v="289534.52260000003"/>
    <n v="126286.89339999999"/>
    <n v="245363.55648"/>
    <n v="0"/>
    <n v="0"/>
    <n v="0"/>
    <n v="0"/>
    <n v="0"/>
    <n v="0"/>
    <s v="MyT Cascos"/>
    <s v="Daños Sin Autos"/>
    <s v="Maritimo y Transportes"/>
    <x v="18"/>
    <x v="0"/>
    <n v="119729978.12084001"/>
    <n v="103797509.85061999"/>
    <n v="1025001350.6946898"/>
    <n v="915229324.65265012"/>
    <n v="979173922.5983398"/>
    <n v="876641246.77608013"/>
    <n v="9917118.7117099985"/>
    <n v="6428123.3506000005"/>
    <n v="-1931159.7656899989"/>
    <n v="6397090.5990500022"/>
    <n v="12088699.82481"/>
    <n v="8362107.9733600011"/>
    <n v="92.335800302435416"/>
    <n v="85.215209824321562"/>
    <n v="3679312.1284200009"/>
    <n v="67.168447823064326"/>
    <n v="75.748848611549704"/>
    <n v="65.506673896474155"/>
    <n v="7.648085361009632"/>
    <n v="5.2773316131218166"/>
    <n v="0.89336964514181894"/>
    <n v="0.93518125003787012"/>
    <n v="0.59850997486984192"/>
    <n v="0.62485524393528513"/>
    <m/>
    <m/>
    <m/>
    <n v="0"/>
    <m/>
    <n v="0"/>
    <m/>
    <n v="0"/>
    <m/>
    <n v="-140.90707530985139"/>
    <n v="-26.19427934488035"/>
    <n v="107.04400123351938"/>
    <n v="124.20637291720793"/>
    <n v="-5.6335134765722046"/>
    <n v="-48.530704717636489"/>
    <n v="216.35147472081223"/>
    <n v="118.00225214929196"/>
    <m/>
    <n v="2024"/>
    <n v="4"/>
    <d v="2026-02-27T00:00:00"/>
    <x v="18"/>
    <x v="75"/>
  </r>
  <r>
    <n v="2025"/>
    <n v="12"/>
    <n v="5.0999999999999996"/>
    <x v="68"/>
    <s v="Maritimo y Transportes"/>
    <n v="5.0999999999999996"/>
    <m/>
    <m/>
    <x v="75"/>
    <n v="13138577.781890001"/>
    <n v="8698253.8454999998"/>
    <n v="13138577.781890001"/>
    <n v="8698253.8454999998"/>
    <n v="-212314.47426999919"/>
    <n v="8037168.7275100006"/>
    <n v="-212314.47426999919"/>
    <n v="8037168.7275100006"/>
    <n v="0"/>
    <n v="0"/>
    <n v="0"/>
    <n v="0"/>
    <n v="6540.4886799999995"/>
    <n v="5728.0179500000004"/>
    <n v="752884.13642999995"/>
    <n v="953257.37792"/>
    <n v="1495802.21386"/>
    <n v="1598920.98306"/>
    <n v="0"/>
    <n v="0"/>
    <n v="0"/>
    <n v="0"/>
    <n v="0"/>
    <n v="0"/>
    <s v="Maritimo y Transportes"/>
    <s v="Daños Sin Autos"/>
    <s v="Maritimo y Transportes"/>
    <x v="19"/>
    <x v="0"/>
    <n v="103990823.66940999"/>
    <n v="83360143.507809997"/>
    <n v="1025001350.6946898"/>
    <n v="915229324.65265012"/>
    <n v="979173922.5983398"/>
    <n v="876641246.77608013"/>
    <n v="23289744.321129996"/>
    <n v="18238403.617370002"/>
    <n v="6063254.5960799996"/>
    <n v="13830326.200799998"/>
    <n v="13138577.781890001"/>
    <n v="8698253.8454999998"/>
    <n v="56.413576726000436"/>
    <n v="47.691969253361101"/>
    <n v="4440323.9363900013"/>
    <n v="51.04845196817498"/>
    <n v="100"/>
    <n v="100"/>
    <n v="12.634362646898481"/>
    <n v="10.434547590102291"/>
    <n v="1.2818107774185266"/>
    <n v="1.3418022558265665"/>
    <n v="0.9503906410342764"/>
    <n v="0.99222502676990609"/>
    <m/>
    <m/>
    <m/>
    <n v="0"/>
    <m/>
    <n v="0"/>
    <m/>
    <n v="0"/>
    <m/>
    <n v="-102.64165754718175"/>
    <n v="-1.6159623803624314"/>
    <n v="92.399795065396845"/>
    <n v="-3.5016585714092265"/>
    <n v="-21.019846909258955"/>
    <n v="-6.4492723713370896"/>
    <n v="50.333134250894105"/>
    <n v="59.618792174186432"/>
    <m/>
    <n v="2024"/>
    <n v="4"/>
    <d v="2026-02-27T00:00:00"/>
    <x v="19"/>
    <x v="75"/>
  </r>
  <r>
    <n v="2025"/>
    <n v="12"/>
    <n v="5.0999999999999996"/>
    <x v="68"/>
    <s v="RC Aviones y Barcos"/>
    <n v="5.0999999999999996"/>
    <m/>
    <m/>
    <x v="75"/>
    <n v="1655174.3888900001"/>
    <n v="1811386.0128600001"/>
    <n v="1655174.3888900001"/>
    <n v="1811386.0128600001"/>
    <n v="321308.29547000001"/>
    <n v="27070.441890000006"/>
    <n v="321308.29547000001"/>
    <n v="27070.441890000006"/>
    <n v="0"/>
    <n v="0"/>
    <n v="0"/>
    <n v="0"/>
    <n v="0"/>
    <n v="0"/>
    <n v="111397.60149"/>
    <n v="6416.801320000005"/>
    <n v="187687.22473000002"/>
    <n v="197069.88967999999"/>
    <n v="0"/>
    <n v="0"/>
    <n v="0"/>
    <n v="0"/>
    <n v="0"/>
    <n v="0"/>
    <s v="RC Aviones y Barcos"/>
    <s v="Daños Sin Autos"/>
    <s v="Responsabilidad Civil y Riesgos Profesionales"/>
    <x v="20"/>
    <x v="0"/>
    <n v="171325506.96459001"/>
    <n v="159140936.55579001"/>
    <n v="1025001350.6946898"/>
    <n v="915229324.65265012"/>
    <n v="979173922.5983398"/>
    <n v="876641246.77608013"/>
    <n v="1958504.8817999999"/>
    <n v="2073248.9940900002"/>
    <n v="693849.30816000002"/>
    <n v="40985.065610000005"/>
    <n v="9223674.4484999999"/>
    <n v="9490945.658160001"/>
    <n v="84.512140065169589"/>
    <n v="87.369438886671773"/>
    <n v="-156211.62397000007"/>
    <n v="-8.6238727063679406"/>
    <n v="17.944848315403984"/>
    <n v="19.085411276194911"/>
    <n v="0.96609922142655358"/>
    <n v="1.1382275686337833"/>
    <n v="0.16148021539368837"/>
    <n v="0.16903783390164465"/>
    <n v="0.19791608114692583"/>
    <n v="0.20662797005291736"/>
    <m/>
    <m/>
    <m/>
    <n v="0"/>
    <m/>
    <n v="0"/>
    <m/>
    <n v="0"/>
    <m/>
    <n v="1086.9340617919256"/>
    <n v="19.412353020123586"/>
    <n v="1.494460137033875"/>
    <n v="46.308080398908039"/>
    <n v="1636.0300862486408"/>
    <n v="-4.7610849964119017"/>
    <n v="59.352788475748696"/>
    <n v="3.2561043853120024"/>
    <m/>
    <n v="2024"/>
    <n v="4"/>
    <d v="2026-02-27T00:00:00"/>
    <x v="20"/>
    <x v="75"/>
  </r>
  <r>
    <n v="2025"/>
    <n v="12"/>
    <n v="5.0999999999999996"/>
    <x v="68"/>
    <s v="RC General"/>
    <n v="5.0999999999999996"/>
    <m/>
    <m/>
    <x v="75"/>
    <n v="8980647.200170001"/>
    <n v="7400314.1927500004"/>
    <n v="8980647.200170001"/>
    <n v="7400314.1927500004"/>
    <n v="6277375.1133899987"/>
    <n v="4581531.1842600005"/>
    <n v="6277375.1133899987"/>
    <n v="4581531.1842600005"/>
    <n v="0"/>
    <n v="0"/>
    <n v="0"/>
    <n v="0"/>
    <n v="-198.53429"/>
    <n v="258.29532"/>
    <n v="1082070.0149600001"/>
    <n v="1151360.4284999999"/>
    <n v="3311457.5949200001"/>
    <n v="2921592.8092999998"/>
    <n v="0"/>
    <n v="0"/>
    <n v="0"/>
    <n v="0"/>
    <n v="0"/>
    <n v="0"/>
    <s v="RC General"/>
    <s v="Daños Sin Autos"/>
    <s v="Responsabilidad Civil y Riesgos Profesionales"/>
    <x v="21"/>
    <x v="0"/>
    <n v="97037462.2896"/>
    <n v="82263148.525089994"/>
    <n v="1025001350.6946898"/>
    <n v="915229324.65265012"/>
    <n v="979173922.5983398"/>
    <n v="876641246.77608013"/>
    <n v="17283430.244149998"/>
    <n v="14944322.838619996"/>
    <n v="9150572.3407299984"/>
    <n v="6562817.1625400009"/>
    <n v="11426438.245949998"/>
    <n v="9611956.3610300012"/>
    <n v="51.961023207240487"/>
    <n v="49.519233977103823"/>
    <n v="1580333.0074200006"/>
    <n v="21.354944753132688"/>
    <n v="78.595333093872128"/>
    <n v="76.990717755994837"/>
    <n v="9.2548248771881809"/>
    <n v="8.9959043939254641"/>
    <n v="0.87615954789556239"/>
    <n v="0.91716568353239236"/>
    <n v="0.80857485587654043"/>
    <n v="0.84416678087704189"/>
    <m/>
    <m/>
    <m/>
    <n v="0"/>
    <m/>
    <n v="0"/>
    <m/>
    <n v="0"/>
    <m/>
    <n v="37.014785252496488"/>
    <n v="69.898916787101598"/>
    <n v="61.909954968512984"/>
    <n v="68.600901447976682"/>
    <n v="-6.0181340112819282"/>
    <n v="13.344254694870017"/>
    <n v="32.676547530609142"/>
    <n v="39.408654923950905"/>
    <m/>
    <n v="2024"/>
    <n v="4"/>
    <d v="2026-02-27T00:00:00"/>
    <x v="21"/>
    <x v="75"/>
  </r>
  <r>
    <n v="2025"/>
    <n v="12"/>
    <n v="5.0999999999999996"/>
    <x v="68"/>
    <s v="Otros Riesgos Catastroficos"/>
    <n v="5.0999999999999996"/>
    <m/>
    <m/>
    <x v="75"/>
    <n v="-0.15603"/>
    <n v="165.67907"/>
    <n v="-0.15603"/>
    <n v="165.67907"/>
    <n v="-23167.948019999996"/>
    <n v="-132.36648999999829"/>
    <n v="-23167.948019999996"/>
    <n v="-132.36648999999829"/>
    <n v="0"/>
    <n v="0"/>
    <n v="0"/>
    <n v="0"/>
    <n v="0"/>
    <n v="0"/>
    <n v="1082.9475299999999"/>
    <n v="-37207.112679999998"/>
    <n v="2393.2610800000002"/>
    <n v="27285.117269999999"/>
    <n v="0"/>
    <n v="0"/>
    <n v="0"/>
    <n v="0"/>
    <n v="0"/>
    <n v="0"/>
    <s v="Otros Riesgos Catastroficos"/>
    <s v="Daños Sin Autos"/>
    <s v="Riesgos Catastroficos"/>
    <x v="34"/>
    <x v="0"/>
    <n v="89774267.209409997"/>
    <n v="78340273.602540016"/>
    <n v="1025001350.6946898"/>
    <n v="915229324.65265012"/>
    <n v="979173922.5983398"/>
    <n v="876641246.77608013"/>
    <n v="-0.15603"/>
    <n v="165.67907"/>
    <n v="-23167.948019999996"/>
    <n v="-132.36648999999829"/>
    <n v="11240087.912330002"/>
    <n v="9838717.9985000007"/>
    <n v="100"/>
    <n v="100"/>
    <n v="-165.83509999999998"/>
    <n v="-100.09417604770476"/>
    <n v="-1.3881564024854315E-6"/>
    <n v="1.683949779079543E-3"/>
    <n v="-1.7380258825843714E-7"/>
    <n v="2.1148645821761361E-4"/>
    <n v="-1.5222418965033696E-8"/>
    <n v="-1.5934860641096138E-8"/>
    <n v="1.8102465200498126E-5"/>
    <n v="1.8899301237455837E-5"/>
    <m/>
    <m/>
    <m/>
    <n v="0"/>
    <m/>
    <n v="0"/>
    <m/>
    <n v="0"/>
    <m/>
    <n v="17402.880086946701"/>
    <n v="14848393.270524897"/>
    <n v="-79.893308189138367"/>
    <n v="100"/>
    <n v="-102.91059276572707"/>
    <n v="-91.228694176691732"/>
    <n v="45.249870106106428"/>
    <n v="-136.36412961621843"/>
    <m/>
    <n v="2024"/>
    <n v="4"/>
    <d v="2026-02-27T00:00:00"/>
    <x v="34"/>
    <x v="75"/>
  </r>
  <r>
    <n v="2025"/>
    <n v="12"/>
    <n v="5.0999999999999996"/>
    <x v="68"/>
    <s v="Responsabilidad Civil y Riesgos Profesionales"/>
    <n v="5.0999999999999996"/>
    <m/>
    <m/>
    <x v="75"/>
    <n v="11539824.35767"/>
    <n v="10581511.98948"/>
    <n v="11539824.35767"/>
    <n v="10581511.98948"/>
    <n v="7496368.1049400009"/>
    <n v="5777084.3885700004"/>
    <n v="7496368.1049400009"/>
    <n v="5777084.3885700004"/>
    <n v="0"/>
    <n v="0"/>
    <n v="0"/>
    <n v="0"/>
    <n v="59.199889999999982"/>
    <n v="-575.85898999999995"/>
    <n v="2043837.7994000001"/>
    <n v="2086676.5780400001"/>
    <n v="4525822.0176299997"/>
    <n v="4163949.4242799999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48632991.13335001"/>
    <n v="137606575.23026001"/>
    <n v="1025001350.6946898"/>
    <n v="915229324.65265012"/>
    <n v="979173922.5983398"/>
    <n v="876641246.77608013"/>
    <n v="21871531.865920011"/>
    <n v="19519102.49123"/>
    <n v="10675318.01537"/>
    <n v="7926763.6329799984"/>
    <n v="11539824.35767"/>
    <n v="10581511.98948"/>
    <n v="52.761847813921214"/>
    <n v="54.211058086478673"/>
    <n v="958312.36818999983"/>
    <n v="9.0564785934443179"/>
    <n v="100"/>
    <n v="100"/>
    <n v="7.7639723655407984"/>
    <n v="7.689684865547834"/>
    <n v="1.1258350391293572"/>
    <n v="1.1785265202986488"/>
    <n v="1.1561596317399379"/>
    <n v="1.2070515765022893"/>
    <m/>
    <m/>
    <m/>
    <n v="0"/>
    <m/>
    <n v="0"/>
    <m/>
    <n v="0"/>
    <m/>
    <n v="29.760405088968668"/>
    <n v="64.96085098520156"/>
    <n v="54.5960198723349"/>
    <n v="70.22149685983085"/>
    <n v="-2.0529668608365803"/>
    <n v="8.6906097187424933"/>
    <n v="45.159482441827883"/>
    <n v="50.112918420012107"/>
    <m/>
    <n v="2024"/>
    <n v="4"/>
    <d v="2026-02-27T00:00:00"/>
    <x v="22"/>
    <x v="75"/>
  </r>
  <r>
    <n v="2025"/>
    <n v="12"/>
    <n v="5.0999999999999996"/>
    <x v="68"/>
    <s v="Miscelaneos"/>
    <n v="5.0999999999999996"/>
    <m/>
    <m/>
    <x v="75"/>
    <n v="10260844.56195"/>
    <n v="8596449.78541"/>
    <n v="10260844.56195"/>
    <n v="8596449.78541"/>
    <n v="1020964.8244599998"/>
    <n v="793470.56759999995"/>
    <n v="1020964.8244599998"/>
    <n v="793470.56759999995"/>
    <n v="0"/>
    <n v="0"/>
    <n v="0"/>
    <n v="0"/>
    <n v="0"/>
    <n v="0"/>
    <n v="895353.31540000008"/>
    <n v="563542.01581000001"/>
    <n v="8333430.0539699998"/>
    <n v="7184621.5182600003"/>
    <n v="0"/>
    <n v="0"/>
    <n v="0"/>
    <n v="0"/>
    <n v="0"/>
    <n v="0"/>
    <s v="Miscelaneos"/>
    <s v="Daños Sin Autos"/>
    <s v="Diversos"/>
    <x v="8"/>
    <x v="0"/>
    <n v="196233381.23332998"/>
    <n v="174920959.73895997"/>
    <n v="1025001350.6946898"/>
    <n v="915229324.65265012"/>
    <n v="979173922.5983398"/>
    <n v="876641246.77608013"/>
    <n v="18488020.312490001"/>
    <n v="15556913.919899998"/>
    <n v="3138927.3225399987"/>
    <n v="3067729.12347"/>
    <n v="12644223.11871"/>
    <n v="10927730.960759999"/>
    <n v="55.499963698211943"/>
    <n v="55.25806615419814"/>
    <n v="1664394.77654"/>
    <n v="19.361420331505119"/>
    <n v="81.150454761959637"/>
    <n v="78.666374714738922"/>
    <n v="5.2288986193176843"/>
    <n v="4.9144766860636668"/>
    <n v="1.0010566869005355"/>
    <n v="1.0479082750408408"/>
    <n v="0.93926730206907916"/>
    <n v="0.98061205961094655"/>
    <m/>
    <m/>
    <m/>
    <n v="0"/>
    <m/>
    <n v="0"/>
    <m/>
    <n v="0"/>
    <m/>
    <n v="28.670787064994574"/>
    <n v="9.9501051623568575"/>
    <n v="9.2302123249377654"/>
    <n v="32.525914732993627"/>
    <n v="58.879602634965082"/>
    <n v="15.989826781971139"/>
    <n v="10.744115083481846"/>
    <n v="7.8437258577607141"/>
    <m/>
    <n v="2024"/>
    <n v="4"/>
    <d v="2026-02-27T00:00:00"/>
    <x v="8"/>
    <x v="75"/>
  </r>
  <r>
    <n v="2025"/>
    <n v="12"/>
    <n v="5.0999999999999996"/>
    <x v="68"/>
    <s v="Tecnicos"/>
    <n v="5.0999999999999996"/>
    <m/>
    <m/>
    <x v="75"/>
    <n v="10251042.93041"/>
    <n v="10256633.503849998"/>
    <n v="10251042.93041"/>
    <n v="10256633.503849998"/>
    <n v="3296478.13998"/>
    <n v="3168309.2456399999"/>
    <n v="3296478.13998"/>
    <n v="3168309.2456399999"/>
    <n v="0"/>
    <n v="0"/>
    <n v="0"/>
    <n v="0"/>
    <n v="0"/>
    <n v="0"/>
    <n v="318482.53866999998"/>
    <n v="315484.25036000001"/>
    <n v="720400.39463999995"/>
    <n v="806700.15173000004"/>
    <n v="0"/>
    <n v="0"/>
    <n v="0"/>
    <n v="0"/>
    <n v="0"/>
    <n v="0"/>
    <s v="Tecnicos"/>
    <s v="Daños Sin Autos"/>
    <s v="Diversos"/>
    <x v="7"/>
    <x v="0"/>
    <n v="164851671.78193998"/>
    <n v="152530004.92087001"/>
    <n v="1025001350.6946898"/>
    <n v="915229324.65265012"/>
    <n v="979173922.5983398"/>
    <n v="876641246.77608013"/>
    <n v="18807011.735299997"/>
    <n v="17544387.203949999"/>
    <n v="7015944.0200799983"/>
    <n v="5608070.4322000016"/>
    <n v="14564890.276559999"/>
    <n v="13671394.838410001"/>
    <n v="54.506495102404863"/>
    <n v="58.461053011534005"/>
    <n v="-5590.5734399985522"/>
    <n v="-5.4506904608608853E-2"/>
    <n v="70.381875426191925"/>
    <n v="75.022582736282502"/>
    <n v="6.2183433262173526"/>
    <n v="6.7243382763745183"/>
    <n v="1.0001004314250324"/>
    <n v="1.0469072647694488"/>
    <n v="1.1206626828464679"/>
    <n v="1.169992119532318"/>
    <m/>
    <m/>
    <m/>
    <n v="0"/>
    <m/>
    <n v="0"/>
    <m/>
    <n v="0"/>
    <m/>
    <n v="4.0453404135463389"/>
    <n v="32.157490338869884"/>
    <n v="30.890342766471303"/>
    <n v="46.985525120287555"/>
    <n v="0.95037654227703161"/>
    <n v="-10.697872921546736"/>
    <n v="44.209101083176499"/>
    <n v="39.10799442437586"/>
    <m/>
    <n v="2024"/>
    <n v="4"/>
    <d v="2026-02-27T00:00:00"/>
    <x v="7"/>
    <x v="75"/>
  </r>
  <r>
    <n v="2025"/>
    <n v="12"/>
    <n v="5.0999999999999996"/>
    <x v="68"/>
    <s v="Diversos"/>
    <n v="5.0999999999999996"/>
    <m/>
    <m/>
    <x v="75"/>
    <n v="16661275.286350001"/>
    <n v="14202627.777509999"/>
    <n v="16661275.286350001"/>
    <n v="14202627.777509999"/>
    <n v="2540473.5065200003"/>
    <n v="3355314.7013900001"/>
    <n v="2540473.5065200003"/>
    <n v="3355314.7013900001"/>
    <n v="0"/>
    <n v="0"/>
    <n v="0"/>
    <n v="0"/>
    <n v="0"/>
    <n v="0"/>
    <n v="1030689.18214"/>
    <n v="717555.12344"/>
    <n v="7885066.7368499991"/>
    <n v="6942442.5873999996"/>
    <n v="0"/>
    <n v="0"/>
    <n v="0"/>
    <n v="0"/>
    <n v="0"/>
    <n v="0"/>
    <s v="Diversos"/>
    <s v="Daños Sin Autos"/>
    <s v="Diversos"/>
    <x v="6"/>
    <x v="0"/>
    <n v="225668614.10642999"/>
    <n v="197865077.13222998"/>
    <n v="1025001350.6946898"/>
    <n v="915229324.65265012"/>
    <n v="979173922.5983398"/>
    <n v="876641246.77608013"/>
    <n v="37295032.047789998"/>
    <n v="33101301.12385001"/>
    <n v="10154871.342620004"/>
    <n v="8675799.5556700006"/>
    <n v="16661275.286350001"/>
    <n v="14202627.777509999"/>
    <n v="44.674248476312286"/>
    <n v="42.906554411170198"/>
    <n v="2458647.5088400021"/>
    <n v="17.311215553598423"/>
    <n v="100"/>
    <n v="100"/>
    <n v="7.3830715681588748"/>
    <n v="7.1779355828510427"/>
    <n v="1.625488129850551"/>
    <n v="1.7015644413954139"/>
    <n v="1.551810829804892"/>
    <n v="1.620118586678567"/>
    <m/>
    <m/>
    <m/>
    <n v="0"/>
    <m/>
    <n v="0"/>
    <m/>
    <n v="0"/>
    <m/>
    <n v="-24.285089995654864"/>
    <n v="15.24777343185321"/>
    <n v="23.624604924894069"/>
    <n v="25.017288952324101"/>
    <n v="43.639024859695461"/>
    <n v="13.577701761060146"/>
    <n v="13.071407212359873"/>
    <n v="10.335773244164921"/>
    <m/>
    <n v="2024"/>
    <n v="4"/>
    <d v="2026-02-27T00:00:00"/>
    <x v="6"/>
    <x v="75"/>
  </r>
  <r>
    <n v="2025"/>
    <n v="12"/>
    <n v="5.0999999999999996"/>
    <x v="68"/>
    <s v="Terremoto y Erupcion Volcanica"/>
    <n v="5.0999999999999996"/>
    <m/>
    <m/>
    <x v="75"/>
    <n v="6815909.6133099999"/>
    <n v="6509827.4087700006"/>
    <n v="6815909.6133099999"/>
    <n v="6509827.4087700006"/>
    <n v="721142.97885999992"/>
    <n v="105942.39483999999"/>
    <n v="721142.97885999992"/>
    <n v="105942.39483999999"/>
    <n v="0"/>
    <n v="0"/>
    <n v="0"/>
    <n v="0"/>
    <n v="-2617.5018599999999"/>
    <n v="-15.95983"/>
    <n v="281967.45178"/>
    <n v="-115827.93005999998"/>
    <n v="2344789.4662100002"/>
    <n v="2353510.7768099997"/>
    <n v="0"/>
    <n v="0"/>
    <n v="0"/>
    <n v="0"/>
    <n v="0"/>
    <n v="0"/>
    <s v="Terremoto y Erupcion Volcanica"/>
    <s v="Daños Sin Autos"/>
    <s v="Riesgos Catastroficos"/>
    <x v="16"/>
    <x v="0"/>
    <n v="206727709.29739004"/>
    <n v="180598137.36487997"/>
    <n v="1025001350.6946898"/>
    <n v="915229324.65265012"/>
    <n v="979173922.5983398"/>
    <n v="876641246.77608013"/>
    <n v="15563905.993049996"/>
    <n v="14505796.106170004"/>
    <n v="760196.79989999975"/>
    <n v="-222767.64615000002"/>
    <n v="17732181.3323"/>
    <n v="16303375.673390001"/>
    <n v="43.793053082906177"/>
    <n v="44.877422522167272"/>
    <n v="306082.20453999937"/>
    <n v="4.7018482260781091"/>
    <n v="38.438077558424808"/>
    <n v="39.92932224088532"/>
    <n v="3.2970469398975979"/>
    <n v="3.6045927736328554"/>
    <n v="0.66496591528299454"/>
    <n v="0.6960877384503128"/>
    <n v="0.71127828112813418"/>
    <n v="0.74258739623653613"/>
    <m/>
    <m/>
    <m/>
    <n v="0"/>
    <m/>
    <n v="0"/>
    <m/>
    <n v="0"/>
    <m/>
    <n v="580.69348436866051"/>
    <n v="10.58028964251174"/>
    <n v="1.6274224827723549"/>
    <n v="94.862669634345053"/>
    <n v="-343.43649380070775"/>
    <n v="-0.3705659938307404"/>
    <n v="12.025277998018218"/>
    <n v="-4.9214956311776792"/>
    <m/>
    <n v="2024"/>
    <n v="4"/>
    <d v="2026-02-27T00:00:00"/>
    <x v="16"/>
    <x v="75"/>
  </r>
  <r>
    <n v="2025"/>
    <n v="12"/>
    <n v="5.0999999999999996"/>
    <x v="68"/>
    <s v="Huracan y Otros Riesgos Hidrometeorologicos"/>
    <n v="5.0999999999999996"/>
    <m/>
    <m/>
    <x v="75"/>
    <n v="12809556.95641"/>
    <n v="11574764.181279998"/>
    <n v="12809556.95641"/>
    <n v="11574764.181279998"/>
    <n v="8366934.8434300004"/>
    <n v="4965598.6847299999"/>
    <n v="8366934.8434300004"/>
    <n v="4965598.6847299999"/>
    <n v="0"/>
    <n v="0"/>
    <n v="0"/>
    <n v="0"/>
    <n v="455.6823"/>
    <n v="-448.34424999999999"/>
    <n v="2009557.8680500002"/>
    <n v="1414412.5851500002"/>
    <n v="2304062.3262899998"/>
    <n v="1699674.52566"/>
    <n v="0"/>
    <n v="0"/>
    <n v="0"/>
    <n v="0"/>
    <n v="0"/>
    <n v="0"/>
    <s v="Huracan y Otros Riesgos Hidrometeorologicos"/>
    <s v="Daños Sin Autos"/>
    <s v="Riesgos Catastroficos"/>
    <x v="14"/>
    <x v="0"/>
    <n v="173059932.21044999"/>
    <n v="153535670.72537002"/>
    <n v="1025001350.6946898"/>
    <n v="915229324.65265012"/>
    <n v="979173922.5983398"/>
    <n v="876641246.77608013"/>
    <n v="23197857.011369999"/>
    <n v="20492623.836209998"/>
    <n v="11407851.490080001"/>
    <n v="6622132.7381100012"/>
    <n v="18799380.9056"/>
    <n v="17898902.235510003"/>
    <n v="55.218708133823021"/>
    <n v="56.482587460702106"/>
    <n v="1234792.7751300018"/>
    <n v="10.667973496402162"/>
    <n v="68.138185085628336"/>
    <n v="64.667452947570069"/>
    <n v="7.4018039836239531"/>
    <n v="7.5388110962069739"/>
    <n v="1.2497112269879824"/>
    <n v="1.3082003779694733"/>
    <n v="1.264684584453506"/>
    <n v="1.3203535909184219"/>
    <m/>
    <m/>
    <m/>
    <n v="0"/>
    <m/>
    <n v="0"/>
    <m/>
    <n v="0"/>
    <m/>
    <n v="68.498007484165925"/>
    <n v="65.31790968182645"/>
    <n v="42.900214699500495"/>
    <n v="73.343651525492675"/>
    <n v="42.077204992974806"/>
    <n v="35.559031538424101"/>
    <n v="87.21803421376147"/>
    <n v="83.216672592111124"/>
    <m/>
    <n v="2024"/>
    <n v="4"/>
    <d v="2026-02-27T00:00:00"/>
    <x v="14"/>
    <x v="75"/>
  </r>
  <r>
    <n v="2025"/>
    <n v="12"/>
    <n v="5.0999999999999996"/>
    <x v="68"/>
    <s v="Riesgos Catastroficos"/>
    <n v="5.0999999999999996"/>
    <m/>
    <m/>
    <x v="75"/>
    <n v="19005687.330469999"/>
    <n v="18260554.106630001"/>
    <n v="19005687.330469999"/>
    <n v="18260554.106630001"/>
    <n v="8738536.0485400017"/>
    <n v="5839737.6483499995"/>
    <n v="8738536.0485400017"/>
    <n v="5839737.6483499995"/>
    <n v="0"/>
    <n v="0"/>
    <n v="0"/>
    <n v="0"/>
    <n v="-1892.5740499999997"/>
    <n v="-462.21203000000003"/>
    <n v="2500883.9623999996"/>
    <n v="1363161.10772"/>
    <n v="5655657.381719999"/>
    <n v="4968906.90876"/>
    <n v="0"/>
    <n v="0"/>
    <n v="0"/>
    <n v="0"/>
    <n v="0"/>
    <n v="0"/>
    <s v="Riesgos Catastroficos"/>
    <s v="Daños Sin Autos"/>
    <s v="Riesgos Catastroficos"/>
    <x v="15"/>
    <x v="0"/>
    <n v="240657276.64938998"/>
    <n v="208020878.86745998"/>
    <n v="1025001350.6946898"/>
    <n v="915229324.65265012"/>
    <n v="979173922.5983398"/>
    <n v="876641246.77608013"/>
    <n v="38761762.84839002"/>
    <n v="34998585.621450007"/>
    <n v="12144880.34196"/>
    <n v="6399232.7254699999"/>
    <n v="19005687.330469999"/>
    <n v="18260554.106630001"/>
    <n v="49.032051005542456"/>
    <n v="52.17512017239472"/>
    <n v="745133.22383999825"/>
    <n v="4.0805619560550843"/>
    <n v="100"/>
    <n v="100"/>
    <n v="7.8974081295530922"/>
    <n v="8.7782313996782371"/>
    <n v="1.8542109547064485"/>
    <n v="1.9409919823065174"/>
    <n v="1.9951889231215671"/>
    <n v="2.0830133391264307"/>
    <m/>
    <m/>
    <m/>
    <n v="0"/>
    <m/>
    <n v="0"/>
    <m/>
    <n v="0"/>
    <m/>
    <n v="49.639188859949023"/>
    <n v="45.978532091971978"/>
    <n v="31.980068152640122"/>
    <n v="71.952426063423317"/>
    <n v="83.462097637375777"/>
    <n v="13.820956712819132"/>
    <n v="44.219156034509119"/>
    <n v="27.433822624384391"/>
    <m/>
    <n v="2024"/>
    <n v="4"/>
    <d v="2026-02-27T00:00:00"/>
    <x v="15"/>
    <x v="75"/>
  </r>
  <r>
    <n v="2025"/>
    <n v="12"/>
    <n v="5.0999999999999996"/>
    <x v="68"/>
    <s v="Pensiones IMSS"/>
    <n v="5.0999999999999996"/>
    <m/>
    <m/>
    <x v="75"/>
    <n v="33357606.792409997"/>
    <n v="29107649.40306"/>
    <n v="33357606.792409997"/>
    <n v="29107649.40306"/>
    <n v="27382277.396910001"/>
    <n v="24887194.789610002"/>
    <n v="27382277.396910001"/>
    <n v="24887194.789610002"/>
    <n v="0"/>
    <n v="0"/>
    <n v="0"/>
    <n v="0"/>
    <n v="0"/>
    <n v="0"/>
    <n v="27382277.396910001"/>
    <n v="24887194.789609998"/>
    <n v="-3060385.5768799996"/>
    <n v="-5767248.8108799998"/>
    <n v="0"/>
    <n v="0"/>
    <n v="0"/>
    <n v="0"/>
    <n v="33360256.472939998"/>
    <n v="29124802.35097"/>
    <s v="Pensiones IMSS"/>
    <s v="Pensiones"/>
    <s v="Pensiones IMSS"/>
    <x v="54"/>
    <x v="0"/>
    <n v="45827428.096350007"/>
    <n v="38588077.876569994"/>
    <n v="1025001350.6946898"/>
    <n v="915229324.65265012"/>
    <n v="979173922.5983398"/>
    <n v="876641246.77608013"/>
    <n v="33357606.792409997"/>
    <n v="29107649.40306"/>
    <n v="27382277.396910004"/>
    <n v="24887194.789609998"/>
    <n v="45827428.096350007"/>
    <n v="38588077.876569994"/>
    <n v="100"/>
    <n v="100"/>
    <n v="4249957.389349997"/>
    <n v="14.600826506118402"/>
    <n v="72.789611326817649"/>
    <n v="75.43171623154015"/>
    <n v="72.789611326817649"/>
    <n v="75.43171623154015"/>
    <n v="3.2543963741903403"/>
    <n v="3.4067090659330592"/>
    <n v="3.1803667801080349"/>
    <n v="3.3203604678773395"/>
    <m/>
    <m/>
    <n v="100.00794325728009"/>
    <n v="0"/>
    <m/>
    <n v="0"/>
    <m/>
    <n v="4235454.1219699979"/>
    <n v="14.542430437571486"/>
    <n v="10.025567880963649"/>
    <n v="82.087056086830586"/>
    <n v="85.50053096006333"/>
    <n v="99.999999999999986"/>
    <n v="10.025567880963671"/>
    <n v="-46.935086776444656"/>
    <n v="-894.73292528144998"/>
    <n v="-431.52628932290799"/>
    <m/>
    <n v="2024"/>
    <n v="4"/>
    <d v="2026-02-27T00:00:00"/>
    <x v="54"/>
    <x v="75"/>
  </r>
  <r>
    <n v="2025"/>
    <n v="12"/>
    <n v="5.0999999999999996"/>
    <x v="68"/>
    <s v="IMSS Muerte (invalidez y vida)"/>
    <n v="5.0999999999999996"/>
    <m/>
    <m/>
    <x v="75"/>
    <n v="15279667.1094"/>
    <n v="13547518.731620001"/>
    <n v="15279667.1094"/>
    <n v="13547518.731620001"/>
    <n v="15888887.400080001"/>
    <n v="14801714.929790001"/>
    <n v="15888887.400080001"/>
    <n v="14801714.929790001"/>
    <n v="0"/>
    <n v="0"/>
    <n v="0"/>
    <n v="0"/>
    <n v="0"/>
    <n v="0"/>
    <n v="15888887.400079999"/>
    <n v="14801714.929789999"/>
    <n v="-3346982.4365799995"/>
    <n v="-4916489.2021399997"/>
    <n v="0"/>
    <n v="0"/>
    <n v="0"/>
    <n v="0"/>
    <n v="15280322.467599999"/>
    <n v="13549089.825610001"/>
    <s v="IMSS Muerte (invalidez y vida)"/>
    <s v="Pensiones"/>
    <s v="Pensiones IMSS"/>
    <x v="47"/>
    <x v="0"/>
    <n v="45827428.096350007"/>
    <n v="38588077.876569994"/>
    <n v="1025001350.6946898"/>
    <n v="915229324.65265012"/>
    <n v="979173922.5983398"/>
    <n v="876641246.77608013"/>
    <n v="15279667.1094"/>
    <n v="13547518.731619999"/>
    <n v="15888887.400080003"/>
    <n v="14801714.929789999"/>
    <n v="45827428.096350007"/>
    <n v="38588077.876569994"/>
    <n v="100"/>
    <n v="100.00000000000003"/>
    <n v="1732148.3777799997"/>
    <n v="12.785724176466019"/>
    <n v="33.341751313809759"/>
    <n v="35.108042372449489"/>
    <n v="33.341751313809759"/>
    <n v="35.108042372449489"/>
    <n v="1.4906972658176771"/>
    <n v="1.5604650774250417"/>
    <n v="1.4802321523910507"/>
    <n v="1.545389152226422"/>
    <m/>
    <m/>
    <n v="100.00428908689769"/>
    <n v="0"/>
    <m/>
    <n v="0"/>
    <m/>
    <n v="1731232.6419899985"/>
    <n v="12.777482947361406"/>
    <n v="7.3449088531083007"/>
    <n v="103.98713065093683"/>
    <n v="109.25775577813152"/>
    <n v="99.999999999999986"/>
    <n v="7.3449088531083007"/>
    <n v="-31.923323758686205"/>
    <n v="-474.72276001291237"/>
    <n v="-301.06269578192621"/>
    <m/>
    <n v="2024"/>
    <n v="4"/>
    <d v="2026-02-27T00:00:00"/>
    <x v="47"/>
    <x v="75"/>
  </r>
  <r>
    <n v="2025"/>
    <n v="12"/>
    <n v="5.0999999999999996"/>
    <x v="68"/>
    <s v="Pensiones ISSSTE"/>
    <n v="5.0999999999999996"/>
    <m/>
    <m/>
    <x v="75"/>
    <n v="12469821.30394"/>
    <n v="9480428.4735100009"/>
    <n v="12469821.30394"/>
    <n v="9480428.4735100009"/>
    <n v="7723898.0532699991"/>
    <n v="6818674.2724799998"/>
    <n v="7723898.0532699991"/>
    <n v="6818674.2724799998"/>
    <n v="0"/>
    <n v="0"/>
    <n v="0"/>
    <n v="0"/>
    <n v="0"/>
    <n v="0"/>
    <n v="7723898.053270001"/>
    <n v="6818674.2724799998"/>
    <n v="-817676.56868999999"/>
    <n v="-1600205.4644899997"/>
    <n v="0"/>
    <n v="0"/>
    <n v="0"/>
    <n v="0"/>
    <n v="12473501.240970001"/>
    <n v="9485088.27513"/>
    <s v="Pensiones ISSSTE"/>
    <s v="Pensiones"/>
    <s v="Pensiones ISSSTE"/>
    <x v="48"/>
    <x v="0"/>
    <n v="45827428.096350007"/>
    <n v="38588077.876569994"/>
    <n v="1025001350.6946898"/>
    <n v="915229324.65265012"/>
    <n v="979173922.5983398"/>
    <n v="876641246.77608013"/>
    <n v="12469821.30394"/>
    <n v="9480428.4735100009"/>
    <n v="7723898.0532699991"/>
    <n v="6818674.2724800007"/>
    <n v="45827428.096350007"/>
    <n v="38588077.876569994"/>
    <n v="100"/>
    <n v="100"/>
    <n v="2989392.8304299992"/>
    <n v="31.532254462790288"/>
    <n v="27.210388673182333"/>
    <n v="24.568283768459871"/>
    <n v="27.210388673182333"/>
    <n v="24.568283768459871"/>
    <n v="1.2165663289603119"/>
    <n v="1.2735042280180453"/>
    <n v="1.0358527877270578"/>
    <n v="1.0814490543737307"/>
    <m/>
    <m/>
    <n v="100.02951074390167"/>
    <n v="0"/>
    <m/>
    <n v="0"/>
    <m/>
    <n v="2988412.9658400007"/>
    <n v="31.50643282546617"/>
    <n v="13.275656595644403"/>
    <n v="61.940727657657249"/>
    <n v="71.923693022236137"/>
    <n v="100"/>
    <n v="13.275656595644424"/>
    <n v="-48.901776250926552"/>
    <n v="-944.61530989501887"/>
    <n v="-426.11242267274559"/>
    <m/>
    <n v="2024"/>
    <n v="4"/>
    <d v="2026-02-27T00:00:00"/>
    <x v="48"/>
    <x v="75"/>
  </r>
  <r>
    <n v="2025"/>
    <n v="12"/>
    <n v="5.0999999999999996"/>
    <x v="68"/>
    <s v="Pensiones Total"/>
    <n v="5.0999999999999996"/>
    <m/>
    <m/>
    <x v="75"/>
    <n v="45827428.096350007"/>
    <n v="38588077.876569994"/>
    <n v="45827428.096350007"/>
    <n v="38588077.876569994"/>
    <n v="35106175.450180009"/>
    <n v="31705869.062089998"/>
    <n v="35106175.450180009"/>
    <n v="31705869.062089998"/>
    <n v="0"/>
    <n v="0"/>
    <n v="0"/>
    <n v="0"/>
    <n v="0"/>
    <n v="0"/>
    <n v="35106175.450179994"/>
    <n v="31705869.062090002"/>
    <n v="-3878062.1455699997"/>
    <n v="-7367454.2753699999"/>
    <n v="0"/>
    <n v="0"/>
    <n v="0"/>
    <n v="0"/>
    <n v="45833757.713909999"/>
    <n v="38609890.626100004"/>
    <s v="Pensiones Total"/>
    <s v="Totales"/>
    <s v="Pensiones Total"/>
    <x v="45"/>
    <x v="0"/>
    <n v="45827428.096350007"/>
    <n v="38588077.876569994"/>
    <n v="1025001350.6946898"/>
    <n v="915229324.65265012"/>
    <n v="979173922.5983398"/>
    <n v="876641246.77608013"/>
    <n v="45827428.096350007"/>
    <n v="38588077.876569994"/>
    <n v="35106175.450180009"/>
    <n v="31705869.062090002"/>
    <n v="45827428.096350007"/>
    <n v="38588077.876569994"/>
    <n v="100"/>
    <n v="100"/>
    <n v="7239350.219780013"/>
    <n v="18.760587772565952"/>
    <n v="100"/>
    <n v="100"/>
    <n v="100"/>
    <n v="100"/>
    <n v="4.4709627031506525"/>
    <n v="4.6802132939511054"/>
    <n v="4.2162195678350916"/>
    <n v="4.40180952225107"/>
    <m/>
    <m/>
    <n v="100.01381185421683"/>
    <n v="0"/>
    <m/>
    <n v="0"/>
    <m/>
    <n v="7223867.0878099948"/>
    <n v="18.7098874683854"/>
    <n v="10.724532992396929"/>
    <n v="76.605161817876692"/>
    <n v="82.164934888714029"/>
    <n v="100"/>
    <n v="10.724532992396863"/>
    <n v="-47.36225023432209"/>
    <n v="-905.2504609881662"/>
    <n v="-430.35040160459914"/>
    <m/>
    <n v="2024"/>
    <n v="4"/>
    <d v="2026-02-27T00:00:00"/>
    <x v="45"/>
    <x v="75"/>
  </r>
  <r>
    <n v="2025"/>
    <n v="12"/>
    <n v="5.0999999999999996"/>
    <x v="68"/>
    <s v="ISSSTE Invalidez (invalidez y vida)"/>
    <n v="5.0999999999999996"/>
    <m/>
    <m/>
    <x v="75"/>
    <n v="281620.11005000002"/>
    <n v="197879.42222000001"/>
    <n v="281620.11005000002"/>
    <n v="197879.42222000001"/>
    <n v="220592.96009000004"/>
    <n v="194931.81861000002"/>
    <n v="220592.96009000004"/>
    <n v="194931.81861000002"/>
    <n v="0"/>
    <n v="0"/>
    <n v="0"/>
    <n v="0"/>
    <n v="0"/>
    <n v="0"/>
    <n v="220592.96009000001"/>
    <n v="194931.81860999999"/>
    <n v="142239.42118"/>
    <n v="107742.72272999999"/>
    <n v="0"/>
    <n v="0"/>
    <n v="0"/>
    <n v="0"/>
    <n v="281620.11005000002"/>
    <n v="197879.42222000001"/>
    <s v="ISSSTE Invalidez (invalidez y vida)"/>
    <s v="Pensiones"/>
    <s v="Pensiones ISSSTE"/>
    <x v="49"/>
    <x v="0"/>
    <n v="45827428.096350007"/>
    <n v="38588077.876569994"/>
    <n v="1025001350.6946898"/>
    <n v="915229324.65265012"/>
    <n v="979173922.5983398"/>
    <n v="876641246.77608013"/>
    <n v="281620.11005000002"/>
    <n v="197879.42222000001"/>
    <n v="220592.96009000004"/>
    <n v="194931.81861000002"/>
    <n v="45827428.096350007"/>
    <n v="38588077.876569994"/>
    <n v="100"/>
    <n v="100"/>
    <n v="83740.68783000001"/>
    <n v="42.319048080147567"/>
    <n v="0.6145230525656098"/>
    <n v="0.51279937511515428"/>
    <n v="0.6145230525656098"/>
    <n v="0.51279937511515428"/>
    <n v="2.74750964824713E-2"/>
    <n v="2.876098960056981E-2"/>
    <n v="2.1620747597341207E-2"/>
    <n v="2.2572451723862842E-2"/>
    <m/>
    <m/>
    <n v="100"/>
    <n v="0"/>
    <m/>
    <n v="0"/>
    <m/>
    <n v="83740.68783000001"/>
    <n v="42.319048080147567"/>
    <n v="13.164162558468838"/>
    <n v="78.32997439381549"/>
    <n v="98.510404175971928"/>
    <n v="100"/>
    <n v="13.164162558468838"/>
    <n v="32.017659825107359"/>
    <n v="155.08567052648914"/>
    <n v="180.92341985685033"/>
    <m/>
    <n v="2024"/>
    <n v="4"/>
    <d v="2026-02-27T00:00:00"/>
    <x v="49"/>
    <x v="75"/>
  </r>
  <r>
    <n v="2025"/>
    <n v="12"/>
    <n v="5.0999999999999996"/>
    <x v="68"/>
    <s v="IMSS Muerte (riesgos de trabajo)"/>
    <n v="5.0999999999999996"/>
    <m/>
    <m/>
    <x v="75"/>
    <n v="968718.16739000008"/>
    <n v="952135.37485000002"/>
    <n v="968718.16739000008"/>
    <n v="952135.37485000002"/>
    <n v="1635730.6591099997"/>
    <n v="1540074.2103100002"/>
    <n v="1635730.6591099997"/>
    <n v="1540074.2103100002"/>
    <n v="0"/>
    <n v="0"/>
    <n v="0"/>
    <n v="0"/>
    <n v="0"/>
    <n v="0"/>
    <n v="1635730.6591100001"/>
    <n v="1540074.2103100002"/>
    <n v="-201777.89726"/>
    <n v="-354743.44595000002"/>
    <n v="0"/>
    <n v="0"/>
    <n v="0"/>
    <n v="0"/>
    <n v="968718.16739000008"/>
    <n v="952135.37485000002"/>
    <s v="IMSS Muerte (riesgos de trabajo)"/>
    <s v="Pensiones"/>
    <s v="Pensiones IMSS"/>
    <x v="52"/>
    <x v="0"/>
    <n v="45827428.096350007"/>
    <n v="38588077.876569994"/>
    <n v="1025001350.6946898"/>
    <n v="915229324.65265012"/>
    <n v="979173922.5983398"/>
    <n v="876641246.77608013"/>
    <n v="968718.16739000008"/>
    <n v="952135.37485000002"/>
    <n v="1635730.6591099997"/>
    <n v="1540074.2103100002"/>
    <n v="45827428.096350007"/>
    <n v="38588077.876569994"/>
    <n v="100"/>
    <n v="100"/>
    <n v="16582.792540000053"/>
    <n v="1.7416423103292944"/>
    <n v="2.1138392609624872"/>
    <n v="2.4674340553980274"/>
    <n v="2.1138392609624872"/>
    <n v="2.4674340553980274"/>
    <n v="9.4508964962188191E-2"/>
    <n v="9.893218610432411E-2"/>
    <n v="0.10403243746711859"/>
    <n v="0.10861174720577611"/>
    <m/>
    <m/>
    <n v="100"/>
    <n v="0"/>
    <m/>
    <n v="0"/>
    <m/>
    <n v="16582.792540000053"/>
    <n v="1.7416423103292944"/>
    <n v="6.2111584077980675"/>
    <n v="168.85516491521156"/>
    <n v="161.74950022759361"/>
    <n v="100"/>
    <n v="6.2111584077981119"/>
    <n v="-43.120049274020985"/>
    <n v="-810.65898759083939"/>
    <n v="-434.13746691942237"/>
    <m/>
    <n v="2024"/>
    <n v="4"/>
    <d v="2026-02-27T00:00:00"/>
    <x v="52"/>
    <x v="75"/>
  </r>
  <r>
    <n v="2025"/>
    <n v="12"/>
    <n v="5.0999999999999996"/>
    <x v="68"/>
    <s v="ISSSTE Incapacidad Permanente RT"/>
    <n v="5.0999999999999996"/>
    <m/>
    <m/>
    <x v="75"/>
    <n v="603210.52630999999"/>
    <n v="657236.52412000007"/>
    <n v="603210.52630999999"/>
    <n v="657236.52412000007"/>
    <n v="794397.81628000003"/>
    <n v="743538.79187000007"/>
    <n v="794397.81628000003"/>
    <n v="743538.79187000007"/>
    <n v="0"/>
    <n v="0"/>
    <n v="0"/>
    <n v="0"/>
    <n v="0"/>
    <n v="0"/>
    <n v="794397.81628000003"/>
    <n v="743538.79187000007"/>
    <n v="13950.27218"/>
    <n v="-37406.845659999999"/>
    <n v="0"/>
    <n v="0"/>
    <n v="0"/>
    <n v="0"/>
    <n v="604985.17012999998"/>
    <n v="657236.52411999996"/>
    <s v="ISSSTE Incapacidad Permanente RT"/>
    <s v="Pensiones"/>
    <s v="Pensiones ISSSTE"/>
    <x v="46"/>
    <x v="0"/>
    <n v="45827428.096350007"/>
    <n v="38588077.876569994"/>
    <n v="1025001350.6946898"/>
    <n v="915229324.65265012"/>
    <n v="979173922.5983398"/>
    <n v="876641246.77608013"/>
    <n v="603210.52630999999"/>
    <n v="657236.52412000007"/>
    <n v="794397.81628000003"/>
    <n v="743538.79187000007"/>
    <n v="45827428.096350007"/>
    <n v="38588077.876569994"/>
    <n v="100"/>
    <n v="100"/>
    <n v="-54025.997810000088"/>
    <n v="-8.2201758160561198"/>
    <n v="1.3162652834057769"/>
    <n v="1.703211355129618"/>
    <n v="1.3162652834057769"/>
    <n v="1.703211355129618"/>
    <n v="5.884972989559252E-2"/>
    <n v="6.1604022777620358E-2"/>
    <n v="7.1811130436564188E-2"/>
    <n v="7.4972119614157007E-2"/>
    <m/>
    <m/>
    <n v="100.29419974330619"/>
    <n v="0"/>
    <m/>
    <n v="0"/>
    <m/>
    <n v="-52251.353989999974"/>
    <n v="-7.9501598089000591"/>
    <n v="6.8401305979059357"/>
    <n v="131.69495253001367"/>
    <n v="113.1310821268726"/>
    <n v="100"/>
    <n v="6.8401305979059357"/>
    <n v="-137.29336685268106"/>
    <n v="5694.496896045508"/>
    <n v="-1987.7078078921879"/>
    <m/>
    <n v="2024"/>
    <n v="4"/>
    <d v="2026-02-27T00:00:00"/>
    <x v="46"/>
    <x v="75"/>
  </r>
  <r>
    <n v="2025"/>
    <n v="12"/>
    <n v="5.0999999999999996"/>
    <x v="68"/>
    <s v="IMSS Invalidez (invalidez y vida)"/>
    <n v="5.0999999999999996"/>
    <m/>
    <m/>
    <x v="75"/>
    <n v="9892895.6544999983"/>
    <n v="9015471.1866800003"/>
    <n v="9892895.6544999983"/>
    <n v="9015471.1866800003"/>
    <n v="6224465.766689999"/>
    <n v="5414700.2229599999"/>
    <n v="6224465.766689999"/>
    <n v="5414700.2229599999"/>
    <n v="0"/>
    <n v="0"/>
    <n v="0"/>
    <n v="0"/>
    <n v="0"/>
    <n v="0"/>
    <n v="6224465.7666900009"/>
    <n v="5414700.2229599999"/>
    <n v="1463859.9353400001"/>
    <n v="803830.07104000007"/>
    <n v="0"/>
    <n v="0"/>
    <n v="0"/>
    <n v="0"/>
    <n v="9894878.6598199978"/>
    <n v="9019406.7735200003"/>
    <s v="IMSS Invalidez (invalidez y vida)"/>
    <s v="Pensiones"/>
    <s v="Pensiones IMSS"/>
    <x v="50"/>
    <x v="0"/>
    <n v="45827428.096350007"/>
    <n v="38588077.876569994"/>
    <n v="1025001350.6946898"/>
    <n v="915229324.65265012"/>
    <n v="979173922.5983398"/>
    <n v="876641246.77608013"/>
    <n v="9892895.6544999983"/>
    <n v="9015471.1866800003"/>
    <n v="6224465.76669"/>
    <n v="5414700.222959999"/>
    <n v="45827428.096350007"/>
    <n v="38588077.876569994"/>
    <n v="100"/>
    <n v="100"/>
    <n v="877424.46781999804"/>
    <n v="9.7324305036475387"/>
    <n v="21.587280948214357"/>
    <n v="23.363359054880618"/>
    <n v="21.587280948214357"/>
    <n v="23.363359054880618"/>
    <n v="0.96515927981901051"/>
    <n v="1.0103307927409024"/>
    <n v="0.98505051617544837"/>
    <n v="1.0284105635954426"/>
    <m/>
    <m/>
    <n v="100.02004474108747"/>
    <n v="0"/>
    <m/>
    <n v="0"/>
    <m/>
    <n v="875471.88629999757"/>
    <n v="9.7065351223573515"/>
    <n v="14.954946910935952"/>
    <n v="62.918542599392183"/>
    <n v="60.060091267997215"/>
    <n v="99.999999999999986"/>
    <n v="14.954946910935995"/>
    <n v="82.110621147333987"/>
    <n v="425.20910753966979"/>
    <n v="673.61254797975266"/>
    <m/>
    <n v="2024"/>
    <n v="4"/>
    <d v="2026-02-27T00:00:00"/>
    <x v="50"/>
    <x v="75"/>
  </r>
  <r>
    <n v="2025"/>
    <n v="12"/>
    <n v="5.0999999999999996"/>
    <x v="68"/>
    <s v="IMSS Incapacidad Permanente RT"/>
    <n v="5.0999999999999996"/>
    <m/>
    <m/>
    <x v="75"/>
    <n v="5980062.3809299991"/>
    <n v="4590284.8946399996"/>
    <n v="5980062.3809299991"/>
    <n v="4590284.8946399996"/>
    <n v="3210968.1052200003"/>
    <n v="2796628.7291700002"/>
    <n v="3210968.1052200003"/>
    <n v="2796628.7291700002"/>
    <n v="0"/>
    <n v="0"/>
    <n v="0"/>
    <n v="0"/>
    <n v="0"/>
    <n v="0"/>
    <n v="3210968.1052200003"/>
    <n v="2796628.7291700002"/>
    <n v="-1076856.0994800001"/>
    <n v="-1331525.34794"/>
    <n v="0"/>
    <n v="0"/>
    <n v="0"/>
    <n v="0"/>
    <n v="5980073.6979399994"/>
    <n v="4601931.1617200002"/>
    <s v="IMSS Incapacidad Permanente RT"/>
    <s v="Pensiones"/>
    <s v="Pensiones IMSS"/>
    <x v="44"/>
    <x v="0"/>
    <n v="45827428.096349999"/>
    <n v="38588077.876570001"/>
    <n v="1025001350.6946898"/>
    <n v="915229324.65265012"/>
    <n v="979173922.5983398"/>
    <n v="876641246.77608013"/>
    <n v="5980062.38093"/>
    <n v="4590284.8946399996"/>
    <n v="3210968.1052200003"/>
    <n v="2796628.7291699997"/>
    <n v="45827428.096349999"/>
    <n v="38588077.876570001"/>
    <n v="99.999999999999986"/>
    <n v="100"/>
    <n v="1389777.4862899994"/>
    <n v="30.276497389362909"/>
    <n v="13.049090095907632"/>
    <n v="11.895603894349813"/>
    <n v="13.049090095907632"/>
    <n v="11.895603894349813"/>
    <n v="0.58341995128855584"/>
    <n v="0.61072524940832595"/>
    <n v="0.50154477910573014"/>
    <n v="0.52362182495075926"/>
    <m/>
    <m/>
    <n v="100.00018924568472"/>
    <n v="0"/>
    <m/>
    <n v="0"/>
    <m/>
    <n v="1378142.5362199992"/>
    <n v="29.947048049821532"/>
    <n v="14.815673304370659"/>
    <n v="53.694558696570674"/>
    <n v="60.924948959825521"/>
    <n v="100"/>
    <n v="14.815673304370659"/>
    <n v="-19.126128455158454"/>
    <n v="-298.17986885810791"/>
    <n v="-210.03195571880462"/>
    <m/>
    <n v="2024"/>
    <n v="4"/>
    <d v="2026-02-27T00:00:00"/>
    <x v="44"/>
    <x v="75"/>
  </r>
  <r>
    <n v="2025"/>
    <n v="12"/>
    <n v="5.0999999999999996"/>
    <x v="68"/>
    <s v="ISSSTE Muerte (riesgos de trabajo)"/>
    <n v="5.0999999999999996"/>
    <m/>
    <m/>
    <x v="75"/>
    <n v="208586.91885000002"/>
    <n v="226883.54569999999"/>
    <n v="208586.91885000002"/>
    <n v="226883.54569999999"/>
    <n v="593107.90992999997"/>
    <n v="571744.84079000005"/>
    <n v="593107.90992999997"/>
    <n v="571744.84079000005"/>
    <n v="0"/>
    <n v="0"/>
    <n v="0"/>
    <n v="0"/>
    <n v="0"/>
    <n v="0"/>
    <n v="593107.90993000008"/>
    <n v="571744.84078999993"/>
    <n v="-238273.05968999999"/>
    <n v="-331527.55349000002"/>
    <n v="0"/>
    <n v="0"/>
    <n v="0"/>
    <n v="0"/>
    <n v="208586.91885000002"/>
    <n v="226883.54569999999"/>
    <s v="ISSSTE Muerte (riesgos de trabajo)"/>
    <s v="Pensiones"/>
    <s v="Pensiones ISSSTE"/>
    <x v="55"/>
    <x v="0"/>
    <n v="45827428.096349999"/>
    <n v="38588077.876570001"/>
    <n v="1025001350.6946898"/>
    <n v="915229324.65265012"/>
    <n v="979173922.5983398"/>
    <n v="876641246.77608013"/>
    <n v="208586.91884999999"/>
    <n v="226883.54569999999"/>
    <n v="593107.90992999997"/>
    <n v="571744.84079000005"/>
    <n v="45827428.096349999"/>
    <n v="38588077.876570001"/>
    <n v="100.00000000000003"/>
    <n v="100"/>
    <n v="-18296.626849999971"/>
    <n v="-8.0643251556871132"/>
    <n v="0.45515737521088001"/>
    <n v="0.58796280661017231"/>
    <n v="0.45515737521088001"/>
    <n v="0.58796280661017231"/>
    <n v="2.0349916486317919E-2"/>
    <n v="2.1302335983018516E-2"/>
    <n v="2.478980290389049E-2"/>
    <n v="2.5881002808661215E-2"/>
    <m/>
    <m/>
    <n v="100.00000000000003"/>
    <n v="0"/>
    <m/>
    <n v="0"/>
    <m/>
    <n v="-18296.626849999971"/>
    <n v="-8.0643251556871132"/>
    <n v="3.7364690707976989"/>
    <n v="284.34568821476216"/>
    <n v="251.99925319661475"/>
    <n v="100"/>
    <n v="3.7364690707977433"/>
    <n v="-28.128731026518704"/>
    <n v="-248.91941653061838"/>
    <n v="-172.45771422954914"/>
    <m/>
    <n v="2024"/>
    <n v="4"/>
    <d v="2026-02-27T00:00:00"/>
    <x v="55"/>
    <x v="75"/>
  </r>
  <r>
    <n v="2025"/>
    <n v="12"/>
    <n v="5.0999999999999996"/>
    <x v="68"/>
    <s v="ISSSTE Muerte (invalidez y vida)"/>
    <n v="5.0999999999999996"/>
    <m/>
    <m/>
    <x v="75"/>
    <n v="2674708.3738700002"/>
    <n v="2547607.3319700002"/>
    <n v="2674708.3738700002"/>
    <n v="2547607.3319700002"/>
    <n v="1919512.4477599999"/>
    <n v="1722011.5080899999"/>
    <n v="1919512.4477599999"/>
    <n v="1722011.5080899999"/>
    <n v="0"/>
    <n v="0"/>
    <n v="0"/>
    <n v="0"/>
    <n v="0"/>
    <n v="0"/>
    <n v="1919512.4477599999"/>
    <n v="1722011.5080900001"/>
    <n v="-162010.86340999999"/>
    <n v="-345493.11012999999"/>
    <n v="0"/>
    <n v="0"/>
    <n v="0"/>
    <n v="0"/>
    <n v="2676026.21691"/>
    <n v="2548589.4253500002"/>
    <s v="ISSSTE Muerte (invalidez y vida)"/>
    <s v="Pensiones"/>
    <s v="Pensiones ISSSTE"/>
    <x v="53"/>
    <x v="0"/>
    <n v="45827428.096349999"/>
    <n v="38588077.876570001"/>
    <n v="1025001350.6946898"/>
    <n v="915229324.65265012"/>
    <n v="979173922.5983398"/>
    <n v="876641246.77608013"/>
    <n v="2674708.3738700002"/>
    <n v="2547607.3319700002"/>
    <n v="1919512.4477599999"/>
    <n v="1722011.5080899999"/>
    <n v="45827428.096349999"/>
    <n v="38588077.876570001"/>
    <n v="100"/>
    <n v="100"/>
    <n v="127101.04190000007"/>
    <n v="4.989035802535402"/>
    <n v="5.8364793421235701"/>
    <n v="6.6020581282097552"/>
    <n v="5.8364793421235701"/>
    <n v="6.6020581282097552"/>
    <n v="0.26094681456343738"/>
    <n v="0.27315968206877728"/>
    <n v="0.27835726668142696"/>
    <n v="0.2906100233520878"/>
    <m/>
    <m/>
    <n v="100.04927053180354"/>
    <n v="0"/>
    <m/>
    <n v="0"/>
    <m/>
    <n v="127436.79155999981"/>
    <n v="5.0002872291796674"/>
    <n v="11.469199755178284"/>
    <n v="71.765298471873507"/>
    <n v="67.593285922851081"/>
    <n v="100"/>
    <n v="11.469199755178261"/>
    <n v="-53.107353327816128"/>
    <n v="-1184.8047762712679"/>
    <n v="-498.42137443552855"/>
    <m/>
    <n v="2024"/>
    <n v="4"/>
    <d v="2026-02-27T00:00:00"/>
    <x v="53"/>
    <x v="75"/>
  </r>
  <r>
    <n v="2025"/>
    <n v="12"/>
    <n v="5.0999999999999996"/>
    <x v="68"/>
    <s v="IMSS Jubilacion (retiro, cesantia y vejez)"/>
    <n v="5.0999999999999996"/>
    <m/>
    <m/>
    <x v="75"/>
    <n v="1236263.48019"/>
    <n v="1002239.21527"/>
    <n v="1236263.48019"/>
    <n v="1002239.21527"/>
    <n v="422225.46581000002"/>
    <n v="334076.69737999997"/>
    <n v="422225.46581000002"/>
    <n v="334076.69737999997"/>
    <n v="0"/>
    <n v="0"/>
    <n v="0"/>
    <n v="0"/>
    <n v="0"/>
    <n v="0"/>
    <n v="422225.46581000002"/>
    <n v="334076.69738000003"/>
    <n v="101370.92110000001"/>
    <n v="31679.114109999999"/>
    <n v="0"/>
    <n v="0"/>
    <n v="0"/>
    <n v="0"/>
    <n v="1236263.48019"/>
    <n v="1002239.2152699999"/>
    <s v="IMSS Jubilacion (retiro, cesantia y vejez)"/>
    <s v="Pensiones"/>
    <s v="Pensiones IMSS"/>
    <x v="51"/>
    <x v="0"/>
    <n v="45827428.096349999"/>
    <n v="38588077.876570001"/>
    <n v="1025001350.6946898"/>
    <n v="915229324.65265012"/>
    <n v="979173922.5983398"/>
    <n v="876641246.77608013"/>
    <n v="1236263.48019"/>
    <n v="1002239.21527"/>
    <n v="422225.46580999997"/>
    <n v="334076.69737999997"/>
    <n v="45827428.096349999"/>
    <n v="38588077.876570001"/>
    <n v="100"/>
    <n v="100"/>
    <n v="234024.26491999999"/>
    <n v="23.350140500833881"/>
    <n v="2.6976497079234178"/>
    <n v="2.5972768544621965"/>
    <n v="2.6976497079234178"/>
    <n v="2.5972768544621965"/>
    <n v="0.1206109123029085"/>
    <n v="0.12625576025446494"/>
    <n v="0.10950689496868692"/>
    <n v="0.11432717989894005"/>
    <m/>
    <m/>
    <n v="100"/>
    <n v="0"/>
    <m/>
    <n v="0"/>
    <m/>
    <n v="234024.2649200001"/>
    <n v="23.350140500833906"/>
    <n v="26.385787791039505"/>
    <n v="34.153355864326649"/>
    <n v="33.333029908433666"/>
    <n v="100.00000000000003"/>
    <n v="26.385787791039483"/>
    <n v="219.99291630443895"/>
    <n v="416.51536873526538"/>
    <n v="1054.5645191338972"/>
    <m/>
    <n v="2024"/>
    <n v="4"/>
    <d v="2026-02-27T00:00:00"/>
    <x v="51"/>
    <x v="75"/>
  </r>
  <r>
    <n v="2025"/>
    <n v="12"/>
    <n v="5.0999999999999996"/>
    <x v="68"/>
    <s v="ISSSTE Jubilacion (retiro, cesantia y vejez)"/>
    <n v="5.0999999999999996"/>
    <m/>
    <m/>
    <x v="75"/>
    <n v="8701695.3748599999"/>
    <n v="5850821.6495000003"/>
    <n v="8701695.3748599999"/>
    <n v="5850821.6495000003"/>
    <n v="4196286.91921"/>
    <n v="3586447.3131200001"/>
    <n v="4196286.91921"/>
    <n v="3586447.3131200001"/>
    <n v="0"/>
    <n v="0"/>
    <n v="0"/>
    <n v="0"/>
    <n v="0"/>
    <n v="0"/>
    <n v="4196286.91921"/>
    <n v="3586447.3131200001"/>
    <n v="-573582.33895"/>
    <n v="-993520.67793999997"/>
    <n v="0"/>
    <n v="0"/>
    <n v="0"/>
    <n v="0"/>
    <n v="8702282.8250300009"/>
    <n v="5854499.3577400008"/>
    <s v="ISSSTE Jubilacion (retiro, cesantia y vejez)"/>
    <s v="Pensiones"/>
    <s v="Pensiones ISSSTE"/>
    <x v="43"/>
    <x v="0"/>
    <n v="45827428.096349999"/>
    <n v="38588077.876570001"/>
    <n v="1025001350.6946898"/>
    <n v="915229324.65265012"/>
    <n v="979173922.5983398"/>
    <n v="876641246.77608013"/>
    <n v="8701695.3748599999"/>
    <n v="5850821.6495000003"/>
    <n v="4196286.91921"/>
    <n v="3586447.3131200001"/>
    <n v="45827428.096349999"/>
    <n v="38588077.876570001"/>
    <n v="100"/>
    <n v="100"/>
    <n v="2850873.7253599996"/>
    <n v="48.726040480205548"/>
    <n v="18.987963619876499"/>
    <n v="15.162252103395168"/>
    <n v="18.987963619876499"/>
    <n v="15.162252103395168"/>
    <n v="0.84894477153249281"/>
    <n v="0.8886771975880593"/>
    <n v="0.63927384010783495"/>
    <n v="0.66741345687496167"/>
    <m/>
    <m/>
    <n v="100.00675098523557"/>
    <n v="0"/>
    <m/>
    <n v="0"/>
    <m/>
    <n v="2847783.4672900001"/>
    <n v="48.642647189380227"/>
    <n v="17.004002926770312"/>
    <n v="48.223785577847963"/>
    <n v="61.298182169447792"/>
    <n v="100"/>
    <n v="17.004002926770312"/>
    <n v="-42.267699939644402"/>
    <n v="-731.59276955628093"/>
    <n v="-360.98366070812574"/>
    <m/>
    <n v="2024"/>
    <n v="4"/>
    <d v="2026-02-27T00:00:00"/>
    <x v="43"/>
    <x v="75"/>
  </r>
  <r>
    <n v="2025"/>
    <n v="12"/>
    <n v="5.0999999999999996"/>
    <x v="68"/>
    <s v="AP Gpo y Col"/>
    <n v="5.0999999999999996"/>
    <m/>
    <m/>
    <x v="75"/>
    <n v="1582450.88167"/>
    <n v="1518667.37005"/>
    <n v="1582450.88167"/>
    <n v="1518667.37005"/>
    <n v="618768.32581000007"/>
    <n v="478832.72091000009"/>
    <n v="618768.32581000007"/>
    <n v="478832.72091000009"/>
    <n v="0"/>
    <n v="0"/>
    <n v="0"/>
    <n v="0"/>
    <n v="5922.1779000000015"/>
    <n v="13849.94454"/>
    <n v="364495.49903999997"/>
    <n v="246503.99618000002"/>
    <n v="1075584.0785699999"/>
    <n v="995677.08639000007"/>
    <n v="0"/>
    <n v="0"/>
    <n v="0"/>
    <n v="0"/>
    <n v="0"/>
    <n v="0"/>
    <s v="AP Gpo y Col"/>
    <s v="Accidentes y Enfermedades"/>
    <s v="Accidentes Personales"/>
    <x v="3"/>
    <x v="0"/>
    <n v="222041549.29875001"/>
    <n v="209213053.61467999"/>
    <n v="1025001350.6946898"/>
    <n v="915229324.65265012"/>
    <n v="979173922.5983398"/>
    <n v="876641246.77608013"/>
    <n v="2989208.7794700004"/>
    <n v="2889579.59987"/>
    <n v="1322156.15447"/>
    <n v="1195750.6656100003"/>
    <n v="51208687.583430007"/>
    <n v="45621427.277079999"/>
    <n v="52.938787432257413"/>
    <n v="52.556689219370313"/>
    <n v="63783.511620000005"/>
    <n v="4.1999658962778685"/>
    <n v="3.0902000350855428"/>
    <n v="3.3288466860679997"/>
    <n v="0.71268232754981431"/>
    <n v="0.72589513121251947"/>
    <n v="0.15438524842894125"/>
    <n v="0.16161080734981198"/>
    <n v="0.16593298850278512"/>
    <n v="0.17323704259125652"/>
    <m/>
    <m/>
    <m/>
    <n v="0"/>
    <m/>
    <n v="0"/>
    <m/>
    <n v="0"/>
    <m/>
    <n v="29.224319640073592"/>
    <n v="39.101897757293955"/>
    <n v="31.529795816593808"/>
    <n v="46.799942935487813"/>
    <n v="47.865959452373843"/>
    <n v="8.0253922955801258"/>
    <n v="33.888145641259442"/>
    <n v="24.757423822390347"/>
    <m/>
    <n v="2024"/>
    <n v="4"/>
    <d v="2026-02-27T00:00:00"/>
    <x v="3"/>
    <x v="75"/>
  </r>
  <r>
    <n v="2025"/>
    <n v="12"/>
    <n v="5.0999999999999996"/>
    <x v="68"/>
    <s v="Daños Sin Autos"/>
    <n v="5.0999999999999996"/>
    <m/>
    <m/>
    <x v="75"/>
    <n v="62495962.247989997"/>
    <n v="53716376.038170002"/>
    <n v="62495962.247989997"/>
    <n v="53716376.038170002"/>
    <n v="28698075.761540003"/>
    <n v="30949172.166139998"/>
    <n v="28698075.761540003"/>
    <n v="30949172.166139998"/>
    <n v="0"/>
    <n v="0"/>
    <n v="0"/>
    <n v="0"/>
    <n v="147990.43982999996"/>
    <n v="109765.03845000001"/>
    <n v="9319399.302649999"/>
    <n v="7782520.4309"/>
    <n v="16605252.876389999"/>
    <n v="14879529.310609996"/>
    <n v="0"/>
    <n v="0"/>
    <n v="0"/>
    <n v="0"/>
    <n v="0"/>
    <n v="0"/>
    <s v="Daños Sin Autos"/>
    <s v="Totales"/>
    <s v="Daños Sin Autos Total"/>
    <x v="24"/>
    <x v="0"/>
    <n v="161450530.39165002"/>
    <n v="142947794.87453002"/>
    <n v="1025001350.6946898"/>
    <n v="915229324.65265012"/>
    <n v="979173922.5983398"/>
    <n v="876641246.77608013"/>
    <n v="158795452.76903"/>
    <n v="137875233.45422003"/>
    <n v="62296046.385199986"/>
    <n v="56116765.89553"/>
    <n v="90325086.909470007"/>
    <n v="78928883.559689999"/>
    <n v="39.356266919614605"/>
    <n v="38.960134240502256"/>
    <n v="8779586.2098199949"/>
    <n v="16.344338276992776"/>
    <n v="69.190038323049436"/>
    <n v="68.056677879583802"/>
    <n v="38.709047344958243"/>
    <n v="37.577617818671939"/>
    <n v="6.0971590140475085"/>
    <n v="6.382519060776298"/>
    <n v="5.8691712111122056"/>
    <n v="6.1275209483601607"/>
    <m/>
    <m/>
    <m/>
    <n v="0"/>
    <m/>
    <n v="0"/>
    <m/>
    <n v="0"/>
    <m/>
    <n v="-7.2735270349583381"/>
    <n v="45.919887828374058"/>
    <n v="57.615897513540389"/>
    <n v="46.067250534791505"/>
    <n v="19.747829580349308"/>
    <n v="11.597971479846869"/>
    <n v="56.123200122418417"/>
    <n v="52.303539100195842"/>
    <m/>
    <n v="2024"/>
    <n v="4"/>
    <d v="2026-02-27T00:00:00"/>
    <x v="24"/>
    <x v="75"/>
  </r>
  <r>
    <n v="2025"/>
    <n v="12"/>
    <n v="5.0999999999999996"/>
    <x v="68"/>
    <s v="Otros Automoviles y Obligatorios"/>
    <n v="5.0999999999999996"/>
    <m/>
    <m/>
    <x v="75"/>
    <n v="5875023.4528399995"/>
    <n v="4564718.1729999995"/>
    <n v="5875023.4528399995"/>
    <n v="4564718.1729999995"/>
    <n v="3227141.1754300008"/>
    <n v="2913032.3914199993"/>
    <n v="3227141.1754300008"/>
    <n v="2913032.3914199993"/>
    <n v="0"/>
    <n v="0"/>
    <n v="0"/>
    <n v="0"/>
    <n v="36393.531200000005"/>
    <n v="22347.826249999998"/>
    <n v="3212511.85384"/>
    <n v="2906095.73814"/>
    <n v="5603446.2910000002"/>
    <n v="4414410.3630400002"/>
    <n v="0"/>
    <n v="0"/>
    <n v="0"/>
    <n v="0"/>
    <n v="0"/>
    <n v="0"/>
    <s v="Otros Automoviles y Obligatorios"/>
    <s v="Automóviles"/>
    <s v="Automóviles"/>
    <x v="9"/>
    <x v="0"/>
    <n v="225254567.69426"/>
    <n v="204086749.81484002"/>
    <n v="1025001350.6946898"/>
    <n v="915229324.65265012"/>
    <n v="979173922.5983398"/>
    <n v="876641246.77608013"/>
    <n v="6335924.7192400005"/>
    <n v="4915215.4919500006"/>
    <n v="3404863.2988200011"/>
    <n v="3043391.8701899992"/>
    <n v="118951573.55709001"/>
    <n v="108775769.53505999"/>
    <n v="92.725588026631627"/>
    <n v="92.869136266272847"/>
    <n v="1310305.27984"/>
    <n v="28.705064150298853"/>
    <n v="4.9390044008289822"/>
    <n v="4.1964476027252795"/>
    <n v="2.6081706191255662"/>
    <n v="2.2366558226545283"/>
    <n v="0.57317226449099112"/>
    <n v="0.59999794901093917"/>
    <n v="0.49875130200099432"/>
    <n v="0.52070538430482527"/>
    <m/>
    <m/>
    <m/>
    <n v="0"/>
    <m/>
    <n v="0"/>
    <m/>
    <n v="0"/>
    <m/>
    <n v="10.78287989296558"/>
    <n v="54.929843282072234"/>
    <n v="63.816259427589408"/>
    <n v="94.780344824663231"/>
    <n v="10.543909881513969"/>
    <n v="26.935328394371695"/>
    <n v="57.331001084096947"/>
    <n v="65.832025098335137"/>
    <m/>
    <n v="2024"/>
    <n v="4"/>
    <d v="2026-02-27T00:00:00"/>
    <x v="9"/>
    <x v="75"/>
  </r>
  <r>
    <n v="2025"/>
    <n v="12"/>
    <n v="5.0999999999999996"/>
    <x v="68"/>
    <s v="GMM. Individual"/>
    <n v="5.0999999999999996"/>
    <m/>
    <m/>
    <x v="75"/>
    <n v="69113877.422150001"/>
    <n v="62789711.801520005"/>
    <n v="69113877.422150001"/>
    <n v="62789711.801520005"/>
    <n v="51525154.312850013"/>
    <n v="44266479.40529"/>
    <n v="51525154.312850013"/>
    <n v="44266479.40529"/>
    <n v="0"/>
    <n v="0"/>
    <n v="0"/>
    <n v="0"/>
    <n v="0"/>
    <n v="0"/>
    <n v="49720914.586099997"/>
    <n v="42481054.598349996"/>
    <n v="63964882.908749998"/>
    <n v="58135851.081249997"/>
    <n v="0"/>
    <n v="0"/>
    <n v="0"/>
    <n v="0"/>
    <n v="0"/>
    <n v="0"/>
    <s v="GMM. Individual"/>
    <s v="Accidentes y Enfermedades"/>
    <s v="Gastos Medicos"/>
    <x v="38"/>
    <x v="0"/>
    <n v="335751987.36536002"/>
    <n v="310667062.79755998"/>
    <n v="1025001350.6946898"/>
    <n v="915229324.65265012"/>
    <n v="979173922.5983398"/>
    <n v="876641246.77608013"/>
    <n v="87718256.398300007"/>
    <n v="79278951.097049981"/>
    <n v="65696782.829490021"/>
    <n v="55238627.625970006"/>
    <n v="135001717.89851001"/>
    <n v="121085103.20072001"/>
    <n v="78.790756063739352"/>
    <n v="79.200987062323094"/>
    <n v="6324165.6206299961"/>
    <n v="10.071977461245329"/>
    <n v="51.194813294233498"/>
    <n v="51.855851910564866"/>
    <n v="20.584800693060789"/>
    <n v="20.211254851447087"/>
    <n v="6.7428084241360651"/>
    <n v="7.0583862403881366"/>
    <n v="6.8605441401640075"/>
    <n v="7.162532225403984"/>
    <m/>
    <m/>
    <m/>
    <n v="0"/>
    <m/>
    <n v="0"/>
    <m/>
    <n v="0"/>
    <m/>
    <n v="16.397678345056232"/>
    <n v="74.551097745728484"/>
    <n v="70.49957411051281"/>
    <n v="78.428732875061527"/>
    <n v="17.042561810674073"/>
    <n v="10.026570040840044"/>
    <n v="77.73158071285782"/>
    <n v="73.072043856344266"/>
    <m/>
    <n v="2024"/>
    <n v="4"/>
    <d v="2026-02-27T00:00:00"/>
    <x v="38"/>
    <x v="75"/>
  </r>
  <r>
    <n v="2025"/>
    <n v="12"/>
    <n v="5.0999999999999996"/>
    <x v="68"/>
    <s v="Gastos Medicos"/>
    <n v="5.0999999999999996"/>
    <m/>
    <m/>
    <x v="75"/>
    <n v="135460888.29765999"/>
    <n v="122036835.14419"/>
    <n v="135460888.29765999"/>
    <n v="122036835.14419"/>
    <n v="107102984.90234999"/>
    <n v="91479286.201070011"/>
    <n v="107102984.90234999"/>
    <n v="91479286.201070011"/>
    <n v="0"/>
    <n v="0"/>
    <n v="0"/>
    <n v="0"/>
    <n v="220768.06928"/>
    <n v="-138723.21816000002"/>
    <n v="100620629.53060001"/>
    <n v="85980899.785500005"/>
    <n v="121676088.98879999"/>
    <n v="110069181.63432001"/>
    <n v="0"/>
    <n v="0"/>
    <n v="0"/>
    <n v="0"/>
    <n v="0"/>
    <n v="0"/>
    <s v="Gastos Medicos"/>
    <s v="Accidentes y Enfermedades"/>
    <s v="Gastos Medicos"/>
    <x v="28"/>
    <x v="0"/>
    <n v="353175307.91049999"/>
    <n v="328160941.83310997"/>
    <n v="1025001350.6946898"/>
    <n v="915229324.65265012"/>
    <n v="979173922.5983398"/>
    <n v="876641246.77608013"/>
    <n v="177180208.77595001"/>
    <n v="158266338.74798006"/>
    <n v="139622278.47811997"/>
    <n v="117437565.55420999"/>
    <n v="136068292.86994001"/>
    <n v="122571839.76936001"/>
    <n v="76.453735568713881"/>
    <n v="77.108522323574348"/>
    <n v="13424053.153469995"/>
    <n v="11.000001055098728"/>
    <n v="99.553603150690947"/>
    <n v="99.563517504365834"/>
    <n v="38.355141275048545"/>
    <n v="37.18810485565136"/>
    <n v="13.215679004310775"/>
    <n v="13.834200969956434"/>
    <n v="13.334017153624933"/>
    <n v="13.920955190391787"/>
    <m/>
    <m/>
    <m/>
    <n v="0"/>
    <m/>
    <n v="0"/>
    <m/>
    <n v="0"/>
    <m/>
    <n v="17.078946885242786"/>
    <n v="79.065615358289463"/>
    <n v="74.960388880115275"/>
    <n v="76.709094042706056"/>
    <n v="17.026723122952102"/>
    <n v="10.545101891500664"/>
    <n v="82.695483037642603"/>
    <n v="78.115325751355286"/>
    <m/>
    <n v="2024"/>
    <n v="4"/>
    <d v="2026-02-27T00:00:00"/>
    <x v="28"/>
    <x v="75"/>
  </r>
  <r>
    <n v="2025"/>
    <n v="12"/>
    <n v="5.0999999999999996"/>
    <x v="68"/>
    <s v="Accidentes y Enfermedades Total"/>
    <n v="5.0999999999999996"/>
    <m/>
    <m/>
    <x v="75"/>
    <n v="136068292.86994001"/>
    <n v="122571839.76936001"/>
    <n v="136068292.86994001"/>
    <n v="122571839.76936001"/>
    <n v="107402449.34595999"/>
    <n v="91736030.064070001"/>
    <n v="107402449.34595999"/>
    <n v="91736030.064070001"/>
    <n v="0"/>
    <n v="0"/>
    <n v="0"/>
    <n v="0"/>
    <n v="233933.29042000003"/>
    <n v="-126449.58367999998"/>
    <n v="100871374.84345999"/>
    <n v="86199443.616469994"/>
    <n v="122164039.49679001"/>
    <n v="110522272.27339001"/>
    <n v="0"/>
    <n v="0"/>
    <n v="0"/>
    <n v="0"/>
    <n v="0"/>
    <n v="0"/>
    <s v="Accidentes y Enfermedades Total"/>
    <s v="Totales"/>
    <s v="Accidentes y Enfermedades Total"/>
    <x v="2"/>
    <x v="0"/>
    <n v="353175307.91050005"/>
    <n v="328160941.83310997"/>
    <n v="1025001350.6946898"/>
    <n v="915229324.65265012"/>
    <n v="979173922.5983398"/>
    <n v="876641246.77608013"/>
    <n v="188947947.14104998"/>
    <n v="169654061.67242995"/>
    <n v="145343919.95890003"/>
    <n v="122278581.2772"/>
    <n v="136068292.86994001"/>
    <n v="122571839.76936001"/>
    <n v="72.01363916823334"/>
    <n v="72.248102144482189"/>
    <n v="13496453.100580007"/>
    <n v="11.01105533373401"/>
    <n v="100"/>
    <n v="100"/>
    <n v="38.52712514783785"/>
    <n v="37.351136026326785"/>
    <n v="13.274937908883766"/>
    <n v="13.896233317659098"/>
    <n v="13.392472953800812"/>
    <n v="13.981984103546116"/>
    <m/>
    <m/>
    <m/>
    <n v="0"/>
    <m/>
    <n v="0"/>
    <m/>
    <n v="0"/>
    <m/>
    <n v="17.077716651732477"/>
    <n v="78.932752870369242"/>
    <n v="74.842663891385754"/>
    <n v="73.895385081351165"/>
    <n v="17.020911750045986"/>
    <n v="10.53341284424798"/>
    <n v="82.570431739947907"/>
    <n v="77.992826100467241"/>
    <m/>
    <n v="2024"/>
    <n v="4"/>
    <d v="2026-02-27T00:00:00"/>
    <x v="2"/>
    <x v="75"/>
  </r>
  <r>
    <n v="2025"/>
    <n v="12"/>
    <n v="5.0999999999999996"/>
    <x v="68"/>
    <s v="GMM. Gpo y Col"/>
    <n v="5.0999999999999996"/>
    <m/>
    <m/>
    <x v="75"/>
    <n v="69681526.429469988"/>
    <n v="61847254.593310006"/>
    <n v="69681526.429469988"/>
    <n v="61847254.593310006"/>
    <n v="57435857.846359998"/>
    <n v="48574117.941570006"/>
    <n v="57435857.846359998"/>
    <n v="48574117.941570006"/>
    <n v="0"/>
    <n v="0"/>
    <n v="0"/>
    <n v="0"/>
    <n v="220768.06928000003"/>
    <n v="-138723.21815999999"/>
    <n v="52939808.646969996"/>
    <n v="44675548.254199997"/>
    <n v="61043961.182510003"/>
    <n v="54725724.409869999"/>
    <n v="0"/>
    <n v="0"/>
    <n v="0"/>
    <n v="0"/>
    <n v="0"/>
    <n v="0"/>
    <s v="GMM. Gpo y Col"/>
    <s v="Accidentes y Enfermedades"/>
    <s v="Gastos Medicos"/>
    <x v="29"/>
    <x v="0"/>
    <n v="353175307.91049999"/>
    <n v="328160941.83311003"/>
    <n v="1025001350.6946898"/>
    <n v="915229324.65265012"/>
    <n v="979173922.5983398"/>
    <n v="876641246.77608013"/>
    <n v="89461952.377649993"/>
    <n v="78987387.650929973"/>
    <n v="73926910.578630015"/>
    <n v="62198937.928239994"/>
    <n v="136068292.86994001"/>
    <n v="122571839.76936001"/>
    <n v="77.889565985906557"/>
    <n v="78.300164662531202"/>
    <n v="7834271.8361599818"/>
    <n v="12.667129507487317"/>
    <n v="51.210700861863991"/>
    <n v="50.457963843641615"/>
    <n v="19.730010810135219"/>
    <n v="18.846622711353362"/>
    <n v="6.7981887421166478"/>
    <n v="7.1163584753730786"/>
    <n v="6.7575691607982966"/>
    <n v="7.0550244835910174"/>
    <m/>
    <m/>
    <m/>
    <n v="0"/>
    <m/>
    <n v="0"/>
    <m/>
    <n v="0"/>
    <m/>
    <n v="18.243748482370403"/>
    <n v="82.426233737137238"/>
    <n v="78.538842606643783"/>
    <n v="77.692760859078732"/>
    <n v="18.498397256922459"/>
    <n v="11.545277546843202"/>
    <n v="86.72407167138104"/>
    <n v="81.635371182300119"/>
    <m/>
    <n v="2024"/>
    <n v="4"/>
    <d v="2026-02-27T00:00:00"/>
    <x v="29"/>
    <x v="75"/>
  </r>
  <r>
    <n v="2025"/>
    <n v="12"/>
    <n v="5.0999999999999996"/>
    <x v="68"/>
    <s v="Automoviles Turistas"/>
    <n v="5.0999999999999996"/>
    <m/>
    <m/>
    <x v="75"/>
    <n v="1742167.66084"/>
    <n v="1531798.92242"/>
    <n v="1742167.66084"/>
    <n v="1531798.92242"/>
    <n v="955427.84783999994"/>
    <n v="750782.64167000004"/>
    <n v="955427.84783999994"/>
    <n v="750782.64167000004"/>
    <n v="0"/>
    <n v="0"/>
    <n v="0"/>
    <n v="0"/>
    <n v="0"/>
    <n v="0"/>
    <n v="379816.42482000007"/>
    <n v="486758.66677000007"/>
    <n v="1244863.9846200002"/>
    <n v="1118502.4532900001"/>
    <n v="0"/>
    <n v="0"/>
    <n v="0"/>
    <n v="0"/>
    <n v="0"/>
    <n v="0"/>
    <s v="Automoviles Turistas"/>
    <s v="Automóviles"/>
    <s v="Automóviles"/>
    <x v="12"/>
    <x v="0"/>
    <n v="251184230.20868999"/>
    <n v="225481782.48924997"/>
    <n v="1025001350.6946898"/>
    <n v="915229324.65265012"/>
    <n v="979173922.5983398"/>
    <n v="876641246.77608013"/>
    <n v="2097418.8258400001"/>
    <n v="1901006.6212099998"/>
    <n v="1101962.7584699998"/>
    <n v="872757.55660999997"/>
    <n v="139916663.07069001"/>
    <n v="126586223.8848"/>
    <n v="83.062459408519672"/>
    <n v="80.578305479283529"/>
    <n v="210368.73842000007"/>
    <n v="13.733443426611803"/>
    <n v="1.245146662738666"/>
    <n v="1.2100834319965308"/>
    <n v="0.69358162309495486"/>
    <n v="0.67934487013070766"/>
    <n v="0.16996735269268223"/>
    <n v="0.1779221873287819"/>
    <n v="0.16736777124152483"/>
    <n v="0.17473498173321364"/>
    <m/>
    <m/>
    <m/>
    <n v="0"/>
    <m/>
    <n v="0"/>
    <m/>
    <n v="0"/>
    <m/>
    <n v="27.257583595006697"/>
    <n v="54.84132608564969"/>
    <n v="49.013132904146602"/>
    <n v="86.702371790363088"/>
    <n v="-21.970279986926588"/>
    <n v="11.297385263511606"/>
    <n v="30.510676629137162"/>
    <n v="43.518784007869812"/>
    <m/>
    <n v="2024"/>
    <n v="4"/>
    <d v="2026-02-27T00:00:00"/>
    <x v="12"/>
    <x v="75"/>
  </r>
  <r>
    <n v="2025"/>
    <n v="12"/>
    <n v="5.0999999999999996"/>
    <x v="68"/>
    <s v="Vida Gpo y Col"/>
    <n v="5.0999999999999996"/>
    <m/>
    <m/>
    <x v="75"/>
    <n v="49683561.541189998"/>
    <n v="47616026.324670002"/>
    <n v="49683561.541189998"/>
    <n v="47616026.324670002"/>
    <n v="36380160.485689998"/>
    <n v="32878294.923619997"/>
    <n v="36380160.485689998"/>
    <n v="32878294.923619997"/>
    <n v="0"/>
    <n v="0"/>
    <n v="0"/>
    <n v="0"/>
    <n v="508364.13989000011"/>
    <n v="475525.22584999993"/>
    <n v="32297747.564160001"/>
    <n v="30562844.861579999"/>
    <n v="45940415.477770001"/>
    <n v="42622669.792800002"/>
    <n v="29551587.945160002"/>
    <n v="24173682.3605"/>
    <n v="20076460.76069"/>
    <n v="22657219.41463"/>
    <n v="55512.835340000005"/>
    <n v="785124.54954000004"/>
    <s v="Vida Gpo y Col"/>
    <s v="Vida"/>
    <s v="Vida"/>
    <x v="37"/>
    <x v="0"/>
    <n v="322213751.50057006"/>
    <n v="281919056.90644997"/>
    <n v="1025001350.6946898"/>
    <n v="915229324.65265012"/>
    <n v="979173922.5983398"/>
    <n v="876641246.77608013"/>
    <n v="100163175.79472996"/>
    <n v="95382072.448490024"/>
    <n v="61461310.436570011"/>
    <n v="56544656.697530009"/>
    <n v="153988753.75754002"/>
    <n v="134083948.40423"/>
    <n v="49.602622068422946"/>
    <n v="49.921358492587252"/>
    <n v="2067535.2165199965"/>
    <n v="4.3420994486656594"/>
    <n v="32.264409139526045"/>
    <n v="35.51210036052894"/>
    <n v="15.419441693537433"/>
    <n v="16.889963682189304"/>
    <n v="4.8471703483626829"/>
    <n v="5.0740282593872088"/>
    <n v="5.2026333774588505"/>
    <n v="5.4316433888756466"/>
    <n v="29.503445463552129"/>
    <n v="20.043754205471501"/>
    <n v="5.5422399399321746E-2"/>
    <n v="5377905.5846600011"/>
    <n v="22.246944029708704"/>
    <n v="-2580758.6539399996"/>
    <n v="-11.390447374462809"/>
    <n v="-729611.71420000005"/>
    <n v="-92.929423061280573"/>
    <n v="10.650995041577517"/>
    <n v="73.2237371017155"/>
    <n v="69.048800291396134"/>
    <n v="59.19197008211443"/>
    <n v="5.6765092072986745"/>
    <n v="7.7839931217317693"/>
    <n v="70.303560009788072"/>
    <n v="71.705608799622411"/>
    <m/>
    <n v="2024"/>
    <n v="4"/>
    <d v="2026-02-27T00:00:00"/>
    <x v="37"/>
    <x v="75"/>
  </r>
  <r>
    <n v="2025"/>
    <n v="12"/>
    <n v="5.0999999999999996"/>
    <x v="68"/>
    <s v="Camiones"/>
    <n v="5.0999999999999996"/>
    <m/>
    <m/>
    <x v="75"/>
    <n v="54196828.323740005"/>
    <n v="52727013.192160003"/>
    <n v="54196828.323740005"/>
    <n v="52727013.192160003"/>
    <n v="32589590.931539997"/>
    <n v="29399379.966199998"/>
    <n v="32589590.931539997"/>
    <n v="29399379.966199998"/>
    <n v="0"/>
    <n v="0"/>
    <n v="0"/>
    <n v="0"/>
    <n v="-2378.7223499999996"/>
    <n v="31543.913500000002"/>
    <n v="31305341.915139996"/>
    <n v="28187201.839620002"/>
    <n v="48372729.869989999"/>
    <n v="44232006.084890001"/>
    <n v="0"/>
    <n v="0"/>
    <n v="0"/>
    <n v="0"/>
    <n v="0"/>
    <n v="0"/>
    <s v="Camiones"/>
    <s v="Automóviles"/>
    <s v="Automóviles"/>
    <x v="10"/>
    <x v="0"/>
    <n v="311657277.93618"/>
    <n v="283455030.99602997"/>
    <n v="1025001350.6946898"/>
    <n v="915229324.65265012"/>
    <n v="979173922.5983398"/>
    <n v="876641246.77608013"/>
    <n v="72063565.252690017"/>
    <n v="68298850.786960006"/>
    <n v="43822980.466360003"/>
    <n v="39398521.360119998"/>
    <n v="150574899.04412001"/>
    <n v="137848317.33684"/>
    <n v="75.206976137940842"/>
    <n v="77.200439809196524"/>
    <n v="1469815.1315800026"/>
    <n v="2.787594143107186"/>
    <n v="35.993268909886353"/>
    <n v="38.250023076682623"/>
    <n v="17.389880538852111"/>
    <n v="18.601544310885238"/>
    <n v="5.2874884786257468"/>
    <n v="5.5349542173185213"/>
    <n v="5.7610712170057576"/>
    <n v="6.0146625984195827"/>
    <m/>
    <m/>
    <m/>
    <n v="0"/>
    <m/>
    <n v="0"/>
    <m/>
    <n v="0"/>
    <m/>
    <n v="10.851286554368622"/>
    <n v="60.13191535281166"/>
    <n v="55.757719215112687"/>
    <n v="74.366441042404375"/>
    <n v="11.062254753989542"/>
    <n v="9.3613746054228777"/>
    <n v="64.716922115577248"/>
    <n v="63.725804761202021"/>
    <m/>
    <n v="2024"/>
    <n v="4"/>
    <d v="2026-02-27T00:00:00"/>
    <x v="10"/>
    <x v="75"/>
  </r>
  <r>
    <n v="2025"/>
    <n v="12"/>
    <n v="5.0999999999999996"/>
    <x v="68"/>
    <s v="Automoviles"/>
    <n v="5.0999999999999996"/>
    <m/>
    <m/>
    <x v="75"/>
    <n v="151605047.75158998"/>
    <n v="138917264.46728998"/>
    <n v="151605047.75158998"/>
    <n v="138917264.46728998"/>
    <n v="91789100.254920006"/>
    <n v="80121515.740789995"/>
    <n v="91789100.254920006"/>
    <n v="80121515.740789995"/>
    <n v="0"/>
    <n v="0"/>
    <n v="0"/>
    <n v="0"/>
    <n v="405594.98754"/>
    <n v="402974.11423999997"/>
    <n v="85465594.158559993"/>
    <n v="74451615.84228"/>
    <n v="127331867.76721001"/>
    <n v="112126925.81176001"/>
    <n v="0"/>
    <n v="0"/>
    <n v="0"/>
    <n v="0"/>
    <n v="0"/>
    <n v="0"/>
    <s v="Automoviles"/>
    <s v="Totales"/>
    <s v="Automoviles Total"/>
    <x v="11"/>
    <x v="0"/>
    <n v="387843670.73856997"/>
    <n v="347668820.93238002"/>
    <n v="1025001350.6946898"/>
    <n v="915229324.65265012"/>
    <n v="979173922.5983398"/>
    <n v="876641246.77608013"/>
    <n v="212351111.97566"/>
    <n v="193217367.41473997"/>
    <n v="130402312.61627001"/>
    <n v="114416301.70677"/>
    <n v="151605047.75158998"/>
    <n v="138917264.46728998"/>
    <n v="71.393573756735108"/>
    <n v="71.896882938636082"/>
    <n v="12687783.284299999"/>
    <n v="9.1333379857098329"/>
    <n v="100"/>
    <n v="100"/>
    <n v="39.089215369400968"/>
    <n v="39.956779585451741"/>
    <n v="14.790716875528057"/>
    <n v="15.482953973007188"/>
    <n v="15.178410560655076"/>
    <n v="15.846535282040353"/>
    <m/>
    <m/>
    <m/>
    <n v="0"/>
    <m/>
    <n v="0"/>
    <m/>
    <n v="0"/>
    <m/>
    <n v="14.562361191314842"/>
    <n v="60.54488397069705"/>
    <n v="57.675707946045627"/>
    <n v="70.389165969030273"/>
    <n v="14.793471157982996"/>
    <n v="13.560473405804618"/>
    <n v="67.120349098160915"/>
    <n v="66.399408797910183"/>
    <m/>
    <n v="2024"/>
    <n v="4"/>
    <d v="2026-02-27T00:00:00"/>
    <x v="11"/>
    <x v="75"/>
  </r>
  <r>
    <n v="2025"/>
    <n v="12"/>
    <n v="5.0999999999999996"/>
    <x v="68"/>
    <s v="Automoviles Residentes"/>
    <n v="5.0999999999999996"/>
    <m/>
    <m/>
    <x v="75"/>
    <n v="92162029.470689982"/>
    <n v="81924860.600050002"/>
    <n v="92162029.470689982"/>
    <n v="81924860.600050002"/>
    <n v="55857017.482549995"/>
    <n v="47532652.27798"/>
    <n v="55857017.482549995"/>
    <n v="47532652.27798"/>
    <n v="0"/>
    <n v="0"/>
    <n v="0"/>
    <n v="0"/>
    <n v="371580.17869000003"/>
    <n v="349082.37449000002"/>
    <n v="52012014.379840001"/>
    <n v="43803925.658039995"/>
    <n v="74556606.16377002"/>
    <n v="64504064.651200004"/>
    <n v="0"/>
    <n v="0"/>
    <n v="0"/>
    <n v="0"/>
    <n v="0"/>
    <n v="0"/>
    <s v="Automoviles Residentes"/>
    <s v="Automóviles"/>
    <s v="Automóviles"/>
    <x v="13"/>
    <x v="0"/>
    <n v="387843670.73856997"/>
    <n v="347668820.93237996"/>
    <n v="1025001350.6946898"/>
    <n v="915229324.65265012"/>
    <n v="979173922.5983398"/>
    <n v="876641246.77608013"/>
    <n v="131854203.17789003"/>
    <n v="118102294.51461999"/>
    <n v="82072506.09262"/>
    <n v="71101630.919850022"/>
    <n v="151605047.75158998"/>
    <n v="138917264.46728998"/>
    <n v="69.896921940630392"/>
    <n v="69.367712910868505"/>
    <n v="10237168.87063998"/>
    <n v="12.495802611879858"/>
    <n v="60.790871305090441"/>
    <n v="58.97385102867495"/>
    <n v="23.762674609382177"/>
    <n v="23.564051668580319"/>
    <n v="8.9914056609025543"/>
    <n v="9.412222623957188"/>
    <n v="8.9512932325613921"/>
    <n v="9.345312110436895"/>
    <m/>
    <m/>
    <m/>
    <n v="0"/>
    <m/>
    <n v="0"/>
    <m/>
    <n v="0"/>
    <m/>
    <n v="17.512940695771672"/>
    <n v="60.607408282294863"/>
    <n v="58.019814656786842"/>
    <n v="68.058135594780737"/>
    <n v="18.73824913747988"/>
    <n v="15.584353585976697"/>
    <n v="69.761778407122137"/>
    <n v="67.908783570315805"/>
    <m/>
    <n v="2024"/>
    <n v="4"/>
    <d v="2026-02-27T00:00:00"/>
    <x v="13"/>
    <x v="75"/>
  </r>
  <r>
    <n v="2025"/>
    <n v="12"/>
    <n v="5.0999999999999996"/>
    <x v="68"/>
    <s v="Daños"/>
    <n v="5.0999999999999996"/>
    <m/>
    <m/>
    <x v="75"/>
    <n v="186430125.88797"/>
    <n v="167748499.51079997"/>
    <n v="186430125.88797"/>
    <n v="167748499.51079997"/>
    <n v="106247165.22234"/>
    <n v="87850854.011869982"/>
    <n v="106247165.22234"/>
    <n v="87850854.011869982"/>
    <n v="0"/>
    <n v="0"/>
    <n v="0"/>
    <n v="0"/>
    <n v="404327.94735000003"/>
    <n v="382704.26419000002"/>
    <n v="89717975.612269998"/>
    <n v="78122178.945820004"/>
    <n v="143800136.61969998"/>
    <n v="126523929.85106"/>
    <n v="0"/>
    <n v="0"/>
    <n v="0"/>
    <n v="0"/>
    <n v="0"/>
    <n v="0"/>
    <s v="Daños"/>
    <s v="Totales"/>
    <s v="Daños Total"/>
    <x v="23"/>
    <x v="0"/>
    <n v="387843670.73856997"/>
    <n v="347668820.93238002"/>
    <n v="1025001350.6946898"/>
    <n v="915229324.65265012"/>
    <n v="979173922.5983398"/>
    <n v="876641246.77608013"/>
    <n v="371146564.74468988"/>
    <n v="331092600.86896008"/>
    <n v="192698359.00147003"/>
    <n v="170533067.60229999"/>
    <n v="186430125.88797"/>
    <n v="167748499.51079997"/>
    <n v="50.2308639219696"/>
    <n v="50.665130863855069"/>
    <n v="18681626.377170026"/>
    <n v="11.136687619651276"/>
    <n v="100"/>
    <n v="100"/>
    <n v="48.068368766454654"/>
    <n v="48.249509133701203"/>
    <n v="18.18828099705604"/>
    <n v="19.039531342221437"/>
    <n v="18.328575690520434"/>
    <n v="19.135364680558759"/>
    <m/>
    <m/>
    <m/>
    <n v="0"/>
    <m/>
    <n v="0"/>
    <m/>
    <n v="0"/>
    <m/>
    <n v="20.940389729147533"/>
    <n v="56.990341403398659"/>
    <n v="52.37057515749283"/>
    <n v="55.136517909594382"/>
    <n v="14.843155711890743"/>
    <n v="13.65449744485252"/>
    <n v="62.390744349250525"/>
    <n v="61.744982974985817"/>
    <m/>
    <n v="2024"/>
    <n v="4"/>
    <d v="2026-02-27T00:00:00"/>
    <x v="23"/>
    <x v="75"/>
  </r>
  <r>
    <n v="2025"/>
    <n v="12"/>
    <n v="5.0999999999999996"/>
    <x v="68"/>
    <s v="Vida Total"/>
    <n v="5.0999999999999996"/>
    <m/>
    <m/>
    <x v="75"/>
    <n v="256490059.07903999"/>
    <n v="235091709.46386001"/>
    <n v="256490059.07903999"/>
    <n v="235091709.46386001"/>
    <n v="144055037.7904"/>
    <n v="137686861.90301999"/>
    <n v="144055037.7904"/>
    <n v="137686861.90301999"/>
    <n v="0"/>
    <n v="0"/>
    <n v="0"/>
    <n v="0"/>
    <n v="445121.17110000004"/>
    <n v="399892.58515"/>
    <n v="141602298.68371001"/>
    <n v="135563371.26022002"/>
    <n v="144500872.56604001"/>
    <n v="131025484.19547001"/>
    <n v="124089552.47951001"/>
    <n v="114783044.20594998"/>
    <n v="91973049.044640005"/>
    <n v="90872802.278019994"/>
    <n v="40427457.554890007"/>
    <n v="29435862.97989"/>
    <s v="Vida Total"/>
    <s v="Totales"/>
    <s v="Vida Total"/>
    <x v="36"/>
    <x v="0"/>
    <n v="420434488.98879999"/>
    <n v="379476423.94147998"/>
    <n v="1025001350.6946898"/>
    <n v="915229324.65265012"/>
    <n v="979173922.5983398"/>
    <n v="876641246.77608013"/>
    <n v="419079410.71260005"/>
    <n v="375894584.23469001"/>
    <n v="220434023.07100993"/>
    <n v="204982911.17896998"/>
    <n v="256490059.07903999"/>
    <n v="235091709.46386001"/>
    <n v="61.203211735672213"/>
    <n v="62.541925136404828"/>
    <n v="21398349.615179986"/>
    <n v="9.102128553992884"/>
    <n v="100"/>
    <n v="100"/>
    <n v="61.005951175873363"/>
    <n v="61.951598210515989"/>
    <n v="25.023387423363403"/>
    <n v="26.194535328148543"/>
    <n v="25.686645208082965"/>
    <n v="26.817322402799203"/>
    <n v="29.610033160185296"/>
    <n v="21.94644897687758"/>
    <n v="9.646729598609344"/>
    <n v="9306508.2735600322"/>
    <n v="8.1079120508964699"/>
    <n v="1100246.7666200101"/>
    <n v="1.2107547462373525"/>
    <n v="10991594.575000007"/>
    <n v="37.340826672923598"/>
    <n v="4.6251151339809393"/>
    <n v="56.163984798337928"/>
    <n v="58.567297935355825"/>
    <n v="65.350636795298414"/>
    <n v="4.4546896166354433"/>
    <n v="10.284555293431907"/>
    <n v="97.994078630213608"/>
    <n v="103.46336217920798"/>
    <m/>
    <n v="2024"/>
    <n v="4"/>
    <d v="2026-02-27T00:00:00"/>
    <x v="36"/>
    <x v="75"/>
  </r>
  <r>
    <n v="2025"/>
    <n v="12"/>
    <n v="5.0999999999999996"/>
    <x v="68"/>
    <s v="Vida Individual"/>
    <n v="5.0999999999999996"/>
    <m/>
    <m/>
    <x v="75"/>
    <n v="216383196.88742"/>
    <n v="201904043.55647001"/>
    <n v="216383196.88742"/>
    <n v="201904043.55647001"/>
    <n v="124513413.85857999"/>
    <n v="119139208.89667001"/>
    <n v="124513413.85857999"/>
    <n v="119139208.89667001"/>
    <n v="0"/>
    <n v="0"/>
    <n v="0"/>
    <n v="0"/>
    <n v="784.65331999999989"/>
    <n v="2611.7805500000004"/>
    <n v="124220705.68270999"/>
    <n v="118856143.53045"/>
    <n v="116731847.16263001"/>
    <n v="108782932.58758"/>
    <n v="106768075.52783"/>
    <n v="99898440.140890002"/>
    <n v="84691573.24533999"/>
    <n v="79783392.111520007"/>
    <n v="24923548.114249997"/>
    <n v="22222211.304059997"/>
    <s v="Vida Individual"/>
    <s v="Vida"/>
    <s v="Vida"/>
    <x v="35"/>
    <x v="0"/>
    <n v="407512351.74368"/>
    <n v="377063019.87767994"/>
    <n v="1025001350.6946898"/>
    <n v="915229324.65265012"/>
    <n v="979173922.5983398"/>
    <n v="876641246.77608013"/>
    <n v="318916234.91786987"/>
    <n v="280512511.78619993"/>
    <n v="158972712.63444"/>
    <n v="148438254.48143995"/>
    <n v="249094143.90959001"/>
    <n v="236424756.59015"/>
    <n v="67.84953953289488"/>
    <n v="71.976840630323309"/>
    <n v="14479153.330949992"/>
    <n v="7.1713042868803978"/>
    <n v="86.868038521996482"/>
    <n v="85.398858591817117"/>
    <n v="53.098561543362052"/>
    <n v="53.546498307356714"/>
    <n v="21.110527975477041"/>
    <n v="22.09854571220858"/>
    <n v="22.060486712780655"/>
    <n v="23.031547317558765"/>
    <n v="33.478407129485227"/>
    <n v="26.556055782845462"/>
    <n v="7.8150766205641835"/>
    <n v="6869635.3869400024"/>
    <n v="6.8766192717839569"/>
    <n v="4908181.1338199824"/>
    <n v="6.1518832477809537"/>
    <n v="2701336.8101899996"/>
    <n v="12.156021618318725"/>
    <n v="4.5108617151982777"/>
    <n v="57.543014268044999"/>
    <n v="59.007836989331167"/>
    <n v="78.323765000412578"/>
    <n v="4.5134916823930338"/>
    <n v="7.3071339280639691"/>
    <n v="106.41543734816992"/>
    <n v="109.25991853985015"/>
    <m/>
    <n v="2024"/>
    <n v="4"/>
    <d v="2026-02-27T00:00:00"/>
    <x v="35"/>
    <x v="75"/>
  </r>
  <r>
    <n v="2025"/>
    <n v="12"/>
    <n v="5.0999999999999996"/>
    <x v="68"/>
    <s v="Total General Sin Pensiones"/>
    <n v="5.0999999999999996"/>
    <m/>
    <m/>
    <x v="75"/>
    <n v="446950441.69139004"/>
    <n v="405556489.1024"/>
    <n v="446950441.69139004"/>
    <n v="405556489.1024"/>
    <n v="287729660.53547996"/>
    <n v="249262920.70285004"/>
    <n v="287729660.53547996"/>
    <n v="249262920.70285004"/>
    <n v="0"/>
    <n v="0"/>
    <n v="0"/>
    <n v="0"/>
    <n v="1104853.922"/>
    <n v="781763.59757999994"/>
    <n v="272493363.19773996"/>
    <n v="241171231.58987999"/>
    <n v="352921747.72534001"/>
    <n v="316040745.85624003"/>
    <n v="82838877.447050005"/>
    <n v="72107767.71645999"/>
    <n v="71683119.485599995"/>
    <n v="68872315.436110005"/>
    <n v="20528897.271550003"/>
    <n v="18645062.451129999"/>
    <s v="Total General Sin Pensiones"/>
    <s v="Totales"/>
    <s v="Total General Sin Pensiones"/>
    <x v="25"/>
    <x v="0"/>
    <n v="446950441.69139004"/>
    <n v="405556489.1024"/>
    <n v="1025001350.6946898"/>
    <n v="915229324.65265012"/>
    <n v="979173922.5983398"/>
    <n v="876641246.77608013"/>
    <n v="979173922.5983398"/>
    <n v="876641246.77608013"/>
    <n v="558476302.03137994"/>
    <n v="497794560.05847001"/>
    <n v="446950441.69139004"/>
    <n v="405556489.1024"/>
    <n v="45.645664307047781"/>
    <n v="46.262537907481217"/>
    <n v="41393952.588990033"/>
    <n v="10.206704540865674"/>
    <n v="100"/>
    <n v="100"/>
    <n v="100"/>
    <n v="100"/>
    <n v="43.604863680274327"/>
    <n v="45.645664307047781"/>
    <n v="44.312007731648869"/>
    <n v="46.262537907481217"/>
    <n v="8.4600779836158662"/>
    <n v="7.3207749748258593"/>
    <n v="2.0965526958759728"/>
    <n v="10731109.730590016"/>
    <n v="14.882044016099027"/>
    <n v="2810804.0494899899"/>
    <n v="4.0811812869823605"/>
    <n v="1883834.8204200044"/>
    <n v="10.103665918833293"/>
    <n v="15.432194938647402"/>
    <n v="64.376188878262994"/>
    <n v="61.461948557285453"/>
    <n v="51.520478037994323"/>
    <n v="12.987507424237199"/>
    <n v="11.669698402077655"/>
    <n v="77.210703209428416"/>
    <n v="76.310170366318346"/>
    <m/>
    <n v="2024"/>
    <n v="4"/>
    <d v="2026-02-27T00:00:00"/>
    <x v="25"/>
    <x v="75"/>
  </r>
  <r>
    <n v="2025"/>
    <n v="12"/>
    <n v="5.0999999999999996"/>
    <x v="68"/>
    <s v="Total General"/>
    <n v="5.0999999999999996"/>
    <m/>
    <m/>
    <x v="75"/>
    <n v="446950441.69138992"/>
    <n v="405556489.1024"/>
    <n v="446950441.69138992"/>
    <n v="405556489.1024"/>
    <n v="287729660.53548002"/>
    <n v="249262920.70285004"/>
    <n v="287729660.53548002"/>
    <n v="249262920.70285004"/>
    <n v="0"/>
    <n v="0"/>
    <n v="0"/>
    <n v="0"/>
    <n v="1104853.922"/>
    <n v="781763.59757999994"/>
    <n v="272493363.19773996"/>
    <n v="241171231.58988005"/>
    <n v="352921747.72533995"/>
    <n v="316040745.85623997"/>
    <n v="82838877.447050005"/>
    <n v="72107767.716460004"/>
    <n v="71683119.485599995"/>
    <n v="68872315.43610999"/>
    <n v="20528897.27155"/>
    <n v="18645062.451130003"/>
    <s v="Total General"/>
    <s v="Totales"/>
    <s v="Total General"/>
    <x v="26"/>
    <x v="0"/>
    <n v="446950441.69138992"/>
    <n v="405556489.1024"/>
    <n v="1025001350.6946898"/>
    <n v="915229324.65265012"/>
    <n v="979173922.5983398"/>
    <n v="876641246.77608013"/>
    <n v="1025001350.6946898"/>
    <n v="915229324.65265012"/>
    <n v="593582477.48155999"/>
    <n v="529500429.12055987"/>
    <n v="446950441.69138992"/>
    <n v="405556489.1024"/>
    <n v="43.604863680274313"/>
    <n v="44.312007731648869"/>
    <n v="41393952.588989913"/>
    <n v="10.20670454086563"/>
    <n v="100"/>
    <n v="100"/>
    <n v="100"/>
    <n v="100"/>
    <n v="43.604863680274313"/>
    <n v="45.645664307047767"/>
    <n v="44.312007731648869"/>
    <n v="46.262537907481217"/>
    <n v="8.0818310523109407"/>
    <n v="6.9934658561198102"/>
    <n v="2.0028166067914581"/>
    <n v="10731109.730590001"/>
    <n v="14.882044016099005"/>
    <n v="2810804.0494900048"/>
    <n v="4.0811812869823827"/>
    <n v="1883834.820419997"/>
    <n v="10.103665918833249"/>
    <n v="15.432194938647426"/>
    <n v="64.376188878263036"/>
    <n v="61.461948557285453"/>
    <n v="48.473408742834486"/>
    <n v="12.987507424237176"/>
    <n v="11.669698402077678"/>
    <n v="77.210703209428431"/>
    <n v="76.310170366318388"/>
    <m/>
    <n v="2024"/>
    <n v="4"/>
    <d v="2026-02-27T00:00:00"/>
    <x v="26"/>
    <x v="75"/>
  </r>
  <r>
    <n v="2025"/>
    <n v="12"/>
    <n v="15.1"/>
    <x v="69"/>
    <s v="Incendio"/>
    <n v="15.1"/>
    <m/>
    <m/>
    <x v="76"/>
    <n v="15133993.501150001"/>
    <n v="13936916.55821"/>
    <n v="15133993.501150001"/>
    <n v="13936916.55821"/>
    <n v="8892768.0581299998"/>
    <n v="5669926.9080800014"/>
    <n v="8892768.0581299998"/>
    <n v="5669926.9080800014"/>
    <n v="0"/>
    <n v="0"/>
    <n v="0"/>
    <n v="0"/>
    <n v="0"/>
    <n v="0"/>
    <n v="1648860.1710799998"/>
    <n v="1294252.5868299999"/>
    <n v="4773124.9297899995"/>
    <n v="4167914.6574199996"/>
    <n v="0"/>
    <n v="0"/>
    <n v="0"/>
    <n v="0"/>
    <n v="0"/>
    <n v="0"/>
    <s v="Incendio"/>
    <s v="Daños Sin Autos"/>
    <s v="Incendio"/>
    <x v="0"/>
    <x v="0"/>
    <n v="425381032.8312999"/>
    <n v="370284081.71528995"/>
    <n v="1025001350.6946898"/>
    <n v="915229324.65265012"/>
    <n v="979173922.5983398"/>
    <n v="876641246.77608013"/>
    <n v="34004630.66296"/>
    <n v="29220783.15724"/>
    <n v="21161856.01103"/>
    <n v="17879229.429379996"/>
    <m/>
    <m/>
    <n v="44.50568409682775"/>
    <n v="47.695219129528589"/>
    <n v="1197076.9429400004"/>
    <n v="8.589252421367366"/>
    <m/>
    <m/>
    <n v="3.5577499542984863"/>
    <n v="3.7638443688016929"/>
    <n v="1.4764852252041434"/>
    <n v="1.5455878829973715"/>
    <n v="1.5227786285693337"/>
    <n v="1.5898084432445028"/>
    <m/>
    <m/>
    <m/>
    <n v="0"/>
    <m/>
    <n v="0"/>
    <m/>
    <n v="0"/>
    <m/>
    <n v="56.84096465965456"/>
    <n v="58.760221203043706"/>
    <n v="40.682792957814932"/>
    <n v="42.022628135712218"/>
    <n v="27.398638245609909"/>
    <n v="14.520697329840093"/>
    <n v="34.544668227498995"/>
    <n v="31.052761229788743"/>
    <s v="Resto"/>
    <n v="2024"/>
    <n v="4"/>
    <d v="2026-02-27T00:00:00"/>
    <x v="0"/>
    <x v="76"/>
  </r>
  <r>
    <n v="2025"/>
    <n v="12"/>
    <n v="15.1"/>
    <x v="69"/>
    <s v="AyA Agricola"/>
    <n v="15.1"/>
    <m/>
    <m/>
    <x v="76"/>
    <n v="7089.8684400000002"/>
    <n v="-194.73497"/>
    <n v="7089.8684400000002"/>
    <n v="-194.73497"/>
    <n v="13452.283939999999"/>
    <n v="17891.229299999999"/>
    <n v="13452.283939999999"/>
    <n v="17891.229299999999"/>
    <n v="0"/>
    <n v="0"/>
    <n v="0"/>
    <n v="0"/>
    <n v="976.88774999999998"/>
    <n v="-3206.7734599999999"/>
    <n v="72392.805089999994"/>
    <n v="64889.616479999997"/>
    <n v="192393.79021000004"/>
    <n v="209760.96934000001"/>
    <n v="0"/>
    <n v="0"/>
    <n v="0"/>
    <n v="0"/>
    <n v="0"/>
    <n v="0"/>
    <s v="AyA Agricola"/>
    <s v="Daños Sin Autos"/>
    <s v="Agricola y de Animales"/>
    <x v="42"/>
    <x v="0"/>
    <n v="143931477.57910001"/>
    <n v="124564470.22073001"/>
    <n v="1025001350.6946898"/>
    <n v="915229324.65265012"/>
    <n v="979173922.5983398"/>
    <n v="876641246.77608013"/>
    <n v="409542.43968000001"/>
    <n v="446917.33573000005"/>
    <n v="280733.87804000004"/>
    <n v="303559.78607999999"/>
    <n v="104271.14255"/>
    <n v="310.40037000000001"/>
    <n v="1.7311681899291653"/>
    <n v="-4.3572928242292863E-2"/>
    <n v="7284.6034100000006"/>
    <n v="-3740.7782536439145"/>
    <n v="6.7994540642923065"/>
    <n v="-62.73670678936368"/>
    <n v="4.9258637229675079E-3"/>
    <n v="-1.5633267628797112E-4"/>
    <n v="6.9169357047138287E-4"/>
    <n v="7.2406630490998961E-4"/>
    <n v="-2.1277177725255499E-5"/>
    <n v="-2.2213758560432081E-5"/>
    <m/>
    <m/>
    <m/>
    <n v="0"/>
    <m/>
    <n v="0"/>
    <m/>
    <n v="0"/>
    <m/>
    <n v="-24.810734274139566"/>
    <n v="189.73954247308993"/>
    <n v="-9187.4763428468959"/>
    <n v="4.7918277743747284"/>
    <n v="11.56300347731689"/>
    <n v="-8.2795093790063667"/>
    <n v="37.627412512109885"/>
    <n v="30.935028897020828"/>
    <s v="Resto"/>
    <n v="2024"/>
    <n v="4"/>
    <d v="2026-02-27T00:00:00"/>
    <x v="42"/>
    <x v="76"/>
  </r>
  <r>
    <n v="2025"/>
    <n v="12"/>
    <n v="15.1"/>
    <x v="69"/>
    <s v="Agricola y de Animales"/>
    <n v="15.1"/>
    <m/>
    <m/>
    <x v="76"/>
    <n v="24150.669499999996"/>
    <n v="15976.538"/>
    <n v="24150.669499999996"/>
    <n v="15976.538"/>
    <n v="244.84761000000006"/>
    <n v="4030.1312499999999"/>
    <n v="244.84761000000006"/>
    <n v="4030.1312499999999"/>
    <n v="0"/>
    <n v="0"/>
    <n v="0"/>
    <n v="0"/>
    <n v="0"/>
    <n v="0"/>
    <n v="244.84761"/>
    <n v="2110.6365799999999"/>
    <n v="-457.77397999999999"/>
    <n v="-166.76713000000001"/>
    <n v="0"/>
    <n v="0"/>
    <n v="0"/>
    <n v="0"/>
    <n v="0"/>
    <n v="0"/>
    <s v="Agricola y de Animales"/>
    <s v="Daños Sin Autos"/>
    <s v="Agricola y de Animales"/>
    <x v="40"/>
    <x v="0"/>
    <n v="189035048.42275"/>
    <n v="163517891.58774"/>
    <n v="1025001350.6946898"/>
    <n v="915229324.65265012"/>
    <n v="979173922.5983398"/>
    <n v="876641246.77608013"/>
    <n v="523661.59078000003"/>
    <n v="454119.92055000004"/>
    <n v="310270.97828000004"/>
    <n v="332144.49842999998"/>
    <n v="24150.669499999996"/>
    <n v="15976.538"/>
    <n v="4.6118848365463077"/>
    <n v="3.5181319464361467"/>
    <n v="8174.1314999999959"/>
    <n v="51.163346527263883"/>
    <n v="100"/>
    <n v="100"/>
    <n v="1.2775762855357097E-2"/>
    <n v="9.7705137002866444E-3"/>
    <n v="2.3561597732170785E-3"/>
    <n v="2.4664330761499124E-3"/>
    <n v="1.7456322224010305E-3"/>
    <n v="1.8224716277901623E-3"/>
    <m/>
    <m/>
    <m/>
    <n v="0"/>
    <m/>
    <n v="0"/>
    <m/>
    <n v="0"/>
    <m/>
    <n v="-93.924574788972436"/>
    <n v="1.0138336330593241"/>
    <n v="25.225310076563517"/>
    <n v="7.8914119315097689E-2"/>
    <n v="-88.399347745598149"/>
    <n v="174.49892553766438"/>
    <n v="-53.486572128892085"/>
    <n v="-1265.6190581441317"/>
    <s v="Resto"/>
    <n v="2024"/>
    <n v="4"/>
    <d v="2026-02-27T00:00:00"/>
    <x v="40"/>
    <x v="76"/>
  </r>
  <r>
    <n v="2025"/>
    <n v="12"/>
    <n v="15.1"/>
    <x v="69"/>
    <s v="Salud Gpo y Col"/>
    <n v="15.1"/>
    <m/>
    <m/>
    <x v="76"/>
    <n v="107272.63187000001"/>
    <n v="117179.57445"/>
    <n v="107272.63187000001"/>
    <n v="117179.57445"/>
    <n v="49864.351800000004"/>
    <n v="46593.210909999994"/>
    <n v="49864.351800000004"/>
    <n v="46593.210909999994"/>
    <n v="0"/>
    <n v="0"/>
    <n v="0"/>
    <n v="0"/>
    <n v="0"/>
    <n v="0"/>
    <n v="49864.351790000001"/>
    <n v="46563.646350000003"/>
    <n v="96920.897300000011"/>
    <n v="112971.71864000001"/>
    <n v="0"/>
    <n v="0"/>
    <n v="0"/>
    <n v="0"/>
    <n v="0"/>
    <n v="0"/>
    <s v="Salud Gpo y Col"/>
    <s v="Accidentes y Enfermedades"/>
    <s v="Salud"/>
    <x v="27"/>
    <x v="0"/>
    <n v="2523311.7401299998"/>
    <n v="2222557.5666399999"/>
    <n v="1025001350.6946898"/>
    <n v="915229324.65265012"/>
    <n v="979173922.5983398"/>
    <n v="876641246.77608013"/>
    <n v="2151489.4046700001"/>
    <n v="2378121.8240900002"/>
    <n v="1962598.0319900003"/>
    <n v="1794347.3382099997"/>
    <n v="2523311.7401299998"/>
    <n v="2222557.5666399999"/>
    <n v="4.985970725077947"/>
    <n v="4.9273999869556437"/>
    <n v="-9906.9425799999881"/>
    <n v="-8.4544961240043079"/>
    <n v="4.2512635345038019"/>
    <n v="5.2722852361097123"/>
    <n v="4.2512635345038019"/>
    <n v="5.2722852361097123"/>
    <n v="1.0465608830397785E-2"/>
    <n v="1.0955421646170981E-2"/>
    <n v="1.2803302002421333E-2"/>
    <n v="1.3366878969126477E-2"/>
    <m/>
    <m/>
    <m/>
    <n v="0"/>
    <m/>
    <n v="0"/>
    <m/>
    <n v="0"/>
    <m/>
    <n v="7.0206384709535996"/>
    <n v="46.483759119874009"/>
    <n v="39.762229150167386"/>
    <n v="2.5407317742716491"/>
    <n v="7.0885888428709798"/>
    <n v="-14.207822571194262"/>
    <n v="51.448504067863176"/>
    <n v="41.217082390665844"/>
    <s v="Resto"/>
    <n v="2024"/>
    <n v="4"/>
    <d v="2026-02-27T00:00:00"/>
    <x v="27"/>
    <x v="76"/>
  </r>
  <r>
    <n v="2025"/>
    <n v="12"/>
    <n v="15.1"/>
    <x v="69"/>
    <s v="RC Otros"/>
    <n v="15.1"/>
    <m/>
    <m/>
    <x v="76"/>
    <n v="125103.11115"/>
    <n v="111152.14670000001"/>
    <n v="125103.11115"/>
    <n v="111152.14670000001"/>
    <n v="5464.6734400000005"/>
    <n v="10409.548760000001"/>
    <n v="5464.6734400000005"/>
    <n v="10409.548760000001"/>
    <n v="0"/>
    <n v="0"/>
    <n v="0"/>
    <n v="0"/>
    <n v="0"/>
    <n v="0"/>
    <n v="555.03778"/>
    <n v="853.83678999999995"/>
    <n v="7573.8215999999993"/>
    <n v="7328.9269399999985"/>
    <n v="0"/>
    <n v="0"/>
    <n v="0"/>
    <n v="0"/>
    <n v="0"/>
    <n v="0"/>
    <s v="RC Otros"/>
    <s v="Daños Sin Autos"/>
    <s v="Responsabilidad Civil y Riesgos Profesionales"/>
    <x v="33"/>
    <x v="0"/>
    <n v="199749069.83557001"/>
    <n v="166438164.67776"/>
    <n v="1025001350.6946898"/>
    <n v="915229324.65265012"/>
    <n v="979173922.5983398"/>
    <n v="876641246.77608013"/>
    <n v="2245075.8021599995"/>
    <n v="2181582.1674899999"/>
    <n v="762549.19381999993"/>
    <n v="1224196.8042299999"/>
    <n v="5772398.4399899999"/>
    <n v="4623696.6793899992"/>
    <n v="5.5723335056053616"/>
    <n v="5.0950245356967292"/>
    <n v="13950.964449999985"/>
    <n v="12.551232580018157"/>
    <n v="2.1672639622953112"/>
    <n v="2.4039670940236553"/>
    <n v="6.2630134524772868E-2"/>
    <n v="6.6782848101696532E-2"/>
    <n v="1.2205165492241737E-2"/>
    <n v="1.277639327015837E-2"/>
    <n v="1.2144731785357153E-2"/>
    <n v="1.2679319745536856E-2"/>
    <m/>
    <m/>
    <m/>
    <n v="0"/>
    <m/>
    <n v="0"/>
    <m/>
    <n v="0"/>
    <m/>
    <n v="-47.50326295603999"/>
    <n v="4.3681355241819668"/>
    <n v="9.3651351494770552"/>
    <n v="0.71663224934048497"/>
    <n v="-34.994862425639916"/>
    <n v="3.3414804377897234"/>
    <n v="7.3283714525306491"/>
    <n v="11.650229248976524"/>
    <s v="Resto"/>
    <n v="2024"/>
    <n v="4"/>
    <d v="2026-02-27T00:00:00"/>
    <x v="33"/>
    <x v="76"/>
  </r>
  <r>
    <n v="2025"/>
    <n v="12"/>
    <n v="15.1"/>
    <x v="69"/>
    <s v="RC Aviones y Barcos"/>
    <n v="15.1"/>
    <m/>
    <m/>
    <x v="76"/>
    <n v="302686.34733000002"/>
    <n v="259995.90369999997"/>
    <n v="302686.34733000002"/>
    <n v="259995.90369999997"/>
    <n v="372014.77927"/>
    <n v="13860.410880000001"/>
    <n v="372014.77927"/>
    <n v="13860.410880000001"/>
    <n v="0"/>
    <n v="0"/>
    <n v="0"/>
    <n v="0"/>
    <n v="0"/>
    <n v="0"/>
    <n v="5268.1151900000004"/>
    <n v="1832.6499799999997"/>
    <n v="63957.646229999998"/>
    <n v="66228.944269999993"/>
    <n v="0"/>
    <n v="0"/>
    <n v="0"/>
    <n v="0"/>
    <n v="0"/>
    <n v="0"/>
    <s v="RC Aviones y Barcos"/>
    <s v="Daños Sin Autos"/>
    <s v="Responsabilidad Civil y Riesgos Profesionales"/>
    <x v="20"/>
    <x v="0"/>
    <n v="262259753.21298999"/>
    <n v="219052996.60702002"/>
    <n v="1025001350.6946898"/>
    <n v="915229324.65265012"/>
    <n v="979173922.5983398"/>
    <n v="876641246.77608013"/>
    <n v="1958504.8817999999"/>
    <n v="2073248.9940900002"/>
    <n v="693849.30816000002"/>
    <n v="40985.065610000005"/>
    <n v="6943005.3578700013"/>
    <n v="4788643.0226200009"/>
    <n v="15.454970275683488"/>
    <n v="12.540505479136554"/>
    <n v="42690.443630000053"/>
    <n v="16.419660087898546"/>
    <n v="4.3595868320467375"/>
    <n v="5.4294275533144445"/>
    <n v="0.11541471522859943"/>
    <n v="0.11869086829541589"/>
    <n v="2.9530336435640386E-2"/>
    <n v="3.0912419167249707E-2"/>
    <n v="2.8407733089045657E-2"/>
    <n v="2.965818738921493E-2"/>
    <m/>
    <m/>
    <m/>
    <n v="0"/>
    <m/>
    <n v="0"/>
    <m/>
    <n v="0"/>
    <m/>
    <n v="2584.0097489952618"/>
    <n v="122.90438024428485"/>
    <n v="5.3310112516207315"/>
    <n v="53.616076991780218"/>
    <n v="187.45888453833399"/>
    <n v="-3.4294643603866581"/>
    <n v="8.2368809681569175"/>
    <n v="2.7671435808016391"/>
    <s v="Resto"/>
    <n v="2024"/>
    <n v="4"/>
    <d v="2026-02-27T00:00:00"/>
    <x v="20"/>
    <x v="76"/>
  </r>
  <r>
    <n v="2025"/>
    <n v="12"/>
    <n v="15.1"/>
    <x v="69"/>
    <s v="MyT Cascos"/>
    <n v="15.1"/>
    <m/>
    <m/>
    <x v="76"/>
    <n v="699535.82709999999"/>
    <n v="884181.48262999998"/>
    <n v="699535.82709999999"/>
    <n v="884181.48262999998"/>
    <n v="395237.92425000004"/>
    <n v="499480.00969000004"/>
    <n v="395237.92425000004"/>
    <n v="499480.00969000004"/>
    <n v="0"/>
    <n v="0"/>
    <n v="0"/>
    <n v="0"/>
    <n v="0"/>
    <n v="0"/>
    <n v="117304.84850000001"/>
    <n v="109931.53932000003"/>
    <n v="161934.56090999997"/>
    <n v="242229.53052999999"/>
    <n v="0"/>
    <n v="0"/>
    <n v="0"/>
    <n v="0"/>
    <n v="0"/>
    <n v="0"/>
    <s v="MyT Cascos"/>
    <s v="Daños Sin Autos"/>
    <s v="Maritimo y Transportes"/>
    <x v="18"/>
    <x v="0"/>
    <n v="353769705.74690002"/>
    <n v="309493636.79465002"/>
    <n v="1025001350.6946898"/>
    <n v="915229324.65265012"/>
    <n v="979173922.5983398"/>
    <n v="876641246.77608013"/>
    <n v="9917118.7117099985"/>
    <n v="6428123.3506000005"/>
    <n v="-1931159.7656899989"/>
    <n v="6397090.5990500022"/>
    <n v="6155775.2921500001"/>
    <n v="5334037.4335800009"/>
    <n v="7.0538212502588848"/>
    <n v="13.754892904279295"/>
    <n v="-184645.65552999999"/>
    <n v="-20.883230327417746"/>
    <n v="11.363894780111057"/>
    <n v="16.576214427437407"/>
    <n v="0.19773762867091677"/>
    <n v="0.28568648188933754"/>
    <n v="6.8247307832901186E-2"/>
    <n v="7.1441427406860367E-2"/>
    <n v="9.6607643441228949E-2"/>
    <n v="0.10086012788944733"/>
    <m/>
    <m/>
    <m/>
    <n v="0"/>
    <m/>
    <n v="0"/>
    <m/>
    <n v="0"/>
    <m/>
    <n v="-20.870121610011449"/>
    <n v="56.500026008460615"/>
    <n v="56.490666170059967"/>
    <n v="-20.466350390682589"/>
    <n v="6.7071826935280132"/>
    <n v="-33.148299236808178"/>
    <n v="72.439661947887529"/>
    <n v="45.383211154919472"/>
    <s v="Resto"/>
    <n v="2024"/>
    <n v="4"/>
    <d v="2026-02-27T00:00:00"/>
    <x v="18"/>
    <x v="76"/>
  </r>
  <r>
    <n v="2025"/>
    <n v="12"/>
    <n v="15.1"/>
    <x v="69"/>
    <s v="Responsabilidad Civil y Riesgos Profesionales"/>
    <n v="15.1"/>
    <m/>
    <m/>
    <x v="76"/>
    <n v="7708355.6214499995"/>
    <n v="6617779.18628"/>
    <n v="7708355.6214499995"/>
    <n v="6617779.18628"/>
    <n v="2406620.0692000003"/>
    <n v="1366645.8993899999"/>
    <n v="2406620.0692000003"/>
    <n v="1366645.8993899999"/>
    <n v="0"/>
    <n v="0"/>
    <n v="0"/>
    <n v="0"/>
    <n v="1956.5173400000001"/>
    <n v="10.1686"/>
    <n v="773966.62523000001"/>
    <n v="968032.50069999998"/>
    <n v="2181667.7736300002"/>
    <n v="2034938.76787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06277981.95313001"/>
    <n v="261821615.18148002"/>
    <n v="1025001350.6946898"/>
    <n v="915229324.65265012"/>
    <n v="979173922.5983398"/>
    <n v="876641246.77608013"/>
    <n v="21871531.865920011"/>
    <n v="19519102.49123"/>
    <n v="10675318.01537"/>
    <n v="7926763.6329799984"/>
    <n v="7708355.6214499995"/>
    <n v="6617779.18628"/>
    <n v="35.243784791595125"/>
    <n v="33.904116181844898"/>
    <n v="1090576.4351699995"/>
    <n v="16.479492658669926"/>
    <n v="100"/>
    <n v="100"/>
    <n v="2.5167841228069787"/>
    <n v="2.5275908490950711"/>
    <n v="0.752033703782507"/>
    <n v="0.78723048516192873"/>
    <n v="0.72307333342838354"/>
    <n v="0.75490164427209239"/>
    <m/>
    <m/>
    <m/>
    <n v="0"/>
    <m/>
    <n v="0"/>
    <m/>
    <n v="0"/>
    <m/>
    <n v="76.09682729624339"/>
    <n v="31.220926840779267"/>
    <n v="20.651125716363193"/>
    <n v="22.543778702751727"/>
    <n v="-20.047454535841279"/>
    <n v="7.2104875132721347"/>
    <n v="35.475915929317878"/>
    <n v="47.570596028953425"/>
    <s v="Resto"/>
    <n v="2024"/>
    <n v="4"/>
    <d v="2026-02-27T00:00:00"/>
    <x v="22"/>
    <x v="76"/>
  </r>
  <r>
    <n v="2025"/>
    <n v="12"/>
    <n v="15.1"/>
    <x v="69"/>
    <s v="Salud"/>
    <n v="15.1"/>
    <m/>
    <m/>
    <x v="76"/>
    <n v="155725.23040999999"/>
    <n v="141743.77075999998"/>
    <n v="155725.23040999999"/>
    <n v="141743.77075999998"/>
    <n v="55088.607229999994"/>
    <n v="51911.447259999994"/>
    <n v="55088.607229999994"/>
    <n v="51911.447259999994"/>
    <n v="0"/>
    <n v="0"/>
    <n v="0"/>
    <n v="0"/>
    <n v="0"/>
    <n v="0"/>
    <n v="55088.607219999991"/>
    <n v="51881.882700000002"/>
    <n v="130860.91283999998"/>
    <n v="135460.62685"/>
    <n v="0"/>
    <n v="0"/>
    <n v="0"/>
    <n v="0"/>
    <n v="0"/>
    <n v="0"/>
    <s v="Salud"/>
    <s v="Accidentes y Enfermedades"/>
    <s v="Salud"/>
    <x v="30"/>
    <x v="0"/>
    <n v="8587648.0993799996"/>
    <n v="7361887.8491500001"/>
    <n v="1025001350.6946898"/>
    <n v="915229324.65265012"/>
    <n v="979173922.5983398"/>
    <n v="876641246.77608013"/>
    <n v="4955836.1483499995"/>
    <n v="4792622.04966"/>
    <n v="3994460.0654399996"/>
    <n v="3257828.1352599999"/>
    <n v="8587648.0993799996"/>
    <n v="7361887.8491500001"/>
    <n v="3.1422594643660138"/>
    <n v="2.9575411808251317"/>
    <n v="13981.459650000004"/>
    <n v="9.8638970693628369"/>
    <n v="1.813362967460705"/>
    <n v="1.9253725900804868"/>
    <n v="1.813362967460705"/>
    <n v="1.9253725900804868"/>
    <n v="1.5192685385678561E-2"/>
    <n v="1.5903735466807255E-2"/>
    <n v="1.5487240950654079E-2"/>
    <n v="1.6168959797553936E-2"/>
    <m/>
    <m/>
    <m/>
    <n v="0"/>
    <m/>
    <n v="0"/>
    <m/>
    <n v="0"/>
    <m/>
    <n v="6.1203455840618481"/>
    <n v="35.375518202773158"/>
    <n v="36.623441708698614"/>
    <n v="1.3791252466541271"/>
    <n v="6.1808175669769705"/>
    <n v="-3.3956095708116307"/>
    <n v="42.097067813790439"/>
    <n v="38.300341513590155"/>
    <s v="Resto"/>
    <n v="2024"/>
    <n v="4"/>
    <d v="2026-02-27T00:00:00"/>
    <x v="30"/>
    <x v="76"/>
  </r>
  <r>
    <n v="2025"/>
    <n v="12"/>
    <n v="15.1"/>
    <x v="69"/>
    <s v="Maritimo y Transportes"/>
    <n v="15.1"/>
    <m/>
    <m/>
    <x v="76"/>
    <n v="8331139.8158899993"/>
    <n v="7446999.9781600004"/>
    <n v="8331139.8158899993"/>
    <n v="7446999.9781600004"/>
    <n v="5334708.9020099994"/>
    <n v="4623446.6514499988"/>
    <n v="5334708.9020099994"/>
    <n v="4623446.6514499988"/>
    <n v="0"/>
    <n v="0"/>
    <n v="0"/>
    <n v="0"/>
    <n v="16523.348689999999"/>
    <n v="9838.4484899999989"/>
    <n v="1676781.7508099999"/>
    <n v="1435903.9794700001"/>
    <n v="3313152.9546100004"/>
    <n v="3087716.93921"/>
    <n v="0"/>
    <n v="0"/>
    <n v="0"/>
    <n v="0"/>
    <n v="0"/>
    <n v="0"/>
    <s v="Maritimo y Transportes"/>
    <s v="Daños Sin Autos"/>
    <s v="Maritimo y Transportes"/>
    <x v="19"/>
    <x v="0"/>
    <n v="341950969.87481004"/>
    <n v="307843920.21991998"/>
    <n v="1025001350.6946898"/>
    <n v="915229324.65265012"/>
    <n v="979173922.5983398"/>
    <n v="876641246.77608013"/>
    <n v="23289744.321129996"/>
    <n v="18238403.617370002"/>
    <n v="6063254.5960799996"/>
    <n v="13830326.200799998"/>
    <n v="8331139.8158899993"/>
    <n v="7446999.9781600004"/>
    <n v="35.771710075543588"/>
    <n v="40.831424363630056"/>
    <n v="884139.83772999886"/>
    <n v="11.872429707572675"/>
    <n v="100"/>
    <n v="100"/>
    <n v="2.4363550771445599"/>
    <n v="2.4190830122095486"/>
    <n v="0.81279305732071572"/>
    <n v="0.85083350604175134"/>
    <n v="0.81367584905414847"/>
    <n v="0.84949231005807135"/>
    <m/>
    <m/>
    <m/>
    <n v="0"/>
    <m/>
    <n v="0"/>
    <m/>
    <n v="0"/>
    <m/>
    <n v="15.3838100486557"/>
    <n v="64.033361819652796"/>
    <n v="62.084687323879336"/>
    <n v="87.984247032261891"/>
    <n v="16.77533977090231"/>
    <n v="7.3010583495285886"/>
    <n v="50.609850308205232"/>
    <n v="46.503743955149588"/>
    <s v="Resto"/>
    <n v="2024"/>
    <n v="4"/>
    <d v="2026-02-27T00:00:00"/>
    <x v="19"/>
    <x v="76"/>
  </r>
  <r>
    <n v="2025"/>
    <n v="12"/>
    <n v="15.1"/>
    <x v="69"/>
    <s v="RC General"/>
    <n v="15.1"/>
    <m/>
    <m/>
    <x v="76"/>
    <n v="6001910.5549999997"/>
    <n v="5504590.1502199993"/>
    <n v="6001910.5549999997"/>
    <n v="5504590.1502199993"/>
    <n v="2478743.4520300003"/>
    <n v="1209594.5648000001"/>
    <n v="2478743.4520300003"/>
    <n v="1209594.5648000001"/>
    <n v="0"/>
    <n v="0"/>
    <n v="0"/>
    <n v="0"/>
    <n v="1956.5173400000001"/>
    <n v="10.1686"/>
    <n v="893173.54501"/>
    <n v="744399.5327199999"/>
    <n v="1678441.2066899999"/>
    <n v="1534540.4499199998"/>
    <n v="0"/>
    <n v="0"/>
    <n v="0"/>
    <n v="0"/>
    <n v="0"/>
    <n v="0"/>
    <s v="RC General"/>
    <s v="Daños Sin Autos"/>
    <s v="Responsabilidad Civil y Riesgos Profesionales"/>
    <x v="21"/>
    <x v="0"/>
    <n v="357873510.79688001"/>
    <n v="317165041.88665003"/>
    <n v="1025001350.6946898"/>
    <n v="915229324.65265012"/>
    <n v="979173922.5983398"/>
    <n v="876641246.77608013"/>
    <n v="17283430.244149998"/>
    <n v="14944322.838619996"/>
    <n v="9150572.3407299984"/>
    <n v="6562817.1625400009"/>
    <n v="7821741.7331700008"/>
    <n v="7587334.8147299998"/>
    <n v="34.726385157434208"/>
    <n v="36.833988462794146"/>
    <n v="497320.40478000045"/>
    <n v="9.034649105712699"/>
    <n v="76.733683618668152"/>
    <n v="72.549719824323901"/>
    <n v="1.6771038855699305"/>
    <n v="1.7355601731754715"/>
    <n v="0.58555147765729609"/>
    <n v="0.61295653575753994"/>
    <n v="0.60144381325512208"/>
    <n v="0.62791822429797595"/>
    <m/>
    <m/>
    <m/>
    <n v="0"/>
    <m/>
    <n v="0"/>
    <m/>
    <n v="0"/>
    <m/>
    <n v="104.92349454627777"/>
    <n v="41.299240122214727"/>
    <n v="21.974289307472905"/>
    <n v="27.088397968254906"/>
    <n v="19.985774540506096"/>
    <n v="9.3774495665788429"/>
    <n v="53.214467176446348"/>
    <n v="48.509606427045156"/>
    <s v="Resto"/>
    <n v="2024"/>
    <n v="4"/>
    <d v="2026-02-27T00:00:00"/>
    <x v="21"/>
    <x v="76"/>
  </r>
  <r>
    <n v="2025"/>
    <n v="12"/>
    <n v="15.1"/>
    <x v="69"/>
    <s v="Salud Individual"/>
    <n v="15.1"/>
    <m/>
    <m/>
    <x v="76"/>
    <n v="14666.513629999998"/>
    <n v="7168.8780699999988"/>
    <n v="14666.513629999998"/>
    <n v="7168.8780699999988"/>
    <n v="3300.70894"/>
    <n v="3814.49575"/>
    <n v="3300.70894"/>
    <n v="3814.49575"/>
    <n v="0"/>
    <n v="0"/>
    <n v="0"/>
    <n v="0"/>
    <n v="0"/>
    <n v="0"/>
    <n v="3300.70894"/>
    <n v="3814.49575"/>
    <n v="10847.691289999999"/>
    <n v="4386.5659800000003"/>
    <n v="0"/>
    <n v="0"/>
    <n v="0"/>
    <n v="0"/>
    <n v="0"/>
    <n v="0"/>
    <s v="Salud Individual"/>
    <s v="Accidentes y Enfermedades"/>
    <s v="Salud"/>
    <x v="31"/>
    <x v="0"/>
    <n v="9124443.72322"/>
    <n v="7827296.2685000002"/>
    <n v="1025001350.6946898"/>
    <n v="915229324.65265012"/>
    <n v="979173922.5983398"/>
    <n v="876641246.77608013"/>
    <n v="2804346.7436799998"/>
    <n v="2414500.2255700002"/>
    <n v="2031862.0334500002"/>
    <n v="1463480.7970499997"/>
    <n v="9124443.72322"/>
    <n v="7827296.2685000002"/>
    <n v="0.52299216076090105"/>
    <n v="0.29690939740159328"/>
    <n v="7497.6355599999988"/>
    <n v="104.58589875277373"/>
    <n v="0.1607387154208258"/>
    <n v="9.1588178396290867E-2"/>
    <n v="0.1607387154208258"/>
    <n v="9.1588178396290867E-2"/>
    <n v="1.4308774929964569E-3"/>
    <n v="1.4978456116438313E-3"/>
    <n v="7.8328762823686262E-4"/>
    <n v="8.1776645764320745E-4"/>
    <m/>
    <m/>
    <m/>
    <n v="0"/>
    <m/>
    <n v="0"/>
    <m/>
    <n v="0"/>
    <m/>
    <n v="-13.469324484107759"/>
    <n v="22.50506850686369"/>
    <n v="53.209103471333009"/>
    <n v="0.16244749326781607"/>
    <n v="-13.469324484107759"/>
    <n v="147.29347146398101"/>
    <n v="30.427755102532977"/>
    <n v="86.958585996237531"/>
    <s v="Resto"/>
    <n v="2024"/>
    <n v="4"/>
    <d v="2026-02-27T00:00:00"/>
    <x v="31"/>
    <x v="76"/>
  </r>
  <r>
    <n v="2025"/>
    <n v="12"/>
    <n v="15.1"/>
    <x v="69"/>
    <s v="MyT Carga"/>
    <n v="15.1"/>
    <m/>
    <m/>
    <x v="76"/>
    <n v="6172161.3094600001"/>
    <n v="5040000.4851999991"/>
    <n v="6172161.3094600001"/>
    <n v="5040000.4851999991"/>
    <n v="2729420.1755199996"/>
    <n v="2558946.9377599997"/>
    <n v="2729420.1755199996"/>
    <n v="2558946.9377599997"/>
    <n v="0"/>
    <n v="0"/>
    <n v="0"/>
    <n v="0"/>
    <n v="19867.142970000001"/>
    <n v="20770.620480000001"/>
    <n v="1246121.0778600001"/>
    <n v="1176287.2299800001"/>
    <n v="2666165.8512499998"/>
    <n v="2503650.55424"/>
    <n v="0"/>
    <n v="0"/>
    <n v="0"/>
    <n v="0"/>
    <n v="0"/>
    <n v="0"/>
    <s v="MyT Carga"/>
    <s v="Daños Sin Autos"/>
    <s v="Maritimo y Transportes"/>
    <x v="17"/>
    <x v="0"/>
    <n v="286955675.74799001"/>
    <n v="256541302.17391995"/>
    <n v="1025001350.6946898"/>
    <n v="915229324.65265012"/>
    <n v="979173922.5983398"/>
    <n v="876641246.77608013"/>
    <n v="13372625.609420002"/>
    <n v="11810280.26677"/>
    <n v="7994414.3617699994"/>
    <n v="7433235.6017499994"/>
    <n v="8484503.7279000003"/>
    <n v="8306351.4189799996"/>
    <n v="46.155194123674413"/>
    <n v="42.674689942632426"/>
    <n v="1132160.8242600011"/>
    <n v="22.463506255298981"/>
    <n v="72.746285550724508"/>
    <n v="60.676465887099425"/>
    <n v="2.1509110399616249"/>
    <n v="1.964596126429254"/>
    <n v="0.60216128547312131"/>
    <n v="0.63034371800686118"/>
    <n v="0.55068170888348567"/>
    <n v="0.57492166878241391"/>
    <m/>
    <m/>
    <m/>
    <n v="0"/>
    <m/>
    <n v="0"/>
    <m/>
    <n v="0"/>
    <m/>
    <n v="6.6618512187370804"/>
    <n v="44.221465361520103"/>
    <n v="50.772751813702541"/>
    <n v="34.141590015302803"/>
    <n v="5.9368023472623488"/>
    <n v="6.4911333865972587"/>
    <n v="46.738318146103744"/>
    <n v="46.982883772974063"/>
    <s v="Resto"/>
    <n v="2024"/>
    <n v="4"/>
    <d v="2026-02-27T00:00:00"/>
    <x v="17"/>
    <x v="76"/>
  </r>
  <r>
    <n v="2025"/>
    <n v="12"/>
    <n v="15.1"/>
    <x v="69"/>
    <s v="Tecnicos"/>
    <n v="15.1"/>
    <m/>
    <m/>
    <x v="76"/>
    <n v="6873900.4272400001"/>
    <n v="5743773.8166100001"/>
    <n v="6873900.4272400001"/>
    <n v="5743773.8166100001"/>
    <n v="3590348.1582499999"/>
    <n v="2008773.5518600005"/>
    <n v="3590348.1582499999"/>
    <n v="2008773.5518600005"/>
    <n v="0"/>
    <n v="0"/>
    <n v="0"/>
    <n v="0"/>
    <n v="8528.5348799999992"/>
    <n v="-32667.215510000009"/>
    <n v="1022881.35784"/>
    <n v="682578.59553000005"/>
    <n v="1920286.2253"/>
    <n v="1852259.0323400002"/>
    <n v="0"/>
    <n v="0"/>
    <n v="0"/>
    <n v="0"/>
    <n v="0"/>
    <n v="0"/>
    <s v="Tecnicos"/>
    <s v="Daños Sin Autos"/>
    <s v="Diversos"/>
    <x v="7"/>
    <x v="0"/>
    <n v="314730814.75606996"/>
    <n v="266212588.62353"/>
    <n v="1025001350.6946898"/>
    <n v="915229324.65265012"/>
    <n v="979173922.5983398"/>
    <n v="876641246.77608013"/>
    <n v="18807011.735299997"/>
    <n v="17544387.203949999"/>
    <n v="7015944.0200799983"/>
    <n v="5608070.4322000016"/>
    <n v="12205553.763350001"/>
    <n v="10167591.758809999"/>
    <n v="36.549668410840454"/>
    <n v="32.738526286725076"/>
    <n v="1130126.61063"/>
    <n v="19.675680949724537"/>
    <n v="56.317808765715135"/>
    <n v="56.49099563456749"/>
    <n v="2.1840570115663991"/>
    <n v="2.1575891081291712"/>
    <n v="0.67062354821105818"/>
    <n v="0.70201016066679867"/>
    <n v="0.627577554815553"/>
    <n v="0.65520232338293438"/>
    <m/>
    <m/>
    <m/>
    <n v="0"/>
    <m/>
    <n v="0"/>
    <m/>
    <n v="0"/>
    <m/>
    <n v="78.733344777740569"/>
    <n v="52.231599748261004"/>
    <n v="34.973061544501888"/>
    <n v="51.174127786285581"/>
    <n v="49.855469324490898"/>
    <n v="3.6726608844800612"/>
    <n v="53.267129887379085"/>
    <n v="36.85114142311312"/>
    <s v="Resto"/>
    <n v="2024"/>
    <n v="4"/>
    <d v="2026-02-27T00:00:00"/>
    <x v="7"/>
    <x v="76"/>
  </r>
  <r>
    <n v="2025"/>
    <n v="12"/>
    <n v="15.1"/>
    <x v="69"/>
    <s v="RC Viajero"/>
    <n v="15.1"/>
    <m/>
    <m/>
    <x v="76"/>
    <n v="65224.552190000009"/>
    <n v="60154.40838999999"/>
    <n v="65224.552190000009"/>
    <n v="60154.40838999999"/>
    <n v="22958.494850000003"/>
    <n v="16500.354499999998"/>
    <n v="22958.494850000003"/>
    <n v="16500.354499999998"/>
    <n v="0"/>
    <n v="0"/>
    <n v="0"/>
    <n v="0"/>
    <n v="257.73417999999998"/>
    <n v="-834.15431000000001"/>
    <n v="12380.64561"/>
    <n v="12678.774469999998"/>
    <n v="39289.295899999997"/>
    <n v="34796.245049999998"/>
    <n v="0"/>
    <n v="0"/>
    <n v="0"/>
    <n v="0"/>
    <n v="0"/>
    <n v="0"/>
    <s v="RC Viajero"/>
    <s v="Daños Sin Autos"/>
    <s v="Responsabilidad Civil y Riesgos Profesionales"/>
    <x v="32"/>
    <x v="0"/>
    <n v="251904632.75446999"/>
    <n v="232225803.57488999"/>
    <n v="1025001350.6946898"/>
    <n v="915229324.65265012"/>
    <n v="979173922.5983398"/>
    <n v="876641246.77608013"/>
    <n v="384520.93780999992"/>
    <n v="319948.49102999998"/>
    <n v="68347.172659999997"/>
    <n v="98764.600600000005"/>
    <n v="11776823.151479999"/>
    <n v="11663849.369380001"/>
    <n v="16.962548921647763"/>
    <n v="18.80127897973415"/>
    <n v="5070.1438000000198"/>
    <n v="8.428549021924848"/>
    <n v="0.55383825800087028"/>
    <n v="0.51573375551228962"/>
    <n v="2.5892557622619827E-2"/>
    <n v="2.5903412740523008E-2"/>
    <n v="6.3633625600390074E-3"/>
    <n v="6.661181500516259E-3"/>
    <n v="6.5726050039786391E-3"/>
    <n v="6.8619185569037218E-3"/>
    <m/>
    <m/>
    <m/>
    <n v="0"/>
    <m/>
    <n v="0"/>
    <m/>
    <n v="0"/>
    <m/>
    <n v="39.139403641297555"/>
    <n v="35.199160560154702"/>
    <n v="27.430000463179688"/>
    <n v="33.590994267179688"/>
    <n v="-2.3514012391766981"/>
    <n v="12.912458926369119"/>
    <n v="31.51149779194694"/>
    <n v="36.43719157564675"/>
    <s v="Resto"/>
    <n v="2024"/>
    <n v="4"/>
    <d v="2026-02-27T00:00:00"/>
    <x v="32"/>
    <x v="76"/>
  </r>
  <r>
    <n v="2025"/>
    <n v="12"/>
    <n v="15.1"/>
    <x v="69"/>
    <s v="Huracan y Otros Riesgos Hidrometeorologicos"/>
    <n v="15.1"/>
    <m/>
    <m/>
    <x v="76"/>
    <n v="7740158.7421599999"/>
    <n v="6556682.0286000008"/>
    <n v="7740158.7421599999"/>
    <n v="6556682.0286000008"/>
    <n v="2010891.3047500001"/>
    <n v="1410327.9935399995"/>
    <n v="2010891.3047500001"/>
    <n v="1410327.9935399995"/>
    <n v="0"/>
    <n v="0"/>
    <n v="0"/>
    <n v="0"/>
    <n v="0"/>
    <n v="0"/>
    <n v="396823.55267"/>
    <n v="406282.20277000003"/>
    <n v="1442835.9071499999"/>
    <n v="1271370.2639699997"/>
    <n v="0"/>
    <n v="0"/>
    <n v="0"/>
    <n v="0"/>
    <n v="0"/>
    <n v="0"/>
    <s v="Huracan y Otros Riesgos Hidrometeorologicos"/>
    <s v="Daños Sin Autos"/>
    <s v="Riesgos Catastroficos"/>
    <x v="14"/>
    <x v="0"/>
    <n v="355754310.0402"/>
    <n v="308104003.51295"/>
    <n v="1025001350.6946898"/>
    <n v="915229324.65265012"/>
    <n v="979173922.5983398"/>
    <n v="876641246.77608013"/>
    <n v="23197857.011369999"/>
    <n v="20492623.836209998"/>
    <n v="11407851.490080001"/>
    <n v="6622132.7381100012"/>
    <n v="14040113.069980001"/>
    <n v="11741254.55926"/>
    <n v="33.36583520782245"/>
    <n v="31.995327104060213"/>
    <n v="1183476.7135599991"/>
    <n v="18.049933005714138"/>
    <n v="55.128891794395109"/>
    <n v="55.843112807982934"/>
    <n v="2.1757034345656607"/>
    <n v="2.1280742716231584"/>
    <n v="0.75513644317777184"/>
    <n v="0.79047843937884743"/>
    <n v="0.7163977215315307"/>
    <n v="0.74793218465509526"/>
    <m/>
    <m/>
    <m/>
    <n v="0"/>
    <m/>
    <n v="0"/>
    <m/>
    <n v="0"/>
    <m/>
    <n v="42.583236946361282"/>
    <n v="25.979974981609132"/>
    <n v="21.509781736985286"/>
    <n v="17.627257038703771"/>
    <n v="-2.3280985569910984"/>
    <n v="13.486680319593036"/>
    <n v="27.503027246794566"/>
    <n v="31.956245500137559"/>
    <s v="Resto"/>
    <n v="2024"/>
    <n v="4"/>
    <d v="2026-02-27T00:00:00"/>
    <x v="14"/>
    <x v="76"/>
  </r>
  <r>
    <n v="2025"/>
    <n v="12"/>
    <n v="15.1"/>
    <x v="69"/>
    <s v="Riesgos Catastroficos"/>
    <n v="15.1"/>
    <m/>
    <m/>
    <x v="76"/>
    <n v="14575068.526009999"/>
    <n v="11989876.178160001"/>
    <n v="14575068.526009999"/>
    <n v="11989876.178160001"/>
    <n v="2300844.7801700006"/>
    <n v="519602.80683999986"/>
    <n v="2300844.7801700006"/>
    <n v="519602.80683999986"/>
    <n v="0"/>
    <n v="0"/>
    <n v="0"/>
    <n v="0"/>
    <n v="0"/>
    <n v="0"/>
    <n v="217620.35303"/>
    <n v="325644.68484"/>
    <n v="1151212.2798900001"/>
    <n v="1082644.05807"/>
    <n v="0"/>
    <n v="0"/>
    <n v="0"/>
    <n v="0"/>
    <n v="0"/>
    <n v="0"/>
    <s v="Riesgos Catastroficos"/>
    <s v="Daños Sin Autos"/>
    <s v="Riesgos Catastroficos"/>
    <x v="15"/>
    <x v="0"/>
    <n v="308484785.78787005"/>
    <n v="270780875.44340998"/>
    <n v="1025001350.6946898"/>
    <n v="915229324.65265012"/>
    <n v="979173922.5983398"/>
    <n v="876641246.77608013"/>
    <n v="38761762.84839002"/>
    <n v="34998585.621450007"/>
    <n v="12144880.34196"/>
    <n v="6399232.7254699999"/>
    <n v="14575068.526009999"/>
    <n v="11989876.178160001"/>
    <n v="37.601665804049929"/>
    <n v="34.258173481192394"/>
    <n v="2585192.3478499986"/>
    <n v="21.561459930328741"/>
    <n v="100"/>
    <n v="100"/>
    <n v="4.7247284785164618"/>
    <n v="4.4278888450029195"/>
    <n v="1.4219560311927215"/>
    <n v="1.4885066063987427"/>
    <n v="1.3100406483053222"/>
    <n v="1.3677061423077856"/>
    <m/>
    <m/>
    <m/>
    <n v="0"/>
    <m/>
    <n v="0"/>
    <m/>
    <n v="0"/>
    <m/>
    <n v="342.8083816873019"/>
    <n v="15.786167839032924"/>
    <n v="4.3336795069366563"/>
    <n v="18.944976939959535"/>
    <n v="-33.172453547975437"/>
    <n v="6.3334039760246652"/>
    <n v="18.903581627082183"/>
    <n v="30.0786470320188"/>
    <s v="Resto"/>
    <n v="2024"/>
    <n v="4"/>
    <d v="2026-02-27T00:00:00"/>
    <x v="15"/>
    <x v="76"/>
  </r>
  <r>
    <n v="2025"/>
    <n v="12"/>
    <n v="15.1"/>
    <x v="69"/>
    <s v="Terremoto y Erupcion Volcanica"/>
    <n v="15.1"/>
    <m/>
    <m/>
    <x v="76"/>
    <n v="6599715.4130199999"/>
    <n v="5968758.1203899989"/>
    <n v="6599715.4130199999"/>
    <n v="5968758.1203899989"/>
    <n v="53213.017399999997"/>
    <n v="-187936.71706"/>
    <n v="53213.017399999997"/>
    <n v="-187936.71706"/>
    <n v="0"/>
    <n v="0"/>
    <n v="0"/>
    <n v="0"/>
    <n v="269.24551000000002"/>
    <n v="2.09205"/>
    <n v="35316.192790000008"/>
    <n v="19240.703120000006"/>
    <n v="750004.39619999996"/>
    <n v="714746.17711000005"/>
    <n v="0"/>
    <n v="0"/>
    <n v="0"/>
    <n v="0"/>
    <n v="0"/>
    <n v="0"/>
    <s v="Terremoto y Erupcion Volcanica"/>
    <s v="Daños Sin Autos"/>
    <s v="Riesgos Catastroficos"/>
    <x v="16"/>
    <x v="0"/>
    <n v="343228902.82492006"/>
    <n v="299030951.56707001"/>
    <n v="1025001350.6946898"/>
    <n v="915229324.65265012"/>
    <n v="979173922.5983398"/>
    <n v="876641246.77608013"/>
    <n v="15563905.993049996"/>
    <n v="14505796.106170004"/>
    <n v="760196.79989999975"/>
    <n v="-222767.64615000002"/>
    <n v="15746168.18163"/>
    <n v="13972634.294769999"/>
    <n v="42.403978898144707"/>
    <n v="41.147401195382876"/>
    <n v="630957.29263000097"/>
    <n v="10.57099785086908"/>
    <n v="41.913152056380589"/>
    <n v="42.717486155235051"/>
    <n v="1.9228320688326452"/>
    <n v="1.9960335507447493"/>
    <n v="0.64387382597565113"/>
    <n v="0.67400849437523513"/>
    <n v="0.65215984230567303"/>
    <n v="0.68086667634458164"/>
    <m/>
    <m/>
    <m/>
    <n v="0"/>
    <m/>
    <n v="0"/>
    <m/>
    <n v="0"/>
    <m/>
    <n v="-128.31432741427074"/>
    <n v="0.80629260611784404"/>
    <n v="-3.1486736984362871"/>
    <n v="6.9999002109716741"/>
    <n v="83.549387825074433"/>
    <n v="4.9329706431677334"/>
    <n v="4.7087981042423666"/>
    <n v="2.6919630683157671"/>
    <s v="Resto"/>
    <n v="2024"/>
    <n v="4"/>
    <d v="2026-02-27T00:00:00"/>
    <x v="16"/>
    <x v="76"/>
  </r>
  <r>
    <n v="2025"/>
    <n v="12"/>
    <n v="15.1"/>
    <x v="69"/>
    <s v="Miscelaneos"/>
    <n v="15.1"/>
    <m/>
    <m/>
    <x v="76"/>
    <n v="6522027.4405700006"/>
    <n v="5342064.1004899992"/>
    <n v="6522027.4405700006"/>
    <n v="5342064.1004899992"/>
    <n v="1678134.4754299999"/>
    <n v="1622516.6803799996"/>
    <n v="1678134.4754299999"/>
    <n v="1622516.6803799996"/>
    <n v="0"/>
    <n v="0"/>
    <n v="0"/>
    <n v="0"/>
    <n v="143892.54371999999"/>
    <n v="136625.44665"/>
    <n v="945980.11268000002"/>
    <n v="752825.27923999995"/>
    <n v="3049964.4467099998"/>
    <n v="2816358.0039599999"/>
    <n v="0"/>
    <n v="0"/>
    <n v="0"/>
    <n v="0"/>
    <n v="0"/>
    <n v="0"/>
    <s v="Miscelaneos"/>
    <s v="Daños Sin Autos"/>
    <s v="Diversos"/>
    <x v="8"/>
    <x v="0"/>
    <n v="348208375.54872996"/>
    <n v="300256620.25866997"/>
    <n v="1025001350.6946898"/>
    <n v="915229324.65265012"/>
    <n v="979173922.5983398"/>
    <n v="876641246.77608013"/>
    <n v="18488020.312490001"/>
    <n v="15556913.919899998"/>
    <n v="3138927.3225399987"/>
    <n v="3067729.12347"/>
    <n v="15216856.604100002"/>
    <n v="14068032.665410001"/>
    <n v="35.277046056488246"/>
    <n v="34.338842060805966"/>
    <n v="1179963.3400800014"/>
    <n v="22.088153902379592"/>
    <n v="42.860543476585811"/>
    <n v="37.973071484436375"/>
    <n v="1.8730242861884512"/>
    <n v="1.7791661332522264"/>
    <n v="0.63629452157792066"/>
    <n v="0.66607446236549306"/>
    <n v="0.58368585409098761"/>
    <n v="0.60937859359639723"/>
    <m/>
    <m/>
    <m/>
    <n v="0"/>
    <m/>
    <n v="0"/>
    <m/>
    <n v="0"/>
    <m/>
    <n v="3.4278720041863942"/>
    <n v="25.730257818163015"/>
    <n v="30.372467455625902"/>
    <n v="53.46203664480084"/>
    <n v="25.657325645997943"/>
    <n v="8.2946288228106226"/>
    <n v="31.016102948361574"/>
    <n v="26.730453947313304"/>
    <s v="Resto"/>
    <n v="2024"/>
    <n v="4"/>
    <d v="2026-02-27T00:00:00"/>
    <x v="8"/>
    <x v="76"/>
  </r>
  <r>
    <n v="2025"/>
    <n v="12"/>
    <n v="15.1"/>
    <x v="69"/>
    <s v="Diversos"/>
    <n v="15.1"/>
    <m/>
    <m/>
    <x v="76"/>
    <n v="15888334.30498"/>
    <n v="14479839.025649998"/>
    <n v="15888334.30498"/>
    <n v="14479839.025649998"/>
    <n v="6558775.5963700004"/>
    <n v="4136644.2109599998"/>
    <n v="6558775.5963700004"/>
    <n v="4136644.2109599998"/>
    <n v="0"/>
    <n v="0"/>
    <n v="0"/>
    <n v="0"/>
    <n v="141324.88230999996"/>
    <n v="97611.316139999995"/>
    <n v="1907114.1495300001"/>
    <n v="1541068.0565599999"/>
    <n v="5699285.08983"/>
    <n v="5258083.1184"/>
    <n v="0"/>
    <n v="0"/>
    <n v="0"/>
    <n v="0"/>
    <n v="0"/>
    <n v="0"/>
    <s v="Diversos"/>
    <s v="Daños Sin Autos"/>
    <s v="Diversos"/>
    <x v="6"/>
    <x v="0"/>
    <n v="348407537.30935007"/>
    <n v="300311878.20775002"/>
    <n v="1025001350.6946898"/>
    <n v="915229324.65265012"/>
    <n v="979173922.5983398"/>
    <n v="876641246.77608013"/>
    <n v="37295032.047789998"/>
    <n v="33101301.12385001"/>
    <n v="10154871.342620004"/>
    <n v="8675799.5556700006"/>
    <n v="15888334.30498"/>
    <n v="14479839.025649998"/>
    <n v="42.601744609364125"/>
    <n v="43.744017709373502"/>
    <n v="1408495.2793300021"/>
    <n v="9.7272854817995746"/>
    <n v="100"/>
    <n v="100"/>
    <n v="4.5602728424536902"/>
    <n v="4.8216005014737124"/>
    <n v="1.5500793529893162"/>
    <n v="1.6226263729347137"/>
    <n v="1.5820995498746087"/>
    <n v="1.6517405585124805"/>
    <m/>
    <m/>
    <m/>
    <n v="0"/>
    <m/>
    <n v="0"/>
    <m/>
    <n v="0"/>
    <m/>
    <n v="58.55305077948416"/>
    <n v="41.280448097786021"/>
    <n v="28.568302476513935"/>
    <n v="64.587480974208049"/>
    <n v="23.752753255238758"/>
    <n v="8.3909280529641972"/>
    <n v="33.462339915810141"/>
    <n v="29.308552600989252"/>
    <s v="Resto"/>
    <n v="2024"/>
    <n v="4"/>
    <d v="2026-02-27T00:00:00"/>
    <x v="6"/>
    <x v="76"/>
  </r>
  <r>
    <n v="2025"/>
    <n v="12"/>
    <n v="15.1"/>
    <x v="69"/>
    <s v="GMM. Gpo y Col"/>
    <n v="15.1"/>
    <m/>
    <m/>
    <x v="76"/>
    <n v="18536119.95609"/>
    <n v="15964211.242290003"/>
    <n v="18536119.95609"/>
    <n v="15964211.242290003"/>
    <n v="15594630.751940001"/>
    <n v="12871588.34849"/>
    <n v="15594630.751940001"/>
    <n v="12871588.34849"/>
    <n v="0"/>
    <n v="0"/>
    <n v="0"/>
    <n v="0"/>
    <n v="2561.9276999999997"/>
    <n v="2149.0367099999999"/>
    <n v="14644524.905140001"/>
    <n v="12278045.76255"/>
    <n v="17297574.074070003"/>
    <n v="14906835.287319999"/>
    <n v="0"/>
    <n v="0"/>
    <n v="0"/>
    <n v="0"/>
    <n v="0"/>
    <n v="0"/>
    <s v="GMM. Gpo y Col"/>
    <s v="Accidentes y Enfermedades"/>
    <s v="Gastos Medicos"/>
    <x v="29"/>
    <x v="0"/>
    <n v="196527588.46112001"/>
    <n v="164148746.85959998"/>
    <n v="1025001350.6946898"/>
    <n v="915229324.65265012"/>
    <n v="979173922.5983398"/>
    <n v="876641246.77608013"/>
    <n v="89461952.377649993"/>
    <n v="78987387.650929973"/>
    <n v="73926910.578630015"/>
    <n v="62198937.928239994"/>
    <n v="39776904.562700003"/>
    <n v="33939089.655840009"/>
    <n v="20.71955670925065"/>
    <n v="20.21108903213872"/>
    <n v="2571908.7137999963"/>
    <n v="16.110465307467734"/>
    <n v="46.600207230483882"/>
    <n v="47.037829842153677"/>
    <n v="9.431815706504274"/>
    <n v="9.7254542283801548"/>
    <n v="1.8083995639154262"/>
    <n v="1.8930365207135498"/>
    <n v="1.7442853733241968"/>
    <n v="1.8210654929824137"/>
    <m/>
    <m/>
    <m/>
    <n v="0"/>
    <m/>
    <n v="0"/>
    <m/>
    <n v="0"/>
    <m/>
    <n v="21.155449737245902"/>
    <n v="84.131041387744261"/>
    <n v="80.627775172458954"/>
    <n v="21.094660428631421"/>
    <n v="19.274070062583903"/>
    <n v="16.03786947846406"/>
    <n v="84.662304912993164"/>
    <n v="82.365207140873892"/>
    <s v="Resto"/>
    <n v="2024"/>
    <n v="4"/>
    <d v="2026-02-27T00:00:00"/>
    <x v="29"/>
    <x v="76"/>
  </r>
  <r>
    <n v="2025"/>
    <n v="12"/>
    <n v="15.1"/>
    <x v="69"/>
    <s v="Gastos Medicos"/>
    <n v="15.1"/>
    <m/>
    <m/>
    <x v="76"/>
    <n v="38027321.660609998"/>
    <n v="32842041.272580002"/>
    <n v="38027321.660609998"/>
    <n v="32842041.272580002"/>
    <n v="30553353.270070005"/>
    <n v="24338926.284190003"/>
    <n v="30553353.270070005"/>
    <n v="24338926.284190003"/>
    <n v="0"/>
    <n v="0"/>
    <n v="0"/>
    <n v="0"/>
    <n v="430.33684000000005"/>
    <n v="224.90669"/>
    <n v="29121290.053490002"/>
    <n v="22981854.835439999"/>
    <n v="35472706.986260004"/>
    <n v="31172196.615100004"/>
    <n v="0"/>
    <n v="0"/>
    <n v="0"/>
    <n v="0"/>
    <n v="0"/>
    <n v="0"/>
    <s v="Gastos Medicos"/>
    <s v="Accidentes y Enfermedades"/>
    <s v="Gastos Medicos"/>
    <x v="28"/>
    <x v="0"/>
    <n v="200665992.94222"/>
    <n v="168212254.22380999"/>
    <n v="1025001350.6946898"/>
    <n v="915229324.65265012"/>
    <n v="979173922.5983398"/>
    <n v="876641246.77608013"/>
    <n v="177180208.77595001"/>
    <n v="158266338.74798006"/>
    <n v="139622278.47811997"/>
    <n v="117437565.55420999"/>
    <n v="41717189.753219999"/>
    <n v="35717802.772529997"/>
    <n v="21.462510922253596"/>
    <n v="20.751122147885766"/>
    <n v="5185280.3880299963"/>
    <n v="15.788544764905389"/>
    <n v="91.155041568145919"/>
    <n v="91.948660676961637"/>
    <n v="18.950556147079507"/>
    <n v="19.52416690693828"/>
    <n v="3.7099777122085897"/>
    <n v="3.8836125822979994"/>
    <n v="3.5883947758169015"/>
    <n v="3.7463490787547697"/>
    <m/>
    <m/>
    <m/>
    <n v="0"/>
    <m/>
    <n v="0"/>
    <m/>
    <n v="0"/>
    <m/>
    <n v="25.532872376201521"/>
    <n v="80.345793329216278"/>
    <n v="74.109054556577476"/>
    <n v="21.882863969203868"/>
    <n v="26.714272029002917"/>
    <n v="13.795981156736348"/>
    <n v="82.094918960568307"/>
    <n v="73.7254904401169"/>
    <s v="Resto"/>
    <n v="2024"/>
    <n v="4"/>
    <d v="2026-02-27T00:00:00"/>
    <x v="28"/>
    <x v="76"/>
  </r>
  <r>
    <n v="2025"/>
    <n v="12"/>
    <n v="15.1"/>
    <x v="69"/>
    <s v="GMM. Individual"/>
    <n v="15.1"/>
    <m/>
    <m/>
    <x v="76"/>
    <n v="16938070.339340001"/>
    <n v="14955099.66344"/>
    <n v="16938070.339340001"/>
    <n v="14955099.66344"/>
    <n v="13314098.7916"/>
    <n v="10248418.159120001"/>
    <n v="13314098.7916"/>
    <n v="10248418.159120001"/>
    <n v="0"/>
    <n v="0"/>
    <n v="0"/>
    <n v="0"/>
    <n v="0"/>
    <n v="0"/>
    <n v="12543355.334899999"/>
    <n v="9581160.0933100004"/>
    <n v="15473784.212990001"/>
    <n v="13936763.259269999"/>
    <n v="0"/>
    <n v="0"/>
    <n v="0"/>
    <n v="0"/>
    <n v="0"/>
    <n v="0"/>
    <s v="GMM. Individual"/>
    <s v="Accidentes y Enfermedades"/>
    <s v="Gastos Medicos"/>
    <x v="38"/>
    <x v="0"/>
    <n v="229109960.53613999"/>
    <n v="193395348.43993998"/>
    <n v="1025001350.6946898"/>
    <n v="915229324.65265012"/>
    <n v="979173922.5983398"/>
    <n v="876641246.77608013"/>
    <n v="87718256.398300007"/>
    <n v="79278951.097049981"/>
    <n v="65696782.829490021"/>
    <n v="55238627.625970006"/>
    <n v="41282776.499650002"/>
    <n v="36450502.688239999"/>
    <n v="19.309629528464114"/>
    <n v="18.863896982103853"/>
    <n v="1982970.6759000011"/>
    <n v="13.25949489154976"/>
    <n v="41.029387496462604"/>
    <n v="41.028514178118463"/>
    <n v="7.3929873235119237"/>
    <n v="7.7329159072739486"/>
    <n v="1.6524924896791897"/>
    <n v="1.7298326628626985"/>
    <n v="1.6340275885626581"/>
    <n v="1.7059543705522187"/>
    <m/>
    <m/>
    <m/>
    <n v="0"/>
    <m/>
    <n v="0"/>
    <m/>
    <n v="0"/>
    <m/>
    <n v="29.91369580047698"/>
    <n v="78.60457847241878"/>
    <n v="68.527916160758238"/>
    <n v="20.265982926676219"/>
    <n v="30.916874498927726"/>
    <n v="11.028536003132983"/>
    <n v="81.061976580816264"/>
    <n v="68.747383557205211"/>
    <s v="Resto"/>
    <n v="2024"/>
    <n v="4"/>
    <d v="2026-02-27T00:00:00"/>
    <x v="38"/>
    <x v="76"/>
  </r>
  <r>
    <n v="2025"/>
    <n v="12"/>
    <n v="15.1"/>
    <x v="69"/>
    <s v="Accidentes y Enfermedades Total"/>
    <n v="15.1"/>
    <m/>
    <m/>
    <x v="76"/>
    <n v="42327790.615890004"/>
    <n v="36484454.670729995"/>
    <n v="42327790.615890004"/>
    <n v="36484454.670729995"/>
    <n v="32252399.489810001"/>
    <n v="25587057.828780003"/>
    <n v="32252399.489810001"/>
    <n v="25587057.828780003"/>
    <n v="0"/>
    <n v="0"/>
    <n v="0"/>
    <n v="0"/>
    <n v="9309.8170099999988"/>
    <n v="-475.24111999999985"/>
    <n v="30217788.209649991"/>
    <n v="23715780.95073"/>
    <n v="37800998.521980003"/>
    <n v="33071160.477059998"/>
    <n v="0"/>
    <n v="0"/>
    <n v="0"/>
    <n v="0"/>
    <n v="0"/>
    <n v="0"/>
    <s v="Accidentes y Enfermedades Total"/>
    <s v="Totales"/>
    <s v="Accidentes y Enfermedades Total"/>
    <x v="2"/>
    <x v="0"/>
    <n v="224803799.54280004"/>
    <n v="188129939.24046999"/>
    <n v="1025001350.6946898"/>
    <n v="915229324.65265012"/>
    <n v="979173922.5983398"/>
    <n v="876641246.77608013"/>
    <n v="188947947.14104998"/>
    <n v="169654061.67242995"/>
    <n v="145343919.95890003"/>
    <n v="122278581.2772"/>
    <n v="42327790.615890004"/>
    <n v="36484454.670729995"/>
    <n v="22.401826141192334"/>
    <n v="21.505205540657556"/>
    <n v="5843335.945160009"/>
    <n v="16.015960764374213"/>
    <n v="100"/>
    <n v="100"/>
    <n v="18.828770110636533"/>
    <n v="19.393220886599615"/>
    <n v="4.1295351061930354"/>
    <n v="4.3228061572114598"/>
    <n v="3.9863729983276768"/>
    <n v="4.16184554456051"/>
    <m/>
    <m/>
    <m/>
    <n v="0"/>
    <m/>
    <n v="0"/>
    <m/>
    <n v="0"/>
    <m/>
    <n v="26.049660362016702"/>
    <n v="76.196746913840414"/>
    <n v="70.131397220272746"/>
    <n v="22.19040156542513"/>
    <n v="27.416374238014928"/>
    <n v="14.302002036490013"/>
    <n v="79.939126983853001"/>
    <n v="71.711366062223874"/>
    <s v="Resto"/>
    <n v="2024"/>
    <n v="4"/>
    <d v="2026-02-27T00:00:00"/>
    <x v="2"/>
    <x v="76"/>
  </r>
  <r>
    <n v="2025"/>
    <n v="12"/>
    <n v="15.1"/>
    <x v="69"/>
    <s v="Otros Automoviles y Obligatorios"/>
    <n v="15.1"/>
    <m/>
    <m/>
    <x v="76"/>
    <n v="458896.27086000005"/>
    <n v="348468.62586999999"/>
    <n v="458896.27086000005"/>
    <n v="348468.62586999999"/>
    <n v="176959.70508000001"/>
    <n v="129541.54898000001"/>
    <n v="176959.70508000001"/>
    <n v="129541.54898000001"/>
    <n v="0"/>
    <n v="0"/>
    <n v="0"/>
    <n v="0"/>
    <n v="1.1128399999999998"/>
    <n v="3.1065700000000001"/>
    <n v="169561.34013"/>
    <n v="124092.83125999999"/>
    <n v="379406.10351000004"/>
    <n v="309912.91820000001"/>
    <n v="0"/>
    <n v="0"/>
    <n v="0"/>
    <n v="0"/>
    <n v="0"/>
    <n v="0"/>
    <s v="Otros Automoviles y Obligatorios"/>
    <s v="Automóviles"/>
    <s v="Automóviles"/>
    <x v="9"/>
    <x v="0"/>
    <n v="162447575.23499"/>
    <n v="152906644.97211999"/>
    <n v="1025001350.6946898"/>
    <n v="915229324.65265012"/>
    <n v="979173922.5983398"/>
    <n v="876641246.77608013"/>
    <n v="6335924.7192400005"/>
    <n v="4915215.4919500006"/>
    <n v="3404863.2988200011"/>
    <n v="3043391.8701899992"/>
    <n v="41038274.644790001"/>
    <n v="38243409.734080002"/>
    <n v="7.2427670970662206"/>
    <n v="7.0895899974418599"/>
    <n v="110427.64499000006"/>
    <n v="31.689408110788222"/>
    <n v="1.1182153120032765"/>
    <n v="0.91118607962267484"/>
    <n v="0.2824888399818708"/>
    <n v="0.22789632584871478"/>
    <n v="4.4770308892664902E-2"/>
    <n v="4.6865654841202378E-2"/>
    <n v="3.8074460300127684E-2"/>
    <n v="3.9750425519164412E-2"/>
    <m/>
    <m/>
    <m/>
    <n v="0"/>
    <m/>
    <n v="0"/>
    <m/>
    <n v="0"/>
    <m/>
    <n v="36.604592482772389"/>
    <n v="38.562027263452492"/>
    <n v="37.174522858860435"/>
    <n v="5.1972631365649145"/>
    <n v="36.640721634220853"/>
    <n v="22.423455502798095"/>
    <n v="44.691252608046369"/>
    <n v="40.041193500658657"/>
    <s v="Resto"/>
    <n v="2024"/>
    <n v="4"/>
    <d v="2026-02-27T00:00:00"/>
    <x v="9"/>
    <x v="76"/>
  </r>
  <r>
    <n v="2025"/>
    <n v="12"/>
    <n v="15.1"/>
    <x v="69"/>
    <s v="Automoviles Turistas"/>
    <n v="15.1"/>
    <m/>
    <m/>
    <x v="76"/>
    <n v="355174.60174000001"/>
    <n v="369008.82225999999"/>
    <n v="355174.60174000001"/>
    <n v="369008.82225999999"/>
    <n v="133148.80151999998"/>
    <n v="106954.02769999999"/>
    <n v="133148.80151999998"/>
    <n v="106954.02769999999"/>
    <n v="0"/>
    <n v="0"/>
    <n v="0"/>
    <n v="0"/>
    <n v="0"/>
    <n v="0"/>
    <n v="132567.00275000001"/>
    <n v="106952.50420000001"/>
    <n v="358084.04553"/>
    <n v="364968.92405999999"/>
    <n v="0"/>
    <n v="0"/>
    <n v="0"/>
    <n v="0"/>
    <n v="0"/>
    <n v="0"/>
    <s v="Automoviles Turistas"/>
    <s v="Automóviles"/>
    <s v="Automóviles"/>
    <x v="12"/>
    <x v="0"/>
    <n v="198517988.82356998"/>
    <n v="181665743.7845"/>
    <n v="1025001350.6946898"/>
    <n v="915229324.65265012"/>
    <n v="979173922.5983398"/>
    <n v="876641246.77608013"/>
    <n v="2097418.8258400001"/>
    <n v="1901006.6212099998"/>
    <n v="1101962.7584699998"/>
    <n v="872757.55660999997"/>
    <n v="43927332.353859998"/>
    <n v="40486588.555320002"/>
    <n v="16.933890235192074"/>
    <n v="19.411232877512237"/>
    <n v="-13834.220519999973"/>
    <n v="-3.7490216183103886"/>
    <n v="0.80855035511572559"/>
    <n v="0.91143471314159819"/>
    <n v="0.17891305661758258"/>
    <n v="0.20312515423806851"/>
    <n v="3.465113499599607E-2"/>
    <n v="3.6272882022583622E-2"/>
    <n v="4.0318728030272311E-2"/>
    <n v="4.2093481639959344E-2"/>
    <m/>
    <m/>
    <m/>
    <n v="0"/>
    <m/>
    <n v="0"/>
    <m/>
    <n v="0"/>
    <m/>
    <n v="24.491619795259002"/>
    <n v="37.488266578664167"/>
    <n v="28.984138385895076"/>
    <n v="12.082876712173833"/>
    <n v="23.949414500946297"/>
    <n v="-1.8864287001235547"/>
    <n v="37.021197789973485"/>
    <n v="29.304550921825133"/>
    <s v="Resto"/>
    <n v="2024"/>
    <n v="4"/>
    <d v="2026-02-27T00:00:00"/>
    <x v="12"/>
    <x v="76"/>
  </r>
  <r>
    <n v="2025"/>
    <n v="12"/>
    <n v="15.1"/>
    <x v="69"/>
    <s v="Camiones"/>
    <n v="15.1"/>
    <m/>
    <m/>
    <x v="76"/>
    <n v="17387544.660290003"/>
    <n v="14771714.750599999"/>
    <n v="17387544.660290003"/>
    <n v="14771714.750599999"/>
    <n v="10769030.23243"/>
    <n v="9427296.6138499975"/>
    <n v="10769030.23243"/>
    <n v="9427296.6138499975"/>
    <n v="0"/>
    <n v="0"/>
    <n v="0"/>
    <n v="0"/>
    <n v="5559.2645899999989"/>
    <n v="32401.37831"/>
    <n v="9864724.3182400018"/>
    <n v="8685238.4928900003"/>
    <n v="15192121.337799998"/>
    <n v="13272578.734440001"/>
    <n v="0"/>
    <n v="0"/>
    <n v="0"/>
    <n v="0"/>
    <n v="0"/>
    <n v="0"/>
    <s v="Camiones"/>
    <s v="Automóviles"/>
    <s v="Automóviles"/>
    <x v="10"/>
    <x v="0"/>
    <n v="270911004.47222"/>
    <n v="231869886.08089"/>
    <n v="1025001350.6946898"/>
    <n v="915229324.65265012"/>
    <n v="979173922.5983398"/>
    <n v="876641246.77608013"/>
    <n v="72063565.252690017"/>
    <n v="68298850.786960006"/>
    <n v="43822980.466360003"/>
    <n v="39398521.360119998"/>
    <n v="52992715.94422999"/>
    <n v="45448736.405670002"/>
    <n v="24.128066102920094"/>
    <n v="21.628057544740265"/>
    <n v="2615829.9096900038"/>
    <n v="17.70837004271122"/>
    <n v="32.811197445680669"/>
    <n v="32.501926167428365"/>
    <n v="6.4181758486200486"/>
    <n v="6.3706913391274735"/>
    <n v="1.6963435851577831"/>
    <n v="1.7757360831414246"/>
    <n v="1.613990543430871"/>
    <n v="1.6850353328598429"/>
    <m/>
    <m/>
    <m/>
    <n v="0"/>
    <m/>
    <n v="0"/>
    <m/>
    <n v="0"/>
    <m/>
    <n v="14.232432409189411"/>
    <n v="61.935313138401369"/>
    <n v="63.819920523899086"/>
    <n v="24.573933853487372"/>
    <n v="13.580350456876511"/>
    <n v="14.462469138564039"/>
    <n v="64.933159095400782"/>
    <n v="65.437460697470485"/>
    <s v="Resto"/>
    <n v="2024"/>
    <n v="4"/>
    <d v="2026-02-27T00:00:00"/>
    <x v="10"/>
    <x v="76"/>
  </r>
  <r>
    <n v="2025"/>
    <n v="12"/>
    <n v="15.1"/>
    <x v="69"/>
    <s v="Automoviles Residentes"/>
    <n v="15.1"/>
    <m/>
    <m/>
    <x v="76"/>
    <n v="35440409.411150008"/>
    <n v="31930938.45685"/>
    <n v="35440409.411150008"/>
    <n v="31930938.45685"/>
    <n v="23070486.65625"/>
    <n v="20755903.190280002"/>
    <n v="23070486.65625"/>
    <n v="20755903.190280002"/>
    <n v="0"/>
    <n v="0"/>
    <n v="0"/>
    <n v="0"/>
    <n v="49037.330249999992"/>
    <n v="57045.758300000009"/>
    <n v="22722279.623429999"/>
    <n v="20357721.912169997"/>
    <n v="30952281.539309993"/>
    <n v="28801893.14584"/>
    <n v="0"/>
    <n v="0"/>
    <n v="0"/>
    <n v="0"/>
    <n v="0"/>
    <n v="0"/>
    <s v="Automoviles Residentes"/>
    <s v="Automóviles"/>
    <s v="Automóviles"/>
    <x v="13"/>
    <x v="0"/>
    <n v="203752649.46170002"/>
    <n v="176748024.97257"/>
    <n v="1025001350.6946898"/>
    <n v="915229324.65265012"/>
    <n v="979173922.5983398"/>
    <n v="876641246.77608013"/>
    <n v="131854203.17789003"/>
    <n v="118102294.51461999"/>
    <n v="82072506.09262"/>
    <n v="71101630.919850022"/>
    <n v="52690630.917390004"/>
    <n v="46451596.913140014"/>
    <n v="26.878482867425824"/>
    <n v="27.036679167056519"/>
    <n v="3509470.9543000087"/>
    <n v="10.990816818749449"/>
    <n v="67.261311535089746"/>
    <n v="68.740238396018455"/>
    <n v="17.393839787988547"/>
    <n v="18.065796470317245"/>
    <n v="3.4575963619102006"/>
    <n v="3.6194192464914914"/>
    <n v="3.4888456473975524"/>
    <n v="3.6424179873213398"/>
    <m/>
    <m/>
    <m/>
    <n v="0"/>
    <m/>
    <n v="0"/>
    <m/>
    <n v="0"/>
    <m/>
    <n v="11.151446625815442"/>
    <n v="65.096557967503969"/>
    <n v="65.002484090245488"/>
    <n v="28.109884484597831"/>
    <n v="11.615040825596768"/>
    <n v="7.4661355855373257"/>
    <n v="73.410677641233875"/>
    <n v="70.681888197722046"/>
    <s v="Resto"/>
    <n v="2024"/>
    <n v="4"/>
    <d v="2026-02-27T00:00:00"/>
    <x v="13"/>
    <x v="76"/>
  </r>
  <r>
    <n v="2025"/>
    <n v="12"/>
    <n v="15.1"/>
    <x v="69"/>
    <s v="Automoviles"/>
    <n v="15.1"/>
    <m/>
    <m/>
    <x v="76"/>
    <n v="53503444.503549993"/>
    <n v="47009000.166780002"/>
    <n v="53503444.503549993"/>
    <n v="47009000.166780002"/>
    <n v="34179473.023740001"/>
    <n v="30155535.121819999"/>
    <n v="34179473.023740001"/>
    <n v="30155535.121819999"/>
    <n v="0"/>
    <n v="0"/>
    <n v="0"/>
    <n v="0"/>
    <n v="54678.954830000002"/>
    <n v="89520.390989999985"/>
    <n v="33532864.932089999"/>
    <n v="29473983.271449998"/>
    <n v="46666715.164569996"/>
    <n v="42828458.339130007"/>
    <n v="0"/>
    <n v="0"/>
    <n v="0"/>
    <n v="0"/>
    <n v="0"/>
    <n v="0"/>
    <s v="Automoviles"/>
    <s v="Totales"/>
    <s v="Automoviles Total"/>
    <x v="11"/>
    <x v="0"/>
    <n v="205795888.42616001"/>
    <n v="178584378.42008001"/>
    <n v="1025001350.6946898"/>
    <n v="915229324.65265012"/>
    <n v="979173922.5983398"/>
    <n v="876641246.77608013"/>
    <n v="212351111.97566"/>
    <n v="193217367.41473997"/>
    <n v="130402312.61627001"/>
    <n v="114416301.70677"/>
    <n v="53503444.503549993"/>
    <n v="47009000.166780002"/>
    <n v="25.195744917823948"/>
    <n v="24.32959355350053"/>
    <n v="6494444.3367699906"/>
    <n v="13.815321137928471"/>
    <n v="100"/>
    <n v="100"/>
    <n v="25.99830585184268"/>
    <n v="26.323131162235136"/>
    <n v="5.2198413657980343"/>
    <n v="5.4641410753232726"/>
    <n v="5.13630834377176"/>
    <n v="5.3623988535400819"/>
    <m/>
    <m/>
    <m/>
    <n v="0"/>
    <m/>
    <n v="0"/>
    <m/>
    <n v="0"/>
    <m/>
    <n v="13.343944604744728"/>
    <n v="63.88275248609866"/>
    <n v="64.148429055783467"/>
    <n v="26.210787476076941"/>
    <n v="13.771065903303414"/>
    <n v="8.9619308615953344"/>
    <n v="71.856064464439967"/>
    <n v="68.818688354516937"/>
    <s v="Resto"/>
    <n v="2024"/>
    <n v="4"/>
    <d v="2026-02-27T00:00:00"/>
    <x v="11"/>
    <x v="76"/>
  </r>
  <r>
    <n v="2025"/>
    <n v="12"/>
    <n v="15.1"/>
    <x v="69"/>
    <s v="AP Gpo y Col"/>
    <n v="15.1"/>
    <m/>
    <m/>
    <x v="76"/>
    <n v="1004310.55978"/>
    <n v="1020926.7618100001"/>
    <n v="1004310.55978"/>
    <n v="1020926.7618100001"/>
    <n v="551947.0784"/>
    <n v="570710.61773000006"/>
    <n v="551947.0784"/>
    <n v="570710.61773000006"/>
    <n v="0"/>
    <n v="0"/>
    <n v="0"/>
    <n v="0"/>
    <n v="-876.10202000000004"/>
    <n v="-735.32768999999996"/>
    <n v="505408.05477000005"/>
    <n v="524166.03668000002"/>
    <n v="889346.68747"/>
    <n v="905416.91518000001"/>
    <n v="0"/>
    <n v="0"/>
    <n v="0"/>
    <n v="0"/>
    <n v="0"/>
    <n v="0"/>
    <s v="AP Gpo y Col"/>
    <s v="Accidentes y Enfermedades"/>
    <s v="Accidentes Personales"/>
    <x v="3"/>
    <x v="0"/>
    <n v="233673819.78759"/>
    <n v="204604467.39346999"/>
    <n v="1025001350.6946898"/>
    <n v="915229324.65265012"/>
    <n v="979173922.5983398"/>
    <n v="876641246.77608013"/>
    <n v="2989208.7794700004"/>
    <n v="2889579.59987"/>
    <n v="1322156.15447"/>
    <n v="1195750.6656100003"/>
    <n v="52833299.776849993"/>
    <n v="49169323.154610001"/>
    <n v="33.597872677132592"/>
    <n v="35.331325077735556"/>
    <n v="-16616.202030000044"/>
    <n v="-1.627560629377689"/>
    <n v="1.9009044750599877"/>
    <n v="2.0763490247766008"/>
    <n v="0.42979164747378223"/>
    <n v="0.49897579208115728"/>
    <n v="9.7981388912252013E-2"/>
    <n v="0.10256712690172114"/>
    <n v="0.11154873803868384"/>
    <n v="0.11645890101162153"/>
    <m/>
    <m/>
    <m/>
    <n v="0"/>
    <m/>
    <n v="0"/>
    <m/>
    <n v="0"/>
    <m/>
    <n v="-3.2877501744460247"/>
    <n v="54.957808919275642"/>
    <n v="55.901230046922045"/>
    <n v="41.745982615892579"/>
    <n v="-3.5786336003016506"/>
    <n v="-1.7748981094311889"/>
    <n v="56.829137825629871"/>
    <n v="57.892229302541139"/>
    <s v="Resto"/>
    <n v="2024"/>
    <n v="4"/>
    <d v="2026-02-27T00:00:00"/>
    <x v="3"/>
    <x v="76"/>
  </r>
  <r>
    <n v="2025"/>
    <n v="12"/>
    <n v="15.1"/>
    <x v="69"/>
    <s v="AP Individual"/>
    <n v="15.1"/>
    <m/>
    <m/>
    <x v="76"/>
    <n v="729272.85063999996"/>
    <n v="736862.54272000003"/>
    <n v="729272.85063999996"/>
    <n v="736862.54272000003"/>
    <n v="146696.54247000001"/>
    <n v="127358.72546999998"/>
    <n v="146696.54247000001"/>
    <n v="127358.72546999998"/>
    <n v="0"/>
    <n v="0"/>
    <n v="0"/>
    <n v="0"/>
    <n v="0"/>
    <n v="0"/>
    <n v="113887.85676999998"/>
    <n v="87968.795549999981"/>
    <n v="555296.20281000005"/>
    <n v="553056.45244000002"/>
    <n v="0"/>
    <n v="0"/>
    <n v="0"/>
    <n v="0"/>
    <n v="0"/>
    <n v="0"/>
    <s v="AP Individual"/>
    <s v="Accidentes y Enfermedades"/>
    <s v="Accidentes Personales"/>
    <x v="4"/>
    <x v="0"/>
    <n v="264644714.84849"/>
    <n v="233321629.51157001"/>
    <n v="1025001350.6946898"/>
    <n v="915229324.65265012"/>
    <n v="979173922.5983398"/>
    <n v="876641246.77608013"/>
    <n v="3822693.4372799997"/>
    <n v="3705521.2749200007"/>
    <n v="405025.26086999994"/>
    <n v="387436.92212"/>
    <n v="67106946.991490006"/>
    <n v="62513750.876389995"/>
    <n v="19.077461025985567"/>
    <n v="19.885529944391113"/>
    <n v="-7589.6920800000662"/>
    <n v="-1.0300010707538498"/>
    <n v="1.0867322733851694"/>
    <n v="1.1787207332623773"/>
    <n v="0.27556675411315551"/>
    <n v="0.3158140735869755"/>
    <n v="7.1148477038175492E-2"/>
    <n v="7.4478377518959915E-2"/>
    <n v="8.0511247058179192E-2"/>
    <n v="8.4055198797669206E-2"/>
    <m/>
    <m/>
    <m/>
    <n v="0"/>
    <m/>
    <n v="0"/>
    <m/>
    <n v="0"/>
    <m/>
    <n v="15.183739416860886"/>
    <n v="20.115453679821087"/>
    <n v="17.283919060382331"/>
    <n v="36.219109434037222"/>
    <n v="29.463926450224086"/>
    <n v="0.40497680844668871"/>
    <n v="20.50938871789257"/>
    <n v="15.90593422459772"/>
    <s v="Resto"/>
    <n v="2024"/>
    <n v="4"/>
    <d v="2026-02-27T00:00:00"/>
    <x v="4"/>
    <x v="76"/>
  </r>
  <r>
    <n v="2025"/>
    <n v="12"/>
    <n v="15.1"/>
    <x v="69"/>
    <s v="Accidentes Personales"/>
    <n v="15.1"/>
    <m/>
    <m/>
    <x v="76"/>
    <n v="2091783.56492"/>
    <n v="2031799.6894900003"/>
    <n v="2091783.56492"/>
    <n v="2031799.6894900003"/>
    <n v="886270.43752000004"/>
    <n v="765612.87056000007"/>
    <n v="886270.43752000004"/>
    <n v="765612.87056000007"/>
    <n v="0"/>
    <n v="0"/>
    <n v="0"/>
    <n v="0"/>
    <n v="12289.119120000001"/>
    <n v="11538.306790000001"/>
    <n v="820759.2787100001"/>
    <n v="695264.5710600001"/>
    <n v="1812894.5231199998"/>
    <n v="1735059.41035"/>
    <n v="0"/>
    <n v="0"/>
    <n v="0"/>
    <n v="0"/>
    <n v="0"/>
    <n v="0"/>
    <s v="Accidentes Personales"/>
    <s v="Accidentes y Enfermedades"/>
    <s v="Accidentes Personales"/>
    <x v="5"/>
    <x v="0"/>
    <n v="361774117.90064007"/>
    <n v="321515369.36006999"/>
    <n v="1025001350.6946898"/>
    <n v="915229324.65265012"/>
    <n v="979173922.5983398"/>
    <n v="876641246.77608013"/>
    <n v="6811902.2167499969"/>
    <n v="6595100.8747899998"/>
    <n v="1727181.4153400001"/>
    <n v="1583187.5877299996"/>
    <n v="99973501.926789999"/>
    <n v="90825387.40575999"/>
    <n v="30.707774397824572"/>
    <n v="30.807712089084561"/>
    <n v="59983.875429999782"/>
    <n v="2.9522534007796919"/>
    <n v="2.0923379941734965"/>
    <n v="2.2370393868104186"/>
    <n v="0.5782015521338375"/>
    <n v="0.63194480983413159"/>
    <n v="0.20407617643648018"/>
    <n v="0.21362737677584742"/>
    <n v="0.22199897170702149"/>
    <n v="0.23177094358292058"/>
    <m/>
    <m/>
    <m/>
    <n v="0"/>
    <m/>
    <n v="0"/>
    <m/>
    <n v="0"/>
    <m/>
    <n v="15.759605356653172"/>
    <n v="42.369127111575487"/>
    <n v="37.681513316510831"/>
    <n v="51.313106408427601"/>
    <n v="18.049921263594769"/>
    <n v="4.4860200351467316"/>
    <n v="45.273415978855162"/>
    <n v="40.07151380019603"/>
    <s v="Resto"/>
    <n v="2024"/>
    <n v="4"/>
    <d v="2026-02-27T00:00:00"/>
    <x v="5"/>
    <x v="76"/>
  </r>
  <r>
    <n v="2025"/>
    <n v="12"/>
    <n v="15.1"/>
    <x v="69"/>
    <s v="Vida Individual"/>
    <n v="15.1"/>
    <m/>
    <m/>
    <x v="76"/>
    <n v="97967207.763879985"/>
    <n v="74482916.926020011"/>
    <n v="97967207.763879985"/>
    <n v="74482916.926020011"/>
    <n v="32318809.006420009"/>
    <n v="27394878.136749998"/>
    <n v="32318809.006420009"/>
    <n v="27394878.136749998"/>
    <n v="0"/>
    <n v="0"/>
    <n v="0"/>
    <n v="0"/>
    <n v="14756.248190000002"/>
    <n v="3296.9185400000001"/>
    <n v="31928746.417230003"/>
    <n v="27409076.161429994"/>
    <n v="31214387.36028"/>
    <n v="23704014.602839999"/>
    <n v="45177729.765809998"/>
    <n v="35336891.458699994"/>
    <n v="29201857.667619996"/>
    <n v="25022885.094070002"/>
    <n v="23587620.330450006"/>
    <n v="14123140.37325"/>
    <s v="Vida Individual"/>
    <s v="Vida"/>
    <s v="Vida"/>
    <x v="35"/>
    <x v="0"/>
    <n v="283264071.13764006"/>
    <n v="245834046.12853998"/>
    <n v="1025001350.6946898"/>
    <n v="915229324.65265012"/>
    <n v="979173922.5983398"/>
    <n v="876641246.77608013"/>
    <n v="318916234.91786987"/>
    <n v="280512511.78619993"/>
    <n v="158972712.63444"/>
    <n v="148438254.48143995"/>
    <n v="129204380.47293"/>
    <n v="104112936.39646"/>
    <n v="30.718789775349432"/>
    <n v="26.552440193038219"/>
    <n v="23484290.837859973"/>
    <n v="31.529767907969685"/>
    <n v="75.823441438508652"/>
    <n v="71.540501597602187"/>
    <n v="34.585116061640235"/>
    <n v="30.298047849350741"/>
    <n v="9.5577637724558286"/>
    <n v="10.005087503138748"/>
    <n v="8.1381698465887702"/>
    <n v="8.4963965818328795"/>
    <n v="14.166017536687828"/>
    <n v="9.1565917536748529"/>
    <n v="7.3961804849867541"/>
    <n v="9840838.3071100041"/>
    <n v="27.848624768286378"/>
    <n v="4178972.5735499933"/>
    <n v="16.700602499830609"/>
    <n v="9464479.9572000057"/>
    <n v="67.013990564918885"/>
    <n v="17.973910470018104"/>
    <n v="32.989415278951931"/>
    <n v="36.780082289150812"/>
    <n v="20.329783942693087"/>
    <n v="16.489684764202607"/>
    <n v="31.683969501690122"/>
    <n v="102.28855703206598"/>
    <n v="115.63052343946028"/>
    <s v="Resto"/>
    <n v="2024"/>
    <n v="4"/>
    <d v="2026-02-27T00:00:00"/>
    <x v="35"/>
    <x v="76"/>
  </r>
  <r>
    <n v="2025"/>
    <n v="12"/>
    <n v="15.1"/>
    <x v="69"/>
    <s v="Vida Total"/>
    <n v="15.1"/>
    <m/>
    <m/>
    <x v="76"/>
    <n v="131216988.95653999"/>
    <n v="111945886.11804998"/>
    <n v="131216988.95653999"/>
    <n v="111945886.11804998"/>
    <n v="63580770.23573"/>
    <n v="54688171.085710011"/>
    <n v="63580770.23573"/>
    <n v="54688171.085710011"/>
    <n v="0"/>
    <n v="0"/>
    <n v="0"/>
    <n v="0"/>
    <n v="835757.44688000006"/>
    <n v="598540.73577999999"/>
    <n v="58639696.966770001"/>
    <n v="50822074.151339993"/>
    <n v="70330666.647500008"/>
    <n v="61739476.84517999"/>
    <n v="61078289.634720005"/>
    <n v="50620618.789159998"/>
    <n v="56597466.362060003"/>
    <n v="48137081.517609999"/>
    <n v="13541232.959759999"/>
    <n v="13188185.811279999"/>
    <s v="Vida Total"/>
    <s v="Totales"/>
    <s v="Vida Total"/>
    <x v="36"/>
    <x v="0"/>
    <n v="274856218.23158997"/>
    <n v="245049944.36266002"/>
    <n v="1025001350.6946898"/>
    <n v="915229324.65265012"/>
    <n v="979173922.5983398"/>
    <n v="876641246.77608013"/>
    <n v="419079410.71260005"/>
    <n v="375894584.23469001"/>
    <n v="220434023.07100993"/>
    <n v="204982911.17896998"/>
    <n v="131216988.95653999"/>
    <n v="111945886.11804998"/>
    <n v="31.310769654233173"/>
    <n v="29.781191539635614"/>
    <n v="19271102.838490009"/>
    <n v="17.214659248994746"/>
    <n v="100"/>
    <n v="100"/>
    <n v="47.74022934637717"/>
    <n v="45.682885751802665"/>
    <n v="12.801640589801009"/>
    <n v="13.400784674528715"/>
    <n v="12.231457526837433"/>
    <n v="12.76986298896386"/>
    <n v="14.574395227592513"/>
    <n v="13.505188972615482"/>
    <n v="3.2311854540251859"/>
    <n v="10457670.845560007"/>
    <n v="20.658915469044857"/>
    <n v="8460384.8444500044"/>
    <n v="17.575608195845739"/>
    <n v="353047.14847999997"/>
    <n v="2.6769955589951877"/>
    <n v="16.26055319363866"/>
    <n v="48.454678575796621"/>
    <n v="48.852327657704052"/>
    <n v="28.843446828191439"/>
    <n v="15.38233719495663"/>
    <n v="13.915229349713432"/>
    <n v="83.37713797122727"/>
    <n v="82.316982177842462"/>
    <s v="Resto"/>
    <n v="2024"/>
    <n v="4"/>
    <d v="2026-02-27T00:00:00"/>
    <x v="36"/>
    <x v="76"/>
  </r>
  <r>
    <n v="2025"/>
    <n v="12"/>
    <n v="15.1"/>
    <x v="69"/>
    <s v="Daños"/>
    <n v="15.1"/>
    <m/>
    <m/>
    <x v="76"/>
    <n v="134024175.50972001"/>
    <n v="116870106.76834999"/>
    <n v="134024175.50972001"/>
    <n v="116870106.76834999"/>
    <n v="59983480.043629996"/>
    <n v="61281262.037819989"/>
    <n v="59983480.043629996"/>
    <n v="61281262.037819989"/>
    <n v="0"/>
    <n v="0"/>
    <n v="0"/>
    <n v="0"/>
    <n v="225511.80879999994"/>
    <n v="174802.70162000001"/>
    <n v="38344660.962839998"/>
    <n v="32918245.015559997"/>
    <n v="59536776.410489999"/>
    <n v="54041568.865229994"/>
    <n v="0"/>
    <n v="0"/>
    <n v="0"/>
    <n v="0"/>
    <n v="0"/>
    <n v="0"/>
    <s v="Daños"/>
    <s v="Totales"/>
    <s v="Daños Total"/>
    <x v="23"/>
    <x v="0"/>
    <n v="248617478.90485004"/>
    <n v="207457873.62541002"/>
    <n v="1025001350.6946898"/>
    <n v="915229324.65265012"/>
    <n v="979173922.5983398"/>
    <n v="876641246.77608013"/>
    <n v="371146564.74468988"/>
    <n v="331092600.86896008"/>
    <n v="192698359.00147003"/>
    <n v="170533067.60229999"/>
    <n v="134024175.50972001"/>
    <n v="116870106.76834999"/>
    <n v="36.110848985471456"/>
    <n v="35.298314266649797"/>
    <n v="17154068.741370022"/>
    <n v="14.677892590079832"/>
    <n v="100"/>
    <n v="100"/>
    <n v="53.907784802617698"/>
    <n v="56.334379951938061"/>
    <n v="13.075512087753424"/>
    <n v="13.687473942736641"/>
    <n v="12.769488872387779"/>
    <n v="13.331577449515336"/>
    <m/>
    <m/>
    <m/>
    <n v="0"/>
    <m/>
    <n v="0"/>
    <m/>
    <n v="0"/>
    <m/>
    <n v="-2.1177468463183136"/>
    <n v="44.755716508235288"/>
    <n v="52.435360702875464"/>
    <n v="31.128173770889454"/>
    <n v="16.484523839940458"/>
    <n v="10.168482634107212"/>
    <n v="64.405000194273057"/>
    <n v="60.912822678505528"/>
    <s v="Resto"/>
    <n v="2024"/>
    <n v="4"/>
    <d v="2026-02-27T00:00:00"/>
    <x v="23"/>
    <x v="76"/>
  </r>
  <r>
    <n v="2025"/>
    <n v="12"/>
    <n v="15.1"/>
    <x v="69"/>
    <s v="Daños Sin Autos"/>
    <n v="15.1"/>
    <m/>
    <m/>
    <x v="76"/>
    <n v="69396445.287459999"/>
    <n v="59450216.464019999"/>
    <n v="69396445.287459999"/>
    <n v="59450216.464019999"/>
    <n v="23095641.744790006"/>
    <n v="17947153.32621"/>
    <n v="23095641.744790006"/>
    <n v="17947153.32621"/>
    <n v="0"/>
    <n v="0"/>
    <n v="0"/>
    <n v="0"/>
    <n v="28103.104990000003"/>
    <n v="4704.3443499999958"/>
    <n v="5160082.7664299998"/>
    <n v="4474666.8923199996"/>
    <n v="22083509.909810003"/>
    <n v="19672829.424559999"/>
    <n v="0"/>
    <n v="0"/>
    <n v="0"/>
    <n v="0"/>
    <n v="0"/>
    <n v="0"/>
    <s v="Daños Sin Autos"/>
    <s v="Totales"/>
    <s v="Daños Sin Autos Total"/>
    <x v="24"/>
    <x v="0"/>
    <n v="418181523.77185994"/>
    <n v="359489870.08747995"/>
    <n v="1025001350.6946898"/>
    <n v="915229324.65265012"/>
    <n v="979173922.5983398"/>
    <n v="876641246.77608013"/>
    <n v="158795452.76903"/>
    <n v="137875233.45422003"/>
    <n v="62296046.385199986"/>
    <n v="56116765.89553"/>
    <n v="152697499.53252"/>
    <n v="135480201.71035999"/>
    <n v="43.701783695530629"/>
    <n v="43.118850989115316"/>
    <n v="9946228.8234400004"/>
    <n v="16.730349214892403"/>
    <n v="45.447008300670063"/>
    <n v="43.881110090991193"/>
    <n v="16.594813817101929"/>
    <n v="16.537382944769238"/>
    <n v="6.770375984424498"/>
    <n v="7.0872440212980061"/>
    <n v="6.4956634214690041"/>
    <n v="6.781590152488608"/>
    <m/>
    <m/>
    <m/>
    <n v="0"/>
    <m/>
    <n v="0"/>
    <m/>
    <n v="0"/>
    <m/>
    <n v="28.686936167537837"/>
    <n v="33.280727347231156"/>
    <n v="30.188541596096353"/>
    <n v="37.074008841557827"/>
    <n v="15.3176960565802"/>
    <n v="12.253857506843712"/>
    <n v="23.366225692854069"/>
    <n v="22.745416003728096"/>
    <s v="Resto"/>
    <n v="2024"/>
    <n v="4"/>
    <d v="2026-02-27T00:00:00"/>
    <x v="24"/>
    <x v="76"/>
  </r>
  <r>
    <n v="2025"/>
    <n v="12"/>
    <n v="15.1"/>
    <x v="69"/>
    <s v="Vida Gpo y Col"/>
    <n v="15.1"/>
    <m/>
    <m/>
    <x v="76"/>
    <n v="38395535.864940003"/>
    <n v="35578935.659050003"/>
    <n v="38395535.864940003"/>
    <n v="35578935.659050003"/>
    <n v="18056818.677060001"/>
    <n v="16733814.2289"/>
    <n v="18056818.677060001"/>
    <n v="16733814.2289"/>
    <n v="0"/>
    <n v="0"/>
    <n v="0"/>
    <n v="0"/>
    <n v="742351.07340999995"/>
    <n v="434889.28272000002"/>
    <n v="14315454.997150002"/>
    <n v="12653041.480619999"/>
    <n v="31303807.678450003"/>
    <n v="28228484.344659999"/>
    <n v="15463069.760670003"/>
    <n v="16367511.46974"/>
    <n v="16817305.728889998"/>
    <n v="13566537.251430001"/>
    <n v="6115160.3753800001"/>
    <n v="5644886.9378800001"/>
    <s v="Vida Gpo y Col"/>
    <s v="Vida"/>
    <s v="Vida"/>
    <x v="37"/>
    <x v="0"/>
    <n v="289082660.36802995"/>
    <n v="268560890.24043"/>
    <n v="1025001350.6946898"/>
    <n v="915229324.65265012"/>
    <n v="979173922.5983398"/>
    <n v="876641246.77608013"/>
    <n v="100163175.79472996"/>
    <n v="95382072.448490024"/>
    <n v="61461310.436570011"/>
    <n v="56544656.697530009"/>
    <n v="176753025.96044999"/>
    <n v="163402888.70412001"/>
    <n v="38.33298571086258"/>
    <n v="37.301491512741023"/>
    <n v="2816600.2058899999"/>
    <n v="7.9164824740156625"/>
    <n v="21.7227035612569"/>
    <n v="21.773749498072934"/>
    <n v="13.281853645617764"/>
    <n v="13.247995874305394"/>
    <n v="3.7459010018784475"/>
    <n v="3.9212171585466105"/>
    <n v="3.8874339688091832"/>
    <n v="4.0585514074194489"/>
    <n v="15.437878879119552"/>
    <n v="16.78990866199635"/>
    <n v="6.1051981697466768"/>
    <n v="-904441.70906999707"/>
    <n v="-5.5258351933469836"/>
    <n v="3250768.4774599969"/>
    <n v="23.961666984088701"/>
    <n v="470273.4375"/>
    <n v="8.3309629169759027"/>
    <n v="7.9061738708388285"/>
    <n v="47.028432525532651"/>
    <n v="47.032925293940089"/>
    <n v="29.37916316589963"/>
    <n v="13.138449906105464"/>
    <n v="10.894397645446974"/>
    <n v="45.730714755844126"/>
    <n v="44.823665791371411"/>
    <s v="Resto"/>
    <n v="2024"/>
    <n v="4"/>
    <d v="2026-02-27T00:00:00"/>
    <x v="37"/>
    <x v="76"/>
  </r>
  <r>
    <n v="2025"/>
    <n v="12"/>
    <n v="15.1"/>
    <x v="69"/>
    <s v="Total General"/>
    <n v="15.1"/>
    <m/>
    <m/>
    <x v="76"/>
    <n v="357512202.45450008"/>
    <n v="319803162.4267"/>
    <n v="357512202.45450008"/>
    <n v="319803162.4267"/>
    <n v="187665403.35272002"/>
    <n v="179897266.72312999"/>
    <n v="187665403.35272002"/>
    <n v="179897266.72312999"/>
    <n v="0"/>
    <n v="0"/>
    <n v="0"/>
    <n v="0"/>
    <n v="869599.70901999983"/>
    <n v="407101.47035999998"/>
    <n v="164333364.22321999"/>
    <n v="150735891.15735999"/>
    <n v="175969430.76036999"/>
    <n v="157146246.00641"/>
    <n v="84393704.698280007"/>
    <n v="77835838.042489991"/>
    <n v="64159974.911979996"/>
    <n v="59725077.004869998"/>
    <n v="51435544.884369992"/>
    <n v="40458185.719720006"/>
    <s v="Total General"/>
    <s v="Totales"/>
    <s v="Total General"/>
    <x v="26"/>
    <x v="0"/>
    <n v="357512202.45450008"/>
    <n v="319803162.4267"/>
    <n v="1025001350.6946898"/>
    <n v="915229324.65265012"/>
    <n v="979173922.5983398"/>
    <n v="876641246.77608013"/>
    <n v="1025001350.6946898"/>
    <n v="915229324.65265012"/>
    <n v="593582477.48155999"/>
    <n v="529500429.12055987"/>
    <n v="357512202.45450008"/>
    <n v="319803162.4267"/>
    <n v="34.879193301764715"/>
    <n v="34.942407745520214"/>
    <n v="37709040.027800083"/>
    <n v="11.791328059941609"/>
    <n v="100"/>
    <n v="100"/>
    <n v="100"/>
    <n v="100"/>
    <n v="34.879193301764715"/>
    <n v="36.511613943496805"/>
    <n v="34.942407745520214"/>
    <n v="36.48050597696632"/>
    <n v="8.233521315955592"/>
    <n v="6.2595014990464044"/>
    <n v="5.0180953273388171"/>
    <n v="6557866.6557900161"/>
    <n v="8.4252534831193326"/>
    <n v="4434897.9071099982"/>
    <n v="7.425520617994974"/>
    <n v="10977359.164649986"/>
    <n v="27.132603623645512"/>
    <n v="4.3180959728229551"/>
    <n v="52.49202742292519"/>
    <n v="56.252497742064413"/>
    <n v="31.615724936649592"/>
    <n v="9.0207268895667205"/>
    <n v="11.978131983625095"/>
    <n v="93.387450032161752"/>
    <n v="95.920771248465869"/>
    <s v="Resto"/>
    <n v="2024"/>
    <n v="4"/>
    <d v="2026-02-27T00:00:00"/>
    <x v="26"/>
    <x v="76"/>
  </r>
  <r>
    <n v="2025"/>
    <n v="12"/>
    <n v="15.1"/>
    <x v="69"/>
    <s v="Total General Sin Pensiones"/>
    <n v="15.1"/>
    <m/>
    <m/>
    <x v="76"/>
    <n v="357311099.89765006"/>
    <n v="320217302.18092"/>
    <n v="357311099.89765006"/>
    <n v="320217302.18092"/>
    <n v="176893339.81937003"/>
    <n v="168923795.70850998"/>
    <n v="176893339.81937003"/>
    <n v="168923795.70850998"/>
    <n v="0"/>
    <n v="0"/>
    <n v="0"/>
    <n v="0"/>
    <n v="869599.70901999983"/>
    <n v="407101.47035999998"/>
    <n v="153511865.37458"/>
    <n v="139679715.75727999"/>
    <n v="182328608.03762999"/>
    <n v="163969028.70790997"/>
    <n v="96834089.624660015"/>
    <n v="90363564.083369985"/>
    <n v="69252175.161789998"/>
    <n v="63781880.45115"/>
    <n v="33266113.691670001"/>
    <n v="23852089.489470001"/>
    <s v="Total General Sin Pensiones"/>
    <s v="Totales"/>
    <s v="Total General Sin Pensiones"/>
    <x v="25"/>
    <x v="0"/>
    <n v="357311099.89765006"/>
    <n v="320217302.18092"/>
    <n v="1025001350.6946898"/>
    <n v="915229324.65265012"/>
    <n v="979173922.5983398"/>
    <n v="876641246.77608013"/>
    <n v="979173922.5983398"/>
    <n v="876641246.77608013"/>
    <n v="558476302.03137994"/>
    <n v="497794560.05847001"/>
    <n v="357311099.89765006"/>
    <n v="320217302.18092"/>
    <n v="36.491075962224151"/>
    <n v="36.527747622935301"/>
    <n v="37093797.716730058"/>
    <n v="11.583945484548618"/>
    <n v="100"/>
    <n v="100"/>
    <n v="100"/>
    <n v="100"/>
    <n v="34.859573565974735"/>
    <n v="36.491075962224151"/>
    <n v="34.987657579967681"/>
    <n v="36.527747622935301"/>
    <n v="9.8893656570939612"/>
    <n v="7.0725101601993394"/>
    <n v="3.3973651589285496"/>
    <n v="6470525.5412900299"/>
    <n v="7.1605470710742303"/>
    <n v="5470294.7106399983"/>
    <n v="8.5765654319797768"/>
    <n v="9414024.2021999992"/>
    <n v="39.468341783456815"/>
    <n v="4.7178339069600783"/>
    <n v="49.506813493910549"/>
    <n v="52.752863308138643"/>
    <n v="31.674278599816159"/>
    <n v="9.9027618593783515"/>
    <n v="11.196979987254352"/>
    <n v="84.195161158087359"/>
    <n v="85.186645830598707"/>
    <s v="Resto"/>
    <n v="2024"/>
    <n v="4"/>
    <d v="2026-02-27T00:00:00"/>
    <x v="25"/>
    <x v="76"/>
  </r>
  <r>
    <n v="2025"/>
    <n v="12"/>
    <n v="150.1"/>
    <x v="70"/>
    <s v="Incendio"/>
    <n v="150.1"/>
    <m/>
    <m/>
    <x v="77"/>
    <n v="4217251.7572099995"/>
    <n v="4018978.3155400008"/>
    <n v="4217251.7572099995"/>
    <n v="4018978.3155400008"/>
    <n v="3423732.2297399994"/>
    <n v="1497869.86399"/>
    <n v="3423732.2297399994"/>
    <n v="1497869.86399"/>
    <n v="0"/>
    <n v="0"/>
    <n v="0"/>
    <n v="0"/>
    <n v="0"/>
    <n v="0"/>
    <n v="465558.94540999987"/>
    <n v="257402.73183000003"/>
    <n v="1021903.7888100001"/>
    <n v="988318.66693999991"/>
    <n v="0"/>
    <n v="0"/>
    <n v="0"/>
    <n v="0"/>
    <n v="0"/>
    <n v="0"/>
    <s v="Incendio"/>
    <s v="Daños Sin Autos"/>
    <s v="Incendio"/>
    <x v="0"/>
    <x v="0"/>
    <n v="128368589.24472998"/>
    <n v="124930272.36314999"/>
    <n v="1025001350.6946898"/>
    <n v="915229324.65265012"/>
    <n v="979173922.5983398"/>
    <n v="876641246.77608013"/>
    <n v="34004630.66296"/>
    <n v="29220783.15724"/>
    <n v="21161856.01103"/>
    <n v="17879229.429379996"/>
    <m/>
    <m/>
    <n v="12.401992537456664"/>
    <n v="13.753835049230101"/>
    <n v="198273.44166999869"/>
    <n v="4.9334289986921354"/>
    <m/>
    <m/>
    <n v="3.285267667131532"/>
    <n v="3.2169771501478426"/>
    <n v="0.41143865365170273"/>
    <n v="0.43069486021636311"/>
    <n v="0.43912254637003595"/>
    <n v="0.45845188443050355"/>
    <m/>
    <m/>
    <m/>
    <n v="0"/>
    <m/>
    <n v="0"/>
    <m/>
    <n v="0"/>
    <m/>
    <n v="128.57341028411642"/>
    <n v="81.183965929627888"/>
    <n v="37.269916540685344"/>
    <n v="16.178789932014841"/>
    <n v="80.867911579693441"/>
    <n v="3.3982077839312064"/>
    <n v="45.558001693304227"/>
    <n v="26.044507752440012"/>
    <s v="Resto"/>
    <n v="2024"/>
    <n v="4"/>
    <d v="2026-02-27T00:00:00"/>
    <x v="0"/>
    <x v="77"/>
  </r>
  <r>
    <n v="2025"/>
    <n v="12"/>
    <n v="150.1"/>
    <x v="70"/>
    <s v="RC Viajero"/>
    <n v="150.1"/>
    <m/>
    <m/>
    <x v="77"/>
    <n v="361.19285000000002"/>
    <n v="553.88364000000001"/>
    <n v="361.19285000000002"/>
    <n v="553.88364000000001"/>
    <n v="-167.94874999999999"/>
    <n v="205.88647"/>
    <n v="-167.94874999999999"/>
    <n v="205.88647"/>
    <n v="0"/>
    <n v="0"/>
    <n v="0"/>
    <n v="0"/>
    <n v="0"/>
    <n v="0"/>
    <n v="-167.94874999999999"/>
    <n v="201.62809999999999"/>
    <n v="366.65872999999999"/>
    <n v="524.42147"/>
    <n v="0"/>
    <n v="0"/>
    <n v="0"/>
    <n v="0"/>
    <n v="0"/>
    <n v="0"/>
    <s v="RC Viajero"/>
    <s v="Daños Sin Autos"/>
    <s v="Responsabilidad Civil y Riesgos Profesionales"/>
    <x v="32"/>
    <x v="0"/>
    <n v="4632690.4539499991"/>
    <n v="3918745.14793"/>
    <n v="1025001350.6946898"/>
    <n v="915229324.65265012"/>
    <n v="979173922.5983398"/>
    <n v="876641246.77608013"/>
    <n v="384520.93780999992"/>
    <n v="319948.49102999998"/>
    <n v="68347.172659999997"/>
    <n v="98764.600600000005"/>
    <n v="397314.78606999997"/>
    <n v="252542.71557999999"/>
    <n v="9.3933207397531415E-2"/>
    <n v="0.17311650328992023"/>
    <n v="-192.69078999999999"/>
    <n v="-34.789038000833528"/>
    <n v="9.0908484321135768E-2"/>
    <n v="0.21932275446073668"/>
    <n v="7.7966109238322614E-3"/>
    <n v="1.4134209270857487E-2"/>
    <n v="3.5238280393991998E-5"/>
    <n v="3.6887507077551377E-5"/>
    <n v="6.0518563498848893E-5"/>
    <n v="6.3182475389670791E-5"/>
    <m/>
    <m/>
    <m/>
    <n v="0"/>
    <m/>
    <n v="0"/>
    <m/>
    <n v="0"/>
    <m/>
    <n v="-181.57347590640609"/>
    <n v="-46.498359532864505"/>
    <n v="37.171430085929238"/>
    <n v="-0.24572889186722943"/>
    <n v="-183.29630145798131"/>
    <n v="-30.083196250527276"/>
    <n v="-45.805196019742937"/>
    <n v="38.447720304052382"/>
    <s v="Resto"/>
    <n v="2024"/>
    <n v="4"/>
    <d v="2026-02-27T00:00:00"/>
    <x v="32"/>
    <x v="77"/>
  </r>
  <r>
    <n v="2025"/>
    <n v="12"/>
    <n v="150.1"/>
    <x v="70"/>
    <s v="MyT Carga"/>
    <n v="150.1"/>
    <m/>
    <m/>
    <x v="77"/>
    <n v="1091253.1977200001"/>
    <n v="1277694.6562999999"/>
    <n v="1091253.1977200001"/>
    <n v="1277694.6562999999"/>
    <n v="463413.39267999993"/>
    <n v="843988.50144999998"/>
    <n v="463413.39267999993"/>
    <n v="843988.50144999998"/>
    <n v="0"/>
    <n v="0"/>
    <n v="0"/>
    <n v="0"/>
    <n v="-5763.1618099999996"/>
    <n v="7549.3627199999983"/>
    <n v="283136.35347999999"/>
    <n v="388649.17781000002"/>
    <n v="657186.60464000003"/>
    <n v="844962.85447000002"/>
    <n v="0"/>
    <n v="0"/>
    <n v="0"/>
    <n v="0"/>
    <n v="0"/>
    <n v="0"/>
    <s v="MyT Carga"/>
    <s v="Daños Sin Autos"/>
    <s v="Maritimo y Transportes"/>
    <x v="17"/>
    <x v="0"/>
    <n v="175911542.24243999"/>
    <n v="145897205.09642997"/>
    <n v="1025001350.6946898"/>
    <n v="915229324.65265012"/>
    <n v="979173922.5983398"/>
    <n v="876641246.77608013"/>
    <n v="13372625.609420002"/>
    <n v="11810280.26677"/>
    <n v="7994414.3617699994"/>
    <n v="7433235.6017499994"/>
    <n v="3364382.68506"/>
    <n v="1850187.2508500002"/>
    <n v="8.16035107534376"/>
    <n v="10.818495644806889"/>
    <n v="-186441.45857999986"/>
    <n v="-14.592019905593457"/>
    <n v="32.435465875087829"/>
    <n v="69.057586236907127"/>
    <n v="0.6203420104270605"/>
    <n v="0.87574991957900394"/>
    <n v="0.1064635863143408"/>
    <n v="0.11144630923424169"/>
    <n v="0.13960377163230794"/>
    <n v="0.14574886374544049"/>
    <m/>
    <m/>
    <m/>
    <n v="0"/>
    <m/>
    <n v="0"/>
    <m/>
    <n v="0"/>
    <m/>
    <n v="-45.092451865891483"/>
    <n v="42.466165840176089"/>
    <n v="66.055571046532833"/>
    <n v="5.7967147024062697"/>
    <n v="-27.14860351038292"/>
    <n v="-22.22301830626412"/>
    <n v="43.083098693878455"/>
    <n v="45.996007487663917"/>
    <s v="Resto"/>
    <n v="2024"/>
    <n v="4"/>
    <d v="2026-02-27T00:00:00"/>
    <x v="17"/>
    <x v="77"/>
  </r>
  <r>
    <n v="2025"/>
    <n v="12"/>
    <n v="150.1"/>
    <x v="70"/>
    <s v="Maritimo y Transportes"/>
    <n v="150.1"/>
    <m/>
    <m/>
    <x v="77"/>
    <n v="1820026.7233500003"/>
    <n v="2093149.7937100001"/>
    <n v="1820026.7233500003"/>
    <n v="2093149.7937100001"/>
    <n v="940860.16833999997"/>
    <n v="1169710.8218399999"/>
    <n v="940860.16833999997"/>
    <n v="1169710.8218399999"/>
    <n v="0"/>
    <n v="0"/>
    <n v="0"/>
    <n v="0"/>
    <n v="-2314.6216200000003"/>
    <n v="18470.056990000001"/>
    <n v="357311.52432999993"/>
    <n v="445156.39280000003"/>
    <n v="819911.08821999992"/>
    <n v="858405.99326999998"/>
    <n v="0"/>
    <n v="0"/>
    <n v="0"/>
    <n v="0"/>
    <n v="0"/>
    <n v="0"/>
    <s v="Maritimo y Transportes"/>
    <s v="Daños Sin Autos"/>
    <s v="Maritimo y Transportes"/>
    <x v="19"/>
    <x v="0"/>
    <n v="163336618.23953998"/>
    <n v="140361119.82902998"/>
    <n v="1025001350.6946898"/>
    <n v="915229324.65265012"/>
    <n v="979173922.5983398"/>
    <n v="876641246.77608013"/>
    <n v="23289744.321129996"/>
    <n v="18238403.617370002"/>
    <n v="6063254.5960799996"/>
    <n v="13830326.200799998"/>
    <n v="1820026.7233500003"/>
    <n v="2093149.7937100001"/>
    <n v="7.8147131984559897"/>
    <n v="11.476606383008836"/>
    <n v="-273123.07035999978"/>
    <n v="-13.048424493112998"/>
    <n v="100"/>
    <n v="100"/>
    <n v="1.1142796654947607"/>
    <n v="1.4912603976511503"/>
    <n v="0.17756334878158803"/>
    <n v="0.18587369223644867"/>
    <n v="0.22870222110774224"/>
    <n v="0.23876925725406253"/>
    <m/>
    <m/>
    <m/>
    <n v="0"/>
    <m/>
    <n v="0"/>
    <m/>
    <n v="0"/>
    <m/>
    <n v="-19.564720546913385"/>
    <n v="51.694854601267735"/>
    <n v="55.882805203670962"/>
    <n v="15.517411539147352"/>
    <n v="-19.733484656361444"/>
    <n v="-4.4844636863913383"/>
    <n v="43.579301397876144"/>
    <n v="51.858490771275655"/>
    <s v="Resto"/>
    <n v="2024"/>
    <n v="4"/>
    <d v="2026-02-27T00:00:00"/>
    <x v="19"/>
    <x v="77"/>
  </r>
  <r>
    <n v="2025"/>
    <n v="12"/>
    <n v="150.1"/>
    <x v="70"/>
    <s v="MyT Cascos"/>
    <n v="150.1"/>
    <m/>
    <m/>
    <x v="77"/>
    <n v="60531.95521"/>
    <n v="66203.066989999992"/>
    <n v="60531.95521"/>
    <n v="66203.066989999992"/>
    <n v="72225.810259999998"/>
    <n v="34019.79967"/>
    <n v="72225.810259999998"/>
    <n v="34019.79967"/>
    <n v="0"/>
    <n v="0"/>
    <n v="0"/>
    <n v="0"/>
    <n v="0"/>
    <n v="0"/>
    <n v="66581.882740000015"/>
    <n v="22368.900899999997"/>
    <n v="111381.12746"/>
    <n v="61638.820070000002"/>
    <n v="0"/>
    <n v="0"/>
    <n v="0"/>
    <n v="0"/>
    <n v="0"/>
    <n v="0"/>
    <s v="MyT Cascos"/>
    <s v="Daños Sin Autos"/>
    <s v="Maritimo y Transportes"/>
    <x v="18"/>
    <x v="0"/>
    <n v="122565764.65745999"/>
    <n v="104927354.40094998"/>
    <n v="1025001350.6946898"/>
    <n v="915229324.65265012"/>
    <n v="979173922.5983398"/>
    <n v="876641246.77608013"/>
    <n v="9917118.7117099985"/>
    <n v="6428123.3506000005"/>
    <n v="-1931159.7656899989"/>
    <n v="6397090.5990500022"/>
    <n v="2504367.95175"/>
    <n v="2217937.6462699999"/>
    <n v="0.61037844730571478"/>
    <n v="1.0298972713991339"/>
    <n v="-5671.111779999992"/>
    <n v="-8.5662372422362516"/>
    <n v="2.417055176245229"/>
    <n v="2.9848930650208541"/>
    <n v="4.938732718648748E-2"/>
    <n v="6.3094192518210107E-2"/>
    <n v="5.9055488238112814E-3"/>
    <n v="6.1819411049440698E-3"/>
    <n v="7.2334949511288363E-3"/>
    <n v="7.5518996206791755E-3"/>
    <m/>
    <m/>
    <m/>
    <n v="0"/>
    <m/>
    <n v="0"/>
    <m/>
    <n v="0"/>
    <m/>
    <n v="112.30521919766497"/>
    <n v="119.31848229489891"/>
    <n v="51.387044765069135"/>
    <n v="-3.7400225265253431"/>
    <n v="197.6537963919364"/>
    <n v="80.69964242260032"/>
    <n v="59.77842409964056"/>
    <n v="36.290280823995005"/>
    <s v="Resto"/>
    <n v="2024"/>
    <n v="4"/>
    <d v="2026-02-27T00:00:00"/>
    <x v="18"/>
    <x v="77"/>
  </r>
  <r>
    <n v="2025"/>
    <n v="12"/>
    <n v="150.1"/>
    <x v="70"/>
    <s v="RC General"/>
    <n v="150.1"/>
    <m/>
    <m/>
    <x v="77"/>
    <n v="2300872.4889799999"/>
    <n v="2039418.4956499995"/>
    <n v="2300872.4889799999"/>
    <n v="2039418.4956499995"/>
    <n v="394453.77530999994"/>
    <n v="771691.41347999987"/>
    <n v="394453.77530999994"/>
    <n v="771691.41347999987"/>
    <n v="0"/>
    <n v="0"/>
    <n v="0"/>
    <n v="0"/>
    <n v="-3164.80485"/>
    <n v="172.09885"/>
    <n v="153126.21375999998"/>
    <n v="274162.51354000001"/>
    <n v="1020225.2149600002"/>
    <n v="981609.79717999988"/>
    <n v="0"/>
    <n v="0"/>
    <n v="0"/>
    <n v="0"/>
    <n v="0"/>
    <n v="0"/>
    <s v="RC General"/>
    <s v="Daños Sin Autos"/>
    <s v="Responsabilidad Civil y Riesgos Profesionales"/>
    <x v="21"/>
    <x v="0"/>
    <n v="230906806.46522996"/>
    <n v="209389296.72809997"/>
    <n v="1025001350.6946898"/>
    <n v="915229324.65265012"/>
    <n v="979173922.5983398"/>
    <n v="876641246.77608013"/>
    <n v="17283430.244149998"/>
    <n v="14944322.838619996"/>
    <n v="9150572.3407299984"/>
    <n v="6562817.1625400009"/>
    <n v="2621424.3199699991"/>
    <n v="2317381.0081099994"/>
    <n v="13.312591635325324"/>
    <n v="13.646777560102052"/>
    <n v="261453.99333000043"/>
    <n v="12.820026585405175"/>
    <n v="87.771844926132843"/>
    <n v="88.00531671368536"/>
    <n v="0.99645069983091483"/>
    <n v="0.97398411834691934"/>
    <n v="0.22447506897630862"/>
    <n v="0.23498098099614373"/>
    <n v="0.22283141948319937"/>
    <n v="0.23264003412457804"/>
    <m/>
    <m/>
    <m/>
    <n v="0"/>
    <m/>
    <n v="0"/>
    <m/>
    <n v="0"/>
    <m/>
    <n v="-48.884519327333024"/>
    <n v="17.143660815591971"/>
    <n v="37.838796457224824"/>
    <n v="4.3107005837684236"/>
    <n v="-44.14764739977516"/>
    <n v="3.9338867532634714"/>
    <n v="15.009059912913795"/>
    <n v="27.929887652672463"/>
    <s v="Resto"/>
    <n v="2024"/>
    <n v="4"/>
    <d v="2026-02-27T00:00:00"/>
    <x v="21"/>
    <x v="77"/>
  </r>
  <r>
    <n v="2025"/>
    <n v="12"/>
    <n v="150.1"/>
    <x v="70"/>
    <s v="Responsabilidad Civil y Riesgos Profesionales"/>
    <n v="150.1"/>
    <m/>
    <m/>
    <x v="77"/>
    <n v="2623351.886799999"/>
    <n v="2319811.3154699993"/>
    <n v="2623351.886799999"/>
    <n v="2319811.3154699993"/>
    <n v="772329.8412299999"/>
    <n v="783033.34501999978"/>
    <n v="772329.8412299999"/>
    <n v="783033.34501999978"/>
    <n v="0"/>
    <n v="0"/>
    <n v="0"/>
    <n v="0"/>
    <n v="-3164.80485"/>
    <n v="172.09885"/>
    <n v="162869.08029999997"/>
    <n v="282493.53336"/>
    <n v="1094755.2520000001"/>
    <n v="1052510.13797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302878709.73716003"/>
    <n v="275279720.79530996"/>
    <n v="1025001350.6946898"/>
    <n v="915229324.65265012"/>
    <n v="979173922.5983398"/>
    <n v="876641246.77608013"/>
    <n v="21871531.865920011"/>
    <n v="19519102.49123"/>
    <n v="10675318.01537"/>
    <n v="7926763.6329799984"/>
    <n v="2623351.886799999"/>
    <n v="2319811.3154699993"/>
    <n v="11.994367394483595"/>
    <n v="11.884825731676436"/>
    <n v="303540.57132999972"/>
    <n v="13.084709489336266"/>
    <n v="100"/>
    <n v="100"/>
    <n v="0.86613941570094499"/>
    <n v="0.84271057409090588"/>
    <n v="0.2559364321834342"/>
    <n v="0.26791480310654742"/>
    <n v="0.25346776518010056"/>
    <n v="0.26462493340363519"/>
    <m/>
    <m/>
    <m/>
    <n v="0"/>
    <m/>
    <n v="0"/>
    <m/>
    <n v="0"/>
    <m/>
    <n v="-1.3669282231814184"/>
    <n v="29.440573531753628"/>
    <n v="33.754182497439686"/>
    <n v="7.2347244374174409"/>
    <n v="-42.345908466355851"/>
    <n v="4.0137488947592725"/>
    <n v="14.87721387976497"/>
    <n v="26.83998216918382"/>
    <s v="Resto"/>
    <n v="2024"/>
    <n v="4"/>
    <d v="2026-02-27T00:00:00"/>
    <x v="22"/>
    <x v="77"/>
  </r>
  <r>
    <n v="2025"/>
    <n v="12"/>
    <n v="150.1"/>
    <x v="70"/>
    <s v="RC Aviones y Barcos"/>
    <n v="150.1"/>
    <m/>
    <m/>
    <x v="77"/>
    <n v="644.14558"/>
    <n v="1867.07753"/>
    <n v="644.14558"/>
    <n v="1867.07753"/>
    <n v="526.23341999999991"/>
    <n v="54.212839999999993"/>
    <n v="526.23341999999991"/>
    <n v="54.212839999999993"/>
    <n v="0"/>
    <n v="0"/>
    <n v="0"/>
    <n v="0"/>
    <n v="0"/>
    <n v="0"/>
    <n v="3.2111599999999925"/>
    <n v="-33.905250000000002"/>
    <n v="-3628.2642000000001"/>
    <n v="-4746.4261299999998"/>
    <n v="0"/>
    <n v="0"/>
    <n v="0"/>
    <n v="0"/>
    <n v="0"/>
    <n v="0"/>
    <s v="RC Aviones y Barcos"/>
    <s v="Daños Sin Autos"/>
    <s v="Responsabilidad Civil y Riesgos Profesionales"/>
    <x v="20"/>
    <x v="0"/>
    <n v="43004712.436779998"/>
    <n v="37300442.277060002"/>
    <n v="1025001350.6946898"/>
    <n v="915229324.65265012"/>
    <n v="979173922.5983398"/>
    <n v="876641246.77608013"/>
    <n v="1958504.8817999999"/>
    <n v="2073248.9940900002"/>
    <n v="693849.30816000002"/>
    <n v="40985.065610000005"/>
    <n v="2739669.50551"/>
    <n v="2458645.44783"/>
    <n v="3.2889659146929782E-2"/>
    <n v="9.0055634191661876E-2"/>
    <n v="-1222.9319500000001"/>
    <n v="-65.499794751426307"/>
    <n v="2.3511798729901539E-2"/>
    <n v="7.5939275085306929E-2"/>
    <n v="1.4978488251652423E-3"/>
    <n v="5.0055104337147875E-3"/>
    <n v="6.2843388407579504E-5"/>
    <n v="6.5784593026200363E-5"/>
    <n v="2.0400106068592125E-4"/>
    <n v="2.1298079880068734E-4"/>
    <m/>
    <m/>
    <m/>
    <n v="0"/>
    <m/>
    <n v="0"/>
    <m/>
    <n v="0"/>
    <m/>
    <n v="870.68041445532083"/>
    <n v="81.694796384382542"/>
    <n v="2.90362018335682"/>
    <n v="7.5842609311740028E-2"/>
    <n v="-109.470981632638"/>
    <n v="-23.557976030272698"/>
    <n v="-8.8504029006487239E-2"/>
    <n v="0.71433219587470964"/>
    <s v="Resto"/>
    <n v="2024"/>
    <n v="4"/>
    <d v="2026-02-27T00:00:00"/>
    <x v="20"/>
    <x v="77"/>
  </r>
  <r>
    <n v="2025"/>
    <n v="12"/>
    <n v="150.1"/>
    <x v="70"/>
    <s v="Diversos"/>
    <n v="150.1"/>
    <m/>
    <m/>
    <x v="77"/>
    <n v="4745422.45646"/>
    <n v="4418834.3206900004"/>
    <n v="4745422.45646"/>
    <n v="4418834.3206900004"/>
    <n v="1055622.23973"/>
    <n v="1183840.6433199998"/>
    <n v="1055622.23973"/>
    <n v="1183840.6433199998"/>
    <n v="0"/>
    <n v="0"/>
    <n v="0"/>
    <n v="0"/>
    <n v="23216.671679999999"/>
    <n v="19091.587940000001"/>
    <n v="831959.19047999999"/>
    <n v="607717.41332000005"/>
    <n v="2093978.0546199998"/>
    <n v="1975965.5077300002"/>
    <n v="0"/>
    <n v="0"/>
    <n v="0"/>
    <n v="0"/>
    <n v="0"/>
    <n v="0"/>
    <s v="Diversos"/>
    <s v="Daños Sin Autos"/>
    <s v="Diversos"/>
    <x v="6"/>
    <x v="0"/>
    <n v="116932311.04504"/>
    <n v="115325022.49586"/>
    <n v="1025001350.6946898"/>
    <n v="915229324.65265012"/>
    <n v="979173922.5983398"/>
    <n v="876641246.77608013"/>
    <n v="37295032.047789998"/>
    <n v="33101301.12385001"/>
    <n v="10154871.342620004"/>
    <n v="8675799.5556700006"/>
    <n v="4745422.45646"/>
    <n v="4418834.3206900004"/>
    <n v="12.724006914323596"/>
    <n v="13.349427879456258"/>
    <n v="326588.13576999959"/>
    <n v="7.3908210190374968"/>
    <n v="100"/>
    <n v="100"/>
    <n v="4.0582644899852856"/>
    <n v="3.8316353424935432"/>
    <n v="0.46296743445692173"/>
    <n v="0.48463529787103887"/>
    <n v="0.48281170649411242"/>
    <n v="0.50406415816511307"/>
    <m/>
    <m/>
    <m/>
    <n v="0"/>
    <m/>
    <n v="0"/>
    <m/>
    <n v="0"/>
    <m/>
    <n v="-10.830714785261986"/>
    <n v="22.245063519960564"/>
    <n v="26.790790452970487"/>
    <n v="10.39523007346782"/>
    <n v="36.899021197196305"/>
    <n v="5.9723991349207806"/>
    <n v="39.731036752960527"/>
    <n v="30.755466679079284"/>
    <s v="Resto"/>
    <n v="2024"/>
    <n v="4"/>
    <d v="2026-02-27T00:00:00"/>
    <x v="6"/>
    <x v="77"/>
  </r>
  <r>
    <n v="2025"/>
    <n v="12"/>
    <n v="150.1"/>
    <x v="70"/>
    <s v="Terremoto y Erupcion Volcanica"/>
    <n v="150.1"/>
    <m/>
    <m/>
    <x v="77"/>
    <n v="2148280.9667200004"/>
    <n v="2027210.5770100001"/>
    <n v="2148280.9667200004"/>
    <n v="2027210.5770100001"/>
    <n v="-14159.19636"/>
    <n v="-140773.32393000001"/>
    <n v="-14159.19636"/>
    <n v="-140773.32393000001"/>
    <n v="0"/>
    <n v="0"/>
    <n v="0"/>
    <n v="0"/>
    <n v="0"/>
    <n v="0"/>
    <n v="5179.1478899999993"/>
    <n v="-11643.38665"/>
    <n v="152883.61202"/>
    <n v="164723.95997"/>
    <n v="0"/>
    <n v="0"/>
    <n v="0"/>
    <n v="0"/>
    <n v="0"/>
    <n v="0"/>
    <s v="Terremoto y Erupcion Volcanica"/>
    <s v="Daños Sin Autos"/>
    <s v="Riesgos Catastroficos"/>
    <x v="16"/>
    <x v="0"/>
    <n v="139331623.8601"/>
    <n v="132110173.33888"/>
    <n v="1025001350.6946898"/>
    <n v="915229324.65265012"/>
    <n v="979173922.5983398"/>
    <n v="876641246.77608013"/>
    <n v="15563905.993049996"/>
    <n v="14505796.106170004"/>
    <n v="760196.79989999975"/>
    <n v="-222767.64615000002"/>
    <n v="5283413.3344600005"/>
    <n v="4722575.6532900007"/>
    <n v="13.802968018949146"/>
    <n v="13.975176282449823"/>
    <n v="121070.38971000025"/>
    <n v="5.9722650958427215"/>
    <n v="40.660853708118388"/>
    <n v="42.925952400523983"/>
    <n v="1.5418473618573805"/>
    <n v="1.5344848362358423"/>
    <n v="0.20958811081214804"/>
    <n v="0.21939728143691917"/>
    <n v="0.22149755502855764"/>
    <n v="0.23124745549735798"/>
    <m/>
    <m/>
    <m/>
    <n v="0"/>
    <m/>
    <n v="0"/>
    <m/>
    <n v="0"/>
    <m/>
    <n v="-89.94184696026592"/>
    <n v="-0.65909425160612434"/>
    <n v="-6.9441885084099759"/>
    <n v="-1.8625698453167094"/>
    <n v="-144.48145583140965"/>
    <n v="-7.1879937515807573"/>
    <n v="3.3876409783688728"/>
    <n v="-7.0684232288493591"/>
    <s v="Resto"/>
    <n v="2024"/>
    <n v="4"/>
    <d v="2026-02-27T00:00:00"/>
    <x v="16"/>
    <x v="77"/>
  </r>
  <r>
    <n v="2025"/>
    <n v="12"/>
    <n v="150.1"/>
    <x v="70"/>
    <s v="Riesgos Catastroficos"/>
    <n v="150.1"/>
    <m/>
    <m/>
    <x v="77"/>
    <n v="5181006.9919099994"/>
    <n v="4748155.3366600005"/>
    <n v="5181006.9919099994"/>
    <n v="4748155.3366600005"/>
    <n v="1105499.5132500001"/>
    <n v="39892.270280000026"/>
    <n v="1105499.5132500001"/>
    <n v="39892.270280000026"/>
    <n v="0"/>
    <n v="0"/>
    <n v="0"/>
    <n v="0"/>
    <n v="0"/>
    <n v="0"/>
    <n v="79974.299200000009"/>
    <n v="85826.956430000006"/>
    <n v="417950.69049000001"/>
    <n v="450828.91412999999"/>
    <n v="0"/>
    <n v="0"/>
    <n v="0"/>
    <n v="0"/>
    <n v="0"/>
    <n v="0"/>
    <s v="Riesgos Catastroficos"/>
    <s v="Daños Sin Autos"/>
    <s v="Riesgos Catastroficos"/>
    <x v="15"/>
    <x v="0"/>
    <n v="140294218.31798998"/>
    <n v="133059614.15082"/>
    <n v="1025001350.6946898"/>
    <n v="915229324.65265012"/>
    <n v="979173922.5983398"/>
    <n v="876641246.77608013"/>
    <n v="38761762.84839002"/>
    <n v="34998585.621450007"/>
    <n v="12144880.34196"/>
    <n v="6399232.7254699999"/>
    <n v="5181006.9919099994"/>
    <n v="4748155.3366600005"/>
    <n v="13.366283190407563"/>
    <n v="13.566706346412872"/>
    <n v="432851.6552499989"/>
    <n v="9.1162067068024868"/>
    <n v="100"/>
    <n v="100"/>
    <n v="3.6929583086358999"/>
    <n v="3.5684421354762659"/>
    <n v="0.50546343069680799"/>
    <n v="0.52912019737634131"/>
    <n v="0.5187940561740666"/>
    <n v="0.54163038233960925"/>
    <m/>
    <m/>
    <m/>
    <n v="0"/>
    <m/>
    <n v="0"/>
    <m/>
    <n v="0"/>
    <m/>
    <n v="2671.2123313378879"/>
    <n v="21.337541427297964"/>
    <n v="0.84016354671457505"/>
    <n v="9.1025969966171711"/>
    <n v="-6.8191364035766426"/>
    <n v="-7.2928382828877929"/>
    <n v="19.134864714839729"/>
    <n v="19.037589147454536"/>
    <s v="Resto"/>
    <n v="2024"/>
    <n v="4"/>
    <d v="2026-02-27T00:00:00"/>
    <x v="15"/>
    <x v="77"/>
  </r>
  <r>
    <n v="2025"/>
    <n v="12"/>
    <n v="150.1"/>
    <x v="70"/>
    <s v="Huracan y Otros Riesgos Hidrometeorologicos"/>
    <n v="150.1"/>
    <m/>
    <m/>
    <x v="77"/>
    <n v="2648141.3127999995"/>
    <n v="2361177.6263299999"/>
    <n v="2648141.3127999995"/>
    <n v="2361177.6263299999"/>
    <n v="1030025.3419"/>
    <n v="246206.05984000012"/>
    <n v="1030025.3419"/>
    <n v="246206.05984000012"/>
    <n v="0"/>
    <n v="0"/>
    <n v="0"/>
    <n v="0"/>
    <n v="0"/>
    <n v="0"/>
    <n v="68551.45392"/>
    <n v="99375.687340000004"/>
    <n v="227851.38314999998"/>
    <n v="271069.06016999995"/>
    <n v="0"/>
    <n v="0"/>
    <n v="0"/>
    <n v="0"/>
    <n v="0"/>
    <n v="0"/>
    <s v="Huracan y Otros Riesgos Hidrometeorologicos"/>
    <s v="Daños Sin Autos"/>
    <s v="Riesgos Catastroficos"/>
    <x v="14"/>
    <x v="0"/>
    <n v="160622038.50460002"/>
    <n v="150221694.22336996"/>
    <n v="1025001350.6946898"/>
    <n v="915229324.65265012"/>
    <n v="979173922.5983398"/>
    <n v="876641246.77608013"/>
    <n v="23197857.011369999"/>
    <n v="20492623.836209998"/>
    <n v="11407851.490080001"/>
    <n v="6622132.7381100012"/>
    <n v="5922268.8728099987"/>
    <n v="5358428.8266800009"/>
    <n v="11.415456658354529"/>
    <n v="11.522085435237694"/>
    <n v="286963.68646999961"/>
    <n v="12.153413757186481"/>
    <n v="44.714979506553696"/>
    <n v="44.064738054810533"/>
    <n v="1.6486786853499933"/>
    <n v="1.5717953645357516"/>
    <n v="0.25835490958184926"/>
    <n v="0.27044647040567432"/>
    <n v="0.25798754068835361"/>
    <n v="0.26934366082059491"/>
    <m/>
    <m/>
    <m/>
    <n v="0"/>
    <m/>
    <n v="0"/>
    <m/>
    <n v="0"/>
    <m/>
    <n v="318.35905361930327"/>
    <n v="38.896162259970474"/>
    <n v="10.427257021856525"/>
    <n v="9.0290914358035401"/>
    <n v="-31.017881984090533"/>
    <n v="-15.94341936069582"/>
    <n v="30.0860380886391"/>
    <n v="36.660652926481873"/>
    <s v="Resto"/>
    <n v="2024"/>
    <n v="4"/>
    <d v="2026-02-27T00:00:00"/>
    <x v="14"/>
    <x v="77"/>
  </r>
  <r>
    <n v="2025"/>
    <n v="12"/>
    <n v="150.1"/>
    <x v="70"/>
    <s v="Automoviles Residentes"/>
    <n v="150.1"/>
    <m/>
    <m/>
    <x v="77"/>
    <n v="4251764.2960500009"/>
    <n v="4246495.4577200003"/>
    <n v="4251764.2960500009"/>
    <n v="4246495.4577200003"/>
    <n v="3145001.9538199999"/>
    <n v="2813075.4515899997"/>
    <n v="3145001.9538199999"/>
    <n v="2813075.4515899997"/>
    <n v="0"/>
    <n v="0"/>
    <n v="0"/>
    <n v="0"/>
    <n v="12179.11558"/>
    <n v="1819.5767599999999"/>
    <n v="3027298.4314100002"/>
    <n v="2696457.9391199993"/>
    <n v="3948546.9285900001"/>
    <n v="3729486.9437499996"/>
    <n v="0"/>
    <n v="0"/>
    <n v="0"/>
    <n v="0"/>
    <n v="0"/>
    <n v="0"/>
    <s v="Automoviles Residentes"/>
    <s v="Automóviles"/>
    <s v="Automóviles"/>
    <x v="13"/>
    <x v="0"/>
    <n v="137426844.25364998"/>
    <n v="128620847.22674999"/>
    <n v="1025001350.6946898"/>
    <n v="915229324.65265012"/>
    <n v="979173922.5983398"/>
    <n v="876641246.77608013"/>
    <n v="131854203.17789003"/>
    <n v="118102294.51461999"/>
    <n v="82072506.09262"/>
    <n v="71101630.919850022"/>
    <n v="6885519.989240001"/>
    <n v="6822694.4924100013"/>
    <n v="3.2245951919437617"/>
    <n v="3.5956079220749797"/>
    <n v="5268.838330000639"/>
    <n v="0.12407497859021621"/>
    <n v="61.749356659979661"/>
    <n v="62.240738793801654"/>
    <n v="3.0938382665634676"/>
    <n v="3.3015607883795943"/>
    <n v="0.41480572617473999"/>
    <n v="0.43421951891524058"/>
    <n v="0.46398157744034696"/>
    <n v="0.48440516269760686"/>
    <m/>
    <m/>
    <m/>
    <n v="0"/>
    <m/>
    <n v="0"/>
    <m/>
    <n v="0"/>
    <m/>
    <n v="11.799416970575383"/>
    <n v="73.969339192715552"/>
    <n v="66.244635832022709"/>
    <n v="3.831979920621432"/>
    <n v="12.269447540426759"/>
    <n v="5.8737297688388201"/>
    <n v="76.668670428871621"/>
    <n v="72.301042470166436"/>
    <s v="Resto"/>
    <n v="2024"/>
    <n v="4"/>
    <d v="2026-02-27T00:00:00"/>
    <x v="13"/>
    <x v="77"/>
  </r>
  <r>
    <n v="2025"/>
    <n v="12"/>
    <n v="150.1"/>
    <x v="70"/>
    <s v="Automoviles"/>
    <n v="150.1"/>
    <m/>
    <m/>
    <x v="77"/>
    <n v="7242619.72052"/>
    <n v="7291102.7806700012"/>
    <n v="7242619.72052"/>
    <n v="7291102.7806700012"/>
    <n v="4433739.3376100007"/>
    <n v="4139250.8441599994"/>
    <n v="4433739.3376100007"/>
    <n v="4139250.8441599994"/>
    <n v="0"/>
    <n v="0"/>
    <n v="0"/>
    <n v="0"/>
    <n v="12097.86843"/>
    <n v="1681.42372"/>
    <n v="4253990.82137"/>
    <n v="3943506.0390399992"/>
    <n v="7120845.4306799984"/>
    <n v="6453404.8001300003"/>
    <n v="0"/>
    <n v="0"/>
    <n v="0"/>
    <n v="0"/>
    <n v="0"/>
    <n v="0"/>
    <s v="Automoviles"/>
    <s v="Totales"/>
    <s v="Automoviles Total"/>
    <x v="11"/>
    <x v="0"/>
    <n v="138474955.59588999"/>
    <n v="129239498.14754"/>
    <n v="1025001350.6946898"/>
    <n v="915229324.65265012"/>
    <n v="979173922.5983398"/>
    <n v="876641246.77608013"/>
    <n v="212351111.97566"/>
    <n v="193217367.41473997"/>
    <n v="130402312.61627001"/>
    <n v="114416301.70677"/>
    <n v="7242619.72052"/>
    <n v="7291102.7806700012"/>
    <n v="3.4106813254409327"/>
    <n v="3.7735235078633957"/>
    <n v="-48483.060150001198"/>
    <n v="-0.66496196266137009"/>
    <n v="100"/>
    <n v="100"/>
    <n v="5.2302740877246148"/>
    <n v="5.641543711618616"/>
    <n v="0.70659611478671214"/>
    <n v="0.73966632008550182"/>
    <n v="0.79664217309002172"/>
    <n v="0.8317088441233661"/>
    <m/>
    <m/>
    <m/>
    <n v="0"/>
    <m/>
    <n v="0"/>
    <m/>
    <n v="0"/>
    <m/>
    <n v="7.1145360486062348"/>
    <n v="61.217342739232905"/>
    <n v="56.771259008086993"/>
    <n v="3.4000465548927794"/>
    <n v="7.8733182923078404"/>
    <n v="10.342457217879053"/>
    <n v="59.739968558252635"/>
    <n v="61.107371398127071"/>
    <s v="Resto"/>
    <n v="2024"/>
    <n v="4"/>
    <d v="2026-02-27T00:00:00"/>
    <x v="11"/>
    <x v="77"/>
  </r>
  <r>
    <n v="2025"/>
    <n v="12"/>
    <n v="150.1"/>
    <x v="70"/>
    <s v="Camiones"/>
    <n v="150.1"/>
    <m/>
    <m/>
    <x v="77"/>
    <n v="479192.26866000006"/>
    <n v="800122.84420000005"/>
    <n v="479192.26866000006"/>
    <n v="800122.84420000005"/>
    <n v="464359.30239000008"/>
    <n v="571844.78006999986"/>
    <n v="464359.30239000008"/>
    <n v="571844.78006999986"/>
    <n v="0"/>
    <n v="0"/>
    <n v="0"/>
    <n v="0"/>
    <n v="0"/>
    <n v="-68.005229999999997"/>
    <n v="412708.94238999998"/>
    <n v="498820.75352999999"/>
    <n v="510856.72330000001"/>
    <n v="658754.59074000001"/>
    <n v="0"/>
    <n v="0"/>
    <n v="0"/>
    <n v="0"/>
    <n v="0"/>
    <n v="0"/>
    <s v="Camiones"/>
    <s v="Automóviles"/>
    <s v="Automóviles"/>
    <x v="10"/>
    <x v="0"/>
    <n v="66926763.914529994"/>
    <n v="57715377.523379996"/>
    <n v="1025001350.6946898"/>
    <n v="915229324.65265012"/>
    <n v="979173922.5983398"/>
    <n v="876641246.77608013"/>
    <n v="72063565.252690017"/>
    <n v="68298850.786960006"/>
    <n v="43822980.466360003"/>
    <n v="39398521.360119998"/>
    <n v="6057730.1954699988"/>
    <n v="7523111.6246100003"/>
    <n v="0.66495775913905752"/>
    <n v="1.1715026460632101"/>
    <n v="-320930.57553999999"/>
    <n v="-40.11016281642118"/>
    <n v="7.9104260704503231"/>
    <n v="10.635530670349166"/>
    <n v="0.71599497814052537"/>
    <n v="1.3863252369368584"/>
    <n v="4.6750403629734712E-2"/>
    <n v="4.8938422235389356E-2"/>
    <n v="8.7423208877585354E-2"/>
    <n v="9.1271412010616337E-2"/>
    <m/>
    <m/>
    <m/>
    <n v="0"/>
    <m/>
    <n v="0"/>
    <m/>
    <n v="0"/>
    <m/>
    <n v="-18.796268047920694"/>
    <n v="96.90458981913909"/>
    <n v="71.469622972926956"/>
    <n v="1.0596251041082381"/>
    <n v="-17.263077073400289"/>
    <n v="-22.451132716033385"/>
    <n v="80.787611000596954"/>
    <n v="75.721787831437908"/>
    <s v="Resto"/>
    <n v="2024"/>
    <n v="4"/>
    <d v="2026-02-27T00:00:00"/>
    <x v="10"/>
    <x v="77"/>
  </r>
  <r>
    <n v="2025"/>
    <n v="12"/>
    <n v="150.1"/>
    <x v="70"/>
    <s v="Miscelaneos"/>
    <n v="150.1"/>
    <m/>
    <m/>
    <x v="77"/>
    <n v="1705148.3099699998"/>
    <n v="1618400.034"/>
    <n v="1705148.3099699998"/>
    <n v="1618400.034"/>
    <n v="439828.02265"/>
    <n v="651741.87549000001"/>
    <n v="439828.02265"/>
    <n v="651741.87549000001"/>
    <n v="0"/>
    <n v="0"/>
    <n v="0"/>
    <n v="0"/>
    <n v="12777.275890000001"/>
    <n v="12368.28233"/>
    <n v="402781.57829999994"/>
    <n v="415128.99145999999"/>
    <n v="1087503.6530900002"/>
    <n v="1050889.2566"/>
    <n v="0"/>
    <n v="0"/>
    <n v="0"/>
    <n v="0"/>
    <n v="0"/>
    <n v="0"/>
    <s v="Miscelaneos"/>
    <s v="Daños Sin Autos"/>
    <s v="Diversos"/>
    <x v="8"/>
    <x v="0"/>
    <n v="143863609.31300002"/>
    <n v="135855958.29756001"/>
    <n v="1025001350.6946898"/>
    <n v="915229324.65265012"/>
    <n v="979173922.5983398"/>
    <n v="876641246.77608013"/>
    <n v="18488020.312490001"/>
    <n v="15556913.919899998"/>
    <n v="3138927.3225399987"/>
    <n v="3067729.12347"/>
    <n v="9337306.9168400001"/>
    <n v="8049538.7633699989"/>
    <n v="9.2229902452998065"/>
    <n v="10.403091784995897"/>
    <n v="86748.275969999842"/>
    <n v="5.3601256888011095"/>
    <n v="18.261671434348319"/>
    <n v="20.10550022275369"/>
    <n v="1.1852533925102327"/>
    <n v="1.1912617262286587"/>
    <n v="0.16635571346460606"/>
    <n v="0.17414151568142375"/>
    <n v="0.1768300020996616"/>
    <n v="0.18461372197028128"/>
    <m/>
    <m/>
    <m/>
    <n v="0"/>
    <m/>
    <n v="0"/>
    <m/>
    <n v="0"/>
    <m/>
    <n v="-32.514997241918287"/>
    <n v="25.794121254926981"/>
    <n v="40.270752706249638"/>
    <n v="14.012048622205567"/>
    <n v="-2.9743557819400857"/>
    <n v="3.4841346278922547"/>
    <n v="37.037262096136274"/>
    <n v="39.502639203210599"/>
    <s v="Resto"/>
    <n v="2024"/>
    <n v="4"/>
    <d v="2026-02-27T00:00:00"/>
    <x v="8"/>
    <x v="77"/>
  </r>
  <r>
    <n v="2025"/>
    <n v="12"/>
    <n v="150.1"/>
    <x v="70"/>
    <s v="GMM. Gpo y Col"/>
    <n v="150.1"/>
    <m/>
    <m/>
    <x v="77"/>
    <n v="1244305.9920900001"/>
    <n v="1175921.8153299999"/>
    <n v="1244305.9920900001"/>
    <n v="1175921.8153299999"/>
    <n v="896421.98032999993"/>
    <n v="753231.63818000001"/>
    <n v="896421.98032999993"/>
    <n v="753231.63818000001"/>
    <n v="0"/>
    <n v="0"/>
    <n v="0"/>
    <n v="0"/>
    <n v="0"/>
    <n v="0"/>
    <n v="697534.10027000005"/>
    <n v="626352.99579000007"/>
    <n v="995443.86860000005"/>
    <n v="1040575.5827500001"/>
    <n v="0"/>
    <n v="0"/>
    <n v="0"/>
    <n v="0"/>
    <n v="0"/>
    <n v="0"/>
    <s v="GMM. Gpo y Col"/>
    <s v="Accidentes y Enfermedades"/>
    <s v="Gastos Medicos"/>
    <x v="29"/>
    <x v="0"/>
    <n v="63916320.319699995"/>
    <n v="56502043.960129991"/>
    <n v="1025001350.6946898"/>
    <n v="915229324.65265012"/>
    <n v="979173922.5983398"/>
    <n v="876641246.77608013"/>
    <n v="89461952.377649993"/>
    <n v="78987387.650929973"/>
    <n v="73926910.578630015"/>
    <n v="62198937.928239994"/>
    <n v="8042964.8261400005"/>
    <n v="8122429.7375700008"/>
    <n v="1.3908773048427918"/>
    <n v="1.4887463053301206"/>
    <n v="68384.176760000177"/>
    <n v="5.815367643367475"/>
    <n v="15.470737706647045"/>
    <n v="14.477463681720959"/>
    <n v="1.946773509279266"/>
    <n v="2.0812022590895567"/>
    <n v="0.12139554657627305"/>
    <n v="0.1270771170854004"/>
    <n v="0.12848384373788377"/>
    <n v="0.13413945780609213"/>
    <m/>
    <m/>
    <m/>
    <n v="0"/>
    <m/>
    <n v="0"/>
    <m/>
    <n v="0"/>
    <m/>
    <n v="19.010133787792615"/>
    <n v="72.041924255650628"/>
    <n v="64.054567944946243"/>
    <n v="1.2125787122898219"/>
    <n v="11.364375193930609"/>
    <n v="-4.3371875045085435"/>
    <n v="70.072670320529213"/>
    <n v="60.192936118556077"/>
    <s v="Resto"/>
    <n v="2024"/>
    <n v="4"/>
    <d v="2026-02-27T00:00:00"/>
    <x v="29"/>
    <x v="77"/>
  </r>
  <r>
    <n v="2025"/>
    <n v="12"/>
    <n v="150.1"/>
    <x v="70"/>
    <s v="Tecnicos"/>
    <n v="150.1"/>
    <m/>
    <m/>
    <x v="77"/>
    <n v="1682068.3776499997"/>
    <n v="1543979.8834900002"/>
    <n v="1682068.3776499997"/>
    <n v="1543979.8834900002"/>
    <n v="129117.72185000016"/>
    <n v="430987.63470000011"/>
    <n v="129117.72185000016"/>
    <n v="430987.63470000011"/>
    <n v="0"/>
    <n v="0"/>
    <n v="0"/>
    <n v="0"/>
    <n v="-656.80050000000006"/>
    <n v="376.39060999999998"/>
    <n v="184283.61926000004"/>
    <n v="136781.46092000004"/>
    <n v="566745.10759000015"/>
    <n v="465663.25063999993"/>
    <n v="0"/>
    <n v="0"/>
    <n v="0"/>
    <n v="0"/>
    <n v="0"/>
    <n v="0"/>
    <s v="Tecnicos"/>
    <s v="Daños Sin Autos"/>
    <s v="Diversos"/>
    <x v="7"/>
    <x v="0"/>
    <n v="211425975.92280996"/>
    <n v="194759384.29143998"/>
    <n v="1025001350.6946898"/>
    <n v="915229324.65265012"/>
    <n v="979173922.5983398"/>
    <n v="876641246.77608013"/>
    <n v="18807011.735299997"/>
    <n v="17544387.203949999"/>
    <n v="7015944.0200799983"/>
    <n v="5608070.4322000016"/>
    <n v="10524588.007879999"/>
    <n v="9262314.5266300011"/>
    <n v="8.9438364867547016"/>
    <n v="8.8004207017409168"/>
    <n v="138088.49415999954"/>
    <n v="8.9436718468031806"/>
    <n v="15.982272905985459"/>
    <n v="16.669482331342959"/>
    <n v="0.79558264792596256"/>
    <n v="0.79276276678897917"/>
    <n v="0.16410401571763647"/>
    <n v="0.1717844336771609"/>
    <n v="0.1686986902518639"/>
    <n v="0.17612448526328331"/>
    <m/>
    <m/>
    <m/>
    <n v="0"/>
    <m/>
    <n v="0"/>
    <m/>
    <n v="0"/>
    <m/>
    <n v="-70.041432409104772"/>
    <n v="7.6761280079701146"/>
    <n v="27.91407059823856"/>
    <n v="1.8403470934268931"/>
    <n v="34.728506349104428"/>
    <n v="21.707071969083881"/>
    <n v="32.516137641423832"/>
    <n v="29.373471222392972"/>
    <s v="Resto"/>
    <n v="2024"/>
    <n v="4"/>
    <d v="2026-02-27T00:00:00"/>
    <x v="7"/>
    <x v="77"/>
  </r>
  <r>
    <n v="2025"/>
    <n v="12"/>
    <n v="150.1"/>
    <x v="70"/>
    <s v="Automoviles Turistas"/>
    <n v="150.1"/>
    <m/>
    <m/>
    <x v="77"/>
    <n v="76.56326"/>
    <n v="198.87653"/>
    <n v="76.56326"/>
    <n v="198.87653"/>
    <n v="13386.109110000001"/>
    <n v="15020.887239999998"/>
    <n v="13386.109110000001"/>
    <n v="15020.887239999998"/>
    <n v="0"/>
    <n v="0"/>
    <n v="0"/>
    <n v="0"/>
    <n v="0"/>
    <n v="0"/>
    <n v="13386.109109999999"/>
    <n v="15020.88724"/>
    <n v="112.87040999999999"/>
    <n v="215.78092000000001"/>
    <n v="0"/>
    <n v="0"/>
    <n v="0"/>
    <n v="0"/>
    <n v="0"/>
    <n v="0"/>
    <s v="Automoviles Turistas"/>
    <s v="Automóviles"/>
    <s v="Automóviles"/>
    <x v="12"/>
    <x v="0"/>
    <n v="60473980.468180001"/>
    <n v="48470895.727079995"/>
    <n v="1025001350.6946898"/>
    <n v="915229324.65265012"/>
    <n v="979173922.5983398"/>
    <n v="876641246.77608013"/>
    <n v="2097418.8258400001"/>
    <n v="1901006.6212099998"/>
    <n v="1101962.7584699998"/>
    <n v="872757.55660999997"/>
    <n v="9537150.8495799992"/>
    <n v="9643036.0022999998"/>
    <n v="3.6503562882504881E-3"/>
    <n v="1.0461643204241663E-2"/>
    <n v="-122.31327"/>
    <n v="-61.502113899513432"/>
    <n v="8.0278965078309228E-4"/>
    <n v="2.0623850201592648E-3"/>
    <n v="1.266052927345932E-4"/>
    <n v="4.1030091772966868E-4"/>
    <n v="7.4695764984221355E-6"/>
    <n v="7.8191686107031355E-6"/>
    <n v="2.1729693820232222E-5"/>
    <n v="2.2686193551967205E-5"/>
    <m/>
    <m/>
    <m/>
    <n v="0"/>
    <m/>
    <n v="0"/>
    <m/>
    <n v="0"/>
    <m/>
    <n v="-10.883365968200941"/>
    <n v="17483.724060339126"/>
    <n v="7552.8707384425898"/>
    <n v="1.2147514974630995"/>
    <n v="-10.883365968200964"/>
    <n v="-47.692126810841295"/>
    <n v="11859.715145891647"/>
    <n v="6961.174899059657"/>
    <s v="Resto"/>
    <n v="2024"/>
    <n v="4"/>
    <d v="2026-02-27T00:00:00"/>
    <x v="12"/>
    <x v="77"/>
  </r>
  <r>
    <n v="2025"/>
    <n v="12"/>
    <n v="150.1"/>
    <x v="70"/>
    <s v="Gastos Medicos"/>
    <n v="150.1"/>
    <m/>
    <m/>
    <x v="77"/>
    <n v="3691998.8176799999"/>
    <n v="3387462.33121"/>
    <n v="3691998.8176799999"/>
    <n v="3387462.33121"/>
    <n v="1965940.3057000001"/>
    <n v="1619353.06895"/>
    <n v="1965940.3057000001"/>
    <n v="1619353.06895"/>
    <n v="0"/>
    <n v="0"/>
    <n v="0"/>
    <n v="0"/>
    <n v="2131.5908599999998"/>
    <n v="1924.1300200000001"/>
    <n v="1385592.6994900003"/>
    <n v="1248949.5485700001"/>
    <n v="2869441.3187000006"/>
    <n v="2819091.7017499995"/>
    <n v="0"/>
    <n v="0"/>
    <n v="0"/>
    <n v="0"/>
    <n v="0"/>
    <n v="0"/>
    <s v="Gastos Medicos"/>
    <s v="Accidentes y Enfermedades"/>
    <s v="Gastos Medicos"/>
    <x v="28"/>
    <x v="0"/>
    <n v="252212673.76791"/>
    <n v="230682100.09432"/>
    <n v="1025001350.6946898"/>
    <n v="915229324.65265012"/>
    <n v="979173922.5983398"/>
    <n v="876641246.77608013"/>
    <n v="177180208.77595001"/>
    <n v="158266338.74798006"/>
    <n v="139622278.47811997"/>
    <n v="117437565.55420999"/>
    <n v="9919354.7419199999"/>
    <n v="10243053.40268"/>
    <n v="2.0837535090325177"/>
    <n v="2.140355528539851"/>
    <n v="304536.48646999989"/>
    <n v="8.9901069500961661"/>
    <n v="37.220151045483959"/>
    <n v="33.070825641929211"/>
    <n v="1.4638434946680889"/>
    <n v="1.4684547825015264"/>
    <n v="0.36019453195625212"/>
    <n v="0.37705240432495352"/>
    <n v="0.37012169955279978"/>
    <n v="0.38641375176763237"/>
    <m/>
    <m/>
    <m/>
    <n v="0"/>
    <m/>
    <n v="0"/>
    <m/>
    <n v="0"/>
    <m/>
    <n v="21.402820879249628"/>
    <n v="53.248671052808447"/>
    <n v="47.804312214198639"/>
    <n v="1.4080419880900885"/>
    <n v="10.940646167529454"/>
    <n v="1.7860226724354389"/>
    <n v="48.287891111770236"/>
    <n v="44.30326079122198"/>
    <s v="Resto"/>
    <n v="2024"/>
    <n v="4"/>
    <d v="2026-02-27T00:00:00"/>
    <x v="28"/>
    <x v="77"/>
  </r>
  <r>
    <n v="2025"/>
    <n v="12"/>
    <n v="150.1"/>
    <x v="70"/>
    <s v="GMM. Individual"/>
    <n v="150.1"/>
    <m/>
    <m/>
    <x v="77"/>
    <n v="1666308.6368099998"/>
    <n v="1534139.63209"/>
    <n v="1666308.6368099998"/>
    <n v="1534139.63209"/>
    <n v="857529.72504000005"/>
    <n v="723730.06156000018"/>
    <n v="857529.72504000005"/>
    <n v="723730.06156000018"/>
    <n v="0"/>
    <n v="0"/>
    <n v="0"/>
    <n v="0"/>
    <n v="0"/>
    <n v="0"/>
    <n v="581374.71019999997"/>
    <n v="569542.46531"/>
    <n v="1242591.0468400002"/>
    <n v="1314720.3307100001"/>
    <n v="0"/>
    <n v="0"/>
    <n v="0"/>
    <n v="0"/>
    <n v="0"/>
    <n v="0"/>
    <s v="GMM. Individual"/>
    <s v="Accidentes y Enfermedades"/>
    <s v="Gastos Medicos"/>
    <x v="38"/>
    <x v="0"/>
    <n v="240533559.57975"/>
    <n v="222392282.78004"/>
    <n v="1025001350.6946898"/>
    <n v="915229324.65265012"/>
    <n v="979173922.5983398"/>
    <n v="876641246.77608013"/>
    <n v="87718256.398300007"/>
    <n v="79278951.097049981"/>
    <n v="65696782.829490021"/>
    <n v="55238627.625970006"/>
    <n v="10761875.827539999"/>
    <n v="10396487.921910001"/>
    <n v="1.89961440779652"/>
    <n v="1.9351159555730881"/>
    <n v="132169.00471999985"/>
    <n v="8.6151874285355987"/>
    <n v="15.48344046626017"/>
    <n v="14.756325824770968"/>
    <n v="0.69275515637872043"/>
    <n v="0.68983492273756675"/>
    <n v="0.16256648205201554"/>
    <n v="0.17017494015652262"/>
    <n v="0.16762352240759332"/>
    <n v="0.17500199057846341"/>
    <m/>
    <m/>
    <m/>
    <n v="0"/>
    <m/>
    <n v="0"/>
    <m/>
    <n v="0"/>
    <m/>
    <n v="18.487509444003834"/>
    <n v="51.462838642045618"/>
    <n v="47.174979801156894"/>
    <n v="1.3052841982622496"/>
    <n v="2.0775000304076974"/>
    <n v="-5.4862834463849319"/>
    <n v="46.787292704102313"/>
    <n v="43.3204273187458"/>
    <s v="Resto"/>
    <n v="2024"/>
    <n v="4"/>
    <d v="2026-02-27T00:00:00"/>
    <x v="38"/>
    <x v="77"/>
  </r>
  <r>
    <n v="2025"/>
    <n v="12"/>
    <n v="150.1"/>
    <x v="70"/>
    <s v="Accidentes y Enfermedades Total"/>
    <n v="150.1"/>
    <m/>
    <m/>
    <x v="77"/>
    <n v="10551863.65522"/>
    <n v="10597767.232340001"/>
    <n v="10551863.65522"/>
    <n v="10597767.232340001"/>
    <n v="5689071.1231300002"/>
    <n v="4955493.384349999"/>
    <n v="5689071.1231300002"/>
    <n v="4955493.384349999"/>
    <n v="0"/>
    <n v="0"/>
    <n v="0"/>
    <n v="0"/>
    <n v="1451.7529199999997"/>
    <n v="2045.6690800000001"/>
    <n v="3632965.6789299999"/>
    <n v="3432202.1755400002"/>
    <n v="8543680.2243000008"/>
    <n v="8578466.660219999"/>
    <n v="0"/>
    <n v="0"/>
    <n v="0"/>
    <n v="0"/>
    <n v="0"/>
    <n v="0"/>
    <s v="Accidentes y Enfermedades Total"/>
    <s v="Totales"/>
    <s v="Accidentes y Enfermedades Total"/>
    <x v="2"/>
    <x v="0"/>
    <n v="265708603.07286"/>
    <n v="236660733.72163001"/>
    <n v="1025001350.6946898"/>
    <n v="915229324.65265012"/>
    <n v="979173922.5983398"/>
    <n v="876641246.77608013"/>
    <n v="188947947.14104998"/>
    <n v="169654061.67242995"/>
    <n v="145343919.95890003"/>
    <n v="122278581.2772"/>
    <n v="10551863.65522"/>
    <n v="10597767.232340001"/>
    <n v="5.5845346905743387"/>
    <n v="6.2466923148602795"/>
    <n v="-45903.577120000497"/>
    <n v="-0.43314385109272102"/>
    <n v="100"/>
    <n v="100"/>
    <n v="3.9712164127130545"/>
    <n v="4.4780420755415751"/>
    <n v="1.029448756147348"/>
    <n v="1.0776291536869704"/>
    <n v="1.1579357158777761"/>
    <n v="1.2089058404808304"/>
    <m/>
    <m/>
    <m/>
    <n v="0"/>
    <m/>
    <n v="0"/>
    <m/>
    <n v="0"/>
    <m/>
    <n v="14.80332394543642"/>
    <n v="53.915320639265651"/>
    <n v="46.759786997660072"/>
    <n v="3.9142133532236785"/>
    <n v="5.8494078472639099"/>
    <n v="-0.40550878493600395"/>
    <n v="42.522257195407327"/>
    <n v="40.009506494392319"/>
    <s v="Resto"/>
    <n v="2024"/>
    <n v="4"/>
    <d v="2026-02-27T00:00:00"/>
    <x v="2"/>
    <x v="77"/>
  </r>
  <r>
    <n v="2025"/>
    <n v="12"/>
    <n v="150.1"/>
    <x v="70"/>
    <s v="Otros Automoviles y Obligatorios"/>
    <n v="150.1"/>
    <m/>
    <m/>
    <x v="77"/>
    <n v="2004.9955400000001"/>
    <n v="2028.69308"/>
    <n v="2004.9955400000001"/>
    <n v="2028.69308"/>
    <n v="762.41831000000002"/>
    <n v="817.92979000000003"/>
    <n v="762.41831000000002"/>
    <n v="817.92979000000003"/>
    <n v="0"/>
    <n v="0"/>
    <n v="0"/>
    <n v="0"/>
    <n v="0"/>
    <n v="0"/>
    <n v="239.57092"/>
    <n v="817.92978999999991"/>
    <n v="372.50463000000013"/>
    <n v="1994.3606500000001"/>
    <n v="0"/>
    <n v="0"/>
    <n v="0"/>
    <n v="0"/>
    <n v="0"/>
    <n v="0"/>
    <s v="Otros Automoviles y Obligatorios"/>
    <s v="Automóviles"/>
    <s v="Automóviles"/>
    <x v="9"/>
    <x v="0"/>
    <n v="36549191.280589998"/>
    <n v="31260746.304049999"/>
    <n v="1025001350.6946898"/>
    <n v="915229324.65265012"/>
    <n v="979173922.5983398"/>
    <n v="876641246.77608013"/>
    <n v="6335924.7192400005"/>
    <n v="4915215.4919500006"/>
    <n v="3404863.2988200011"/>
    <n v="3043391.8701899992"/>
    <n v="21441051.000499997"/>
    <n v="18329518.164349999"/>
    <n v="3.16448763021367E-2"/>
    <n v="4.1273736285266344E-2"/>
    <n v="-23.69753999999989"/>
    <n v="-1.1681185406320793"/>
    <n v="9.3511999013166109E-3"/>
    <n v="1.1067901849955375E-2"/>
    <n v="5.4857452921667884E-3"/>
    <n v="6.4895862058711373E-3"/>
    <n v="1.9560906321158738E-4"/>
    <n v="2.047639845921893E-4"/>
    <n v="2.2165953661612998E-4"/>
    <n v="2.3141656720587636E-4"/>
    <m/>
    <m/>
    <m/>
    <n v="0"/>
    <m/>
    <n v="0"/>
    <m/>
    <n v="0"/>
    <m/>
    <n v="-6.786827020935382"/>
    <n v="38.025935459188105"/>
    <n v="40.318064771039694"/>
    <n v="2.2392038771842201E-2"/>
    <n v="-70.710087475845569"/>
    <n v="-81.322102900495949"/>
    <n v="64.313541552490207"/>
    <n v="41.012130378725622"/>
    <s v="Resto"/>
    <n v="2024"/>
    <n v="4"/>
    <d v="2026-02-27T00:00:00"/>
    <x v="9"/>
    <x v="77"/>
  </r>
  <r>
    <n v="2025"/>
    <n v="12"/>
    <n v="150.1"/>
    <x v="70"/>
    <s v="Vida Total"/>
    <n v="150.1"/>
    <m/>
    <m/>
    <x v="77"/>
    <n v="31372362.677019998"/>
    <n v="28856988.652779996"/>
    <n v="31372362.677019998"/>
    <n v="28856988.652779996"/>
    <n v="12798215.044879999"/>
    <n v="12607878.190240001"/>
    <n v="12798215.044879999"/>
    <n v="12607878.190240001"/>
    <n v="0"/>
    <n v="0"/>
    <n v="0"/>
    <n v="0"/>
    <n v="235085.20093999998"/>
    <n v="187148.29290999996"/>
    <n v="9349745.9800500013"/>
    <n v="9503368.7599399984"/>
    <n v="21620033.549650002"/>
    <n v="21349481.58983"/>
    <n v="22011682.954360001"/>
    <n v="20303731.912239999"/>
    <n v="7403335.7643899992"/>
    <n v="7189826.4654799998"/>
    <n v="1957343.9582700001"/>
    <n v="1363430.2750599999"/>
    <s v="Vida Total"/>
    <s v="Totales"/>
    <s v="Vida Total"/>
    <x v="36"/>
    <x v="0"/>
    <n v="147960105.98001"/>
    <n v="128023966.05524001"/>
    <n v="1025001350.6946898"/>
    <n v="915229324.65265012"/>
    <n v="979173922.5983398"/>
    <n v="876641246.77608013"/>
    <n v="419079410.71260005"/>
    <n v="375894584.23469001"/>
    <n v="220434023.07100993"/>
    <n v="204982911.17896998"/>
    <n v="31372362.677019998"/>
    <n v="28856988.652779996"/>
    <n v="7.486018610094594"/>
    <n v="7.6768833239595491"/>
    <n v="2515374.024240002"/>
    <n v="8.7166892377652072"/>
    <n v="100"/>
    <n v="100"/>
    <n v="21.203257776294464"/>
    <n v="22.540302055889079"/>
    <n v="3.0607142766941262"/>
    <n v="3.2039622331618243"/>
    <n v="3.1529790267299256"/>
    <n v="3.2917671577631022"/>
    <n v="5.252389497477691"/>
    <n v="1.7665711020738082"/>
    <n v="0.46705801054309598"/>
    <n v="1707951.0421200022"/>
    <n v="8.4120054850131964"/>
    <n v="213509.29890999943"/>
    <n v="2.9696029512688016"/>
    <n v="593913.68321000016"/>
    <n v="43.560253433851905"/>
    <n v="1.509666033951218"/>
    <n v="40.794552761735694"/>
    <n v="43.690900467625184"/>
    <n v="5.805916376510182"/>
    <n v="-1.6165086694054254"/>
    <n v="1.267253065052798"/>
    <n v="43.245751485900726"/>
    <n v="44.51334670565025"/>
    <s v="Resto"/>
    <n v="2024"/>
    <n v="4"/>
    <d v="2026-02-27T00:00:00"/>
    <x v="36"/>
    <x v="77"/>
  </r>
  <r>
    <n v="2025"/>
    <n v="12"/>
    <n v="150.1"/>
    <x v="70"/>
    <s v="Vida Individual"/>
    <n v="150.1"/>
    <m/>
    <m/>
    <x v="77"/>
    <n v="4565830.26657"/>
    <n v="4125551.3037099987"/>
    <n v="4565830.26657"/>
    <n v="4125551.3037099987"/>
    <n v="2140489.7694399999"/>
    <n v="1904167.44802"/>
    <n v="2140489.7694399999"/>
    <n v="1904167.44802"/>
    <n v="0"/>
    <n v="0"/>
    <n v="0"/>
    <n v="0"/>
    <n v="441.04660999999999"/>
    <n v="-610.10637999999994"/>
    <n v="2049993.03841"/>
    <n v="1780426.0204699999"/>
    <n v="3133006.9560700003"/>
    <n v="2666479.0867300001"/>
    <n v="1468859.0391299997"/>
    <n v="1241063.80562"/>
    <n v="2117221.1737799998"/>
    <n v="1952548.9040700002"/>
    <n v="979750.05365999998"/>
    <n v="931938.59401999996"/>
    <s v="Vida Individual"/>
    <s v="Vida"/>
    <s v="Vida"/>
    <x v="35"/>
    <x v="0"/>
    <n v="121477207.54775998"/>
    <n v="108091592.45216998"/>
    <n v="1025001350.6946898"/>
    <n v="915229324.65265012"/>
    <n v="979173922.5983398"/>
    <n v="876641246.77608013"/>
    <n v="318916234.91786987"/>
    <n v="280512511.78619993"/>
    <n v="158972712.63444"/>
    <n v="148438254.48143995"/>
    <n v="39086032.550129995"/>
    <n v="33769102.515010007"/>
    <n v="1.4316706917557311"/>
    <n v="1.4707191766385086"/>
    <n v="440278.96286000125"/>
    <n v="10.672003096024273"/>
    <n v="11.681488165149712"/>
    <n v="12.216940920701802"/>
    <n v="3.7585900752409853"/>
    <n v="3.816718035249167"/>
    <n v="0.44544626828789352"/>
    <n v="0.46629410375371255"/>
    <n v="0.4507669490677364"/>
    <n v="0.47060885155496063"/>
    <n v="0.46057832067040216"/>
    <n v="0.66388002301771976"/>
    <n v="0.307212348067609"/>
    <n v="227795.2335099997"/>
    <n v="18.354836590871315"/>
    <n v="164672.26970999967"/>
    <n v="8.4337078250254152"/>
    <n v="47811.459640000015"/>
    <n v="5.1303229576276088"/>
    <n v="12.410795156998077"/>
    <n v="46.880625088326056"/>
    <n v="46.155466453844191"/>
    <n v="1.3464510568943278"/>
    <n v="15.140590782246566"/>
    <n v="17.49602581403029"/>
    <n v="65.432125340107206"/>
    <n v="66.770672582075292"/>
    <s v="Resto"/>
    <n v="2024"/>
    <n v="4"/>
    <d v="2026-02-27T00:00:00"/>
    <x v="35"/>
    <x v="77"/>
  </r>
  <r>
    <n v="2025"/>
    <n v="12"/>
    <n v="150.1"/>
    <x v="70"/>
    <s v="Daños"/>
    <n v="150.1"/>
    <m/>
    <m/>
    <x v="77"/>
    <n v="50692263.346999995"/>
    <n v="46473994.589810014"/>
    <n v="50692263.346999995"/>
    <n v="46473994.589810014"/>
    <n v="26467713.7355"/>
    <n v="21400951.552610002"/>
    <n v="26467713.7355"/>
    <n v="21400951.552610002"/>
    <n v="0"/>
    <n v="0"/>
    <n v="0"/>
    <n v="0"/>
    <n v="29926.334609999998"/>
    <n v="99550.700419999994"/>
    <n v="12700212.591699997"/>
    <n v="11595958.432039998"/>
    <n v="24425071.432490002"/>
    <n v="23225947.695009995"/>
    <n v="0"/>
    <n v="0"/>
    <n v="0"/>
    <n v="0"/>
    <n v="0"/>
    <n v="0"/>
    <s v="Daños"/>
    <s v="Totales"/>
    <s v="Daños Total"/>
    <x v="23"/>
    <x v="0"/>
    <n v="134340124.57001001"/>
    <n v="130867240.77000001"/>
    <n v="1025001350.6946898"/>
    <n v="915229324.65265012"/>
    <n v="979173922.5983398"/>
    <n v="876641246.77608013"/>
    <n v="371146564.74468988"/>
    <n v="331092600.86896008"/>
    <n v="192698359.00147003"/>
    <n v="170533067.60229999"/>
    <n v="50692263.346999995"/>
    <n v="46473994.589810014"/>
    <n v="13.658287092558968"/>
    <n v="14.036554869495108"/>
    <n v="4218268.7571899816"/>
    <n v="9.0766218708363091"/>
    <n v="100"/>
    <n v="100"/>
    <n v="37.734268528671961"/>
    <n v="35.512320972280868"/>
    <n v="4.9455801509572215"/>
    <n v="5.1770438506453287"/>
    <n v="5.0778524396000888"/>
    <n v="5.3013698318122637"/>
    <m/>
    <m/>
    <m/>
    <n v="0"/>
    <m/>
    <n v="0"/>
    <m/>
    <n v="0"/>
    <m/>
    <n v="23.675406069839312"/>
    <n v="52.212531041122624"/>
    <n v="46.049305082336133"/>
    <n v="13.735308319516145"/>
    <n v="9.5227502420921937"/>
    <n v="5.1628624727232841"/>
    <n v="51.996624152371126"/>
    <n v="49.926739628933831"/>
    <s v="Resto"/>
    <n v="2024"/>
    <n v="4"/>
    <d v="2026-02-27T00:00:00"/>
    <x v="23"/>
    <x v="77"/>
  </r>
  <r>
    <n v="2025"/>
    <n v="12"/>
    <n v="150.1"/>
    <x v="70"/>
    <s v="Accidentes Personales"/>
    <n v="150.1"/>
    <m/>
    <m/>
    <x v="77"/>
    <n v="600080.98424999986"/>
    <n v="533242.53232"/>
    <n v="600080.98424999986"/>
    <n v="533242.53232"/>
    <n v="268786.31205000001"/>
    <n v="259826.84935"/>
    <n v="268786.31205000001"/>
    <n v="259826.84935"/>
    <n v="0"/>
    <n v="0"/>
    <n v="0"/>
    <n v="0"/>
    <n v="0"/>
    <n v="0"/>
    <n v="224369.47346999997"/>
    <n v="228089.82201999999"/>
    <n v="518687.17451000016"/>
    <n v="487307.32190999994"/>
    <n v="0"/>
    <n v="0"/>
    <n v="0"/>
    <n v="0"/>
    <n v="0"/>
    <n v="0"/>
    <s v="Accidentes Personales"/>
    <s v="Accidentes y Enfermedades"/>
    <s v="Accidentes Personales"/>
    <x v="5"/>
    <x v="0"/>
    <n v="264134817.49333003"/>
    <n v="233251000.72824001"/>
    <n v="1025001350.6946898"/>
    <n v="915229324.65265012"/>
    <n v="979173922.5983398"/>
    <n v="876641246.77608013"/>
    <n v="6811902.2167499969"/>
    <n v="6595100.8747899998"/>
    <n v="1727181.4153400001"/>
    <n v="1583187.5877299996"/>
    <n v="69079715.226029992"/>
    <n v="60859754.919709988"/>
    <n v="8.8093012077366897"/>
    <n v="8.085434058459029"/>
    <n v="66838.451929999865"/>
    <n v="12.534343732710717"/>
    <n v="0.86867900697987066"/>
    <n v="0.876182516711556"/>
    <n v="0.22718738481539003"/>
    <n v="0.22861318093176336"/>
    <n v="5.8544409121343878E-2"/>
    <n v="6.1284412339906134E-2"/>
    <n v="5.8263269975792939E-2"/>
    <n v="6.0827908141562241E-2"/>
    <m/>
    <m/>
    <m/>
    <n v="0"/>
    <m/>
    <n v="0"/>
    <m/>
    <n v="0"/>
    <m/>
    <n v="3.4482435985401683"/>
    <n v="44.791672974929817"/>
    <n v="48.725829918247662"/>
    <n v="15.562135492124243"/>
    <n v="-1.6310892424098666"/>
    <n v="6.4394379458545759"/>
    <n v="43.257185543860828"/>
    <n v="46.806155328428567"/>
    <s v="Resto"/>
    <n v="2024"/>
    <n v="4"/>
    <d v="2026-02-27T00:00:00"/>
    <x v="5"/>
    <x v="77"/>
  </r>
  <r>
    <n v="2025"/>
    <n v="12"/>
    <n v="150.1"/>
    <x v="70"/>
    <s v="AP Gpo y Col"/>
    <n v="150.1"/>
    <m/>
    <m/>
    <x v="77"/>
    <n v="402447.33802000002"/>
    <n v="349985.46801000007"/>
    <n v="402447.33802000002"/>
    <n v="349985.46801000007"/>
    <n v="151440.75025999994"/>
    <n v="146207.32697000002"/>
    <n v="151440.75025999994"/>
    <n v="146207.32697000002"/>
    <n v="0"/>
    <n v="0"/>
    <n v="0"/>
    <n v="0"/>
    <n v="0"/>
    <n v="0"/>
    <n v="125156.61080000001"/>
    <n v="132930.91826999997"/>
    <n v="355336.83486"/>
    <n v="335616.39293000003"/>
    <n v="0"/>
    <n v="0"/>
    <n v="0"/>
    <n v="0"/>
    <n v="0"/>
    <n v="0"/>
    <s v="AP Gpo y Col"/>
    <s v="Accidentes y Enfermedades"/>
    <s v="Accidentes Personales"/>
    <x v="3"/>
    <x v="0"/>
    <n v="372997976.69753003"/>
    <n v="325962336.40078002"/>
    <n v="1025001350.6946898"/>
    <n v="915229324.65265012"/>
    <n v="979173922.5983398"/>
    <n v="876641246.77608013"/>
    <n v="2989208.7794700004"/>
    <n v="2889579.59987"/>
    <n v="1322156.15447"/>
    <n v="1195750.6656100003"/>
    <n v="69931595.038479999"/>
    <n v="61691553.854459994"/>
    <n v="13.463339890609971"/>
    <n v="12.111985702894138"/>
    <n v="52461.870009999955"/>
    <n v="14.989728090224874"/>
    <n v="0.57548714254058209"/>
    <n v="0.56731504743043171"/>
    <n v="0.10789531395939742"/>
    <n v="0.10736991024008459"/>
    <n v="3.9263103189790267E-2"/>
    <n v="4.1100700164896566E-2"/>
    <n v="3.8240193859918913E-2"/>
    <n v="3.9923454354572098E-2"/>
    <m/>
    <m/>
    <m/>
    <n v="0"/>
    <m/>
    <n v="0"/>
    <m/>
    <n v="0"/>
    <m/>
    <n v="3.5794535051405063"/>
    <n v="37.629954519036716"/>
    <n v="41.775256498884829"/>
    <n v="11.454074448619615"/>
    <n v="-5.8483816791285008"/>
    <n v="5.8758875744526318"/>
    <n v="35.22196364734063"/>
    <n v="39.607993253692328"/>
    <s v="Resto"/>
    <n v="2024"/>
    <n v="4"/>
    <d v="2026-02-27T00:00:00"/>
    <x v="3"/>
    <x v="77"/>
  </r>
  <r>
    <n v="2025"/>
    <n v="12"/>
    <n v="150.1"/>
    <x v="70"/>
    <s v="Vida Gpo y Col"/>
    <n v="150.1"/>
    <m/>
    <m/>
    <x v="77"/>
    <n v="12084078.388599997"/>
    <n v="12187110.46477"/>
    <n v="12084078.388599997"/>
    <n v="12187110.46477"/>
    <n v="7024331.2738200007"/>
    <n v="6932547.5450100005"/>
    <n v="7024331.2738200007"/>
    <n v="6932547.5450100005"/>
    <n v="0"/>
    <n v="0"/>
    <n v="0"/>
    <n v="0"/>
    <n v="249266.6575"/>
    <n v="269868.51256"/>
    <n v="4779093.9308699993"/>
    <n v="4627282.1169499997"/>
    <n v="8128108.127989999"/>
    <n v="8109862.2158700004"/>
    <n v="8750203.0299900025"/>
    <n v="8689805.6719000023"/>
    <n v="3069432.5947699999"/>
    <n v="3217127.4853899996"/>
    <n v="264442.76384000003"/>
    <n v="280177.30748000002"/>
    <s v="Vida Gpo y Col"/>
    <s v="Vida"/>
    <s v="Vida"/>
    <x v="37"/>
    <x v="0"/>
    <n v="231954401.33179998"/>
    <n v="202070387.21249995"/>
    <n v="1025001350.6946898"/>
    <n v="915229324.65265012"/>
    <n v="979173922.5983398"/>
    <n v="876641246.77608013"/>
    <n v="100163175.79472996"/>
    <n v="95382072.448490024"/>
    <n v="61461310.436570011"/>
    <n v="56544656.697530009"/>
    <n v="88337630.994609997"/>
    <n v="78407747.126339987"/>
    <n v="12.064392220714506"/>
    <n v="12.777149994671699"/>
    <n v="-103032.07617000304"/>
    <n v="-0.84541841536469597"/>
    <n v="13.679423199991994"/>
    <n v="15.543247844033401"/>
    <n v="5.2096784192140788"/>
    <n v="6.0311214487622431"/>
    <n v="1.1789329233966446"/>
    <n v="1.2341094988042205"/>
    <n v="1.3315909069451288"/>
    <n v="1.3902050022844687"/>
    <n v="8.7359480772876914"/>
    <n v="3.0644321832011006"/>
    <n v="0.2640119602257196"/>
    <n v="60397.358090000227"/>
    <n v="0.69503692453452004"/>
    <n v="-147694.89061999973"/>
    <n v="-4.5908933137007839"/>
    <n v="-15734.543639999989"/>
    <n v="-5.6159236383279136"/>
    <n v="1.3239538310280352"/>
    <n v="58.128812541026598"/>
    <n v="56.884259521978777"/>
    <n v="11.428866751985918"/>
    <n v="3.280798751472358"/>
    <n v="0.22498424306511833"/>
    <n v="58.797125427166549"/>
    <n v="57.057468965317057"/>
    <s v="Resto"/>
    <n v="2024"/>
    <n v="4"/>
    <d v="2026-02-27T00:00:00"/>
    <x v="37"/>
    <x v="77"/>
  </r>
  <r>
    <n v="2025"/>
    <n v="12"/>
    <n v="150.1"/>
    <x v="70"/>
    <s v="AP Individual"/>
    <n v="150.1"/>
    <m/>
    <m/>
    <x v="77"/>
    <n v="30824.376500000002"/>
    <n v="30330.381019999997"/>
    <n v="30824.376500000002"/>
    <n v="30330.381019999997"/>
    <n v="13705.361800000001"/>
    <n v="16076.635849999999"/>
    <n v="13705.361800000001"/>
    <n v="16076.635849999999"/>
    <n v="0"/>
    <n v="0"/>
    <n v="0"/>
    <n v="0"/>
    <n v="0"/>
    <n v="0"/>
    <n v="9211.0007000000023"/>
    <n v="13656.766189999998"/>
    <n v="24514.18730999999"/>
    <n v="23720.380540000006"/>
    <n v="0"/>
    <n v="0"/>
    <n v="0"/>
    <n v="0"/>
    <n v="0"/>
    <n v="0"/>
    <s v="AP Individual"/>
    <s v="Accidentes y Enfermedades"/>
    <s v="Accidentes Personales"/>
    <x v="4"/>
    <x v="0"/>
    <n v="314304729.25861001"/>
    <n v="285351492.75500995"/>
    <n v="1025001350.6946898"/>
    <n v="915229324.65265012"/>
    <n v="979173922.5983398"/>
    <n v="876641246.77608013"/>
    <n v="3822693.4372799997"/>
    <n v="3705521.2749200007"/>
    <n v="405025.26086999994"/>
    <n v="387436.92212"/>
    <n v="101732641.47672002"/>
    <n v="89056833.173260018"/>
    <n v="0.80635230121756207"/>
    <n v="0.8185186042591216"/>
    <n v="493.99548000000505"/>
    <n v="1.6287150486974156"/>
    <n v="3.0299396587528594E-2"/>
    <n v="3.4057331637867984E-2"/>
    <n v="9.8071628042980218E-3"/>
    <n v="1.0629129964299962E-2"/>
    <n v="3.0072522810929885E-3"/>
    <n v="3.14799810213535E-3"/>
    <n v="3.3139651673105047E-3"/>
    <n v="3.4598396016092617E-3"/>
    <m/>
    <m/>
    <m/>
    <n v="0"/>
    <m/>
    <n v="0"/>
    <m/>
    <n v="0"/>
    <m/>
    <n v="-14.749815024267022"/>
    <n v="44.462738118968929"/>
    <n v="53.005057336401372"/>
    <n v="3.3838288926870117"/>
    <n v="-32.553574017071142"/>
    <n v="3.3465178548100383"/>
    <n v="37.574163008220921"/>
    <n v="57.573975961179904"/>
    <s v="Resto"/>
    <n v="2024"/>
    <n v="4"/>
    <d v="2026-02-27T00:00:00"/>
    <x v="4"/>
    <x v="77"/>
  </r>
  <r>
    <n v="2025"/>
    <n v="12"/>
    <n v="150.1"/>
    <x v="70"/>
    <s v="Daños Sin Autos"/>
    <n v="150.1"/>
    <m/>
    <m/>
    <x v="77"/>
    <n v="26903045.233579997"/>
    <n v="24708640.952029996"/>
    <n v="26903045.233579997"/>
    <n v="24708640.952029996"/>
    <n v="10502328.878870001"/>
    <n v="7220440.4031799994"/>
    <n v="10502328.878870001"/>
    <n v="7220440.4031799994"/>
    <n v="0"/>
    <n v="0"/>
    <n v="0"/>
    <n v="0"/>
    <n v="11300.735139999997"/>
    <n v="48412.354480000009"/>
    <n v="3030917.1857099999"/>
    <n v="2510089.9174300004"/>
    <n v="7953793.3140199995"/>
    <n v="7830298.7251099991"/>
    <n v="0"/>
    <n v="0"/>
    <n v="0"/>
    <n v="0"/>
    <n v="0"/>
    <n v="0"/>
    <s v="Daños Sin Autos"/>
    <s v="Totales"/>
    <s v="Daños Sin Autos Total"/>
    <x v="24"/>
    <x v="0"/>
    <n v="185872098.09371999"/>
    <n v="179394662.33004999"/>
    <n v="1025001350.6946898"/>
    <n v="915229324.65265012"/>
    <n v="979173922.5983398"/>
    <n v="876641246.77608013"/>
    <n v="158795452.76903"/>
    <n v="137875233.45422003"/>
    <n v="62296046.385199986"/>
    <n v="56116765.89553"/>
    <n v="122826856.34649999"/>
    <n v="112521907.56318"/>
    <n v="16.941949384854752"/>
    <n v="17.921014770382406"/>
    <n v="2194404.2815500014"/>
    <n v="8.8811209236893127"/>
    <n v="21.903227057839302"/>
    <n v="21.958960247946671"/>
    <n v="14.473955752097343"/>
    <n v="13.773342323068164"/>
    <n v="2.624683881181872"/>
    <n v="2.7475246851131381"/>
    <n v="2.6997212924102354"/>
    <n v="2.8185578813337888"/>
    <m/>
    <m/>
    <m/>
    <n v="0"/>
    <m/>
    <n v="0"/>
    <m/>
    <n v="0"/>
    <m/>
    <n v="45.452746542227594"/>
    <n v="39.037695501329878"/>
    <n v="29.222329213484272"/>
    <n v="16.858740623650711"/>
    <n v="20.749347051808307"/>
    <n v="1.5771376450042895"/>
    <n v="38.10656206476299"/>
    <n v="32.056119511516322"/>
    <s v="Resto"/>
    <n v="2024"/>
    <n v="4"/>
    <d v="2026-02-27T00:00:00"/>
    <x v="24"/>
    <x v="77"/>
  </r>
  <r>
    <n v="2025"/>
    <n v="12"/>
    <n v="150.1"/>
    <x v="70"/>
    <s v="Total General Sin Pensiones"/>
    <n v="150.1"/>
    <m/>
    <m/>
    <x v="77"/>
    <n v="174912381.00930002"/>
    <n v="150867455.49276003"/>
    <n v="174912381.00930002"/>
    <n v="150867455.49276003"/>
    <n v="93853301.676530004"/>
    <n v="79607843.64710997"/>
    <n v="93853301.676530004"/>
    <n v="79607843.64710997"/>
    <n v="0"/>
    <n v="0"/>
    <n v="0"/>
    <n v="0"/>
    <n v="445971.13901000004"/>
    <n v="528895.05640999996"/>
    <n v="59071490.957059994"/>
    <n v="51021675.960499987"/>
    <n v="97471919.705970019"/>
    <n v="90068013.888300017"/>
    <n v="27506557.996880002"/>
    <n v="23236063.107520003"/>
    <n v="15038556.523699999"/>
    <n v="13545514.373850001"/>
    <n v="2131023.5096999998"/>
    <n v="1490327.1256299997"/>
    <s v="Total General Sin Pensiones"/>
    <s v="Totales"/>
    <s v="Total General Sin Pensiones"/>
    <x v="25"/>
    <x v="0"/>
    <n v="174912381.00930002"/>
    <n v="150867455.49276003"/>
    <n v="1025001350.6946898"/>
    <n v="915229324.65265012"/>
    <n v="979173922.5983398"/>
    <n v="876641246.77608013"/>
    <n v="979173922.5983398"/>
    <n v="876641246.77608013"/>
    <n v="558476302.03137994"/>
    <n v="497794560.05847001"/>
    <n v="174912381.00930002"/>
    <n v="150867455.49276003"/>
    <n v="17.863259730728107"/>
    <n v="17.209714469583474"/>
    <n v="24044925.516539991"/>
    <n v="15.937781569925047"/>
    <n v="100"/>
    <n v="100"/>
    <n v="100"/>
    <n v="100"/>
    <n v="17.064600050600323"/>
    <n v="17.863259730728107"/>
    <n v="16.484115120548349"/>
    <n v="17.209714469583474"/>
    <n v="2.8091595744184539"/>
    <n v="1.5358412000795145"/>
    <n v="0.2176348308015707"/>
    <n v="4270494.8893599994"/>
    <n v="18.378736835061858"/>
    <n v="1493042.1498499978"/>
    <n v="11.022410139937966"/>
    <n v="640696.38407000015"/>
    <n v="42.990318907277583"/>
    <n v="17.894540759787535"/>
    <n v="53.6573232466259"/>
    <n v="52.766743753380439"/>
    <n v="16.805243362189525"/>
    <n v="15.777245347236391"/>
    <n v="8.2203498201393934"/>
    <n v="60.603598590499445"/>
    <n v="56.647941658595613"/>
    <s v="Resto"/>
    <n v="2024"/>
    <n v="4"/>
    <d v="2026-02-27T00:00:00"/>
    <x v="25"/>
    <x v="77"/>
  </r>
  <r>
    <n v="2025"/>
    <n v="12"/>
    <n v="150.1"/>
    <x v="70"/>
    <s v="Total General"/>
    <n v="150.1"/>
    <m/>
    <m/>
    <x v="77"/>
    <n v="220538706.54879996"/>
    <n v="189869673.12355"/>
    <n v="220538706.54879996"/>
    <n v="189869673.12355"/>
    <n v="118187413.59335999"/>
    <n v="100340241.69457997"/>
    <n v="118187413.59335999"/>
    <n v="100340241.69457997"/>
    <n v="0"/>
    <n v="0"/>
    <n v="0"/>
    <n v="0"/>
    <n v="445971.13900999993"/>
    <n v="528895.05641000008"/>
    <n v="83356167.558599994"/>
    <n v="71671369.622510001"/>
    <n v="99953034.83766003"/>
    <n v="89523342.314430013"/>
    <n v="39946942.923260003"/>
    <n v="35763789.148400001"/>
    <n v="20130756.773509998"/>
    <n v="17602317.820129998"/>
    <n v="29795350.03091"/>
    <n v="23494121.521480005"/>
    <s v="Total General"/>
    <s v="Totales"/>
    <s v="Total General"/>
    <x v="26"/>
    <x v="0"/>
    <n v="220538706.54879996"/>
    <n v="189869673.12355"/>
    <n v="1025001350.6946898"/>
    <n v="915229324.65265012"/>
    <n v="979173922.5983398"/>
    <n v="876641246.77608013"/>
    <n v="1025001350.6946898"/>
    <n v="915229324.65265012"/>
    <n v="593582477.48155999"/>
    <n v="529500429.12055987"/>
    <n v="220538706.54879996"/>
    <n v="189869673.12355"/>
    <n v="21.515943017960993"/>
    <n v="20.745584522830903"/>
    <n v="30669033.425249964"/>
    <n v="16.152676159764255"/>
    <n v="100"/>
    <n v="100"/>
    <n v="100"/>
    <n v="100"/>
    <n v="21.515943017960993"/>
    <n v="22.522935043406548"/>
    <n v="20.745584522830903"/>
    <n v="21.658765637803519"/>
    <n v="3.8972575886057279"/>
    <n v="1.9639736825582204"/>
    <n v="2.9068595871328697"/>
    <n v="4183153.7748600021"/>
    <n v="11.696617932462971"/>
    <n v="2528438.9533799998"/>
    <n v="14.364238728200206"/>
    <n v="6301228.509429995"/>
    <n v="26.82044741987464"/>
    <n v="17.786654284832217"/>
    <n v="53.590326815128911"/>
    <n v="52.846902848612174"/>
    <n v="19.910866320515932"/>
    <n v="16.303299347610235"/>
    <n v="11.650249257448554"/>
    <n v="83.395334312743927"/>
    <n v="80.058862604549446"/>
    <s v="Resto"/>
    <n v="2024"/>
    <n v="4"/>
    <d v="2026-02-27T00:00:00"/>
    <x v="26"/>
    <x v="77"/>
  </r>
  <r>
    <n v="2025"/>
    <n v="12"/>
    <n v="120"/>
    <x v="71"/>
    <s v="Gastos Medicos"/>
    <n v="234"/>
    <s v="114bd151f8fb0c58642d2170da4ae7d7c57977260ac2cc8905306cab6b2acabc"/>
    <s v="a62909462c6310cff6f2c460478962c30aafe7f1a24cba6daff12de1aba6d3de"/>
    <x v="45"/>
    <n v="4775.9950799999997"/>
    <n v="180.68959000000001"/>
    <n v="4775.9950799999997"/>
    <n v="180.68959000000001"/>
    <n v="1361.2356400000001"/>
    <n v="79.105639999999994"/>
    <n v="1361.2356400000001"/>
    <n v="79.105639999999994"/>
    <n v="34851877.802999951"/>
    <n v="34722901.368000001"/>
    <n v="143.042"/>
    <n v="137.94900000000001"/>
    <n v="0"/>
    <n v="0"/>
    <n v="1361.2356399999999"/>
    <n v="79.105639999999994"/>
    <n v="4766.2264299999997"/>
    <n v="205.35194000000001"/>
    <n v="0"/>
    <n v="0"/>
    <n v="0"/>
    <n v="0"/>
    <n v="0"/>
    <n v="0"/>
    <s v="Gastos Medicos"/>
    <s v="Accidentes y Enfermedades"/>
    <s v="Gastos Medicos"/>
    <x v="28"/>
    <x v="0"/>
    <n v="3737634.6790500004"/>
    <n v="3543412.1833600001"/>
    <n v="1025001350.6946898"/>
    <n v="915229324.65265012"/>
    <n v="979173922.5983398"/>
    <n v="876641246.77608013"/>
    <n v="177180208.77595001"/>
    <n v="158266338.74798006"/>
    <n v="139622278.47811997"/>
    <n v="117437565.55420999"/>
    <n v="160116.58649000002"/>
    <n v="139645.32724000001"/>
    <n v="2.6955578803044512E-3"/>
    <n v="1.1416804825928669E-4"/>
    <n v="4595.3054899999997"/>
    <n v="2543.2043373389683"/>
    <n v="2.9828234442771371"/>
    <n v="0.12939179102603246"/>
    <n v="0.12778121700256487"/>
    <n v="5.0993105134233404E-3"/>
    <n v="4.6595012550599006E-4"/>
    <n v="4.8775758522310323E-4"/>
    <n v="1.9742548138803981E-5"/>
    <n v="2.0611577502712856E-5"/>
    <m/>
    <m/>
    <m/>
    <n v="0"/>
    <m/>
    <n v="0"/>
    <m/>
    <n v="0"/>
    <m/>
    <n v="1620.7820327349609"/>
    <n v="28.501613113052038"/>
    <n v="43.779854722123169"/>
    <n v="9.7494157439446006E-4"/>
    <n v="1620.7820327349605"/>
    <n v="2221.0038483201083"/>
    <n v="28.560028777315139"/>
    <n v="38.521983283917351"/>
    <s v="Resto"/>
    <n v="2024"/>
    <n v="4"/>
    <d v="2026-02-27T00:00:00"/>
    <x v="28"/>
    <x v="45"/>
  </r>
  <r>
    <n v="2025"/>
    <n v="12"/>
    <n v="120"/>
    <x v="71"/>
    <s v="GMM. Individual"/>
    <n v="234"/>
    <s v="114bd151f8fb0c58642d2170da4ae7d7c57977260ac2cc8905306cab6b2acabc"/>
    <s v="a62909462c6310cff6f2c460478962c30aafe7f1a24cba6daff12de1aba6d3de"/>
    <x v="31"/>
    <n v="37.867069999999998"/>
    <n v="18.46087"/>
    <n v="37.867069999999998"/>
    <n v="18.46087"/>
    <n v="0.72336"/>
    <n v="-1.8573599999999999"/>
    <n v="0.72336"/>
    <n v="-1.8573599999999999"/>
    <n v="34851877.802999951"/>
    <n v="34722901.368000001"/>
    <n v="143.042"/>
    <n v="137.94900000000001"/>
    <n v="0"/>
    <n v="0"/>
    <n v="0.72336"/>
    <n v="-1.8573599999999999"/>
    <n v="35.675400000000003"/>
    <n v="26.502680000000002"/>
    <n v="0"/>
    <n v="0"/>
    <n v="0"/>
    <n v="0"/>
    <n v="0"/>
    <n v="0"/>
    <s v="GMM. Individual"/>
    <s v="Accidentes y Enfermedades"/>
    <s v="Gastos Medicos"/>
    <x v="38"/>
    <x v="0"/>
    <n v="3737634.6790500004"/>
    <n v="3543412.1833600001"/>
    <n v="1025001350.6946898"/>
    <n v="915229324.65265012"/>
    <n v="979173922.5983398"/>
    <n v="876641246.77608013"/>
    <n v="87718256.398300007"/>
    <n v="79278951.097049981"/>
    <n v="65696782.829490021"/>
    <n v="55238627.625970006"/>
    <n v="160116.58649000002"/>
    <n v="139645.32724000001"/>
    <n v="4.3168972520449992E-5"/>
    <n v="2.3285966507555041E-5"/>
    <n v="19.406199999999998"/>
    <n v="105.12072291284214"/>
    <n v="2.3649686038220007E-2"/>
    <n v="1.3219826516838916E-2"/>
    <n v="1.0131292448737853E-3"/>
    <n v="5.2099132262097404E-4"/>
    <n v="3.6943434244584921E-6"/>
    <n v="3.8672465765342071E-6"/>
    <n v="2.0170758849981465E-6"/>
    <n v="2.1058637233750245E-6"/>
    <m/>
    <m/>
    <m/>
    <n v="0"/>
    <m/>
    <n v="0"/>
    <m/>
    <n v="0"/>
    <m/>
    <n v="-138.94560020674507"/>
    <n v="1.9102613431670314"/>
    <n v="-10.061064294369658"/>
    <n v="1.1010584823878129E-6"/>
    <n v="-138.94560020674507"/>
    <n v="34.610537500358454"/>
    <n v="2.0276156679392523"/>
    <n v="-7.008196906878851"/>
    <s v="Resto"/>
    <n v="2024"/>
    <n v="4"/>
    <d v="2026-02-27T00:00:00"/>
    <x v="38"/>
    <x v="31"/>
  </r>
  <r>
    <n v="2025"/>
    <n v="12"/>
    <n v="120"/>
    <x v="71"/>
    <s v="Accidentes Personales"/>
    <n v="234"/>
    <s v="114bd151f8fb0c58642d2170da4ae7d7c57977260ac2cc8905306cab6b2acabc"/>
    <s v="a62909462c6310cff6f2c460478962c30aafe7f1a24cba6daff12de1aba6d3de"/>
    <x v="28"/>
    <n v="155340.59140999999"/>
    <n v="139464.63765000002"/>
    <n v="155340.59140999999"/>
    <n v="139464.63765000002"/>
    <n v="109086.86387"/>
    <n v="92378.469670000006"/>
    <n v="109086.86387"/>
    <n v="92378.469670000006"/>
    <n v="34851877.802999951"/>
    <n v="34722901.368000001"/>
    <n v="143.042"/>
    <n v="137.94900000000001"/>
    <n v="-879.02426000000003"/>
    <n v="-6.7725900000000001"/>
    <n v="84507.231159999996"/>
    <n v="71045.071769999995"/>
    <n v="127066.35253"/>
    <n v="103419.00225000001"/>
    <n v="0"/>
    <n v="0"/>
    <n v="0"/>
    <n v="0"/>
    <n v="0"/>
    <n v="0"/>
    <s v="Accidentes Personales"/>
    <s v="Accidentes y Enfermedades"/>
    <s v="Accidentes Personales"/>
    <x v="5"/>
    <x v="0"/>
    <n v="3737634.6790500004"/>
    <n v="3543412.1833600001"/>
    <n v="1025001350.6946898"/>
    <n v="915229324.65265012"/>
    <n v="979173922.5983398"/>
    <n v="876641246.77608013"/>
    <n v="6811902.2167499969"/>
    <n v="6595100.8747899998"/>
    <n v="1727181.4153400001"/>
    <n v="1583187.5877299996"/>
    <n v="160116.58649000002"/>
    <n v="139645.32724000001"/>
    <n v="2.280428967815014"/>
    <n v="2.1146702726429614"/>
    <n v="15875.953759999975"/>
    <n v="11.383497657551157"/>
    <n v="97.017176555722855"/>
    <n v="99.870608208973977"/>
    <n v="4.1561202404479811"/>
    <n v="3.935885255035565"/>
    <n v="1.5155159679030536E-2"/>
    <n v="1.5864453477048041E-2"/>
    <n v="1.523821777705057E-2"/>
    <n v="1.5908975098182138E-2"/>
    <m/>
    <m/>
    <m/>
    <n v="0"/>
    <m/>
    <n v="0"/>
    <m/>
    <n v="0"/>
    <m/>
    <n v="18.086892172696455"/>
    <n v="70.224313477782715"/>
    <n v="66.237916095858438"/>
    <n v="6.3158891649216811"/>
    <n v="18.948758942185528"/>
    <n v="22.865575731272347"/>
    <n v="66.506379916782521"/>
    <n v="68.696342281720277"/>
    <s v="Medianas"/>
    <n v="2024"/>
    <n v="4"/>
    <d v="2026-02-27T00:00:00"/>
    <x v="5"/>
    <x v="28"/>
  </r>
  <r>
    <n v="2025"/>
    <n v="12"/>
    <n v="120"/>
    <x v="71"/>
    <s v="GMM. Gpo y Col"/>
    <n v="234"/>
    <s v="114bd151f8fb0c58642d2170da4ae7d7c57977260ac2cc8905306cab6b2acabc"/>
    <s v="a62909462c6310cff6f2c460478962c30aafe7f1a24cba6daff12de1aba6d3de"/>
    <x v="5"/>
    <n v="4738.1280099999994"/>
    <n v="162.22872000000001"/>
    <n v="4738.1280099999994"/>
    <n v="162.22872000000001"/>
    <n v="1360.5122799999999"/>
    <n v="80.962999999999994"/>
    <n v="1360.5122799999999"/>
    <n v="80.962999999999994"/>
    <n v="34851877.802999951"/>
    <n v="34722901.368000001"/>
    <n v="143.042"/>
    <n v="137.94900000000001"/>
    <n v="0"/>
    <n v="0"/>
    <n v="1360.5122799999999"/>
    <n v="80.962999999999994"/>
    <n v="4730.5510300000005"/>
    <n v="178.84926000000002"/>
    <n v="0"/>
    <n v="0"/>
    <n v="0"/>
    <n v="0"/>
    <n v="0"/>
    <n v="0"/>
    <s v="GMM. Gpo y Col"/>
    <s v="Accidentes y Enfermedades"/>
    <s v="Gastos Medicos"/>
    <x v="29"/>
    <x v="0"/>
    <n v="3737634.6790500004"/>
    <n v="3543412.1833600001"/>
    <n v="1025001350.6946898"/>
    <n v="915229324.65265012"/>
    <n v="979173922.5983398"/>
    <n v="876641246.77608013"/>
    <n v="89461952.377649993"/>
    <n v="78987387.650929973"/>
    <n v="73926910.578630015"/>
    <n v="62198937.928239994"/>
    <n v="160116.58649000002"/>
    <n v="139645.32724000001"/>
    <n v="5.2962492814808181E-3"/>
    <n v="2.0538559993519417E-4"/>
    <n v="4575.8992899999994"/>
    <n v="2820.6468558711426"/>
    <n v="2.9591737582389168"/>
    <n v="0.11617196450919355"/>
    <n v="0.12676808775769105"/>
    <n v="4.5783191908023661E-3"/>
    <n v="4.6225578208153155E-4"/>
    <n v="4.8389033864656902E-4"/>
    <n v="1.7725472253805835E-5"/>
    <n v="1.850571377933783E-5"/>
    <m/>
    <m/>
    <m/>
    <n v="0"/>
    <m/>
    <n v="0"/>
    <m/>
    <n v="0"/>
    <m/>
    <n v="1580.4123859046726"/>
    <n v="28.714130921085012"/>
    <n v="49.906699627538195"/>
    <n v="1.8403478102239023E-3"/>
    <n v="1580.4123859046726"/>
    <n v="2544.9933480295085"/>
    <n v="28.760122687018132"/>
    <n v="45.268848190929049"/>
    <s v="Resto"/>
    <n v="2024"/>
    <n v="4"/>
    <d v="2026-02-27T00:00:00"/>
    <x v="29"/>
    <x v="5"/>
  </r>
  <r>
    <n v="2025"/>
    <n v="12"/>
    <n v="120"/>
    <x v="71"/>
    <s v="AP Individual"/>
    <n v="234"/>
    <s v="114bd151f8fb0c58642d2170da4ae7d7c57977260ac2cc8905306cab6b2acabc"/>
    <s v="a62909462c6310cff6f2c460478962c30aafe7f1a24cba6daff12de1aba6d3de"/>
    <x v="9"/>
    <n v="519.77255000000002"/>
    <n v="904.06656000000009"/>
    <n v="519.77255000000002"/>
    <n v="904.06656000000009"/>
    <n v="1308.0343499999999"/>
    <n v="7471.6853799999999"/>
    <n v="1308.0343499999999"/>
    <n v="7471.6853799999999"/>
    <n v="34851877.802999951"/>
    <n v="34722901.368000001"/>
    <n v="143.042"/>
    <n v="137.94900000000001"/>
    <n v="0"/>
    <n v="0"/>
    <n v="783.96951999999999"/>
    <n v="7238.5368499999995"/>
    <n v="444.24196999999998"/>
    <n v="592.43875000000003"/>
    <n v="0"/>
    <n v="0"/>
    <n v="0"/>
    <n v="0"/>
    <n v="0"/>
    <n v="0"/>
    <s v="AP Individual"/>
    <s v="Accidentes y Enfermedades"/>
    <s v="Accidentes Personales"/>
    <x v="4"/>
    <x v="0"/>
    <n v="3737634.6790500004"/>
    <n v="3543412.1833600001"/>
    <n v="1025001350.6946898"/>
    <n v="915229324.65265012"/>
    <n v="979173922.5983398"/>
    <n v="876641246.77608013"/>
    <n v="3822693.4372799997"/>
    <n v="3705521.2749200007"/>
    <n v="405025.26086999994"/>
    <n v="387436.92212"/>
    <n v="160116.58649000002"/>
    <n v="139645.32724000001"/>
    <n v="1.3597024153991251E-2"/>
    <n v="2.439782402867241E-2"/>
    <n v="-384.29401000000007"/>
    <n v="-42.507269597495124"/>
    <n v="0.32462130338536921"/>
    <n v="0.64740194166771892"/>
    <n v="1.390645674692079E-2"/>
    <n v="2.5514010598189266E-2"/>
    <n v="5.070945025074617E-5"/>
    <n v="5.308276068267112E-5"/>
    <n v="9.8780331404166221E-5"/>
    <n v="1.0312845343802596E-4"/>
    <m/>
    <m/>
    <m/>
    <n v="0"/>
    <m/>
    <n v="0"/>
    <m/>
    <n v="0"/>
    <m/>
    <n v="-82.493449824569566"/>
    <n v="251.65514223481017"/>
    <n v="826.45301912283969"/>
    <n v="0.3229513011584324"/>
    <n v="-89.169502950033333"/>
    <n v="-25.014700675808264"/>
    <n v="176.4735376083444"/>
    <n v="1221.8202894392036"/>
    <s v="Resto"/>
    <n v="2024"/>
    <n v="4"/>
    <d v="2026-02-27T00:00:00"/>
    <x v="4"/>
    <x v="9"/>
  </r>
  <r>
    <n v="2025"/>
    <n v="12"/>
    <n v="120"/>
    <x v="71"/>
    <s v="AP Gpo y Col"/>
    <n v="234"/>
    <s v="114bd151f8fb0c58642d2170da4ae7d7c57977260ac2cc8905306cab6b2acabc"/>
    <s v="a62909462c6310cff6f2c460478962c30aafe7f1a24cba6daff12de1aba6d3de"/>
    <x v="24"/>
    <n v="154820.81886000003"/>
    <n v="138560.57109000001"/>
    <n v="154820.81886000003"/>
    <n v="138560.57109000001"/>
    <n v="107778.82952"/>
    <n v="84906.784290000011"/>
    <n v="107778.82952"/>
    <n v="84906.784290000011"/>
    <n v="34851877.802999951"/>
    <n v="34722901.368000001"/>
    <n v="143.042"/>
    <n v="137.94900000000001"/>
    <n v="-879.02426000000003"/>
    <n v="-6.7725900000000001"/>
    <n v="83723.261639999997"/>
    <n v="63806.534919999998"/>
    <n v="126622.11056"/>
    <n v="102826.5635"/>
    <n v="0"/>
    <n v="0"/>
    <n v="0"/>
    <n v="0"/>
    <n v="0"/>
    <n v="0"/>
    <s v="AP Gpo y Col"/>
    <s v="Accidentes y Enfermedades"/>
    <s v="Accidentes Personales"/>
    <x v="3"/>
    <x v="0"/>
    <n v="3737634.6790500004"/>
    <n v="3543412.1833600001"/>
    <n v="1025001350.6946898"/>
    <n v="915229324.65265012"/>
    <n v="979173922.5983398"/>
    <n v="876641246.77608013"/>
    <n v="2989208.7794700004"/>
    <n v="2889579.59987"/>
    <n v="1322156.15447"/>
    <n v="1195750.6656100003"/>
    <n v="160116.58649000002"/>
    <n v="139645.32724000001"/>
    <n v="5.1793243725000178"/>
    <n v="4.7951809701395227"/>
    <n v="16260.247770000016"/>
    <n v="11.73511890293697"/>
    <n v="96.692555252337499"/>
    <n v="99.223206267306253"/>
    <n v="4.1422137837010613"/>
    <n v="3.9103712444373753"/>
    <n v="1.5104450228779792E-2"/>
    <n v="1.5811370716365371E-2"/>
    <n v="1.5139437445646406E-2"/>
    <n v="1.5805846644744111E-2"/>
    <m/>
    <m/>
    <m/>
    <n v="0"/>
    <m/>
    <n v="0"/>
    <m/>
    <n v="0"/>
    <m/>
    <n v="26.93783002295822"/>
    <n v="69.615204410888225"/>
    <n v="61.277738408605465"/>
    <n v="8.1517473677838197"/>
    <n v="31.214242780886625"/>
    <n v="23.141439575582034"/>
    <n v="66.120570309343918"/>
    <n v="62.052579360974171"/>
    <s v="Medianas"/>
    <n v="2024"/>
    <n v="4"/>
    <d v="2026-02-27T00:00:00"/>
    <x v="3"/>
    <x v="24"/>
  </r>
  <r>
    <n v="2025"/>
    <n v="12"/>
    <n v="120"/>
    <x v="71"/>
    <s v="Accidentes y Enfermedades Total"/>
    <n v="234"/>
    <s v="114bd151f8fb0c58642d2170da4ae7d7c57977260ac2cc8905306cab6b2acabc"/>
    <s v="a62909462c6310cff6f2c460478962c30aafe7f1a24cba6daff12de1aba6d3de"/>
    <x v="32"/>
    <n v="160116.58649000002"/>
    <n v="139645.32724000001"/>
    <n v="160116.58649000002"/>
    <n v="139645.32724000001"/>
    <n v="110448.09951"/>
    <n v="92457.57531"/>
    <n v="110448.09951"/>
    <n v="92457.57531"/>
    <n v="34851877.802999951"/>
    <n v="34722901.368000001"/>
    <n v="143.042"/>
    <n v="137.94900000000001"/>
    <n v="-879.02426000000003"/>
    <n v="-6.7725900000000001"/>
    <n v="85868.466799999995"/>
    <n v="71124.177409999989"/>
    <n v="131832.57895999998"/>
    <n v="103624.35419"/>
    <n v="0"/>
    <n v="0"/>
    <n v="0"/>
    <n v="0"/>
    <n v="0"/>
    <n v="0"/>
    <s v="Accidentes y Enfermedades Total"/>
    <s v="Totales"/>
    <s v="Accidentes y Enfermedades Total"/>
    <x v="2"/>
    <x v="0"/>
    <n v="3737634.6790500004"/>
    <n v="3543412.1833600001"/>
    <n v="1025001350.6946898"/>
    <n v="915229324.65265012"/>
    <n v="979173922.5983398"/>
    <n v="876641246.77608013"/>
    <n v="188947947.14104998"/>
    <n v="169654061.67242995"/>
    <n v="145343919.95890003"/>
    <n v="122278581.2772"/>
    <n v="160116.58649000002"/>
    <n v="139645.32724000001"/>
    <n v="8.4741109343978577E-2"/>
    <n v="8.2311809020893842E-2"/>
    <n v="20471.259250000003"/>
    <n v="14.659465987585317"/>
    <n v="100"/>
    <n v="100"/>
    <n v="4.283901457450547"/>
    <n v="3.9409845655489883"/>
    <n v="1.5621109804536527E-2"/>
    <n v="1.6352211062271145E-2"/>
    <n v="1.5257960325189375E-2"/>
    <n v="1.5929586675684851E-2"/>
    <m/>
    <m/>
    <m/>
    <n v="0"/>
    <m/>
    <n v="0"/>
    <m/>
    <n v="0"/>
    <m/>
    <n v="19.45813973563526"/>
    <n v="68.979798989718006"/>
    <n v="66.208857208017236"/>
    <n v="7.5990863285669064E-2"/>
    <n v="20.730347860482912"/>
    <n v="27.221616955294991"/>
    <n v="65.134481535139955"/>
    <n v="68.636545883403571"/>
    <s v="Resto"/>
    <n v="2024"/>
    <n v="4"/>
    <d v="2026-02-27T00:00:00"/>
    <x v="2"/>
    <x v="32"/>
  </r>
  <r>
    <n v="2025"/>
    <n v="12"/>
    <n v="120"/>
    <x v="71"/>
    <s v="Vida Gpo y Col"/>
    <n v="234"/>
    <s v="114bd151f8fb0c58642d2170da4ae7d7c57977260ac2cc8905306cab6b2acabc"/>
    <s v="a62909462c6310cff6f2c460478962c30aafe7f1a24cba6daff12de1aba6d3de"/>
    <x v="8"/>
    <n v="3576027.4055999997"/>
    <n v="3398717.9785599997"/>
    <n v="3576027.4055999997"/>
    <n v="3398717.9785599997"/>
    <n v="2242239.4650099999"/>
    <n v="2391036.5448700003"/>
    <n v="2242239.4650099999"/>
    <n v="2391036.5448700003"/>
    <n v="34851877.802999951"/>
    <n v="34722901.368000001"/>
    <n v="143.042"/>
    <n v="137.94900000000001"/>
    <n v="6662.8250199999993"/>
    <n v="10672.13501"/>
    <n v="1140949.8787199999"/>
    <n v="1292217.6625299999"/>
    <n v="2320834.05651"/>
    <n v="2442504.7511499999"/>
    <n v="3576027.4055999997"/>
    <n v="3398717.9785599997"/>
    <n v="0"/>
    <n v="0"/>
    <n v="0"/>
    <n v="0"/>
    <s v="Vida Gpo y Col"/>
    <s v="Vida"/>
    <s v="Vida"/>
    <x v="37"/>
    <x v="0"/>
    <n v="3737634.6790500004"/>
    <n v="3543412.1833600001"/>
    <n v="1025001350.6946898"/>
    <n v="915229324.65265012"/>
    <n v="979173922.5983398"/>
    <n v="876641246.77608013"/>
    <n v="100163175.79472996"/>
    <n v="95382072.448490024"/>
    <n v="61461310.436570011"/>
    <n v="56544656.697530009"/>
    <n v="3577518.0925599998"/>
    <n v="3403766.8561199997"/>
    <n v="3.5702017006015803"/>
    <n v="3.5632670703348768"/>
    <n v="177309.42703999998"/>
    <n v="5.2169502782670962"/>
    <n v="99.958331812126957"/>
    <n v="99.851667938098572"/>
    <n v="95.676215378783979"/>
    <n v="95.916529116214875"/>
    <n v="0.34888026276027484"/>
    <n v="0.36520860319795273"/>
    <n v="0.37135151671958161"/>
    <n v="0.38769770314356788"/>
    <n v="3.5702017006015803"/>
    <m/>
    <m/>
    <n v="177309.42703999998"/>
    <n v="5.2169502782670962"/>
    <n v="0"/>
    <m/>
    <n v="0"/>
    <m/>
    <n v="-6.2231202688744496"/>
    <n v="62.70196535682836"/>
    <n v="70.351131219279821"/>
    <n v="3.6482129148939326"/>
    <n v="-11.706060689020193"/>
    <n v="-4.9813902954626403"/>
    <n v="49.161200281407702"/>
    <n v="52.905430866473743"/>
    <s v="Medianas"/>
    <n v="2024"/>
    <n v="4"/>
    <d v="2026-02-27T00:00:00"/>
    <x v="37"/>
    <x v="8"/>
  </r>
  <r>
    <n v="2025"/>
    <n v="12"/>
    <n v="120"/>
    <x v="71"/>
    <s v="Vida Total"/>
    <n v="234"/>
    <s v="114bd151f8fb0c58642d2170da4ae7d7c57977260ac2cc8905306cab6b2acabc"/>
    <s v="a62909462c6310cff6f2c460478962c30aafe7f1a24cba6daff12de1aba6d3de"/>
    <x v="27"/>
    <n v="3577518.0925599998"/>
    <n v="3403766.8561199997"/>
    <n v="3577518.0925599998"/>
    <n v="3403766.8561199997"/>
    <n v="2246834.3085400006"/>
    <n v="2392375.3717600009"/>
    <n v="2246834.3085400006"/>
    <n v="2392375.3717600009"/>
    <n v="34851877.802999951"/>
    <n v="34722901.368000001"/>
    <n v="143.042"/>
    <n v="137.94900000000001"/>
    <n v="6662.8250199999993"/>
    <n v="10672.13501"/>
    <n v="1143410.4573499998"/>
    <n v="1293356.4910899999"/>
    <n v="2321482.6485100002"/>
    <n v="2445970.0109600001"/>
    <n v="3577452.7895599999"/>
    <n v="3400327.9671199997"/>
    <n v="0"/>
    <n v="0"/>
    <n v="65.302999999999997"/>
    <n v="3438.8890000000001"/>
    <s v="Vida Total"/>
    <s v="Totales"/>
    <s v="Vida Total"/>
    <x v="36"/>
    <x v="0"/>
    <n v="3737634.6790500004"/>
    <n v="3543412.1833600001"/>
    <n v="1025001350.6946898"/>
    <n v="915229324.65265012"/>
    <n v="979173922.5983398"/>
    <n v="876641246.77608013"/>
    <n v="419079410.71260005"/>
    <n v="375894584.23469001"/>
    <n v="220434023.07100993"/>
    <n v="204982911.17896998"/>
    <n v="3577518.0925599998"/>
    <n v="3403766.8561199997"/>
    <n v="0.85366114419145778"/>
    <n v="0.90551101262870437"/>
    <n v="173751.23644000012"/>
    <n v="5.1046750199001956"/>
    <n v="100"/>
    <n v="100"/>
    <n v="95.716098542549432"/>
    <n v="96.059015434450998"/>
    <n v="0.34902569544277712"/>
    <n v="0.36536084244019529"/>
    <n v="0.37190316835748299"/>
    <n v="0.38827363743579607"/>
    <n v="0.8536455617031915"/>
    <m/>
    <n v="1.5582488266116243E-5"/>
    <n v="177124.82244000025"/>
    <n v="5.2090511313242827"/>
    <n v="0"/>
    <m/>
    <n v="-3373.5860000000002"/>
    <n v="-98.101043680095529"/>
    <n v="-6.0835379321318666"/>
    <n v="62.80427521003007"/>
    <n v="70.286111619498598"/>
    <n v="1.0192774587324991"/>
    <n v="-11.593557907118889"/>
    <n v="-5.0894885011750768"/>
    <n v="49.253456970004763"/>
    <n v="52.877037956094163"/>
    <s v="Resto"/>
    <n v="2024"/>
    <n v="4"/>
    <d v="2026-02-27T00:00:00"/>
    <x v="36"/>
    <x v="27"/>
  </r>
  <r>
    <n v="2025"/>
    <n v="12"/>
    <n v="120"/>
    <x v="71"/>
    <s v="Vida Individual"/>
    <n v="234"/>
    <s v="114bd151f8fb0c58642d2170da4ae7d7c57977260ac2cc8905306cab6b2acabc"/>
    <s v="a62909462c6310cff6f2c460478962c30aafe7f1a24cba6daff12de1aba6d3de"/>
    <x v="2"/>
    <n v="1490.68696"/>
    <n v="5048.8775599999999"/>
    <n v="1490.68696"/>
    <n v="5048.8775599999999"/>
    <n v="4594.843530000001"/>
    <n v="1338.82689"/>
    <n v="4594.843530000001"/>
    <n v="1338.82689"/>
    <n v="34851877.802999951"/>
    <n v="34722901.368000001"/>
    <n v="143.042"/>
    <n v="137.94900000000001"/>
    <n v="0"/>
    <n v="0"/>
    <n v="2460.57863"/>
    <n v="1138.8285600000002"/>
    <n v="648.59199999999998"/>
    <n v="3465.25981"/>
    <n v="1425.3839599999999"/>
    <n v="1609.98856"/>
    <n v="0"/>
    <n v="0"/>
    <n v="65.302999999999997"/>
    <n v="3438.8890000000001"/>
    <s v="Vida Individual"/>
    <s v="Vida"/>
    <s v="Vida"/>
    <x v="35"/>
    <x v="0"/>
    <n v="3737634.6790500004"/>
    <n v="3543412.1833600001"/>
    <n v="1025001350.6946898"/>
    <n v="915229324.65265012"/>
    <n v="979173922.5983398"/>
    <n v="876641246.77608013"/>
    <n v="318916234.91786987"/>
    <n v="280512511.78619993"/>
    <n v="158972712.63444"/>
    <n v="148438254.48143995"/>
    <n v="3577518.0925599998"/>
    <n v="3403766.8561199997"/>
    <n v="4.6742272634188567E-4"/>
    <n v="1.7998760653671435E-3"/>
    <n v="-3558.1905999999999"/>
    <n v="-70.4748839264781"/>
    <n v="4.1668187873042856E-2"/>
    <n v="0.1483320619014219"/>
    <n v="3.9883163765456336E-2"/>
    <n v="0.14248631823612629"/>
    <n v="1.4543268250229077E-4"/>
    <n v="1.5223924224251267E-4"/>
    <n v="5.5165163790137095E-4"/>
    <n v="5.7593429222816751E-4"/>
    <n v="4.4694618960589363E-4"/>
    <m/>
    <n v="2.0476536735991947E-5"/>
    <n v="-184.60460000000012"/>
    <n v="-11.466205697759746"/>
    <n v="0"/>
    <m/>
    <n v="-3373.5860000000002"/>
    <n v="-98.101043680095529"/>
    <n v="243.19922645115088"/>
    <n v="308.23664882665918"/>
    <n v="26.51731744510754"/>
    <n v="2.8903347334620303E-3"/>
    <n v="116.06225172294589"/>
    <n v="-81.283019584035173"/>
    <n v="379.37233730912499"/>
    <n v="32.864160912656075"/>
    <s v="Resto"/>
    <n v="2024"/>
    <n v="4"/>
    <d v="2026-02-27T00:00:00"/>
    <x v="35"/>
    <x v="2"/>
  </r>
  <r>
    <n v="2025"/>
    <n v="12"/>
    <n v="120"/>
    <x v="71"/>
    <s v="Total General Sin Pensiones"/>
    <n v="234"/>
    <s v="114bd151f8fb0c58642d2170da4ae7d7c57977260ac2cc8905306cab6b2acabc"/>
    <s v="a62909462c6310cff6f2c460478962c30aafe7f1a24cba6daff12de1aba6d3de"/>
    <x v="18"/>
    <n v="3737634.6790500004"/>
    <n v="3543412.1833600001"/>
    <n v="3737634.6790500004"/>
    <n v="3543412.1833600001"/>
    <n v="2357282.4080499997"/>
    <n v="2484832.9470699998"/>
    <n v="2357282.4080499997"/>
    <n v="2484832.9470699998"/>
    <n v="34851877.802999951"/>
    <n v="34722901.368000001"/>
    <n v="143.042"/>
    <n v="137.94900000000001"/>
    <n v="5783.8007599999992"/>
    <n v="10665.362419999999"/>
    <n v="1229278.9241500001"/>
    <n v="1364480.6684999999"/>
    <n v="2453315.2274699998"/>
    <n v="2549594.36515"/>
    <n v="3577452.7895599999"/>
    <n v="3400327.9671199997"/>
    <n v="0"/>
    <n v="0"/>
    <n v="65.302999999999997"/>
    <n v="3438.8890000000001"/>
    <s v="Total General Sin Pensiones"/>
    <s v="Totales"/>
    <s v="Total General Sin Pensiones"/>
    <x v="25"/>
    <x v="0"/>
    <n v="3737634.6790500004"/>
    <n v="3543412.1833600001"/>
    <n v="1025001350.6946898"/>
    <n v="915229324.65265012"/>
    <n v="979173922.5983398"/>
    <n v="876641246.77608013"/>
    <n v="979173922.5983398"/>
    <n v="876641246.77608013"/>
    <n v="558476302.03137994"/>
    <n v="497794560.05847001"/>
    <n v="3737634.6790500004"/>
    <n v="3543412.1833600001"/>
    <n v="0.38171305350246643"/>
    <n v="0.40420322411148096"/>
    <n v="194222.49569000024"/>
    <n v="5.4812278572071493"/>
    <n v="100"/>
    <n v="100"/>
    <n v="100"/>
    <n v="100"/>
    <n v="0.36464680524731374"/>
    <n v="0.38171305350246643"/>
    <n v="0.38716112868267238"/>
    <n v="0.40420322411148096"/>
    <n v="0.36535417324706287"/>
    <m/>
    <n v="6.6691931323815999E-6"/>
    <n v="177124.82244000025"/>
    <n v="5.2090511313242827"/>
    <n v="0"/>
    <m/>
    <n v="-3373.5860000000002"/>
    <n v="-98.101043680095529"/>
    <n v="-5.1331635460806986"/>
    <n v="63.068828563233289"/>
    <n v="70.125427652443904"/>
    <n v="0.42209175205388527"/>
    <n v="-9.9086595707236889"/>
    <n v="-3.7762531560323609"/>
    <n v="50.106847680463119"/>
    <n v="53.517558994907944"/>
    <s v="Resto"/>
    <n v="2024"/>
    <n v="4"/>
    <d v="2026-02-27T00:00:00"/>
    <x v="25"/>
    <x v="18"/>
  </r>
  <r>
    <n v="2025"/>
    <n v="12"/>
    <n v="120"/>
    <x v="71"/>
    <s v="Total General"/>
    <n v="234"/>
    <s v="114bd151f8fb0c58642d2170da4ae7d7c57977260ac2cc8905306cab6b2acabc"/>
    <s v="a62909462c6310cff6f2c460478962c30aafe7f1a24cba6daff12de1aba6d3de"/>
    <x v="47"/>
    <n v="3737634.6790500004"/>
    <n v="3543412.1833600001"/>
    <n v="3737634.6790500004"/>
    <n v="3543412.1833600001"/>
    <n v="2357282.4080500002"/>
    <n v="2484832.9470700002"/>
    <n v="2357282.4080500002"/>
    <n v="2484832.9470700002"/>
    <n v="34851877.802999951"/>
    <n v="34722901.368000001"/>
    <n v="143.042"/>
    <n v="137.94900000000001"/>
    <n v="5783.8007599999992"/>
    <n v="10665.362419999999"/>
    <n v="1229278.9241500001"/>
    <n v="1364480.6684999999"/>
    <n v="2453315.2274699998"/>
    <n v="2549594.36515"/>
    <n v="3577452.7895599999"/>
    <n v="3400327.9671199997"/>
    <n v="0"/>
    <n v="0"/>
    <n v="65.302999999999997"/>
    <n v="3438.8890000000001"/>
    <s v="Total General"/>
    <s v="Totales"/>
    <s v="Total General"/>
    <x v="26"/>
    <x v="0"/>
    <n v="3737634.6790500004"/>
    <n v="3543412.1833600001"/>
    <n v="1025001350.6946898"/>
    <n v="915229324.65265012"/>
    <n v="979173922.5983398"/>
    <n v="876641246.77608013"/>
    <n v="1025001350.6946898"/>
    <n v="915229324.65265012"/>
    <n v="593582477.48155999"/>
    <n v="529500429.12055987"/>
    <n v="3737634.6790500004"/>
    <n v="3543412.1833600001"/>
    <n v="0.36464680524731374"/>
    <n v="0.38716112868267238"/>
    <n v="194222.49569000024"/>
    <n v="5.4812278572071493"/>
    <n v="100"/>
    <n v="100"/>
    <n v="100"/>
    <n v="100"/>
    <n v="0.36464680524731374"/>
    <n v="0.38171305350246643"/>
    <n v="0.38716112868267238"/>
    <n v="0.40420322411148096"/>
    <n v="0.3490193244267823"/>
    <m/>
    <n v="6.3710159948317337E-6"/>
    <n v="177124.82244000025"/>
    <n v="5.2090511313242827"/>
    <n v="0"/>
    <m/>
    <n v="-3373.5860000000002"/>
    <n v="-98.101043680095529"/>
    <n v="-5.1331635460806986"/>
    <n v="63.068828563233303"/>
    <n v="70.125427652443918"/>
    <n v="0.39712803148290887"/>
    <n v="-9.9086595707236889"/>
    <n v="-3.7762531560323609"/>
    <n v="50.106847680463119"/>
    <n v="53.517558994907944"/>
    <s v="Resto"/>
    <n v="2024"/>
    <n v="4"/>
    <d v="2026-02-27T00:00:00"/>
    <x v="26"/>
    <x v="47"/>
  </r>
  <r>
    <n v="2025"/>
    <n v="12"/>
    <n v="123"/>
    <x v="72"/>
    <s v="Total General"/>
    <n v="236"/>
    <s v="9a049b03f6fc40bfcf2f136320359257ed4af8513f71aa6fef47f17059bbae23"/>
    <s v="a62909462c6310cff6f2c460478962c30aafe7f1a24cba6daff12de1aba6d3de"/>
    <x v="64"/>
    <n v="139459.13315000001"/>
    <n v="120170.94676000001"/>
    <n v="139459.13315000001"/>
    <n v="120170.94676000001"/>
    <n v="45337.465679999994"/>
    <n v="94540.249620000002"/>
    <n v="45337.465679999994"/>
    <n v="94540.249620000002"/>
    <n v="34851877.802999951"/>
    <n v="34722901.368000001"/>
    <n v="143.042"/>
    <n v="137.94900000000001"/>
    <n v="0"/>
    <n v="0"/>
    <n v="7031.3448600000002"/>
    <n v="12520.009480000001"/>
    <n v="25545.640950000001"/>
    <n v="20671.54422"/>
    <n v="0"/>
    <n v="0"/>
    <n v="0"/>
    <n v="0"/>
    <n v="0"/>
    <n v="0"/>
    <s v="Total General"/>
    <s v="Totales"/>
    <s v="Total General"/>
    <x v="26"/>
    <x v="0"/>
    <n v="139459.13315000001"/>
    <n v="120170.94676000001"/>
    <n v="1025001350.6946898"/>
    <n v="915229324.65265012"/>
    <n v="979173922.5983398"/>
    <n v="876641246.77608013"/>
    <n v="1025001350.6946898"/>
    <n v="915229324.65265012"/>
    <n v="593582477.48155999"/>
    <n v="529500429.12055987"/>
    <n v="139459.13315000001"/>
    <n v="120170.94676000001"/>
    <n v="1.3605751158813816E-2"/>
    <n v="1.3130146021665942E-2"/>
    <n v="19288.186390000003"/>
    <n v="16.050623640771921"/>
    <n v="100"/>
    <n v="100"/>
    <n v="100"/>
    <n v="100"/>
    <n v="1.3605751158813816E-2"/>
    <n v="1.4242529333290526E-2"/>
    <n v="1.3130146021665942E-2"/>
    <n v="1.3708110039533105E-2"/>
    <m/>
    <m/>
    <m/>
    <n v="0"/>
    <m/>
    <n v="0"/>
    <m/>
    <n v="0"/>
    <m/>
    <n v="-52.044271236608999"/>
    <n v="32.509499131358965"/>
    <n v="78.671469409999332"/>
    <n v="7.6379386858515252E-3"/>
    <n v="-43.839141086656753"/>
    <n v="23.578774174424023"/>
    <n v="27.524636683660898"/>
    <n v="60.566396717893575"/>
    <s v="Resto"/>
    <n v="2024"/>
    <n v="4"/>
    <d v="2026-02-27T00:00:00"/>
    <x v="26"/>
    <x v="64"/>
  </r>
  <r>
    <n v="2025"/>
    <n v="12"/>
    <n v="123"/>
    <x v="72"/>
    <s v="Daños"/>
    <n v="236"/>
    <s v="9a049b03f6fc40bfcf2f136320359257ed4af8513f71aa6fef47f17059bbae23"/>
    <s v="a62909462c6310cff6f2c460478962c30aafe7f1a24cba6daff12de1aba6d3de"/>
    <x v="40"/>
    <n v="139459.13315000001"/>
    <n v="120170.94676000001"/>
    <n v="139459.13315000001"/>
    <n v="120170.94676000001"/>
    <n v="45337.465680000001"/>
    <n v="94540.249620000017"/>
    <n v="45337.465680000001"/>
    <n v="94540.249620000017"/>
    <n v="34851877.802999951"/>
    <n v="34722901.368000001"/>
    <n v="143.042"/>
    <n v="137.94900000000001"/>
    <n v="0"/>
    <n v="0"/>
    <n v="7031.3448600000002"/>
    <n v="12520.009480000001"/>
    <n v="25545.640950000001"/>
    <n v="20671.54422"/>
    <n v="0"/>
    <n v="0"/>
    <n v="0"/>
    <n v="0"/>
    <n v="0"/>
    <n v="0"/>
    <s v="Daños"/>
    <s v="Totales"/>
    <s v="Daños Total"/>
    <x v="23"/>
    <x v="0"/>
    <n v="139459.13315000001"/>
    <n v="120170.94676000001"/>
    <n v="1025001350.6946898"/>
    <n v="915229324.65265012"/>
    <n v="979173922.5983398"/>
    <n v="876641246.77608013"/>
    <n v="371146564.74468988"/>
    <n v="331092600.86896008"/>
    <n v="192698359.00147003"/>
    <n v="170533067.60229999"/>
    <n v="139459.13315000001"/>
    <n v="120170.94676000001"/>
    <n v="3.7575218632545697E-2"/>
    <n v="3.6295267983823438E-2"/>
    <n v="19288.186390000003"/>
    <n v="16.050623640771921"/>
    <n v="100"/>
    <n v="100"/>
    <n v="100"/>
    <n v="100"/>
    <n v="1.3605751158813816E-2"/>
    <n v="1.4242529333290526E-2"/>
    <n v="1.3130146021665942E-2"/>
    <n v="1.3708110039533105E-2"/>
    <m/>
    <m/>
    <m/>
    <n v="0"/>
    <m/>
    <n v="0"/>
    <m/>
    <n v="0"/>
    <m/>
    <n v="-52.044271236608999"/>
    <n v="32.509499131358972"/>
    <n v="78.671469409999347"/>
    <n v="2.3527686439537419E-2"/>
    <n v="-43.839141086656753"/>
    <n v="23.578774174424023"/>
    <n v="27.524636683660898"/>
    <n v="60.566396717893575"/>
    <s v="Resto"/>
    <n v="2024"/>
    <n v="4"/>
    <d v="2026-02-27T00:00:00"/>
    <x v="23"/>
    <x v="40"/>
  </r>
  <r>
    <n v="2025"/>
    <n v="12"/>
    <n v="123"/>
    <x v="72"/>
    <s v="Total General Sin Pensiones"/>
    <n v="236"/>
    <s v="9a049b03f6fc40bfcf2f136320359257ed4af8513f71aa6fef47f17059bbae23"/>
    <s v="a62909462c6310cff6f2c460478962c30aafe7f1a24cba6daff12de1aba6d3de"/>
    <x v="70"/>
    <n v="139459.13315000001"/>
    <n v="120170.94676000001"/>
    <n v="139459.13315000001"/>
    <n v="120170.94676000001"/>
    <n v="45337.465679999987"/>
    <n v="94540.249620000017"/>
    <n v="45337.465679999987"/>
    <n v="94540.249620000017"/>
    <n v="34851877.802999951"/>
    <n v="34722901.368000001"/>
    <n v="143.042"/>
    <n v="137.94900000000001"/>
    <n v="0"/>
    <n v="0"/>
    <n v="7031.3448600000002"/>
    <n v="12520.009480000001"/>
    <n v="25545.640950000001"/>
    <n v="20671.54422"/>
    <n v="0"/>
    <n v="0"/>
    <n v="0"/>
    <n v="0"/>
    <n v="0"/>
    <n v="0"/>
    <s v="Total General Sin Pensiones"/>
    <s v="Totales"/>
    <s v="Total General Sin Pensiones"/>
    <x v="25"/>
    <x v="0"/>
    <n v="139459.13315000001"/>
    <n v="120170.94676000001"/>
    <n v="1025001350.6946898"/>
    <n v="915229324.65265012"/>
    <n v="979173922.5983398"/>
    <n v="876641246.77608013"/>
    <n v="979173922.5983398"/>
    <n v="876641246.77608013"/>
    <n v="558476302.03137994"/>
    <n v="497794560.05847001"/>
    <n v="139459.13315000001"/>
    <n v="120170.94676000001"/>
    <n v="1.4242529333290526E-2"/>
    <n v="1.3708110039533105E-2"/>
    <n v="19288.186390000003"/>
    <n v="16.050623640771921"/>
    <n v="100"/>
    <n v="100"/>
    <n v="100"/>
    <n v="100"/>
    <n v="1.3605751158813816E-2"/>
    <n v="1.4242529333290526E-2"/>
    <n v="1.3130146021665942E-2"/>
    <n v="1.3708110039533105E-2"/>
    <m/>
    <m/>
    <m/>
    <n v="0"/>
    <m/>
    <n v="0"/>
    <m/>
    <n v="0"/>
    <m/>
    <n v="-52.044271236609021"/>
    <n v="32.509499131358957"/>
    <n v="78.671469409999347"/>
    <n v="8.1180643681909598E-3"/>
    <n v="-43.839141086656753"/>
    <n v="23.578774174424023"/>
    <n v="27.524636683660898"/>
    <n v="60.566396717893575"/>
    <s v="Resto"/>
    <n v="2024"/>
    <n v="4"/>
    <d v="2026-02-27T00:00:00"/>
    <x v="25"/>
    <x v="70"/>
  </r>
  <r>
    <n v="2025"/>
    <n v="12"/>
    <n v="123"/>
    <x v="72"/>
    <s v="AyA Agricola"/>
    <n v="236"/>
    <s v="9a049b03f6fc40bfcf2f136320359257ed4af8513f71aa6fef47f17059bbae23"/>
    <s v="a62909462c6310cff6f2c460478962c30aafe7f1a24cba6daff12de1aba6d3de"/>
    <x v="1"/>
    <n v="127599.56611"/>
    <n v="119953.30322"/>
    <n v="127599.56611"/>
    <n v="119953.30322"/>
    <n v="45435.88968"/>
    <n v="94678.576409999994"/>
    <n v="45435.88968"/>
    <n v="94678.576409999994"/>
    <n v="34851877.802999951"/>
    <n v="34722901.368000001"/>
    <n v="143.042"/>
    <n v="137.94900000000001"/>
    <n v="0"/>
    <n v="0"/>
    <n v="7297.2405999999992"/>
    <n v="12525.821699999999"/>
    <n v="13892.98782"/>
    <n v="11415.550660000001"/>
    <n v="0"/>
    <n v="0"/>
    <n v="0"/>
    <n v="0"/>
    <n v="0"/>
    <n v="0"/>
    <s v="AyA Agricola"/>
    <s v="Daños Sin Autos"/>
    <s v="Agricola y de Animales"/>
    <x v="42"/>
    <x v="0"/>
    <n v="139459.13315000001"/>
    <n v="120170.94676000001"/>
    <n v="1025001350.6946898"/>
    <n v="915229324.65265012"/>
    <n v="979173922.5983398"/>
    <n v="876641246.77608013"/>
    <n v="409542.43968000001"/>
    <n v="446917.33573000005"/>
    <n v="280733.87804000004"/>
    <n v="303559.78607999999"/>
    <n v="139459.13315000001"/>
    <n v="120170.94676000001"/>
    <n v="31.156616200680244"/>
    <n v="26.840154460347094"/>
    <n v="7646.2628899999982"/>
    <n v="6.37436626149126"/>
    <n v="91.49602699219129"/>
    <n v="99.818888387028622"/>
    <n v="91.49602699219129"/>
    <n v="99.818888387028622"/>
    <n v="1.2448721752758669E-2"/>
    <n v="1.3031348483158262E-2"/>
    <n v="1.3106365802420606E-2"/>
    <n v="1.3683283060332615E-2"/>
    <m/>
    <m/>
    <m/>
    <n v="0"/>
    <m/>
    <n v="0"/>
    <m/>
    <n v="0"/>
    <m/>
    <n v="-52.010379324629305"/>
    <n v="35.608185094321556"/>
    <n v="78.929528298487156"/>
    <n v="16.184683514942975"/>
    <n v="-41.742419980319532"/>
    <n v="21.702300955843668"/>
    <n v="52.524631091197485"/>
    <n v="109.72595254550777"/>
    <s v="Grandes"/>
    <n v="2024"/>
    <n v="4"/>
    <d v="2026-02-27T00:00:00"/>
    <x v="42"/>
    <x v="1"/>
  </r>
  <r>
    <n v="2025"/>
    <n v="12"/>
    <n v="123"/>
    <x v="72"/>
    <s v="AyA Otros"/>
    <n v="236"/>
    <s v="9a049b03f6fc40bfcf2f136320359257ed4af8513f71aa6fef47f17059bbae23"/>
    <s v="a62909462c6310cff6f2c460478962c30aafe7f1a24cba6daff12de1aba6d3de"/>
    <x v="13"/>
    <n v="87.405000000000001"/>
    <n v="87.405000000000001"/>
    <n v="87.405000000000001"/>
    <n v="87.405000000000001"/>
    <n v="-8.6440000000000003E-2"/>
    <n v="-0.61341000000000012"/>
    <n v="-8.6440000000000003E-2"/>
    <n v="-0.61341000000000012"/>
    <n v="34851877.802999951"/>
    <n v="34722901.368000001"/>
    <n v="143.042"/>
    <n v="137.94900000000001"/>
    <n v="0"/>
    <n v="0"/>
    <n v="-0.93523000000000001"/>
    <n v="-1.0460999999999998"/>
    <n v="7.04589"/>
    <n v="6.7582599999999999"/>
    <n v="0"/>
    <n v="0"/>
    <n v="0"/>
    <n v="0"/>
    <n v="0"/>
    <n v="0"/>
    <s v="AyA Otros"/>
    <s v="Daños Sin Autos"/>
    <s v="Agricola y de Animales"/>
    <x v="39"/>
    <x v="0"/>
    <n v="139459.13315000001"/>
    <n v="120170.94676000001"/>
    <n v="1025001350.6946898"/>
    <n v="915229324.65265012"/>
    <n v="979173922.5983398"/>
    <n v="876641246.77608013"/>
    <n v="90.905000000000001"/>
    <n v="87.405000000000001"/>
    <n v="-598.09543999999994"/>
    <n v="-532.90996000000007"/>
    <n v="139459.13315000001"/>
    <n v="120170.94676000001"/>
    <n v="96.149826742203402"/>
    <n v="100"/>
    <n v="0"/>
    <n v="0"/>
    <n v="6.2674274553240331E-2"/>
    <n v="7.2733886481365015E-2"/>
    <n v="6.2674274553240331E-2"/>
    <n v="7.2733886481365015E-2"/>
    <n v="8.5273058363056468E-6"/>
    <n v="8.9264019376722938E-6"/>
    <n v="9.5500655022359714E-6"/>
    <n v="9.9704411948946078E-6"/>
    <m/>
    <m/>
    <m/>
    <n v="0"/>
    <m/>
    <n v="0"/>
    <m/>
    <n v="0"/>
    <m/>
    <n v="-85.90828320372998"/>
    <n v="-9.8895944167953775E-2"/>
    <n v="-0.70180195640981657"/>
    <n v="1.4452542891816732E-2"/>
    <n v="-10.59841315361818"/>
    <n v="4.2559771302080662"/>
    <n v="-13.273411875575691"/>
    <n v="-15.47883626850698"/>
    <s v="Grandes"/>
    <n v="2024"/>
    <n v="4"/>
    <d v="2026-02-27T00:00:00"/>
    <x v="39"/>
    <x v="13"/>
  </r>
  <r>
    <n v="2025"/>
    <n v="12"/>
    <n v="123"/>
    <x v="72"/>
    <s v="Daños Sin Autos"/>
    <n v="236"/>
    <s v="9a049b03f6fc40bfcf2f136320359257ed4af8513f71aa6fef47f17059bbae23"/>
    <s v="a62909462c6310cff6f2c460478962c30aafe7f1a24cba6daff12de1aba6d3de"/>
    <x v="53"/>
    <n v="139459.13315000001"/>
    <n v="120170.94676000001"/>
    <n v="139459.13315000001"/>
    <n v="120170.94676000001"/>
    <n v="45337.465679999994"/>
    <n v="94540.249620000017"/>
    <n v="45337.465679999994"/>
    <n v="94540.249620000017"/>
    <n v="34851877.802999951"/>
    <n v="34722901.368000001"/>
    <n v="143.042"/>
    <n v="137.94900000000001"/>
    <n v="0"/>
    <n v="0"/>
    <n v="7031.3448600000002"/>
    <n v="12520.009480000001"/>
    <n v="25545.640950000001"/>
    <n v="20671.54422"/>
    <n v="0"/>
    <n v="0"/>
    <n v="0"/>
    <n v="0"/>
    <n v="0"/>
    <n v="0"/>
    <s v="Daños Sin Autos"/>
    <s v="Totales"/>
    <s v="Daños Sin Autos Total"/>
    <x v="24"/>
    <x v="0"/>
    <n v="139459.13315000001"/>
    <n v="120170.94676000001"/>
    <n v="1025001350.6946898"/>
    <n v="915229324.65265012"/>
    <n v="979173922.5983398"/>
    <n v="876641246.77608013"/>
    <n v="158795452.76903"/>
    <n v="137875233.45422003"/>
    <n v="62296046.385199986"/>
    <n v="56116765.89553"/>
    <n v="139459.13315000001"/>
    <n v="120170.94676000001"/>
    <n v="8.782312762623315E-2"/>
    <n v="8.7159197304207264E-2"/>
    <n v="19288.186390000003"/>
    <n v="16.050623640771921"/>
    <n v="100"/>
    <n v="100"/>
    <n v="100"/>
    <n v="100"/>
    <n v="1.3605751158813816E-2"/>
    <n v="1.4242529333290526E-2"/>
    <n v="1.3130146021665942E-2"/>
    <n v="1.3708110039533105E-2"/>
    <m/>
    <m/>
    <m/>
    <n v="0"/>
    <m/>
    <n v="0"/>
    <m/>
    <n v="0"/>
    <m/>
    <n v="-52.044271236609006"/>
    <n v="32.509499131358965"/>
    <n v="78.671469409999347"/>
    <n v="7.2777436628419914E-2"/>
    <n v="-43.839141086656753"/>
    <n v="23.578774174424023"/>
    <n v="27.524636683660898"/>
    <n v="60.566396717893575"/>
    <s v="Resto"/>
    <n v="2024"/>
    <n v="4"/>
    <d v="2026-02-27T00:00:00"/>
    <x v="24"/>
    <x v="53"/>
  </r>
  <r>
    <n v="2025"/>
    <n v="12"/>
    <n v="123"/>
    <x v="72"/>
    <s v="AyA Pecuario"/>
    <n v="236"/>
    <s v="9a049b03f6fc40bfcf2f136320359257ed4af8513f71aa6fef47f17059bbae23"/>
    <s v="a62909462c6310cff6f2c460478962c30aafe7f1a24cba6daff12de1aba6d3de"/>
    <x v="1"/>
    <n v="11772.162039999999"/>
    <n v="130.23854"/>
    <n v="11772.162039999999"/>
    <n v="130.23854"/>
    <n v="-98.337559999999996"/>
    <n v="-137.71338"/>
    <n v="-98.337559999999996"/>
    <n v="-137.71338"/>
    <n v="34851877.802999951"/>
    <n v="34722901.368000001"/>
    <n v="143.042"/>
    <n v="137.94900000000001"/>
    <n v="0"/>
    <n v="0"/>
    <n v="-264.96051"/>
    <n v="-4.7661199999999999"/>
    <n v="11645.607239999999"/>
    <n v="9249.2353000000003"/>
    <n v="0"/>
    <n v="0"/>
    <n v="0"/>
    <n v="0"/>
    <n v="0"/>
    <n v="0"/>
    <s v="AyA Pecuario"/>
    <s v="Daños Sin Autos"/>
    <s v="Agricola y de Animales"/>
    <x v="41"/>
    <x v="0"/>
    <n v="139459.13315000001"/>
    <n v="120170.94676000001"/>
    <n v="1025001350.6946898"/>
    <n v="915229324.65265012"/>
    <n v="979173922.5983398"/>
    <n v="876641246.77608013"/>
    <n v="114028.24609999999"/>
    <n v="7115.1798200000012"/>
    <n v="30135.195680000001"/>
    <n v="29117.622310000002"/>
    <n v="139459.13315000001"/>
    <n v="120170.94676000001"/>
    <n v="10.32389994815504"/>
    <n v="1.830432164678587"/>
    <n v="11641.923499999999"/>
    <n v="8938.9235321587585"/>
    <n v="8.4412987332554614"/>
    <n v="0.10837772649000307"/>
    <n v="8.4412987332554614"/>
    <n v="0.10837772649000307"/>
    <n v="1.1485021002188411E-3"/>
    <n v="1.2022544481945906E-3"/>
    <n v="1.4230153743099131E-5"/>
    <n v="1.4856538005593836E-5"/>
    <m/>
    <m/>
    <m/>
    <n v="0"/>
    <m/>
    <n v="0"/>
    <m/>
    <n v="0"/>
    <m/>
    <n v="-28.592588461629511"/>
    <n v="-0.83533984382702231"/>
    <n v="-105.73934566526928"/>
    <n v="-0.32632129236600327"/>
    <n v="5459.2496621990213"/>
    <n v="25.908865568594621"/>
    <n v="-2.2751970295711259"/>
    <n v="-5.1529881610861382E-2"/>
    <s v="Grandes"/>
    <n v="2024"/>
    <n v="4"/>
    <d v="2026-02-27T00:00:00"/>
    <x v="41"/>
    <x v="1"/>
  </r>
  <r>
    <n v="2025"/>
    <n v="12"/>
    <n v="123"/>
    <x v="72"/>
    <s v="Agricola y de Animales"/>
    <n v="236"/>
    <s v="9a049b03f6fc40bfcf2f136320359257ed4af8513f71aa6fef47f17059bbae23"/>
    <s v="a62909462c6310cff6f2c460478962c30aafe7f1a24cba6daff12de1aba6d3de"/>
    <x v="1"/>
    <n v="139459.13315000001"/>
    <n v="120170.94676000001"/>
    <n v="139459.13315000001"/>
    <n v="120170.94676000001"/>
    <n v="45337.465679999994"/>
    <n v="94540.249620000017"/>
    <n v="45337.465679999994"/>
    <n v="94540.249620000017"/>
    <n v="34851877.802999951"/>
    <n v="34722901.368000001"/>
    <n v="143.042"/>
    <n v="137.94900000000001"/>
    <n v="0"/>
    <n v="0"/>
    <n v="7031.3448600000002"/>
    <n v="12520.009480000001"/>
    <n v="25545.640950000001"/>
    <n v="20671.54422"/>
    <n v="0"/>
    <n v="0"/>
    <n v="0"/>
    <n v="0"/>
    <n v="0"/>
    <n v="0"/>
    <s v="Agricola y de Animales"/>
    <s v="Daños Sin Autos"/>
    <s v="Agricola y de Animales"/>
    <x v="40"/>
    <x v="0"/>
    <n v="139459.13315000001"/>
    <n v="120170.94676000001"/>
    <n v="1025001350.6946898"/>
    <n v="915229324.65265012"/>
    <n v="979173922.5983398"/>
    <n v="876641246.77608013"/>
    <n v="523661.59078000003"/>
    <n v="454119.92055000004"/>
    <n v="310270.97828000004"/>
    <n v="332144.49842999998"/>
    <n v="139459.13315000001"/>
    <n v="120170.94676000001"/>
    <n v="26.631537543602157"/>
    <n v="26.462381701832609"/>
    <n v="19288.186390000003"/>
    <n v="16.050623640771921"/>
    <n v="100"/>
    <n v="100"/>
    <n v="100"/>
    <n v="100"/>
    <n v="1.3605751158813816E-2"/>
    <n v="1.4242529333290526E-2"/>
    <n v="1.3130146021665942E-2"/>
    <n v="1.3708110039533105E-2"/>
    <m/>
    <m/>
    <m/>
    <n v="0"/>
    <m/>
    <n v="0"/>
    <m/>
    <n v="0"/>
    <m/>
    <n v="-52.044271236609006"/>
    <n v="32.509499131358965"/>
    <n v="78.671469409999347"/>
    <n v="14.612216047833446"/>
    <n v="-43.839141086656753"/>
    <n v="23.578774174424023"/>
    <n v="27.524636683660898"/>
    <n v="60.566396717893575"/>
    <s v="Grandes"/>
    <n v="2024"/>
    <n v="4"/>
    <d v="2026-02-27T00:00:00"/>
    <x v="40"/>
    <x v="1"/>
  </r>
  <r>
    <n v="2025"/>
    <n v="12"/>
    <n v="80"/>
    <x v="73"/>
    <s v="Incendio"/>
    <n v="52"/>
    <s v="41cfc0d1f2d127b04555b7246d84019b4d27710a3f3aff6e7764375b1e06e05d"/>
    <s v="a62909462c6310cff6f2c460478962c30aafe7f1a24cba6daff12de1aba6d3de"/>
    <x v="34"/>
    <n v="158093.45646000002"/>
    <n v="124174.52737000001"/>
    <n v="158093.45646000002"/>
    <n v="124174.52737000001"/>
    <n v="126618.27434999999"/>
    <n v="284062.47010999999"/>
    <n v="126618.27434999999"/>
    <n v="284062.47010999999"/>
    <n v="34851877.802999951"/>
    <n v="34722901.368000001"/>
    <n v="143.042"/>
    <n v="137.94900000000001"/>
    <n v="0"/>
    <n v="0"/>
    <n v="3180.0317300000002"/>
    <n v="42096.267009999996"/>
    <n v="11556.00511"/>
    <n v="17966.374969999997"/>
    <n v="0"/>
    <n v="0"/>
    <n v="0"/>
    <n v="0"/>
    <n v="0"/>
    <n v="0"/>
    <s v="Incendio"/>
    <s v="Daños Sin Autos"/>
    <s v="Incendio"/>
    <x v="0"/>
    <x v="0"/>
    <n v="1309962.20441"/>
    <n v="1104243.47276"/>
    <n v="1025001350.6946898"/>
    <n v="915229324.65265012"/>
    <n v="979173922.5983398"/>
    <n v="876641246.77608013"/>
    <n v="34004630.66296"/>
    <n v="29220783.15724"/>
    <n v="21161856.01103"/>
    <n v="17879229.429379996"/>
    <m/>
    <m/>
    <n v="0.46491743441344136"/>
    <n v="0.42495276975228308"/>
    <n v="33918.929090000005"/>
    <n v="27.315529044803654"/>
    <m/>
    <m/>
    <n v="12.06855098015629"/>
    <n v="11.245212711978468"/>
    <n v="1.5423731525119741E-2"/>
    <n v="1.6145595058381722E-2"/>
    <n v="1.3567586180340867E-2"/>
    <n v="1.4164805480766733E-2"/>
    <m/>
    <m/>
    <m/>
    <n v="0"/>
    <m/>
    <n v="0"/>
    <m/>
    <n v="0"/>
    <m/>
    <n v="-55.425905329567648"/>
    <n v="80.090774903157552"/>
    <n v="228.76066140649405"/>
    <n v="0.59833255780591221"/>
    <n v="-92.445810624384862"/>
    <n v="-35.679817830274295"/>
    <n v="27.518434785461949"/>
    <n v="234.3058467848509"/>
    <s v="Resto"/>
    <n v="2024"/>
    <n v="4"/>
    <d v="2026-02-27T00:00:00"/>
    <x v="0"/>
    <x v="34"/>
  </r>
  <r>
    <n v="2025"/>
    <n v="12"/>
    <n v="80"/>
    <x v="73"/>
    <s v="Accidentes Personales"/>
    <n v="52"/>
    <s v="41cfc0d1f2d127b04555b7246d84019b4d27710a3f3aff6e7764375b1e06e05d"/>
    <s v="a62909462c6310cff6f2c460478962c30aafe7f1a24cba6daff12de1aba6d3de"/>
    <x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5"/>
    <x v="0"/>
    <n v="1309962.20441"/>
    <n v="1104243.47276"/>
    <n v="1025001350.6946898"/>
    <n v="915229324.65265012"/>
    <n v="979173922.5983398"/>
    <n v="876641246.77608013"/>
    <n v="6811902.2167499969"/>
    <n v="6595100.8747899998"/>
    <n v="1727181.4153400001"/>
    <n v="1583187.58772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5"/>
    <x v="18"/>
  </r>
  <r>
    <n v="2025"/>
    <n v="12"/>
    <n v="80"/>
    <x v="73"/>
    <s v="AP Gpo y Col"/>
    <n v="52"/>
    <s v="41cfc0d1f2d127b04555b7246d84019b4d27710a3f3aff6e7764375b1e06e05d"/>
    <s v="a62909462c6310cff6f2c460478962c30aafe7f1a24cba6daff12de1aba6d3de"/>
    <x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3"/>
    <x v="0"/>
    <n v="1309962.20441"/>
    <n v="1104243.47276"/>
    <n v="1025001350.6946898"/>
    <n v="915229324.65265012"/>
    <n v="979173922.5983398"/>
    <n v="876641246.77608013"/>
    <n v="2989208.7794700004"/>
    <n v="2889579.59987"/>
    <n v="1322156.15447"/>
    <n v="1195750.66561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3"/>
    <x v="18"/>
  </r>
  <r>
    <n v="2025"/>
    <n v="12"/>
    <n v="80"/>
    <x v="73"/>
    <s v="Accidentes y Enfermedades Total"/>
    <n v="52"/>
    <s v="41cfc0d1f2d127b04555b7246d84019b4d27710a3f3aff6e7764375b1e06e05d"/>
    <s v="a62909462c6310cff6f2c460478962c30aafe7f1a24cba6daff12de1aba6d3de"/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2"/>
    <x v="0"/>
    <n v="1309962.20441"/>
    <n v="1104243.47276"/>
    <n v="1025001350.6946898"/>
    <n v="915229324.65265012"/>
    <n v="979173922.5983398"/>
    <n v="876641246.77608013"/>
    <n v="188947947.14104998"/>
    <n v="169654061.67242995"/>
    <n v="145343919.95890003"/>
    <n v="122278581.277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2"/>
    <x v="30"/>
  </r>
  <r>
    <n v="2025"/>
    <n v="12"/>
    <n v="80"/>
    <x v="73"/>
    <s v="Automoviles Residentes"/>
    <n v="52"/>
    <s v="41cfc0d1f2d127b04555b7246d84019b4d27710a3f3aff6e7764375b1e06e05d"/>
    <s v="a62909462c6310cff6f2c460478962c30aafe7f1a24cba6daff12de1aba6d3de"/>
    <x v="31"/>
    <n v="24388.982489999999"/>
    <n v="23334.00779"/>
    <n v="24388.982489999999"/>
    <n v="23334.00779"/>
    <n v="13142.793760000006"/>
    <n v="14847.243309999998"/>
    <n v="13142.793760000006"/>
    <n v="14847.243309999998"/>
    <n v="34851877.802999951"/>
    <n v="34722901.368000001"/>
    <n v="143.042"/>
    <n v="137.94900000000001"/>
    <n v="0"/>
    <n v="0"/>
    <n v="13142.79376"/>
    <n v="14847.24331"/>
    <n v="23805.384539999999"/>
    <n v="23725.719140000001"/>
    <n v="0"/>
    <n v="0"/>
    <n v="0"/>
    <n v="0"/>
    <n v="0"/>
    <n v="0"/>
    <s v="Automoviles Residentes"/>
    <s v="Automóviles"/>
    <s v="Automóviles"/>
    <x v="13"/>
    <x v="0"/>
    <n v="1309962.20441"/>
    <n v="1104243.47276"/>
    <n v="1025001350.6946898"/>
    <n v="915229324.65265012"/>
    <n v="979173922.5983398"/>
    <n v="876641246.77608013"/>
    <n v="131854203.17789003"/>
    <n v="118102294.51461999"/>
    <n v="82072506.09262"/>
    <n v="71101630.919850022"/>
    <n v="34597.158179999999"/>
    <n v="29670.13594"/>
    <n v="1.849693214337339E-2"/>
    <n v="1.9757455082391701E-2"/>
    <n v="1054.9746999999988"/>
    <n v="4.5211894565841293"/>
    <n v="70.494178634876533"/>
    <n v="78.644761982846518"/>
    <n v="1.8618081046838038"/>
    <n v="2.1131216407988216"/>
    <n v="2.3794097903842258E-3"/>
    <n v="2.490771243711362E-3"/>
    <n v="2.5495258031483828E-3"/>
    <n v="2.6617510727236166E-3"/>
    <m/>
    <m/>
    <m/>
    <n v="0"/>
    <m/>
    <n v="0"/>
    <m/>
    <n v="0"/>
    <m/>
    <n v="-11.479905827716863"/>
    <n v="53.88824140321897"/>
    <n v="63.629203536834844"/>
    <n v="1.6013637679307826E-2"/>
    <n v="-11.479905827716907"/>
    <n v="0.33577654498020415"/>
    <n v="55.209331896807925"/>
    <n v="62.578686118594931"/>
    <s v="Resto"/>
    <n v="2024"/>
    <n v="4"/>
    <d v="2026-02-27T00:00:00"/>
    <x v="13"/>
    <x v="31"/>
  </r>
  <r>
    <n v="2025"/>
    <n v="12"/>
    <n v="80"/>
    <x v="73"/>
    <s v="Automoviles Turistas"/>
    <n v="52"/>
    <s v="41cfc0d1f2d127b04555b7246d84019b4d27710a3f3aff6e7764375b1e06e05d"/>
    <s v="a62909462c6310cff6f2c460478962c30aafe7f1a24cba6daff12de1aba6d3de"/>
    <x v="29"/>
    <n v="75.257300000000001"/>
    <n v="0"/>
    <n v="75.257300000000001"/>
    <n v="0"/>
    <n v="0"/>
    <n v="0"/>
    <n v="0"/>
    <n v="0"/>
    <n v="34851877.802999951"/>
    <n v="34722901.368000001"/>
    <n v="143.042"/>
    <n v="137.94900000000001"/>
    <n v="0"/>
    <n v="0"/>
    <n v="0"/>
    <n v="0"/>
    <n v="50.902749999999997"/>
    <n v="0"/>
    <n v="0"/>
    <n v="0"/>
    <n v="0"/>
    <n v="0"/>
    <n v="0"/>
    <n v="0"/>
    <s v="Automoviles Turistas"/>
    <s v="Automóviles"/>
    <s v="Automóviles"/>
    <x v="12"/>
    <x v="0"/>
    <n v="1309962.20441"/>
    <n v="1104243.47276"/>
    <n v="1025001350.6946898"/>
    <n v="915229324.65265012"/>
    <n v="979173922.5983398"/>
    <n v="876641246.77608013"/>
    <n v="2097418.8258400001"/>
    <n v="1901006.6212099998"/>
    <n v="1101962.7584699998"/>
    <n v="872757.55660999997"/>
    <n v="34597.158179999999"/>
    <n v="29670.13594"/>
    <n v="3.5880911848810188E-3"/>
    <m/>
    <m/>
    <m/>
    <n v="0.21752451345412788"/>
    <m/>
    <n v="5.7449978134213025E-3"/>
    <m/>
    <n v="7.342165934610206E-6"/>
    <n v="7.6857949607457825E-6"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12"/>
    <x v="29"/>
  </r>
  <r>
    <n v="2025"/>
    <n v="12"/>
    <n v="80"/>
    <x v="73"/>
    <s v="Camiones"/>
    <n v="52"/>
    <s v="41cfc0d1f2d127b04555b7246d84019b4d27710a3f3aff6e7764375b1e06e05d"/>
    <s v="a62909462c6310cff6f2c460478962c30aafe7f1a24cba6daff12de1aba6d3de"/>
    <x v="9"/>
    <n v="10128.19407"/>
    <n v="6329.4076100000002"/>
    <n v="10128.19407"/>
    <n v="6329.4076100000002"/>
    <n v="1163.2503000000002"/>
    <n v="4567.1614799999998"/>
    <n v="1163.2503000000002"/>
    <n v="4567.1614799999998"/>
    <n v="34851877.802999951"/>
    <n v="34722901.368000001"/>
    <n v="143.042"/>
    <n v="137.94900000000001"/>
    <n v="0"/>
    <n v="-68.005229999999997"/>
    <n v="1163.2503000000002"/>
    <n v="4567.1614800000007"/>
    <n v="11716.58527"/>
    <n v="4762.9053800000002"/>
    <n v="0"/>
    <n v="0"/>
    <n v="0"/>
    <n v="0"/>
    <n v="0"/>
    <n v="0"/>
    <s v="Camiones"/>
    <s v="Automóviles"/>
    <s v="Automóviles"/>
    <x v="10"/>
    <x v="0"/>
    <n v="1309962.20441"/>
    <n v="1104243.47276"/>
    <n v="1025001350.6946898"/>
    <n v="915229324.65265012"/>
    <n v="979173922.5983398"/>
    <n v="876641246.77608013"/>
    <n v="72063565.252690017"/>
    <n v="68298850.786960006"/>
    <n v="43822980.466360003"/>
    <n v="39398521.360119998"/>
    <n v="34597.158179999999"/>
    <n v="29670.13594"/>
    <n v="1.4054528157863977E-2"/>
    <n v="9.267224172984834E-3"/>
    <n v="3798.7864599999994"/>
    <n v="60.018041088050552"/>
    <n v="29.274641626071269"/>
    <n v="21.332587160367421"/>
    <n v="0.77316689259456028"/>
    <n v="0.5731894972564312"/>
    <n v="9.8811519254444536E-4"/>
    <n v="1.0343610911454611E-3"/>
    <n v="6.9156521098164675E-4"/>
    <n v="7.2200659429121257E-4"/>
    <m/>
    <m/>
    <m/>
    <n v="0"/>
    <m/>
    <n v="0"/>
    <m/>
    <n v="0"/>
    <m/>
    <n v="-74.530125437999615"/>
    <n v="11.4852686664603"/>
    <n v="72.157803090201028"/>
    <n v="2.6544299078264436E-3"/>
    <n v="-74.530125437999615"/>
    <n v="145.99659945375606"/>
    <n v="9.9282365398600501"/>
    <n v="95.890241682693272"/>
    <s v="Resto"/>
    <n v="2024"/>
    <n v="4"/>
    <d v="2026-02-27T00:00:00"/>
    <x v="10"/>
    <x v="9"/>
  </r>
  <r>
    <n v="2025"/>
    <n v="12"/>
    <n v="80"/>
    <x v="73"/>
    <s v="Automoviles"/>
    <n v="52"/>
    <s v="41cfc0d1f2d127b04555b7246d84019b4d27710a3f3aff6e7764375b1e06e05d"/>
    <s v="a62909462c6310cff6f2c460478962c30aafe7f1a24cba6daff12de1aba6d3de"/>
    <x v="45"/>
    <n v="34597.158179999999"/>
    <n v="29670.13594"/>
    <n v="34597.158179999999"/>
    <n v="29670.13594"/>
    <n v="14819.480850000002"/>
    <n v="19540.349969999999"/>
    <n v="14819.480850000002"/>
    <n v="19540.349969999999"/>
    <n v="34851877.802999951"/>
    <n v="34722901.368000001"/>
    <n v="143.042"/>
    <n v="137.94900000000001"/>
    <n v="0"/>
    <n v="-68.005229999999997"/>
    <n v="14819.48085"/>
    <n v="19540.349969999999"/>
    <n v="35378.402630000004"/>
    <n v="28528.5268"/>
    <n v="0"/>
    <n v="0"/>
    <n v="0"/>
    <n v="0"/>
    <n v="0"/>
    <n v="0"/>
    <s v="Automoviles"/>
    <s v="Totales"/>
    <s v="Automoviles Total"/>
    <x v="11"/>
    <x v="0"/>
    <n v="1309962.20441"/>
    <n v="1104243.47276"/>
    <n v="1025001350.6946898"/>
    <n v="915229324.65265012"/>
    <n v="979173922.5983398"/>
    <n v="876641246.77608013"/>
    <n v="212351111.97566"/>
    <n v="193217367.41473997"/>
    <n v="130402312.61627001"/>
    <n v="114416301.70677"/>
    <n v="34597.158179999999"/>
    <n v="29670.13594"/>
    <n v="1.6292430898108778E-2"/>
    <n v="1.5355832830655032E-2"/>
    <n v="4927.0222399999984"/>
    <n v="16.605998199548509"/>
    <n v="100"/>
    <n v="100"/>
    <n v="2.641080640611488"/>
    <n v="2.6869197483994189"/>
    <n v="3.375328057524211E-3"/>
    <n v="3.5333006099869209E-3"/>
    <n v="3.2418253153394618E-3"/>
    <n v="3.3845242907648196E-3"/>
    <m/>
    <m/>
    <m/>
    <n v="0"/>
    <m/>
    <n v="0"/>
    <m/>
    <n v="0"/>
    <m/>
    <n v="-24.159593493708531"/>
    <n v="42.8343876479626"/>
    <n v="65.858646584953931"/>
    <n v="1.1364431007913742E-2"/>
    <n v="-24.159593493708542"/>
    <n v="24.01061883784341"/>
    <n v="41.888496224624483"/>
    <n v="68.494072992230357"/>
    <s v="Resto"/>
    <n v="2024"/>
    <n v="4"/>
    <d v="2026-02-27T00:00:00"/>
    <x v="11"/>
    <x v="45"/>
  </r>
  <r>
    <n v="2025"/>
    <n v="12"/>
    <n v="80"/>
    <x v="73"/>
    <s v="Otros Automoviles y Obligatorios"/>
    <n v="52"/>
    <s v="41cfc0d1f2d127b04555b7246d84019b4d27710a3f3aff6e7764375b1e06e05d"/>
    <s v="a62909462c6310cff6f2c460478962c30aafe7f1a24cba6daff12de1aba6d3de"/>
    <x v="27"/>
    <n v="4.7243199999999996"/>
    <n v="6.7205399999999997"/>
    <n v="4.7243199999999996"/>
    <n v="6.7205399999999997"/>
    <n v="513.43678999999997"/>
    <n v="125.94518000000001"/>
    <n v="513.43678999999997"/>
    <n v="125.94518000000001"/>
    <n v="34851877.802999951"/>
    <n v="34722901.368000001"/>
    <n v="143.042"/>
    <n v="137.94900000000001"/>
    <n v="0"/>
    <n v="0"/>
    <n v="513.43678999999997"/>
    <n v="125.94517999999999"/>
    <n v="-194.46993000000001"/>
    <n v="39.902279999999998"/>
    <n v="0"/>
    <n v="0"/>
    <n v="0"/>
    <n v="0"/>
    <n v="0"/>
    <n v="0"/>
    <s v="Otros Automoviles y Obligatorios"/>
    <s v="Automóviles"/>
    <s v="Automóviles"/>
    <x v="9"/>
    <x v="0"/>
    <n v="1309962.20441"/>
    <n v="1104243.47276"/>
    <n v="1025001350.6946898"/>
    <n v="915229324.65265012"/>
    <n v="979173922.5983398"/>
    <n v="876641246.77608013"/>
    <n v="6335924.7192400005"/>
    <n v="4915215.4919500006"/>
    <n v="3404863.2988200011"/>
    <n v="3043391.8701899992"/>
    <n v="34597.158179999999"/>
    <n v="29670.13594"/>
    <n v="7.4564017240512389E-5"/>
    <n v="1.3672930537850697E-4"/>
    <n v="-1.9962200000000001"/>
    <n v="-29.703267892163431"/>
    <n v="1.3655225598069627E-2"/>
    <n v="2.2650856786064325E-2"/>
    <n v="3.6064551970244122E-4"/>
    <n v="6.0861034416643221E-4"/>
    <n v="4.6090866092987242E-7"/>
    <n v="4.8248016935168426E-7"/>
    <n v="7.3430120943191962E-7"/>
    <n v="7.6662374999069859E-7"/>
    <m/>
    <m/>
    <m/>
    <n v="0"/>
    <m/>
    <n v="0"/>
    <m/>
    <n v="0"/>
    <m/>
    <n v="307.66688332177534"/>
    <n v="10867.9511548752"/>
    <n v="1874.0336342020137"/>
    <n v="1.5079512595349658E-2"/>
    <n v="307.6668833217754"/>
    <n v="-587.36545881588734"/>
    <n v="-264.01860174475303"/>
    <n v="315.63404396941729"/>
    <s v="Resto"/>
    <n v="2024"/>
    <n v="4"/>
    <d v="2026-02-27T00:00:00"/>
    <x v="9"/>
    <x v="27"/>
  </r>
  <r>
    <n v="2025"/>
    <n v="12"/>
    <n v="80"/>
    <x v="73"/>
    <s v="RC General"/>
    <n v="52"/>
    <s v="41cfc0d1f2d127b04555b7246d84019b4d27710a3f3aff6e7764375b1e06e05d"/>
    <s v="a62909462c6310cff6f2c460478962c30aafe7f1a24cba6daff12de1aba6d3de"/>
    <x v="34"/>
    <n v="65360.639560000003"/>
    <n v="55897.473760000001"/>
    <n v="65360.639560000003"/>
    <n v="55897.473760000001"/>
    <n v="4825.41608"/>
    <n v="9779.0231900000017"/>
    <n v="4825.41608"/>
    <n v="9779.0231900000017"/>
    <n v="34851877.802999951"/>
    <n v="34722901.368000001"/>
    <n v="143.042"/>
    <n v="137.94900000000001"/>
    <n v="0"/>
    <n v="0"/>
    <n v="6118.4179100000001"/>
    <n v="-3172.1391200000003"/>
    <n v="17748.292149999997"/>
    <n v="17080.407640000001"/>
    <n v="0"/>
    <n v="0"/>
    <n v="0"/>
    <n v="0"/>
    <n v="0"/>
    <n v="0"/>
    <s v="RC General"/>
    <s v="Daños Sin Autos"/>
    <s v="Responsabilidad Civil y Riesgos Profesionales"/>
    <x v="21"/>
    <x v="0"/>
    <n v="1309962.20441"/>
    <n v="1104243.47276"/>
    <n v="1025001350.6946898"/>
    <n v="915229324.65265012"/>
    <n v="979173922.5983398"/>
    <n v="876641246.77608013"/>
    <n v="17283430.244149998"/>
    <n v="14944322.838619996"/>
    <n v="9150572.3407299984"/>
    <n v="6562817.1625400009"/>
    <n v="71761.180640000006"/>
    <n v="61529.93376"/>
    <n v="0.37816937168547848"/>
    <n v="0.37403818402227279"/>
    <n v="9463.1658000000025"/>
    <n v="16.929505330832683"/>
    <n v="91.080775116968582"/>
    <n v="90.845983969412941"/>
    <n v="4.9895057536746323"/>
    <n v="5.0620605997595014"/>
    <n v="6.3766393591288576E-3"/>
    <n v="6.6750796821221248E-3"/>
    <n v="6.1074828192610999E-3"/>
    <n v="6.3763225795691828E-3"/>
    <m/>
    <m/>
    <m/>
    <n v="0"/>
    <m/>
    <n v="0"/>
    <m/>
    <n v="0"/>
    <m/>
    <n v="-50.655438828139246"/>
    <n v="7.3827552981184441"/>
    <n v="17.49457092101688"/>
    <n v="5.273348923238004E-2"/>
    <n v="-292.87987312485836"/>
    <n v="3.9102375310756665"/>
    <n v="34.473276968229314"/>
    <n v="-18.571799847278118"/>
    <s v="Resto"/>
    <n v="2024"/>
    <n v="4"/>
    <d v="2026-02-27T00:00:00"/>
    <x v="21"/>
    <x v="34"/>
  </r>
  <r>
    <n v="2025"/>
    <n v="12"/>
    <n v="80"/>
    <x v="73"/>
    <s v="RC Otros"/>
    <n v="52"/>
    <s v="41cfc0d1f2d127b04555b7246d84019b4d27710a3f3aff6e7764375b1e06e05d"/>
    <s v="a62909462c6310cff6f2c460478962c30aafe7f1a24cba6daff12de1aba6d3de"/>
    <x v="4"/>
    <n v="6400.54108"/>
    <n v="5632.46"/>
    <n v="6400.54108"/>
    <n v="5632.46"/>
    <n v="336.46452999999997"/>
    <n v="-23.332470000000001"/>
    <n v="336.46452999999997"/>
    <n v="-23.332470000000001"/>
    <n v="34851877.802999951"/>
    <n v="34722901.368000001"/>
    <n v="143.042"/>
    <n v="137.94900000000001"/>
    <n v="0"/>
    <n v="0"/>
    <n v="336.46453000000002"/>
    <n v="-23.332470000000001"/>
    <n v="166.64622"/>
    <n v="-475.51421999999997"/>
    <n v="0"/>
    <n v="0"/>
    <n v="0"/>
    <n v="0"/>
    <n v="0"/>
    <n v="0"/>
    <s v="RC Otros"/>
    <s v="Daños Sin Autos"/>
    <s v="Responsabilidad Civil y Riesgos Profesionales"/>
    <x v="33"/>
    <x v="0"/>
    <n v="1309962.20441"/>
    <n v="1104243.47276"/>
    <n v="1025001350.6946898"/>
    <n v="915229324.65265012"/>
    <n v="979173922.5983398"/>
    <n v="876641246.77608013"/>
    <n v="2245075.8021599995"/>
    <n v="2181582.1674899999"/>
    <n v="762549.19381999993"/>
    <n v="1224196.8042299999"/>
    <n v="71761.180640000006"/>
    <n v="61529.93376"/>
    <n v="0.28509242644912058"/>
    <n v="0.25818234508583177"/>
    <n v="768.08107999999993"/>
    <n v="13.636689474936347"/>
    <n v="8.9192248830314114"/>
    <n v="9.1540160305870621"/>
    <n v="0.48860501917173782"/>
    <n v="0.51007410403087594"/>
    <n v="6.2444220933582809E-4"/>
    <n v="6.5366743663020544E-4"/>
    <n v="6.1541515861477053E-4"/>
    <n v="6.4250456166805203E-4"/>
    <m/>
    <m/>
    <m/>
    <n v="0"/>
    <m/>
    <n v="0"/>
    <m/>
    <n v="0"/>
    <m/>
    <n v="-1542.0441984924869"/>
    <n v="5.2568138504940274"/>
    <n v="-0.41425007900633121"/>
    <n v="4.4123649034952958E-2"/>
    <n v="-1542.0441984924871"/>
    <n v="-135.04547561164418"/>
    <n v="201.90348751984897"/>
    <n v="4.9067870146974784"/>
    <s v="Medianas"/>
    <n v="2024"/>
    <n v="4"/>
    <d v="2026-02-27T00:00:00"/>
    <x v="33"/>
    <x v="4"/>
  </r>
  <r>
    <n v="2025"/>
    <n v="12"/>
    <n v="80"/>
    <x v="73"/>
    <s v="Responsabilidad Civil y Riesgos Profesionales"/>
    <n v="52"/>
    <s v="41cfc0d1f2d127b04555b7246d84019b4d27710a3f3aff6e7764375b1e06e05d"/>
    <s v="a62909462c6310cff6f2c460478962c30aafe7f1a24cba6daff12de1aba6d3de"/>
    <x v="34"/>
    <n v="71761.180640000006"/>
    <n v="61529.93376"/>
    <n v="71761.180640000006"/>
    <n v="61529.93376"/>
    <n v="5161.8806100000002"/>
    <n v="9755.6907199999987"/>
    <n v="5161.8806100000002"/>
    <n v="9755.6907199999987"/>
    <n v="34851877.802999951"/>
    <n v="34722901.368000001"/>
    <n v="143.042"/>
    <n v="137.94900000000001"/>
    <n v="0"/>
    <n v="0"/>
    <n v="6454.8824400000003"/>
    <n v="-3195.4715899999997"/>
    <n v="17914.93837"/>
    <n v="16604.89342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309962.20441"/>
    <n v="1104243.47276"/>
    <n v="1025001350.6946898"/>
    <n v="915229324.65265012"/>
    <n v="979173922.5983398"/>
    <n v="876641246.77608013"/>
    <n v="21871531.865920011"/>
    <n v="19519102.49123"/>
    <n v="10675318.01537"/>
    <n v="7926763.6329799984"/>
    <n v="71761.180640000006"/>
    <n v="61529.93376"/>
    <n v="0.32810313004100783"/>
    <n v="0.31522931849784386"/>
    <n v="10231.246880000006"/>
    <n v="16.628080439526236"/>
    <n v="100"/>
    <n v="100"/>
    <n v="5.4781107728463709"/>
    <n v="5.5721347037903772"/>
    <n v="7.0010815684646861E-3"/>
    <n v="7.3287471187523301E-3"/>
    <n v="6.7228979778758708E-3"/>
    <n v="7.0188271412372355E-3"/>
    <m/>
    <m/>
    <m/>
    <n v="0"/>
    <m/>
    <n v="0"/>
    <m/>
    <n v="0"/>
    <m/>
    <n v="-47.088517275176592"/>
    <n v="7.1931377995232486"/>
    <n v="15.85519457578561"/>
    <n v="4.8353413009037116E-2"/>
    <n v="-302.00093345220449"/>
    <n v="7.8895113438192777"/>
    <n v="36.030726462387491"/>
    <n v="-19.244155979653375"/>
    <s v="Resto"/>
    <n v="2024"/>
    <n v="4"/>
    <d v="2026-02-27T00:00:00"/>
    <x v="22"/>
    <x v="34"/>
  </r>
  <r>
    <n v="2025"/>
    <n v="12"/>
    <n v="80"/>
    <x v="73"/>
    <s v="Diversos"/>
    <n v="52"/>
    <s v="41cfc0d1f2d127b04555b7246d84019b4d27710a3f3aff6e7764375b1e06e05d"/>
    <s v="a62909462c6310cff6f2c460478962c30aafe7f1a24cba6daff12de1aba6d3de"/>
    <x v="39"/>
    <n v="60410.874819999997"/>
    <n v="61660.969170000004"/>
    <n v="60410.874819999997"/>
    <n v="61660.969170000004"/>
    <n v="-1948.5046100000009"/>
    <n v="17997.095669999999"/>
    <n v="-1948.5046100000009"/>
    <n v="17997.095669999999"/>
    <n v="34851877.802999951"/>
    <n v="34722901.368000001"/>
    <n v="143.042"/>
    <n v="137.94900000000001"/>
    <n v="0"/>
    <n v="0"/>
    <n v="-1612.1138700000001"/>
    <n v="15213.452240000001"/>
    <n v="29542.803030000003"/>
    <n v="30332.562379999999"/>
    <n v="0"/>
    <n v="0"/>
    <n v="0"/>
    <n v="0"/>
    <n v="0"/>
    <n v="0"/>
    <s v="Diversos"/>
    <s v="Daños Sin Autos"/>
    <s v="Diversos"/>
    <x v="6"/>
    <x v="0"/>
    <n v="1309962.20441"/>
    <n v="1104243.47276"/>
    <n v="1025001350.6946898"/>
    <n v="915229324.65265012"/>
    <n v="979173922.5983398"/>
    <n v="876641246.77608013"/>
    <n v="37295032.047789998"/>
    <n v="33101301.12385001"/>
    <n v="10154871.342620004"/>
    <n v="8675799.5556700006"/>
    <n v="60410.874819999997"/>
    <n v="61660.969170000004"/>
    <n v="0.16198102402107944"/>
    <n v="0.18627959347970255"/>
    <n v="-1250.0943500000067"/>
    <n v="-2.0273673392214753"/>
    <n v="100"/>
    <n v="100"/>
    <n v="4.6116502152982903"/>
    <n v="5.5840012362383789"/>
    <n v="5.8937361184018752E-3"/>
    <n v="6.1695755397257164E-3"/>
    <n v="6.7372151994148253E-3"/>
    <n v="7.0337745795972136E-3"/>
    <m/>
    <m/>
    <m/>
    <n v="0"/>
    <m/>
    <n v="0"/>
    <m/>
    <n v="0"/>
    <m/>
    <n v="-110.82677252890328"/>
    <n v="-3.2254202836918973"/>
    <n v="29.187176121708042"/>
    <n v="-1.9187880813635969E-2"/>
    <n v="-110.59663411412531"/>
    <n v="-2.6036684276984468"/>
    <n v="-5.4568751257723838"/>
    <n v="50.155512908566877"/>
    <s v="Resto"/>
    <n v="2024"/>
    <n v="4"/>
    <d v="2026-02-27T00:00:00"/>
    <x v="6"/>
    <x v="39"/>
  </r>
  <r>
    <n v="2025"/>
    <n v="12"/>
    <n v="80"/>
    <x v="73"/>
    <s v="Miscelaneos"/>
    <n v="52"/>
    <s v="41cfc0d1f2d127b04555b7246d84019b4d27710a3f3aff6e7764375b1e06e05d"/>
    <s v="a62909462c6310cff6f2c460478962c30aafe7f1a24cba6daff12de1aba6d3de"/>
    <x v="15"/>
    <n v="20439.207420000002"/>
    <n v="20447.462070000001"/>
    <n v="20439.207420000002"/>
    <n v="20447.462070000001"/>
    <n v="-4495.3559000000005"/>
    <n v="12863.553119999999"/>
    <n v="-4495.3559000000005"/>
    <n v="12863.553119999999"/>
    <n v="34851877.802999951"/>
    <n v="34722901.368000001"/>
    <n v="143.042"/>
    <n v="137.94900000000001"/>
    <n v="0"/>
    <n v="0"/>
    <n v="-4613.0707499999999"/>
    <n v="12757.807220000001"/>
    <n v="12361.48042"/>
    <n v="13644.04492"/>
    <n v="0"/>
    <n v="0"/>
    <n v="0"/>
    <n v="0"/>
    <n v="0"/>
    <n v="0"/>
    <s v="Miscelaneos"/>
    <s v="Daños Sin Autos"/>
    <s v="Diversos"/>
    <x v="8"/>
    <x v="0"/>
    <n v="1309962.20441"/>
    <n v="1104243.47276"/>
    <n v="1025001350.6946898"/>
    <n v="915229324.65265012"/>
    <n v="979173922.5983398"/>
    <n v="876641246.77608013"/>
    <n v="18488020.312490001"/>
    <n v="15556913.919899998"/>
    <n v="3138927.3225399987"/>
    <n v="3067729.12347"/>
    <n v="60410.874819999997"/>
    <n v="61660.969170000004"/>
    <n v="0.11055379145268372"/>
    <n v="0.13143649296563981"/>
    <n v="-8.2546499999989464"/>
    <n v="-4.0370046765414447E-2"/>
    <n v="33.833655746420796"/>
    <n v="33.161110415936072"/>
    <n v="1.5602898580730971"/>
    <n v="1.8517168155762438"/>
    <n v="1.9940663889025539E-3"/>
    <n v="2.0873929491261817E-3"/>
    <n v="2.2341353712371781E-3"/>
    <n v="2.3324777547482751E-3"/>
    <m/>
    <m/>
    <m/>
    <n v="0"/>
    <m/>
    <n v="0"/>
    <m/>
    <n v="0"/>
    <m/>
    <n v="-134.94645575809619"/>
    <n v="-21.993787761071605"/>
    <n v="62.910267670201861"/>
    <n v="-0.14321312467860484"/>
    <n v="-136.1588059017559"/>
    <n v="-9.4001779349169752"/>
    <n v="-37.318109103957951"/>
    <n v="93.504582363981257"/>
    <s v="Resto"/>
    <n v="2024"/>
    <n v="4"/>
    <d v="2026-02-27T00:00:00"/>
    <x v="8"/>
    <x v="15"/>
  </r>
  <r>
    <n v="2025"/>
    <n v="12"/>
    <n v="80"/>
    <x v="73"/>
    <s v="Tecnicos"/>
    <n v="52"/>
    <s v="41cfc0d1f2d127b04555b7246d84019b4d27710a3f3aff6e7764375b1e06e05d"/>
    <s v="a62909462c6310cff6f2c460478962c30aafe7f1a24cba6daff12de1aba6d3de"/>
    <x v="31"/>
    <n v="39971.667399999998"/>
    <n v="41213.507100000003"/>
    <n v="39971.667399999998"/>
    <n v="41213.507100000003"/>
    <n v="2546.8512900000005"/>
    <n v="5133.5425499999983"/>
    <n v="2546.8512900000005"/>
    <n v="5133.5425499999983"/>
    <n v="34851877.802999951"/>
    <n v="34722901.368000001"/>
    <n v="143.042"/>
    <n v="137.94900000000001"/>
    <n v="0"/>
    <n v="0"/>
    <n v="3000.9568799999997"/>
    <n v="2455.6450199999999"/>
    <n v="17181.322609999999"/>
    <n v="16688.517459999999"/>
    <n v="0"/>
    <n v="0"/>
    <n v="0"/>
    <n v="0"/>
    <n v="0"/>
    <n v="0"/>
    <s v="Tecnicos"/>
    <s v="Daños Sin Autos"/>
    <s v="Diversos"/>
    <x v="7"/>
    <x v="0"/>
    <n v="1309962.20441"/>
    <n v="1104243.47276"/>
    <n v="1025001350.6946898"/>
    <n v="915229324.65265012"/>
    <n v="979173922.5983398"/>
    <n v="876641246.77608013"/>
    <n v="18807011.735299997"/>
    <n v="17544387.203949999"/>
    <n v="7015944.0200799983"/>
    <n v="5608070.4322000016"/>
    <n v="60410.874819999997"/>
    <n v="61660.969170000004"/>
    <n v="0.21253598372023558"/>
    <n v="0.2349099265816538"/>
    <n v="-1241.8397000000041"/>
    <n v="-3.0131861794406856"/>
    <n v="66.166344253579211"/>
    <n v="66.838889584063935"/>
    <n v="3.0513603572251937"/>
    <n v="3.7322844206621344"/>
    <n v="3.8996697294993213E-3"/>
    <n v="4.0821825905995356E-3"/>
    <n v="4.5030798281776481E-3"/>
    <n v="4.7012968248489381E-3"/>
    <m/>
    <m/>
    <m/>
    <n v="0"/>
    <m/>
    <n v="0"/>
    <m/>
    <n v="0"/>
    <m/>
    <n v="-50.3880358408639"/>
    <n v="6.3716413541457628"/>
    <n v="12.455971139616988"/>
    <n v="3.6300906659328801E-2"/>
    <n v="22.20646125798751"/>
    <n v="2.9529594296269002"/>
    <n v="17.466390382853071"/>
    <n v="14.714578607032239"/>
    <s v="Resto"/>
    <n v="2024"/>
    <n v="4"/>
    <d v="2026-02-27T00:00:00"/>
    <x v="7"/>
    <x v="31"/>
  </r>
  <r>
    <n v="2025"/>
    <n v="12"/>
    <n v="80"/>
    <x v="73"/>
    <s v="Vida Gpo y Col"/>
    <n v="52"/>
    <s v="41cfc0d1f2d127b04555b7246d84019b4d27710a3f3aff6e7764375b1e06e05d"/>
    <s v="a62909462c6310cff6f2c460478962c30aafe7f1a24cba6daff12de1aba6d3de"/>
    <x v="32"/>
    <n v="69125.351899999994"/>
    <n v="83927.425660000008"/>
    <n v="69125.351899999994"/>
    <n v="83927.425660000008"/>
    <n v="56998.489300000001"/>
    <n v="36810.4427"/>
    <n v="56998.489300000001"/>
    <n v="36810.4427"/>
    <n v="34851877.802999951"/>
    <n v="34722901.368000001"/>
    <n v="143.042"/>
    <n v="137.94900000000001"/>
    <n v="-92.331580000000002"/>
    <n v="117.01761"/>
    <n v="49945.094260000005"/>
    <n v="29816.490339999997"/>
    <n v="71222.994439999995"/>
    <n v="80350.321120000008"/>
    <n v="28810.535400000001"/>
    <n v="44991.431859999997"/>
    <n v="40314.816500000001"/>
    <n v="38935.993799999997"/>
    <n v="0"/>
    <n v="0"/>
    <s v="Vida Gpo y Col"/>
    <s v="Vida"/>
    <s v="Vida"/>
    <x v="37"/>
    <x v="0"/>
    <n v="1309962.20441"/>
    <n v="1104243.47276"/>
    <n v="1025001350.6946898"/>
    <n v="915229324.65265012"/>
    <n v="979173922.5983398"/>
    <n v="876641246.77608013"/>
    <n v="100163175.79472996"/>
    <n v="95382072.448490024"/>
    <n v="61461310.436570011"/>
    <n v="56544656.697530009"/>
    <n v="69125.351900000009"/>
    <n v="83927.425659999994"/>
    <n v="6.9012739813344645E-2"/>
    <n v="8.7990775945158917E-2"/>
    <n v="-14802.073760000014"/>
    <n v="-17.636754188034999"/>
    <n v="99.999999999999972"/>
    <n v="100.00000000000003"/>
    <n v="5.2768966667350288"/>
    <n v="7.6004457106029069"/>
    <n v="6.7439278839145547E-3"/>
    <n v="7.0595580932719991E-3"/>
    <n v="9.1700979633549586E-3"/>
    <n v="9.573748208705669E-3"/>
    <n v="2.8763600166834821E-2"/>
    <n v="4.0249139646509835E-2"/>
    <m/>
    <n v="-16180.896459999996"/>
    <n v="-35.964395421666396"/>
    <n v="1378.8227000000043"/>
    <n v="3.5412546732016548"/>
    <n v="0"/>
    <m/>
    <n v="54.843259464521466"/>
    <n v="82.45670760918037"/>
    <n v="43.859849638571646"/>
    <n v="9.2738812262755474E-2"/>
    <n v="67.508293868499663"/>
    <n v="-11.359415311319932"/>
    <n v="70.124957048913444"/>
    <n v="37.108115965672688"/>
    <s v="Resto"/>
    <n v="2024"/>
    <n v="4"/>
    <d v="2026-02-27T00:00:00"/>
    <x v="37"/>
    <x v="32"/>
  </r>
  <r>
    <n v="2025"/>
    <n v="12"/>
    <n v="80"/>
    <x v="73"/>
    <s v="Vida Total"/>
    <n v="52"/>
    <s v="41cfc0d1f2d127b04555b7246d84019b4d27710a3f3aff6e7764375b1e06e05d"/>
    <s v="a62909462c6310cff6f2c460478962c30aafe7f1a24cba6daff12de1aba6d3de"/>
    <x v="44"/>
    <n v="69125.351900000009"/>
    <n v="83927.425659999994"/>
    <n v="69125.351900000009"/>
    <n v="83927.425659999994"/>
    <n v="56998.489299999994"/>
    <n v="36810.442700000007"/>
    <n v="56998.489299999994"/>
    <n v="36810.442700000007"/>
    <n v="34851877.802999951"/>
    <n v="34722901.368000001"/>
    <n v="143.042"/>
    <n v="137.94900000000001"/>
    <n v="-92.331580000000002"/>
    <n v="117.01761"/>
    <n v="49945.094259999998"/>
    <n v="29816.49034"/>
    <n v="71222.994439999995"/>
    <n v="80350.321120000008"/>
    <n v="28810.535400000001"/>
    <n v="44991.431859999997"/>
    <n v="40314.816500000001"/>
    <n v="38935.993799999997"/>
    <n v="0"/>
    <n v="0"/>
    <s v="Vida Total"/>
    <s v="Totales"/>
    <s v="Vida Total"/>
    <x v="36"/>
    <x v="0"/>
    <n v="1309962.20441"/>
    <n v="1104243.47276"/>
    <n v="1025001350.6946898"/>
    <n v="915229324.65265012"/>
    <n v="979173922.5983398"/>
    <n v="876641246.77608013"/>
    <n v="419079410.71260005"/>
    <n v="375894584.23469001"/>
    <n v="220434023.07100993"/>
    <n v="204982911.17896998"/>
    <n v="69125.351900000009"/>
    <n v="83927.425659999994"/>
    <n v="1.6494571227553195E-2"/>
    <n v="2.2327383575071635E-2"/>
    <n v="-14802.073759999985"/>
    <n v="-17.636754188034963"/>
    <n v="100"/>
    <n v="100"/>
    <n v="5.2768966667350297"/>
    <n v="7.600445710602906"/>
    <n v="6.7439278839145555E-3"/>
    <n v="7.059558093272E-3"/>
    <n v="9.1700979633549569E-3"/>
    <n v="9.5737482087056673E-3"/>
    <n v="6.8747198415237687E-3"/>
    <n v="9.6198513860294241E-3"/>
    <m/>
    <n v="-16180.896459999996"/>
    <n v="-35.964395421666396"/>
    <n v="1378.8227000000043"/>
    <n v="3.5412546732016548"/>
    <n v="0"/>
    <m/>
    <n v="54.843259464521424"/>
    <n v="82.456707609180341"/>
    <n v="43.85984963857166"/>
    <n v="2.5857391933385293E-2"/>
    <n v="67.508293868499607"/>
    <n v="-11.359415311319932"/>
    <n v="70.12495704891343"/>
    <n v="37.108115965672695"/>
    <s v="Resto"/>
    <n v="2024"/>
    <n v="4"/>
    <d v="2026-02-27T00:00:00"/>
    <x v="36"/>
    <x v="44"/>
  </r>
  <r>
    <n v="2025"/>
    <n v="12"/>
    <n v="80"/>
    <x v="73"/>
    <s v="Terremoto y Erupcion Volcanica"/>
    <n v="52"/>
    <s v="41cfc0d1f2d127b04555b7246d84019b4d27710a3f3aff6e7764375b1e06e05d"/>
    <s v="a62909462c6310cff6f2c460478962c30aafe7f1a24cba6daff12de1aba6d3de"/>
    <x v="20"/>
    <n v="115872.29233"/>
    <n v="119585.98667"/>
    <n v="115872.29233"/>
    <n v="119585.98667"/>
    <n v="-22.999930000000003"/>
    <n v="-684.08073000000002"/>
    <n v="-22.999930000000003"/>
    <n v="-684.08073000000002"/>
    <n v="34851877.802999951"/>
    <n v="34722901.368000001"/>
    <n v="143.042"/>
    <n v="137.94900000000001"/>
    <n v="0"/>
    <n v="0"/>
    <n v="-1.66669"/>
    <n v="-18.516919999999999"/>
    <n v="-2.0999999999999998E-4"/>
    <n v="-3.0999999999999999E-3"/>
    <n v="0"/>
    <n v="0"/>
    <n v="0"/>
    <n v="0"/>
    <n v="0"/>
    <n v="0"/>
    <s v="Terremoto y Erupcion Volcanica"/>
    <s v="Daños Sin Autos"/>
    <s v="Riesgos Catastroficos"/>
    <x v="16"/>
    <x v="0"/>
    <n v="1309962.20441"/>
    <n v="1104243.47276"/>
    <n v="1025001350.6946898"/>
    <n v="915229324.65265012"/>
    <n v="979173922.5983398"/>
    <n v="876641246.77608013"/>
    <n v="15563905.993049996"/>
    <n v="14505796.106170004"/>
    <n v="760196.79989999975"/>
    <n v="-222767.64615000002"/>
    <n v="268992.28093000001"/>
    <n v="285368.58023000002"/>
    <n v="0.74449365333960726"/>
    <n v="0.82440140337512668"/>
    <n v="-3713.6943400000018"/>
    <n v="-3.1054594634470134"/>
    <n v="43.076437706460993"/>
    <n v="41.90580006166644"/>
    <n v="8.8454683608362785"/>
    <n v="10.829675666644507"/>
    <n v="1.1304598989207977E-2"/>
    <n v="1.1833678333928749E-2"/>
    <n v="1.3066231975836826E-2"/>
    <n v="1.3641382619148624E-2"/>
    <m/>
    <m/>
    <m/>
    <n v="0"/>
    <m/>
    <n v="0"/>
    <m/>
    <n v="0"/>
    <m/>
    <n v="-96.637833958573864"/>
    <n v="-1.9849378602519622E-2"/>
    <n v="-0.57204087957875438"/>
    <n v="-3.0255231280933484E-3"/>
    <n v="-90.999097042056661"/>
    <n v="-93.225806451612897"/>
    <n v="793661.90476190485"/>
    <n v="597320"/>
    <s v="Resto"/>
    <n v="2024"/>
    <n v="4"/>
    <d v="2026-02-27T00:00:00"/>
    <x v="16"/>
    <x v="20"/>
  </r>
  <r>
    <n v="2025"/>
    <n v="12"/>
    <n v="80"/>
    <x v="73"/>
    <s v="Riesgos Catastroficos"/>
    <n v="52"/>
    <s v="41cfc0d1f2d127b04555b7246d84019b4d27710a3f3aff6e7764375b1e06e05d"/>
    <s v="a62909462c6310cff6f2c460478962c30aafe7f1a24cba6daff12de1aba6d3de"/>
    <x v="6"/>
    <n v="268992.28093000001"/>
    <n v="285368.58023000002"/>
    <n v="268992.28093000001"/>
    <n v="285368.58023000002"/>
    <n v="10829.945379999999"/>
    <n v="-8105.6345900000015"/>
    <n v="10829.945379999999"/>
    <n v="-8105.6345900000015"/>
    <n v="34851877.802999951"/>
    <n v="34722901.368000001"/>
    <n v="143.042"/>
    <n v="137.94900000000001"/>
    <n v="0"/>
    <n v="0"/>
    <n v="338.14681000000002"/>
    <n v="-272.27663000000001"/>
    <n v="-7.0999999999999991E-4"/>
    <n v="-5.6500000000000005E-3"/>
    <n v="0"/>
    <n v="0"/>
    <n v="0"/>
    <n v="0"/>
    <n v="0"/>
    <n v="0"/>
    <s v="Riesgos Catastroficos"/>
    <s v="Daños Sin Autos"/>
    <s v="Riesgos Catastroficos"/>
    <x v="15"/>
    <x v="0"/>
    <n v="1309962.20441"/>
    <n v="1104243.47276"/>
    <n v="1025001350.6946898"/>
    <n v="915229324.65265012"/>
    <n v="979173922.5983398"/>
    <n v="876641246.77608013"/>
    <n v="38761762.84839002"/>
    <n v="34998585.621450007"/>
    <n v="12144880.34196"/>
    <n v="6399232.7254699999"/>
    <n v="268992.28093000001"/>
    <n v="285368.58023000002"/>
    <n v="0.69396297062679302"/>
    <n v="0.81537175049469068"/>
    <n v="-16376.299300000013"/>
    <n v="-5.7386483427156243"/>
    <n v="100"/>
    <n v="100"/>
    <n v="20.534354351937406"/>
    <n v="25.842903967250614"/>
    <n v="2.6243114777135833E-2"/>
    <n v="2.7471348523682191E-2"/>
    <n v="3.118000839170049E-2"/>
    <n v="3.2552492970125045E-2"/>
    <m/>
    <m/>
    <m/>
    <n v="0"/>
    <m/>
    <n v="0"/>
    <m/>
    <n v="0"/>
    <m/>
    <n v="-233.61008641274066"/>
    <n v="4.0261175311637585"/>
    <n v="-2.8404089137868858"/>
    <n v="8.9172927810437438E-2"/>
    <n v="-224.19237376340382"/>
    <n v="-87.433628318584084"/>
    <n v="-47626311.26760564"/>
    <n v="4819055.3982300879"/>
    <s v="Resto"/>
    <n v="2024"/>
    <n v="4"/>
    <d v="2026-02-27T00:00:00"/>
    <x v="15"/>
    <x v="6"/>
  </r>
  <r>
    <n v="2025"/>
    <n v="12"/>
    <n v="80"/>
    <x v="73"/>
    <s v="Huracan y Otros Riesgos Hidrometeorologicos"/>
    <n v="52"/>
    <s v="41cfc0d1f2d127b04555b7246d84019b4d27710a3f3aff6e7764375b1e06e05d"/>
    <s v="a62909462c6310cff6f2c460478962c30aafe7f1a24cba6daff12de1aba6d3de"/>
    <x v="20"/>
    <n v="153119.98859999998"/>
    <n v="165782.59356000001"/>
    <n v="153119.98859999998"/>
    <n v="165782.59356000001"/>
    <n v="10852.945310000001"/>
    <n v="-7421.5538600000009"/>
    <n v="10852.945310000001"/>
    <n v="-7421.5538600000009"/>
    <n v="34851877.802999951"/>
    <n v="34722901.368000001"/>
    <n v="143.042"/>
    <n v="137.94900000000001"/>
    <n v="0"/>
    <n v="0"/>
    <n v="339.81349999999998"/>
    <n v="-253.75970999999998"/>
    <n v="-5.0000000000000001E-4"/>
    <n v="-2.5499999999999997E-3"/>
    <n v="0"/>
    <n v="0"/>
    <n v="0"/>
    <n v="0"/>
    <n v="0"/>
    <n v="0"/>
    <s v="Huracan y Otros Riesgos Hidrometeorologicos"/>
    <s v="Daños Sin Autos"/>
    <s v="Riesgos Catastroficos"/>
    <x v="14"/>
    <x v="0"/>
    <n v="1309962.20441"/>
    <n v="1104243.47276"/>
    <n v="1025001350.6946898"/>
    <n v="915229324.65265012"/>
    <n v="979173922.5983398"/>
    <n v="876641246.77608013"/>
    <n v="23197857.011369999"/>
    <n v="20492623.836209998"/>
    <n v="11407851.490080001"/>
    <n v="6622132.7381100012"/>
    <n v="268992.28093000001"/>
    <n v="285368.58023000002"/>
    <n v="0.66006092082105283"/>
    <n v="0.80898666215238857"/>
    <n v="-12662.604960000026"/>
    <n v="-7.6380786957692131"/>
    <n v="56.923562293539"/>
    <n v="58.09419993833356"/>
    <n v="11.688885991101126"/>
    <n v="15.013228300606107"/>
    <n v="1.4938515787927853E-2"/>
    <n v="1.5637670189753438E-2"/>
    <n v="1.8113776415863661E-2"/>
    <n v="1.8911110350976416E-2"/>
    <m/>
    <m/>
    <m/>
    <n v="0"/>
    <m/>
    <n v="0"/>
    <m/>
    <n v="0"/>
    <m/>
    <n v="-246.23548538122444"/>
    <n v="7.0878697217980342"/>
    <n v="-4.4766785828537499"/>
    <n v="9.5135752068980436E-2"/>
    <n v="-233.91152598653269"/>
    <n v="-80.392156862745097"/>
    <n v="-67962699.999999985"/>
    <n v="9951361.1764705889"/>
    <s v="Resto"/>
    <n v="2024"/>
    <n v="4"/>
    <d v="2026-02-27T00:00:00"/>
    <x v="14"/>
    <x v="20"/>
  </r>
  <r>
    <n v="2025"/>
    <n v="12"/>
    <n v="80"/>
    <x v="73"/>
    <s v="Maritimo y Transportes"/>
    <n v="52"/>
    <s v="41cfc0d1f2d127b04555b7246d84019b4d27710a3f3aff6e7764375b1e06e05d"/>
    <s v="a62909462c6310cff6f2c460478962c30aafe7f1a24cba6daff12de1aba6d3de"/>
    <x v="14"/>
    <n v="646981.90148"/>
    <n v="457911.90062999999"/>
    <n v="646981.90148"/>
    <n v="457911.90062999999"/>
    <n v="310501.51435000007"/>
    <n v="293523.43979999993"/>
    <n v="310501.51435000007"/>
    <n v="293523.43979999993"/>
    <n v="34851877.802999951"/>
    <n v="34722901.368000001"/>
    <n v="143.042"/>
    <n v="137.94900000000001"/>
    <n v="2015.1124199999999"/>
    <n v="2079.1536999999998"/>
    <n v="22389.86119"/>
    <n v="3193.9556000000002"/>
    <n v="79814.027969999996"/>
    <n v="79325.734150000004"/>
    <n v="0"/>
    <n v="0"/>
    <n v="0"/>
    <n v="0"/>
    <n v="0"/>
    <n v="0"/>
    <s v="Maritimo y Transportes"/>
    <s v="Daños Sin Autos"/>
    <s v="Maritimo y Transportes"/>
    <x v="19"/>
    <x v="0"/>
    <n v="1309962.20441"/>
    <n v="1104243.47276"/>
    <n v="1025001350.6946898"/>
    <n v="915229324.65265012"/>
    <n v="979173922.5983398"/>
    <n v="876641246.77608013"/>
    <n v="23289744.321129996"/>
    <n v="18238403.617370002"/>
    <n v="6063254.5960799996"/>
    <n v="13830326.200799998"/>
    <n v="646981.90148"/>
    <n v="457911.90062999999"/>
    <n v="2.7779691033061931"/>
    <n v="2.5107016504113937"/>
    <n v="189070.00085000001"/>
    <n v="41.289601905928961"/>
    <n v="100"/>
    <n v="100"/>
    <n v="49.389356372415129"/>
    <n v="41.468381921739834"/>
    <n v="6.3120102333671185E-2"/>
    <n v="6.6074257754247204E-2"/>
    <n v="5.0032476920884028E-2"/>
    <n v="5.2234811254205579E-2"/>
    <m/>
    <m/>
    <m/>
    <n v="0"/>
    <m/>
    <n v="0"/>
    <m/>
    <n v="0"/>
    <m/>
    <n v="5.7842312564777121"/>
    <n v="47.992302974737619"/>
    <n v="64.100417437539264"/>
    <n v="5.121037050806752"/>
    <n v="601.00727730842584"/>
    <n v="0.61555537459843102"/>
    <n v="28.052538832416481"/>
    <n v="4.026380132783177"/>
    <s v="Medianas"/>
    <n v="2024"/>
    <n v="4"/>
    <d v="2026-02-27T00:00:00"/>
    <x v="19"/>
    <x v="14"/>
  </r>
  <r>
    <n v="2025"/>
    <n v="12"/>
    <n v="80"/>
    <x v="73"/>
    <s v="MyT Carga"/>
    <n v="52"/>
    <s v="41cfc0d1f2d127b04555b7246d84019b4d27710a3f3aff6e7764375b1e06e05d"/>
    <s v="a62909462c6310cff6f2c460478962c30aafe7f1a24cba6daff12de1aba6d3de"/>
    <x v="0"/>
    <n v="646981.90148"/>
    <n v="457911.90062999999"/>
    <n v="646981.90148"/>
    <n v="457911.90062999999"/>
    <n v="310501.51435000001"/>
    <n v="293523.43979999993"/>
    <n v="310501.51435000001"/>
    <n v="293523.43979999993"/>
    <n v="34851877.802999951"/>
    <n v="34722901.368000001"/>
    <n v="143.042"/>
    <n v="137.94900000000001"/>
    <n v="2015.1124199999999"/>
    <n v="2079.1536999999998"/>
    <n v="22389.86119"/>
    <n v="3193.9556000000002"/>
    <n v="79814.027969999996"/>
    <n v="79325.734150000004"/>
    <n v="0"/>
    <n v="0"/>
    <n v="0"/>
    <n v="0"/>
    <n v="0"/>
    <n v="0"/>
    <s v="MyT Carga"/>
    <s v="Daños Sin Autos"/>
    <s v="Maritimo y Transportes"/>
    <x v="17"/>
    <x v="0"/>
    <n v="1309962.20441"/>
    <n v="1104243.47276"/>
    <n v="1025001350.6946898"/>
    <n v="915229324.65265012"/>
    <n v="979173922.5983398"/>
    <n v="876641246.77608013"/>
    <n v="13372625.609420002"/>
    <n v="11810280.26677"/>
    <n v="7994414.3617699994"/>
    <n v="7433235.6017499994"/>
    <n v="646981.90148"/>
    <n v="457911.90062999999"/>
    <n v="4.8381067441553904"/>
    <n v="3.877231448252791"/>
    <n v="189070.00085000001"/>
    <n v="41.289601905928961"/>
    <n v="100"/>
    <n v="100"/>
    <n v="49.389356372415129"/>
    <n v="41.468381921739834"/>
    <n v="6.3120102333671185E-2"/>
    <n v="6.6074257754247204E-2"/>
    <n v="5.0032476920884028E-2"/>
    <n v="5.2234811254205579E-2"/>
    <m/>
    <m/>
    <m/>
    <n v="0"/>
    <m/>
    <n v="0"/>
    <m/>
    <n v="0"/>
    <m/>
    <n v="5.7842312564776899"/>
    <n v="47.992302974737612"/>
    <n v="64.100417437539264"/>
    <n v="3.8839807432905391"/>
    <n v="601.00727730842584"/>
    <n v="0.61555537459843102"/>
    <n v="28.052538832416481"/>
    <n v="4.026380132783177"/>
    <s v="Medianas"/>
    <n v="2024"/>
    <n v="4"/>
    <d v="2026-02-27T00:00:00"/>
    <x v="17"/>
    <x v="0"/>
  </r>
  <r>
    <n v="2025"/>
    <n v="12"/>
    <n v="80"/>
    <x v="73"/>
    <s v="Daños Sin Autos"/>
    <n v="52"/>
    <s v="41cfc0d1f2d127b04555b7246d84019b4d27710a3f3aff6e7764375b1e06e05d"/>
    <s v="a62909462c6310cff6f2c460478962c30aafe7f1a24cba6daff12de1aba6d3de"/>
    <x v="20"/>
    <n v="1206239.6943300001"/>
    <n v="990645.91116000013"/>
    <n v="1206239.6943300001"/>
    <n v="990645.91116000013"/>
    <n v="451163.11008000001"/>
    <n v="597233.06171000004"/>
    <n v="451163.11008000001"/>
    <n v="597233.06171000004"/>
    <n v="34851877.802999951"/>
    <n v="34722901.368000001"/>
    <n v="143.042"/>
    <n v="137.94900000000001"/>
    <n v="2015.1124199999999"/>
    <n v="2079.1536999999998"/>
    <n v="30750.808300000001"/>
    <n v="57035.926629999994"/>
    <n v="138827.77377"/>
    <n v="144229.55927"/>
    <n v="0"/>
    <n v="0"/>
    <n v="0"/>
    <n v="0"/>
    <n v="0"/>
    <n v="0"/>
    <s v="Daños Sin Autos"/>
    <s v="Totales"/>
    <s v="Daños Sin Autos Total"/>
    <x v="24"/>
    <x v="0"/>
    <n v="1309962.20441"/>
    <n v="1104243.47276"/>
    <n v="1025001350.6946898"/>
    <n v="915229324.65265012"/>
    <n v="979173922.5983398"/>
    <n v="876641246.77608013"/>
    <n v="158795452.76903"/>
    <n v="137875233.45422003"/>
    <n v="62296046.385199986"/>
    <n v="56116765.89553"/>
    <n v="1240836.8525099999"/>
    <n v="1020316.0471"/>
    <n v="0.75961853648573363"/>
    <n v="0.71850896375013817"/>
    <n v="215593.78316999995"/>
    <n v="21.762950893074361"/>
    <n v="97.211788309638308"/>
    <n v="97.092064167340112"/>
    <n v="92.082022692653481"/>
    <n v="89.712634540997684"/>
    <n v="0.11768176632279333"/>
    <n v="0.12318952399478916"/>
    <n v="0.10824018467021611"/>
    <n v="0.11300471142593181"/>
    <m/>
    <m/>
    <m/>
    <n v="0"/>
    <m/>
    <n v="0"/>
    <m/>
    <n v="0"/>
    <m/>
    <n v="-24.457780554172935"/>
    <n v="37.402442665476727"/>
    <n v="60.287238354486114"/>
    <n v="0.72422430677267724"/>
    <n v="-46.085195565446355"/>
    <n v="-3.7452693659610903"/>
    <n v="22.150328759824209"/>
    <n v="39.54524087758449"/>
    <s v="Resto"/>
    <n v="2024"/>
    <n v="4"/>
    <d v="2026-02-27T00:00:00"/>
    <x v="24"/>
    <x v="20"/>
  </r>
  <r>
    <n v="2025"/>
    <n v="12"/>
    <n v="80"/>
    <x v="73"/>
    <s v="Daños"/>
    <n v="52"/>
    <s v="41cfc0d1f2d127b04555b7246d84019b4d27710a3f3aff6e7764375b1e06e05d"/>
    <s v="a62909462c6310cff6f2c460478962c30aafe7f1a24cba6daff12de1aba6d3de"/>
    <x v="2"/>
    <n v="1240836.8525099999"/>
    <n v="1020316.0471"/>
    <n v="1240836.8525099999"/>
    <n v="1020316.0471"/>
    <n v="465982.59093000001"/>
    <n v="616773.4116799999"/>
    <n v="465982.59093000001"/>
    <n v="616773.4116799999"/>
    <n v="34851877.802999951"/>
    <n v="34722901.368000001"/>
    <n v="143.042"/>
    <n v="137.94900000000001"/>
    <n v="2015.1124199999999"/>
    <n v="2011.1484699999999"/>
    <n v="45570.289149999997"/>
    <n v="76576.276599999997"/>
    <n v="174206.1764"/>
    <n v="172758.08606999999"/>
    <n v="0"/>
    <n v="0"/>
    <n v="0"/>
    <n v="0"/>
    <n v="0"/>
    <n v="0"/>
    <s v="Daños"/>
    <s v="Totales"/>
    <s v="Daños Total"/>
    <x v="23"/>
    <x v="0"/>
    <n v="1309962.20441"/>
    <n v="1104243.47276"/>
    <n v="1025001350.6946898"/>
    <n v="915229324.65265012"/>
    <n v="979173922.5983398"/>
    <n v="876641246.77608013"/>
    <n v="371146564.74468988"/>
    <n v="331092600.86896008"/>
    <n v="192698359.00147003"/>
    <n v="170533067.60229999"/>
    <n v="1240836.8525099999"/>
    <n v="1020316.0471"/>
    <n v="0.33432529635928765"/>
    <n v="0.30816636929431745"/>
    <n v="220520.80540999991"/>
    <n v="21.612990017826018"/>
    <n v="100"/>
    <n v="100"/>
    <n v="94.723103333264959"/>
    <n v="92.399554289397088"/>
    <n v="0.12105709438031752"/>
    <n v="0.12672282460477607"/>
    <n v="0.11148200998555553"/>
    <n v="0.11638923571669661"/>
    <m/>
    <m/>
    <m/>
    <n v="0"/>
    <m/>
    <n v="0"/>
    <m/>
    <n v="0"/>
    <m/>
    <n v="-24.448333519966091"/>
    <n v="37.553896790492416"/>
    <n v="60.449251330803641"/>
    <n v="0.24181969859247485"/>
    <n v="-40.490330460909348"/>
    <n v="0.83821855343619855"/>
    <n v="26.158825187325562"/>
    <n v="44.325726420106314"/>
    <s v="Resto"/>
    <n v="2024"/>
    <n v="4"/>
    <d v="2026-02-27T00:00:00"/>
    <x v="23"/>
    <x v="2"/>
  </r>
  <r>
    <n v="2025"/>
    <n v="12"/>
    <n v="80"/>
    <x v="73"/>
    <s v="Total General Sin Pensiones"/>
    <n v="52"/>
    <s v="41cfc0d1f2d127b04555b7246d84019b4d27710a3f3aff6e7764375b1e06e05d"/>
    <s v="a62909462c6310cff6f2c460478962c30aafe7f1a24cba6daff12de1aba6d3de"/>
    <x v="56"/>
    <n v="1309962.20441"/>
    <n v="1104243.47276"/>
    <n v="1309962.20441"/>
    <n v="1104243.47276"/>
    <n v="522981.08023000002"/>
    <n v="653583.8543799998"/>
    <n v="522981.08023000002"/>
    <n v="653583.8543799998"/>
    <n v="34851877.802999951"/>
    <n v="34722901.368000001"/>
    <n v="143.042"/>
    <n v="137.94900000000001"/>
    <n v="1922.7808399999999"/>
    <n v="2128.16608"/>
    <n v="95515.383409999995"/>
    <n v="106392.76694"/>
    <n v="245429.17084000001"/>
    <n v="253108.40719"/>
    <n v="28810.535400000001"/>
    <n v="44991.431859999997"/>
    <n v="40314.816500000001"/>
    <n v="38935.993799999997"/>
    <n v="0"/>
    <n v="0"/>
    <s v="Total General Sin Pensiones"/>
    <s v="Totales"/>
    <s v="Total General Sin Pensiones"/>
    <x v="25"/>
    <x v="0"/>
    <n v="1309962.20441"/>
    <n v="1104243.47276"/>
    <n v="1025001350.6946898"/>
    <n v="915229324.65265012"/>
    <n v="979173922.5983398"/>
    <n v="876641246.77608013"/>
    <n v="979173922.5983398"/>
    <n v="876641246.77608013"/>
    <n v="558476302.03137994"/>
    <n v="497794560.05847001"/>
    <n v="1309962.20441"/>
    <n v="1104243.47276"/>
    <n v="0.13378238269804807"/>
    <n v="0.12596298392540228"/>
    <n v="205718.73164999997"/>
    <n v="18.629834517909028"/>
    <n v="100"/>
    <n v="100"/>
    <n v="100"/>
    <n v="100"/>
    <n v="0.12780102226423207"/>
    <n v="0.13378238269804807"/>
    <n v="0.12065210794891051"/>
    <n v="0.12596298392540228"/>
    <n v="2.9423307478969873E-3"/>
    <n v="4.1172273453750118E-3"/>
    <m/>
    <n v="-16180.896459999996"/>
    <n v="-35.964395421666396"/>
    <n v="1378.8227000000043"/>
    <n v="3.5412546732016548"/>
    <n v="0"/>
    <m/>
    <n v="-19.982558209595258"/>
    <n v="39.923371717854096"/>
    <n v="59.188382861471702"/>
    <n v="9.3644274309890863E-2"/>
    <n v="-10.223799834188242"/>
    <n v="-3.0339712675902741"/>
    <n v="38.917697958678396"/>
    <n v="42.034465832711163"/>
    <s v="Resto"/>
    <n v="2024"/>
    <n v="4"/>
    <d v="2026-02-27T00:00:00"/>
    <x v="25"/>
    <x v="56"/>
  </r>
  <r>
    <n v="2025"/>
    <n v="12"/>
    <n v="80"/>
    <x v="73"/>
    <s v="Total General"/>
    <n v="52"/>
    <s v="41cfc0d1f2d127b04555b7246d84019b4d27710a3f3aff6e7764375b1e06e05d"/>
    <s v="a62909462c6310cff6f2c460478962c30aafe7f1a24cba6daff12de1aba6d3de"/>
    <x v="46"/>
    <n v="1309962.20441"/>
    <n v="1104243.47276"/>
    <n v="1309962.20441"/>
    <n v="1104243.47276"/>
    <n v="522981.08023000008"/>
    <n v="653583.85437999992"/>
    <n v="522981.08023000008"/>
    <n v="653583.85437999992"/>
    <n v="34851877.802999951"/>
    <n v="34722901.368000001"/>
    <n v="143.042"/>
    <n v="137.94900000000001"/>
    <n v="1922.7808399999999"/>
    <n v="2128.16608"/>
    <n v="95515.383409999995"/>
    <n v="106392.76694"/>
    <n v="245429.17084000001"/>
    <n v="253108.40719"/>
    <n v="28810.535400000001"/>
    <n v="44991.431859999997"/>
    <n v="40314.816500000001"/>
    <n v="38935.993799999997"/>
    <n v="0"/>
    <n v="0"/>
    <s v="Total General"/>
    <s v="Totales"/>
    <s v="Total General"/>
    <x v="26"/>
    <x v="0"/>
    <n v="1309962.20441"/>
    <n v="1104243.47276"/>
    <n v="1025001350.6946898"/>
    <n v="915229324.65265012"/>
    <n v="979173922.5983398"/>
    <n v="876641246.77608013"/>
    <n v="1025001350.6946898"/>
    <n v="915229324.65265012"/>
    <n v="593582477.48155999"/>
    <n v="529500429.12055987"/>
    <n v="1309962.20441"/>
    <n v="1104243.47276"/>
    <n v="0.12780102226423207"/>
    <n v="0.12065210794891051"/>
    <n v="205718.73164999997"/>
    <n v="18.629834517909028"/>
    <n v="100"/>
    <n v="100"/>
    <n v="100"/>
    <n v="100"/>
    <n v="0.12780102226423207"/>
    <n v="0.13378238269804807"/>
    <n v="0.12065210794891051"/>
    <n v="0.12596298392540228"/>
    <n v="2.8107802375551797E-3"/>
    <n v="3.9331476463593754E-3"/>
    <m/>
    <n v="-16180.896459999996"/>
    <n v="-35.964395421666396"/>
    <n v="1378.8227000000043"/>
    <n v="3.5412546732016548"/>
    <n v="0"/>
    <m/>
    <n v="-19.982558209595268"/>
    <n v="39.923371717854103"/>
    <n v="59.188382861471709"/>
    <n v="8.8105882513394573E-2"/>
    <n v="-10.223799834188242"/>
    <n v="-3.0339712675902741"/>
    <n v="38.917697958678396"/>
    <n v="42.034465832711163"/>
    <s v="Resto"/>
    <n v="2024"/>
    <n v="4"/>
    <d v="2026-02-27T00:00:00"/>
    <x v="26"/>
    <x v="46"/>
  </r>
  <r>
    <n v="2025"/>
    <n v="12"/>
    <n v="16"/>
    <x v="74"/>
    <s v="Incendio"/>
    <n v="14"/>
    <s v="8527a891e224136950ff32ca212b45bc93f69fbb801c3b1ebedac52775f99e61"/>
    <s v="a62909462c6310cff6f2c460478962c30aafe7f1a24cba6daff12de1aba6d3de"/>
    <x v="20"/>
    <n v="168946.94362000001"/>
    <n v="193302.21054"/>
    <n v="168946.94362000001"/>
    <n v="193302.21054"/>
    <n v="24295.163280000001"/>
    <n v="33191.672229999996"/>
    <n v="24295.163280000001"/>
    <n v="33191.672229999996"/>
    <n v="34851877.802999951"/>
    <n v="34722901.368000001"/>
    <n v="143.042"/>
    <n v="137.94900000000001"/>
    <n v="0"/>
    <n v="0"/>
    <n v="5117.0045999999993"/>
    <n v="5321.0620599999993"/>
    <n v="15813.3109"/>
    <n v="26132.494859999999"/>
    <n v="0"/>
    <n v="0"/>
    <n v="0"/>
    <n v="0"/>
    <n v="0"/>
    <n v="0"/>
    <s v="Incendio"/>
    <s v="Daños Sin Autos"/>
    <s v="Incendio"/>
    <x v="0"/>
    <x v="0"/>
    <n v="4796871.6204799991"/>
    <n v="4664109.4979099995"/>
    <n v="1025001350.6946898"/>
    <n v="915229324.65265012"/>
    <n v="979173922.5983398"/>
    <n v="876641246.77608013"/>
    <n v="34004630.66296"/>
    <n v="29220783.15724"/>
    <n v="21161856.01103"/>
    <n v="17879229.429379996"/>
    <m/>
    <m/>
    <n v="0.49683510841371298"/>
    <n v="0.66152303139796498"/>
    <n v="-24355.266919999995"/>
    <n v="-12.599580135148102"/>
    <m/>
    <m/>
    <n v="3.5220234558433803"/>
    <n v="4.1444612444587605"/>
    <n v="1.6482606925883273E-2"/>
    <n v="1.7254028086418165E-2"/>
    <n v="2.112063122686355E-2"/>
    <n v="2.2050321183367163E-2"/>
    <m/>
    <m/>
    <m/>
    <n v="0"/>
    <m/>
    <n v="0"/>
    <m/>
    <n v="0"/>
    <m/>
    <n v="-26.803436983687025"/>
    <n v="14.380350871955006"/>
    <n v="17.170870492001772"/>
    <n v="0.114806391591252"/>
    <n v="-3.8349009596027939"/>
    <n v="-39.487940264728316"/>
    <n v="32.35884396606658"/>
    <n v="20.361860161100591"/>
    <s v="Resto"/>
    <n v="2024"/>
    <n v="4"/>
    <d v="2026-02-27T00:00:00"/>
    <x v="0"/>
    <x v="20"/>
  </r>
  <r>
    <n v="2025"/>
    <n v="12"/>
    <n v="16"/>
    <x v="74"/>
    <s v="MyT Carga"/>
    <n v="14"/>
    <s v="8527a891e224136950ff32ca212b45bc93f69fbb801c3b1ebedac52775f99e61"/>
    <s v="a62909462c6310cff6f2c460478962c30aafe7f1a24cba6daff12de1aba6d3de"/>
    <x v="20"/>
    <n v="13372.10289"/>
    <n v="23550.565489999997"/>
    <n v="13372.10289"/>
    <n v="23550.565489999997"/>
    <n v="3359.23128"/>
    <n v="12933.666079999999"/>
    <n v="3359.23128"/>
    <n v="12933.666079999999"/>
    <n v="34851877.802999951"/>
    <n v="34722901.368000001"/>
    <n v="143.042"/>
    <n v="137.94900000000001"/>
    <n v="0"/>
    <n v="0"/>
    <n v="-5036.3831300000002"/>
    <n v="9179.29522"/>
    <n v="8385.9574900000007"/>
    <n v="8131.4118399999998"/>
    <n v="0"/>
    <n v="0"/>
    <n v="0"/>
    <n v="0"/>
    <n v="0"/>
    <n v="0"/>
    <s v="MyT Carga"/>
    <s v="Daños Sin Autos"/>
    <s v="Maritimo y Transportes"/>
    <x v="17"/>
    <x v="0"/>
    <n v="4796871.6204799991"/>
    <n v="4664109.4979099995"/>
    <n v="1025001350.6946898"/>
    <n v="915229324.65265012"/>
    <n v="979173922.5983398"/>
    <n v="876641246.77608013"/>
    <n v="13372625.609420002"/>
    <n v="11810280.26677"/>
    <n v="7994414.3617699994"/>
    <n v="7433235.6017499994"/>
    <n v="86500.477050000001"/>
    <n v="137390.75592"/>
    <n v="9.9996091123499095E-2"/>
    <n v="0.1994073379974145"/>
    <n v="-10178.462599999997"/>
    <n v="-43.219610180154518"/>
    <n v="15.458993228754684"/>
    <n v="17.141302798940156"/>
    <n v="0.27876716218354664"/>
    <n v="0.50493165952799934"/>
    <n v="1.304593684772915E-3"/>
    <n v="1.3656514518397033E-3"/>
    <n v="2.5731873810903036E-3"/>
    <n v="2.6864541882564994E-3"/>
    <m/>
    <m/>
    <m/>
    <n v="0"/>
    <m/>
    <n v="0"/>
    <m/>
    <n v="0"/>
    <m/>
    <n v="-74.027230491170997"/>
    <n v="25.121189297100898"/>
    <n v="54.918707092158236"/>
    <n v="4.2019729375852001E-2"/>
    <n v="-154.86677363885897"/>
    <n v="3.1303991853891988"/>
    <n v="-60.057341526065855"/>
    <n v="112.88685655847928"/>
    <s v="Resto"/>
    <n v="2024"/>
    <n v="4"/>
    <d v="2026-02-27T00:00:00"/>
    <x v="17"/>
    <x v="20"/>
  </r>
  <r>
    <n v="2025"/>
    <n v="12"/>
    <n v="16"/>
    <x v="74"/>
    <s v="Maritimo y Transportes"/>
    <n v="14"/>
    <s v="8527a891e224136950ff32ca212b45bc93f69fbb801c3b1ebedac52775f99e61"/>
    <s v="a62909462c6310cff6f2c460478962c30aafe7f1a24cba6daff12de1aba6d3de"/>
    <x v="33"/>
    <n v="86500.477050000001"/>
    <n v="137390.75592"/>
    <n v="86500.477050000001"/>
    <n v="137390.75592"/>
    <n v="103910.67558"/>
    <n v="25428.91115"/>
    <n v="103910.67558"/>
    <n v="25428.91115"/>
    <n v="34851877.802999951"/>
    <n v="34722901.368000001"/>
    <n v="143.042"/>
    <n v="137.94900000000001"/>
    <n v="0"/>
    <n v="0"/>
    <n v="-5126.8976900000007"/>
    <n v="14191.240089999999"/>
    <n v="9468.9197600000007"/>
    <n v="9240.0215000000007"/>
    <n v="0"/>
    <n v="0"/>
    <n v="0"/>
    <n v="0"/>
    <n v="0"/>
    <n v="0"/>
    <s v="Maritimo y Transportes"/>
    <s v="Daños Sin Autos"/>
    <s v="Maritimo y Transportes"/>
    <x v="19"/>
    <x v="0"/>
    <n v="4796871.6204799991"/>
    <n v="4664109.4979099995"/>
    <n v="1025001350.6946898"/>
    <n v="915229324.65265012"/>
    <n v="979173922.5983398"/>
    <n v="876641246.77608013"/>
    <n v="23289744.321129996"/>
    <n v="18238403.617370002"/>
    <n v="6063254.5960799996"/>
    <n v="13830326.200799998"/>
    <n v="86500.477050000001"/>
    <n v="137390.75592"/>
    <n v="0.37141016173166425"/>
    <n v="0.7533047233868152"/>
    <n v="-50890.278869999995"/>
    <n v="-37.040540703941119"/>
    <n v="100"/>
    <n v="100"/>
    <n v="1.803268544454903"/>
    <n v="2.9457017675413746"/>
    <n v="8.4390598111285138E-3"/>
    <n v="8.8340258102934353E-3"/>
    <n v="1.5011620827615292E-2"/>
    <n v="1.5672403782649485E-2"/>
    <m/>
    <m/>
    <m/>
    <n v="0"/>
    <m/>
    <n v="0"/>
    <m/>
    <n v="0"/>
    <m/>
    <n v="308.63202898091845"/>
    <n v="120.12728614194388"/>
    <n v="18.508458578397203"/>
    <n v="1.713777212112783"/>
    <n v="-136.12720000144822"/>
    <n v="2.4772481319442763"/>
    <n v="-54.144483425213863"/>
    <n v="153.58449209236144"/>
    <s v="Resto"/>
    <n v="2024"/>
    <n v="4"/>
    <d v="2026-02-27T00:00:00"/>
    <x v="19"/>
    <x v="33"/>
  </r>
  <r>
    <n v="2025"/>
    <n v="12"/>
    <n v="16"/>
    <x v="74"/>
    <s v="MyT Cascos"/>
    <n v="14"/>
    <s v="8527a891e224136950ff32ca212b45bc93f69fbb801c3b1ebedac52775f99e61"/>
    <s v="a62909462c6310cff6f2c460478962c30aafe7f1a24cba6daff12de1aba6d3de"/>
    <x v="16"/>
    <n v="73128.374159999992"/>
    <n v="113840.19043"/>
    <n v="73128.374159999992"/>
    <n v="113840.19043"/>
    <n v="100551.4443"/>
    <n v="12495.245069999999"/>
    <n v="100551.4443"/>
    <n v="12495.245069999999"/>
    <n v="34851877.802999951"/>
    <n v="34722901.368000001"/>
    <n v="143.042"/>
    <n v="137.94900000000001"/>
    <n v="0"/>
    <n v="0"/>
    <n v="-90.514560000000003"/>
    <n v="5011.9448700000003"/>
    <n v="1082.96227"/>
    <n v="1108.6096599999998"/>
    <n v="0"/>
    <n v="0"/>
    <n v="0"/>
    <n v="0"/>
    <n v="0"/>
    <n v="0"/>
    <s v="MyT Cascos"/>
    <s v="Daños Sin Autos"/>
    <s v="Maritimo y Transportes"/>
    <x v="18"/>
    <x v="0"/>
    <n v="4796871.6204799991"/>
    <n v="4664109.4979099995"/>
    <n v="1025001350.6946898"/>
    <n v="915229324.65265012"/>
    <n v="979173922.5983398"/>
    <n v="876641246.77608013"/>
    <n v="9917118.7117099985"/>
    <n v="6428123.3506000005"/>
    <n v="-1931159.7656899989"/>
    <n v="6397090.5990500022"/>
    <n v="86500.477050000001"/>
    <n v="137390.75592"/>
    <n v="0.73739536941965822"/>
    <n v="1.7709708451592512"/>
    <n v="-40711.81627000001"/>
    <n v="-35.762252431432451"/>
    <n v="84.541006771245307"/>
    <n v="82.858697201059854"/>
    <n v="1.5245013822713562"/>
    <n v="2.4407701080133752"/>
    <n v="7.1344661263555986E-3"/>
    <n v="7.4683743584537301E-3"/>
    <n v="1.2438433446524988E-2"/>
    <n v="1.2985949594392988E-2"/>
    <m/>
    <m/>
    <m/>
    <n v="0"/>
    <m/>
    <n v="0"/>
    <m/>
    <n v="0"/>
    <m/>
    <n v="704.7176644931543"/>
    <n v="137.49990404545323"/>
    <n v="10.97612804652087"/>
    <n v="-5.206790555936899"/>
    <n v="-101.80597676845555"/>
    <n v="-2.3134734366287102"/>
    <n v="-8.3580529541440072"/>
    <n v="452.09283761788629"/>
    <s v="Medianas"/>
    <n v="2024"/>
    <n v="4"/>
    <d v="2026-02-27T00:00:00"/>
    <x v="18"/>
    <x v="16"/>
  </r>
  <r>
    <n v="2025"/>
    <n v="12"/>
    <n v="16"/>
    <x v="74"/>
    <s v="Diversos"/>
    <n v="14"/>
    <s v="8527a891e224136950ff32ca212b45bc93f69fbb801c3b1ebedac52775f99e61"/>
    <s v="a62909462c6310cff6f2c460478962c30aafe7f1a24cba6daff12de1aba6d3de"/>
    <x v="34"/>
    <n v="155910.23493999999"/>
    <n v="159827.94859000001"/>
    <n v="155910.23493999999"/>
    <n v="159827.94859000001"/>
    <n v="14523.78537"/>
    <n v="28619.707210000004"/>
    <n v="14523.78537"/>
    <n v="28619.707210000004"/>
    <n v="34851877.802999951"/>
    <n v="34722901.368000001"/>
    <n v="143.042"/>
    <n v="137.94900000000001"/>
    <n v="0"/>
    <n v="0"/>
    <n v="4056.6013900000003"/>
    <n v="19174.86894"/>
    <n v="32355.828750000001"/>
    <n v="36833.955150000002"/>
    <n v="0"/>
    <n v="0"/>
    <n v="0"/>
    <n v="0"/>
    <n v="0"/>
    <n v="0"/>
    <s v="Diversos"/>
    <s v="Daños Sin Autos"/>
    <s v="Diversos"/>
    <x v="6"/>
    <x v="0"/>
    <n v="4796871.6204799991"/>
    <n v="4664109.4979099995"/>
    <n v="1025001350.6946898"/>
    <n v="915229324.65265012"/>
    <n v="979173922.5983398"/>
    <n v="876641246.77608013"/>
    <n v="37295032.047789998"/>
    <n v="33101301.12385001"/>
    <n v="10154871.342620004"/>
    <n v="8675799.5556700006"/>
    <n v="155910.23493999999"/>
    <n v="159827.94859000001"/>
    <n v="0.41804558510692796"/>
    <n v="0.48284491292954479"/>
    <n v="-3917.7136500000197"/>
    <n v="-2.4512068662346231"/>
    <n v="100"/>
    <n v="100"/>
    <n v="3.2502482299995106"/>
    <n v="3.4267623575651336"/>
    <n v="1.521073458433324E-2"/>
    <n v="1.592262940645682E-2"/>
    <n v="1.7463158607888603E-2"/>
    <n v="1.8231853586376454E-2"/>
    <m/>
    <m/>
    <m/>
    <n v="0"/>
    <m/>
    <n v="0"/>
    <m/>
    <n v="0"/>
    <m/>
    <n v="-49.252501909155633"/>
    <n v="9.3154791124452387"/>
    <n v="17.906572325105007"/>
    <n v="0.1430228397778282"/>
    <n v="-78.844176704969954"/>
    <n v="-12.157603987308974"/>
    <n v="12.537467117111008"/>
    <n v="52.057588879373981"/>
    <s v="Resto"/>
    <n v="2024"/>
    <n v="4"/>
    <d v="2026-02-27T00:00:00"/>
    <x v="6"/>
    <x v="34"/>
  </r>
  <r>
    <n v="2025"/>
    <n v="12"/>
    <n v="16"/>
    <x v="74"/>
    <s v="Tecnicos"/>
    <n v="14"/>
    <s v="8527a891e224136950ff32ca212b45bc93f69fbb801c3b1ebedac52775f99e61"/>
    <s v="a62909462c6310cff6f2c460478962c30aafe7f1a24cba6daff12de1aba6d3de"/>
    <x v="20"/>
    <n v="79640.11924"/>
    <n v="109625.02198999999"/>
    <n v="79640.11924"/>
    <n v="109625.02198999999"/>
    <n v="10652.785510000002"/>
    <n v="17533.37442"/>
    <n v="10652.785510000002"/>
    <n v="17533.37442"/>
    <n v="34851877.802999951"/>
    <n v="34722901.368000001"/>
    <n v="143.042"/>
    <n v="137.94900000000001"/>
    <n v="0"/>
    <n v="0"/>
    <n v="596.63373000000001"/>
    <n v="7962.6713399999999"/>
    <n v="6973.9210199999998"/>
    <n v="7895.2794299999996"/>
    <n v="0"/>
    <n v="0"/>
    <n v="0"/>
    <n v="0"/>
    <n v="0"/>
    <n v="0"/>
    <s v="Tecnicos"/>
    <s v="Daños Sin Autos"/>
    <s v="Diversos"/>
    <x v="7"/>
    <x v="0"/>
    <n v="4796871.6204799991"/>
    <n v="4664109.4979099995"/>
    <n v="1025001350.6946898"/>
    <n v="915229324.65265012"/>
    <n v="979173922.5983398"/>
    <n v="876641246.77608013"/>
    <n v="18807011.735299997"/>
    <n v="17544387.203949999"/>
    <n v="7015944.0200799983"/>
    <n v="5608070.4322000016"/>
    <n v="155910.23493999999"/>
    <n v="159827.94859000001"/>
    <n v="0.42345972002834842"/>
    <n v="0.62484383589823345"/>
    <n v="-29984.902749999994"/>
    <n v="-27.352243316069959"/>
    <n v="51.080751222425171"/>
    <n v="68.589394381339702"/>
    <n v="1.6602512124773272"/>
    <n v="2.3503955479416438"/>
    <n v="7.7697574921266489E-3"/>
    <n v="8.1333987151809214E-3"/>
    <n v="1.1977874729003588E-2"/>
    <n v="1.2505117959388173E-2"/>
    <m/>
    <m/>
    <m/>
    <n v="0"/>
    <m/>
    <n v="0"/>
    <m/>
    <n v="0"/>
    <m/>
    <n v="-39.242810569033622"/>
    <n v="13.376154646249624"/>
    <n v="15.993952933117219"/>
    <n v="0.15183680883871326"/>
    <n v="-92.507115959905988"/>
    <n v="-11.66973782459274"/>
    <n v="8.5552120290573637"/>
    <n v="100.85357219586083"/>
    <s v="Resto"/>
    <n v="2024"/>
    <n v="4"/>
    <d v="2026-02-27T00:00:00"/>
    <x v="7"/>
    <x v="20"/>
  </r>
  <r>
    <n v="2025"/>
    <n v="12"/>
    <n v="16"/>
    <x v="74"/>
    <s v="Miscelaneos"/>
    <n v="14"/>
    <s v="8527a891e224136950ff32ca212b45bc93f69fbb801c3b1ebedac52775f99e61"/>
    <s v="a62909462c6310cff6f2c460478962c30aafe7f1a24cba6daff12de1aba6d3de"/>
    <x v="20"/>
    <n v="76270.115700000009"/>
    <n v="50202.926599999999"/>
    <n v="76270.115700000009"/>
    <n v="50202.926599999999"/>
    <n v="3870.9998599999999"/>
    <n v="11086.332789999999"/>
    <n v="3870.9998599999999"/>
    <n v="11086.332789999999"/>
    <n v="34851877.802999951"/>
    <n v="34722901.368000001"/>
    <n v="143.042"/>
    <n v="137.94900000000001"/>
    <n v="0"/>
    <n v="0"/>
    <n v="3459.9676600000003"/>
    <n v="11212.1976"/>
    <n v="25381.907729999999"/>
    <n v="28938.675719999999"/>
    <n v="0"/>
    <n v="0"/>
    <n v="0"/>
    <n v="0"/>
    <n v="0"/>
    <n v="0"/>
    <s v="Miscelaneos"/>
    <s v="Daños Sin Autos"/>
    <s v="Diversos"/>
    <x v="8"/>
    <x v="0"/>
    <n v="4796871.6204799991"/>
    <n v="4664109.4979099995"/>
    <n v="1025001350.6946898"/>
    <n v="915229324.65265012"/>
    <n v="979173922.5983398"/>
    <n v="876641246.77608013"/>
    <n v="18488020.312490001"/>
    <n v="15556913.919899998"/>
    <n v="3138927.3225399987"/>
    <n v="3067729.12347"/>
    <n v="155910.23493999999"/>
    <n v="159827.94859000001"/>
    <n v="0.4125380349591784"/>
    <n v="0.32270491987348288"/>
    <n v="26067.189100000011"/>
    <n v="51.923644427534256"/>
    <n v="48.919248777574843"/>
    <n v="31.410605618660277"/>
    <n v="1.5899970175221834"/>
    <n v="1.0763668096234893"/>
    <n v="7.4409770922065918E-3"/>
    <n v="7.7892306912759005E-3"/>
    <n v="5.485283878885013E-3"/>
    <n v="5.7267356269882766E-3"/>
    <m/>
    <m/>
    <m/>
    <n v="0"/>
    <m/>
    <n v="0"/>
    <m/>
    <n v="0"/>
    <m/>
    <n v="-65.08313494348927"/>
    <n v="5.0753821788158104"/>
    <n v="22.083040852044668"/>
    <n v="0.12332237934287733"/>
    <n v="-69.141039219644142"/>
    <n v="-12.290707509956512"/>
    <n v="13.631629650558185"/>
    <n v="38.744681023019531"/>
    <s v="Resto"/>
    <n v="2024"/>
    <n v="4"/>
    <d v="2026-02-27T00:00:00"/>
    <x v="8"/>
    <x v="20"/>
  </r>
  <r>
    <n v="2025"/>
    <n v="12"/>
    <n v="16"/>
    <x v="74"/>
    <s v="Responsabilidad Civil y Riesgos Profesionales"/>
    <n v="14"/>
    <s v="8527a891e224136950ff32ca212b45bc93f69fbb801c3b1ebedac52775f99e61"/>
    <s v="a62909462c6310cff6f2c460478962c30aafe7f1a24cba6daff12de1aba6d3de"/>
    <x v="33"/>
    <n v="223616.86690999998"/>
    <n v="203000.70275"/>
    <n v="223616.86690999998"/>
    <n v="203000.70275"/>
    <n v="96160.394310000003"/>
    <n v="75447.20491"/>
    <n v="96160.394310000003"/>
    <n v="75447.20491"/>
    <n v="34851877.802999951"/>
    <n v="34722901.368000001"/>
    <n v="143.042"/>
    <n v="137.94900000000001"/>
    <n v="0"/>
    <n v="0"/>
    <n v="38202.7981"/>
    <n v="35389.53787"/>
    <n v="104999.14683"/>
    <n v="110448.71361000001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4796871.6204799991"/>
    <n v="4664109.4979099995"/>
    <n v="1025001350.6946898"/>
    <n v="915229324.65265012"/>
    <n v="979173922.5983398"/>
    <n v="876641246.77608013"/>
    <n v="21871531.865920011"/>
    <n v="19519102.49123"/>
    <n v="10675318.01537"/>
    <n v="7926763.6329799984"/>
    <n v="223616.86690999998"/>
    <n v="203000.70275"/>
    <n v="1.0224106307726777"/>
    <n v="1.0400104351171315"/>
    <n v="20616.164159999986"/>
    <n v="10.15571073435606"/>
    <n v="100"/>
    <n v="100"/>
    <n v="4.6617229853573559"/>
    <n v="4.3524000206462823"/>
    <n v="2.1816250950151894E-2"/>
    <n v="2.2837298027362635E-2"/>
    <n v="2.2180310145442868E-2"/>
    <n v="2.3156645149489792E-2"/>
    <m/>
    <m/>
    <m/>
    <n v="0"/>
    <m/>
    <n v="0"/>
    <m/>
    <n v="0"/>
    <m/>
    <n v="27.453885700217118"/>
    <n v="43.002299262471141"/>
    <n v="37.165982131064325"/>
    <n v="0.90077311206608712"/>
    <n v="7.9494121690264485"/>
    <n v="-4.9340246725214971"/>
    <n v="36.383912872980439"/>
    <n v="32.041602580327236"/>
    <s v="Resto"/>
    <n v="2024"/>
    <n v="4"/>
    <d v="2026-02-27T00:00:00"/>
    <x v="22"/>
    <x v="33"/>
  </r>
  <r>
    <n v="2025"/>
    <n v="12"/>
    <n v="16"/>
    <x v="74"/>
    <s v="RC General"/>
    <n v="14"/>
    <s v="8527a891e224136950ff32ca212b45bc93f69fbb801c3b1ebedac52775f99e61"/>
    <s v="a62909462c6310cff6f2c460478962c30aafe7f1a24cba6daff12de1aba6d3de"/>
    <x v="33"/>
    <n v="186370.31688999999"/>
    <n v="184271.29522"/>
    <n v="186370.31688999999"/>
    <n v="184271.29522"/>
    <n v="93662.292430000001"/>
    <n v="74590.266860000003"/>
    <n v="93662.292430000001"/>
    <n v="74590.266860000003"/>
    <n v="34851877.802999951"/>
    <n v="34722901.368000001"/>
    <n v="143.042"/>
    <n v="137.94900000000001"/>
    <n v="0"/>
    <n v="0"/>
    <n v="36554.748930000002"/>
    <n v="34532.599820000003"/>
    <n v="98113.962950000001"/>
    <n v="102822.52699"/>
    <n v="0"/>
    <n v="0"/>
    <n v="0"/>
    <n v="0"/>
    <n v="0"/>
    <n v="0"/>
    <s v="RC General"/>
    <s v="Daños Sin Autos"/>
    <s v="Responsabilidad Civil y Riesgos Profesionales"/>
    <x v="21"/>
    <x v="0"/>
    <n v="4796871.6204799991"/>
    <n v="4664109.4979099995"/>
    <n v="1025001350.6946898"/>
    <n v="915229324.65265012"/>
    <n v="979173922.5983398"/>
    <n v="876641246.77608013"/>
    <n v="17283430.244149998"/>
    <n v="14944322.838619996"/>
    <n v="9150572.3407299984"/>
    <n v="6562817.1625400009"/>
    <n v="223616.86690999998"/>
    <n v="203000.70275"/>
    <n v="1.0783178701061475"/>
    <n v="1.2330521577317328"/>
    <n v="2099.0216699999874"/>
    <n v="1.1390931330319098"/>
    <n v="83.343586494756323"/>
    <n v="90.773722811656626"/>
    <n v="3.8852471284472454"/>
    <n v="3.9508355303959415"/>
    <n v="1.8182445980552943E-2"/>
    <n v="1.903342323450026E-2"/>
    <n v="2.013389325019006E-2"/>
    <n v="2.1020148880476795E-2"/>
    <m/>
    <m/>
    <m/>
    <n v="0"/>
    <m/>
    <n v="0"/>
    <m/>
    <n v="0"/>
    <m/>
    <n v="25.569053943454414"/>
    <n v="50.256013936640784"/>
    <n v="40.478505765614386"/>
    <n v="1.0235675861836635"/>
    <n v="5.8557685217457855"/>
    <n v="-4.5793117304517628"/>
    <n v="37.25743801484068"/>
    <n v="33.584663624692354"/>
    <s v="Resto"/>
    <n v="2024"/>
    <n v="4"/>
    <d v="2026-02-27T00:00:00"/>
    <x v="21"/>
    <x v="33"/>
  </r>
  <r>
    <n v="2025"/>
    <n v="12"/>
    <n v="16"/>
    <x v="74"/>
    <s v="RC Viajero"/>
    <n v="14"/>
    <s v="8527a891e224136950ff32ca212b45bc93f69fbb801c3b1ebedac52775f99e61"/>
    <s v="a62909462c6310cff6f2c460478962c30aafe7f1a24cba6daff12de1aba6d3de"/>
    <x v="14"/>
    <n v="3458.5768800000001"/>
    <n v="4598.0713900000001"/>
    <n v="3458.5768800000001"/>
    <n v="4598.0713900000001"/>
    <n v="690.28495999999996"/>
    <n v="34.706739999999996"/>
    <n v="690.28495999999996"/>
    <n v="34.706739999999996"/>
    <n v="34851877.802999951"/>
    <n v="34722901.368000001"/>
    <n v="143.042"/>
    <n v="137.94900000000001"/>
    <n v="0"/>
    <n v="0"/>
    <n v="690.28495999999996"/>
    <n v="34.706739999999996"/>
    <n v="3667.02936"/>
    <n v="4390.2417500000001"/>
    <n v="0"/>
    <n v="0"/>
    <n v="0"/>
    <n v="0"/>
    <n v="0"/>
    <n v="0"/>
    <s v="RC Viajero"/>
    <s v="Daños Sin Autos"/>
    <s v="Responsabilidad Civil y Riesgos Profesionales"/>
    <x v="32"/>
    <x v="0"/>
    <n v="4796871.6204799991"/>
    <n v="4664109.4979099995"/>
    <n v="1025001350.6946898"/>
    <n v="915229324.65265012"/>
    <n v="979173922.5983398"/>
    <n v="876641246.77608013"/>
    <n v="384520.93780999992"/>
    <n v="319948.49102999998"/>
    <n v="68347.172659999997"/>
    <n v="98764.600600000005"/>
    <n v="223616.86690999998"/>
    <n v="203000.70275"/>
    <n v="0.89945085947672299"/>
    <n v="1.4371286375496179"/>
    <n v="-1139.49451"/>
    <n v="-24.782009963529518"/>
    <n v="1.5466529550259678"/>
    <n v="2.2650519568213663"/>
    <n v="7.2100676308154296E-2"/>
    <n v="9.8584121836342145E-2"/>
    <n v="3.3742168999640498E-4"/>
    <n v="3.5321374478829122E-4"/>
    <n v="5.0239554897840179E-4"/>
    <n v="5.2451004409269852E-4"/>
    <m/>
    <m/>
    <m/>
    <n v="0"/>
    <m/>
    <n v="0"/>
    <m/>
    <n v="0"/>
    <m/>
    <n v="1888.9075147939566"/>
    <n v="19.95864148609008"/>
    <n v="0.75481081210442003"/>
    <n v="1.0099685665622089"/>
    <n v="1888.9075147939566"/>
    <n v="-16.473179181989238"/>
    <n v="18.824091443871065"/>
    <n v="0.79054279869667754"/>
    <s v="Medianas"/>
    <n v="2024"/>
    <n v="4"/>
    <d v="2026-02-27T00:00:00"/>
    <x v="32"/>
    <x v="14"/>
  </r>
  <r>
    <n v="2025"/>
    <n v="12"/>
    <n v="16"/>
    <x v="74"/>
    <s v="RC Aviones y Barcos"/>
    <n v="14"/>
    <s v="8527a891e224136950ff32ca212b45bc93f69fbb801c3b1ebedac52775f99e61"/>
    <s v="a62909462c6310cff6f2c460478962c30aafe7f1a24cba6daff12de1aba6d3de"/>
    <x v="0"/>
    <n v="33787.973140000002"/>
    <n v="14131.336140000001"/>
    <n v="33787.973140000002"/>
    <n v="14131.336140000001"/>
    <n v="1807.8169200000002"/>
    <n v="822.23131000000001"/>
    <n v="1807.8169200000002"/>
    <n v="822.23131000000001"/>
    <n v="34851877.802999951"/>
    <n v="34722901.368000001"/>
    <n v="143.042"/>
    <n v="137.94900000000001"/>
    <n v="0"/>
    <n v="0"/>
    <n v="957.76420999999993"/>
    <n v="822.23131000000001"/>
    <n v="3218.15452"/>
    <n v="3235.9448700000003"/>
    <n v="0"/>
    <n v="0"/>
    <n v="0"/>
    <n v="0"/>
    <n v="0"/>
    <n v="0"/>
    <s v="RC Aviones y Barcos"/>
    <s v="Daños Sin Autos"/>
    <s v="Responsabilidad Civil y Riesgos Profesionales"/>
    <x v="20"/>
    <x v="0"/>
    <n v="4796871.6204799991"/>
    <n v="4664109.4979099995"/>
    <n v="1025001350.6946898"/>
    <n v="915229324.65265012"/>
    <n v="979173922.5983398"/>
    <n v="876641246.77608013"/>
    <n v="1958504.8817999999"/>
    <n v="2073248.9940900002"/>
    <n v="693849.30816000002"/>
    <n v="40985.065610000005"/>
    <n v="223616.86690999998"/>
    <n v="203000.70275"/>
    <n v="1.7251921837920847"/>
    <n v="0.68160342439729926"/>
    <n v="19656.637000000002"/>
    <n v="139.09963506111885"/>
    <n v="15.109760550217702"/>
    <n v="6.9612252315220129"/>
    <n v="0.7043751806019567"/>
    <n v="0.30298036841399828"/>
    <n v="3.2963832796025455E-3"/>
    <n v="3.4506610480740849E-3"/>
    <n v="1.5440213462744057E-3"/>
    <n v="1.6119862249203019E-3"/>
    <m/>
    <m/>
    <m/>
    <n v="0"/>
    <m/>
    <n v="0"/>
    <m/>
    <n v="0"/>
    <m/>
    <n v="119.86719527866194"/>
    <n v="5.3504745978971151"/>
    <n v="5.8184965798994854"/>
    <n v="0.26054892593236134"/>
    <n v="16.483548893315671"/>
    <n v="-0.5497729632211068"/>
    <n v="29.761287223709814"/>
    <n v="25.409311438609272"/>
    <s v="Medianas"/>
    <n v="2024"/>
    <n v="4"/>
    <d v="2026-02-27T00:00:00"/>
    <x v="20"/>
    <x v="0"/>
  </r>
  <r>
    <n v="2025"/>
    <n v="12"/>
    <n v="16"/>
    <x v="74"/>
    <s v="Automoviles"/>
    <n v="14"/>
    <s v="8527a891e224136950ff32ca212b45bc93f69fbb801c3b1ebedac52775f99e61"/>
    <s v="a62909462c6310cff6f2c460478962c30aafe7f1a24cba6daff12de1aba6d3de"/>
    <x v="5"/>
    <n v="344618.04606000002"/>
    <n v="298491.83070999995"/>
    <n v="344618.04606000002"/>
    <n v="298491.83070999995"/>
    <n v="222316.5526"/>
    <n v="240436.47077000001"/>
    <n v="222316.5526"/>
    <n v="240436.47077000001"/>
    <n v="34851877.802999951"/>
    <n v="34722901.368000001"/>
    <n v="143.042"/>
    <n v="137.94900000000001"/>
    <n v="0"/>
    <n v="0"/>
    <n v="215753.95005000001"/>
    <n v="236830.82334999999"/>
    <n v="309008.63273000001"/>
    <n v="280610.43610000005"/>
    <n v="0"/>
    <n v="0"/>
    <n v="0"/>
    <n v="0"/>
    <n v="0"/>
    <n v="0"/>
    <s v="Automoviles"/>
    <s v="Totales"/>
    <s v="Automoviles Total"/>
    <x v="11"/>
    <x v="0"/>
    <n v="4796871.6204799991"/>
    <n v="4664109.4979099995"/>
    <n v="1025001350.6946898"/>
    <n v="915229324.65265012"/>
    <n v="979173922.5983398"/>
    <n v="876641246.77608013"/>
    <n v="212351111.97566"/>
    <n v="193217367.41473997"/>
    <n v="130402312.61627001"/>
    <n v="114416301.70677"/>
    <n v="344618.04606000002"/>
    <n v="298491.83070999995"/>
    <n v="0.16228690438856785"/>
    <n v="0.15448498999020568"/>
    <n v="46126.215350000071"/>
    <n v="15.453091376163663"/>
    <n v="100"/>
    <n v="100"/>
    <n v="7.1842249141851289"/>
    <n v="6.399760358193884"/>
    <n v="3.3621228481936806E-2"/>
    <n v="3.5194773686938088E-2"/>
    <n v="3.2613884047398088E-2"/>
    <n v="3.4049485100972388E-2"/>
    <m/>
    <m/>
    <m/>
    <n v="0"/>
    <m/>
    <n v="0"/>
    <m/>
    <n v="0"/>
    <m/>
    <n v="-7.5362602486930612"/>
    <n v="64.511001423672795"/>
    <n v="80.550435902413795"/>
    <n v="0.17048513031682389"/>
    <n v="-8.8995482099268663"/>
    <n v="10.120149850691874"/>
    <n v="69.821334162698818"/>
    <n v="84.398437435734394"/>
    <s v="Resto"/>
    <n v="2024"/>
    <n v="4"/>
    <d v="2026-02-27T00:00:00"/>
    <x v="11"/>
    <x v="5"/>
  </r>
  <r>
    <n v="2025"/>
    <n v="12"/>
    <n v="16"/>
    <x v="74"/>
    <s v="Camiones"/>
    <n v="14"/>
    <s v="8527a891e224136950ff32ca212b45bc93f69fbb801c3b1ebedac52775f99e61"/>
    <s v="a62909462c6310cff6f2c460478962c30aafe7f1a24cba6daff12de1aba6d3de"/>
    <x v="27"/>
    <n v="141176.72865999999"/>
    <n v="96888.470310000004"/>
    <n v="141176.72865999999"/>
    <n v="96888.470310000004"/>
    <n v="53487.346379999995"/>
    <n v="46296.27294000001"/>
    <n v="53487.346379999995"/>
    <n v="46296.27294000001"/>
    <n v="34851877.802999951"/>
    <n v="34722901.368000001"/>
    <n v="143.042"/>
    <n v="137.94900000000001"/>
    <n v="0"/>
    <n v="0"/>
    <n v="53487.346380000003"/>
    <n v="45596.272939999995"/>
    <n v="107508.34869"/>
    <n v="89694.267240000001"/>
    <n v="0"/>
    <n v="0"/>
    <n v="0"/>
    <n v="0"/>
    <n v="0"/>
    <n v="0"/>
    <s v="Camiones"/>
    <s v="Automóviles"/>
    <s v="Automóviles"/>
    <x v="10"/>
    <x v="0"/>
    <n v="4796871.6204799991"/>
    <n v="4664109.4979099995"/>
    <n v="1025001350.6946898"/>
    <n v="915229324.65265012"/>
    <n v="979173922.5983398"/>
    <n v="876641246.77608013"/>
    <n v="72063565.252690017"/>
    <n v="68298850.786960006"/>
    <n v="43822980.466360003"/>
    <n v="39398521.360119998"/>
    <n v="344618.04606000002"/>
    <n v="298491.83070999995"/>
    <n v="0.19590583419647017"/>
    <n v="0.14185959089153297"/>
    <n v="44288.258349999989"/>
    <n v="45.710555867274259"/>
    <n v="40.966145062357036"/>
    <n v="32.459337355913135"/>
    <n v="2.943099999951075"/>
    <n v="2.0773198046361476"/>
    <n v="1.3773321231656734E-2"/>
    <n v="1.4417942042959321E-2"/>
    <n v="1.0586250647811284E-2"/>
    <n v="1.1052237236876004E-2"/>
    <m/>
    <m/>
    <m/>
    <n v="0"/>
    <m/>
    <n v="0"/>
    <m/>
    <n v="0"/>
    <m/>
    <n v="15.532726466598334"/>
    <n v="37.886801095111871"/>
    <n v="47.783056943589401"/>
    <n v="0.12205319175189074"/>
    <n v="17.306400131396373"/>
    <n v="19.860891892158339"/>
    <n v="49.751807214740694"/>
    <n v="50.835214270713067"/>
    <s v="Resto"/>
    <n v="2024"/>
    <n v="4"/>
    <d v="2026-02-27T00:00:00"/>
    <x v="10"/>
    <x v="27"/>
  </r>
  <r>
    <n v="2025"/>
    <n v="12"/>
    <n v="16"/>
    <x v="74"/>
    <s v="Otros Automoviles y Obligatorios"/>
    <n v="14"/>
    <s v="8527a891e224136950ff32ca212b45bc93f69fbb801c3b1ebedac52775f99e61"/>
    <s v="a62909462c6310cff6f2c460478962c30aafe7f1a24cba6daff12de1aba6d3de"/>
    <x v="12"/>
    <n v="4395.7990799999998"/>
    <n v="4053.8026400000003"/>
    <n v="4395.7990799999998"/>
    <n v="4053.8026400000003"/>
    <n v="4536.3636900000001"/>
    <n v="6212.21803"/>
    <n v="4536.3636900000001"/>
    <n v="6212.21803"/>
    <n v="34851877.802999951"/>
    <n v="34722901.368000001"/>
    <n v="143.042"/>
    <n v="137.94900000000001"/>
    <n v="0"/>
    <n v="0"/>
    <n v="4536.3636900000001"/>
    <n v="6212.21803"/>
    <n v="4372.9383699999998"/>
    <n v="3863.25792"/>
    <n v="0"/>
    <n v="0"/>
    <n v="0"/>
    <n v="0"/>
    <n v="0"/>
    <n v="0"/>
    <s v="Otros Automoviles y Obligatorios"/>
    <s v="Automóviles"/>
    <s v="Automóviles"/>
    <x v="9"/>
    <x v="0"/>
    <n v="4796871.6204799991"/>
    <n v="4664109.4979099995"/>
    <n v="1025001350.6946898"/>
    <n v="915229324.65265012"/>
    <n v="979173922.5983398"/>
    <n v="876641246.77608013"/>
    <n v="6335924.7192400005"/>
    <n v="4915215.4919500006"/>
    <n v="3404863.2988200011"/>
    <n v="3043391.8701899992"/>
    <n v="344618.04606000002"/>
    <n v="298491.83070999995"/>
    <n v="6.9378966367000638E-2"/>
    <n v="8.2474565899281566E-2"/>
    <n v="341.99643999999944"/>
    <n v="8.436435376143514"/>
    <n v="1.2755568462699325"/>
    <n v="1.3580950039260795"/>
    <n v="9.1638872744318589E-2"/>
    <n v="8.6914825687872899E-2"/>
    <n v="4.2885788170140144E-4"/>
    <n v="4.4892934529294754E-4"/>
    <n v="4.4292752983395814E-4"/>
    <n v="4.6242435601886073E-4"/>
    <m/>
    <m/>
    <m/>
    <n v="0"/>
    <m/>
    <n v="0"/>
    <m/>
    <n v="0"/>
    <m/>
    <n v="-26.9767469832349"/>
    <n v="103.19770324898472"/>
    <n v="153.24421491816878"/>
    <n v="0.13323188897399008"/>
    <n v="-26.9767469832349"/>
    <n v="13.193021552130801"/>
    <n v="103.73719696397185"/>
    <n v="160.80257023067205"/>
    <s v="Medianas"/>
    <n v="2024"/>
    <n v="4"/>
    <d v="2026-02-27T00:00:00"/>
    <x v="9"/>
    <x v="12"/>
  </r>
  <r>
    <n v="2025"/>
    <n v="12"/>
    <n v="16"/>
    <x v="74"/>
    <s v="Automoviles Residentes"/>
    <n v="14"/>
    <s v="8527a891e224136950ff32ca212b45bc93f69fbb801c3b1ebedac52775f99e61"/>
    <s v="a62909462c6310cff6f2c460478962c30aafe7f1a24cba6daff12de1aba6d3de"/>
    <x v="33"/>
    <n v="199045.51832"/>
    <n v="197549.55776"/>
    <n v="199045.51832"/>
    <n v="197549.55776"/>
    <n v="164292.84253000002"/>
    <n v="187927.9798"/>
    <n v="164292.84253000002"/>
    <n v="187927.9798"/>
    <n v="34851877.802999951"/>
    <n v="34722901.368000001"/>
    <n v="143.042"/>
    <n v="137.94900000000001"/>
    <n v="0"/>
    <n v="0"/>
    <n v="157730.23997999998"/>
    <n v="185022.33238000001"/>
    <n v="197127.34566999998"/>
    <n v="187052.91094"/>
    <n v="0"/>
    <n v="0"/>
    <n v="0"/>
    <n v="0"/>
    <n v="0"/>
    <n v="0"/>
    <s v="Automoviles Residentes"/>
    <s v="Automóviles"/>
    <s v="Automóviles"/>
    <x v="13"/>
    <x v="0"/>
    <n v="4796871.6204799991"/>
    <n v="4664109.4979099995"/>
    <n v="1025001350.6946898"/>
    <n v="915229324.65265012"/>
    <n v="979173922.5983398"/>
    <n v="876641246.77608013"/>
    <n v="131854203.17789003"/>
    <n v="118102294.51461999"/>
    <n v="82072506.09262"/>
    <n v="71101630.919850022"/>
    <n v="344618.04606000002"/>
    <n v="298491.83070999995"/>
    <n v="0.15095879655156638"/>
    <n v="0.16726987275894556"/>
    <n v="1495.9605600000068"/>
    <n v="0.7572583694757995"/>
    <n v="57.758298091373028"/>
    <n v="66.182567640160812"/>
    <n v="4.1494860414897348"/>
    <n v="4.2355257278698648"/>
    <n v="1.9419049368578672E-2"/>
    <n v="2.0327902298685818E-2"/>
    <n v="2.1584705869752859E-2"/>
    <n v="2.2534823508077523E-2"/>
    <m/>
    <m/>
    <m/>
    <n v="0"/>
    <m/>
    <n v="0"/>
    <m/>
    <n v="0"/>
    <m/>
    <n v="-12.576699486235832"/>
    <n v="82.540337464856123"/>
    <n v="95.129537079658206"/>
    <n v="0.20018012164097096"/>
    <n v="-14.750701739045946"/>
    <n v="5.3858743386418162"/>
    <n v="80.01438838630105"/>
    <n v="98.914436268435651"/>
    <s v="Resto"/>
    <n v="2024"/>
    <n v="4"/>
    <d v="2026-02-27T00:00:00"/>
    <x v="13"/>
    <x v="33"/>
  </r>
  <r>
    <n v="2025"/>
    <n v="12"/>
    <n v="16"/>
    <x v="74"/>
    <s v="Riesgos Catastroficos"/>
    <n v="14"/>
    <s v="8527a891e224136950ff32ca212b45bc93f69fbb801c3b1ebedac52775f99e61"/>
    <s v="a62909462c6310cff6f2c460478962c30aafe7f1a24cba6daff12de1aba6d3de"/>
    <x v="9"/>
    <n v="468975.80582000001"/>
    <n v="401944.24110000004"/>
    <n v="468975.80582000001"/>
    <n v="401944.24110000004"/>
    <n v="515657.34664"/>
    <n v="186045.74979"/>
    <n v="515657.34664"/>
    <n v="186045.74979"/>
    <n v="34851877.802999951"/>
    <n v="34722901.368000001"/>
    <n v="143.042"/>
    <n v="137.94900000000001"/>
    <n v="0"/>
    <n v="0"/>
    <n v="526.73741000000007"/>
    <n v="8343.50173"/>
    <n v="22852.817170000002"/>
    <n v="20182.293379999999"/>
    <n v="0"/>
    <n v="0"/>
    <n v="0"/>
    <n v="0"/>
    <n v="0"/>
    <n v="0"/>
    <s v="Riesgos Catastroficos"/>
    <s v="Daños Sin Autos"/>
    <s v="Riesgos Catastroficos"/>
    <x v="15"/>
    <x v="0"/>
    <n v="4796871.6204799991"/>
    <n v="4664109.4979099995"/>
    <n v="1025001350.6946898"/>
    <n v="915229324.65265012"/>
    <n v="979173922.5983398"/>
    <n v="876641246.77608013"/>
    <n v="38761762.84839002"/>
    <n v="34998585.621450007"/>
    <n v="12144880.34196"/>
    <n v="6399232.7254699999"/>
    <n v="468975.80582000001"/>
    <n v="401944.24110000004"/>
    <n v="1.2098928721439175"/>
    <n v="1.1484585275744845"/>
    <n v="67031.564719999966"/>
    <n v="16.676831725852036"/>
    <n v="100"/>
    <n v="100"/>
    <n v="9.7767012112171532"/>
    <n v="8.6178131383946361"/>
    <n v="4.5753676861221101E-2"/>
    <n v="4.7895046528151394E-2"/>
    <n v="4.3917325447646337E-2"/>
    <n v="4.5850482461118829E-2"/>
    <m/>
    <m/>
    <m/>
    <n v="0"/>
    <m/>
    <n v="0"/>
    <m/>
    <n v="0"/>
    <m/>
    <n v="177.16695878408976"/>
    <n v="109.9539337084517"/>
    <n v="46.286457365541288"/>
    <n v="4.2458824798662507"/>
    <n v="-93.686854428206615"/>
    <n v="13.232013526502428"/>
    <n v="2.3049123706790677"/>
    <n v="41.340701836532318"/>
    <s v="Resto"/>
    <n v="2024"/>
    <n v="4"/>
    <d v="2026-02-27T00:00:00"/>
    <x v="15"/>
    <x v="9"/>
  </r>
  <r>
    <n v="2025"/>
    <n v="12"/>
    <n v="16"/>
    <x v="74"/>
    <s v="Huracan y Otros Riesgos Hidrometeorologicos"/>
    <n v="14"/>
    <s v="8527a891e224136950ff32ca212b45bc93f69fbb801c3b1ebedac52775f99e61"/>
    <s v="a62909462c6310cff6f2c460478962c30aafe7f1a24cba6daff12de1aba6d3de"/>
    <x v="27"/>
    <n v="316581.68810000003"/>
    <n v="259381.74387000001"/>
    <n v="316581.68810000003"/>
    <n v="259381.74387000001"/>
    <n v="515630.60283000005"/>
    <n v="185798.89646000002"/>
    <n v="515630.60283000005"/>
    <n v="185798.89646000002"/>
    <n v="34851877.802999951"/>
    <n v="34722901.368000001"/>
    <n v="143.042"/>
    <n v="137.94900000000001"/>
    <n v="0"/>
    <n v="0"/>
    <n v="510.53560999999996"/>
    <n v="8355.8824999999997"/>
    <n v="16054.39176"/>
    <n v="14831.799590000001"/>
    <n v="0"/>
    <n v="0"/>
    <n v="0"/>
    <n v="0"/>
    <n v="0"/>
    <n v="0"/>
    <s v="Huracan y Otros Riesgos Hidrometeorologicos"/>
    <s v="Daños Sin Autos"/>
    <s v="Riesgos Catastroficos"/>
    <x v="14"/>
    <x v="0"/>
    <n v="4796871.6204799991"/>
    <n v="4664109.4979099995"/>
    <n v="1025001350.6946898"/>
    <n v="915229324.65265012"/>
    <n v="979173922.5983398"/>
    <n v="876641246.77608013"/>
    <n v="23197857.011369999"/>
    <n v="20492623.836209998"/>
    <n v="11407851.490080001"/>
    <n v="6622132.7381100012"/>
    <n v="468975.80582000001"/>
    <n v="401944.24110000004"/>
    <n v="1.3647022996341143"/>
    <n v="1.2657322261080028"/>
    <n v="57199.944230000023"/>
    <n v="22.052417173456963"/>
    <n v="67.504908392120527"/>
    <n v="64.531772655866519"/>
    <n v="6.5997531964034781"/>
    <n v="5.5612275823762225"/>
    <n v="3.0885977651194149E-2"/>
    <n v="3.2331507283192104E-2"/>
    <n v="2.8340628614412146E-2"/>
    <n v="2.958812910342715E-2"/>
    <m/>
    <m/>
    <m/>
    <n v="0"/>
    <m/>
    <n v="0"/>
    <m/>
    <n v="0"/>
    <m/>
    <n v="177.52081021698012"/>
    <n v="162.87442458362455"/>
    <n v="71.631447027791168"/>
    <n v="4.5199624423440321"/>
    <n v="-93.890105443679943"/>
    <n v="8.2430467225589119"/>
    <n v="3.1800370741669255"/>
    <n v="56.337617355845083"/>
    <s v="Resto"/>
    <n v="2024"/>
    <n v="4"/>
    <d v="2026-02-27T00:00:00"/>
    <x v="14"/>
    <x v="27"/>
  </r>
  <r>
    <n v="2025"/>
    <n v="12"/>
    <n v="16"/>
    <x v="74"/>
    <s v="Terremoto y Erupcion Volcanica"/>
    <n v="14"/>
    <s v="8527a891e224136950ff32ca212b45bc93f69fbb801c3b1ebedac52775f99e61"/>
    <s v="a62909462c6310cff6f2c460478962c30aafe7f1a24cba6daff12de1aba6d3de"/>
    <x v="33"/>
    <n v="152394.11772000001"/>
    <n v="142562.49722999998"/>
    <n v="152394.11772000001"/>
    <n v="142562.49722999998"/>
    <n v="26.743810000000003"/>
    <n v="246.85333"/>
    <n v="26.743810000000003"/>
    <n v="246.85333"/>
    <n v="34851877.802999951"/>
    <n v="34722901.368000001"/>
    <n v="143.042"/>
    <n v="137.94900000000001"/>
    <n v="0"/>
    <n v="0"/>
    <n v="16.201799999999999"/>
    <n v="-12.38077"/>
    <n v="6798.4254099999998"/>
    <n v="5350.4937900000004"/>
    <n v="0"/>
    <n v="0"/>
    <n v="0"/>
    <n v="0"/>
    <n v="0"/>
    <n v="0"/>
    <s v="Terremoto y Erupcion Volcanica"/>
    <s v="Daños Sin Autos"/>
    <s v="Riesgos Catastroficos"/>
    <x v="16"/>
    <x v="0"/>
    <n v="4796871.6204799991"/>
    <n v="4664109.4979099995"/>
    <n v="1025001350.6946898"/>
    <n v="915229324.65265012"/>
    <n v="979173922.5983398"/>
    <n v="876641246.77608013"/>
    <n v="15563905.993049996"/>
    <n v="14505796.106170004"/>
    <n v="760196.79989999975"/>
    <n v="-222767.64615000002"/>
    <n v="468975.80582000001"/>
    <n v="401944.24110000004"/>
    <n v="0.97915084933082375"/>
    <n v="0.982796781276702"/>
    <n v="9831.6204900000303"/>
    <n v="6.896358215539955"/>
    <n v="32.49509160787948"/>
    <n v="35.468227344133467"/>
    <n v="3.1769480148136777"/>
    <n v="3.0565855560184132"/>
    <n v="1.4867699210026954E-2"/>
    <n v="1.5563539244959301E-2"/>
    <n v="1.5576696833234186E-2"/>
    <n v="1.6262353357691672E-2"/>
    <m/>
    <m/>
    <m/>
    <n v="0"/>
    <m/>
    <n v="0"/>
    <m/>
    <n v="0"/>
    <m/>
    <n v="-89.166113335396375"/>
    <n v="1.7549109112687346E-2"/>
    <n v="0.17315446544244015"/>
    <n v="3.5180113890926697E-3"/>
    <n v="-230.86262001474864"/>
    <n v="27.06164471597301"/>
    <n v="0.23831694874769538"/>
    <n v="-0.23139490458132086"/>
    <s v="Resto"/>
    <n v="2024"/>
    <n v="4"/>
    <d v="2026-02-27T00:00:00"/>
    <x v="16"/>
    <x v="33"/>
  </r>
  <r>
    <n v="2025"/>
    <n v="12"/>
    <n v="16"/>
    <x v="74"/>
    <s v="Vida Gpo y Col"/>
    <n v="14"/>
    <s v="8527a891e224136950ff32ca212b45bc93f69fbb801c3b1ebedac52775f99e61"/>
    <s v="a62909462c6310cff6f2c460478962c30aafe7f1a24cba6daff12de1aba6d3de"/>
    <x v="2"/>
    <n v="375487.59882999997"/>
    <n v="519177.23217000003"/>
    <n v="375487.59882999997"/>
    <n v="519177.23217000003"/>
    <n v="255388.83405"/>
    <n v="353537.19735999999"/>
    <n v="255388.83405"/>
    <n v="353537.19735999999"/>
    <n v="34851877.802999951"/>
    <n v="34722901.368000001"/>
    <n v="143.042"/>
    <n v="137.94900000000001"/>
    <n v="-4885.6775900000002"/>
    <n v="24273.208200000001"/>
    <n v="143406.02034000002"/>
    <n v="209820.36585"/>
    <n v="188754.99885"/>
    <n v="290779.20874999999"/>
    <n v="63598.727159999995"/>
    <n v="52362.080950000003"/>
    <n v="311888.87167000002"/>
    <n v="466815.15122"/>
    <n v="0"/>
    <n v="0"/>
    <s v="Vida Gpo y Col"/>
    <s v="Vida"/>
    <s v="Vida"/>
    <x v="37"/>
    <x v="0"/>
    <n v="4796871.6204799991"/>
    <n v="4664109.4979099995"/>
    <n v="1025001350.6946898"/>
    <n v="915229324.65265012"/>
    <n v="979173922.5983398"/>
    <n v="876641246.77608013"/>
    <n v="100163175.79472996"/>
    <n v="95382072.448490024"/>
    <n v="61461310.436570011"/>
    <n v="56544656.697530009"/>
    <n v="749550.91617999994"/>
    <n v="890836.55790999997"/>
    <n v="0.37487589211379224"/>
    <n v="0.54431322243535396"/>
    <n v="-143689.63334000006"/>
    <n v="-27.676412684628303"/>
    <n v="50.095008987999023"/>
    <n v="58.279740268859939"/>
    <n v="7.8277600181517224"/>
    <n v="11.131325977716536"/>
    <n v="3.6632888198197502E-2"/>
    <n v="3.8347385501607788E-2"/>
    <n v="5.6726463869264603E-2"/>
    <n v="5.9223454757498205E-2"/>
    <n v="6.3495118495779768E-2"/>
    <n v="0.31138077361801253"/>
    <m/>
    <n v="11236.646209999992"/>
    <n v="21.459510405496964"/>
    <n v="-154926.27954999998"/>
    <n v="-33.187928700494673"/>
    <n v="0"/>
    <m/>
    <n v="-27.7618208332566"/>
    <n v="68.015251328080723"/>
    <n v="68.095666653625003"/>
    <n v="0.41552780478634477"/>
    <n v="-31.652954774408993"/>
    <n v="-35.08648721433044"/>
    <n v="75.97468740627211"/>
    <n v="72.157967122881516"/>
    <s v="Resto"/>
    <n v="2024"/>
    <n v="4"/>
    <d v="2026-02-27T00:00:00"/>
    <x v="37"/>
    <x v="2"/>
  </r>
  <r>
    <n v="2025"/>
    <n v="12"/>
    <n v="16"/>
    <x v="74"/>
    <s v="Vida Individual"/>
    <n v="14"/>
    <s v="8527a891e224136950ff32ca212b45bc93f69fbb801c3b1ebedac52775f99e61"/>
    <s v="a62909462c6310cff6f2c460478962c30aafe7f1a24cba6daff12de1aba6d3de"/>
    <x v="7"/>
    <n v="374063.31735000003"/>
    <n v="371659.32574"/>
    <n v="374063.31735000003"/>
    <n v="371659.32574"/>
    <n v="140562.86828"/>
    <n v="78707.140159999995"/>
    <n v="140562.86828"/>
    <n v="78707.140159999995"/>
    <n v="34851877.802999951"/>
    <n v="34722901.368000001"/>
    <n v="143.042"/>
    <n v="137.94900000000001"/>
    <n v="0"/>
    <n v="-3.8727600000000004"/>
    <n v="137562.86828"/>
    <n v="80957.140159999995"/>
    <n v="20254.903260000003"/>
    <n v="-112040.25126999999"/>
    <n v="1495.8116299999999"/>
    <n v="1064.1714599999998"/>
    <n v="14134.83072"/>
    <n v="13937.76837"/>
    <n v="358432.67499999999"/>
    <n v="356657.38591000001"/>
    <s v="Vida Individual"/>
    <s v="Vida"/>
    <s v="Vida"/>
    <x v="35"/>
    <x v="0"/>
    <n v="4796871.6204799991"/>
    <n v="4664109.4979099995"/>
    <n v="1025001350.6946898"/>
    <n v="915229324.65265012"/>
    <n v="979173922.5983398"/>
    <n v="876641246.77608013"/>
    <n v="318916234.91786987"/>
    <n v="280512511.78619993"/>
    <n v="158972712.63444"/>
    <n v="148438254.48143995"/>
    <n v="749550.91617999994"/>
    <n v="890836.55790999997"/>
    <n v="0.11729202730815259"/>
    <n v="0.13249295846855846"/>
    <n v="2403.9916100000264"/>
    <n v="0.64682666181281601"/>
    <n v="49.904991012000991"/>
    <n v="41.720259731140068"/>
    <n v="7.7980681357607278"/>
    <n v="7.9684948628787886"/>
    <n v="3.6493934090572701E-2"/>
    <n v="3.8201928045365437E-2"/>
    <n v="4.0608327959886226E-2"/>
    <n v="4.2395829206851442E-2"/>
    <n v="4.6902962791631306E-4"/>
    <n v="4.4321452382755384E-3"/>
    <n v="0.11239085244196075"/>
    <n v="431.64017000000013"/>
    <n v="40.561148858474397"/>
    <n v="197.06235000000015"/>
    <n v="1.413873044584113"/>
    <n v="1775.2890899999766"/>
    <n v="0.49775755672922806"/>
    <n v="78.589728955030552"/>
    <n v="37.577292870040893"/>
    <n v="21.177227290957525"/>
    <n v="8.8419494107285113E-2"/>
    <n v="69.92061232415945"/>
    <n v="-118.07823798180242"/>
    <n v="679.15835743172033"/>
    <n v="-72.257192609203969"/>
    <s v="Resto"/>
    <n v="2024"/>
    <n v="4"/>
    <d v="2026-02-27T00:00:00"/>
    <x v="35"/>
    <x v="7"/>
  </r>
  <r>
    <n v="2025"/>
    <n v="12"/>
    <n v="16"/>
    <x v="74"/>
    <s v="Vida Total"/>
    <n v="14"/>
    <s v="8527a891e224136950ff32ca212b45bc93f69fbb801c3b1ebedac52775f99e61"/>
    <s v="a62909462c6310cff6f2c460478962c30aafe7f1a24cba6daff12de1aba6d3de"/>
    <x v="45"/>
    <n v="749550.91617999994"/>
    <n v="890836.55790999997"/>
    <n v="749550.91617999994"/>
    <n v="890836.55790999997"/>
    <n v="395951.70233"/>
    <n v="432244.33752"/>
    <n v="395951.70233"/>
    <n v="432244.33752"/>
    <n v="34851877.802999951"/>
    <n v="34722901.368000001"/>
    <n v="143.042"/>
    <n v="137.94900000000001"/>
    <n v="-4885.6775900000002"/>
    <n v="24269.335440000003"/>
    <n v="280968.88861999998"/>
    <n v="290777.50601000001"/>
    <n v="209009.90211000002"/>
    <n v="178738.95747999998"/>
    <n v="65094.538789999991"/>
    <n v="53426.252410000008"/>
    <n v="326023.70238999999"/>
    <n v="480752.91959"/>
    <n v="358432.67499999999"/>
    <n v="356657.38591000001"/>
    <s v="Vida Total"/>
    <s v="Totales"/>
    <s v="Vida Total"/>
    <x v="36"/>
    <x v="0"/>
    <n v="4796871.6204799991"/>
    <n v="4664109.4979099995"/>
    <n v="1025001350.6946898"/>
    <n v="915229324.65265012"/>
    <n v="979173922.5983398"/>
    <n v="876641246.77608013"/>
    <n v="419079410.71260005"/>
    <n v="375894584.23469001"/>
    <n v="220434023.07100993"/>
    <n v="204982911.17896998"/>
    <n v="749550.91617999994"/>
    <n v="890836.55790999997"/>
    <n v="0.17885653578291238"/>
    <n v="0.23699105953434157"/>
    <n v="-141285.64173000003"/>
    <n v="-15.859883665020625"/>
    <n v="100"/>
    <n v="100"/>
    <n v="15.625828153912448"/>
    <n v="19.099820840595324"/>
    <n v="7.3126822288770196E-2"/>
    <n v="7.6549313546973211E-2"/>
    <n v="9.7334791829150821E-2"/>
    <n v="0.10161928396434965"/>
    <n v="1.553274561480213E-2"/>
    <n v="7.7795208749490044E-2"/>
    <n v="8.5528581418620228E-2"/>
    <n v="11668.286379999983"/>
    <n v="21.839986623909226"/>
    <n v="-154729.21720000001"/>
    <n v="-32.184769118398194"/>
    <n v="1775.2890899999766"/>
    <n v="0.49775755672922806"/>
    <n v="-8.3963240324277812"/>
    <n v="52.825190895359363"/>
    <n v="48.52117188972268"/>
    <n v="0.17962367914614041"/>
    <n v="-3.3732380212596946"/>
    <n v="16.935840432764749"/>
    <n v="134.42850591458034"/>
    <n v="162.68278058102504"/>
    <s v="Resto"/>
    <n v="2024"/>
    <n v="4"/>
    <d v="2026-02-27T00:00:00"/>
    <x v="36"/>
    <x v="45"/>
  </r>
  <r>
    <n v="2025"/>
    <n v="12"/>
    <n v="16"/>
    <x v="74"/>
    <s v="Daños"/>
    <n v="14"/>
    <s v="8527a891e224136950ff32ca212b45bc93f69fbb801c3b1ebedac52775f99e61"/>
    <s v="a62909462c6310cff6f2c460478962c30aafe7f1a24cba6daff12de1aba6d3de"/>
    <x v="45"/>
    <n v="1448568.3744000001"/>
    <n v="1393957.68961"/>
    <n v="1448568.3744000001"/>
    <n v="1393957.68961"/>
    <n v="976863.9177799999"/>
    <n v="589169.71606000024"/>
    <n v="976863.9177799999"/>
    <n v="589169.71606000024"/>
    <n v="34851877.802999951"/>
    <n v="34722901.368000001"/>
    <n v="143.042"/>
    <n v="137.94900000000001"/>
    <n v="0"/>
    <n v="0"/>
    <n v="258530.19386000003"/>
    <n v="319251.03404"/>
    <n v="494498.65613999998"/>
    <n v="483447.91460000002"/>
    <n v="0"/>
    <n v="0"/>
    <n v="0"/>
    <n v="0"/>
    <n v="0"/>
    <n v="0"/>
    <s v="Daños"/>
    <s v="Totales"/>
    <s v="Daños Total"/>
    <x v="23"/>
    <x v="0"/>
    <n v="4796871.6204799991"/>
    <n v="4664109.4979099995"/>
    <n v="1025001350.6946898"/>
    <n v="915229324.65265012"/>
    <n v="979173922.5983398"/>
    <n v="876641246.77608013"/>
    <n v="371146564.74468988"/>
    <n v="331092600.86896008"/>
    <n v="192698359.00147003"/>
    <n v="170533067.60229999"/>
    <n v="1448568.3744000001"/>
    <n v="1393957.68961"/>
    <n v="0.39029550910607619"/>
    <n v="0.42101746941838214"/>
    <n v="54610.684790000087"/>
    <n v="3.9176716192353744"/>
    <n v="100"/>
    <n v="100"/>
    <n v="30.198189341057436"/>
    <n v="29.886898886800072"/>
    <n v="0.14132355761465484"/>
    <n v="0.14793780154562056"/>
    <n v="0.15230693030285475"/>
    <n v="0.15901119126397412"/>
    <m/>
    <m/>
    <m/>
    <n v="0"/>
    <m/>
    <n v="0"/>
    <m/>
    <n v="0"/>
    <m/>
    <n v="65.803484319027248"/>
    <n v="67.436507316033243"/>
    <n v="42.265968361266225"/>
    <n v="0.50693940666746817"/>
    <n v="-19.019778702546674"/>
    <n v="2.2858184317835484"/>
    <n v="52.281273295676314"/>
    <n v="66.03628320625711"/>
    <s v="Resto"/>
    <n v="2024"/>
    <n v="4"/>
    <d v="2026-02-27T00:00:00"/>
    <x v="23"/>
    <x v="45"/>
  </r>
  <r>
    <n v="2025"/>
    <n v="12"/>
    <n v="16"/>
    <x v="74"/>
    <s v="Daños Sin Autos"/>
    <n v="14"/>
    <s v="8527a891e224136950ff32ca212b45bc93f69fbb801c3b1ebedac52775f99e61"/>
    <s v="a62909462c6310cff6f2c460478962c30aafe7f1a24cba6daff12de1aba6d3de"/>
    <x v="6"/>
    <n v="1103950.32834"/>
    <n v="1095465.8588999999"/>
    <n v="1103950.32834"/>
    <n v="1095465.8588999999"/>
    <n v="754547.36518000008"/>
    <n v="348733.24528999999"/>
    <n v="754547.36518000008"/>
    <n v="348733.24528999999"/>
    <n v="34851877.802999951"/>
    <n v="34722901.368000001"/>
    <n v="143.042"/>
    <n v="137.94900000000001"/>
    <n v="0"/>
    <n v="0"/>
    <n v="42776.24381"/>
    <n v="82420.210690000007"/>
    <n v="185490.02340999999"/>
    <n v="202837.47850000003"/>
    <n v="0"/>
    <n v="0"/>
    <n v="0"/>
    <n v="0"/>
    <n v="0"/>
    <n v="0"/>
    <s v="Daños Sin Autos"/>
    <s v="Totales"/>
    <s v="Daños Sin Autos Total"/>
    <x v="24"/>
    <x v="0"/>
    <n v="4796871.6204799991"/>
    <n v="4664109.4979099995"/>
    <n v="1025001350.6946898"/>
    <n v="915229324.65265012"/>
    <n v="979173922.5983398"/>
    <n v="876641246.77608013"/>
    <n v="158795452.76903"/>
    <n v="137875233.45422003"/>
    <n v="62296046.385199986"/>
    <n v="56116765.89553"/>
    <n v="1448568.3744000001"/>
    <n v="1393957.68961"/>
    <n v="0.69520273351007711"/>
    <n v="0.79453418243076812"/>
    <n v="8484.4694400001317"/>
    <n v="0.77450788366144607"/>
    <n v="76.209749422236172"/>
    <n v="78.586736675378447"/>
    <n v="23.013964426872306"/>
    <n v="23.487138528606184"/>
    <n v="0.10770232913271802"/>
    <n v="0.11274302785868247"/>
    <n v="0.11969304625545664"/>
    <n v="0.1249617061630017"/>
    <m/>
    <m/>
    <m/>
    <n v="0"/>
    <m/>
    <n v="0"/>
    <m/>
    <n v="0"/>
    <m/>
    <n v="116.36806222834667"/>
    <n v="68.34975685134367"/>
    <n v="31.834241337304359"/>
    <n v="1.2112283346431789"/>
    <n v="-48.099812592216516"/>
    <n v="-8.5523914112351935"/>
    <n v="23.061209990495847"/>
    <n v="40.633620226155593"/>
    <s v="Resto"/>
    <n v="2024"/>
    <n v="4"/>
    <d v="2026-02-27T00:00:00"/>
    <x v="24"/>
    <x v="6"/>
  </r>
  <r>
    <n v="2025"/>
    <n v="12"/>
    <n v="16"/>
    <x v="74"/>
    <s v="AP Individual"/>
    <n v="14"/>
    <s v="8527a891e224136950ff32ca212b45bc93f69fbb801c3b1ebedac52775f99e61"/>
    <s v="a62909462c6310cff6f2c460478962c30aafe7f1a24cba6daff12de1aba6d3de"/>
    <x v="5"/>
    <n v="188.17325"/>
    <n v="159.52367000000001"/>
    <n v="188.17325"/>
    <n v="159.52367000000001"/>
    <n v="7.3856800000000007"/>
    <n v="9.9297900000000006"/>
    <n v="7.3856800000000007"/>
    <n v="9.9297900000000006"/>
    <n v="34851877.802999951"/>
    <n v="34722901.368000001"/>
    <n v="143.042"/>
    <n v="137.94900000000001"/>
    <n v="0"/>
    <n v="0"/>
    <n v="7.3856800000000007"/>
    <n v="9.9297900000000006"/>
    <n v="163.99235999999999"/>
    <n v="146.52256"/>
    <n v="0"/>
    <n v="0"/>
    <n v="0"/>
    <n v="0"/>
    <n v="0"/>
    <n v="0"/>
    <s v="AP Individual"/>
    <s v="Accidentes y Enfermedades"/>
    <s v="Accidentes Personales"/>
    <x v="4"/>
    <x v="0"/>
    <n v="4796871.6204799991"/>
    <n v="4664109.4979099995"/>
    <n v="1025001350.6946898"/>
    <n v="915229324.65265012"/>
    <n v="979173922.5983398"/>
    <n v="876641246.77608013"/>
    <n v="3822693.4372799997"/>
    <n v="3705521.2749200007"/>
    <n v="405025.26086999994"/>
    <n v="387436.92212"/>
    <n v="2598752.3299000002"/>
    <n v="2379315.2503899997"/>
    <n v="4.9225304902789386E-3"/>
    <n v="4.3050264231297387E-3"/>
    <n v="28.649579999999986"/>
    <n v="17.959453916776091"/>
    <n v="7.240907409104309E-3"/>
    <n v="6.704604191220649E-3"/>
    <n v="3.9228327311617824E-3"/>
    <n v="3.4202385272361852E-3"/>
    <n v="1.8358341661936979E-5"/>
    <n v="1.9217551208947917E-5"/>
    <n v="1.742991244959757E-5"/>
    <n v="1.8197143995523979E-5"/>
    <m/>
    <m/>
    <m/>
    <n v="0"/>
    <m/>
    <n v="0"/>
    <m/>
    <n v="0"/>
    <m/>
    <n v="-25.620984935230251"/>
    <n v="3.924936195766402"/>
    <n v="6.2246499218579912"/>
    <n v="1.8235109543872539E-3"/>
    <n v="-25.620984935230251"/>
    <n v="11.922942105297629"/>
    <n v="4.5036732198987819"/>
    <n v="6.7769700447494241"/>
    <s v="Resto"/>
    <n v="2024"/>
    <n v="4"/>
    <d v="2026-02-27T00:00:00"/>
    <x v="4"/>
    <x v="5"/>
  </r>
  <r>
    <n v="2025"/>
    <n v="12"/>
    <n v="16"/>
    <x v="74"/>
    <s v="GMM. Individual"/>
    <n v="14"/>
    <s v="8527a891e224136950ff32ca212b45bc93f69fbb801c3b1ebedac52775f99e61"/>
    <s v="a62909462c6310cff6f2c460478962c30aafe7f1a24cba6daff12de1aba6d3de"/>
    <x v="4"/>
    <n v="2181378.8976599998"/>
    <n v="1940997.61937"/>
    <n v="2181378.8976599998"/>
    <n v="1940997.61937"/>
    <n v="1797496.3596399999"/>
    <n v="1496682.44545"/>
    <n v="1797496.3596399999"/>
    <n v="1496682.44545"/>
    <n v="34851877.802999951"/>
    <n v="34722901.368000001"/>
    <n v="143.042"/>
    <n v="137.94900000000001"/>
    <n v="0"/>
    <n v="0"/>
    <n v="1687842.7731999999"/>
    <n v="1328700.47731"/>
    <n v="2092320.11986"/>
    <n v="1880160.8655599998"/>
    <n v="0"/>
    <n v="0"/>
    <n v="0"/>
    <n v="0"/>
    <n v="0"/>
    <n v="0"/>
    <s v="GMM. Individual"/>
    <s v="Accidentes y Enfermedades"/>
    <s v="Gastos Medicos"/>
    <x v="38"/>
    <x v="0"/>
    <n v="4796871.6204799991"/>
    <n v="4664109.4979099995"/>
    <n v="1025001350.6946898"/>
    <n v="915229324.65265012"/>
    <n v="979173922.5983398"/>
    <n v="876641246.77608013"/>
    <n v="87718256.398300007"/>
    <n v="79278951.097049981"/>
    <n v="65696782.829490021"/>
    <n v="55238627.625970006"/>
    <n v="2598752.3299000002"/>
    <n v="2379315.2503899997"/>
    <n v="2.4868014792212345"/>
    <n v="2.4483139503118698"/>
    <n v="240381.27828999981"/>
    <n v="12.384419016856985"/>
    <n v="83.939468665870862"/>
    <n v="81.577992620013092"/>
    <n v="45.475031859237461"/>
    <n v="41.615610016011985"/>
    <n v="0.21281717299021907"/>
    <n v="0.2227774706123182"/>
    <n v="0.2120777347367723"/>
    <n v="0.22141299265898989"/>
    <m/>
    <m/>
    <m/>
    <n v="0"/>
    <m/>
    <n v="0"/>
    <m/>
    <n v="0"/>
    <m/>
    <n v="20.098713331240802"/>
    <n v="82.401840485768119"/>
    <n v="77.108927415160167"/>
    <n v="2.7360492892098494"/>
    <n v="27.029590342068353"/>
    <n v="11.284101173800853"/>
    <n v="80.668476930429549"/>
    <n v="70.669510340768156"/>
    <s v="Medianas"/>
    <n v="2024"/>
    <n v="4"/>
    <d v="2026-02-27T00:00:00"/>
    <x v="38"/>
    <x v="4"/>
  </r>
  <r>
    <n v="2025"/>
    <n v="12"/>
    <n v="16"/>
    <x v="74"/>
    <s v="AP Gpo y Col"/>
    <n v="14"/>
    <s v="8527a891e224136950ff32ca212b45bc93f69fbb801c3b1ebedac52775f99e61"/>
    <s v="a62909462c6310cff6f2c460478962c30aafe7f1a24cba6daff12de1aba6d3de"/>
    <x v="20"/>
    <n v="22890.58625"/>
    <n v="24703.5946"/>
    <n v="22890.58625"/>
    <n v="24703.5946"/>
    <n v="11205.33806"/>
    <n v="14846.912180000001"/>
    <n v="11205.33806"/>
    <n v="14846.912180000001"/>
    <n v="34851877.802999951"/>
    <n v="34722901.368000001"/>
    <n v="143.042"/>
    <n v="137.94900000000001"/>
    <n v="0"/>
    <n v="0"/>
    <n v="11205.33806"/>
    <n v="14846.912179999999"/>
    <n v="20400.759870000002"/>
    <n v="23696.375899999999"/>
    <n v="0"/>
    <n v="0"/>
    <n v="0"/>
    <n v="0"/>
    <n v="0"/>
    <n v="0"/>
    <s v="AP Gpo y Col"/>
    <s v="Accidentes y Enfermedades"/>
    <s v="Accidentes Personales"/>
    <x v="3"/>
    <x v="0"/>
    <n v="4796871.6204799991"/>
    <n v="4664109.4979099995"/>
    <n v="1025001350.6946898"/>
    <n v="915229324.65265012"/>
    <n v="979173922.5983398"/>
    <n v="876641246.77608013"/>
    <n v="2989208.7794700004"/>
    <n v="2889579.59987"/>
    <n v="1322156.15447"/>
    <n v="1195750.6656100003"/>
    <n v="2598752.3299000002"/>
    <n v="2379315.2503899997"/>
    <n v="0.76577408735092101"/>
    <n v="0.85492002369865139"/>
    <n v="-1813.0083500000001"/>
    <n v="-7.3390467231841612"/>
    <n v="0.88082985002579406"/>
    <n v="1.0382648787692497"/>
    <n v="0.47719822544905743"/>
    <n v="0.5296529725785758"/>
    <n v="2.2332249839949981E-3"/>
    <n v="2.3377446765797693E-3"/>
    <n v="2.6991699167173825E-3"/>
    <n v="2.8179822351331847E-3"/>
    <m/>
    <m/>
    <m/>
    <n v="0"/>
    <m/>
    <n v="0"/>
    <m/>
    <n v="0"/>
    <m/>
    <n v="-24.527484744642713"/>
    <n v="48.951730364703963"/>
    <n v="60.100209788902546"/>
    <n v="0.84750488980568084"/>
    <n v="-24.527484744642702"/>
    <n v="-13.907679570528753"/>
    <n v="54.92608182932355"/>
    <n v="62.654779965741511"/>
    <s v="Resto"/>
    <n v="2024"/>
    <n v="4"/>
    <d v="2026-02-27T00:00:00"/>
    <x v="3"/>
    <x v="20"/>
  </r>
  <r>
    <n v="2025"/>
    <n v="12"/>
    <n v="16"/>
    <x v="74"/>
    <s v="Accidentes Personales"/>
    <n v="14"/>
    <s v="8527a891e224136950ff32ca212b45bc93f69fbb801c3b1ebedac52775f99e61"/>
    <s v="a62909462c6310cff6f2c460478962c30aafe7f1a24cba6daff12de1aba6d3de"/>
    <x v="34"/>
    <n v="23078.7595"/>
    <n v="24863.118269999999"/>
    <n v="23078.7595"/>
    <n v="24863.118269999999"/>
    <n v="11212.723740000001"/>
    <n v="14856.841970000001"/>
    <n v="11212.723740000001"/>
    <n v="14856.841970000001"/>
    <n v="34851877.802999951"/>
    <n v="34722901.368000001"/>
    <n v="143.042"/>
    <n v="137.94900000000001"/>
    <n v="0"/>
    <n v="0"/>
    <n v="11212.723739999999"/>
    <n v="14856.841970000001"/>
    <n v="20564.752230000002"/>
    <n v="23842.89846"/>
    <n v="0"/>
    <n v="0"/>
    <n v="0"/>
    <n v="0"/>
    <n v="0"/>
    <n v="0"/>
    <s v="Accidentes Personales"/>
    <s v="Accidentes y Enfermedades"/>
    <s v="Accidentes Personales"/>
    <x v="5"/>
    <x v="0"/>
    <n v="4796871.6204799991"/>
    <n v="4664109.4979099995"/>
    <n v="1025001350.6946898"/>
    <n v="915229324.65265012"/>
    <n v="979173922.5983398"/>
    <n v="876641246.77608013"/>
    <n v="6811902.2167499969"/>
    <n v="6595100.8747899998"/>
    <n v="1727181.4153400001"/>
    <n v="1583187.5877299996"/>
    <n v="2598752.3299000002"/>
    <n v="2379315.2503899997"/>
    <n v="0.33880051071859085"/>
    <n v="0.37699375251469047"/>
    <n v="-1784.3587699999989"/>
    <n v="-7.1767296065715858"/>
    <n v="0.88807075743489827"/>
    <n v="1.0449694829604703"/>
    <n v="0.48112105818021922"/>
    <n v="0.53307321110581196"/>
    <n v="2.2515833256569352E-3"/>
    <n v="2.3569622277887173E-3"/>
    <n v="2.71659982916698E-3"/>
    <n v="2.8361793791287083E-3"/>
    <m/>
    <m/>
    <m/>
    <n v="0"/>
    <m/>
    <n v="0"/>
    <m/>
    <n v="0"/>
    <m/>
    <n v="-24.528215601663295"/>
    <n v="48.584603258247057"/>
    <n v="59.754540072820895"/>
    <n v="0.64919200961832657"/>
    <n v="-24.528215601663305"/>
    <n v="-13.748941788682178"/>
    <n v="54.523991413048975"/>
    <n v="62.311392194722295"/>
    <s v="Resto"/>
    <n v="2024"/>
    <n v="4"/>
    <d v="2026-02-27T00:00:00"/>
    <x v="5"/>
    <x v="34"/>
  </r>
  <r>
    <n v="2025"/>
    <n v="12"/>
    <n v="16"/>
    <x v="74"/>
    <s v="Accidentes y Enfermedades Total"/>
    <n v="14"/>
    <s v="8527a891e224136950ff32ca212b45bc93f69fbb801c3b1ebedac52775f99e61"/>
    <s v="a62909462c6310cff6f2c460478962c30aafe7f1a24cba6daff12de1aba6d3de"/>
    <x v="28"/>
    <n v="2598752.3299000002"/>
    <n v="2379315.2503899997"/>
    <n v="2598752.3299000002"/>
    <n v="2379315.2503899997"/>
    <n v="2141304.2008399996"/>
    <n v="1818743.4331700001"/>
    <n v="2141304.2008399996"/>
    <n v="1818743.4331700001"/>
    <n v="34851877.802999951"/>
    <n v="34722901.368000001"/>
    <n v="143.042"/>
    <n v="137.94900000000001"/>
    <n v="0"/>
    <n v="0"/>
    <n v="2030967.2065099999"/>
    <n v="1632524.6635199999"/>
    <n v="2510059.7658500001"/>
    <n v="2329125.4344099998"/>
    <n v="0"/>
    <n v="0"/>
    <n v="0"/>
    <n v="0"/>
    <n v="0"/>
    <n v="0"/>
    <s v="Accidentes y Enfermedades Total"/>
    <s v="Totales"/>
    <s v="Accidentes y Enfermedades Total"/>
    <x v="2"/>
    <x v="0"/>
    <n v="4796871.6204799991"/>
    <n v="4664109.4979099995"/>
    <n v="1025001350.6946898"/>
    <n v="915229324.65265012"/>
    <n v="979173922.5983398"/>
    <n v="876641246.77608013"/>
    <n v="188947947.14104998"/>
    <n v="169654061.67242995"/>
    <n v="145343919.95890003"/>
    <n v="122278581.2772"/>
    <n v="2598752.3299000002"/>
    <n v="2379315.2503899997"/>
    <n v="1.3753800288499705"/>
    <n v="1.4024510978016014"/>
    <n v="219437.07951000053"/>
    <n v="9.2226988195041493"/>
    <n v="100"/>
    <n v="100"/>
    <n v="54.175982505030142"/>
    <n v="51.013280272604611"/>
    <n v="0.25353647857524364"/>
    <n v="0.2654025265505377"/>
    <n v="0.25996929800003982"/>
    <n v="0.27141265131433479"/>
    <m/>
    <m/>
    <m/>
    <n v="0"/>
    <m/>
    <n v="0"/>
    <m/>
    <n v="0"/>
    <m/>
    <n v="17.735363976423457"/>
    <n v="82.397394172702747"/>
    <n v="76.439783793756845"/>
    <n v="1.4732671318108883"/>
    <n v="24.406525174994307"/>
    <n v="7.7683377961064393"/>
    <n v="80.913101518211789"/>
    <n v="70.091745141821505"/>
    <s v="Medianas"/>
    <n v="2024"/>
    <n v="4"/>
    <d v="2026-02-27T00:00:00"/>
    <x v="2"/>
    <x v="28"/>
  </r>
  <r>
    <n v="2025"/>
    <n v="12"/>
    <n v="16"/>
    <x v="74"/>
    <s v="Gastos Medicos"/>
    <n v="14"/>
    <s v="8527a891e224136950ff32ca212b45bc93f69fbb801c3b1ebedac52775f99e61"/>
    <s v="a62909462c6310cff6f2c460478962c30aafe7f1a24cba6daff12de1aba6d3de"/>
    <x v="10"/>
    <n v="2575673.5704000001"/>
    <n v="2354452.1321199997"/>
    <n v="2575673.5704000001"/>
    <n v="2354452.1321199997"/>
    <n v="2130091.4770999993"/>
    <n v="1803886.5912000001"/>
    <n v="2130091.4770999993"/>
    <n v="1803886.5912000001"/>
    <n v="34851877.802999951"/>
    <n v="34722901.368000001"/>
    <n v="143.042"/>
    <n v="137.94900000000001"/>
    <n v="0"/>
    <n v="0"/>
    <n v="2019754.4827699999"/>
    <n v="1617667.82155"/>
    <n v="2489495.0136199999"/>
    <n v="2305282.5359499999"/>
    <n v="0"/>
    <n v="0"/>
    <n v="0"/>
    <n v="0"/>
    <n v="0"/>
    <n v="0"/>
    <s v="Gastos Medicos"/>
    <s v="Accidentes y Enfermedades"/>
    <s v="Gastos Medicos"/>
    <x v="28"/>
    <x v="0"/>
    <n v="4796871.6204799991"/>
    <n v="4664109.4979099995"/>
    <n v="1025001350.6946898"/>
    <n v="915229324.65265012"/>
    <n v="979173922.5983398"/>
    <n v="876641246.77608013"/>
    <n v="177180208.77595001"/>
    <n v="158266338.74798006"/>
    <n v="139622278.47811997"/>
    <n v="117437565.55420999"/>
    <n v="2598752.3299000002"/>
    <n v="2379315.2503899997"/>
    <n v="1.453702751675285"/>
    <n v="1.4876518599884838"/>
    <n v="221221.43828000035"/>
    <n v="9.3958775063652578"/>
    <n v="99.111929242565097"/>
    <n v="98.955030517039532"/>
    <n v="53.69486144684992"/>
    <n v="50.480207061498795"/>
    <n v="0.25128489524958669"/>
    <n v="0.263045564322749"/>
    <n v="0.25725269817087282"/>
    <n v="0.26857647193520612"/>
    <m/>
    <m/>
    <m/>
    <n v="0"/>
    <m/>
    <n v="0"/>
    <m/>
    <n v="0"/>
    <m/>
    <n v="18.083447567676501"/>
    <n v="82.700366287844375"/>
    <n v="76.615980702726858"/>
    <n v="1.5256100246450306"/>
    <n v="24.855947300400196"/>
    <n v="7.9908850562686595"/>
    <n v="81.131091716189246"/>
    <n v="70.1722151763651"/>
    <s v="Medianas"/>
    <n v="2024"/>
    <n v="4"/>
    <d v="2026-02-27T00:00:00"/>
    <x v="28"/>
    <x v="10"/>
  </r>
  <r>
    <n v="2025"/>
    <n v="12"/>
    <n v="16"/>
    <x v="74"/>
    <s v="GMM. Gpo y Col"/>
    <n v="14"/>
    <s v="8527a891e224136950ff32ca212b45bc93f69fbb801c3b1ebedac52775f99e61"/>
    <s v="a62909462c6310cff6f2c460478962c30aafe7f1a24cba6daff12de1aba6d3de"/>
    <x v="27"/>
    <n v="394294.67274000001"/>
    <n v="413454.51274999999"/>
    <n v="394294.67274000001"/>
    <n v="413454.51274999999"/>
    <n v="334010.04746000003"/>
    <n v="307204.14574999991"/>
    <n v="334010.04746000003"/>
    <n v="307204.14574999991"/>
    <n v="34851877.802999951"/>
    <n v="34722901.368000001"/>
    <n v="143.042"/>
    <n v="137.94900000000001"/>
    <n v="0"/>
    <n v="0"/>
    <n v="331911.70957000001"/>
    <n v="288967.34424000001"/>
    <n v="397174.89376000001"/>
    <n v="425121.67038999998"/>
    <n v="0"/>
    <n v="0"/>
    <n v="0"/>
    <n v="0"/>
    <n v="0"/>
    <n v="0"/>
    <s v="GMM. Gpo y Col"/>
    <s v="Accidentes y Enfermedades"/>
    <s v="Gastos Medicos"/>
    <x v="29"/>
    <x v="0"/>
    <n v="4796871.6204799991"/>
    <n v="4664109.4979099995"/>
    <n v="1025001350.6946898"/>
    <n v="915229324.65265012"/>
    <n v="979173922.5983398"/>
    <n v="876641246.77608013"/>
    <n v="89461952.377649993"/>
    <n v="78987387.650929973"/>
    <n v="73926910.578630015"/>
    <n v="62198937.928239994"/>
    <n v="2598752.3299000002"/>
    <n v="2379315.2503899997"/>
    <n v="0.4407400713496003"/>
    <n v="0.52344371050373906"/>
    <n v="-19159.840009999985"/>
    <n v="-4.6340865607107817"/>
    <n v="15.172460576694219"/>
    <n v="17.377037897026447"/>
    <n v="8.2198295876124554"/>
    <n v="8.8645970454868195"/>
    <n v="3.8467722259367627E-2"/>
    <n v="4.026809371043074E-2"/>
    <n v="4.5174963434100539E-2"/>
    <n v="4.7163479276216211E-2"/>
    <m/>
    <m/>
    <m/>
    <n v="0"/>
    <m/>
    <n v="0"/>
    <m/>
    <n v="0"/>
    <m/>
    <n v="8.7257617062936887"/>
    <n v="84.71076850694557"/>
    <n v="74.301800144035298"/>
    <n v="0.45181118059132314"/>
    <n v="14.861321248235182"/>
    <n v="-6.5738301706337428"/>
    <n v="83.568149645068843"/>
    <n v="67.972856800008771"/>
    <s v="Resto"/>
    <n v="2024"/>
    <n v="4"/>
    <d v="2026-02-27T00:00:00"/>
    <x v="29"/>
    <x v="27"/>
  </r>
  <r>
    <n v="2025"/>
    <n v="12"/>
    <n v="16"/>
    <x v="74"/>
    <s v="Total General"/>
    <n v="14"/>
    <s v="8527a891e224136950ff32ca212b45bc93f69fbb801c3b1ebedac52775f99e61"/>
    <s v="a62909462c6310cff6f2c460478962c30aafe7f1a24cba6daff12de1aba6d3de"/>
    <x v="32"/>
    <n v="4796871.6204799991"/>
    <n v="4664109.4979099995"/>
    <n v="4796871.6204799991"/>
    <n v="4664109.4979099995"/>
    <n v="3514119.8209500001"/>
    <n v="2840157.4867500006"/>
    <n v="3514119.8209500001"/>
    <n v="2840157.4867500006"/>
    <n v="34851877.802999951"/>
    <n v="34722901.368000001"/>
    <n v="143.042"/>
    <n v="137.94900000000001"/>
    <n v="-4885.6775900000002"/>
    <n v="24269.335440000003"/>
    <n v="2570466.2889899998"/>
    <n v="2242553.2035700004"/>
    <n v="3213568.3240999999"/>
    <n v="2991312.3064899999"/>
    <n v="65094.538789999991"/>
    <n v="53426.252410000008"/>
    <n v="326023.70238999999"/>
    <n v="480752.91959"/>
    <n v="358432.67499999999"/>
    <n v="356657.38591000001"/>
    <s v="Total General"/>
    <s v="Totales"/>
    <s v="Total General"/>
    <x v="26"/>
    <x v="0"/>
    <n v="4796871.6204799991"/>
    <n v="4664109.4979099995"/>
    <n v="1025001350.6946898"/>
    <n v="915229324.65265012"/>
    <n v="979173922.5983398"/>
    <n v="876641246.77608013"/>
    <n v="1025001350.6946898"/>
    <n v="915229324.65265012"/>
    <n v="593582477.48155999"/>
    <n v="529500429.12055987"/>
    <n v="4796871.6204799991"/>
    <n v="4664109.4979099995"/>
    <n v="0.46798685847866855"/>
    <n v="0.50961102013204529"/>
    <n v="132762.12256999966"/>
    <n v="2.8464623875037898"/>
    <n v="100"/>
    <n v="100"/>
    <n v="100"/>
    <n v="100"/>
    <n v="0.46798685847866855"/>
    <n v="0.48988964164313137"/>
    <n v="0.50961102013204529"/>
    <n v="0.53204312654265862"/>
    <n v="6.3506783426073021E-3"/>
    <n v="3.1807148563173994E-2"/>
    <n v="3.4968995382988907E-2"/>
    <n v="11668.286379999983"/>
    <n v="21.839986623909226"/>
    <n v="-154729.21720000001"/>
    <n v="-32.184769118398194"/>
    <n v="1775.2890899999766"/>
    <n v="0.49775755672922806"/>
    <n v="23.729752217762279"/>
    <n v="73.258575567181012"/>
    <n v="60.893885274835057"/>
    <n v="0.59201879338818053"/>
    <n v="14.622310181893706"/>
    <n v="7.4300505877567424"/>
    <n v="79.987914671454547"/>
    <n v="74.968875657166265"/>
    <s v="Resto"/>
    <n v="2024"/>
    <n v="4"/>
    <d v="2026-02-27T00:00:00"/>
    <x v="26"/>
    <x v="32"/>
  </r>
  <r>
    <n v="2025"/>
    <n v="12"/>
    <n v="16"/>
    <x v="74"/>
    <s v="Total General Sin Pensiones"/>
    <n v="14"/>
    <s v="8527a891e224136950ff32ca212b45bc93f69fbb801c3b1ebedac52775f99e61"/>
    <s v="a62909462c6310cff6f2c460478962c30aafe7f1a24cba6daff12de1aba6d3de"/>
    <x v="2"/>
    <n v="4796871.6204799991"/>
    <n v="4664109.4979099995"/>
    <n v="4796871.6204799991"/>
    <n v="4664109.4979099995"/>
    <n v="3514119.8209500001"/>
    <n v="2840157.4867500006"/>
    <n v="3514119.8209500001"/>
    <n v="2840157.4867500006"/>
    <n v="34851877.802999951"/>
    <n v="34722901.368000001"/>
    <n v="143.042"/>
    <n v="137.94900000000001"/>
    <n v="-4885.6775900000002"/>
    <n v="24269.335440000003"/>
    <n v="2570466.2889899998"/>
    <n v="2242553.2035700004"/>
    <n v="3213568.3240999999"/>
    <n v="2991312.3064899999"/>
    <n v="65094.538789999991"/>
    <n v="53426.252410000008"/>
    <n v="326023.70238999999"/>
    <n v="480752.91959"/>
    <n v="358432.67499999999"/>
    <n v="356657.38591000001"/>
    <s v="Total General Sin Pensiones"/>
    <s v="Totales"/>
    <s v="Total General Sin Pensiones"/>
    <x v="25"/>
    <x v="0"/>
    <n v="4796871.6204799991"/>
    <n v="4664109.4979099995"/>
    <n v="1025001350.6946898"/>
    <n v="915229324.65265012"/>
    <n v="979173922.5983398"/>
    <n v="876641246.77608013"/>
    <n v="979173922.5983398"/>
    <n v="876641246.77608013"/>
    <n v="558476302.03137994"/>
    <n v="497794560.05847001"/>
    <n v="4796871.6204799991"/>
    <n v="4664109.4979099995"/>
    <n v="0.48988964164313137"/>
    <n v="0.53204312654265862"/>
    <n v="132762.12256999966"/>
    <n v="2.8464623875037898"/>
    <n v="100"/>
    <n v="100"/>
    <n v="100"/>
    <n v="100"/>
    <n v="0.46798685847866855"/>
    <n v="0.48988964164313137"/>
    <n v="0.50961102013204529"/>
    <n v="0.53204312654265862"/>
    <n v="6.6479036346540829E-3"/>
    <n v="3.3295790958654439E-2"/>
    <n v="3.6605618953664695E-2"/>
    <n v="11668.286379999983"/>
    <n v="21.839986623909226"/>
    <n v="-154729.21720000001"/>
    <n v="-32.184769118398194"/>
    <n v="1775.2890899999766"/>
    <n v="0.49775755672922806"/>
    <n v="23.729752217762279"/>
    <n v="73.258575567181012"/>
    <n v="60.893885274835057"/>
    <n v="0.62923347117288198"/>
    <n v="14.622310181893706"/>
    <n v="7.4300505877567424"/>
    <n v="79.987914671454547"/>
    <n v="74.968875657166265"/>
    <s v="Resto"/>
    <n v="2024"/>
    <n v="4"/>
    <d v="2026-02-27T00:00:00"/>
    <x v="25"/>
    <x v="2"/>
  </r>
  <r>
    <n v="2025"/>
    <n v="12"/>
    <n v="125"/>
    <x v="75"/>
    <s v="Riesgos Catastroficos"/>
    <n v="238"/>
    <s v="8ae4c23b80d1e7c8ff79e515fe791ebd68190bae842dda7af193db125f700452"/>
    <s v="a62909462c6310cff6f2c460478962c30aafe7f1a24cba6daff12de1aba6d3de"/>
    <x v="39"/>
    <n v="0"/>
    <n v="0"/>
    <n v="0"/>
    <n v="0"/>
    <n v="0"/>
    <n v="3.0899999999999999E-3"/>
    <n v="0"/>
    <n v="3.0899999999999999E-3"/>
    <n v="0"/>
    <n v="0"/>
    <n v="0"/>
    <n v="0"/>
    <n v="0"/>
    <n v="0"/>
    <n v="0"/>
    <n v="3.0899999999999999E-3"/>
    <n v="0"/>
    <n v="0"/>
    <n v="0"/>
    <n v="0"/>
    <n v="0"/>
    <n v="0"/>
    <n v="0"/>
    <n v="0"/>
    <s v="Riesgos Catastroficos"/>
    <s v="Daños Sin Autos"/>
    <s v="Riesgos Catastroficos"/>
    <x v="15"/>
    <x v="0"/>
    <n v="148044.77283999999"/>
    <n v="122106.19086"/>
    <n v="1025001350.6946898"/>
    <n v="915229324.65265012"/>
    <n v="979173922.5983398"/>
    <n v="876641246.77608013"/>
    <n v="38761762.84839002"/>
    <n v="34998585.621450007"/>
    <n v="12144880.34196"/>
    <n v="6399232.72546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15"/>
    <x v="39"/>
  </r>
  <r>
    <n v="2025"/>
    <n v="12"/>
    <n v="125"/>
    <x v="75"/>
    <s v="Huracan y Otros Riesgos Hidrometeorologicos"/>
    <n v="238"/>
    <s v="8ae4c23b80d1e7c8ff79e515fe791ebd68190bae842dda7af193db125f700452"/>
    <s v="a62909462c6310cff6f2c460478962c30aafe7f1a24cba6daff12de1aba6d3de"/>
    <x v="39"/>
    <n v="0"/>
    <n v="0"/>
    <n v="0"/>
    <n v="0"/>
    <n v="0"/>
    <n v="3.0899999999999999E-3"/>
    <n v="0"/>
    <n v="3.0899999999999999E-3"/>
    <n v="0"/>
    <n v="0"/>
    <n v="0"/>
    <n v="0"/>
    <n v="0"/>
    <n v="0"/>
    <n v="0"/>
    <n v="3.0899999999999999E-3"/>
    <n v="0"/>
    <n v="0"/>
    <n v="0"/>
    <n v="0"/>
    <n v="0"/>
    <n v="0"/>
    <n v="0"/>
    <n v="0"/>
    <s v="Huracan y Otros Riesgos Hidrometeorologicos"/>
    <s v="Daños Sin Autos"/>
    <s v="Riesgos Catastroficos"/>
    <x v="14"/>
    <x v="0"/>
    <n v="148044.77283999999"/>
    <n v="122106.19086"/>
    <n v="1025001350.6946898"/>
    <n v="915229324.65265012"/>
    <n v="979173922.5983398"/>
    <n v="876641246.77608013"/>
    <n v="23197857.011369999"/>
    <n v="20492623.836209998"/>
    <n v="11407851.490080001"/>
    <n v="6622132.738110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14"/>
    <x v="39"/>
  </r>
  <r>
    <n v="2025"/>
    <n v="12"/>
    <n v="125"/>
    <x v="75"/>
    <s v="Automoviles"/>
    <n v="238"/>
    <s v="8ae4c23b80d1e7c8ff79e515fe791ebd68190bae842dda7af193db125f700452"/>
    <s v="a62909462c6310cff6f2c460478962c30aafe7f1a24cba6daff12de1aba6d3de"/>
    <x v="2"/>
    <n v="2000.2712200000001"/>
    <n v="2021.97254"/>
    <n v="2000.2712200000001"/>
    <n v="2021.97254"/>
    <n v="233.48768999999999"/>
    <n v="451.46285"/>
    <n v="233.48768999999999"/>
    <n v="451.46285"/>
    <n v="34851877.802999951"/>
    <n v="34722901.368000001"/>
    <n v="143.042"/>
    <n v="137.94900000000001"/>
    <n v="0"/>
    <n v="0"/>
    <n v="233.48769000000001"/>
    <n v="451.46285"/>
    <n v="1970.5317399999999"/>
    <n v="1954.4583700000001"/>
    <n v="0"/>
    <n v="0"/>
    <n v="0"/>
    <n v="0"/>
    <n v="0"/>
    <n v="0"/>
    <s v="Automoviles"/>
    <s v="Totales"/>
    <s v="Automoviles Total"/>
    <x v="11"/>
    <x v="0"/>
    <n v="148044.77283999999"/>
    <n v="122106.19086"/>
    <n v="1025001350.6946898"/>
    <n v="915229324.65265012"/>
    <n v="979173922.5983398"/>
    <n v="876641246.77608013"/>
    <n v="212351111.97566"/>
    <n v="193217367.41473997"/>
    <n v="130402312.61627001"/>
    <n v="114416301.70677"/>
    <n v="2000.2712200000001"/>
    <n v="2021.97254"/>
    <n v="9.4196409022302371E-4"/>
    <n v="1.0464755663810736E-3"/>
    <n v="-21.701319999999896"/>
    <n v="-1.0732747142055632"/>
    <n v="100"/>
    <n v="100"/>
    <n v="1.3511258666064498"/>
    <n v="1.6559132061684558"/>
    <n v="1.9514815455065751E-4"/>
    <n v="2.0428150442283762E-4"/>
    <n v="2.2092523540669803E-4"/>
    <n v="2.3064994345588569E-4"/>
    <m/>
    <m/>
    <m/>
    <n v="0"/>
    <m/>
    <n v="0"/>
    <m/>
    <n v="0"/>
    <m/>
    <n v="-48.281970487715661"/>
    <n v="11.672801551381616"/>
    <n v="22.327842790585077"/>
    <n v="1.7905180154824052E-4"/>
    <n v="-48.281970487715654"/>
    <n v="0.82239510683463912"/>
    <n v="11.848968745867552"/>
    <n v="23.099128481309119"/>
    <s v="Resto"/>
    <n v="2024"/>
    <n v="4"/>
    <d v="2026-02-27T00:00:00"/>
    <x v="11"/>
    <x v="2"/>
  </r>
  <r>
    <n v="2025"/>
    <n v="12"/>
    <n v="125"/>
    <x v="75"/>
    <s v="Otros Automoviles y Obligatorios"/>
    <n v="238"/>
    <s v="8ae4c23b80d1e7c8ff79e515fe791ebd68190bae842dda7af193db125f700452"/>
    <s v="a62909462c6310cff6f2c460478962c30aafe7f1a24cba6daff12de1aba6d3de"/>
    <x v="29"/>
    <n v="2000.2712200000001"/>
    <n v="2021.97254"/>
    <n v="2000.2712200000001"/>
    <n v="2021.97254"/>
    <n v="233.48768999999999"/>
    <n v="451.46285"/>
    <n v="233.48768999999999"/>
    <n v="451.46285"/>
    <n v="34851877.802999951"/>
    <n v="34722901.368000001"/>
    <n v="143.042"/>
    <n v="137.94900000000001"/>
    <n v="0"/>
    <n v="0"/>
    <n v="233.48769000000001"/>
    <n v="451.46285"/>
    <n v="1970.5317399999999"/>
    <n v="1954.4583700000001"/>
    <n v="0"/>
    <n v="0"/>
    <n v="0"/>
    <n v="0"/>
    <n v="0"/>
    <n v="0"/>
    <s v="Otros Automoviles y Obligatorios"/>
    <s v="Automóviles"/>
    <s v="Automóviles"/>
    <x v="9"/>
    <x v="0"/>
    <n v="148044.77283999999"/>
    <n v="122106.19086"/>
    <n v="1025001350.6946898"/>
    <n v="915229324.65265012"/>
    <n v="979173922.5983398"/>
    <n v="876641246.77608013"/>
    <n v="6335924.7192400005"/>
    <n v="4915215.4919500006"/>
    <n v="3404863.2988200011"/>
    <n v="3043391.8701899992"/>
    <n v="2000.2712200000001"/>
    <n v="2021.97254"/>
    <n v="3.1570312284896186E-2"/>
    <n v="4.1137006979887834E-2"/>
    <n v="-21.701319999999896"/>
    <n v="-1.0732747142055632"/>
    <n v="100"/>
    <n v="100"/>
    <n v="1.3511258666064498"/>
    <n v="1.6559132061684558"/>
    <n v="1.9514815455065751E-4"/>
    <n v="2.0428150442283762E-4"/>
    <n v="2.2092523540669803E-4"/>
    <n v="2.3064994345588569E-4"/>
    <m/>
    <m/>
    <m/>
    <n v="0"/>
    <m/>
    <n v="0"/>
    <m/>
    <n v="0"/>
    <m/>
    <n v="-48.281970487715661"/>
    <n v="11.672801551381616"/>
    <n v="22.327842790585077"/>
    <n v="6.8574761894528366E-3"/>
    <n v="-48.281970487715654"/>
    <n v="0.82239510683463912"/>
    <n v="11.848968745867552"/>
    <n v="23.099128481309119"/>
    <s v="Resto"/>
    <n v="2024"/>
    <n v="4"/>
    <d v="2026-02-27T00:00:00"/>
    <x v="9"/>
    <x v="29"/>
  </r>
  <r>
    <n v="2025"/>
    <n v="12"/>
    <n v="125"/>
    <x v="75"/>
    <s v="Diversos"/>
    <n v="238"/>
    <s v="8ae4c23b80d1e7c8ff79e515fe791ebd68190bae842dda7af193db125f700452"/>
    <s v="a62909462c6310cff6f2c460478962c30aafe7f1a24cba6daff12de1aba6d3de"/>
    <x v="31"/>
    <n v="146044.50162"/>
    <n v="120084.21832"/>
    <n v="146044.50162"/>
    <n v="120084.21832"/>
    <n v="42983.087370000001"/>
    <n v="34744.51655"/>
    <n v="42983.087370000001"/>
    <n v="34744.51655"/>
    <n v="34851877.802999951"/>
    <n v="34722901.368000001"/>
    <n v="143.042"/>
    <n v="137.94900000000001"/>
    <n v="0"/>
    <n v="0"/>
    <n v="34757.022499999999"/>
    <n v="21946.26511"/>
    <n v="113788.85578"/>
    <n v="83529.329849999995"/>
    <n v="0"/>
    <n v="0"/>
    <n v="0"/>
    <n v="0"/>
    <n v="0"/>
    <n v="0"/>
    <s v="Diversos"/>
    <s v="Daños Sin Autos"/>
    <s v="Diversos"/>
    <x v="6"/>
    <x v="0"/>
    <n v="148044.77283999999"/>
    <n v="122106.19086"/>
    <n v="1025001350.6946898"/>
    <n v="915229324.65265012"/>
    <n v="979173922.5983398"/>
    <n v="876641246.77608013"/>
    <n v="37295032.047789998"/>
    <n v="33101301.12385001"/>
    <n v="10154871.342620004"/>
    <n v="8675799.5556700006"/>
    <n v="146044.50162"/>
    <n v="120084.21832"/>
    <n v="0.39159237464351287"/>
    <n v="0.36277793996888363"/>
    <n v="25960.283299999996"/>
    <n v="21.618397207550721"/>
    <n v="100"/>
    <n v="100"/>
    <n v="98.648874133393548"/>
    <n v="98.344086793831536"/>
    <n v="1.4248225284875873E-2"/>
    <n v="1.4915072618810733E-2"/>
    <n v="1.312066987862027E-2"/>
    <n v="1.3698216774720506E-2"/>
    <m/>
    <m/>
    <m/>
    <n v="0"/>
    <m/>
    <n v="0"/>
    <m/>
    <n v="0"/>
    <m/>
    <n v="23.711859130761169"/>
    <n v="29.431499914895596"/>
    <n v="28.933457731650414"/>
    <n v="0.42327554845131271"/>
    <n v="58.373291882647813"/>
    <n v="36.22622854072857"/>
    <n v="30.545190266434719"/>
    <n v="26.273723432727863"/>
    <s v="Resto"/>
    <n v="2024"/>
    <n v="4"/>
    <d v="2026-02-27T00:00:00"/>
    <x v="6"/>
    <x v="31"/>
  </r>
  <r>
    <n v="2025"/>
    <n v="12"/>
    <n v="125"/>
    <x v="75"/>
    <s v="Miscelaneos"/>
    <n v="238"/>
    <s v="8ae4c23b80d1e7c8ff79e515fe791ebd68190bae842dda7af193db125f700452"/>
    <s v="a62909462c6310cff6f2c460478962c30aafe7f1a24cba6daff12de1aba6d3de"/>
    <x v="9"/>
    <n v="146044.50162"/>
    <n v="120084.21832"/>
    <n v="146044.50162"/>
    <n v="120084.21832"/>
    <n v="42983.087370000001"/>
    <n v="34744.516550000008"/>
    <n v="42983.087370000001"/>
    <n v="34744.516550000008"/>
    <n v="34851877.802999951"/>
    <n v="34722901.368000001"/>
    <n v="143.042"/>
    <n v="137.94900000000001"/>
    <n v="0"/>
    <n v="0"/>
    <n v="34757.022499999999"/>
    <n v="21946.26511"/>
    <n v="113788.85578"/>
    <n v="96583.31154000001"/>
    <n v="0"/>
    <n v="0"/>
    <n v="0"/>
    <n v="0"/>
    <n v="0"/>
    <n v="0"/>
    <s v="Miscelaneos"/>
    <s v="Daños Sin Autos"/>
    <s v="Diversos"/>
    <x v="8"/>
    <x v="0"/>
    <n v="148044.77283999999"/>
    <n v="122106.19086"/>
    <n v="1025001350.6946898"/>
    <n v="915229324.65265012"/>
    <n v="979173922.5983398"/>
    <n v="876641246.77608013"/>
    <n v="18488020.312490001"/>
    <n v="15556913.919899998"/>
    <n v="3138927.3225399987"/>
    <n v="3067729.12347"/>
    <n v="146044.50162"/>
    <n v="120084.21832"/>
    <n v="0.78994126548712373"/>
    <n v="0.77190256974033522"/>
    <n v="25960.283299999996"/>
    <n v="21.618397207550721"/>
    <n v="100"/>
    <n v="100"/>
    <n v="98.648874133393548"/>
    <n v="98.344086793831536"/>
    <n v="1.4248225284875873E-2"/>
    <n v="1.4915072618810733E-2"/>
    <n v="1.312066987862027E-2"/>
    <n v="1.3698216774720506E-2"/>
    <m/>
    <m/>
    <m/>
    <n v="0"/>
    <m/>
    <n v="0"/>
    <m/>
    <n v="0"/>
    <m/>
    <n v="23.711859130761148"/>
    <n v="29.431499914895596"/>
    <n v="28.933457731650421"/>
    <n v="1.3693559281015268"/>
    <n v="58.373291882647813"/>
    <n v="17.814199954072095"/>
    <n v="30.545190266434719"/>
    <n v="22.722626466282371"/>
    <s v="Resto"/>
    <n v="2024"/>
    <n v="4"/>
    <d v="2026-02-27T00:00:00"/>
    <x v="8"/>
    <x v="9"/>
  </r>
  <r>
    <n v="2025"/>
    <n v="12"/>
    <n v="125"/>
    <x v="75"/>
    <s v="Tecnicos"/>
    <n v="238"/>
    <s v="8ae4c23b80d1e7c8ff79e515fe791ebd68190bae842dda7af193db125f700452"/>
    <s v="a62909462c6310cff6f2c460478962c30aafe7f1a24cba6daff12de1aba6d3de"/>
    <x v="18"/>
    <n v="0"/>
    <n v="0"/>
    <n v="0"/>
    <n v="0"/>
    <n v="0"/>
    <n v="0"/>
    <n v="0"/>
    <n v="0"/>
    <n v="0"/>
    <n v="0"/>
    <n v="0"/>
    <n v="0"/>
    <n v="0"/>
    <n v="0"/>
    <n v="0"/>
    <n v="0"/>
    <m/>
    <n v="-13053.981689999999"/>
    <n v="0"/>
    <n v="0"/>
    <n v="0"/>
    <n v="0"/>
    <n v="0"/>
    <n v="0"/>
    <s v="Tecnicos"/>
    <s v="Daños Sin Autos"/>
    <s v="Diversos"/>
    <x v="7"/>
    <x v="0"/>
    <n v="148044.77283999999"/>
    <n v="122106.19086"/>
    <n v="1025001350.6946898"/>
    <n v="915229324.65265012"/>
    <n v="979173922.5983398"/>
    <n v="876641246.77608013"/>
    <n v="18807011.735299997"/>
    <n v="17544387.203949999"/>
    <n v="7015944.0200799983"/>
    <n v="5608070.4322000016"/>
    <n v="146044.50162"/>
    <n v="120084.2183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4"/>
    <d v="2026-02-27T00:00:00"/>
    <x v="7"/>
    <x v="18"/>
  </r>
  <r>
    <n v="2025"/>
    <n v="12"/>
    <n v="125"/>
    <x v="75"/>
    <s v="Total General Sin Pensiones"/>
    <n v="238"/>
    <s v="8ae4c23b80d1e7c8ff79e515fe791ebd68190bae842dda7af193db125f700452"/>
    <s v="a62909462c6310cff6f2c460478962c30aafe7f1a24cba6daff12de1aba6d3de"/>
    <x v="61"/>
    <n v="148044.77283999999"/>
    <n v="122106.19086"/>
    <n v="148044.77283999999"/>
    <n v="122106.19086"/>
    <n v="43216.575060000003"/>
    <n v="35195.982490000002"/>
    <n v="43216.575060000003"/>
    <n v="35195.982490000002"/>
    <n v="34851877.802999951"/>
    <n v="34722901.368000001"/>
    <n v="143.042"/>
    <n v="137.94900000000001"/>
    <n v="0"/>
    <n v="0"/>
    <n v="34990.510190000001"/>
    <n v="22397.731050000002"/>
    <n v="115759.38751999999"/>
    <n v="85483.788220000002"/>
    <n v="0"/>
    <n v="0"/>
    <n v="0"/>
    <n v="0"/>
    <n v="0"/>
    <n v="0"/>
    <s v="Total General Sin Pensiones"/>
    <s v="Totales"/>
    <s v="Total General Sin Pensiones"/>
    <x v="25"/>
    <x v="0"/>
    <n v="148044.77283999999"/>
    <n v="122106.19086"/>
    <n v="1025001350.6946898"/>
    <n v="915229324.65265012"/>
    <n v="979173922.5983398"/>
    <n v="876641246.77608013"/>
    <n v="979173922.5983398"/>
    <n v="876641246.77608013"/>
    <n v="558476302.03137994"/>
    <n v="497794560.05847001"/>
    <n v="148044.77283999999"/>
    <n v="122106.19086"/>
    <n v="1.5119354123233571E-2"/>
    <n v="1.3928866718176393E-2"/>
    <n v="25938.581979999988"/>
    <n v="21.242642815497923"/>
    <n v="100"/>
    <n v="100"/>
    <n v="100"/>
    <n v="100"/>
    <n v="1.4443373439426529E-2"/>
    <n v="1.5119354123233571E-2"/>
    <n v="1.334159511402697E-2"/>
    <n v="1.3928866718176393E-2"/>
    <m/>
    <m/>
    <m/>
    <n v="0"/>
    <m/>
    <n v="0"/>
    <m/>
    <n v="0"/>
    <m/>
    <n v="22.788375270611748"/>
    <n v="29.191557547733549"/>
    <n v="28.824077012076899"/>
    <n v="7.7383006052012798E-3"/>
    <n v="56.223459027560722"/>
    <n v="35.416773086942619"/>
    <n v="30.226930998537476"/>
    <n v="26.201144704019764"/>
    <s v="Resto"/>
    <n v="2024"/>
    <n v="4"/>
    <d v="2026-02-27T00:00:00"/>
    <x v="25"/>
    <x v="61"/>
  </r>
  <r>
    <n v="2025"/>
    <n v="12"/>
    <n v="125"/>
    <x v="75"/>
    <s v="Total General"/>
    <n v="238"/>
    <s v="8ae4c23b80d1e7c8ff79e515fe791ebd68190bae842dda7af193db125f700452"/>
    <s v="a62909462c6310cff6f2c460478962c30aafe7f1a24cba6daff12de1aba6d3de"/>
    <x v="71"/>
    <n v="148044.77283999999"/>
    <n v="122106.19086"/>
    <n v="148044.77283999999"/>
    <n v="122106.19086"/>
    <n v="43216.575060000003"/>
    <n v="35195.982490000009"/>
    <n v="43216.575060000003"/>
    <n v="35195.982490000009"/>
    <n v="34851877.802999951"/>
    <n v="34722901.368000001"/>
    <n v="143.042"/>
    <n v="137.94900000000001"/>
    <n v="0"/>
    <n v="0"/>
    <n v="34990.510190000001"/>
    <n v="22397.731050000002"/>
    <n v="115759.38751999999"/>
    <n v="85483.788220000002"/>
    <n v="0"/>
    <n v="0"/>
    <n v="0"/>
    <n v="0"/>
    <n v="0"/>
    <n v="0"/>
    <s v="Total General"/>
    <s v="Totales"/>
    <s v="Total General"/>
    <x v="26"/>
    <x v="0"/>
    <n v="148044.77283999999"/>
    <n v="122106.19086"/>
    <n v="1025001350.6946898"/>
    <n v="915229324.65265012"/>
    <n v="979173922.5983398"/>
    <n v="876641246.77608013"/>
    <n v="1025001350.6946898"/>
    <n v="915229324.65265012"/>
    <n v="593582477.48155999"/>
    <n v="529500429.12055987"/>
    <n v="148044.77283999999"/>
    <n v="122106.19086"/>
    <n v="1.4443373439426529E-2"/>
    <n v="1.334159511402697E-2"/>
    <n v="25938.581979999988"/>
    <n v="21.242642815497923"/>
    <n v="100"/>
    <n v="100"/>
    <n v="100"/>
    <n v="100"/>
    <n v="1.4443373439426529E-2"/>
    <n v="1.5119354123233571E-2"/>
    <n v="1.334159511402697E-2"/>
    <n v="1.3928866718176393E-2"/>
    <m/>
    <m/>
    <m/>
    <n v="0"/>
    <m/>
    <n v="0"/>
    <m/>
    <n v="0"/>
    <m/>
    <n v="22.788375270611727"/>
    <n v="29.191557547733549"/>
    <n v="28.824077012076906"/>
    <n v="7.2806352443822858E-3"/>
    <n v="56.223459027560722"/>
    <n v="35.416773086942619"/>
    <n v="30.226930998537476"/>
    <n v="26.201144704019764"/>
    <s v="Resto"/>
    <n v="2024"/>
    <n v="4"/>
    <d v="2026-02-27T00:00:00"/>
    <x v="26"/>
    <x v="71"/>
  </r>
  <r>
    <n v="2025"/>
    <n v="12"/>
    <n v="125"/>
    <x v="75"/>
    <s v="Daños Sin Autos"/>
    <n v="238"/>
    <s v="8ae4c23b80d1e7c8ff79e515fe791ebd68190bae842dda7af193db125f700452"/>
    <s v="a62909462c6310cff6f2c460478962c30aafe7f1a24cba6daff12de1aba6d3de"/>
    <x v="47"/>
    <n v="146044.50162"/>
    <n v="120084.21832"/>
    <n v="146044.50162"/>
    <n v="120084.21832"/>
    <n v="42983.087370000001"/>
    <n v="34744.519639999999"/>
    <n v="42983.087370000001"/>
    <n v="34744.519639999999"/>
    <n v="34851877.802999951"/>
    <n v="34722901.368000001"/>
    <n v="143.042"/>
    <n v="137.94900000000001"/>
    <n v="0"/>
    <n v="0"/>
    <n v="34757.022499999999"/>
    <n v="21946.268199999999"/>
    <n v="113788.85578"/>
    <n v="83529.329849999995"/>
    <n v="0"/>
    <n v="0"/>
    <n v="0"/>
    <n v="0"/>
    <n v="0"/>
    <n v="0"/>
    <s v="Daños Sin Autos"/>
    <s v="Totales"/>
    <s v="Daños Sin Autos Total"/>
    <x v="24"/>
    <x v="0"/>
    <n v="148044.77283999999"/>
    <n v="122106.19086"/>
    <n v="1025001350.6946898"/>
    <n v="915229324.65265012"/>
    <n v="979173922.5983398"/>
    <n v="876641246.77608013"/>
    <n v="158795452.76903"/>
    <n v="137875233.45422003"/>
    <n v="62296046.385199986"/>
    <n v="56116765.89553"/>
    <n v="148044.77283999999"/>
    <n v="122106.19086"/>
    <n v="9.1970203852388369E-2"/>
    <n v="8.7096293737100108E-2"/>
    <n v="25960.283299999996"/>
    <n v="21.618397207550721"/>
    <n v="98.648874133393548"/>
    <n v="98.344086793831536"/>
    <n v="98.648874133393548"/>
    <n v="98.344086793831536"/>
    <n v="1.4248225284875873E-2"/>
    <n v="1.4915072618810733E-2"/>
    <n v="1.312066987862027E-2"/>
    <n v="1.3698216774720506E-2"/>
    <m/>
    <m/>
    <m/>
    <n v="0"/>
    <m/>
    <n v="0"/>
    <m/>
    <n v="0"/>
    <m/>
    <n v="23.711848128460701"/>
    <n v="29.431499914895596"/>
    <n v="28.933460304844495"/>
    <n v="6.8998098377253889E-2"/>
    <n v="58.373269583937734"/>
    <n v="36.22622854072857"/>
    <n v="30.545190266434719"/>
    <n v="26.273727132027265"/>
    <s v="Resto"/>
    <n v="2024"/>
    <n v="4"/>
    <d v="2026-02-27T00:00:00"/>
    <x v="24"/>
    <x v="47"/>
  </r>
  <r>
    <n v="2025"/>
    <n v="12"/>
    <n v="125"/>
    <x v="75"/>
    <s v="Daños"/>
    <n v="238"/>
    <s v="8ae4c23b80d1e7c8ff79e515fe791ebd68190bae842dda7af193db125f700452"/>
    <s v="a62909462c6310cff6f2c460478962c30aafe7f1a24cba6daff12de1aba6d3de"/>
    <x v="30"/>
    <n v="148044.77283999999"/>
    <n v="122106.19086"/>
    <n v="148044.77283999999"/>
    <n v="122106.19086"/>
    <n v="43216.575060000003"/>
    <n v="35195.982490000002"/>
    <n v="43216.575060000003"/>
    <n v="35195.982490000002"/>
    <n v="34851877.802999951"/>
    <n v="34722901.368000001"/>
    <n v="143.042"/>
    <n v="137.94900000000001"/>
    <n v="0"/>
    <n v="0"/>
    <n v="34990.510190000001"/>
    <n v="22397.731050000002"/>
    <n v="115759.38751999999"/>
    <n v="85483.788220000002"/>
    <n v="0"/>
    <n v="0"/>
    <n v="0"/>
    <n v="0"/>
    <n v="0"/>
    <n v="0"/>
    <s v="Daños"/>
    <s v="Totales"/>
    <s v="Daños Total"/>
    <x v="23"/>
    <x v="0"/>
    <n v="148044.77283999999"/>
    <n v="122106.19086"/>
    <n v="1025001350.6946898"/>
    <n v="915229324.65265012"/>
    <n v="979173922.5983398"/>
    <n v="876641246.77608013"/>
    <n v="371146564.74468988"/>
    <n v="331092600.86896008"/>
    <n v="192698359.00147003"/>
    <n v="170533067.60229999"/>
    <n v="148044.77283999999"/>
    <n v="122106.19086"/>
    <n v="3.9888493361602134E-2"/>
    <n v="3.6879770354133409E-2"/>
    <n v="25938.581979999988"/>
    <n v="21.242642815497923"/>
    <n v="100"/>
    <n v="100"/>
    <n v="100"/>
    <n v="100"/>
    <n v="1.4443373439426529E-2"/>
    <n v="1.5119354123233571E-2"/>
    <n v="1.334159511402697E-2"/>
    <n v="1.3928866718176393E-2"/>
    <m/>
    <m/>
    <m/>
    <n v="0"/>
    <m/>
    <n v="0"/>
    <m/>
    <n v="0"/>
    <m/>
    <n v="22.788375270611748"/>
    <n v="29.191557547733549"/>
    <n v="28.824077012076899"/>
    <n v="2.2427059204832313E-2"/>
    <n v="56.223459027560722"/>
    <n v="35.416773086942619"/>
    <n v="30.226930998537476"/>
    <n v="26.201144704019764"/>
    <s v="Resto"/>
    <n v="2024"/>
    <n v="4"/>
    <d v="2026-02-27T00:00:00"/>
    <x v="23"/>
    <x v="30"/>
  </r>
  <r>
    <n v="2025"/>
    <n v="12"/>
    <n v="37"/>
    <x v="76"/>
    <s v="Incendio"/>
    <n v="25"/>
    <s v="b7a56873cd771f2c446d369b649430b65a756ba278ff97ec81bb6f55b2e73569"/>
    <s v="a62909462c6310cff6f2c460478962c30aafe7f1a24cba6daff12de1aba6d3de"/>
    <x v="25"/>
    <n v="2685392.3053899999"/>
    <n v="2389764.1283"/>
    <n v="2685392.3053899999"/>
    <n v="2389764.1283"/>
    <n v="361689.44958000007"/>
    <n v="308431.70095999981"/>
    <n v="361689.44958000007"/>
    <n v="308431.70095999981"/>
    <n v="34851877.802999951"/>
    <n v="34722901.368000001"/>
    <n v="143.042"/>
    <n v="137.94900000000001"/>
    <n v="0"/>
    <n v="0"/>
    <n v="146018.09619000001"/>
    <n v="253503.78774"/>
    <n v="357741.45769999997"/>
    <n v="304390.60335000005"/>
    <n v="0"/>
    <n v="0"/>
    <n v="0"/>
    <n v="0"/>
    <n v="0"/>
    <n v="0"/>
    <s v="Incendio"/>
    <s v="Daños Sin Autos"/>
    <s v="Incendio"/>
    <x v="0"/>
    <x v="0"/>
    <n v="14394894.379419999"/>
    <n v="13491623.877"/>
    <n v="1025001350.6946898"/>
    <n v="915229324.65265012"/>
    <n v="979173922.5983398"/>
    <n v="876641246.77608013"/>
    <n v="34004630.66296"/>
    <n v="29220783.15724"/>
    <n v="21161856.01103"/>
    <n v="17879229.429379996"/>
    <m/>
    <m/>
    <n v="7.8971371046682171"/>
    <n v="8.1783028040023318"/>
    <n v="295628.1770899999"/>
    <n v="12.370600662597608"/>
    <m/>
    <m/>
    <n v="18.655171997852477"/>
    <n v="17.71294656660254"/>
    <n v="0.26198914797234052"/>
    <n v="0.27425079890445125"/>
    <n v="0.26111096573604314"/>
    <n v="0.27260457308945396"/>
    <m/>
    <m/>
    <m/>
    <n v="0"/>
    <m/>
    <n v="0"/>
    <m/>
    <n v="0"/>
    <m/>
    <n v="17.267274555188216"/>
    <n v="13.468775078189996"/>
    <n v="12.906365833661082"/>
    <n v="1.7091575020238301"/>
    <n v="-42.400033746336"/>
    <n v="17.527102927239536"/>
    <n v="40.816654890596993"/>
    <n v="83.28239602341192"/>
    <s v="Grandes"/>
    <n v="2024"/>
    <n v="4"/>
    <d v="2026-02-27T00:00:00"/>
    <x v="0"/>
    <x v="25"/>
  </r>
  <r>
    <n v="2025"/>
    <n v="12"/>
    <n v="37"/>
    <x v="76"/>
    <s v="Vida Gpo y Col"/>
    <n v="25"/>
    <s v="b7a56873cd771f2c446d369b649430b65a756ba278ff97ec81bb6f55b2e73569"/>
    <s v="a62909462c6310cff6f2c460478962c30aafe7f1a24cba6daff12de1aba6d3de"/>
    <x v="9"/>
    <n v="1084340.94059"/>
    <n v="763292.72699"/>
    <n v="1084340.94059"/>
    <n v="763292.72699"/>
    <n v="299775.50048999995"/>
    <n v="289122.39251000003"/>
    <n v="299775.50048999995"/>
    <n v="289122.39251000003"/>
    <n v="34851877.802999951"/>
    <n v="34722901.368000001"/>
    <n v="143.042"/>
    <n v="137.94900000000001"/>
    <n v="12874.795269999999"/>
    <n v="360.07355000000001"/>
    <n v="227876.80280999999"/>
    <n v="203899.00693999999"/>
    <n v="606918.36177999992"/>
    <n v="665046.84214999992"/>
    <n v="533482.42087000003"/>
    <n v="278307.49402999994"/>
    <n v="286415.75588000001"/>
    <n v="204807.81136000002"/>
    <n v="264442.76384000003"/>
    <n v="280177.4216"/>
    <s v="Vida Gpo y Col"/>
    <s v="Vida"/>
    <s v="Vida"/>
    <x v="37"/>
    <x v="0"/>
    <n v="14394894.379419999"/>
    <n v="13491623.877"/>
    <n v="1025001350.6946898"/>
    <n v="915229324.65265012"/>
    <n v="979173922.5983398"/>
    <n v="876641246.77608013"/>
    <n v="100163175.79472996"/>
    <n v="95382072.448490024"/>
    <n v="61461310.436570011"/>
    <n v="56544656.697530009"/>
    <n v="1159564.37445"/>
    <n v="778860.89405999996"/>
    <n v="1.082574441142123"/>
    <n v="0.80024758048972711"/>
    <n v="321048.21360000002"/>
    <n v="42.060955416938775"/>
    <n v="93.512785015003615"/>
    <n v="98.001162057469955"/>
    <n v="7.5328162333740609"/>
    <n v="5.6575304347998605"/>
    <n v="0.10578922065371847"/>
    <n v="0.11074038182232106"/>
    <n v="8.33990680182463E-2"/>
    <n v="8.7070136135742118E-2"/>
    <n v="0.53261332484434765"/>
    <n v="0.28594915607205579"/>
    <n v="0.2640119602257196"/>
    <n v="255174.92684000009"/>
    <n v="91.688126375962312"/>
    <n v="81607.94451999999"/>
    <n v="39.84610937351114"/>
    <n v="-15734.657759999973"/>
    <n v="-5.6159620822208272"/>
    <n v="3.6846360766163988"/>
    <n v="27.645871263229193"/>
    <n v="37.878310939780235"/>
    <n v="0.48774667894427276"/>
    <n v="11.759643281173894"/>
    <n v="-8.7405091921163081"/>
    <n v="37.546532970541833"/>
    <n v="30.659345179480002"/>
    <s v="Resto"/>
    <n v="2024"/>
    <n v="4"/>
    <d v="2026-02-27T00:00:00"/>
    <x v="37"/>
    <x v="9"/>
  </r>
  <r>
    <n v="2025"/>
    <n v="12"/>
    <n v="37"/>
    <x v="76"/>
    <s v="Vida Individual"/>
    <n v="25"/>
    <s v="b7a56873cd771f2c446d369b649430b65a756ba278ff97ec81bb6f55b2e73569"/>
    <s v="a62909462c6310cff6f2c460478962c30aafe7f1a24cba6daff12de1aba6d3de"/>
    <x v="6"/>
    <n v="75223.433860000005"/>
    <n v="15568.16707"/>
    <n v="75223.433860000005"/>
    <n v="15568.16707"/>
    <n v="53944.406209999994"/>
    <n v="49230.517510000005"/>
    <n v="53944.406209999994"/>
    <n v="49230.517510000005"/>
    <n v="34851877.802999951"/>
    <n v="34722901.368000001"/>
    <n v="143.042"/>
    <n v="137.94900000000001"/>
    <n v="29.75121"/>
    <n v="-149.99365"/>
    <n v="53944.406210000001"/>
    <n v="49516.368040000001"/>
    <n v="59492.751320000003"/>
    <n v="7382.5971900000004"/>
    <n v="2001.32971"/>
    <n v="-98.419039999999995"/>
    <n v="14010.504150000001"/>
    <n v="15666.58611"/>
    <n v="59211.6"/>
    <n v="0"/>
    <s v="Vida Individual"/>
    <s v="Vida"/>
    <s v="Vida"/>
    <x v="35"/>
    <x v="0"/>
    <n v="14394894.379419999"/>
    <n v="13491623.877"/>
    <n v="1025001350.6946898"/>
    <n v="915229324.65265012"/>
    <n v="979173922.5983398"/>
    <n v="876641246.77608013"/>
    <n v="318916234.91786987"/>
    <n v="280512511.78619993"/>
    <n v="158972712.63444"/>
    <n v="148438254.48143995"/>
    <n v="1159564.37445"/>
    <n v="778860.89405999996"/>
    <n v="2.3587207430619584E-2"/>
    <n v="5.5499011330609358E-3"/>
    <n v="59655.266790000009"/>
    <n v="383.18747815185156"/>
    <n v="6.4872149849963856"/>
    <n v="1.9988379425300427"/>
    <n v="0.52257023828910454"/>
    <n v="0.11539135104811224"/>
    <n v="7.3388619253055313E-3"/>
    <n v="7.6823363167583952E-3"/>
    <n v="1.7010127025713982E-3"/>
    <n v="1.7758880416878862E-3"/>
    <n v="6.2754086837736567E-4"/>
    <n v="4.3931611551880105E-3"/>
    <n v="1.8566505407054203E-2"/>
    <n v="2099.7487499999997"/>
    <n v="-2133.478186741102"/>
    <n v="-1656.0819599999995"/>
    <n v="-10.570790268997532"/>
    <n v="59211.6"/>
    <m/>
    <n v="9.5751353802902237"/>
    <n v="71.712235724836916"/>
    <n v="316.2255215314824"/>
    <n v="3.3933123059959304E-2"/>
    <n v="8.9425746379923723"/>
    <n v="705.8512443369541"/>
    <n v="90.673914070377208"/>
    <n v="670.71745573592648"/>
    <s v="Resto"/>
    <n v="2024"/>
    <n v="4"/>
    <d v="2026-02-27T00:00:00"/>
    <x v="35"/>
    <x v="6"/>
  </r>
  <r>
    <n v="2025"/>
    <n v="12"/>
    <n v="37"/>
    <x v="76"/>
    <s v="Vida Total"/>
    <n v="25"/>
    <s v="b7a56873cd771f2c446d369b649430b65a756ba278ff97ec81bb6f55b2e73569"/>
    <s v="a62909462c6310cff6f2c460478962c30aafe7f1a24cba6daff12de1aba6d3de"/>
    <x v="20"/>
    <n v="1159564.37445"/>
    <n v="778860.89405999996"/>
    <n v="1159564.37445"/>
    <n v="778860.89405999996"/>
    <n v="353719.90670000005"/>
    <n v="338352.91002000001"/>
    <n v="353719.90670000005"/>
    <n v="338352.91002000001"/>
    <n v="34851877.802999951"/>
    <n v="34722901.368000001"/>
    <n v="143.042"/>
    <n v="137.94900000000001"/>
    <n v="12904.546479999999"/>
    <n v="210.07990000000001"/>
    <n v="281821.20902000001"/>
    <n v="253415.37497999999"/>
    <n v="666411.11310000008"/>
    <n v="672429.43934000004"/>
    <n v="535483.75057999999"/>
    <n v="278209.07498999994"/>
    <n v="300426.26003"/>
    <n v="220474.39747000003"/>
    <n v="323654.36384000001"/>
    <n v="280177.4216"/>
    <s v="Vida Total"/>
    <s v="Totales"/>
    <s v="Vida Total"/>
    <x v="36"/>
    <x v="0"/>
    <n v="14394894.379419999"/>
    <n v="13491623.877"/>
    <n v="1025001350.6946898"/>
    <n v="915229324.65265012"/>
    <n v="979173922.5983398"/>
    <n v="876641246.77608013"/>
    <n v="419079410.71260005"/>
    <n v="375894584.23469001"/>
    <n v="220434023.07100993"/>
    <n v="204982911.17896998"/>
    <n v="1159564.37445"/>
    <n v="778860.89405999996"/>
    <n v="0.27669323398118839"/>
    <n v="0.20720194616417184"/>
    <n v="380703.48039000004"/>
    <n v="48.879521785397586"/>
    <n v="100"/>
    <n v="100"/>
    <n v="8.0553864716631658"/>
    <n v="5.7729217858479736"/>
    <n v="0.11312808257902399"/>
    <n v="0.11842271813907947"/>
    <n v="8.5100080720817706E-2"/>
    <n v="8.8846024177429997E-2"/>
    <n v="0.12777620109503035"/>
    <n v="7.1687191580029438E-2"/>
    <n v="7.7229841306128616E-2"/>
    <n v="257274.67559000006"/>
    <n v="92.47529959231116"/>
    <n v="79951.86255999998"/>
    <n v="36.263558706801334"/>
    <n v="43476.942240000004"/>
    <n v="15.517646636805239"/>
    <n v="4.5417066692559738"/>
    <n v="30.504551061925739"/>
    <n v="43.442020597061173"/>
    <n v="0.1604652048590765"/>
    <n v="11.209199142807291"/>
    <n v="-0.89501230729979175"/>
    <n v="42.289392160498167"/>
    <n v="37.68653782153428"/>
    <s v="Resto"/>
    <n v="2024"/>
    <n v="4"/>
    <d v="2026-02-27T00:00:00"/>
    <x v="36"/>
    <x v="20"/>
  </r>
  <r>
    <n v="2025"/>
    <n v="12"/>
    <n v="37"/>
    <x v="76"/>
    <s v="Maritimo y Transportes"/>
    <n v="25"/>
    <s v="b7a56873cd771f2c446d369b649430b65a756ba278ff97ec81bb6f55b2e73569"/>
    <s v="a62909462c6310cff6f2c460478962c30aafe7f1a24cba6daff12de1aba6d3de"/>
    <x v="0"/>
    <n v="915443.93941999995"/>
    <n v="839205.19028999994"/>
    <n v="915443.93941999995"/>
    <n v="839205.19028999994"/>
    <n v="633813.68701999984"/>
    <n v="643767.32171000005"/>
    <n v="633813.68701999984"/>
    <n v="643767.32171000005"/>
    <n v="34851877.802999951"/>
    <n v="34722901.368000001"/>
    <n v="143.042"/>
    <n v="137.94900000000001"/>
    <n v="9453.1507799999999"/>
    <n v="1242.4037900000001"/>
    <n v="343070.62900999998"/>
    <n v="268262.09075999999"/>
    <n v="624234.89371000009"/>
    <n v="546455.64026999997"/>
    <n v="0"/>
    <n v="0"/>
    <n v="0"/>
    <n v="0"/>
    <n v="0"/>
    <n v="0"/>
    <s v="Maritimo y Transportes"/>
    <s v="Daños Sin Autos"/>
    <s v="Maritimo y Transportes"/>
    <x v="19"/>
    <x v="0"/>
    <n v="14394894.379419999"/>
    <n v="13491623.877"/>
    <n v="1025001350.6946898"/>
    <n v="915229324.65265012"/>
    <n v="979173922.5983398"/>
    <n v="876641246.77608013"/>
    <n v="23289744.321129996"/>
    <n v="18238403.617370002"/>
    <n v="6063254.5960799996"/>
    <n v="13830326.200799998"/>
    <n v="915443.93941999995"/>
    <n v="839205.19028999994"/>
    <n v="3.9306740632160944"/>
    <n v="4.6013083595252411"/>
    <n v="76238.749130000011"/>
    <n v="9.0846374655588757"/>
    <n v="100"/>
    <n v="100"/>
    <n v="6.3595043860049856"/>
    <n v="6.2201940844248158"/>
    <n v="8.9311486155560879E-2"/>
    <n v="9.3491454203638746E-2"/>
    <n v="9.1693433294272667E-2"/>
    <n v="9.5729603572298885E-2"/>
    <m/>
    <m/>
    <m/>
    <n v="0"/>
    <m/>
    <n v="0"/>
    <m/>
    <n v="0"/>
    <m/>
    <n v="-1.5461540768426985"/>
    <n v="69.23566367390741"/>
    <n v="76.711551496426821"/>
    <n v="10.453357631226165"/>
    <n v="27.886362190820037"/>
    <n v="14.233406649727298"/>
    <n v="54.958579289125709"/>
    <n v="49.091284084368411"/>
    <s v="Medianas"/>
    <n v="2024"/>
    <n v="4"/>
    <d v="2026-02-27T00:00:00"/>
    <x v="19"/>
    <x v="0"/>
  </r>
  <r>
    <n v="2025"/>
    <n v="12"/>
    <n v="37"/>
    <x v="76"/>
    <s v="MyT Carga"/>
    <n v="25"/>
    <s v="b7a56873cd771f2c446d369b649430b65a756ba278ff97ec81bb6f55b2e73569"/>
    <s v="a62909462c6310cff6f2c460478962c30aafe7f1a24cba6daff12de1aba6d3de"/>
    <x v="3"/>
    <n v="913158.89838000003"/>
    <n v="837457.74661000003"/>
    <n v="913158.89838000003"/>
    <n v="837457.74661000003"/>
    <n v="610818.40052999998"/>
    <n v="642619.08330999978"/>
    <n v="610818.40052999998"/>
    <n v="642619.08330999978"/>
    <n v="34851877.802999951"/>
    <n v="34722901.368000001"/>
    <n v="143.042"/>
    <n v="137.94900000000001"/>
    <n v="9453.1507799999999"/>
    <n v="1242.4037900000001"/>
    <n v="320075.34252000001"/>
    <n v="267113.85236000002"/>
    <n v="622008.60939999996"/>
    <n v="544595.82773000002"/>
    <n v="0"/>
    <n v="0"/>
    <n v="0"/>
    <n v="0"/>
    <n v="0"/>
    <n v="0"/>
    <s v="MyT Carga"/>
    <s v="Daños Sin Autos"/>
    <s v="Maritimo y Transportes"/>
    <x v="17"/>
    <x v="0"/>
    <n v="14394894.379419999"/>
    <n v="13491623.877"/>
    <n v="1025001350.6946898"/>
    <n v="915229324.65265012"/>
    <n v="979173922.5983398"/>
    <n v="876641246.77608013"/>
    <n v="13372625.609420002"/>
    <n v="11810280.26677"/>
    <n v="7994414.3617699994"/>
    <n v="7433235.6017499994"/>
    <n v="915443.93941999995"/>
    <n v="839205.19028999994"/>
    <n v="6.8285684879770265"/>
    <n v="7.0909218722464473"/>
    <n v="75701.151769999997"/>
    <n v="9.0393995489844947"/>
    <n v="99.750389844576645"/>
    <n v="99.791773966579484"/>
    <n v="6.343630417222923"/>
    <n v="6.2072420210117603"/>
    <n v="8.9088555616157084E-2"/>
    <n v="9.3258090039493494E-2"/>
    <n v="9.1502503695216911E-2"/>
    <n v="9.5530269615971108E-2"/>
    <m/>
    <m/>
    <m/>
    <n v="0"/>
    <m/>
    <n v="0"/>
    <m/>
    <n v="0"/>
    <m/>
    <n v="-4.948605418967789"/>
    <n v="66.890702331612744"/>
    <n v="76.734508207882683"/>
    <n v="7.6405646854006957"/>
    <n v="19.827309475744315"/>
    <n v="14.214721767640803"/>
    <n v="51.458346023337221"/>
    <n v="49.048090117287835"/>
    <s v="Medianas"/>
    <n v="2024"/>
    <n v="4"/>
    <d v="2026-02-27T00:00:00"/>
    <x v="17"/>
    <x v="3"/>
  </r>
  <r>
    <n v="2025"/>
    <n v="12"/>
    <n v="37"/>
    <x v="76"/>
    <s v="MyT Cascos"/>
    <n v="25"/>
    <s v="b7a56873cd771f2c446d369b649430b65a756ba278ff97ec81bb6f55b2e73569"/>
    <s v="a62909462c6310cff6f2c460478962c30aafe7f1a24cba6daff12de1aba6d3de"/>
    <x v="7"/>
    <n v="2285.0410400000001"/>
    <n v="1747.4436799999999"/>
    <n v="2285.0410400000001"/>
    <n v="1747.4436799999999"/>
    <n v="22995.286489999995"/>
    <n v="1148.2384"/>
    <n v="22995.286489999995"/>
    <n v="1148.2384"/>
    <n v="34851877.802999951"/>
    <n v="34722901.368000001"/>
    <n v="143.042"/>
    <n v="137.94900000000001"/>
    <n v="0"/>
    <n v="0"/>
    <n v="22995.286489999999"/>
    <n v="1148.2384"/>
    <n v="2226.28431"/>
    <n v="1859.8125400000001"/>
    <n v="0"/>
    <n v="0"/>
    <n v="0"/>
    <n v="0"/>
    <n v="0"/>
    <n v="0"/>
    <s v="MyT Cascos"/>
    <s v="Daños Sin Autos"/>
    <s v="Maritimo y Transportes"/>
    <x v="18"/>
    <x v="0"/>
    <n v="14394894.379419999"/>
    <n v="13491623.877"/>
    <n v="1025001350.6946898"/>
    <n v="915229324.65265012"/>
    <n v="979173922.5983398"/>
    <n v="876641246.77608013"/>
    <n v="9917118.7117099985"/>
    <n v="6428123.3506000005"/>
    <n v="-1931159.7656899989"/>
    <n v="6397090.5990500022"/>
    <n v="915443.93941999995"/>
    <n v="839205.19028999994"/>
    <n v="2.3041380328561106E-2"/>
    <n v="2.7184352021447963E-2"/>
    <n v="537.59736000000021"/>
    <n v="30.764788940150577"/>
    <n v="0.24961015542336093"/>
    <n v="0.20822603342052071"/>
    <n v="1.58739687820625E-2"/>
    <n v="1.2952063413055671E-2"/>
    <n v="2.2293053940380901E-4"/>
    <n v="2.3336416414526301E-4"/>
    <n v="1.9092959905575506E-4"/>
    <n v="1.9933395632778709E-4"/>
    <m/>
    <m/>
    <m/>
    <n v="0"/>
    <m/>
    <n v="0"/>
    <m/>
    <n v="0"/>
    <m/>
    <n v="1902.657853107856"/>
    <n v="1006.3401964106514"/>
    <n v="65.709608449297775"/>
    <n v="-1.1907500818185197"/>
    <n v="1902.6578531078562"/>
    <n v="19.704769277445557"/>
    <n v="1032.8998136810296"/>
    <n v="61.739469720964443"/>
    <s v="Resto"/>
    <n v="2024"/>
    <n v="4"/>
    <d v="2026-02-27T00:00:00"/>
    <x v="18"/>
    <x v="7"/>
  </r>
  <r>
    <n v="2025"/>
    <n v="12"/>
    <n v="37"/>
    <x v="76"/>
    <s v="RC Otros"/>
    <n v="25"/>
    <s v="b7a56873cd771f2c446d369b649430b65a756ba278ff97ec81bb6f55b2e73569"/>
    <s v="a62909462c6310cff6f2c460478962c30aafe7f1a24cba6daff12de1aba6d3de"/>
    <x v="1"/>
    <n v="333050.52267000003"/>
    <n v="326269.47548999998"/>
    <n v="333050.52267000003"/>
    <n v="326269.47548999998"/>
    <n v="57873.276620000004"/>
    <n v="9896.8676799999994"/>
    <n v="57873.276620000004"/>
    <n v="9896.8676799999994"/>
    <n v="34851877.802999951"/>
    <n v="34722901.368000001"/>
    <n v="143.042"/>
    <n v="137.94900000000001"/>
    <n v="0"/>
    <n v="0"/>
    <n v="45323.112780000003"/>
    <n v="16988.214739999999"/>
    <n v="148059.13920999999"/>
    <n v="108846.11597"/>
    <n v="0"/>
    <n v="0"/>
    <n v="0"/>
    <n v="0"/>
    <n v="0"/>
    <n v="0"/>
    <s v="RC Otros"/>
    <s v="Daños Sin Autos"/>
    <s v="Responsabilidad Civil y Riesgos Profesionales"/>
    <x v="33"/>
    <x v="0"/>
    <n v="14394894.379419999"/>
    <n v="13491623.877"/>
    <n v="1025001350.6946898"/>
    <n v="915229324.65265012"/>
    <n v="979173922.5983398"/>
    <n v="876641246.77608013"/>
    <n v="2245075.8021599995"/>
    <n v="2181582.1674899999"/>
    <n v="762549.19381999993"/>
    <n v="1224196.8042299999"/>
    <n v="1098920.10565"/>
    <n v="1066264.83865"/>
    <n v="14.8347116988019"/>
    <n v="14.955635426071822"/>
    <n v="6781.0471800000523"/>
    <n v="2.0783578267063119"/>
    <n v="30.307073367540589"/>
    <n v="30.599290501137631"/>
    <n v="2.3136711801522738"/>
    <n v="2.4183113794493751"/>
    <n v="3.2492691101750903E-2"/>
    <n v="3.4013418350257514E-2"/>
    <n v="3.5648931552081389E-2"/>
    <n v="3.7218129615721671E-2"/>
    <m/>
    <m/>
    <m/>
    <n v="0"/>
    <m/>
    <n v="0"/>
    <m/>
    <n v="0"/>
    <m/>
    <n v="484.76356854757921"/>
    <n v="17.376725956182685"/>
    <n v="3.0333415852453331"/>
    <n v="7.5894482728495305"/>
    <n v="166.79149912841288"/>
    <n v="36.026111626075696"/>
    <n v="30.611492827684128"/>
    <n v="15.607552542051446"/>
    <s v="Grandes"/>
    <n v="2024"/>
    <n v="4"/>
    <d v="2026-02-27T00:00:00"/>
    <x v="33"/>
    <x v="1"/>
  </r>
  <r>
    <n v="2025"/>
    <n v="12"/>
    <n v="37"/>
    <x v="76"/>
    <s v="Responsabilidad Civil y Riesgos Profesionales"/>
    <n v="25"/>
    <s v="b7a56873cd771f2c446d369b649430b65a756ba278ff97ec81bb6f55b2e73569"/>
    <s v="a62909462c6310cff6f2c460478962c30aafe7f1a24cba6daff12de1aba6d3de"/>
    <x v="24"/>
    <n v="1098920.10565"/>
    <n v="1066264.83865"/>
    <n v="1098920.10565"/>
    <n v="1066264.83865"/>
    <n v="483564.87697000016"/>
    <n v="307139.86558999988"/>
    <n v="483564.87697000016"/>
    <n v="307139.86558999988"/>
    <n v="34851877.802999951"/>
    <n v="34722901.368000001"/>
    <n v="143.042"/>
    <n v="137.94900000000001"/>
    <n v="0"/>
    <n v="0"/>
    <n v="301229.26801"/>
    <n v="232110.00406000001"/>
    <n v="511061.25665"/>
    <n v="500738.06524000003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14394894.379419999"/>
    <n v="13491623.877"/>
    <n v="1025001350.6946898"/>
    <n v="915229324.65265012"/>
    <n v="979173922.5983398"/>
    <n v="876641246.77608013"/>
    <n v="21871531.865920011"/>
    <n v="19519102.49123"/>
    <n v="10675318.01537"/>
    <n v="7926763.6329799984"/>
    <n v="1098920.10565"/>
    <n v="1066264.83865"/>
    <n v="5.0244313584743727"/>
    <n v="5.4626734970477075"/>
    <n v="32655.266999999993"/>
    <n v="3.0625849991775755"/>
    <n v="100"/>
    <n v="100"/>
    <n v="7.6340963447505183"/>
    <n v="7.9031616087943801"/>
    <n v="0.10721157634623724"/>
    <n v="0.11222930679504835"/>
    <n v="0.11650247756808615"/>
    <n v="0.12163069471933657"/>
    <m/>
    <m/>
    <m/>
    <n v="0"/>
    <m/>
    <n v="0"/>
    <m/>
    <n v="0"/>
    <m/>
    <n v="57.441260853942524"/>
    <n v="44.003642711039163"/>
    <n v="28.805213719592427"/>
    <n v="4.5297468072967764"/>
    <n v="29.778666468909631"/>
    <n v="2.0615950986374809"/>
    <n v="58.94191040513499"/>
    <n v="46.353576884304054"/>
    <s v="Medianas"/>
    <n v="2024"/>
    <n v="4"/>
    <d v="2026-02-27T00:00:00"/>
    <x v="22"/>
    <x v="24"/>
  </r>
  <r>
    <n v="2025"/>
    <n v="12"/>
    <n v="37"/>
    <x v="76"/>
    <s v="RC General"/>
    <n v="25"/>
    <s v="b7a56873cd771f2c446d369b649430b65a756ba278ff97ec81bb6f55b2e73569"/>
    <s v="a62909462c6310cff6f2c460478962c30aafe7f1a24cba6daff12de1aba6d3de"/>
    <x v="4"/>
    <n v="765869.58298000006"/>
    <n v="739995.36315999995"/>
    <n v="765869.58298000006"/>
    <n v="739995.36315999995"/>
    <n v="425691.60035000008"/>
    <n v="297242.99791000003"/>
    <n v="425691.60035000008"/>
    <n v="297242.99791000003"/>
    <n v="34851877.802999951"/>
    <n v="34722901.368000001"/>
    <n v="143.042"/>
    <n v="137.94900000000001"/>
    <n v="0"/>
    <n v="0"/>
    <n v="255906.15522999997"/>
    <n v="215121.78931999998"/>
    <n v="363002.11744"/>
    <n v="391891.94926999998"/>
    <n v="0"/>
    <n v="0"/>
    <n v="0"/>
    <n v="0"/>
    <n v="0"/>
    <n v="0"/>
    <s v="RC General"/>
    <s v="Daños Sin Autos"/>
    <s v="Responsabilidad Civil y Riesgos Profesionales"/>
    <x v="21"/>
    <x v="0"/>
    <n v="14394894.379419999"/>
    <n v="13491623.877"/>
    <n v="1025001350.6946898"/>
    <n v="915229324.65265012"/>
    <n v="979173922.5983398"/>
    <n v="876641246.77608013"/>
    <n v="17283430.244149998"/>
    <n v="14944322.838619996"/>
    <n v="9150572.3407299984"/>
    <n v="6562817.1625400009"/>
    <n v="1098920.10565"/>
    <n v="1066264.83865"/>
    <n v="4.4312359998052324"/>
    <n v="4.9516821280631094"/>
    <n v="25874.219820000115"/>
    <n v="3.4965381011996532"/>
    <n v="69.692926632459418"/>
    <n v="69.400709498862355"/>
    <n v="5.3204251645982454"/>
    <n v="5.484850229345005"/>
    <n v="7.4718885244486333E-2"/>
    <n v="7.821588844479084E-2"/>
    <n v="8.0853546016004751E-2"/>
    <n v="8.4412565103614903E-2"/>
    <m/>
    <m/>
    <m/>
    <n v="0"/>
    <m/>
    <n v="0"/>
    <m/>
    <n v="0"/>
    <m/>
    <n v="43.213331632085072"/>
    <n v="55.582779341312026"/>
    <n v="40.168224384634541"/>
    <n v="4.6520762253876677"/>
    <n v="18.958733115282911"/>
    <n v="-7.3718870427970646"/>
    <n v="70.497152202506996"/>
    <n v="54.89313820320114"/>
    <s v="Medianas"/>
    <n v="2024"/>
    <n v="4"/>
    <d v="2026-02-27T00:00:00"/>
    <x v="21"/>
    <x v="4"/>
  </r>
  <r>
    <n v="2025"/>
    <n v="12"/>
    <n v="37"/>
    <x v="76"/>
    <s v="Miscelaneos"/>
    <n v="25"/>
    <s v="b7a56873cd771f2c446d369b649430b65a756ba278ff97ec81bb6f55b2e73569"/>
    <s v="a62909462c6310cff6f2c460478962c30aafe7f1a24cba6daff12de1aba6d3de"/>
    <x v="14"/>
    <n v="436267.70329999999"/>
    <n v="389645.71072999999"/>
    <n v="436267.70329999999"/>
    <n v="389645.71072999999"/>
    <n v="159779.80313000001"/>
    <n v="109109.53132999998"/>
    <n v="159779.80313000001"/>
    <n v="109109.53132999998"/>
    <n v="34851877.802999951"/>
    <n v="34722901.368000001"/>
    <n v="143.042"/>
    <n v="137.94900000000001"/>
    <n v="0"/>
    <n v="0"/>
    <n v="165163.68693999999"/>
    <n v="109063.28161000001"/>
    <n v="269516.63297999999"/>
    <n v="246436.50524"/>
    <n v="0"/>
    <n v="0"/>
    <n v="0"/>
    <n v="0"/>
    <n v="0"/>
    <n v="0"/>
    <s v="Miscelaneos"/>
    <s v="Daños Sin Autos"/>
    <s v="Diversos"/>
    <x v="8"/>
    <x v="0"/>
    <n v="14394894.379419999"/>
    <n v="13491623.877"/>
    <n v="1025001350.6946898"/>
    <n v="915229324.65265012"/>
    <n v="979173922.5983398"/>
    <n v="876641246.77608013"/>
    <n v="18488020.312490001"/>
    <n v="15556913.919899998"/>
    <n v="3138927.3225399987"/>
    <n v="3067729.12347"/>
    <n v="1097560.9843900001"/>
    <n v="1070786.3780799999"/>
    <n v="2.3597318475752074"/>
    <n v="2.5046465689546262"/>
    <n v="46621.992570000002"/>
    <n v="11.965226688278907"/>
    <n v="39.748834871573706"/>
    <n v="36.388743703357889"/>
    <n v="3.0307113883636436"/>
    <n v="2.8880564288058235"/>
    <n v="4.2562646674008928E-2"/>
    <n v="4.4554669321903335E-2"/>
    <n v="4.2573560553020869E-2"/>
    <n v="4.4447567595405073E-2"/>
    <m/>
    <m/>
    <m/>
    <n v="0"/>
    <m/>
    <n v="0"/>
    <m/>
    <n v="0"/>
    <m/>
    <n v="46.43982169325669"/>
    <n v="36.624256602402504"/>
    <n v="28.00224109373195"/>
    <n v="5.0902676842070775"/>
    <n v="51.438398425062729"/>
    <n v="9.3655474125161398"/>
    <n v="61.281444901493806"/>
    <n v="44.256138717673046"/>
    <s v="Medianas"/>
    <n v="2024"/>
    <n v="4"/>
    <d v="2026-02-27T00:00:00"/>
    <x v="8"/>
    <x v="14"/>
  </r>
  <r>
    <n v="2025"/>
    <n v="12"/>
    <n v="37"/>
    <x v="76"/>
    <s v="Tecnicos"/>
    <n v="25"/>
    <s v="b7a56873cd771f2c446d369b649430b65a756ba278ff97ec81bb6f55b2e73569"/>
    <s v="a62909462c6310cff6f2c460478962c30aafe7f1a24cba6daff12de1aba6d3de"/>
    <x v="10"/>
    <n v="661293.28109000006"/>
    <n v="681140.66735"/>
    <n v="661293.28109000006"/>
    <n v="681140.66735"/>
    <n v="161756.44977000004"/>
    <n v="100788.03084999998"/>
    <n v="161756.44977000004"/>
    <n v="100788.03084999998"/>
    <n v="34851877.802999951"/>
    <n v="34722901.368000001"/>
    <n v="143.042"/>
    <n v="137.94900000000001"/>
    <n v="0"/>
    <n v="0"/>
    <n v="134396.00581999999"/>
    <n v="117788.53318000001"/>
    <n v="401536.15026999998"/>
    <n v="461839.01938999997"/>
    <n v="0"/>
    <n v="0"/>
    <n v="0"/>
    <n v="0"/>
    <n v="0"/>
    <n v="0"/>
    <s v="Tecnicos"/>
    <s v="Daños Sin Autos"/>
    <s v="Diversos"/>
    <x v="7"/>
    <x v="0"/>
    <n v="14394894.379419999"/>
    <n v="13491623.877"/>
    <n v="1025001350.6946898"/>
    <n v="915229324.65265012"/>
    <n v="979173922.5983398"/>
    <n v="876641246.77608013"/>
    <n v="18807011.735299997"/>
    <n v="17544387.203949999"/>
    <n v="7015944.0200799983"/>
    <n v="5608070.4322000016"/>
    <n v="1097560.9843900001"/>
    <n v="1070786.3780799999"/>
    <n v="3.5162060320767461"/>
    <n v="3.8823850581492283"/>
    <n v="-19847.386259999941"/>
    <n v="-2.913845437715068"/>
    <n v="60.251165128426287"/>
    <n v="63.611256296642118"/>
    <n v="4.5939432666865105"/>
    <n v="5.0486188583361136"/>
    <n v="6.4516332650860583E-2"/>
    <n v="6.753583462835587E-2"/>
    <n v="7.4422950511174674E-2"/>
    <n v="7.7698907033515771E-2"/>
    <m/>
    <m/>
    <m/>
    <n v="0"/>
    <m/>
    <n v="0"/>
    <m/>
    <n v="0"/>
    <m/>
    <n v="60.491725461664835"/>
    <n v="24.460621995641514"/>
    <n v="14.796948072726169"/>
    <n v="2.3055550230595427"/>
    <n v="14.099396767783045"/>
    <n v="-13.057118733633299"/>
    <n v="33.470462305730067"/>
    <n v="25.504240273066554"/>
    <s v="Medianas"/>
    <n v="2024"/>
    <n v="4"/>
    <d v="2026-02-27T00:00:00"/>
    <x v="7"/>
    <x v="10"/>
  </r>
  <r>
    <n v="2025"/>
    <n v="12"/>
    <n v="37"/>
    <x v="76"/>
    <s v="Diversos"/>
    <n v="25"/>
    <s v="b7a56873cd771f2c446d369b649430b65a756ba278ff97ec81bb6f55b2e73569"/>
    <s v="a62909462c6310cff6f2c460478962c30aafe7f1a24cba6daff12de1aba6d3de"/>
    <x v="12"/>
    <n v="1097560.9843900001"/>
    <n v="1070786.3780799999"/>
    <n v="1097560.9843900001"/>
    <n v="1070786.3780799999"/>
    <n v="321536.25289999985"/>
    <n v="209897.56218000001"/>
    <n v="321536.25289999985"/>
    <n v="209897.56218000001"/>
    <n v="34851877.802999951"/>
    <n v="34722901.368000001"/>
    <n v="143.042"/>
    <n v="137.94900000000001"/>
    <n v="0"/>
    <n v="0"/>
    <n v="299559.69276000001"/>
    <n v="226851.81479"/>
    <n v="671052.78324999998"/>
    <n v="708275.52463"/>
    <n v="0"/>
    <n v="0"/>
    <n v="0"/>
    <n v="0"/>
    <n v="0"/>
    <n v="0"/>
    <s v="Diversos"/>
    <s v="Daños Sin Autos"/>
    <s v="Diversos"/>
    <x v="6"/>
    <x v="0"/>
    <n v="14394894.379419999"/>
    <n v="13491623.877"/>
    <n v="1025001350.6946898"/>
    <n v="915229324.65265012"/>
    <n v="979173922.5983398"/>
    <n v="876641246.77608013"/>
    <n v="37295032.047789998"/>
    <n v="33101301.12385001"/>
    <n v="10154871.342620004"/>
    <n v="8675799.5556700006"/>
    <n v="1097560.9843900001"/>
    <n v="1070786.3780799999"/>
    <n v="2.9429147104192892"/>
    <n v="3.2348770039993422"/>
    <n v="26774.606310000177"/>
    <n v="2.5004619836506592"/>
    <n v="100"/>
    <n v="100"/>
    <n v="7.6246546550501542"/>
    <n v="7.9366752871419362"/>
    <n v="0.10707897932486952"/>
    <n v="0.11209050395025921"/>
    <n v="0.11699651106419555"/>
    <n v="0.12214647462892082"/>
    <m/>
    <m/>
    <m/>
    <n v="0"/>
    <m/>
    <n v="0"/>
    <m/>
    <n v="0"/>
    <m/>
    <n v="53.187225978481266"/>
    <n v="29.295525029864518"/>
    <n v="19.602188305417371"/>
    <n v="3.1663252251213851"/>
    <n v="32.050824912865124"/>
    <n v="-5.2554041591999168"/>
    <n v="44.640257851132311"/>
    <n v="32.028752498331265"/>
    <s v="Medianas"/>
    <n v="2024"/>
    <n v="4"/>
    <d v="2026-02-27T00:00:00"/>
    <x v="6"/>
    <x v="12"/>
  </r>
  <r>
    <n v="2025"/>
    <n v="12"/>
    <n v="37"/>
    <x v="76"/>
    <s v="Riesgos Catastroficos"/>
    <n v="25"/>
    <s v="b7a56873cd771f2c446d369b649430b65a756ba278ff97ec81bb6f55b2e73569"/>
    <s v="a62909462c6310cff6f2c460478962c30aafe7f1a24cba6daff12de1aba6d3de"/>
    <x v="8"/>
    <n v="1326253.11375"/>
    <n v="1166985.4617300001"/>
    <n v="1326253.11375"/>
    <n v="1166985.4617300001"/>
    <n v="182677.46622"/>
    <n v="62169.138159999988"/>
    <n v="182677.46622"/>
    <n v="62169.138159999988"/>
    <n v="34851877.802999951"/>
    <n v="34722901.368000001"/>
    <n v="143.042"/>
    <n v="137.94900000000001"/>
    <n v="0"/>
    <n v="0"/>
    <n v="-7856.9223400000001"/>
    <n v="3539.1453700000002"/>
    <n v="242615.19558"/>
    <n v="252177.58191000001"/>
    <n v="0"/>
    <n v="0"/>
    <n v="0"/>
    <n v="0"/>
    <n v="0"/>
    <n v="0"/>
    <s v="Riesgos Catastroficos"/>
    <s v="Daños Sin Autos"/>
    <s v="Riesgos Catastroficos"/>
    <x v="15"/>
    <x v="0"/>
    <n v="14394894.379419999"/>
    <n v="13491623.877"/>
    <n v="1025001350.6946898"/>
    <n v="915229324.65265012"/>
    <n v="979173922.5983398"/>
    <n v="876641246.77608013"/>
    <n v="38761762.84839002"/>
    <n v="34998585.621450007"/>
    <n v="12144880.34196"/>
    <n v="6399232.7254699999"/>
    <n v="1326253.11375"/>
    <n v="1166985.4617300001"/>
    <n v="3.4215500438858042"/>
    <n v="3.3343789213435402"/>
    <n v="159267.65201999992"/>
    <n v="13.647783733645946"/>
    <n v="100"/>
    <n v="100"/>
    <n v="9.2133577280435563"/>
    <n v="8.6497034928421908"/>
    <n v="0.12939037717863866"/>
    <n v="0.13544612281244678"/>
    <n v="0.12750743778592288"/>
    <n v="0.133120072323962"/>
    <m/>
    <m/>
    <m/>
    <n v="0"/>
    <m/>
    <n v="0"/>
    <m/>
    <n v="0"/>
    <m/>
    <n v="193.83947023659371"/>
    <n v="13.773951919590733"/>
    <n v="5.3273275630903933"/>
    <n v="1.504152046594134"/>
    <n v="-322.00055433156734"/>
    <n v="-3.7919256174852034"/>
    <n v="-3.2384296132882811"/>
    <n v="1.4034337799555436"/>
    <s v="Medianas"/>
    <n v="2024"/>
    <n v="4"/>
    <d v="2026-02-27T00:00:00"/>
    <x v="15"/>
    <x v="8"/>
  </r>
  <r>
    <n v="2025"/>
    <n v="12"/>
    <n v="37"/>
    <x v="76"/>
    <s v="Terremoto y Erupcion Volcanica"/>
    <n v="25"/>
    <s v="b7a56873cd771f2c446d369b649430b65a756ba278ff97ec81bb6f55b2e73569"/>
    <s v="a62909462c6310cff6f2c460478962c30aafe7f1a24cba6daff12de1aba6d3de"/>
    <x v="24"/>
    <n v="854655.20279000001"/>
    <n v="772359.28211999999"/>
    <n v="854655.20279000001"/>
    <n v="772359.28211999999"/>
    <n v="23430.304760000003"/>
    <n v="28109.513129999999"/>
    <n v="23430.304760000003"/>
    <n v="28109.513129999999"/>
    <n v="34851877.802999951"/>
    <n v="34722901.368000001"/>
    <n v="143.042"/>
    <n v="137.94900000000001"/>
    <n v="0"/>
    <n v="0"/>
    <n v="15449.98538"/>
    <n v="3903.1927400000004"/>
    <n v="242171.67064"/>
    <n v="249224.90443999998"/>
    <n v="0"/>
    <n v="0"/>
    <n v="0"/>
    <n v="0"/>
    <n v="0"/>
    <n v="0"/>
    <s v="Terremoto y Erupcion Volcanica"/>
    <s v="Daños Sin Autos"/>
    <s v="Riesgos Catastroficos"/>
    <x v="16"/>
    <x v="0"/>
    <n v="14394894.379419999"/>
    <n v="13491623.877"/>
    <n v="1025001350.6946898"/>
    <n v="915229324.65265012"/>
    <n v="979173922.5983398"/>
    <n v="876641246.77608013"/>
    <n v="15563905.993049996"/>
    <n v="14505796.106170004"/>
    <n v="760196.79989999975"/>
    <n v="-222767.64615000002"/>
    <n v="1326253.11375"/>
    <n v="1166985.4617300001"/>
    <n v="5.4912642313031395"/>
    <n v="5.3244873736469991"/>
    <n v="82295.920670000021"/>
    <n v="10.655134543616951"/>
    <n v="64.441334307102963"/>
    <n v="66.184139172994861"/>
    <n v="5.9372106544378545"/>
    <n v="5.7247317977540737"/>
    <n v="8.3380885518908002E-2"/>
    <n v="8.7283288807578074E-2"/>
    <n v="8.4389700080155047E-2"/>
    <n v="8.8104373934082436E-2"/>
    <m/>
    <m/>
    <m/>
    <n v="0"/>
    <m/>
    <n v="0"/>
    <m/>
    <n v="0"/>
    <m/>
    <n v="-16.646351533588433"/>
    <n v="2.7414920875122943"/>
    <n v="3.6394348822796538"/>
    <n v="3.0821367260533257"/>
    <n v="295.82942501578844"/>
    <n v="-2.830067811982262"/>
    <n v="6.3797657831609689"/>
    <n v="1.5661327060272501"/>
    <s v="Medianas"/>
    <n v="2024"/>
    <n v="4"/>
    <d v="2026-02-27T00:00:00"/>
    <x v="16"/>
    <x v="24"/>
  </r>
  <r>
    <n v="2025"/>
    <n v="12"/>
    <n v="37"/>
    <x v="76"/>
    <s v="Huracan y Otros Riesgos Hidrometeorologicos"/>
    <n v="25"/>
    <s v="b7a56873cd771f2c446d369b649430b65a756ba278ff97ec81bb6f55b2e73569"/>
    <s v="a62909462c6310cff6f2c460478962c30aafe7f1a24cba6daff12de1aba6d3de"/>
    <x v="28"/>
    <n v="471597.91095999995"/>
    <n v="394626.17960999999"/>
    <n v="471597.91095999995"/>
    <n v="394626.17960999999"/>
    <n v="159247.16146000003"/>
    <n v="34059.625030000003"/>
    <n v="159247.16146000003"/>
    <n v="34059.625030000003"/>
    <n v="34851877.802999951"/>
    <n v="34722901.368000001"/>
    <n v="143.042"/>
    <n v="137.94900000000001"/>
    <n v="0"/>
    <n v="0"/>
    <n v="-23306.907719999999"/>
    <n v="-364.04737"/>
    <n v="443.52494000000002"/>
    <n v="2952.6774700000001"/>
    <n v="0"/>
    <n v="0"/>
    <n v="0"/>
    <n v="0"/>
    <n v="0"/>
    <n v="0"/>
    <s v="Huracan y Otros Riesgos Hidrometeorologicos"/>
    <s v="Daños Sin Autos"/>
    <s v="Riesgos Catastroficos"/>
    <x v="14"/>
    <x v="0"/>
    <n v="14394894.379419999"/>
    <n v="13491623.877"/>
    <n v="1025001350.6946898"/>
    <n v="915229324.65265012"/>
    <n v="979173922.5983398"/>
    <n v="876641246.77608013"/>
    <n v="23197857.011369999"/>
    <n v="20492623.836209998"/>
    <n v="11407851.490080001"/>
    <n v="6622132.7381100012"/>
    <n v="1326253.11375"/>
    <n v="1166985.4617300001"/>
    <n v="2.0329373990401569"/>
    <n v="1.9256986453472327"/>
    <n v="76971.731349999958"/>
    <n v="19.504973396866209"/>
    <n v="35.558665692897037"/>
    <n v="33.815860827005125"/>
    <n v="3.2761470736057015"/>
    <n v="2.9249716950881166"/>
    <n v="4.6009491659730666E-2"/>
    <n v="4.8162834004868704E-2"/>
    <n v="4.3117737705767829E-2"/>
    <n v="4.5015698389879559E-2"/>
    <m/>
    <m/>
    <m/>
    <n v="0"/>
    <m/>
    <n v="0"/>
    <m/>
    <n v="0"/>
    <m/>
    <n v="367.55406531849309"/>
    <n v="33.76757143300982"/>
    <n v="8.6308579587041976"/>
    <n v="1.3959435008290353"/>
    <n v="6302.1634657050254"/>
    <n v="-84.978889685502963"/>
    <n v="-5254.9260747321223"/>
    <n v="-12.329398442559999"/>
    <s v="Medianas"/>
    <n v="2024"/>
    <n v="4"/>
    <d v="2026-02-27T00:00:00"/>
    <x v="14"/>
    <x v="28"/>
  </r>
  <r>
    <n v="2025"/>
    <n v="12"/>
    <n v="37"/>
    <x v="76"/>
    <s v="AP Individual"/>
    <n v="25"/>
    <s v="b7a56873cd771f2c446d369b649430b65a756ba278ff97ec81bb6f55b2e73569"/>
    <s v="a62909462c6310cff6f2c460478962c30aafe7f1a24cba6daff12de1aba6d3de"/>
    <x v="34"/>
    <n v="0"/>
    <n v="0"/>
    <n v="0"/>
    <n v="0"/>
    <n v="2218.1578"/>
    <n v="2398.48155"/>
    <n v="2218.1578"/>
    <n v="2398.48155"/>
    <n v="0"/>
    <n v="0"/>
    <n v="0"/>
    <n v="0"/>
    <n v="0"/>
    <n v="0"/>
    <n v="2218.1578"/>
    <n v="2398.48155"/>
    <n v="0"/>
    <n v="0"/>
    <n v="0"/>
    <n v="0"/>
    <n v="0"/>
    <n v="0"/>
    <n v="0"/>
    <n v="0"/>
    <s v="AP Individual"/>
    <s v="Accidentes y Enfermedades"/>
    <s v="Accidentes Personales"/>
    <x v="4"/>
    <x v="0"/>
    <n v="14394894.379419999"/>
    <n v="13491623.877"/>
    <n v="1025001350.6946898"/>
    <n v="915229324.65265012"/>
    <n v="979173922.5983398"/>
    <n v="876641246.77608013"/>
    <n v="3822693.4372799997"/>
    <n v="3705521.2749200007"/>
    <n v="405025.26086999994"/>
    <n v="387436.92212"/>
    <n v="2783715.6293800003"/>
    <n v="2168650.3452900001"/>
    <m/>
    <m/>
    <m/>
    <m/>
    <m/>
    <m/>
    <m/>
    <m/>
    <m/>
    <m/>
    <m/>
    <m/>
    <m/>
    <m/>
    <m/>
    <n v="0"/>
    <m/>
    <n v="0"/>
    <m/>
    <n v="0"/>
    <m/>
    <n v="-7.5182462837790069"/>
    <m/>
    <m/>
    <n v="0.54765912507169701"/>
    <n v="-7.5182462837790069"/>
    <m/>
    <m/>
    <m/>
    <s v="Resto"/>
    <n v="2024"/>
    <n v="4"/>
    <d v="2026-02-27T00:00:00"/>
    <x v="4"/>
    <x v="34"/>
  </r>
  <r>
    <n v="2025"/>
    <n v="12"/>
    <n v="37"/>
    <x v="76"/>
    <s v="Gastos Medicos"/>
    <n v="25"/>
    <s v="b7a56873cd771f2c446d369b649430b65a756ba278ff97ec81bb6f55b2e73569"/>
    <s v="a62909462c6310cff6f2c460478962c30aafe7f1a24cba6daff12de1aba6d3de"/>
    <x v="8"/>
    <n v="2768952.9930700003"/>
    <n v="2157270.2903200001"/>
    <n v="2768952.9930700003"/>
    <n v="2157270.2903200001"/>
    <n v="1820601.7771199995"/>
    <n v="1340632.3352900001"/>
    <n v="1820601.7771199995"/>
    <n v="1340632.3352900001"/>
    <n v="34851877.802999951"/>
    <n v="34722901.368000001"/>
    <n v="143.042"/>
    <n v="137.94900000000001"/>
    <n v="0"/>
    <n v="0"/>
    <n v="1624057.2116700001"/>
    <n v="1271635.0918699999"/>
    <n v="2316392.0546500003"/>
    <n v="1898530.2529800001"/>
    <n v="0"/>
    <n v="0"/>
    <n v="0"/>
    <n v="0"/>
    <n v="0"/>
    <n v="0"/>
    <s v="Gastos Medicos"/>
    <s v="Accidentes y Enfermedades"/>
    <s v="Gastos Medicos"/>
    <x v="28"/>
    <x v="0"/>
    <n v="14394894.379419999"/>
    <n v="13491623.877"/>
    <n v="1025001350.6946898"/>
    <n v="915229324.65265012"/>
    <n v="979173922.5983398"/>
    <n v="876641246.77608013"/>
    <n v="177180208.77595001"/>
    <n v="158266338.74798006"/>
    <n v="139622278.47811997"/>
    <n v="117437565.55420999"/>
    <n v="2783715.6293800003"/>
    <n v="2168650.3452900001"/>
    <n v="1.5627891016718627"/>
    <n v="1.3630632435082681"/>
    <n v="611682.70275000017"/>
    <n v="28.354476742887226"/>
    <n v="99.469678721698742"/>
    <n v="99.475247128025231"/>
    <n v="19.235660367391784"/>
    <n v="15.989700795006828"/>
    <n v="0.27014139944238669"/>
    <n v="0.2827845931315548"/>
    <n v="0.23570816976813239"/>
    <n v="0.24608359442970978"/>
    <m/>
    <m/>
    <m/>
    <n v="0"/>
    <m/>
    <n v="0"/>
    <m/>
    <n v="0"/>
    <m/>
    <n v="35.801720516175251"/>
    <n v="65.750548372489973"/>
    <n v="62.144847648698509"/>
    <n v="1.3039479064261967"/>
    <n v="27.714092042061122"/>
    <n v="22.009752070798427"/>
    <n v="70.111499839149218"/>
    <n v="66.979975160996062"/>
    <s v="Medianas"/>
    <n v="2024"/>
    <n v="4"/>
    <d v="2026-02-27T00:00:00"/>
    <x v="28"/>
    <x v="8"/>
  </r>
  <r>
    <n v="2025"/>
    <n v="12"/>
    <n v="37"/>
    <x v="76"/>
    <s v="AP Gpo y Col"/>
    <n v="25"/>
    <s v="b7a56873cd771f2c446d369b649430b65a756ba278ff97ec81bb6f55b2e73569"/>
    <s v="a62909462c6310cff6f2c460478962c30aafe7f1a24cba6daff12de1aba6d3de"/>
    <x v="34"/>
    <n v="14762.63631"/>
    <n v="11380.054970000001"/>
    <n v="14762.63631"/>
    <n v="11380.054970000001"/>
    <n v="-2014.104690000001"/>
    <n v="12471.765909999995"/>
    <n v="-2014.104690000001"/>
    <n v="12471.765909999995"/>
    <n v="34851877.802999951"/>
    <n v="34722901.368000001"/>
    <n v="143.042"/>
    <n v="137.94900000000001"/>
    <n v="0"/>
    <n v="0"/>
    <n v="-2198.2040999999999"/>
    <n v="11481.76591"/>
    <n v="13959.67692"/>
    <n v="11070.717500000001"/>
    <n v="0"/>
    <n v="0"/>
    <n v="0"/>
    <n v="0"/>
    <n v="0"/>
    <n v="0"/>
    <s v="AP Gpo y Col"/>
    <s v="Accidentes y Enfermedades"/>
    <s v="Accidentes Personales"/>
    <x v="3"/>
    <x v="0"/>
    <n v="14394894.379419999"/>
    <n v="13491623.877"/>
    <n v="1025001350.6946898"/>
    <n v="915229324.65265012"/>
    <n v="979173922.5983398"/>
    <n v="876641246.77608013"/>
    <n v="2989208.7794700004"/>
    <n v="2889579.59987"/>
    <n v="1322156.15447"/>
    <n v="1195750.6656100003"/>
    <n v="2783715.6293800003"/>
    <n v="2168650.3452900001"/>
    <n v="0.49386434334698687"/>
    <n v="0.39383081782941648"/>
    <n v="3382.5813399999988"/>
    <n v="29.723769778943332"/>
    <n v="0.53032127830126063"/>
    <n v="0.52475287197476816"/>
    <n v="0.1025546691826079"/>
    <n v="8.4349038142104454E-2"/>
    <n v="1.4402553030778637E-3"/>
    <n v="1.5076623232393495E-3"/>
    <n v="1.2434102211835254E-3"/>
    <n v="1.2981427707002247E-3"/>
    <m/>
    <m/>
    <m/>
    <n v="0"/>
    <m/>
    <n v="0"/>
    <m/>
    <n v="0"/>
    <m/>
    <n v="-116.14931441573218"/>
    <n v="-13.643258884835326"/>
    <n v="109.59319566450208"/>
    <n v="-0.15233485720961423"/>
    <n v="-119.14517433320499"/>
    <n v="26.095503024081303"/>
    <n v="-15.746812140405897"/>
    <n v="103.71293378229549"/>
    <s v="Resto"/>
    <n v="2024"/>
    <n v="4"/>
    <d v="2026-02-27T00:00:00"/>
    <x v="3"/>
    <x v="34"/>
  </r>
  <r>
    <n v="2025"/>
    <n v="12"/>
    <n v="37"/>
    <x v="76"/>
    <s v="GMM. Individual"/>
    <n v="25"/>
    <s v="b7a56873cd771f2c446d369b649430b65a756ba278ff97ec81bb6f55b2e73569"/>
    <s v="a62909462c6310cff6f2c460478962c30aafe7f1a24cba6daff12de1aba6d3de"/>
    <x v="33"/>
    <n v="111322.65954000001"/>
    <n v="112980.95852"/>
    <n v="111322.65954000001"/>
    <n v="112980.95852"/>
    <n v="32332.622370000001"/>
    <n v="17851.246489999998"/>
    <n v="32332.622370000001"/>
    <n v="17851.246489999998"/>
    <n v="34851877.802999951"/>
    <n v="34722901.368000001"/>
    <n v="143.042"/>
    <n v="137.94900000000001"/>
    <n v="0"/>
    <n v="0"/>
    <n v="19710.665100000002"/>
    <n v="11055.855390000001"/>
    <n v="56229.692229999993"/>
    <n v="54153.053110000001"/>
    <n v="0"/>
    <n v="0"/>
    <n v="0"/>
    <n v="0"/>
    <n v="0"/>
    <n v="0"/>
    <s v="GMM. Individual"/>
    <s v="Accidentes y Enfermedades"/>
    <s v="Gastos Medicos"/>
    <x v="38"/>
    <x v="0"/>
    <n v="14394894.379419999"/>
    <n v="13491623.877"/>
    <n v="1025001350.6946898"/>
    <n v="915229324.65265012"/>
    <n v="979173922.5983398"/>
    <n v="876641246.77608013"/>
    <n v="87718256.398300007"/>
    <n v="79278951.097049981"/>
    <n v="65696782.829490021"/>
    <n v="55238627.625970006"/>
    <n v="2783715.6293800003"/>
    <n v="2168650.3452900001"/>
    <n v="0.12690933918535738"/>
    <n v="0.14251066261168546"/>
    <n v="-1658.2989799999923"/>
    <n v="-1.4677685529694284"/>
    <n v="3.999067231044509"/>
    <n v="5.2097360353815709"/>
    <n v="0.77334822059656849"/>
    <n v="0.83741556650275117"/>
    <n v="1.0860732960454306E-2"/>
    <n v="1.1369038428290018E-2"/>
    <n v="1.2344551849109377E-2"/>
    <n v="1.2887935507882694E-2"/>
    <m/>
    <m/>
    <m/>
    <n v="0"/>
    <m/>
    <n v="0"/>
    <m/>
    <n v="0"/>
    <m/>
    <n v="81.122491295564458"/>
    <n v="29.044062101644613"/>
    <n v="15.800225740552513"/>
    <n v="4.9214924958983698E-2"/>
    <n v="78.282587865867526"/>
    <n v="3.8347590777231932"/>
    <n v="35.053837782672147"/>
    <n v="20.415941032064186"/>
    <s v="Resto"/>
    <n v="2024"/>
    <n v="4"/>
    <d v="2026-02-27T00:00:00"/>
    <x v="38"/>
    <x v="33"/>
  </r>
  <r>
    <n v="2025"/>
    <n v="12"/>
    <n v="37"/>
    <x v="76"/>
    <s v="Accidentes y Enfermedades Total"/>
    <n v="25"/>
    <s v="b7a56873cd771f2c446d369b649430b65a756ba278ff97ec81bb6f55b2e73569"/>
    <s v="a62909462c6310cff6f2c460478962c30aafe7f1a24cba6daff12de1aba6d3de"/>
    <x v="10"/>
    <n v="2783715.6293800003"/>
    <n v="2168650.3452900001"/>
    <n v="2783715.6293800003"/>
    <n v="2168650.3452900001"/>
    <n v="1820805.83023"/>
    <n v="1355502.5827500001"/>
    <n v="1820805.83023"/>
    <n v="1355502.5827500001"/>
    <n v="34851877.802999951"/>
    <n v="34722901.368000001"/>
    <n v="143.042"/>
    <n v="137.94900000000001"/>
    <n v="0"/>
    <n v="0"/>
    <n v="1624077.1653699998"/>
    <n v="1285515.3393299999"/>
    <n v="2330351.7315700003"/>
    <n v="1909600.9704800001"/>
    <n v="0"/>
    <n v="0"/>
    <n v="0"/>
    <n v="0"/>
    <n v="0"/>
    <n v="0"/>
    <s v="Accidentes y Enfermedades Total"/>
    <s v="Totales"/>
    <s v="Accidentes y Enfermedades Total"/>
    <x v="2"/>
    <x v="0"/>
    <n v="14394894.379419999"/>
    <n v="13491623.877"/>
    <n v="1025001350.6946898"/>
    <n v="915229324.65265012"/>
    <n v="979173922.5983398"/>
    <n v="876641246.77608013"/>
    <n v="188947947.14104998"/>
    <n v="169654061.67242995"/>
    <n v="145343919.95890003"/>
    <n v="122278581.2772"/>
    <n v="2783715.6293800003"/>
    <n v="2168650.3452900001"/>
    <n v="1.473271168858983"/>
    <n v="1.2782778814204021"/>
    <n v="615065.2840900002"/>
    <n v="28.361662147419686"/>
    <n v="100"/>
    <n v="100"/>
    <n v="19.33821503657439"/>
    <n v="16.074049833148933"/>
    <n v="0.27158165474546453"/>
    <n v="0.28429225545479414"/>
    <n v="0.2369515799893159"/>
    <n v="0.24738173720040998"/>
    <m/>
    <m/>
    <m/>
    <n v="0"/>
    <m/>
    <n v="0"/>
    <m/>
    <n v="0"/>
    <m/>
    <n v="34.326990844680473"/>
    <n v="65.409189466509432"/>
    <n v="62.504432108844043"/>
    <n v="1.2527567928158829"/>
    <n v="26.336661701481965"/>
    <n v="22.033438796600514"/>
    <n v="69.692362031367239"/>
    <n v="67.318531944758647"/>
    <s v="Medianas"/>
    <n v="2024"/>
    <n v="4"/>
    <d v="2026-02-27T00:00:00"/>
    <x v="2"/>
    <x v="10"/>
  </r>
  <r>
    <n v="2025"/>
    <n v="12"/>
    <n v="37"/>
    <x v="76"/>
    <s v="GMM. Gpo y Col"/>
    <n v="25"/>
    <s v="b7a56873cd771f2c446d369b649430b65a756ba278ff97ec81bb6f55b2e73569"/>
    <s v="a62909462c6310cff6f2c460478962c30aafe7f1a24cba6daff12de1aba6d3de"/>
    <x v="4"/>
    <n v="2657630.3335300004"/>
    <n v="2044289.3318"/>
    <n v="2657630.3335300004"/>
    <n v="2044289.3318"/>
    <n v="1788269.15475"/>
    <n v="1322781.0887999996"/>
    <n v="1788269.15475"/>
    <n v="1322781.0887999996"/>
    <n v="34851877.802999951"/>
    <n v="34722901.368000001"/>
    <n v="143.042"/>
    <n v="137.94900000000001"/>
    <n v="0"/>
    <n v="0"/>
    <n v="1604346.54657"/>
    <n v="1260579.23648"/>
    <n v="2260162.3624200001"/>
    <n v="1844377.1998699999"/>
    <n v="0"/>
    <n v="0"/>
    <n v="0"/>
    <n v="0"/>
    <n v="0"/>
    <n v="0"/>
    <s v="GMM. Gpo y Col"/>
    <s v="Accidentes y Enfermedades"/>
    <s v="Gastos Medicos"/>
    <x v="29"/>
    <x v="0"/>
    <n v="14394894.379419999"/>
    <n v="13491623.877"/>
    <n v="1025001350.6946898"/>
    <n v="915229324.65265012"/>
    <n v="979173922.5983398"/>
    <n v="876641246.77608013"/>
    <n v="89461952.377649993"/>
    <n v="78987387.650929973"/>
    <n v="73926910.578630015"/>
    <n v="62198937.928239994"/>
    <n v="2783715.6293800003"/>
    <n v="2168650.3452900001"/>
    <n v="2.9706822430067468"/>
    <n v="2.5881212084571721"/>
    <n v="613341.00173000037"/>
    <n v="30.002651395238299"/>
    <n v="95.470611490654235"/>
    <n v="94.265511092643663"/>
    <n v="18.462312146795217"/>
    <n v="15.152285228504075"/>
    <n v="0.25928066648193238"/>
    <n v="0.27141555470326478"/>
    <n v="0.22336361791902301"/>
    <n v="0.23319565892182706"/>
    <m/>
    <m/>
    <m/>
    <n v="0"/>
    <m/>
    <n v="0"/>
    <m/>
    <n v="0"/>
    <m/>
    <n v="35.190105898193778"/>
    <n v="67.28810746130857"/>
    <n v="64.706158185313654"/>
    <n v="2.4189691422962469"/>
    <n v="27.270583247898372"/>
    <n v="22.543390938648923"/>
    <n v="70.98368565221989"/>
    <n v="68.347149193172157"/>
    <s v="Medianas"/>
    <n v="2024"/>
    <n v="4"/>
    <d v="2026-02-27T00:00:00"/>
    <x v="29"/>
    <x v="4"/>
  </r>
  <r>
    <n v="2025"/>
    <n v="12"/>
    <n v="37"/>
    <x v="76"/>
    <s v="Accidentes Personales"/>
    <n v="25"/>
    <s v="b7a56873cd771f2c446d369b649430b65a756ba278ff97ec81bb6f55b2e73569"/>
    <s v="a62909462c6310cff6f2c460478962c30aafe7f1a24cba6daff12de1aba6d3de"/>
    <x v="31"/>
    <n v="14762.63631"/>
    <n v="11380.054970000001"/>
    <n v="14762.63631"/>
    <n v="11380.054970000001"/>
    <n v="204.05310999999918"/>
    <n v="14870.247459999995"/>
    <n v="204.05310999999918"/>
    <n v="14870.247459999995"/>
    <n v="34851877.802999951"/>
    <n v="34722901.368000001"/>
    <n v="143.042"/>
    <n v="137.94900000000001"/>
    <n v="0"/>
    <n v="0"/>
    <n v="19.953700000000001"/>
    <n v="13880.247460000001"/>
    <n v="13959.67692"/>
    <n v="11070.717500000001"/>
    <n v="0"/>
    <n v="0"/>
    <n v="0"/>
    <n v="0"/>
    <n v="0"/>
    <n v="0"/>
    <s v="Accidentes Personales"/>
    <s v="Accidentes y Enfermedades"/>
    <s v="Accidentes Personales"/>
    <x v="5"/>
    <x v="0"/>
    <n v="14394894.379419999"/>
    <n v="13491623.877"/>
    <n v="1025001350.6946898"/>
    <n v="915229324.65265012"/>
    <n v="979173922.5983398"/>
    <n v="876641246.77608013"/>
    <n v="6811902.2167499969"/>
    <n v="6595100.8747899998"/>
    <n v="1727181.4153400001"/>
    <n v="1583187.5877299996"/>
    <n v="2783715.6293800003"/>
    <n v="2168650.3452900001"/>
    <n v="0.21671826518148921"/>
    <n v="0.172553160081306"/>
    <n v="3382.5813399999988"/>
    <n v="29.723769778943332"/>
    <n v="0.53032127830126063"/>
    <n v="0.52475287197476816"/>
    <n v="0.1025546691826079"/>
    <n v="8.4349038142104454E-2"/>
    <n v="1.4402553030778637E-3"/>
    <n v="1.5076623232393495E-3"/>
    <n v="1.2434102211835254E-3"/>
    <n v="1.2981427707002247E-3"/>
    <m/>
    <m/>
    <m/>
    <n v="0"/>
    <m/>
    <n v="0"/>
    <m/>
    <n v="0"/>
    <m/>
    <n v="-98.627775963050453"/>
    <n v="1.3822267629920308"/>
    <n v="130.6693816435932"/>
    <n v="1.1814225661977193E-2"/>
    <n v="-99.856243917426525"/>
    <n v="26.095503024081303"/>
    <n v="0.14293812180862422"/>
    <n v="125.37802956312451"/>
    <s v="Resto"/>
    <n v="2024"/>
    <n v="4"/>
    <d v="2026-02-27T00:00:00"/>
    <x v="5"/>
    <x v="31"/>
  </r>
  <r>
    <n v="2025"/>
    <n v="12"/>
    <n v="37"/>
    <x v="76"/>
    <s v="Automoviles Turistas"/>
    <n v="25"/>
    <s v="b7a56873cd771f2c446d369b649430b65a756ba278ff97ec81bb6f55b2e73569"/>
    <s v="a62909462c6310cff6f2c460478962c30aafe7f1a24cba6daff12de1aba6d3de"/>
    <x v="10"/>
    <n v="8282.6836199999998"/>
    <n v="8133.3907399999998"/>
    <n v="8282.6836199999998"/>
    <n v="8133.3907399999998"/>
    <n v="3887.5126799999994"/>
    <n v="3426.7449299999998"/>
    <n v="3887.5126799999994"/>
    <n v="3426.7449299999998"/>
    <n v="34851877.802999951"/>
    <n v="34722901.368000001"/>
    <n v="143.042"/>
    <n v="137.94900000000001"/>
    <n v="0"/>
    <n v="0"/>
    <n v="3885.5875599999999"/>
    <n v="3425.2214300000001"/>
    <n v="8282.6836199999998"/>
    <n v="8133.3907399999998"/>
    <n v="0"/>
    <n v="0"/>
    <n v="0"/>
    <n v="0"/>
    <n v="0"/>
    <n v="0"/>
    <s v="Automoviles Turistas"/>
    <s v="Automóviles"/>
    <s v="Automóviles"/>
    <x v="12"/>
    <x v="0"/>
    <n v="14394894.379419999"/>
    <n v="13491623.877"/>
    <n v="1025001350.6946898"/>
    <n v="915229324.65265012"/>
    <n v="979173922.5983398"/>
    <n v="876641246.77608013"/>
    <n v="2097418.8258400001"/>
    <n v="1901006.6212099998"/>
    <n v="1101962.7584699998"/>
    <n v="872757.55660999997"/>
    <n v="3328043.9269899996"/>
    <n v="4011106.6406"/>
    <n v="0.39489888800263101"/>
    <n v="0.42784652348149416"/>
    <n v="149.29287999999997"/>
    <n v="1.8355552410113329"/>
    <n v="0.2488754295827805"/>
    <n v="0.20277174028919281"/>
    <n v="5.7539037117504202E-2"/>
    <n v="6.0284742697767395E-2"/>
    <n v="8.0806562980492182E-4"/>
    <n v="8.4588482483490142E-4"/>
    <n v="8.8867243661437559E-4"/>
    <n v="9.2779010455088776E-4"/>
    <m/>
    <m/>
    <m/>
    <n v="0"/>
    <m/>
    <n v="0"/>
    <m/>
    <n v="0"/>
    <m/>
    <n v="13.446222564338917"/>
    <n v="46.935424052814412"/>
    <n v="42.131812420461678"/>
    <n v="0.3527807677818029"/>
    <n v="13.440477919700511"/>
    <n v="1.8355552410113329"/>
    <n v="46.912181344432426"/>
    <n v="42.113080995294716"/>
    <s v="Medianas"/>
    <n v="2024"/>
    <n v="4"/>
    <d v="2026-02-27T00:00:00"/>
    <x v="12"/>
    <x v="10"/>
  </r>
  <r>
    <n v="2025"/>
    <n v="12"/>
    <n v="37"/>
    <x v="76"/>
    <s v="Automoviles Residentes"/>
    <n v="25"/>
    <s v="b7a56873cd771f2c446d369b649430b65a756ba278ff97ec81bb6f55b2e73569"/>
    <s v="a62909462c6310cff6f2c460478962c30aafe7f1a24cba6daff12de1aba6d3de"/>
    <x v="16"/>
    <n v="3302207.0959699997"/>
    <n v="3979668.3153000004"/>
    <n v="3302207.0959699997"/>
    <n v="3979668.3153000004"/>
    <n v="2152285.0046099988"/>
    <n v="2321344.7815299984"/>
    <n v="2152285.0046099988"/>
    <n v="2321344.7815299984"/>
    <n v="34851877.802999951"/>
    <n v="34722901.368000001"/>
    <n v="143.042"/>
    <n v="137.94900000000001"/>
    <n v="6914.5674900000004"/>
    <n v="10815.096210000002"/>
    <n v="2111396.8356500003"/>
    <n v="2307154.3470999999"/>
    <n v="3228523.19563"/>
    <n v="3432181.5987600004"/>
    <n v="0"/>
    <n v="0"/>
    <n v="0"/>
    <n v="0"/>
    <n v="0"/>
    <n v="0"/>
    <s v="Automoviles Residentes"/>
    <s v="Automóviles"/>
    <s v="Automóviles"/>
    <x v="13"/>
    <x v="0"/>
    <n v="14394894.379419999"/>
    <n v="13491623.877"/>
    <n v="1025001350.6946898"/>
    <n v="915229324.65265012"/>
    <n v="979173922.5983398"/>
    <n v="876641246.77608013"/>
    <n v="131854203.17789003"/>
    <n v="118102294.51461999"/>
    <n v="82072506.09262"/>
    <n v="71101630.919850022"/>
    <n v="3328043.9269899996"/>
    <n v="4011106.6406"/>
    <n v="2.5044382479903606"/>
    <n v="3.3696790834214938"/>
    <n v="-677461.21933000069"/>
    <n v="-17.023057341876282"/>
    <n v="99.223663161099935"/>
    <n v="99.216218163292297"/>
    <n v="22.940127304380074"/>
    <n v="29.497326278746812"/>
    <n v="0.3221661214135908"/>
    <n v="0.33724418305659631"/>
    <n v="0.43482744795249789"/>
    <n v="0.45396772396183233"/>
    <m/>
    <m/>
    <m/>
    <n v="0"/>
    <m/>
    <n v="0"/>
    <m/>
    <n v="0"/>
    <m/>
    <n v="-7.2828378733370336"/>
    <n v="65.177166121308346"/>
    <n v="58.330106873617879"/>
    <n v="2.6224190134770762"/>
    <n v="-8.4848034417835514"/>
    <n v="-5.9337886784189831"/>
    <n v="65.398224132566327"/>
    <n v="67.221220110659146"/>
    <s v="Medianas"/>
    <n v="2024"/>
    <n v="4"/>
    <d v="2026-02-27T00:00:00"/>
    <x v="13"/>
    <x v="16"/>
  </r>
  <r>
    <n v="2025"/>
    <n v="12"/>
    <n v="37"/>
    <x v="76"/>
    <s v="Otros Automoviles y Obligatorios"/>
    <n v="25"/>
    <s v="b7a56873cd771f2c446d369b649430b65a756ba278ff97ec81bb6f55b2e73569"/>
    <s v="a62909462c6310cff6f2c460478962c30aafe7f1a24cba6daff12de1aba6d3de"/>
    <x v="10"/>
    <n v="11479.76384"/>
    <n v="16237.275230000001"/>
    <n v="11479.76384"/>
    <n v="16237.275230000001"/>
    <n v="994.47281000000021"/>
    <n v="727.41017000000011"/>
    <n v="994.47281000000021"/>
    <n v="727.41017000000011"/>
    <n v="34851877.802999951"/>
    <n v="34722901.368000001"/>
    <n v="143.042"/>
    <n v="137.94900000000001"/>
    <n v="0"/>
    <n v="0"/>
    <n v="994.47281000000009"/>
    <n v="727.41016999999999"/>
    <n v="11479.76384"/>
    <n v="16237.275230000001"/>
    <n v="0"/>
    <n v="0"/>
    <n v="0"/>
    <n v="0"/>
    <n v="0"/>
    <n v="0"/>
    <s v="Otros Automoviles y Obligatorios"/>
    <s v="Automóviles"/>
    <s v="Automóviles"/>
    <x v="9"/>
    <x v="0"/>
    <n v="14394894.379419999"/>
    <n v="13491623.877"/>
    <n v="1025001350.6946898"/>
    <n v="915229324.65265012"/>
    <n v="979173922.5983398"/>
    <n v="876641246.77608013"/>
    <n v="6335924.7192400005"/>
    <n v="4915215.4919500006"/>
    <n v="3404863.2988200011"/>
    <n v="3043391.8701899992"/>
    <n v="3328043.9269899996"/>
    <n v="4011106.6406"/>
    <n v="0.1811852941550891"/>
    <n v="0.33034716904259737"/>
    <n v="-4757.5113900000015"/>
    <n v="-29.299936858925811"/>
    <n v="0.34494027398198146"/>
    <n v="0.40480786687763443"/>
    <n v="7.9748857736756412E-2"/>
    <n v="0.12035078488721199"/>
    <n v="1.119975484151279E-3"/>
    <n v="1.1723927256495203E-3"/>
    <n v="1.7741209544572241E-3"/>
    <n v="1.8522143795667734E-3"/>
    <m/>
    <m/>
    <m/>
    <n v="0"/>
    <m/>
    <n v="0"/>
    <m/>
    <n v="0"/>
    <m/>
    <n v="36.714174617602623"/>
    <n v="8.6628333462302329"/>
    <n v="4.4798783028327103"/>
    <n v="2.9207422522503256E-2"/>
    <n v="36.714174617602623"/>
    <n v="-29.299936858925811"/>
    <n v="8.6628333462302312"/>
    <n v="4.4798783028327103"/>
    <s v="Medianas"/>
    <n v="2024"/>
    <n v="4"/>
    <d v="2026-02-27T00:00:00"/>
    <x v="9"/>
    <x v="10"/>
  </r>
  <r>
    <n v="2025"/>
    <n v="12"/>
    <n v="37"/>
    <x v="76"/>
    <s v="Camiones"/>
    <n v="25"/>
    <s v="b7a56873cd771f2c446d369b649430b65a756ba278ff97ec81bb6f55b2e73569"/>
    <s v="a62909462c6310cff6f2c460478962c30aafe7f1a24cba6daff12de1aba6d3de"/>
    <x v="33"/>
    <n v="6074.3835599999993"/>
    <n v="7067.6593300000004"/>
    <n v="6074.3835599999993"/>
    <n v="7067.6593300000004"/>
    <n v="185.66219000000001"/>
    <n v="176.72299999999998"/>
    <n v="185.66219000000001"/>
    <n v="176.72299999999998"/>
    <n v="34851877.802999951"/>
    <n v="34722901.368000001"/>
    <n v="143.042"/>
    <n v="137.94900000000001"/>
    <n v="0"/>
    <n v="0"/>
    <n v="196.57507999999999"/>
    <n v="170.34767000000002"/>
    <n v="6073.4946"/>
    <n v="7067.6593300000004"/>
    <n v="0"/>
    <n v="0"/>
    <n v="0"/>
    <n v="0"/>
    <n v="0"/>
    <n v="0"/>
    <s v="Camiones"/>
    <s v="Automóviles"/>
    <s v="Automóviles"/>
    <x v="10"/>
    <x v="0"/>
    <n v="14394894.379419999"/>
    <n v="13491623.877"/>
    <n v="1025001350.6946898"/>
    <n v="915229324.65265012"/>
    <n v="979173922.5983398"/>
    <n v="876641246.77608013"/>
    <n v="72063565.252690017"/>
    <n v="68298850.786960006"/>
    <n v="43822980.466360003"/>
    <n v="39398521.360119998"/>
    <n v="3328043.9269899996"/>
    <n v="4011106.6406"/>
    <n v="8.4292021060854358E-3"/>
    <n v="1.0348137997293208E-2"/>
    <n v="-993.2757700000011"/>
    <n v="-14.053815041478535"/>
    <n v="0.1825211353353105"/>
    <n v="0.17620222954089265"/>
    <n v="4.2198180826421246E-2"/>
    <n v="5.2385534865441022E-2"/>
    <n v="5.9262200541327237E-4"/>
    <n v="6.2035797929350391E-4"/>
    <n v="7.722282426518987E-4"/>
    <n v="8.0622025897046201E-4"/>
    <m/>
    <m/>
    <m/>
    <n v="0"/>
    <m/>
    <n v="0"/>
    <m/>
    <n v="0"/>
    <m/>
    <n v="5.0583059364089689"/>
    <n v="3.0564778823416945"/>
    <n v="2.5004459291050742"/>
    <n v="4.2366399552061631E-4"/>
    <n v="15.396400784348829"/>
    <n v="-14.0663928972932"/>
    <n v="3.2366058249232657"/>
    <n v="2.4102416662462423"/>
    <s v="Resto"/>
    <n v="2024"/>
    <n v="4"/>
    <d v="2026-02-27T00:00:00"/>
    <x v="10"/>
    <x v="33"/>
  </r>
  <r>
    <n v="2025"/>
    <n v="12"/>
    <n v="37"/>
    <x v="76"/>
    <s v="Automoviles"/>
    <n v="25"/>
    <s v="b7a56873cd771f2c446d369b649430b65a756ba278ff97ec81bb6f55b2e73569"/>
    <s v="a62909462c6310cff6f2c460478962c30aafe7f1a24cba6daff12de1aba6d3de"/>
    <x v="10"/>
    <n v="3328043.9269899996"/>
    <n v="4011106.6406"/>
    <n v="3328043.9269899996"/>
    <n v="4011106.6406"/>
    <n v="2157352.6522900001"/>
    <n v="2325675.6596300001"/>
    <n v="2157352.6522900001"/>
    <n v="2325675.6596300001"/>
    <n v="34851877.802999951"/>
    <n v="34722901.368000001"/>
    <n v="143.042"/>
    <n v="137.94900000000001"/>
    <n v="6914.5674900000004"/>
    <n v="10815.096210000002"/>
    <n v="2116473.4710999997"/>
    <n v="2311477.3263699999"/>
    <n v="3254359.1376900002"/>
    <n v="3463619.9240600001"/>
    <n v="0"/>
    <n v="0"/>
    <n v="0"/>
    <n v="0"/>
    <n v="0"/>
    <n v="0"/>
    <s v="Automoviles"/>
    <s v="Totales"/>
    <s v="Automoviles Total"/>
    <x v="11"/>
    <x v="0"/>
    <n v="14394894.379419999"/>
    <n v="13491623.877"/>
    <n v="1025001350.6946898"/>
    <n v="915229324.65265012"/>
    <n v="979173922.5983398"/>
    <n v="876641246.77608013"/>
    <n v="212351111.97566"/>
    <n v="193217367.41473997"/>
    <n v="130402312.61627001"/>
    <n v="114416301.70677"/>
    <n v="3328043.9269899996"/>
    <n v="4011106.6406"/>
    <n v="1.5672364020262182"/>
    <n v="2.0759555387120985"/>
    <n v="-683062.71361000044"/>
    <n v="-17.029283307905885"/>
    <n v="100"/>
    <n v="100"/>
    <n v="23.119613380060756"/>
    <n v="29.730347341197227"/>
    <n v="0.32468678453296024"/>
    <n v="0.33988281858637426"/>
    <n v="0.43826246958622139"/>
    <n v="0.45755394870492039"/>
    <m/>
    <m/>
    <m/>
    <n v="0"/>
    <m/>
    <n v="0"/>
    <m/>
    <n v="0"/>
    <m/>
    <n v="-7.2375959495048043"/>
    <n v="64.823442827606726"/>
    <n v="57.980898241142619"/>
    <n v="1.6543822030506168"/>
    <n v="-8.4363300061540691"/>
    <n v="-6.0416786760109531"/>
    <n v="65.035030909413052"/>
    <n v="66.735882604016297"/>
    <s v="Medianas"/>
    <n v="2024"/>
    <n v="4"/>
    <d v="2026-02-27T00:00:00"/>
    <x v="11"/>
    <x v="10"/>
  </r>
  <r>
    <n v="2025"/>
    <n v="12"/>
    <n v="37"/>
    <x v="76"/>
    <s v="Daños Sin Autos"/>
    <n v="25"/>
    <s v="b7a56873cd771f2c446d369b649430b65a756ba278ff97ec81bb6f55b2e73569"/>
    <s v="a62909462c6310cff6f2c460478962c30aafe7f1a24cba6daff12de1aba6d3de"/>
    <x v="8"/>
    <n v="7123570.4485999998"/>
    <n v="6533005.9970500013"/>
    <n v="7123570.4485999998"/>
    <n v="6533005.9970500013"/>
    <n v="1983281.73269"/>
    <n v="1531405.5885999997"/>
    <n v="1983281.73269"/>
    <n v="1531405.5885999997"/>
    <n v="34851877.802999951"/>
    <n v="34722901.368000001"/>
    <n v="143.042"/>
    <n v="137.94900000000001"/>
    <n v="9453.1507799999999"/>
    <n v="1242.4037900000001"/>
    <n v="1082020.7636299999"/>
    <n v="984266.84272000007"/>
    <n v="2406705.5868899999"/>
    <n v="2312037.4153999998"/>
    <n v="0"/>
    <n v="0"/>
    <n v="0"/>
    <n v="0"/>
    <n v="0"/>
    <n v="0"/>
    <s v="Daños Sin Autos"/>
    <s v="Totales"/>
    <s v="Daños Sin Autos Total"/>
    <x v="24"/>
    <x v="0"/>
    <n v="14394894.379419999"/>
    <n v="13491623.877"/>
    <n v="1025001350.6946898"/>
    <n v="915229324.65265012"/>
    <n v="979173922.5983398"/>
    <n v="876641246.77608013"/>
    <n v="158795452.76903"/>
    <n v="137875233.45422003"/>
    <n v="62296046.385199986"/>
    <n v="56116765.89553"/>
    <n v="10451614.37559"/>
    <n v="10544112.63765"/>
    <n v="4.4860040538826524"/>
    <n v="4.7383462811827002"/>
    <n v="590564.45154999848"/>
    <n v="9.0397047211753687"/>
    <n v="68.157608888032371"/>
    <n v="61.958803187690847"/>
    <n v="49.486785111701693"/>
    <n v="48.422681039805873"/>
    <n v="0.6949815669776469"/>
    <n v="0.72750818666584427"/>
    <n v="0.71381082544852048"/>
    <n v="0.74523141833397244"/>
    <m/>
    <m/>
    <m/>
    <n v="0"/>
    <m/>
    <n v="0"/>
    <m/>
    <n v="0"/>
    <m/>
    <n v="29.507280595932926"/>
    <n v="27.841119098917254"/>
    <n v="23.441055913487766"/>
    <n v="3.1836398098630849"/>
    <n v="9.9316482753659674"/>
    <n v="4.0945778324967819"/>
    <n v="44.958584445229626"/>
    <n v="42.571406334690067"/>
    <s v="Medianas"/>
    <n v="2024"/>
    <n v="4"/>
    <d v="2026-02-27T00:00:00"/>
    <x v="24"/>
    <x v="8"/>
  </r>
  <r>
    <n v="2025"/>
    <n v="12"/>
    <n v="37"/>
    <x v="76"/>
    <s v="Daños"/>
    <n v="25"/>
    <s v="b7a56873cd771f2c446d369b649430b65a756ba278ff97ec81bb6f55b2e73569"/>
    <s v="a62909462c6310cff6f2c460478962c30aafe7f1a24cba6daff12de1aba6d3de"/>
    <x v="28"/>
    <n v="10451614.37559"/>
    <n v="10544112.63765"/>
    <n v="10451614.37559"/>
    <n v="10544112.63765"/>
    <n v="4140634.3849800006"/>
    <n v="3857081.2482299986"/>
    <n v="4140634.3849800006"/>
    <n v="3857081.2482299986"/>
    <n v="34851877.802999951"/>
    <n v="34722901.368000001"/>
    <n v="143.042"/>
    <n v="137.94900000000001"/>
    <n v="16367.718270000001"/>
    <n v="12057.500000000002"/>
    <n v="3198494.2347300001"/>
    <n v="3295744.16909"/>
    <n v="5661064.7245800002"/>
    <n v="5775657.3394600004"/>
    <n v="0"/>
    <n v="0"/>
    <n v="0"/>
    <n v="0"/>
    <n v="0"/>
    <n v="0"/>
    <s v="Daños"/>
    <s v="Totales"/>
    <s v="Daños Total"/>
    <x v="23"/>
    <x v="0"/>
    <n v="14394894.379419999"/>
    <n v="13491623.877"/>
    <n v="1025001350.6946898"/>
    <n v="915229324.65265012"/>
    <n v="979173922.5983398"/>
    <n v="876641246.77608013"/>
    <n v="371146564.74468988"/>
    <n v="331092600.86896008"/>
    <n v="192698359.00147003"/>
    <n v="170533067.60229999"/>
    <n v="10451614.37559"/>
    <n v="10544112.63765"/>
    <n v="2.8160342485669028"/>
    <n v="3.1846415806263066"/>
    <n v="-92498.26205999963"/>
    <n v="-0.87725032194473362"/>
    <n v="100"/>
    <n v="100"/>
    <n v="72.606398491762448"/>
    <n v="78.153028381003082"/>
    <n v="1.0196683515106073"/>
    <n v="1.0673910052522186"/>
    <n v="1.1520732950347417"/>
    <n v="1.2027853670388926"/>
    <m/>
    <m/>
    <m/>
    <n v="0"/>
    <m/>
    <n v="0"/>
    <m/>
    <n v="0"/>
    <m/>
    <n v="7.3514950425304981"/>
    <n v="39.61717526290056"/>
    <n v="36.58042531201221"/>
    <n v="2.1487647359510795"/>
    <n v="-2.9507731598855225"/>
    <n v="-1.9840618676784993"/>
    <n v="56.49987043678076"/>
    <n v="57.062667942107147"/>
    <s v="Medianas"/>
    <n v="2024"/>
    <n v="4"/>
    <d v="2026-02-27T00:00:00"/>
    <x v="23"/>
    <x v="28"/>
  </r>
  <r>
    <n v="2025"/>
    <n v="12"/>
    <n v="37"/>
    <x v="76"/>
    <s v="Total General"/>
    <n v="25"/>
    <s v="b7a56873cd771f2c446d369b649430b65a756ba278ff97ec81bb6f55b2e73569"/>
    <s v="a62909462c6310cff6f2c460478962c30aafe7f1a24cba6daff12de1aba6d3de"/>
    <x v="7"/>
    <n v="14394894.379419999"/>
    <n v="13491623.877"/>
    <n v="14394894.379419999"/>
    <n v="13491623.877"/>
    <n v="6315160.1219099993"/>
    <n v="5550936.7409999995"/>
    <n v="6315160.1219099993"/>
    <n v="5550936.7409999995"/>
    <n v="34851877.802999951"/>
    <n v="34722901.368000001"/>
    <n v="143.042"/>
    <n v="137.94900000000001"/>
    <n v="29272.264750000002"/>
    <n v="12267.579900000002"/>
    <n v="5104392.6091200002"/>
    <n v="4834674.8833999997"/>
    <n v="8657827.5692500006"/>
    <n v="8357687.7492800001"/>
    <n v="535483.75057999999"/>
    <n v="278209.07498999994"/>
    <n v="300426.26003"/>
    <n v="220474.39747000003"/>
    <n v="323654.36384000001"/>
    <n v="280177.4216"/>
    <s v="Total General"/>
    <s v="Totales"/>
    <s v="Total General"/>
    <x v="26"/>
    <x v="0"/>
    <n v="14394894.379419999"/>
    <n v="13491623.877"/>
    <n v="1025001350.6946898"/>
    <n v="915229324.65265012"/>
    <n v="979173922.5983398"/>
    <n v="876641246.77608013"/>
    <n v="1025001350.6946898"/>
    <n v="915229324.65265012"/>
    <n v="593582477.48155999"/>
    <n v="529500429.12055987"/>
    <n v="14394894.379419999"/>
    <n v="13491623.877"/>
    <n v="1.4043780888350956"/>
    <n v="1.4741249557448755"/>
    <n v="903270.50241999887"/>
    <n v="6.6950465759711753"/>
    <n v="100"/>
    <n v="100"/>
    <n v="100"/>
    <n v="100"/>
    <n v="1.4043780888350956"/>
    <n v="1.470105978846092"/>
    <n v="1.4741249557448755"/>
    <n v="1.5390131284167325"/>
    <n v="5.2242248287485513E-2"/>
    <n v="2.9309840404248007E-2"/>
    <n v="3.1575993887290467E-2"/>
    <n v="257274.67559000006"/>
    <n v="92.47529959231116"/>
    <n v="79951.86255999998"/>
    <n v="36.263558706801334"/>
    <n v="43476.942240000004"/>
    <n v="15.517646636805239"/>
    <n v="13.767466944188689"/>
    <n v="43.870833334759425"/>
    <n v="41.143577612351187"/>
    <n v="1.0639060891257834"/>
    <n v="5.5788182706159706"/>
    <n v="3.591182501354595"/>
    <n v="58.956967764630328"/>
    <n v="57.847038899203881"/>
    <s v="Resto"/>
    <n v="2024"/>
    <n v="4"/>
    <d v="2026-02-27T00:00:00"/>
    <x v="26"/>
    <x v="7"/>
  </r>
  <r>
    <n v="2025"/>
    <n v="12"/>
    <n v="37"/>
    <x v="76"/>
    <s v="Total General Sin Pensiones"/>
    <n v="25"/>
    <s v="b7a56873cd771f2c446d369b649430b65a756ba278ff97ec81bb6f55b2e73569"/>
    <s v="a62909462c6310cff6f2c460478962c30aafe7f1a24cba6daff12de1aba6d3de"/>
    <x v="27"/>
    <n v="14394894.379419999"/>
    <n v="13491623.877"/>
    <n v="14394894.379419999"/>
    <n v="13491623.877"/>
    <n v="6315160.1219099993"/>
    <n v="5550936.7409999995"/>
    <n v="6315160.1219099993"/>
    <n v="5550936.7409999995"/>
    <n v="34851877.802999951"/>
    <n v="34722901.368000001"/>
    <n v="143.042"/>
    <n v="137.94900000000001"/>
    <n v="29272.264750000002"/>
    <n v="12267.579900000002"/>
    <n v="5104392.6091200002"/>
    <n v="4834674.8833999997"/>
    <n v="8657827.5692500006"/>
    <n v="8357687.7492800001"/>
    <n v="535483.75057999999"/>
    <n v="278209.07498999994"/>
    <n v="300426.26003"/>
    <n v="220474.39747000003"/>
    <n v="323654.36384000001"/>
    <n v="280177.4216"/>
    <s v="Total General Sin Pensiones"/>
    <s v="Totales"/>
    <s v="Total General Sin Pensiones"/>
    <x v="25"/>
    <x v="0"/>
    <n v="14394894.379419999"/>
    <n v="13491623.877"/>
    <n v="1025001350.6946898"/>
    <n v="915229324.65265012"/>
    <n v="979173922.5983398"/>
    <n v="876641246.77608013"/>
    <n v="979173922.5983398"/>
    <n v="876641246.77608013"/>
    <n v="558476302.03137994"/>
    <n v="497794560.05847001"/>
    <n v="14394894.379419999"/>
    <n v="13491623.877"/>
    <n v="1.470105978846092"/>
    <n v="1.5390131284167325"/>
    <n v="903270.50241999887"/>
    <n v="6.6950465759711753"/>
    <n v="100"/>
    <n v="100"/>
    <n v="100"/>
    <n v="100"/>
    <n v="1.4043780888350956"/>
    <n v="1.470105978846092"/>
    <n v="1.4741249557448755"/>
    <n v="1.5390131284167325"/>
    <n v="5.4687296936895363E-2"/>
    <n v="3.0681603451283478E-2"/>
    <n v="3.3053817750900626E-2"/>
    <n v="257274.67559000006"/>
    <n v="92.47529959231116"/>
    <n v="79951.86255999998"/>
    <n v="36.263558706801334"/>
    <n v="43476.942240000004"/>
    <n v="15.517646636805239"/>
    <n v="13.767466944188689"/>
    <n v="43.870833334759425"/>
    <n v="41.143577612351187"/>
    <n v="1.1307839023678323"/>
    <n v="5.5788182706159706"/>
    <n v="3.591182501354595"/>
    <n v="58.956967764630328"/>
    <n v="57.847038899203881"/>
    <s v="Resto"/>
    <n v="2024"/>
    <n v="4"/>
    <d v="2026-02-27T00:00:00"/>
    <x v="25"/>
    <x v="27"/>
  </r>
  <r>
    <n v="2025"/>
    <n v="12"/>
    <n v="18"/>
    <x v="77"/>
    <s v="Incendio"/>
    <n v="5"/>
    <s v="ef2d127de37b942baad06145e54b0c619a1f22327b2ebbcfbec78f5564afe39d"/>
    <s v="a62909462c6310cff6f2c460478962c30aafe7f1a24cba6daff12de1aba6d3de"/>
    <x v="26"/>
    <n v="384979.70367000002"/>
    <n v="355261.11375000002"/>
    <n v="384979.70367000002"/>
    <n v="355261.11375000002"/>
    <n v="14466.6234"/>
    <n v="66534.163530000005"/>
    <n v="14466.6234"/>
    <n v="66534.163530000005"/>
    <n v="34851877.802999951"/>
    <n v="34722901.368000001"/>
    <n v="143.042"/>
    <n v="137.94900000000001"/>
    <n v="0"/>
    <n v="0"/>
    <n v="24739.090670000001"/>
    <n v="48923.354570000003"/>
    <n v="335516.37272000004"/>
    <n v="311953.57399"/>
    <n v="0"/>
    <n v="0"/>
    <n v="0"/>
    <n v="0"/>
    <n v="0"/>
    <n v="0"/>
    <s v="Incendio"/>
    <s v="Daños Sin Autos"/>
    <s v="Incendio"/>
    <x v="0"/>
    <x v="0"/>
    <n v="25118610.095349997"/>
    <n v="21640816.292180002"/>
    <n v="1025001350.6946898"/>
    <n v="915229324.65265012"/>
    <n v="979173922.5983398"/>
    <n v="876641246.77608013"/>
    <n v="34004630.66296"/>
    <n v="29220783.15724"/>
    <n v="21161856.01103"/>
    <n v="17879229.429379996"/>
    <m/>
    <m/>
    <n v="1.1321390533123605"/>
    <n v="1.2157823143832385"/>
    <n v="29718.589919999999"/>
    <n v="8.3652808511187615"/>
    <m/>
    <m/>
    <n v="1.5326473169041632"/>
    <n v="1.6416252924727939"/>
    <n v="3.7558945986664496E-2"/>
    <n v="3.9316784769800273E-2"/>
    <n v="3.8816622695610141E-2"/>
    <n v="4.0525256489641774E-2"/>
    <m/>
    <m/>
    <m/>
    <n v="0"/>
    <m/>
    <n v="0"/>
    <m/>
    <n v="0"/>
    <m/>
    <n v="-78.256849365097892"/>
    <n v="3.7577626202342911"/>
    <n v="18.728242679783019"/>
    <n v="6.83617892138558E-2"/>
    <n v="-49.432963280138374"/>
    <n v="7.5533030215436447"/>
    <n v="7.3734376863467173"/>
    <n v="15.682895997712881"/>
    <s v="Resto"/>
    <n v="2024"/>
    <n v="4"/>
    <d v="2026-02-27T00:00:00"/>
    <x v="0"/>
    <x v="26"/>
  </r>
  <r>
    <n v="2025"/>
    <n v="12"/>
    <n v="18"/>
    <x v="77"/>
    <s v="Automoviles Residentes"/>
    <n v="5"/>
    <s v="ef2d127de37b942baad06145e54b0c619a1f22327b2ebbcfbec78f5564afe39d"/>
    <s v="a62909462c6310cff6f2c460478962c30aafe7f1a24cba6daff12de1aba6d3de"/>
    <x v="45"/>
    <n v="944.70905000000005"/>
    <n v="946.62605000000008"/>
    <n v="944.70905000000005"/>
    <n v="946.62605000000008"/>
    <n v="1792.8707200000001"/>
    <n v="-3972.2024299999998"/>
    <n v="1792.8707200000001"/>
    <n v="-3972.2024299999998"/>
    <n v="34851877.802999951"/>
    <n v="34722901.368000001"/>
    <n v="143.042"/>
    <n v="137.94900000000001"/>
    <n v="0"/>
    <n v="0"/>
    <n v="1792.8707199999999"/>
    <n v="-3972.2024300000003"/>
    <n v="926.22681"/>
    <n v="1009.2193199999999"/>
    <n v="0"/>
    <n v="0"/>
    <n v="0"/>
    <n v="0"/>
    <n v="0"/>
    <n v="0"/>
    <s v="Automoviles Residentes"/>
    <s v="Automóviles"/>
    <s v="Automóviles"/>
    <x v="13"/>
    <x v="0"/>
    <n v="25118610.095349997"/>
    <n v="21640816.292180002"/>
    <n v="1025001350.6946898"/>
    <n v="915229324.65265012"/>
    <n v="979173922.5983398"/>
    <n v="876641246.77608013"/>
    <n v="131854203.17789003"/>
    <n v="118102294.51461999"/>
    <n v="82072506.09262"/>
    <n v="71101630.919850022"/>
    <n v="944.70905000000005"/>
    <n v="946.62605000000008"/>
    <n v="7.1648004176662729E-4"/>
    <n v="8.015306170726567E-4"/>
    <n v="-1.91700000000003"/>
    <n v="-0.20250868862102811"/>
    <n v="100"/>
    <n v="100"/>
    <n v="3.7609925326835113E-3"/>
    <n v="4.3742622146007836E-3"/>
    <n v="9.216661513272427E-5"/>
    <n v="9.6480209306750776E-5"/>
    <n v="1.0343047632999147E-4"/>
    <n v="1.0798328888599467E-4"/>
    <m/>
    <m/>
    <m/>
    <n v="0"/>
    <m/>
    <n v="0"/>
    <m/>
    <n v="0"/>
    <m/>
    <n v="-145.13543183145376"/>
    <n v="189.78019952280547"/>
    <n v="-419.61685187091558"/>
    <n v="2.1844961307465375E-3"/>
    <n v="-145.13543183145376"/>
    <n v="-8.2234365073391551"/>
    <n v="193.56713718964795"/>
    <n v="-393.59159612600365"/>
    <s v="Resto"/>
    <n v="2024"/>
    <n v="4"/>
    <d v="2026-02-27T00:00:00"/>
    <x v="13"/>
    <x v="45"/>
  </r>
  <r>
    <n v="2025"/>
    <n v="12"/>
    <n v="18"/>
    <x v="77"/>
    <s v="Automoviles"/>
    <n v="5"/>
    <s v="ef2d127de37b942baad06145e54b0c619a1f22327b2ebbcfbec78f5564afe39d"/>
    <s v="a62909462c6310cff6f2c460478962c30aafe7f1a24cba6daff12de1aba6d3de"/>
    <x v="39"/>
    <n v="944.70905000000005"/>
    <n v="946.62605000000008"/>
    <n v="944.70905000000005"/>
    <n v="946.62605000000008"/>
    <n v="1792.8707200000001"/>
    <n v="-3972.2024299999998"/>
    <n v="1792.8707200000001"/>
    <n v="-3972.2024299999998"/>
    <n v="34851877.802999951"/>
    <n v="34722901.368000001"/>
    <n v="143.042"/>
    <n v="137.94900000000001"/>
    <n v="0"/>
    <n v="0"/>
    <n v="1792.8707199999999"/>
    <n v="-3972.2024300000003"/>
    <n v="926.22681"/>
    <n v="1009.2193199999999"/>
    <n v="0"/>
    <n v="0"/>
    <n v="0"/>
    <n v="0"/>
    <n v="0"/>
    <n v="0"/>
    <s v="Automoviles"/>
    <s v="Totales"/>
    <s v="Automoviles Total"/>
    <x v="11"/>
    <x v="0"/>
    <n v="25118610.095349997"/>
    <n v="21640816.292180002"/>
    <n v="1025001350.6946898"/>
    <n v="915229324.65265012"/>
    <n v="979173922.5983398"/>
    <n v="876641246.77608013"/>
    <n v="212351111.97566"/>
    <n v="193217367.41473997"/>
    <n v="130402312.61627001"/>
    <n v="114416301.70677"/>
    <n v="944.70905000000005"/>
    <n v="946.62605000000008"/>
    <n v="4.4488067013667628E-4"/>
    <n v="4.8992803424760089E-4"/>
    <n v="-1.91700000000003"/>
    <n v="-0.20250868862102811"/>
    <n v="100"/>
    <n v="100"/>
    <n v="3.7609925326835113E-3"/>
    <n v="4.3742622146007836E-3"/>
    <n v="9.216661513272427E-5"/>
    <n v="9.6480209306750776E-5"/>
    <n v="1.0343047632999147E-4"/>
    <n v="1.0798328888599467E-4"/>
    <m/>
    <m/>
    <m/>
    <n v="0"/>
    <m/>
    <n v="0"/>
    <m/>
    <n v="0"/>
    <m/>
    <n v="-145.13543183145376"/>
    <n v="189.78019952280547"/>
    <n v="-419.61685187091558"/>
    <n v="1.3748764757537803E-3"/>
    <n v="-145.13543183145376"/>
    <n v="-8.2234365073391551"/>
    <n v="193.56713718964795"/>
    <n v="-393.59159612600365"/>
    <s v="Resto"/>
    <n v="2024"/>
    <n v="4"/>
    <d v="2026-02-27T00:00:00"/>
    <x v="11"/>
    <x v="39"/>
  </r>
  <r>
    <n v="2025"/>
    <n v="12"/>
    <n v="18"/>
    <x v="77"/>
    <s v="Responsabilidad Civil y Riesgos Profesionales"/>
    <n v="5"/>
    <s v="ef2d127de37b942baad06145e54b0c619a1f22327b2ebbcfbec78f5564afe39d"/>
    <s v="a62909462c6310cff6f2c460478962c30aafe7f1a24cba6daff12de1aba6d3de"/>
    <x v="45"/>
    <n v="49671.740020000005"/>
    <n v="46596.07576"/>
    <n v="49671.740020000005"/>
    <n v="46596.07576"/>
    <n v="-20919.882049999997"/>
    <n v="22236.059040000004"/>
    <n v="-20919.882049999997"/>
    <n v="22236.059040000004"/>
    <n v="34851877.802999951"/>
    <n v="34722901.368000001"/>
    <n v="143.042"/>
    <n v="137.94900000000001"/>
    <n v="0"/>
    <n v="0"/>
    <n v="-21021.542269999998"/>
    <n v="22236.05904"/>
    <n v="39299.521580000001"/>
    <n v="43335.105090000005"/>
    <n v="0"/>
    <n v="0"/>
    <n v="0"/>
    <n v="0"/>
    <n v="0"/>
    <n v="0"/>
    <s v="Responsabilidad Civil y Riesgos Profesionales"/>
    <s v="Daños Sin Autos"/>
    <s v="Responsabilidad Civil y Riesgos Profesionales"/>
    <x v="22"/>
    <x v="0"/>
    <n v="25118610.095349997"/>
    <n v="21640816.292180002"/>
    <n v="1025001350.6946898"/>
    <n v="915229324.65265012"/>
    <n v="979173922.5983398"/>
    <n v="876641246.77608013"/>
    <n v="21871531.865920011"/>
    <n v="19519102.49123"/>
    <n v="10675318.01537"/>
    <n v="7926763.6329799984"/>
    <n v="49671.740020000005"/>
    <n v="46596.07576"/>
    <n v="0.22710681777803585"/>
    <n v="0.2387203806165564"/>
    <n v="3075.664260000005"/>
    <n v="6.6006937490652007"/>
    <n v="100"/>
    <n v="100"/>
    <n v="0.19774876010832829"/>
    <n v="0.21531570311808285"/>
    <n v="4.8460170307419812E-3"/>
    <n v="5.0728209640419014E-3"/>
    <n v="5.0911913008998312E-3"/>
    <n v="5.3152958443788588E-3"/>
    <m/>
    <m/>
    <m/>
    <n v="0"/>
    <m/>
    <n v="0"/>
    <m/>
    <n v="0"/>
    <m/>
    <n v="-194.08088911963958"/>
    <n v="-42.116265791326704"/>
    <n v="47.720883523604272"/>
    <n v="-0.19596495411078324"/>
    <n v="-194.53807543946868"/>
    <n v="-9.3125042655804116"/>
    <n v="-53.490580609760187"/>
    <n v="51.311884426769709"/>
    <s v="Resto"/>
    <n v="2024"/>
    <n v="4"/>
    <d v="2026-02-27T00:00:00"/>
    <x v="22"/>
    <x v="45"/>
  </r>
  <r>
    <n v="2025"/>
    <n v="12"/>
    <n v="18"/>
    <x v="77"/>
    <s v="RC General"/>
    <n v="5"/>
    <s v="ef2d127de37b942baad06145e54b0c619a1f22327b2ebbcfbec78f5564afe39d"/>
    <s v="a62909462c6310cff6f2c460478962c30aafe7f1a24cba6daff12de1aba6d3de"/>
    <x v="45"/>
    <n v="49671.740020000005"/>
    <n v="46596.07576"/>
    <n v="49671.740020000005"/>
    <n v="46596.07576"/>
    <n v="-20919.882049999997"/>
    <n v="22236.059040000004"/>
    <n v="-20919.882049999997"/>
    <n v="22236.059040000004"/>
    <n v="34851877.802999951"/>
    <n v="34722901.368000001"/>
    <n v="143.042"/>
    <n v="137.94900000000001"/>
    <n v="0"/>
    <n v="0"/>
    <n v="-21021.542269999998"/>
    <n v="22236.05904"/>
    <n v="39299.521580000001"/>
    <n v="43335.105090000005"/>
    <n v="0"/>
    <n v="0"/>
    <n v="0"/>
    <n v="0"/>
    <n v="0"/>
    <n v="0"/>
    <s v="RC General"/>
    <s v="Daños Sin Autos"/>
    <s v="Responsabilidad Civil y Riesgos Profesionales"/>
    <x v="21"/>
    <x v="0"/>
    <n v="25118610.095349997"/>
    <n v="21640816.292180002"/>
    <n v="1025001350.6946898"/>
    <n v="915229324.65265012"/>
    <n v="979173922.5983398"/>
    <n v="876641246.77608013"/>
    <n v="17283430.244149998"/>
    <n v="14944322.838619996"/>
    <n v="9150572.3407299984"/>
    <n v="6562817.1625400009"/>
    <n v="49671.740020000005"/>
    <n v="46596.07576"/>
    <n v="0.2873951485227455"/>
    <n v="0.31179783964238034"/>
    <n v="3075.664260000005"/>
    <n v="6.6006937490652007"/>
    <n v="100"/>
    <n v="100"/>
    <n v="0.19774876010832829"/>
    <n v="0.21531570311808285"/>
    <n v="4.8460170307419812E-3"/>
    <n v="5.0728209640419014E-3"/>
    <n v="5.0911913008998312E-3"/>
    <n v="5.3152958443788588E-3"/>
    <m/>
    <m/>
    <m/>
    <n v="0"/>
    <m/>
    <n v="0"/>
    <m/>
    <n v="0"/>
    <m/>
    <n v="-194.08088911963958"/>
    <n v="-42.116265791326704"/>
    <n v="47.720883523604272"/>
    <n v="-0.22861829043068455"/>
    <n v="-194.53807543946868"/>
    <n v="-9.3125042655804116"/>
    <n v="-53.490580609760187"/>
    <n v="51.311884426769709"/>
    <s v="Resto"/>
    <n v="2024"/>
    <n v="4"/>
    <d v="2026-02-27T00:00:00"/>
    <x v="21"/>
    <x v="45"/>
  </r>
  <r>
    <n v="2025"/>
    <n v="12"/>
    <n v="18"/>
    <x v="77"/>
    <s v="Riesgos Catastroficos"/>
    <n v="5"/>
    <s v="ef2d127de37b942baad06145e54b0c619a1f22327b2ebbcfbec78f5564afe39d"/>
    <s v="a62909462c6310cff6f2c460478962c30aafe7f1a24cba6daff12de1aba6d3de"/>
    <x v="14"/>
    <n v="987884.36320999998"/>
    <n v="902212.21197000006"/>
    <n v="987884.36320999998"/>
    <n v="902212.21197000006"/>
    <n v="42488.309509999999"/>
    <n v="-10293.910969999999"/>
    <n v="42488.309509999999"/>
    <n v="-10293.910969999999"/>
    <n v="34851877.802999951"/>
    <n v="34722901.368000001"/>
    <n v="143.042"/>
    <n v="137.94900000000001"/>
    <n v="0"/>
    <n v="0"/>
    <n v="-3697.4926399999999"/>
    <n v="4096.3264799999997"/>
    <n v="9727.3982599999999"/>
    <n v="9586.9082200000012"/>
    <n v="0"/>
    <n v="0"/>
    <n v="0"/>
    <n v="0"/>
    <n v="0"/>
    <n v="0"/>
    <s v="Riesgos Catastroficos"/>
    <s v="Daños Sin Autos"/>
    <s v="Riesgos Catastroficos"/>
    <x v="15"/>
    <x v="0"/>
    <n v="25118610.095349997"/>
    <n v="21640816.292180002"/>
    <n v="1025001350.6946898"/>
    <n v="915229324.65265012"/>
    <n v="979173922.5983398"/>
    <n v="876641246.77608013"/>
    <n v="38761762.84839002"/>
    <n v="34998585.621450007"/>
    <n v="12144880.34196"/>
    <n v="6399232.7254699999"/>
    <n v="987884.36320999998"/>
    <n v="902212.21197000006"/>
    <n v="2.5486053538739712"/>
    <n v="2.5778533502138163"/>
    <n v="85672.151239999919"/>
    <n v="9.495787144460488"/>
    <n v="100"/>
    <n v="100"/>
    <n v="3.9328782900805446"/>
    <n v="4.1690304089685295"/>
    <n v="9.6378835261091714E-2"/>
    <n v="0.10088957032153656"/>
    <n v="9.8577721197079179E-2"/>
    <n v="0.10291692471555032"/>
    <m/>
    <m/>
    <m/>
    <n v="0"/>
    <m/>
    <n v="0"/>
    <m/>
    <n v="0"/>
    <m/>
    <n v="-512.75186499888684"/>
    <n v="4.3009395727187991"/>
    <n v="-1.1409633823868357"/>
    <n v="0.3498454353906218"/>
    <n v="-190.26362176092957"/>
    <n v="1.4654363719359687"/>
    <n v="-38.011116037105694"/>
    <n v="42.728337290789241"/>
    <s v="Medianas"/>
    <n v="2024"/>
    <n v="4"/>
    <d v="2026-02-27T00:00:00"/>
    <x v="15"/>
    <x v="14"/>
  </r>
  <r>
    <n v="2025"/>
    <n v="12"/>
    <n v="18"/>
    <x v="77"/>
    <s v="Terremoto y Erupcion Volcanica"/>
    <n v="5"/>
    <s v="ef2d127de37b942baad06145e54b0c619a1f22327b2ebbcfbec78f5564afe39d"/>
    <s v="a62909462c6310cff6f2c460478962c30aafe7f1a24cba6daff12de1aba6d3de"/>
    <x v="16"/>
    <n v="703429.91353000002"/>
    <n v="643576.23652000003"/>
    <n v="703429.91353000002"/>
    <n v="643576.23652000003"/>
    <n v="4066.4365899999998"/>
    <n v="2954.9688699999992"/>
    <n v="4066.4365899999998"/>
    <n v="2954.9688699999992"/>
    <n v="34851877.802999951"/>
    <n v="34722901.368000001"/>
    <n v="143.042"/>
    <n v="137.94900000000001"/>
    <n v="0"/>
    <n v="0"/>
    <n v="844.59217000000001"/>
    <n v="-412.07913000000002"/>
    <n v="6995.1634299999996"/>
    <n v="7161.85088"/>
    <n v="0"/>
    <n v="0"/>
    <n v="0"/>
    <n v="0"/>
    <n v="0"/>
    <n v="0"/>
    <s v="Terremoto y Erupcion Volcanica"/>
    <s v="Daños Sin Autos"/>
    <s v="Riesgos Catastroficos"/>
    <x v="16"/>
    <x v="0"/>
    <n v="25118610.095349997"/>
    <n v="21640816.292180002"/>
    <n v="1025001350.6946898"/>
    <n v="915229324.65265012"/>
    <n v="979173922.5983398"/>
    <n v="876641246.77608013"/>
    <n v="15563905.993049996"/>
    <n v="14505796.106170004"/>
    <n v="760196.79989999975"/>
    <n v="-222767.64615000002"/>
    <n v="987884.36320999998"/>
    <n v="902212.21197000006"/>
    <n v="4.51962324781526"/>
    <n v="4.4366833216844714"/>
    <n v="59853.677009999985"/>
    <n v="9.3001689020784539"/>
    <n v="71.20569367494565"/>
    <n v="71.333132934959636"/>
    <n v="2.8004332678431925"/>
    <n v="2.9739000037284127"/>
    <n v="6.8627218203493462E-2"/>
    <n v="7.1839118393122195E-2"/>
    <n v="7.0318576905766386E-2"/>
    <n v="7.3413866719915857E-2"/>
    <m/>
    <m/>
    <m/>
    <n v="0"/>
    <m/>
    <n v="0"/>
    <m/>
    <n v="0"/>
    <m/>
    <n v="37.613517058810864"/>
    <n v="0.57808695817235434"/>
    <n v="0.45914822554331053"/>
    <n v="0.53491893027370285"/>
    <n v="-304.95873450324939"/>
    <n v="-2.3274353626307365"/>
    <n v="12.073944782731118"/>
    <n v="-5.7538077363599065"/>
    <s v="Medianas"/>
    <n v="2024"/>
    <n v="4"/>
    <d v="2026-02-27T00:00:00"/>
    <x v="16"/>
    <x v="16"/>
  </r>
  <r>
    <n v="2025"/>
    <n v="12"/>
    <n v="18"/>
    <x v="77"/>
    <s v="Huracan y Otros Riesgos Hidrometeorologicos"/>
    <n v="5"/>
    <s v="ef2d127de37b942baad06145e54b0c619a1f22327b2ebbcfbec78f5564afe39d"/>
    <s v="a62909462c6310cff6f2c460478962c30aafe7f1a24cba6daff12de1aba6d3de"/>
    <x v="17"/>
    <n v="284454.44968000002"/>
    <n v="258635.97545"/>
    <n v="284454.44968000002"/>
    <n v="258635.97545"/>
    <n v="38421.872920000002"/>
    <n v="-13248.879839999996"/>
    <n v="38421.872920000002"/>
    <n v="-13248.879839999996"/>
    <n v="34851877.802999951"/>
    <n v="34722901.368000001"/>
    <n v="143.042"/>
    <n v="137.94900000000001"/>
    <n v="0"/>
    <n v="0"/>
    <n v="-4542.0848099999994"/>
    <n v="4508.4056100000007"/>
    <n v="2732.2348299999999"/>
    <n v="2425.0573399999998"/>
    <n v="0"/>
    <n v="0"/>
    <n v="0"/>
    <n v="0"/>
    <n v="0"/>
    <n v="0"/>
    <s v="Huracan y Otros Riesgos Hidrometeorologicos"/>
    <s v="Daños Sin Autos"/>
    <s v="Riesgos Catastroficos"/>
    <x v="14"/>
    <x v="0"/>
    <n v="25118610.095349997"/>
    <n v="21640816.292180002"/>
    <n v="1025001350.6946898"/>
    <n v="915229324.65265012"/>
    <n v="979173922.5983398"/>
    <n v="876641246.77608013"/>
    <n v="23197857.011369999"/>
    <n v="20492623.836209998"/>
    <n v="11407851.490080001"/>
    <n v="6622132.7381100012"/>
    <n v="987884.36320999998"/>
    <n v="902212.21197000006"/>
    <n v="1.2262100311273578"/>
    <n v="1.2620930219438087"/>
    <n v="25818.474230000022"/>
    <n v="9.9825533493855811"/>
    <n v="28.794306325054357"/>
    <n v="28.666867065040353"/>
    <n v="1.1324450222373521"/>
    <n v="1.1951304052401164"/>
    <n v="2.7751617057598255E-2"/>
    <n v="2.9050451928414371E-2"/>
    <n v="2.8259144291312793E-2"/>
    <n v="2.9503057995634466E-2"/>
    <m/>
    <m/>
    <m/>
    <n v="0"/>
    <m/>
    <n v="0"/>
    <m/>
    <n v="0"/>
    <m/>
    <n v="-390.00091618311495"/>
    <n v="13.507214586807514"/>
    <n v="-5.1225974333030457"/>
    <n v="0.33680200827834023"/>
    <n v="-200.74703127698393"/>
    <n v="12.666813478315531"/>
    <n v="-166.24064520837689"/>
    <n v="185.9092375110603"/>
    <s v="Resto"/>
    <n v="2024"/>
    <n v="4"/>
    <d v="2026-02-27T00:00:00"/>
    <x v="14"/>
    <x v="17"/>
  </r>
  <r>
    <n v="2025"/>
    <n v="12"/>
    <n v="18"/>
    <x v="77"/>
    <s v="Gastos Medicos"/>
    <n v="5"/>
    <s v="ef2d127de37b942baad06145e54b0c619a1f22327b2ebbcfbec78f5564afe39d"/>
    <s v="a62909462c6310cff6f2c460478962c30aafe7f1a24cba6daff12de1aba6d3de"/>
    <x v="26"/>
    <n v="310932.67849000002"/>
    <n v="288500.49666"/>
    <n v="310932.67849000002"/>
    <n v="288500.49666"/>
    <n v="33913.987400000005"/>
    <n v="31024.77823"/>
    <n v="33913.987400000005"/>
    <n v="31024.77823"/>
    <n v="34851877.802999951"/>
    <n v="34722901.368000001"/>
    <n v="143.042"/>
    <n v="137.94900000000001"/>
    <n v="0"/>
    <n v="0"/>
    <n v="33913.987399999998"/>
    <n v="31024.77823"/>
    <n v="306320.69374000002"/>
    <n v="286877.31872000004"/>
    <n v="0"/>
    <n v="0"/>
    <n v="0"/>
    <n v="0"/>
    <n v="0"/>
    <n v="0"/>
    <s v="Gastos Medicos"/>
    <s v="Accidentes y Enfermedades"/>
    <s v="Gastos Medicos"/>
    <x v="28"/>
    <x v="0"/>
    <n v="25118610.095349997"/>
    <n v="21640816.292180002"/>
    <n v="1025001350.6946898"/>
    <n v="915229324.65265012"/>
    <n v="979173922.5983398"/>
    <n v="876641246.77608013"/>
    <n v="177180208.77595001"/>
    <n v="158266338.74798006"/>
    <n v="139622278.47811997"/>
    <n v="117437565.55420999"/>
    <n v="1034908.11566"/>
    <n v="979435.60864999995"/>
    <n v="0.17548950903607086"/>
    <n v="0.1822879703557192"/>
    <n v="22432.181830000016"/>
    <n v="7.7754395883888217"/>
    <n v="30.044471947319352"/>
    <n v="29.455790060323945"/>
    <n v="1.2378578166136684"/>
    <n v="1.3331313050527158"/>
    <n v="3.0334855488655395E-2"/>
    <n v="3.1754591427936303E-2"/>
    <n v="3.1522208575374522E-2"/>
    <n v="3.29097561540692E-2"/>
    <m/>
    <m/>
    <m/>
    <n v="0"/>
    <m/>
    <n v="0"/>
    <m/>
    <n v="0"/>
    <m/>
    <n v="9.3125860516425121"/>
    <n v="10.907180153819285"/>
    <n v="10.753804097107997"/>
    <n v="2.4289810888105955E-2"/>
    <n v="9.3125860516424908"/>
    <n v="6.7775922846578407"/>
    <n v="11.071399384066959"/>
    <n v="10.814650097967842"/>
    <s v="Resto"/>
    <n v="2024"/>
    <n v="4"/>
    <d v="2026-02-27T00:00:00"/>
    <x v="28"/>
    <x v="26"/>
  </r>
  <r>
    <n v="2025"/>
    <n v="12"/>
    <n v="18"/>
    <x v="77"/>
    <s v="AP Individual"/>
    <n v="5"/>
    <s v="ef2d127de37b942baad06145e54b0c619a1f22327b2ebbcfbec78f5564afe39d"/>
    <s v="a62909462c6310cff6f2c460478962c30aafe7f1a24cba6daff12de1aba6d3de"/>
    <x v="25"/>
    <n v="675754.12479999999"/>
    <n v="641265.71567999991"/>
    <n v="675754.12479999999"/>
    <n v="641265.71567999991"/>
    <n v="23318.645280000001"/>
    <n v="15895.4203"/>
    <n v="23318.645280000001"/>
    <n v="15895.4203"/>
    <n v="34851877.802999951"/>
    <n v="34722901.368000001"/>
    <n v="143.042"/>
    <n v="137.94900000000001"/>
    <n v="0"/>
    <n v="0"/>
    <n v="21914.788379999998"/>
    <n v="16065.538349999999"/>
    <n v="667456.19727999996"/>
    <n v="633565.41316999996"/>
    <n v="0"/>
    <n v="0"/>
    <n v="0"/>
    <n v="0"/>
    <n v="0"/>
    <n v="0"/>
    <s v="AP Individual"/>
    <s v="Accidentes y Enfermedades"/>
    <s v="Accidentes Personales"/>
    <x v="4"/>
    <x v="0"/>
    <n v="25118610.095349997"/>
    <n v="21640816.292180002"/>
    <n v="1025001350.6946898"/>
    <n v="915229324.65265012"/>
    <n v="979173922.5983398"/>
    <n v="876641246.77608013"/>
    <n v="3822693.4372799997"/>
    <n v="3705521.2749200007"/>
    <n v="405025.26086999994"/>
    <n v="387436.92212"/>
    <n v="1034908.11566"/>
    <n v="979435.60864999995"/>
    <n v="17.677434402922625"/>
    <n v="17.305681659966837"/>
    <n v="34488.409120000084"/>
    <n v="5.3781776066772036"/>
    <n v="65.29605040047889"/>
    <n v="65.472983626140078"/>
    <n v="2.690252853302169"/>
    <n v="2.9632233231041472"/>
    <n v="6.5927144812249358E-2"/>
    <n v="6.9012675808074644E-2"/>
    <n v="7.0066124238684607E-2"/>
    <n v="7.3150301567295281E-2"/>
    <m/>
    <m/>
    <m/>
    <n v="0"/>
    <m/>
    <n v="0"/>
    <m/>
    <n v="0"/>
    <m/>
    <n v="46.7004007437287"/>
    <n v="3.4507588521049009"/>
    <n v="2.4787572314145088"/>
    <n v="5.7573310933523558"/>
    <n v="36.408677397355937"/>
    <n v="5.3492162617321259"/>
    <n v="3.2833298228867407"/>
    <n v="2.535734750673527"/>
    <s v="Grandes"/>
    <n v="2024"/>
    <n v="4"/>
    <d v="2026-02-27T00:00:00"/>
    <x v="4"/>
    <x v="25"/>
  </r>
  <r>
    <n v="2025"/>
    <n v="12"/>
    <n v="18"/>
    <x v="77"/>
    <s v="AP Gpo y Col"/>
    <n v="5"/>
    <s v="ef2d127de37b942baad06145e54b0c619a1f22327b2ebbcfbec78f5564afe39d"/>
    <s v="a62909462c6310cff6f2c460478962c30aafe7f1a24cba6daff12de1aba6d3de"/>
    <x v="27"/>
    <n v="48221.31237"/>
    <n v="49669.396310000004"/>
    <n v="48221.31237"/>
    <n v="49669.396310000004"/>
    <n v="2623.3367800000001"/>
    <n v="3037.3699500000002"/>
    <n v="2623.3367800000001"/>
    <n v="3037.3699500000002"/>
    <n v="34851877.802999951"/>
    <n v="34722901.368000001"/>
    <n v="143.042"/>
    <n v="137.94900000000001"/>
    <n v="0"/>
    <n v="0"/>
    <n v="2623.3367799999996"/>
    <n v="3037.3699500000002"/>
    <n v="48714.779450000002"/>
    <n v="49019.955829999999"/>
    <n v="0"/>
    <n v="0"/>
    <n v="0"/>
    <n v="0"/>
    <n v="0"/>
    <n v="0"/>
    <s v="AP Gpo y Col"/>
    <s v="Accidentes y Enfermedades"/>
    <s v="Accidentes Personales"/>
    <x v="3"/>
    <x v="0"/>
    <n v="25118610.095349997"/>
    <n v="21640816.292180002"/>
    <n v="1025001350.6946898"/>
    <n v="915229324.65265012"/>
    <n v="979173922.5983398"/>
    <n v="876641246.77608013"/>
    <n v="2989208.7794700004"/>
    <n v="2889579.59987"/>
    <n v="1322156.15447"/>
    <n v="1195750.6656100003"/>
    <n v="1034908.11566"/>
    <n v="979435.60864999995"/>
    <n v="1.6131798053446722"/>
    <n v="1.7189142777805668"/>
    <n v="-1448.0839400000041"/>
    <n v="-2.9154450176163249"/>
    <n v="4.6594776522017556"/>
    <n v="5.0712263135359725"/>
    <n v="0.1919744451900498"/>
    <n v="0.22951720323021388"/>
    <n v="4.7045120806248923E-3"/>
    <n v="4.9246932804378344E-3"/>
    <n v="5.4269891678624532E-3"/>
    <n v="5.6658748938249563E-3"/>
    <m/>
    <m/>
    <m/>
    <n v="0"/>
    <m/>
    <n v="0"/>
    <m/>
    <n v="0"/>
    <m/>
    <n v="-13.631305267901272"/>
    <n v="5.4402019585681387"/>
    <n v="6.1151738810010112"/>
    <n v="0.19841353618715274"/>
    <n v="-13.631305267901283"/>
    <n v="-0.62255539572156904"/>
    <n v="5.385094235503102"/>
    <n v="6.1961907116634798"/>
    <s v="Resto"/>
    <n v="2024"/>
    <n v="4"/>
    <d v="2026-02-27T00:00:00"/>
    <x v="3"/>
    <x v="27"/>
  </r>
  <r>
    <n v="2025"/>
    <n v="12"/>
    <n v="18"/>
    <x v="77"/>
    <s v="Accidentes Personales"/>
    <n v="5"/>
    <s v="ef2d127de37b942baad06145e54b0c619a1f22327b2ebbcfbec78f5564afe39d"/>
    <s v="a62909462c6310cff6f2c460478962c30aafe7f1a24cba6daff12de1aba6d3de"/>
    <x v="25"/>
    <n v="723975.43716999993"/>
    <n v="690935.11199"/>
    <n v="723975.43716999993"/>
    <n v="690935.11199"/>
    <n v="25941.982059999998"/>
    <n v="18932.790250000002"/>
    <n v="25941.982059999998"/>
    <n v="18932.790250000002"/>
    <n v="34851877.802999951"/>
    <n v="34722901.368000001"/>
    <n v="143.042"/>
    <n v="137.94900000000001"/>
    <n v="0"/>
    <n v="0"/>
    <n v="24538.12516"/>
    <n v="19102.908299999999"/>
    <n v="716170.97672999999"/>
    <n v="682585.36899999995"/>
    <n v="0"/>
    <n v="0"/>
    <n v="0"/>
    <n v="0"/>
    <n v="0"/>
    <n v="0"/>
    <s v="Accidentes Personales"/>
    <s v="Accidentes y Enfermedades"/>
    <s v="Accidentes Personales"/>
    <x v="5"/>
    <x v="0"/>
    <n v="25118610.095349997"/>
    <n v="21640816.292180002"/>
    <n v="1025001350.6946898"/>
    <n v="915229324.65265012"/>
    <n v="979173922.5983398"/>
    <n v="876641246.77608013"/>
    <n v="6811902.2167499969"/>
    <n v="6595100.8747899998"/>
    <n v="1727181.4153400001"/>
    <n v="1583187.5877299996"/>
    <n v="1034908.11566"/>
    <n v="979435.60864999995"/>
    <n v="10.628094974554896"/>
    <n v="10.476490429905679"/>
    <n v="33040.325179999927"/>
    <n v="4.7819722296119416"/>
    <n v="69.955528052680634"/>
    <n v="70.544209939676065"/>
    <n v="2.8822272984922184"/>
    <n v="3.1927405263343616"/>
    <n v="7.0631656892874248E-2"/>
    <n v="7.3937369088512464E-2"/>
    <n v="7.549311340654706E-2"/>
    <n v="7.8816176461120255E-2"/>
    <m/>
    <m/>
    <m/>
    <n v="0"/>
    <m/>
    <n v="0"/>
    <m/>
    <n v="0"/>
    <m/>
    <n v="37.021441200406244"/>
    <n v="3.5832682613386022"/>
    <n v="2.7401690725299277"/>
    <n v="1.5019836265950821"/>
    <n v="28.452300427992959"/>
    <n v="4.9203527141526093"/>
    <n v="3.4262942729178758"/>
    <n v="2.7986108650389196"/>
    <s v="Grandes"/>
    <n v="2024"/>
    <n v="4"/>
    <d v="2026-02-27T00:00:00"/>
    <x v="5"/>
    <x v="25"/>
  </r>
  <r>
    <n v="2025"/>
    <n v="12"/>
    <n v="18"/>
    <x v="77"/>
    <s v="Accidentes y Enfermedades Total"/>
    <n v="5"/>
    <s v="ef2d127de37b942baad06145e54b0c619a1f22327b2ebbcfbec78f5564afe39d"/>
    <s v="a62909462c6310cff6f2c460478962c30aafe7f1a24cba6daff12de1aba6d3de"/>
    <x v="17"/>
    <n v="1034908.11566"/>
    <n v="979435.60864999995"/>
    <n v="1034908.11566"/>
    <n v="979435.60864999995"/>
    <n v="59855.969460000015"/>
    <n v="49957.568480000002"/>
    <n v="59855.969460000015"/>
    <n v="49957.568480000002"/>
    <n v="34851877.802999951"/>
    <n v="34722901.368000001"/>
    <n v="143.042"/>
    <n v="137.94900000000001"/>
    <n v="0"/>
    <n v="0"/>
    <n v="58452.112560000001"/>
    <n v="50127.686529999999"/>
    <n v="1022491.67047"/>
    <n v="969462.68772000005"/>
    <n v="0"/>
    <n v="0"/>
    <n v="0"/>
    <n v="0"/>
    <n v="0"/>
    <n v="0"/>
    <s v="Accidentes y Enfermedades Total"/>
    <s v="Totales"/>
    <s v="Accidentes y Enfermedades Total"/>
    <x v="2"/>
    <x v="0"/>
    <n v="25118610.095349997"/>
    <n v="21640816.292180002"/>
    <n v="1025001350.6946898"/>
    <n v="915229324.65265012"/>
    <n v="979173922.5983398"/>
    <n v="876641246.77608013"/>
    <n v="188947947.14104998"/>
    <n v="169654061.67242995"/>
    <n v="145343919.95890003"/>
    <n v="122278581.2772"/>
    <n v="1034908.11566"/>
    <n v="979435.60864999995"/>
    <n v="0.54772128055323044"/>
    <n v="0.57731338642578789"/>
    <n v="55472.507010000059"/>
    <n v="5.6637216903375975"/>
    <n v="100"/>
    <n v="100"/>
    <n v="4.1200851151058879"/>
    <n v="4.5258718313870769"/>
    <n v="0.10096651238152965"/>
    <n v="0.10569196051644879"/>
    <n v="0.1070153219819216"/>
    <n v="0.11172593261518945"/>
    <m/>
    <m/>
    <m/>
    <n v="0"/>
    <m/>
    <n v="0"/>
    <m/>
    <n v="0"/>
    <m/>
    <n v="19.813616397208644"/>
    <n v="5.7836989153213478"/>
    <n v="5.1006485815702334"/>
    <n v="4.1182300213814187E-2"/>
    <n v="16.606443676625826"/>
    <n v="5.4699354004757561"/>
    <n v="5.7166345945030361"/>
    <n v="5.1706669235400078"/>
    <s v="Resto"/>
    <n v="2024"/>
    <n v="4"/>
    <d v="2026-02-27T00:00:00"/>
    <x v="2"/>
    <x v="17"/>
  </r>
  <r>
    <n v="2025"/>
    <n v="12"/>
    <n v="18"/>
    <x v="77"/>
    <s v="GMM. Individual"/>
    <n v="5"/>
    <s v="ef2d127de37b942baad06145e54b0c619a1f22327b2ebbcfbec78f5564afe39d"/>
    <s v="a62909462c6310cff6f2c460478962c30aafe7f1a24cba6daff12de1aba6d3de"/>
    <x v="27"/>
    <n v="310932.67849000002"/>
    <n v="288500.49666"/>
    <n v="310932.67849000002"/>
    <n v="288500.49666"/>
    <n v="33913.987400000005"/>
    <n v="31024.77823"/>
    <n v="33913.987400000005"/>
    <n v="31024.77823"/>
    <n v="34851877.802999951"/>
    <n v="34722901.368000001"/>
    <n v="143.042"/>
    <n v="137.94900000000001"/>
    <n v="0"/>
    <n v="0"/>
    <n v="33913.987399999998"/>
    <n v="31024.77823"/>
    <n v="306320.69374000002"/>
    <n v="286877.31872000004"/>
    <n v="0"/>
    <n v="0"/>
    <n v="0"/>
    <n v="0"/>
    <n v="0"/>
    <n v="0"/>
    <s v="GMM. Individual"/>
    <s v="Accidentes y Enfermedades"/>
    <s v="Gastos Medicos"/>
    <x v="38"/>
    <x v="0"/>
    <n v="25118610.095349997"/>
    <n v="21640816.292180002"/>
    <n v="1025001350.6946898"/>
    <n v="915229324.65265012"/>
    <n v="979173922.5983398"/>
    <n v="876641246.77608013"/>
    <n v="87718256.398300007"/>
    <n v="79278951.097049981"/>
    <n v="65696782.829490021"/>
    <n v="55238627.625970006"/>
    <n v="1034908.11566"/>
    <n v="979435.60864999995"/>
    <n v="0.35446746350971237"/>
    <n v="0.36390554197271069"/>
    <n v="22432.181830000016"/>
    <n v="7.7754395883888217"/>
    <n v="30.044471947319352"/>
    <n v="29.455790060323945"/>
    <n v="1.2378578166136684"/>
    <n v="1.3331313050527158"/>
    <n v="3.0334855488655395E-2"/>
    <n v="3.1754591427936303E-2"/>
    <n v="3.1522208575374522E-2"/>
    <n v="3.29097561540692E-2"/>
    <m/>
    <m/>
    <m/>
    <n v="0"/>
    <m/>
    <n v="0"/>
    <m/>
    <n v="0"/>
    <m/>
    <n v="9.3125860516425121"/>
    <n v="10.907180153819285"/>
    <n v="10.753804097107997"/>
    <n v="5.1621991122488685E-2"/>
    <n v="9.3125860516424908"/>
    <n v="6.7775922846578407"/>
    <n v="11.071399384066959"/>
    <n v="10.814650097967842"/>
    <s v="Resto"/>
    <n v="2024"/>
    <n v="4"/>
    <d v="2026-02-27T00:00:00"/>
    <x v="38"/>
    <x v="27"/>
  </r>
  <r>
    <n v="2025"/>
    <n v="12"/>
    <n v="18"/>
    <x v="77"/>
    <s v="Diversos"/>
    <n v="5"/>
    <s v="ef2d127de37b942baad06145e54b0c619a1f22327b2ebbcfbec78f5564afe39d"/>
    <s v="a62909462c6310cff6f2c460478962c30aafe7f1a24cba6daff12de1aba6d3de"/>
    <x v="25"/>
    <n v="2886074.1334799998"/>
    <n v="2672012.10733"/>
    <n v="2886074.1334799998"/>
    <n v="2672012.10733"/>
    <n v="112737.41368000001"/>
    <n v="113487.65045"/>
    <n v="112737.41368000001"/>
    <n v="113487.65045"/>
    <n v="34851877.802999951"/>
    <n v="34722901.368000001"/>
    <n v="143.042"/>
    <n v="137.94900000000001"/>
    <n v="0"/>
    <n v="0"/>
    <n v="112597.79914"/>
    <n v="113673.62025000001"/>
    <n v="2868164.59711"/>
    <n v="2650053.93499"/>
    <n v="0"/>
    <n v="0"/>
    <n v="0"/>
    <n v="0"/>
    <n v="0"/>
    <n v="0"/>
    <s v="Diversos"/>
    <s v="Daños Sin Autos"/>
    <s v="Diversos"/>
    <x v="6"/>
    <x v="0"/>
    <n v="25118610.095349997"/>
    <n v="21640816.292180002"/>
    <n v="1025001350.6946898"/>
    <n v="915229324.65265012"/>
    <n v="979173922.5983398"/>
    <n v="876641246.77608013"/>
    <n v="37295032.047789998"/>
    <n v="33101301.12385001"/>
    <n v="10154871.342620004"/>
    <n v="8675799.5556700006"/>
    <n v="2886074.1334799998"/>
    <n v="2672012.10733"/>
    <n v="7.738494847736753"/>
    <n v="8.0722268207299361"/>
    <n v="214062.02614999982"/>
    <n v="8.0112670733330162"/>
    <n v="100"/>
    <n v="100"/>
    <n v="11.489784357193694"/>
    <n v="12.347094819595796"/>
    <n v="0.28156783710811473"/>
    <n v="0.29474581245193932"/>
    <n v="0.29195001027136974"/>
    <n v="0.30480109362370789"/>
    <m/>
    <m/>
    <m/>
    <n v="0"/>
    <m/>
    <n v="0"/>
    <m/>
    <n v="0"/>
    <m/>
    <n v="-0.66107348863524429"/>
    <n v="3.9062549493162999"/>
    <n v="4.2472730620746395"/>
    <n v="1.110180620475623"/>
    <n v="-0.94641228777088138"/>
    <n v="8.2304235110151946"/>
    <n v="3.9257788501209103"/>
    <n v="4.2894832723632454"/>
    <s v="Grandes"/>
    <n v="2024"/>
    <n v="4"/>
    <d v="2026-02-27T00:00:00"/>
    <x v="6"/>
    <x v="25"/>
  </r>
  <r>
    <n v="2025"/>
    <n v="12"/>
    <n v="18"/>
    <x v="77"/>
    <s v="Miscelaneos"/>
    <n v="5"/>
    <s v="ef2d127de37b942baad06145e54b0c619a1f22327b2ebbcfbec78f5564afe39d"/>
    <s v="a62909462c6310cff6f2c460478962c30aafe7f1a24cba6daff12de1aba6d3de"/>
    <x v="1"/>
    <n v="2857851.1267900001"/>
    <n v="2647321.6771499999"/>
    <n v="2857851.1267900001"/>
    <n v="2647321.6771499999"/>
    <n v="109670.02879999999"/>
    <n v="111756.47143999999"/>
    <n v="109670.02879999999"/>
    <n v="111756.47143999999"/>
    <n v="34851877.802999951"/>
    <n v="34722901.368000001"/>
    <n v="143.042"/>
    <n v="137.94900000000001"/>
    <n v="0"/>
    <n v="0"/>
    <n v="109530.41426000001"/>
    <n v="111942.44124"/>
    <n v="2840148.4597300002"/>
    <n v="2625398.1291"/>
    <n v="0"/>
    <n v="0"/>
    <n v="0"/>
    <n v="0"/>
    <n v="0"/>
    <n v="0"/>
    <s v="Miscelaneos"/>
    <s v="Daños Sin Autos"/>
    <s v="Diversos"/>
    <x v="8"/>
    <x v="0"/>
    <n v="25118610.095349997"/>
    <n v="21640816.292180002"/>
    <n v="1025001350.6946898"/>
    <n v="915229324.65265012"/>
    <n v="979173922.5983398"/>
    <n v="876641246.77608013"/>
    <n v="18488020.312490001"/>
    <n v="15556913.919899998"/>
    <n v="3138927.3225399987"/>
    <n v="3067729.12347"/>
    <n v="2886074.1334799998"/>
    <n v="2672012.10733"/>
    <n v="15.457853672192872"/>
    <n v="17.017010512371705"/>
    <n v="210529.44964000024"/>
    <n v="7.952545074410744"/>
    <n v="99.022096959929144"/>
    <n v="99.075961141333607"/>
    <n v="11.377425406667111"/>
    <n v="12.233002865546345"/>
    <n v="0.27881437666917269"/>
    <n v="0.29186348419149022"/>
    <n v="0.28925227872858172"/>
    <n v="0.30198461307698471"/>
    <m/>
    <m/>
    <m/>
    <n v="0"/>
    <m/>
    <n v="0"/>
    <m/>
    <n v="0"/>
    <m/>
    <n v="-1.86695464979868"/>
    <n v="3.8374997134012268"/>
    <n v="4.2214919480549309"/>
    <n v="3.4938696417875565"/>
    <n v="-2.1547028573628335"/>
    <n v="8.1797243720752366"/>
    <n v="3.8565031304882056"/>
    <n v="4.2638272648718019"/>
    <s v="Grandes"/>
    <n v="2024"/>
    <n v="4"/>
    <d v="2026-02-27T00:00:00"/>
    <x v="8"/>
    <x v="1"/>
  </r>
  <r>
    <n v="2025"/>
    <n v="12"/>
    <n v="18"/>
    <x v="77"/>
    <s v="Tecnicos"/>
    <n v="5"/>
    <s v="ef2d127de37b942baad06145e54b0c619a1f22327b2ebbcfbec78f5564afe39d"/>
    <s v="a62909462c6310cff6f2c460478962c30aafe7f1a24cba6daff12de1aba6d3de"/>
    <x v="15"/>
    <n v="28223.006690000002"/>
    <n v="24690.430179999999"/>
    <n v="28223.006690000002"/>
    <n v="24690.430179999999"/>
    <n v="3067.3848800000005"/>
    <n v="1731.1790099999998"/>
    <n v="3067.3848800000005"/>
    <n v="1731.1790099999998"/>
    <n v="34851877.802999951"/>
    <n v="34722901.368000001"/>
    <n v="143.042"/>
    <n v="137.94900000000001"/>
    <n v="0"/>
    <n v="0"/>
    <n v="3067.3848800000001"/>
    <n v="1731.1790100000001"/>
    <n v="28016.13738"/>
    <n v="24655.80589"/>
    <n v="0"/>
    <n v="0"/>
    <n v="0"/>
    <n v="0"/>
    <n v="0"/>
    <n v="0"/>
    <s v="Tecnicos"/>
    <s v="Daños Sin Autos"/>
    <s v="Diversos"/>
    <x v="7"/>
    <x v="0"/>
    <n v="25118610.095349997"/>
    <n v="21640816.292180002"/>
    <n v="1025001350.6946898"/>
    <n v="915229324.65265012"/>
    <n v="979173922.5983398"/>
    <n v="876641246.77608013"/>
    <n v="18807011.735299997"/>
    <n v="17544387.203949999"/>
    <n v="7015944.0200799983"/>
    <n v="5608070.4322000016"/>
    <n v="2886074.1334799998"/>
    <n v="2672012.10733"/>
    <n v="0.15006640654680173"/>
    <n v="0.14073122015023196"/>
    <n v="3532.5765100000026"/>
    <n v="14.307472507552731"/>
    <n v="0.97790304007087225"/>
    <n v="0.92403885866639413"/>
    <n v="0.11235895052658465"/>
    <n v="0.11409195404945048"/>
    <n v="2.7534604389420556E-3"/>
    <n v="2.8823282604491058E-3"/>
    <n v="2.6977315427879857E-3"/>
    <n v="2.8164805467231976E-3"/>
    <m/>
    <m/>
    <m/>
    <n v="0"/>
    <m/>
    <n v="0"/>
    <m/>
    <n v="0"/>
    <m/>
    <n v="77.184731462288283"/>
    <n v="10.868384483949539"/>
    <n v="7.0115384680592054"/>
    <n v="4.3720201746493201E-2"/>
    <n v="77.184731462288241"/>
    <n v="13.62896635783013"/>
    <n v="10.948635917918246"/>
    <n v="7.0213848118513074"/>
    <s v="Resto"/>
    <n v="2024"/>
    <n v="4"/>
    <d v="2026-02-27T00:00:00"/>
    <x v="7"/>
    <x v="15"/>
  </r>
  <r>
    <n v="2025"/>
    <n v="12"/>
    <n v="18"/>
    <x v="77"/>
    <s v="Daños Sin Autos"/>
    <n v="5"/>
    <s v="ef2d127de37b942baad06145e54b0c619a1f22327b2ebbcfbec78f5564afe39d"/>
    <s v="a62909462c6310cff6f2c460478962c30aafe7f1a24cba6daff12de1aba6d3de"/>
    <x v="12"/>
    <n v="4308609.9403800005"/>
    <n v="3976081.50881"/>
    <n v="4308609.9403800005"/>
    <n v="3976081.50881"/>
    <n v="148772.46453999999"/>
    <n v="191963.96205"/>
    <n v="148772.46453999999"/>
    <n v="191963.96205"/>
    <n v="34851877.802999951"/>
    <n v="34722901.368000001"/>
    <n v="143.042"/>
    <n v="137.94900000000001"/>
    <n v="0"/>
    <n v="0"/>
    <n v="112617.85489999999"/>
    <n v="188929.36033999998"/>
    <n v="3252707.8896699999"/>
    <n v="3014929.5222899998"/>
    <n v="0"/>
    <n v="0"/>
    <n v="0"/>
    <n v="0"/>
    <n v="0"/>
    <n v="0"/>
    <s v="Daños Sin Autos"/>
    <s v="Totales"/>
    <s v="Daños Sin Autos Total"/>
    <x v="24"/>
    <x v="0"/>
    <n v="25118610.095349997"/>
    <n v="21640816.292180002"/>
    <n v="1025001350.6946898"/>
    <n v="915229324.65265012"/>
    <n v="979173922.5983398"/>
    <n v="876641246.77608013"/>
    <n v="158795452.76903"/>
    <n v="137875233.45422003"/>
    <n v="62296046.385199986"/>
    <n v="56116765.89553"/>
    <n v="4309554.6494300002"/>
    <n v="3977028.1348600001"/>
    <n v="2.7133081365037124"/>
    <n v="2.8838257671057468"/>
    <n v="332528.43157000048"/>
    <n v="8.363219688359024"/>
    <n v="99.978078731403841"/>
    <n v="99.976197652671786"/>
    <n v="17.153058724286733"/>
    <n v="18.373066224155203"/>
    <n v="0.42035163538661302"/>
    <n v="0.44002498850731808"/>
    <n v="0.43443554546495888"/>
    <n v="0.45355857067327887"/>
    <m/>
    <m/>
    <m/>
    <n v="0"/>
    <m/>
    <n v="0"/>
    <m/>
    <n v="0"/>
    <m/>
    <n v="-22.499794778537709"/>
    <n v="3.4529109526883492"/>
    <n v="4.8279684816484769"/>
    <n v="0.23881525902957573"/>
    <n v="-40.391554442712717"/>
    <n v="7.8866973712670596"/>
    <n v="3.4622800054580223"/>
    <n v="6.2664602586297953"/>
    <s v="Medianas"/>
    <n v="2024"/>
    <n v="4"/>
    <d v="2026-02-27T00:00:00"/>
    <x v="24"/>
    <x v="12"/>
  </r>
  <r>
    <n v="2025"/>
    <n v="12"/>
    <n v="18"/>
    <x v="77"/>
    <s v="Daños"/>
    <n v="5"/>
    <s v="ef2d127de37b942baad06145e54b0c619a1f22327b2ebbcfbec78f5564afe39d"/>
    <s v="a62909462c6310cff6f2c460478962c30aafe7f1a24cba6daff12de1aba6d3de"/>
    <x v="9"/>
    <n v="4309554.6494300002"/>
    <n v="3977028.1348600001"/>
    <n v="4309554.6494300002"/>
    <n v="3977028.1348600001"/>
    <n v="150565.33526000002"/>
    <n v="187991.75962"/>
    <n v="150565.33526000002"/>
    <n v="187991.75962"/>
    <n v="34851877.802999951"/>
    <n v="34722901.368000001"/>
    <n v="143.042"/>
    <n v="137.94900000000001"/>
    <n v="0"/>
    <n v="0"/>
    <n v="114410.72562000001"/>
    <n v="184957.15791000001"/>
    <n v="3253634.1164799999"/>
    <n v="3015938.7416099999"/>
    <n v="0"/>
    <n v="0"/>
    <n v="0"/>
    <n v="0"/>
    <n v="0"/>
    <n v="0"/>
    <s v="Daños"/>
    <s v="Totales"/>
    <s v="Daños Total"/>
    <x v="23"/>
    <x v="0"/>
    <n v="25118610.095349997"/>
    <n v="21640816.292180002"/>
    <n v="1025001350.6946898"/>
    <n v="915229324.65265012"/>
    <n v="979173922.5983398"/>
    <n v="876641246.77608013"/>
    <n v="371146564.74468988"/>
    <n v="331092600.86896008"/>
    <n v="192698359.00147003"/>
    <n v="170533067.60229999"/>
    <n v="4309554.6494300002"/>
    <n v="3977028.1348600001"/>
    <n v="1.1611463122107903"/>
    <n v="1.2011830298901875"/>
    <n v="332526.51457000012"/>
    <n v="8.3611808439395308"/>
    <n v="100"/>
    <n v="100"/>
    <n v="17.156819716819413"/>
    <n v="18.377440486369803"/>
    <n v="0.42044380200174569"/>
    <n v="0.44012146871662483"/>
    <n v="0.43453897594128893"/>
    <n v="0.45366655396216482"/>
    <m/>
    <m/>
    <m/>
    <n v="0"/>
    <m/>
    <n v="0"/>
    <m/>
    <n v="0"/>
    <m/>
    <n v="-19.908545159454039"/>
    <n v="3.4937562580837542"/>
    <n v="4.7269406512915637"/>
    <n v="7.813524517811353E-2"/>
    <n v="-38.142039533462025"/>
    <n v="7.8813064599286609"/>
    <n v="3.5163980190795772"/>
    <n v="6.1326563221660209"/>
    <s v="Resto"/>
    <n v="2024"/>
    <n v="4"/>
    <d v="2026-02-27T00:00:00"/>
    <x v="23"/>
    <x v="9"/>
  </r>
  <r>
    <n v="2025"/>
    <n v="12"/>
    <n v="18"/>
    <x v="77"/>
    <s v="Vida Total"/>
    <n v="5"/>
    <s v="ef2d127de37b942baad06145e54b0c619a1f22327b2ebbcfbec78f5564afe39d"/>
    <s v="a62909462c6310cff6f2c460478962c30aafe7f1a24cba6daff12de1aba6d3de"/>
    <x v="4"/>
    <n v="19774147.330259997"/>
    <n v="16684352.548669999"/>
    <n v="19774147.330259997"/>
    <n v="16684352.548669999"/>
    <n v="7279441.7759499997"/>
    <n v="6345832.2594599994"/>
    <n v="7279441.7759499997"/>
    <n v="6345832.2594599994"/>
    <n v="34851877.802999951"/>
    <n v="34722901.368000001"/>
    <n v="143.042"/>
    <n v="137.94900000000001"/>
    <n v="0"/>
    <n v="0"/>
    <n v="6994479.0098000001"/>
    <n v="5994109.9882200006"/>
    <n v="10290022.617360001"/>
    <n v="9307064.58873"/>
    <n v="10253732.048899999"/>
    <n v="9456070.6126299985"/>
    <n v="3547447.0213599997"/>
    <n v="1367323.41072"/>
    <n v="5972968.2599999998"/>
    <n v="5860958.5253199991"/>
    <s v="Vida Total"/>
    <s v="Totales"/>
    <s v="Vida Total"/>
    <x v="36"/>
    <x v="0"/>
    <n v="25118610.095349997"/>
    <n v="21640816.292180002"/>
    <n v="1025001350.6946898"/>
    <n v="915229324.65265012"/>
    <n v="979173922.5983398"/>
    <n v="876641246.77608013"/>
    <n v="419079410.71260005"/>
    <n v="375894584.23469001"/>
    <n v="220434023.07100993"/>
    <n v="204982911.17896998"/>
    <n v="19774147.330259997"/>
    <n v="16684352.548669999"/>
    <n v="4.7184726390247036"/>
    <n v="4.438572208386252"/>
    <n v="3089794.7815899979"/>
    <n v="18.51911707437699"/>
    <n v="100"/>
    <n v="100"/>
    <n v="78.723095168074693"/>
    <n v="77.096687682243115"/>
    <n v="1.9291825632091277"/>
    <n v="2.0194724219970279"/>
    <n v="1.8229696207562058"/>
    <n v="1.9032132711103968"/>
    <n v="2.4467277052491356"/>
    <n v="0.8464856374900267"/>
    <n v="1.4252592962855419"/>
    <n v="797661.43627000041"/>
    <n v="8.435442891094791"/>
    <n v="2180123.6106399996"/>
    <n v="159.44461957921118"/>
    <n v="112009.73468000069"/>
    <n v="1.9111163164882594"/>
    <n v="14.71216821242367"/>
    <n v="36.812923735075088"/>
    <n v="38.034632994888732"/>
    <n v="3.3023222434247468"/>
    <n v="16.689200290718496"/>
    <n v="10.561418364070164"/>
    <n v="67.973407541396611"/>
    <n v="64.403872252893962"/>
    <s v="Medianas"/>
    <n v="2024"/>
    <n v="4"/>
    <d v="2026-02-27T00:00:00"/>
    <x v="36"/>
    <x v="4"/>
  </r>
  <r>
    <n v="2025"/>
    <n v="12"/>
    <n v="18"/>
    <x v="77"/>
    <s v="Vida Individual"/>
    <n v="5"/>
    <s v="ef2d127de37b942baad06145e54b0c619a1f22327b2ebbcfbec78f5564afe39d"/>
    <s v="a62909462c6310cff6f2c460478962c30aafe7f1a24cba6daff12de1aba6d3de"/>
    <x v="0"/>
    <n v="15167686.965059999"/>
    <n v="12027851.755860001"/>
    <n v="15167686.965059999"/>
    <n v="12027851.755860001"/>
    <n v="6262295.52783"/>
    <n v="5428421.4390799999"/>
    <n v="6262295.52783"/>
    <n v="5428421.4390799999"/>
    <n v="34851877.802999951"/>
    <n v="34722901.368000001"/>
    <n v="143.042"/>
    <n v="137.94900000000001"/>
    <n v="0"/>
    <n v="0"/>
    <n v="6156369.7073599994"/>
    <n v="5285015.0560299996"/>
    <n v="6464349.7642000001"/>
    <n v="5675276.9475200009"/>
    <n v="10263320.240809999"/>
    <n v="7458408.4116899995"/>
    <n v="1340104.58925"/>
    <n v="1366047.5795100001"/>
    <n v="3564262.1349999998"/>
    <n v="3203395.7646599999"/>
    <s v="Vida Individual"/>
    <s v="Vida"/>
    <s v="Vida"/>
    <x v="35"/>
    <x v="0"/>
    <n v="25118610.095349997"/>
    <n v="21640816.292180002"/>
    <n v="1025001350.6946898"/>
    <n v="915229324.65265012"/>
    <n v="979173922.5983398"/>
    <n v="876641246.77608013"/>
    <n v="318916234.91786987"/>
    <n v="280512511.78619993"/>
    <n v="158972712.63444"/>
    <n v="148438254.48143995"/>
    <n v="19774147.330259997"/>
    <n v="16684352.548669999"/>
    <n v="4.7560096678571782"/>
    <n v="4.2878129318621436"/>
    <n v="3139835.2091999985"/>
    <n v="26.104704920978605"/>
    <n v="76.704632122615877"/>
    <n v="72.090611372383194"/>
    <n v="60.384260544208487"/>
    <n v="55.579473497985909"/>
    <n v="1.479772388083213"/>
    <n v="1.5490288921105011"/>
    <n v="1.3141899447359642"/>
    <n v="1.3720380828638179"/>
    <n v="3.2181868205778548"/>
    <n v="0.42020582288484487"/>
    <n v="1.1176170243944779"/>
    <n v="2804911.8291199999"/>
    <n v="37.607377798240414"/>
    <n v="-25942.990260000108"/>
    <n v="-1.8991278670766221"/>
    <n v="360866.37033999991"/>
    <n v="11.265119793223599"/>
    <n v="15.361262903186157"/>
    <n v="41.287083140993794"/>
    <n v="45.132094652191391"/>
    <n v="3.9392266912059535"/>
    <n v="16.487269044500017"/>
    <n v="13.903688295331751"/>
    <n v="95.235714834837452"/>
    <n v="93.123474059525165"/>
    <s v="Medianas"/>
    <n v="2024"/>
    <n v="4"/>
    <d v="2026-02-27T00:00:00"/>
    <x v="35"/>
    <x v="0"/>
  </r>
  <r>
    <n v="2025"/>
    <n v="12"/>
    <n v="18"/>
    <x v="77"/>
    <s v="Vida Gpo y Col"/>
    <n v="5"/>
    <s v="ef2d127de37b942baad06145e54b0c619a1f22327b2ebbcfbec78f5564afe39d"/>
    <s v="a62909462c6310cff6f2c460478962c30aafe7f1a24cba6daff12de1aba6d3de"/>
    <x v="24"/>
    <n v="4606460.3651999999"/>
    <n v="4656500.7928100005"/>
    <n v="4606460.3651999999"/>
    <n v="4656500.7928100005"/>
    <n v="1017146.24812"/>
    <n v="917410.82037999993"/>
    <n v="1017146.24812"/>
    <n v="917410.82037999993"/>
    <n v="34851877.802999951"/>
    <n v="34722901.368000001"/>
    <n v="143.042"/>
    <n v="137.94900000000001"/>
    <n v="0"/>
    <n v="0"/>
    <n v="838109.30244"/>
    <n v="709094.93219000008"/>
    <n v="3825672.8531599999"/>
    <n v="3631787.64121"/>
    <n v="-9588.1919099999996"/>
    <n v="1997662.2009400001"/>
    <n v="2207342.4321099999"/>
    <n v="1275.8312100000001"/>
    <n v="2408706.125"/>
    <n v="2657562.7606599997"/>
    <s v="Vida Gpo y Col"/>
    <s v="Vida"/>
    <s v="Vida"/>
    <x v="37"/>
    <x v="0"/>
    <n v="25118610.095349997"/>
    <n v="21640816.292180002"/>
    <n v="1025001350.6946898"/>
    <n v="915229324.65265012"/>
    <n v="979173922.5983398"/>
    <n v="876641246.77608013"/>
    <n v="100163175.79472996"/>
    <n v="95382072.448490024"/>
    <n v="61461310.436570011"/>
    <n v="56544656.697530009"/>
    <n v="19774147.330259997"/>
    <n v="16684352.548669999"/>
    <n v="4.5989559822267205"/>
    <n v="4.8819454990608318"/>
    <n v="-50040.427610000595"/>
    <n v="-1.0746358657828803"/>
    <n v="23.295367877384134"/>
    <n v="27.90938862761681"/>
    <n v="18.338834623866216"/>
    <n v="21.51721418425721"/>
    <n v="0.44941017512591508"/>
    <n v="0.47044352988652699"/>
    <n v="0.50877967602024177"/>
    <n v="0.53117518824657894"/>
    <n v="-9.5725717899057244E-3"/>
    <n v="2.2037464513242186"/>
    <n v="2.4047821026924079"/>
    <n v="-2007250.3928500002"/>
    <n v="-100.47997063294727"/>
    <n v="2206066.6009"/>
    <n v="172912.10495626609"/>
    <n v="-248856.63565999968"/>
    <n v="-9.3640925190491728"/>
    <n v="10.871403031707082"/>
    <n v="22.080863992755496"/>
    <n v="19.70172155444607"/>
    <n v="1.654937457231288"/>
    <n v="18.194231039213072"/>
    <n v="5.3385613671344423"/>
    <n v="21.907500578564189"/>
    <n v="19.524680467103288"/>
    <s v="Medianas"/>
    <n v="2024"/>
    <n v="4"/>
    <d v="2026-02-27T00:00:00"/>
    <x v="37"/>
    <x v="24"/>
  </r>
  <r>
    <n v="2025"/>
    <n v="12"/>
    <n v="18"/>
    <x v="77"/>
    <s v="Total General"/>
    <n v="5"/>
    <s v="ef2d127de37b942baad06145e54b0c619a1f22327b2ebbcfbec78f5564afe39d"/>
    <s v="a62909462c6310cff6f2c460478962c30aafe7f1a24cba6daff12de1aba6d3de"/>
    <x v="28"/>
    <n v="25118610.095349997"/>
    <n v="21640816.292180002"/>
    <n v="25118610.095349997"/>
    <n v="21640816.292180002"/>
    <n v="7489863.080670001"/>
    <n v="6583781.5875599999"/>
    <n v="7489863.080670001"/>
    <n v="6583781.5875599999"/>
    <n v="34851877.802999951"/>
    <n v="34722901.368000001"/>
    <n v="143.042"/>
    <n v="137.94900000000001"/>
    <n v="0"/>
    <n v="0"/>
    <n v="7167341.8479799991"/>
    <n v="6229194.8326599998"/>
    <n v="14566148.404309999"/>
    <n v="13292466.018059999"/>
    <n v="10253732.048899999"/>
    <n v="9456070.6126299985"/>
    <n v="3547447.0213599997"/>
    <n v="1367323.41072"/>
    <n v="5972968.2599999998"/>
    <n v="5860958.5253199991"/>
    <s v="Total General"/>
    <s v="Totales"/>
    <s v="Total General"/>
    <x v="26"/>
    <x v="0"/>
    <n v="25118610.095349997"/>
    <n v="21640816.292180002"/>
    <n v="1025001350.6946898"/>
    <n v="915229324.65265012"/>
    <n v="979173922.5983398"/>
    <n v="876641246.77608013"/>
    <n v="1025001350.6946898"/>
    <n v="915229324.65265012"/>
    <n v="593582477.48155999"/>
    <n v="529500429.12055987"/>
    <n v="25118610.095349997"/>
    <n v="21640816.292180002"/>
    <n v="2.4505928775924035"/>
    <n v="2.3645239186794167"/>
    <n v="3477793.8031699955"/>
    <n v="16.070529670485257"/>
    <n v="100"/>
    <n v="100"/>
    <n v="100"/>
    <n v="100"/>
    <n v="2.4505928775924035"/>
    <n v="2.5652858512301013"/>
    <n v="2.3645239186794167"/>
    <n v="2.4686057576877514"/>
    <n v="1.0003627841027314"/>
    <n v="0.34609193626483853"/>
    <n v="0.58272784284155821"/>
    <n v="797661.43627000041"/>
    <n v="8.435442891094791"/>
    <n v="2180123.6106399996"/>
    <n v="159.44461957921118"/>
    <n v="112009.73468000069"/>
    <n v="1.9111163164882594"/>
    <n v="13.762326120022482"/>
    <n v="29.81798376677115"/>
    <n v="30.422981733545218"/>
    <n v="1.2618066342604728"/>
    <n v="15.060485994132744"/>
    <n v="9.5819871536214194"/>
    <n v="49.205470444467281"/>
    <n v="46.862597385591322"/>
    <s v="Medianas"/>
    <n v="2024"/>
    <n v="4"/>
    <d v="2026-02-27T00:00:00"/>
    <x v="26"/>
    <x v="28"/>
  </r>
  <r>
    <n v="2025"/>
    <n v="12"/>
    <n v="18"/>
    <x v="77"/>
    <s v="Total General Sin Pensiones"/>
    <n v="5"/>
    <s v="ef2d127de37b942baad06145e54b0c619a1f22327b2ebbcfbec78f5564afe39d"/>
    <s v="a62909462c6310cff6f2c460478962c30aafe7f1a24cba6daff12de1aba6d3de"/>
    <x v="28"/>
    <n v="25118610.095349997"/>
    <n v="21640816.292180002"/>
    <n v="25118610.095349997"/>
    <n v="21640816.292180002"/>
    <n v="7489863.0806699991"/>
    <n v="6583781.587559999"/>
    <n v="7489863.0806699991"/>
    <n v="6583781.587559999"/>
    <n v="34851877.802999951"/>
    <n v="34722901.368000001"/>
    <n v="143.042"/>
    <n v="137.94900000000001"/>
    <n v="0"/>
    <n v="0"/>
    <n v="7167341.8479799991"/>
    <n v="6229194.8326599998"/>
    <n v="14566148.404309999"/>
    <n v="13292466.018059999"/>
    <n v="10253732.048899999"/>
    <n v="9456070.6126299985"/>
    <n v="3547447.0213599997"/>
    <n v="1367323.41072"/>
    <n v="5972968.2599999998"/>
    <n v="5860958.5253199991"/>
    <s v="Total General Sin Pensiones"/>
    <s v="Totales"/>
    <s v="Total General Sin Pensiones"/>
    <x v="25"/>
    <x v="0"/>
    <n v="25118610.095349997"/>
    <n v="21640816.292180002"/>
    <n v="1025001350.6946898"/>
    <n v="915229324.65265012"/>
    <n v="979173922.5983398"/>
    <n v="876641246.77608013"/>
    <n v="979173922.5983398"/>
    <n v="876641246.77608013"/>
    <n v="558476302.03137994"/>
    <n v="497794560.05847001"/>
    <n v="25118610.095349997"/>
    <n v="21640816.292180002"/>
    <n v="2.5652858512301013"/>
    <n v="2.4686057576877514"/>
    <n v="3477793.8031699955"/>
    <n v="16.070529670485257"/>
    <n v="100"/>
    <n v="100"/>
    <n v="100"/>
    <n v="100"/>
    <n v="2.4505928775924035"/>
    <n v="2.5652858512301013"/>
    <n v="2.3645239186794167"/>
    <n v="2.4686057576877514"/>
    <n v="1.0471818961120467"/>
    <n v="0.36228977707519827"/>
    <n v="0.61000074880978328"/>
    <n v="797661.43627000041"/>
    <n v="8.435442891094791"/>
    <n v="2180123.6106399996"/>
    <n v="159.44461957921118"/>
    <n v="112009.73468000069"/>
    <n v="1.9111163164882594"/>
    <n v="13.762326120022482"/>
    <n v="29.817983766771139"/>
    <n v="30.422981733545218"/>
    <n v="1.3411246016038036"/>
    <n v="15.060485994132744"/>
    <n v="9.5819871536214194"/>
    <n v="49.205470444467281"/>
    <n v="46.862597385591322"/>
    <s v="Medianas"/>
    <n v="2024"/>
    <n v="4"/>
    <d v="2026-02-27T00:00:00"/>
    <x v="25"/>
    <x v="28"/>
  </r>
  <r>
    <n v="2025"/>
    <n v="9"/>
    <n v="12"/>
    <x v="0"/>
    <s v="Incendio"/>
    <n v="12"/>
    <s v="6b51d431df5d7f141cbececcf79edf3dd861c3b4069f0b11661a3eefacbba918"/>
    <s v="1fdf26a6fd55ee3b01ed15163fbd21c844fce1e79898ad2d3ed4519ab872f9ee"/>
    <x v="4"/>
    <n v="1559212.57626"/>
    <n v="1756309.0213900001"/>
    <n v="1781429.5957500001"/>
    <n v="1901502.4322199998"/>
    <n v="801050.24760999996"/>
    <n v="124780.69046"/>
    <n v="829295.97279000015"/>
    <n v="151550.99557999999"/>
    <n v="35081594.755000003"/>
    <n v="34439164.060000002"/>
    <n v="141.197"/>
    <n v="136.08000000000001"/>
    <n v="0"/>
    <n v="0"/>
    <n v="56267.232179999999"/>
    <n v="25863.574559999997"/>
    <n v="65986.1014"/>
    <n v="39893.996289999995"/>
    <n v="0"/>
    <n v="0"/>
    <n v="0"/>
    <n v="0"/>
    <n v="0"/>
    <n v="0"/>
    <s v="Incendio"/>
    <s v="Daños Sin Autos"/>
    <s v="Incendio"/>
    <x v="0"/>
    <x v="1"/>
    <n v="6300133.6551299999"/>
    <n v="5387062.673969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5.6751504740527725"/>
    <n v="7.5993388650356639"/>
    <n v="-197096.44513000012"/>
    <n v="-11.222196249610539"/>
    <m/>
    <m/>
    <n v="24.748880922397294"/>
    <n v="32.602349883107763"/>
    <n v="0.20243943169962531"/>
    <n v="0.2117413315818498"/>
    <n v="0.25583186708183975"/>
    <n v="0.26716586217885968"/>
    <m/>
    <m/>
    <m/>
    <n v="0"/>
    <m/>
    <n v="0"/>
    <m/>
    <n v="0"/>
    <m/>
    <n v="541.96651313352572"/>
    <n v="51.375306985493694"/>
    <n v="7.1047115820907472"/>
    <n v="4.9252189632887342"/>
    <n v="117.55396590470366"/>
    <n v="65.403588350311168"/>
    <n v="85.271338942900471"/>
    <n v="64.830743884345011"/>
    <s v="Medianas"/>
    <n v="2024"/>
    <n v="3"/>
    <d v="2025-11-04T00:00:00"/>
    <x v="0"/>
    <x v="4"/>
  </r>
  <r>
    <n v="2025"/>
    <n v="9"/>
    <n v="12"/>
    <x v="0"/>
    <s v="Accidentes Personales"/>
    <n v="12"/>
    <s v="6b51d431df5d7f141cbececcf79edf3dd861c3b4069f0b11661a3eefacbba918"/>
    <s v="1fdf26a6fd55ee3b01ed15163fbd21c844fce1e79898ad2d3ed4519ab872f9ee"/>
    <x v="0"/>
    <n v="204303.85800000001"/>
    <n v="199761.15912999999"/>
    <n v="257292.49230000004"/>
    <n v="245417.08265"/>
    <n v="58593.012970000003"/>
    <n v="56351.361140000008"/>
    <n v="77566.90297000001"/>
    <n v="88327.105240000004"/>
    <n v="35081594.755000003"/>
    <n v="34439164.060000002"/>
    <n v="141.197"/>
    <n v="136.08000000000001"/>
    <n v="0"/>
    <n v="0"/>
    <n v="49065.944869999999"/>
    <n v="48422.121869999995"/>
    <n v="150824.74296"/>
    <n v="147420.14624"/>
    <n v="0"/>
    <n v="0"/>
    <n v="0"/>
    <n v="0"/>
    <n v="0"/>
    <n v="0"/>
    <s v="Accidentes Personales"/>
    <s v="Accidentes y Enfermedades"/>
    <s v="Accidentes Personales"/>
    <x v="5"/>
    <x v="1"/>
    <n v="6300133.6551299999"/>
    <n v="5387062.6739699999"/>
    <n v="770211891.61088026"/>
    <n v="686509089.51392007"/>
    <n v="736376107.87258017"/>
    <n v="657385268.86126006"/>
    <n v="5244412.8470900012"/>
    <n v="5071348.0979000004"/>
    <n v="1202481.4765700002"/>
    <n v="1153504.7586699999"/>
    <n v="204303.85800000001"/>
    <n v="199761.15912999999"/>
    <n v="3.8956478819809792"/>
    <n v="3.9390149379160007"/>
    <n v="4542.698870000022"/>
    <n v="2.2740651334745898"/>
    <n v="100"/>
    <n v="100"/>
    <n v="3.2428495835741802"/>
    <n v="3.7081647498781711"/>
    <n v="2.652566913407468E-2"/>
    <n v="2.7744498472423555E-2"/>
    <n v="2.9098108412729105E-2"/>
    <n v="3.0387227793532926E-2"/>
    <m/>
    <m/>
    <m/>
    <n v="0"/>
    <m/>
    <n v="0"/>
    <m/>
    <n v="0"/>
    <m/>
    <n v="3.9779905660678017"/>
    <n v="28.679347293578765"/>
    <n v="28.20936832035893"/>
    <n v="4.8726748903552961"/>
    <n v="1.3296050960519556"/>
    <n v="2.3094514602212568"/>
    <n v="32.531760974399738"/>
    <n v="32.846339598095895"/>
    <s v="Medianas"/>
    <n v="2024"/>
    <n v="3"/>
    <d v="2025-11-04T00:00:00"/>
    <x v="5"/>
    <x v="0"/>
  </r>
  <r>
    <n v="2025"/>
    <n v="9"/>
    <n v="12"/>
    <x v="0"/>
    <s v="AP Gpo y Col"/>
    <n v="12"/>
    <s v="6b51d431df5d7f141cbececcf79edf3dd861c3b4069f0b11661a3eefacbba918"/>
    <s v="1fdf26a6fd55ee3b01ed15163fbd21c844fce1e79898ad2d3ed4519ab872f9ee"/>
    <x v="11"/>
    <n v="129212.13303"/>
    <n v="119328.40435"/>
    <n v="161409.73151000004"/>
    <n v="148794.41585999998"/>
    <n v="38304.792810000006"/>
    <n v="33547.118720000006"/>
    <n v="52346.063280000002"/>
    <n v="57498.591739999996"/>
    <n v="35081594.755000003"/>
    <n v="34439164.060000002"/>
    <n v="141.197"/>
    <n v="136.08000000000001"/>
    <n v="0"/>
    <n v="0"/>
    <n v="28689.94555"/>
    <n v="26243.475780000001"/>
    <n v="78509.247540000011"/>
    <n v="74373.776040000012"/>
    <n v="0"/>
    <n v="0"/>
    <n v="0"/>
    <n v="0"/>
    <n v="0"/>
    <n v="0"/>
    <s v="AP Gpo y Col"/>
    <s v="Accidentes y Enfermedades"/>
    <s v="Accidentes Personales"/>
    <x v="3"/>
    <x v="1"/>
    <n v="6300133.6551299999"/>
    <n v="5387062.6739699999"/>
    <n v="770211891.61088026"/>
    <n v="686509089.51392007"/>
    <n v="736376107.87258017"/>
    <n v="657385268.86126006"/>
    <n v="2314846.5560099999"/>
    <n v="2258296.9561299994"/>
    <n v="870337.63396000001"/>
    <n v="837886.56105000013"/>
    <n v="204303.85800000001"/>
    <n v="199761.15912999999"/>
    <n v="5.5818876069572978"/>
    <n v="5.2839996983607866"/>
    <n v="9883.7286800000002"/>
    <n v="8.2827963164664666"/>
    <n v="63.245077354339529"/>
    <n v="59.73553861506371"/>
    <n v="2.0509427276163681"/>
    <n v="2.2150921860736554"/>
    <n v="1.6776179962601698E-2"/>
    <n v="1.7547029520457825E-2"/>
    <n v="1.7381911787138896E-2"/>
    <n v="1.8151974192653231E-2"/>
    <m/>
    <m/>
    <m/>
    <n v="0"/>
    <m/>
    <n v="0"/>
    <m/>
    <n v="0"/>
    <m/>
    <n v="14.182064724275678"/>
    <n v="29.64488853465993"/>
    <n v="28.113271859065136"/>
    <n v="4.4011417311365468"/>
    <n v="9.3222017941100521"/>
    <n v="5.5603893202569754"/>
    <n v="36.543396413757037"/>
    <n v="35.285926273106838"/>
    <s v="Grandes"/>
    <n v="2024"/>
    <n v="3"/>
    <d v="2025-11-04T00:00:00"/>
    <x v="3"/>
    <x v="11"/>
  </r>
  <r>
    <n v="2025"/>
    <n v="9"/>
    <n v="12"/>
    <x v="0"/>
    <s v="Accidentes y Enfermedades Total"/>
    <n v="12"/>
    <s v="6b51d431df5d7f141cbececcf79edf3dd861c3b4069f0b11661a3eefacbba918"/>
    <s v="1fdf26a6fd55ee3b01ed15163fbd21c844fce1e79898ad2d3ed4519ab872f9ee"/>
    <x v="31"/>
    <n v="204303.85800000001"/>
    <n v="199761.15912999999"/>
    <n v="257292.49230000004"/>
    <n v="245417.08265"/>
    <n v="58593.012970000003"/>
    <n v="56351.361140000008"/>
    <n v="77566.90297000001"/>
    <n v="88327.105240000004"/>
    <n v="35081594.755000003"/>
    <n v="34439164.060000002"/>
    <n v="141.197"/>
    <n v="136.08000000000001"/>
    <n v="0"/>
    <n v="0"/>
    <n v="49065.944869999999"/>
    <n v="48422.121869999995"/>
    <n v="150824.74296"/>
    <n v="147420.14624"/>
    <n v="0"/>
    <n v="0"/>
    <n v="0"/>
    <n v="0"/>
    <n v="0"/>
    <n v="0"/>
    <s v="Accidentes y Enfermedades Total"/>
    <s v="Totales"/>
    <s v="Accidentes y Enfermedades Total"/>
    <x v="2"/>
    <x v="1"/>
    <n v="6300133.6551299999"/>
    <n v="5387062.6739699999"/>
    <n v="770211891.61088026"/>
    <n v="686509089.51392007"/>
    <n v="736376107.87258017"/>
    <n v="657385268.86126006"/>
    <n v="141339793.77810001"/>
    <n v="126298754.30562"/>
    <n v="98393742.550229996"/>
    <n v="90991856.303689986"/>
    <n v="204303.85800000001"/>
    <n v="199761.15912999999"/>
    <n v="0.14454800911960577"/>
    <n v="0.15816558146457593"/>
    <n v="4542.698870000022"/>
    <n v="2.2740651334745898"/>
    <n v="100"/>
    <n v="100"/>
    <n v="3.2428495835741802"/>
    <n v="3.7081647498781711"/>
    <n v="2.652566913407468E-2"/>
    <n v="2.7744498472423555E-2"/>
    <n v="2.9098108412729105E-2"/>
    <n v="3.0387227793532926E-2"/>
    <m/>
    <m/>
    <m/>
    <n v="0"/>
    <m/>
    <n v="0"/>
    <m/>
    <n v="0"/>
    <m/>
    <n v="3.9779905660678017"/>
    <n v="28.679347293578765"/>
    <n v="28.20936832035893"/>
    <n v="5.9549531760201398E-2"/>
    <n v="1.3296050960519556"/>
    <n v="2.3094514602212568"/>
    <n v="32.531760974399738"/>
    <n v="32.846339598095895"/>
    <s v="Resto"/>
    <n v="2024"/>
    <n v="3"/>
    <d v="2025-11-04T00:00:00"/>
    <x v="2"/>
    <x v="31"/>
  </r>
  <r>
    <n v="2025"/>
    <n v="9"/>
    <n v="12"/>
    <x v="0"/>
    <s v="AP Individual"/>
    <n v="12"/>
    <s v="6b51d431df5d7f141cbececcf79edf3dd861c3b4069f0b11661a3eefacbba918"/>
    <s v="1fdf26a6fd55ee3b01ed15163fbd21c844fce1e79898ad2d3ed4519ab872f9ee"/>
    <x v="0"/>
    <n v="75091.724969999996"/>
    <n v="80432.754780000003"/>
    <n v="95882.760789999986"/>
    <n v="96622.666790000003"/>
    <n v="20288.220160000001"/>
    <n v="22804.242420000002"/>
    <n v="25220.839689999997"/>
    <n v="30828.513500000005"/>
    <n v="35081594.755000003"/>
    <n v="34439164.060000002"/>
    <n v="141.197"/>
    <n v="136.08000000000001"/>
    <n v="0"/>
    <n v="0"/>
    <n v="20375.999319999999"/>
    <n v="22178.646089999998"/>
    <n v="72315.495420000007"/>
    <n v="73046.370200000005"/>
    <n v="0"/>
    <n v="0"/>
    <n v="0"/>
    <n v="0"/>
    <n v="0"/>
    <n v="0"/>
    <s v="AP Individual"/>
    <s v="Accidentes y Enfermedades"/>
    <s v="Accidentes Personales"/>
    <x v="4"/>
    <x v="1"/>
    <n v="6300133.6551299999"/>
    <n v="5387062.6739699999"/>
    <n v="770211891.61088026"/>
    <n v="686509089.51392007"/>
    <n v="736376107.87258017"/>
    <n v="657385268.86126006"/>
    <n v="2929566.2910799994"/>
    <n v="2813051.1417699996"/>
    <n v="332143.84261000005"/>
    <n v="315618.19761999999"/>
    <n v="204303.85800000001"/>
    <n v="199761.15912999999"/>
    <n v="2.5632369268666402"/>
    <n v="2.8592709739855962"/>
    <n v="-5341.0298100000073"/>
    <n v="-6.640366632485506"/>
    <n v="36.754922645660457"/>
    <n v="40.264461384936304"/>
    <n v="1.1919068559578125"/>
    <n v="1.4930725638045161"/>
    <n v="9.7494891714729817E-3"/>
    <n v="1.0197468951965724E-2"/>
    <n v="1.1716196625590213E-2"/>
    <n v="1.2235253600879696E-2"/>
    <m/>
    <m/>
    <m/>
    <n v="0"/>
    <m/>
    <n v="0"/>
    <m/>
    <n v="0"/>
    <m/>
    <n v="-11.033132404316904"/>
    <n v="27.017917311268818"/>
    <n v="28.351935082136947"/>
    <n v="6.1082632152907994"/>
    <n v="-8.1278485741867907"/>
    <n v="-1.0005627630762071"/>
    <n v="28.176532846326445"/>
    <n v="30.362420513538396"/>
    <s v="Medianas"/>
    <n v="2024"/>
    <n v="3"/>
    <d v="2025-11-04T00:00:00"/>
    <x v="4"/>
    <x v="0"/>
  </r>
  <r>
    <n v="2025"/>
    <n v="9"/>
    <n v="12"/>
    <x v="0"/>
    <s v="Diversos"/>
    <n v="12"/>
    <s v="6b51d431df5d7f141cbececcf79edf3dd861c3b4069f0b11661a3eefacbba918"/>
    <s v="1fdf26a6fd55ee3b01ed15163fbd21c844fce1e79898ad2d3ed4519ab872f9ee"/>
    <x v="5"/>
    <n v="208727.95522999999"/>
    <n v="239277.34312000001"/>
    <n v="272963.16998000001"/>
    <n v="294943.48751000036"/>
    <n v="384484.37203999999"/>
    <n v="68925.44283"/>
    <n v="448000.92309999996"/>
    <n v="89978.324589999989"/>
    <n v="35081594.755000003"/>
    <n v="34439164.060000002"/>
    <n v="141.197"/>
    <n v="136.08000000000001"/>
    <n v="8715.9978200000005"/>
    <n v="46.69023"/>
    <n v="39276.07344"/>
    <n v="53166.075210000003"/>
    <n v="67777.825249999994"/>
    <n v="77085.459719999999"/>
    <n v="0"/>
    <n v="0"/>
    <n v="0"/>
    <n v="0"/>
    <n v="0"/>
    <n v="0"/>
    <s v="Diversos"/>
    <s v="Daños Sin Autos"/>
    <s v="Diversos"/>
    <x v="6"/>
    <x v="1"/>
    <n v="6300133.6551299999"/>
    <n v="5387062.6739699999"/>
    <n v="770211891.61088026"/>
    <n v="686509089.51392007"/>
    <n v="736376107.87258017"/>
    <n v="657385268.86126006"/>
    <n v="28533293.443849999"/>
    <n v="24344761.40859"/>
    <n v="7125790.0811699983"/>
    <n v="6803443.1380700013"/>
    <n v="208727.95522999999"/>
    <n v="239277.34312000001"/>
    <n v="0.73152423024965851"/>
    <n v="0.98286994521774806"/>
    <n v="-30549.387890000013"/>
    <n v="-12.767355024783599"/>
    <n v="100"/>
    <n v="100"/>
    <n v="3.3130718593571329"/>
    <n v="4.4417033474693994"/>
    <n v="2.7100069150250372E-2"/>
    <n v="2.834529162455085E-2"/>
    <n v="3.4854213407344591E-2"/>
    <n v="3.6398342715297301E-2"/>
    <m/>
    <m/>
    <m/>
    <n v="0"/>
    <m/>
    <n v="0"/>
    <m/>
    <n v="0"/>
    <m/>
    <n v="457.8264806920501"/>
    <n v="184.20358289637426"/>
    <n v="28.805670412109681"/>
    <n v="5.3956735696720202"/>
    <n v="-26.125685815881759"/>
    <n v="-12.07443596212363"/>
    <n v="57.948264487875413"/>
    <n v="68.970303093627322"/>
    <s v="Resto"/>
    <n v="2024"/>
    <n v="3"/>
    <d v="2025-11-04T00:00:00"/>
    <x v="6"/>
    <x v="5"/>
  </r>
  <r>
    <n v="2025"/>
    <n v="9"/>
    <n v="12"/>
    <x v="0"/>
    <s v="Tecnicos"/>
    <n v="12"/>
    <s v="6b51d431df5d7f141cbececcf79edf3dd861c3b4069f0b11661a3eefacbba918"/>
    <s v="1fdf26a6fd55ee3b01ed15163fbd21c844fce1e79898ad2d3ed4519ab872f9ee"/>
    <x v="5"/>
    <n v="59300.007030000001"/>
    <n v="75750.564939999997"/>
    <n v="72501.820470000006"/>
    <n v="101293.54675000002"/>
    <n v="341548.34547999996"/>
    <n v="19058.45204"/>
    <n v="349015.46738000005"/>
    <n v="22444.652520000003"/>
    <n v="35081594.755000003"/>
    <n v="34439164.060000002"/>
    <n v="141.197"/>
    <n v="136.08000000000001"/>
    <n v="-699.64654000000007"/>
    <n v="46.621110000000002"/>
    <n v="12272.549630000001"/>
    <n v="11101.504130000001"/>
    <n v="29601.322479999999"/>
    <n v="-173.55704"/>
    <n v="0"/>
    <n v="0"/>
    <n v="0"/>
    <n v="0"/>
    <n v="0"/>
    <n v="0"/>
    <s v="Tecnicos"/>
    <s v="Daños Sin Autos"/>
    <s v="Diversos"/>
    <x v="7"/>
    <x v="1"/>
    <n v="6300133.6551299999"/>
    <n v="5387062.6739699999"/>
    <n v="770211891.61088026"/>
    <n v="686509089.51392007"/>
    <n v="736376107.87258017"/>
    <n v="657385268.86126006"/>
    <n v="14178888.769369997"/>
    <n v="13386827.930269996"/>
    <n v="4549067.9512800006"/>
    <n v="4465912.8475300027"/>
    <n v="208727.95522999999"/>
    <n v="239277.34312000001"/>
    <n v="0.41822746475099715"/>
    <n v="0.56585895728677071"/>
    <n v="-16450.557909999996"/>
    <n v="-21.716746169523681"/>
    <n v="28.410189217182989"/>
    <n v="31.658060037055126"/>
    <n v="0.94124998414460426"/>
    <n v="1.4061571124097496"/>
    <n v="7.6991809235735656E-3"/>
    <n v="8.0529509846972193E-3"/>
    <n v="1.1034167805940468E-2"/>
    <n v="1.15230091893019E-2"/>
    <m/>
    <m/>
    <m/>
    <n v="0"/>
    <m/>
    <n v="0"/>
    <m/>
    <n v="0"/>
    <m/>
    <n v="1692.1095835231326"/>
    <n v="575.96678750343142"/>
    <n v="25.159485021789202"/>
    <n v="7.5080950457971571"/>
    <n v="10.548530057611206"/>
    <n v="-17155.673731241324"/>
    <n v="41.459463975948694"/>
    <n v="-6396.4585533378549"/>
    <s v="Resto"/>
    <n v="2024"/>
    <n v="3"/>
    <d v="2025-11-04T00:00:00"/>
    <x v="7"/>
    <x v="5"/>
  </r>
  <r>
    <n v="2025"/>
    <n v="9"/>
    <n v="12"/>
    <x v="0"/>
    <s v="Miscelaneos"/>
    <n v="12"/>
    <s v="6b51d431df5d7f141cbececcf79edf3dd861c3b4069f0b11661a3eefacbba918"/>
    <s v="1fdf26a6fd55ee3b01ed15163fbd21c844fce1e79898ad2d3ed4519ab872f9ee"/>
    <x v="7"/>
    <n v="149427.94819999998"/>
    <n v="163526.77817999999"/>
    <n v="200461.34951"/>
    <n v="193649.94076"/>
    <n v="42936.026559999998"/>
    <n v="49866.990790000003"/>
    <n v="98985.455719999998"/>
    <n v="67533.672070000001"/>
    <n v="35081594.755000003"/>
    <n v="34439164.060000002"/>
    <n v="141.197"/>
    <n v="136.08000000000001"/>
    <n v="9415.6443600000002"/>
    <n v="6.9120000000000001E-2"/>
    <n v="27003.523809999999"/>
    <n v="42064.571080000002"/>
    <n v="38176.502770000006"/>
    <n v="77259.016759999999"/>
    <n v="0"/>
    <n v="0"/>
    <n v="0"/>
    <n v="0"/>
    <n v="0"/>
    <n v="0"/>
    <s v="Miscelaneos"/>
    <s v="Daños Sin Autos"/>
    <s v="Diversos"/>
    <x v="8"/>
    <x v="1"/>
    <n v="6300133.6551299999"/>
    <n v="5387062.6739699999"/>
    <n v="770211891.61088026"/>
    <n v="686509089.51392007"/>
    <n v="736376107.87258017"/>
    <n v="657385268.86126006"/>
    <n v="14354404.674479999"/>
    <n v="10957933.478320003"/>
    <n v="2576722.12989"/>
    <n v="2337530.29054"/>
    <n v="208727.95522999999"/>
    <n v="239277.34312000001"/>
    <n v="1.0409902158161997"/>
    <n v="1.4923140252998763"/>
    <n v="-14098.82998000001"/>
    <n v="-8.6217255283296161"/>
    <n v="71.589810782817011"/>
    <n v="68.341939962944863"/>
    <n v="2.3718218752125284"/>
    <n v="3.0355462350596492"/>
    <n v="1.9400888226676804E-2"/>
    <n v="2.0292340639853627E-2"/>
    <n v="2.3820045601404122E-2"/>
    <n v="2.4875333525995396E-2"/>
    <m/>
    <m/>
    <m/>
    <n v="0"/>
    <m/>
    <n v="0"/>
    <m/>
    <n v="0"/>
    <m/>
    <n v="-13.898902099763145"/>
    <n v="28.733598417969848"/>
    <n v="30.494694107597205"/>
    <n v="1.6663041024851575"/>
    <n v="-35.804590141561953"/>
    <n v="-50.586346589689626"/>
    <n v="70.733361755755169"/>
    <n v="54.446164142459644"/>
    <s v="Resto"/>
    <n v="2024"/>
    <n v="3"/>
    <d v="2025-11-04T00:00:00"/>
    <x v="8"/>
    <x v="7"/>
  </r>
  <r>
    <n v="2025"/>
    <n v="9"/>
    <n v="12"/>
    <x v="0"/>
    <s v="Credito"/>
    <n v="12"/>
    <s v="6b51d431df5d7f141cbececcf79edf3dd861c3b4069f0b11661a3eefacbba918"/>
    <s v="1fdf26a6fd55ee3b01ed15163fbd21c844fce1e79898ad2d3ed4519ab872f9ee"/>
    <x v="25"/>
    <n v="348794.46593000001"/>
    <n v="22666.26453"/>
    <n v="349311.28168000001"/>
    <n v="22952.609529999998"/>
    <n v="57409.143879999996"/>
    <n v="56.061860000000003"/>
    <n v="67060.99841"/>
    <n v="125.68732000000148"/>
    <n v="35081594.755000003"/>
    <n v="34439164.060000002"/>
    <n v="141.197"/>
    <n v="136.08000000000001"/>
    <n v="0"/>
    <n v="0"/>
    <n v="17249.605030000002"/>
    <n v="-5226.4534800000001"/>
    <n v="-273.72565000000003"/>
    <n v="4160.4961800000001"/>
    <n v="0"/>
    <n v="0"/>
    <n v="0"/>
    <n v="0"/>
    <n v="0"/>
    <n v="0"/>
    <s v="Credito"/>
    <s v="Daños Sin Autos"/>
    <s v="Credito"/>
    <x v="1"/>
    <x v="1"/>
    <n v="6300133.6551299999"/>
    <n v="5387062.6739699999"/>
    <n v="770211891.61088026"/>
    <n v="686509089.51392007"/>
    <n v="736376107.87258017"/>
    <n v="657385268.86126006"/>
    <n v="1810044.4083199999"/>
    <n v="1458533.26676"/>
    <n v="1082737.7908399999"/>
    <n v="410807.17765999993"/>
    <n v="348794.46593000001"/>
    <n v="22666.26453"/>
    <n v="19.269939694669425"/>
    <n v="1.5540450839596591"/>
    <n v="326128.20140000002"/>
    <n v="1438.8264152143468"/>
    <n v="100"/>
    <n v="100"/>
    <n v="5.5363026409128269"/>
    <n v="0.4207536815846265"/>
    <n v="4.5285520741637018E-2"/>
    <n v="4.7366347468507777E-2"/>
    <n v="3.3016699816820713E-3"/>
    <n v="3.4479422651595309E-3"/>
    <m/>
    <m/>
    <m/>
    <n v="0"/>
    <m/>
    <n v="0"/>
    <m/>
    <n v="0"/>
    <m/>
    <n v="102303.20938334904"/>
    <n v="16.459304687340282"/>
    <n v="0.24733612336430275"/>
    <n v="5.3022203866608688"/>
    <n v="-430.04417041132842"/>
    <n v="-106.57915878677721"/>
    <n v="-6301.7861241721412"/>
    <n v="-125.62091764737542"/>
    <s v="Grandes"/>
    <n v="2024"/>
    <n v="3"/>
    <d v="2025-11-04T00:00:00"/>
    <x v="1"/>
    <x v="25"/>
  </r>
  <r>
    <n v="2025"/>
    <n v="9"/>
    <n v="12"/>
    <x v="0"/>
    <s v="Automoviles"/>
    <n v="12"/>
    <s v="6b51d431df5d7f141cbececcf79edf3dd861c3b4069f0b11661a3eefacbba918"/>
    <s v="1fdf26a6fd55ee3b01ed15163fbd21c844fce1e79898ad2d3ed4519ab872f9ee"/>
    <x v="7"/>
    <n v="496073.16876999999"/>
    <n v="377548.67845000001"/>
    <n v="661409.04509999999"/>
    <n v="517520.23139000003"/>
    <n v="208178.49275000003"/>
    <n v="249564.28384999995"/>
    <n v="295411.67228000006"/>
    <n v="336493.74873000005"/>
    <n v="35081594.755000003"/>
    <n v="34439164.060000002"/>
    <n v="141.197"/>
    <n v="136.08000000000001"/>
    <n v="0"/>
    <n v="0"/>
    <n v="187926.10313"/>
    <n v="217233.31799000001"/>
    <n v="401069.55392000003"/>
    <n v="356055.53347000002"/>
    <n v="0"/>
    <n v="0"/>
    <n v="0"/>
    <n v="0"/>
    <n v="0"/>
    <n v="0"/>
    <s v="Automoviles"/>
    <s v="Totales"/>
    <s v="Automoviles Total"/>
    <x v="11"/>
    <x v="1"/>
    <n v="6300133.6551299999"/>
    <n v="5387062.6739699999"/>
    <n v="770211891.61088026"/>
    <n v="686509089.51392007"/>
    <n v="736376107.87258017"/>
    <n v="657385268.86126006"/>
    <n v="155156263.74667996"/>
    <n v="139227565.87292001"/>
    <n v="88685882.672319964"/>
    <n v="83821223.317339987"/>
    <n v="496073.16876999999"/>
    <n v="377548.67845000001"/>
    <n v="0.31972487400181743"/>
    <n v="0.27117379815043785"/>
    <n v="118524.49031999998"/>
    <n v="31.393167844367543"/>
    <n v="100"/>
    <n v="100"/>
    <n v="7.8740102341489733"/>
    <n v="7.0084330051383121"/>
    <n v="6.4407362983253155E-2"/>
    <n v="6.7366820224949331E-2"/>
    <n v="5.4995437674003965E-2"/>
    <n v="5.743187386964111E-2"/>
    <m/>
    <m/>
    <m/>
    <n v="0"/>
    <m/>
    <n v="0"/>
    <m/>
    <n v="0"/>
    <m/>
    <n v="-16.583218744904514"/>
    <n v="41.965279691738417"/>
    <n v="66.101220344504668"/>
    <n v="0.23473690115842449"/>
    <n v="-13.491123337419687"/>
    <n v="12.642415639860506"/>
    <n v="46.856237600993509"/>
    <n v="61.011077646488346"/>
    <s v="Resto"/>
    <n v="2024"/>
    <n v="3"/>
    <d v="2025-11-04T00:00:00"/>
    <x v="11"/>
    <x v="7"/>
  </r>
  <r>
    <n v="2025"/>
    <n v="9"/>
    <n v="12"/>
    <x v="0"/>
    <s v="Automoviles Turistas"/>
    <n v="12"/>
    <s v="6b51d431df5d7f141cbececcf79edf3dd861c3b4069f0b11661a3eefacbba918"/>
    <s v="1fdf26a6fd55ee3b01ed15163fbd21c844fce1e79898ad2d3ed4519ab872f9ee"/>
    <x v="3"/>
    <n v="65797.895600000003"/>
    <n v="64828.244100000004"/>
    <n v="113643.43908000001"/>
    <n v="103602.94109000001"/>
    <n v="11997.892020000001"/>
    <n v="18898.336749999995"/>
    <n v="19951.29653"/>
    <n v="26036.800850000003"/>
    <n v="35081594.755000003"/>
    <n v="34439164.060000002"/>
    <n v="141.197"/>
    <n v="136.08000000000001"/>
    <n v="0"/>
    <n v="0"/>
    <n v="11802.93151"/>
    <n v="18616.281420000003"/>
    <n v="81134.981169999999"/>
    <n v="69863.097049999997"/>
    <n v="0"/>
    <n v="0"/>
    <n v="0"/>
    <n v="0"/>
    <n v="0"/>
    <n v="0"/>
    <s v="Automoviles Turistas"/>
    <s v="Automóviles"/>
    <s v="Automóviles"/>
    <x v="12"/>
    <x v="1"/>
    <n v="6300133.6551299999"/>
    <n v="5387062.6739699999"/>
    <n v="770211891.61088026"/>
    <n v="686509089.51392007"/>
    <n v="736376107.87258017"/>
    <n v="657385268.86126006"/>
    <n v="1588548.4696399998"/>
    <n v="1271754.1878799999"/>
    <n v="828130.02439999999"/>
    <n v="647638.39746000012"/>
    <n v="496073.16876999999"/>
    <n v="377548.67845000001"/>
    <n v="4.1420137224337426"/>
    <n v="5.0975451638235194"/>
    <n v="969.65149999999994"/>
    <n v="1.4957238368268566"/>
    <n v="13.263748120694393"/>
    <n v="17.170830624053004"/>
    <n v="1.0443888844552187"/>
    <n v="1.2034061607125275"/>
    <n v="8.5428303972800573E-3"/>
    <n v="8.9353653515582866E-3"/>
    <n v="9.443173453959855E-3"/>
    <n v="9.8615297863758316E-3"/>
    <m/>
    <m/>
    <m/>
    <n v="0"/>
    <m/>
    <n v="0"/>
    <m/>
    <n v="0"/>
    <m/>
    <n v="-36.513502861567936"/>
    <n v="18.234461620076495"/>
    <n v="29.151393828974605"/>
    <n v="1.448793265126785"/>
    <n v="-36.59887684486884"/>
    <n v="16.134246255835016"/>
    <n v="14.547278300674806"/>
    <n v="26.646802397947805"/>
    <s v="Medianas"/>
    <n v="2024"/>
    <n v="3"/>
    <d v="2025-11-04T00:00:00"/>
    <x v="12"/>
    <x v="3"/>
  </r>
  <r>
    <n v="2025"/>
    <n v="9"/>
    <n v="12"/>
    <x v="0"/>
    <s v="Automoviles Residentes"/>
    <n v="12"/>
    <s v="6b51d431df5d7f141cbececcf79edf3dd861c3b4069f0b11661a3eefacbba918"/>
    <s v="1fdf26a6fd55ee3b01ed15163fbd21c844fce1e79898ad2d3ed4519ab872f9ee"/>
    <x v="7"/>
    <n v="361433.68012999999"/>
    <n v="256174.65808000002"/>
    <n v="469975.35797000001"/>
    <n v="348109.05439"/>
    <n v="161640.85345999995"/>
    <n v="197108.54418"/>
    <n v="228712.44497000004"/>
    <n v="258954.77520000006"/>
    <n v="35081594.755000003"/>
    <n v="34439164.060000002"/>
    <n v="141.197"/>
    <n v="136.08000000000001"/>
    <n v="0"/>
    <n v="0"/>
    <n v="162624.26955000003"/>
    <n v="185637.91524999999"/>
    <n v="296557.06827999995"/>
    <n v="262296.82513999997"/>
    <n v="0"/>
    <n v="0"/>
    <n v="0"/>
    <n v="0"/>
    <n v="0"/>
    <n v="0"/>
    <s v="Automoviles Residentes"/>
    <s v="Automóviles"/>
    <s v="Automóviles"/>
    <x v="13"/>
    <x v="1"/>
    <n v="6300133.6551299999"/>
    <n v="5387062.6739699999"/>
    <n v="770211891.61088026"/>
    <n v="686509089.51392007"/>
    <n v="736376107.87258017"/>
    <n v="657385268.86126006"/>
    <n v="94745679.091170013"/>
    <n v="85247038.221249983"/>
    <n v="54974799.952469975"/>
    <n v="52348957.372600004"/>
    <n v="496073.16876999999"/>
    <n v="377548.67845000001"/>
    <n v="0.38147774505073384"/>
    <n v="0.30050857299596129"/>
    <n v="105259.02204999997"/>
    <n v="41.088772339506342"/>
    <n v="72.858945591870054"/>
    <n v="67.852087082308799"/>
    <n v="5.7369208323968799"/>
    <n v="4.7553680657517194"/>
    <n v="4.6926525553126666E-2"/>
    <n v="4.9082754894668734E-2"/>
    <n v="3.7315552261862027E-2"/>
    <n v="3.8968725071030642E-2"/>
    <m/>
    <m/>
    <m/>
    <n v="0"/>
    <m/>
    <n v="0"/>
    <m/>
    <n v="0"/>
    <m/>
    <n v="-17.993989488152707"/>
    <n v="44.722133643400689"/>
    <n v="76.94303006288996"/>
    <n v="0.2940271789979248"/>
    <n v="-12.397061057816405"/>
    <n v="13.061630891534314"/>
    <n v="54.837428253928941"/>
    <n v="70.773984836040782"/>
    <s v="Resto"/>
    <n v="2024"/>
    <n v="3"/>
    <d v="2025-11-04T00:00:00"/>
    <x v="13"/>
    <x v="7"/>
  </r>
  <r>
    <n v="2025"/>
    <n v="9"/>
    <n v="12"/>
    <x v="0"/>
    <s v="Camiones"/>
    <n v="12"/>
    <s v="6b51d431df5d7f141cbececcf79edf3dd861c3b4069f0b11661a3eefacbba918"/>
    <s v="1fdf26a6fd55ee3b01ed15163fbd21c844fce1e79898ad2d3ed4519ab872f9ee"/>
    <x v="7"/>
    <n v="56075.627209999999"/>
    <n v="48137.808320000004"/>
    <n v="60761.997839999996"/>
    <n v="54328.52678"/>
    <n v="34294.620020000009"/>
    <n v="32489.691579999995"/>
    <n v="46418.431280000012"/>
    <n v="50107.205290000013"/>
    <n v="35081594.755000003"/>
    <n v="34439164.060000002"/>
    <n v="141.197"/>
    <n v="136.08000000000001"/>
    <n v="0"/>
    <n v="0"/>
    <n v="13310.89702"/>
    <n v="12006.212439999999"/>
    <n v="12730.203160000001"/>
    <n v="14797.568859999999"/>
    <n v="0"/>
    <n v="0"/>
    <n v="0"/>
    <n v="0"/>
    <n v="0"/>
    <n v="0"/>
    <s v="Camiones"/>
    <s v="Automóviles"/>
    <s v="Automóviles"/>
    <x v="10"/>
    <x v="1"/>
    <n v="6300133.6551299999"/>
    <n v="5387062.6739699999"/>
    <n v="770211891.61088026"/>
    <n v="686509089.51392007"/>
    <n v="736376107.87258017"/>
    <n v="657385268.86126006"/>
    <n v="53875874.311059996"/>
    <n v="49568265.397800006"/>
    <n v="30548482.174040005"/>
    <n v="28997259.902610004"/>
    <n v="496073.16876999999"/>
    <n v="377548.67845000001"/>
    <n v="0.1040830017648334"/>
    <n v="9.7114167570077015E-2"/>
    <n v="7937.818889999995"/>
    <n v="16.489780417988076"/>
    <n v="11.303902476531436"/>
    <n v="12.750093184705729"/>
    <n v="0.89007043786030449"/>
    <n v="0.89358173894280701"/>
    <n v="7.2805454993325452E-3"/>
    <n v="7.6150796597685274E-3"/>
    <n v="7.011969550772267E-3"/>
    <n v="7.3226174361019037E-3"/>
    <m/>
    <m/>
    <m/>
    <n v="0"/>
    <m/>
    <n v="0"/>
    <m/>
    <n v="0"/>
    <m/>
    <n v="5.5553880391745247"/>
    <n v="61.157800146521112"/>
    <n v="67.493084363172756"/>
    <n v="0.1122629262711568"/>
    <n v="10.866745749503014"/>
    <n v="-13.970982122532249"/>
    <n v="104.56154432652431"/>
    <n v="81.136384993987448"/>
    <s v="Resto"/>
    <n v="2024"/>
    <n v="3"/>
    <d v="2025-11-04T00:00:00"/>
    <x v="10"/>
    <x v="7"/>
  </r>
  <r>
    <n v="2025"/>
    <n v="9"/>
    <n v="12"/>
    <x v="0"/>
    <s v="Otros Automoviles y Obligatorios"/>
    <n v="12"/>
    <s v="6b51d431df5d7f141cbececcf79edf3dd861c3b4069f0b11661a3eefacbba918"/>
    <s v="1fdf26a6fd55ee3b01ed15163fbd21c844fce1e79898ad2d3ed4519ab872f9ee"/>
    <x v="8"/>
    <n v="12765.965830000001"/>
    <n v="8407.9679500000002"/>
    <n v="17028.250209999998"/>
    <n v="11479.709130000003"/>
    <n v="245.12725"/>
    <n v="1067.7113399999998"/>
    <n v="329.4994999999999"/>
    <n v="1394.96739"/>
    <n v="35081594.755000003"/>
    <n v="34439164.060000002"/>
    <n v="141.197"/>
    <n v="136.08000000000001"/>
    <n v="0"/>
    <n v="0"/>
    <n v="188.00504999999998"/>
    <n v="972.90887999999995"/>
    <n v="10647.301310000001"/>
    <n v="9098.0424199999998"/>
    <n v="0"/>
    <n v="0"/>
    <n v="0"/>
    <n v="0"/>
    <n v="0"/>
    <n v="0"/>
    <s v="Otros Automoviles y Obligatorios"/>
    <s v="Automóviles"/>
    <s v="Automóviles"/>
    <x v="9"/>
    <x v="1"/>
    <n v="6300133.6551299999"/>
    <n v="5387062.6739699999"/>
    <n v="770211891.61088026"/>
    <n v="686509089.51392007"/>
    <n v="736376107.87258017"/>
    <n v="657385268.86126006"/>
    <n v="4946161.87481"/>
    <n v="3140508.06599"/>
    <n v="2334470.5214099996"/>
    <n v="1827367.6446699991"/>
    <n v="496073.16876999999"/>
    <n v="377548.67845000001"/>
    <n v="0.25809842364874858"/>
    <n v="0.26772636061832589"/>
    <n v="4357.9978800000008"/>
    <n v="51.831761323495542"/>
    <n v="2.5734038109041188"/>
    <n v="2.2269891089324778"/>
    <n v="0.20263007943657005"/>
    <n v="0.15607703973125939"/>
    <n v="1.6574615335138855E-3"/>
    <n v="1.7336203189537726E-3"/>
    <n v="1.2247424074098171E-3"/>
    <n v="1.2790015761327451E-3"/>
    <m/>
    <m/>
    <m/>
    <n v="0"/>
    <m/>
    <n v="0"/>
    <m/>
    <n v="0"/>
    <m/>
    <n v="-77.041805138081614"/>
    <n v="1.9201621973948209"/>
    <n v="12.698803638993411"/>
    <n v="1.0500336061298614E-2"/>
    <n v="-80.675985812772112"/>
    <n v="17.028486112510354"/>
    <n v="1.7657530723153732"/>
    <n v="10.693606768212891"/>
    <s v="Medianas"/>
    <n v="2024"/>
    <n v="3"/>
    <d v="2025-11-04T00:00:00"/>
    <x v="9"/>
    <x v="8"/>
  </r>
  <r>
    <n v="2025"/>
    <n v="9"/>
    <n v="12"/>
    <x v="0"/>
    <s v="Terremoto y Erupcion Volcanica"/>
    <n v="12"/>
    <s v="6b51d431df5d7f141cbececcf79edf3dd861c3b4069f0b11661a3eefacbba918"/>
    <s v="1fdf26a6fd55ee3b01ed15163fbd21c844fce1e79898ad2d3ed4519ab872f9ee"/>
    <x v="28"/>
    <n v="465372.52643000003"/>
    <n v="352858.47717999999"/>
    <n v="507541.97055000003"/>
    <n v="397337.80533999996"/>
    <n v="607.03458999999998"/>
    <n v="649.16987999999992"/>
    <n v="-474.42538000000013"/>
    <n v="39.287089999999587"/>
    <n v="35081594.755000003"/>
    <n v="34439164.060000002"/>
    <n v="141.197"/>
    <n v="136.08000000000001"/>
    <n v="0"/>
    <n v="0"/>
    <n v="-44.248870000000004"/>
    <n v="264.04946000000001"/>
    <n v="1159.1922199999999"/>
    <n v="349.82852000000003"/>
    <n v="0"/>
    <n v="0"/>
    <n v="0"/>
    <n v="0"/>
    <n v="0"/>
    <n v="0"/>
    <s v="Terremoto y Erupcion Volcanica"/>
    <s v="Daños Sin Autos"/>
    <s v="Riesgos Catastroficos"/>
    <x v="16"/>
    <x v="1"/>
    <n v="6300133.6551299999"/>
    <n v="5387062.6739699999"/>
    <n v="770211891.61088026"/>
    <n v="686509089.51392007"/>
    <n v="736376107.87258017"/>
    <n v="657385268.86126006"/>
    <n v="13243395.535650002"/>
    <n v="12054429.980210001"/>
    <n v="689036.33412999962"/>
    <n v="51228.88828999993"/>
    <n v="998522.08042999997"/>
    <n v="719228.61239000002"/>
    <n v="3.513997034803197"/>
    <n v="2.9272099780686007"/>
    <n v="112514.04925000004"/>
    <n v="31.886452083905702"/>
    <n v="46.606132758686087"/>
    <n v="49.060684058084064"/>
    <n v="7.386708789123257"/>
    <n v="6.5501090025366402"/>
    <n v="6.0421363458396389E-2"/>
    <n v="6.3197667802460319E-2"/>
    <n v="5.1398951968697155E-2"/>
    <n v="5.3676054802875441E-2"/>
    <m/>
    <m/>
    <m/>
    <n v="0"/>
    <m/>
    <n v="0"/>
    <m/>
    <n v="0"/>
    <m/>
    <n v="-6.4906415559514148"/>
    <n v="0.13044057298713538"/>
    <n v="0.18397457393912794"/>
    <n v="8.809906821045399E-2"/>
    <n v="-116.75779605835967"/>
    <n v="231.36012466908068"/>
    <n v="-3.8172159229985172"/>
    <n v="75.47968358897667"/>
    <s v="Medianas"/>
    <n v="2024"/>
    <n v="3"/>
    <d v="2025-11-04T00:00:00"/>
    <x v="16"/>
    <x v="28"/>
  </r>
  <r>
    <n v="2025"/>
    <n v="9"/>
    <n v="12"/>
    <x v="0"/>
    <s v="Riesgos Catastroficos"/>
    <n v="12"/>
    <s v="6b51d431df5d7f141cbececcf79edf3dd861c3b4069f0b11661a3eefacbba918"/>
    <s v="1fdf26a6fd55ee3b01ed15163fbd21c844fce1e79898ad2d3ed4519ab872f9ee"/>
    <x v="10"/>
    <n v="998522.08042999997"/>
    <n v="719228.61239000002"/>
    <n v="1087894.8698999998"/>
    <n v="827204.43871000013"/>
    <n v="20885.362129999998"/>
    <n v="841.7281700000002"/>
    <n v="40927.574530000005"/>
    <n v="1113534.2636000002"/>
    <n v="35081594.755000003"/>
    <n v="34439164.060000002"/>
    <n v="141.197"/>
    <n v="136.08000000000001"/>
    <n v="0"/>
    <n v="0"/>
    <n v="320.73841999999996"/>
    <n v="652.58093999999994"/>
    <n v="2961.3623600000001"/>
    <n v="40.633629999999997"/>
    <n v="0"/>
    <n v="0"/>
    <n v="0"/>
    <n v="0"/>
    <n v="0"/>
    <n v="0"/>
    <s v="Riesgos Catastroficos"/>
    <s v="Daños Sin Autos"/>
    <s v="Riesgos Catastroficos"/>
    <x v="15"/>
    <x v="1"/>
    <n v="6300133.6551299999"/>
    <n v="5387062.6739699999"/>
    <n v="770211891.61088026"/>
    <n v="686509089.51392007"/>
    <n v="736376107.87258017"/>
    <n v="657385268.86126006"/>
    <n v="33259292.609760001"/>
    <n v="29883949.022059996"/>
    <n v="4197920.345660001"/>
    <n v="3819120.5799400005"/>
    <n v="998522.08042999997"/>
    <n v="719228.61239000002"/>
    <n v="3.0022348705545885"/>
    <n v="2.4067388545572528"/>
    <n v="279293.46803999995"/>
    <n v="38.832363344376205"/>
    <n v="100"/>
    <n v="100"/>
    <n v="15.849220589422494"/>
    <n v="13.351034801679113"/>
    <n v="0.1296425167289503"/>
    <n v="0.13559946741275594"/>
    <n v="0.10476607278415598"/>
    <n v="0.10940747328212369"/>
    <m/>
    <m/>
    <m/>
    <n v="0"/>
    <m/>
    <n v="0"/>
    <m/>
    <n v="0"/>
    <m/>
    <n v="2381.2478510728697"/>
    <n v="2.0916274701713156"/>
    <n v="0.11703207512878744"/>
    <n v="0.4975168752687798"/>
    <n v="-50.850783352636682"/>
    <n v="7187.9591609216322"/>
    <n v="10.830772496210155"/>
    <n v="1606.0119167300584"/>
    <s v="Medianas"/>
    <n v="2024"/>
    <n v="3"/>
    <d v="2025-11-04T00:00:00"/>
    <x v="15"/>
    <x v="10"/>
  </r>
  <r>
    <n v="2025"/>
    <n v="9"/>
    <n v="12"/>
    <x v="0"/>
    <s v="Huracan y Otros Riesgos Hidrometeorologicos"/>
    <n v="12"/>
    <s v="6b51d431df5d7f141cbececcf79edf3dd861c3b4069f0b11661a3eefacbba918"/>
    <s v="1fdf26a6fd55ee3b01ed15163fbd21c844fce1e79898ad2d3ed4519ab872f9ee"/>
    <x v="8"/>
    <n v="533149.554"/>
    <n v="366370.13520999998"/>
    <n v="580352.89935000008"/>
    <n v="429866.63337000005"/>
    <n v="20278.327539999998"/>
    <n v="192.55828999999997"/>
    <n v="41401.999910000006"/>
    <n v="1113494.9765100002"/>
    <n v="35081594.755000003"/>
    <n v="34439164.060000002"/>
    <n v="141.197"/>
    <n v="136.08000000000001"/>
    <n v="0"/>
    <n v="0"/>
    <n v="364.98728999999997"/>
    <n v="388.53147999999999"/>
    <n v="1802.1701399999999"/>
    <n v="-309.19488999999999"/>
    <n v="0"/>
    <n v="0"/>
    <n v="0"/>
    <n v="0"/>
    <n v="0"/>
    <n v="0"/>
    <s v="Huracan y Otros Riesgos Hidrometeorologicos"/>
    <s v="Daños Sin Autos"/>
    <s v="Riesgos Catastroficos"/>
    <x v="14"/>
    <x v="1"/>
    <n v="6300133.6551299999"/>
    <n v="5387062.6739699999"/>
    <n v="770211891.61088026"/>
    <n v="686509089.51392007"/>
    <n v="736376107.87258017"/>
    <n v="657385268.86126006"/>
    <n v="20015897.230140001"/>
    <n v="17829353.362780001"/>
    <n v="3531534.8595499997"/>
    <n v="3750519.8539799992"/>
    <n v="998522.08042999997"/>
    <n v="719228.61239000002"/>
    <n v="2.6636305526048654"/>
    <n v="2.0548705707679944"/>
    <n v="166779.41879000003"/>
    <n v="45.522110773140277"/>
    <n v="53.39386724131392"/>
    <n v="50.939315941915929"/>
    <n v="8.4625118002992394"/>
    <n v="6.8009257991424708"/>
    <n v="6.922115327055392E-2"/>
    <n v="7.240179961029565E-2"/>
    <n v="5.3367120815458809E-2"/>
    <n v="5.5731418479248236E-2"/>
    <m/>
    <m/>
    <m/>
    <n v="0"/>
    <m/>
    <n v="0"/>
    <m/>
    <n v="0"/>
    <m/>
    <n v="10431.007280964119"/>
    <n v="3.8034970465341509"/>
    <n v="5.2558402417169553E-2"/>
    <n v="0.57420720300022554"/>
    <n v="-6.0597895439514993"/>
    <n v="-682.85896639494922"/>
    <n v="20.252654391443862"/>
    <n v="-125.65908835039285"/>
    <s v="Medianas"/>
    <n v="2024"/>
    <n v="3"/>
    <d v="2025-11-04T00:00:00"/>
    <x v="14"/>
    <x v="8"/>
  </r>
  <r>
    <n v="2025"/>
    <n v="9"/>
    <n v="12"/>
    <x v="0"/>
    <s v="MyT Carga"/>
    <n v="12"/>
    <s v="6b51d431df5d7f141cbececcf79edf3dd861c3b4069f0b11661a3eefacbba918"/>
    <s v="1fdf26a6fd55ee3b01ed15163fbd21c844fce1e79898ad2d3ed4519ab872f9ee"/>
    <x v="1"/>
    <n v="1028421.89922"/>
    <n v="809043.4090499999"/>
    <n v="1356646.4131600002"/>
    <n v="1226751.87335"/>
    <n v="658836.42654000013"/>
    <n v="470872.39105999999"/>
    <n v="844512.98673"/>
    <n v="517320.18671999988"/>
    <n v="35081594.755000003"/>
    <n v="34439164.060000002"/>
    <n v="141.197"/>
    <n v="136.08000000000001"/>
    <n v="1330.1330399999999"/>
    <n v="3869.7341000000001"/>
    <n v="157721.56078999999"/>
    <n v="141430.2365"/>
    <n v="158779.17308000001"/>
    <n v="134098.34914000001"/>
    <n v="0"/>
    <n v="0"/>
    <n v="0"/>
    <n v="0"/>
    <n v="0"/>
    <n v="0"/>
    <s v="MyT Carga"/>
    <s v="Daños Sin Autos"/>
    <s v="Maritimo y Transportes"/>
    <x v="17"/>
    <x v="1"/>
    <n v="6300133.6551299999"/>
    <n v="5387062.6739699999"/>
    <n v="770211891.61088026"/>
    <n v="686509089.51392007"/>
    <n v="736376107.87258017"/>
    <n v="657385268.86126006"/>
    <n v="10487824.847170001"/>
    <n v="8966667.9990099985"/>
    <n v="6063107.107259999"/>
    <n v="5296850.8747799993"/>
    <n v="1029345.32802"/>
    <n v="809773.17250999995"/>
    <n v="9.8058645544362424"/>
    <n v="9.0227876078307521"/>
    <n v="219378.49017000012"/>
    <n v="27.115787325626961"/>
    <n v="99.910289698232148"/>
    <n v="99.909880509163074"/>
    <n v="16.323810819197281"/>
    <n v="15.018266131546131"/>
    <n v="0.13352454180746021"/>
    <n v="0.1396598678617034"/>
    <n v="0.11784889980449345"/>
    <n v="0.12306990244114323"/>
    <m/>
    <m/>
    <m/>
    <n v="0"/>
    <m/>
    <n v="0"/>
    <m/>
    <n v="0"/>
    <m/>
    <n v="39.918253660374226"/>
    <n v="64.062854655243186"/>
    <n v="58.201128121531923"/>
    <n v="10.866316805637585"/>
    <n v="11.518982569190573"/>
    <n v="18.405016988115918"/>
    <n v="99.333909939518861"/>
    <n v="105.46754483334126"/>
    <s v="Grandes"/>
    <n v="2024"/>
    <n v="3"/>
    <d v="2025-11-04T00:00:00"/>
    <x v="17"/>
    <x v="1"/>
  </r>
  <r>
    <n v="2025"/>
    <n v="9"/>
    <n v="12"/>
    <x v="0"/>
    <s v="MyT Cascos"/>
    <n v="12"/>
    <s v="6b51d431df5d7f141cbececcf79edf3dd861c3b4069f0b11661a3eefacbba918"/>
    <s v="1fdf26a6fd55ee3b01ed15163fbd21c844fce1e79898ad2d3ed4519ab872f9ee"/>
    <x v="9"/>
    <n v="923.42880000000002"/>
    <n v="729.76346000000001"/>
    <n v="1413.19273"/>
    <n v="1158.45724"/>
    <n v="-33.612910000000007"/>
    <n v="270.70722000000001"/>
    <n v="30.393759999999979"/>
    <n v="316.16758000000004"/>
    <n v="35081594.755000003"/>
    <n v="34439164.060000002"/>
    <n v="141.197"/>
    <n v="136.08000000000001"/>
    <n v="0"/>
    <n v="0"/>
    <n v="-33.612910000000007"/>
    <n v="270.70721999999995"/>
    <n v="991.89611000000002"/>
    <n v="777.79177000000004"/>
    <n v="0"/>
    <n v="0"/>
    <n v="0"/>
    <n v="0"/>
    <n v="0"/>
    <n v="0"/>
    <s v="MyT Cascos"/>
    <s v="Daños Sin Autos"/>
    <s v="Maritimo y Transportes"/>
    <x v="18"/>
    <x v="1"/>
    <n v="6300133.6551299999"/>
    <n v="5387062.6739699999"/>
    <n v="770211891.61088026"/>
    <n v="686509089.51392007"/>
    <n v="736376107.87258017"/>
    <n v="657385268.86126006"/>
    <n v="9273622.9556900002"/>
    <n v="5743535.6412700005"/>
    <n v="-3535315.863200001"/>
    <n v="5844440.7108500013"/>
    <n v="1029345.32802"/>
    <n v="809773.17250999995"/>
    <n v="9.9575840468412984E-3"/>
    <n v="1.2705822781986533E-2"/>
    <n v="193.66534000000001"/>
    <n v="26.53809770086324"/>
    <n v="8.9710301767849276E-2"/>
    <n v="9.0119490836921751E-2"/>
    <n v="1.46572890441472E-2"/>
    <n v="1.3546593091002602E-2"/>
    <n v="1.1989282560525911E-4"/>
    <n v="1.2540178722905915E-4"/>
    <n v="1.0630062604367059E-4"/>
    <n v="1.1101001111024519E-4"/>
    <m/>
    <m/>
    <m/>
    <n v="0"/>
    <m/>
    <n v="0"/>
    <m/>
    <n v="0"/>
    <m/>
    <n v="-112.41670244332605"/>
    <n v="-3.6400110111358885"/>
    <n v="37.095200683246048"/>
    <n v="9.5077529987872673E-4"/>
    <n v="-112.41670244332605"/>
    <n v="27.527205642713337"/>
    <n v="-3.3887530822154357"/>
    <n v="34.804587865464292"/>
    <s v="Resto"/>
    <n v="2024"/>
    <n v="3"/>
    <d v="2025-11-04T00:00:00"/>
    <x v="18"/>
    <x v="9"/>
  </r>
  <r>
    <n v="2025"/>
    <n v="9"/>
    <n v="12"/>
    <x v="0"/>
    <s v="Maritimo y Transportes"/>
    <n v="12"/>
    <s v="6b51d431df5d7f141cbececcf79edf3dd861c3b4069f0b11661a3eefacbba918"/>
    <s v="1fdf26a6fd55ee3b01ed15163fbd21c844fce1e79898ad2d3ed4519ab872f9ee"/>
    <x v="11"/>
    <n v="1029345.32802"/>
    <n v="809773.17250999995"/>
    <n v="1358059.6058900002"/>
    <n v="1227910.3305899999"/>
    <n v="658802.81363000011"/>
    <n v="471143.09828000003"/>
    <n v="844543.38049000001"/>
    <n v="517636.35429999989"/>
    <n v="35081594.755000003"/>
    <n v="34439164.060000002"/>
    <n v="141.197"/>
    <n v="136.08000000000001"/>
    <n v="1330.1330399999999"/>
    <n v="3869.7341000000001"/>
    <n v="157687.94787999999"/>
    <n v="141700.94372000001"/>
    <n v="159771.06919000001"/>
    <n v="134876.14090999999"/>
    <n v="0"/>
    <n v="0"/>
    <n v="0"/>
    <n v="0"/>
    <n v="0"/>
    <n v="0"/>
    <s v="Maritimo y Transportes"/>
    <s v="Daños Sin Autos"/>
    <s v="Maritimo y Transportes"/>
    <x v="19"/>
    <x v="1"/>
    <n v="6300133.6551299999"/>
    <n v="5387062.6739699999"/>
    <n v="770211891.61088026"/>
    <n v="686509089.51392007"/>
    <n v="736376107.87258017"/>
    <n v="657385268.86126006"/>
    <n v="19761447.802860003"/>
    <n v="14710203.640279999"/>
    <n v="2527791.244059999"/>
    <n v="11141291.585630003"/>
    <n v="1029345.32802"/>
    <n v="809773.17250999995"/>
    <n v="5.2088558403652323"/>
    <n v="5.5048399893843101"/>
    <n v="219572.15551000007"/>
    <n v="27.115266714678498"/>
    <n v="100"/>
    <n v="100"/>
    <n v="16.338468108241429"/>
    <n v="15.031812724637136"/>
    <n v="0.1336444346330655"/>
    <n v="0.13978526964893248"/>
    <n v="0.11795520043053713"/>
    <n v="0.12318091245225347"/>
    <m/>
    <m/>
    <m/>
    <n v="0"/>
    <m/>
    <n v="0"/>
    <m/>
    <n v="0"/>
    <m/>
    <n v="39.830725746612551"/>
    <n v="64.002118210148382"/>
    <n v="58.182107567188126"/>
    <n v="26.062390048153951"/>
    <n v="11.282214317210325"/>
    <n v="18.457622016789376"/>
    <n v="98.696183657929481"/>
    <n v="105.06005195874791"/>
    <s v="Grandes"/>
    <n v="2024"/>
    <n v="3"/>
    <d v="2025-11-04T00:00:00"/>
    <x v="19"/>
    <x v="11"/>
  </r>
  <r>
    <n v="2025"/>
    <n v="9"/>
    <n v="12"/>
    <x v="0"/>
    <s v="RC General"/>
    <n v="12"/>
    <s v="6b51d431df5d7f141cbececcf79edf3dd861c3b4069f0b11661a3eefacbba918"/>
    <s v="1fdf26a6fd55ee3b01ed15163fbd21c844fce1e79898ad2d3ed4519ab872f9ee"/>
    <x v="25"/>
    <n v="1454052.5146199998"/>
    <n v="1261160.1718299999"/>
    <n v="1737331.5364699999"/>
    <n v="1514076.9676599996"/>
    <n v="173550.54000000004"/>
    <n v="290977.34402999998"/>
    <n v="245841.85151000012"/>
    <n v="416400.53362999996"/>
    <n v="35081594.755000003"/>
    <n v="34439164.060000002"/>
    <n v="141.197"/>
    <n v="136.08000000000001"/>
    <n v="0"/>
    <n v="0"/>
    <n v="47087.210759999994"/>
    <n v="108001.99843000001"/>
    <n v="206855.54288999998"/>
    <n v="136546.01722000001"/>
    <n v="0"/>
    <n v="0"/>
    <n v="0"/>
    <n v="0"/>
    <n v="0"/>
    <n v="0"/>
    <s v="RC General"/>
    <s v="Daños Sin Autos"/>
    <s v="Responsabilidad Civil y Riesgos Profesionales"/>
    <x v="21"/>
    <x v="1"/>
    <n v="6300133.6551299999"/>
    <n v="5387062.6739699999"/>
    <n v="770211891.61088026"/>
    <n v="686509089.51392007"/>
    <n v="736376107.87258017"/>
    <n v="657385268.86126006"/>
    <n v="12779803.45988"/>
    <n v="11517178.810919996"/>
    <n v="5456545.1292399997"/>
    <n v="4845520.4425199972"/>
    <n v="1455154.2224900001"/>
    <n v="1262498.42245"/>
    <n v="11.377737687318495"/>
    <n v="10.950252596879304"/>
    <n v="192892.34278999991"/>
    <n v="15.294833051229695"/>
    <n v="99.924289270994578"/>
    <n v="99.893999818439141"/>
    <n v="23.079709006427361"/>
    <n v="23.410905871280445"/>
    <n v="0.18878603803154514"/>
    <n v="0.19746057742432943"/>
    <n v="0.18370625984325409"/>
    <n v="0.19184490915268221"/>
    <m/>
    <m/>
    <m/>
    <n v="0"/>
    <m/>
    <n v="0"/>
    <m/>
    <n v="0"/>
    <m/>
    <n v="-40.355995557473079"/>
    <n v="11.935644569574263"/>
    <n v="23.072195786818959"/>
    <n v="3.1805938719354563"/>
    <n v="-56.401537522920073"/>
    <n v="51.491451088403984"/>
    <n v="22.763330439271652"/>
    <n v="79.095678240097982"/>
    <s v="Grandes"/>
    <n v="2024"/>
    <n v="3"/>
    <d v="2025-11-04T00:00:00"/>
    <x v="21"/>
    <x v="25"/>
  </r>
  <r>
    <n v="2025"/>
    <n v="9"/>
    <n v="12"/>
    <x v="0"/>
    <s v="Responsabilidad Civil y Riesgos Profesionales"/>
    <n v="12"/>
    <s v="6b51d431df5d7f141cbececcf79edf3dd861c3b4069f0b11661a3eefacbba918"/>
    <s v="1fdf26a6fd55ee3b01ed15163fbd21c844fce1e79898ad2d3ed4519ab872f9ee"/>
    <x v="25"/>
    <n v="1455154.2224900001"/>
    <n v="1262498.42245"/>
    <n v="1738318.7200300002"/>
    <n v="1515355.2928899999"/>
    <n v="173543.56418000002"/>
    <n v="290984.24685"/>
    <n v="245816.74778000003"/>
    <n v="416425.72265000001"/>
    <n v="35081594.755000003"/>
    <n v="34439164.060000002"/>
    <n v="141.197"/>
    <n v="136.08000000000001"/>
    <n v="0"/>
    <n v="0"/>
    <n v="47080.234939999995"/>
    <n v="108008.90125"/>
    <n v="206876.95108"/>
    <n v="136535.7308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6300133.6551299999"/>
    <n v="5387062.6739699999"/>
    <n v="770211891.61088026"/>
    <n v="686509089.51392007"/>
    <n v="736376107.87258017"/>
    <n v="657385268.86126006"/>
    <n v="16329723.705329999"/>
    <n v="14886594.835909994"/>
    <n v="6466126.8833499998"/>
    <n v="5654617.5786299994"/>
    <n v="1455154.2224900001"/>
    <n v="1262498.42245"/>
    <n v="8.9110768115142065"/>
    <n v="8.4807737186784617"/>
    <n v="192655.80004000012"/>
    <n v="15.259884417608461"/>
    <n v="100"/>
    <n v="100"/>
    <n v="23.097196061945667"/>
    <n v="23.435747806505486"/>
    <n v="0.18892907761350955"/>
    <n v="0.19761018953941872"/>
    <n v="0.18390119544431768"/>
    <n v="0.19204848089111165"/>
    <m/>
    <m/>
    <m/>
    <n v="0"/>
    <m/>
    <n v="0"/>
    <m/>
    <n v="0"/>
    <m/>
    <n v="-40.359807770122927"/>
    <n v="11.926128619071001"/>
    <n v="23.048285976097855"/>
    <n v="2.6838873921089808"/>
    <n v="-56.410782449284483"/>
    <n v="51.518543781578607"/>
    <n v="22.757602862096469"/>
    <n v="79.106692879091142"/>
    <s v="Grandes"/>
    <n v="2024"/>
    <n v="3"/>
    <d v="2025-11-04T00:00:00"/>
    <x v="22"/>
    <x v="25"/>
  </r>
  <r>
    <n v="2025"/>
    <n v="9"/>
    <n v="12"/>
    <x v="0"/>
    <s v="RC Aviones y Barcos"/>
    <n v="12"/>
    <s v="6b51d431df5d7f141cbececcf79edf3dd861c3b4069f0b11661a3eefacbba918"/>
    <s v="1fdf26a6fd55ee3b01ed15163fbd21c844fce1e79898ad2d3ed4519ab872f9ee"/>
    <x v="12"/>
    <n v="1101.7078700000002"/>
    <n v="1338.25062"/>
    <n v="987.18356000000017"/>
    <n v="1278.3252299999995"/>
    <n v="-6.9758199999999997"/>
    <n v="6.9028199999999993"/>
    <n v="-25.103729999999999"/>
    <n v="25.189019999999999"/>
    <n v="35081594.755000003"/>
    <n v="34439164.060000002"/>
    <n v="141.197"/>
    <n v="136.08000000000001"/>
    <n v="0"/>
    <n v="0"/>
    <n v="-6.9758199999999997"/>
    <n v="6.9028199999999993"/>
    <n v="21.408189999999998"/>
    <n v="-10.2864"/>
    <n v="0"/>
    <n v="0"/>
    <n v="0"/>
    <n v="0"/>
    <n v="0"/>
    <n v="0"/>
    <s v="RC Aviones y Barcos"/>
    <s v="Daños Sin Autos"/>
    <s v="Responsabilidad Civil y Riesgos Profesionales"/>
    <x v="20"/>
    <x v="1"/>
    <n v="6300133.6551299999"/>
    <n v="5387062.6739699999"/>
    <n v="770211891.61088026"/>
    <n v="686509089.51392007"/>
    <n v="736376107.87258017"/>
    <n v="657385268.86126006"/>
    <n v="1654428.4389900002"/>
    <n v="1753080.82653"/>
    <n v="526599.48598999996"/>
    <n v="-6953.7859100000169"/>
    <n v="1455154.2224900001"/>
    <n v="1262498.42245"/>
    <n v="6.6591448988423674E-2"/>
    <n v="7.6337074694319523E-2"/>
    <n v="-236.54274999999984"/>
    <n v="-17.675519552533427"/>
    <n v="7.5710729005397312E-2"/>
    <n v="0.10600018156086055"/>
    <n v="1.7487055518304984E-2"/>
    <n v="2.4841935225041203E-2"/>
    <n v="1.4303958196436098E-4"/>
    <n v="1.4961211508924128E-4"/>
    <n v="1.9493560106356971E-4"/>
    <n v="2.0357173842945289E-4"/>
    <m/>
    <m/>
    <m/>
    <n v="0"/>
    <m/>
    <n v="0"/>
    <m/>
    <n v="0"/>
    <m/>
    <n v="-201.05753880298201"/>
    <n v="-0.63318236984183462"/>
    <n v="0.51580921367329524"/>
    <n v="-1.3246917601686511E-3"/>
    <n v="-201.05753880298201"/>
    <n v="-308.12130580183543"/>
    <n v="-32.584819174344027"/>
    <n v="-67.106276248250111"/>
    <s v="Medianas"/>
    <n v="2024"/>
    <n v="3"/>
    <d v="2025-11-04T00:00:00"/>
    <x v="20"/>
    <x v="12"/>
  </r>
  <r>
    <n v="2025"/>
    <n v="9"/>
    <n v="12"/>
    <x v="0"/>
    <s v="Daños Sin Autos"/>
    <n v="12"/>
    <s v="6b51d431df5d7f141cbececcf79edf3dd861c3b4069f0b11661a3eefacbba918"/>
    <s v="1fdf26a6fd55ee3b01ed15163fbd21c844fce1e79898ad2d3ed4519ab872f9ee"/>
    <x v="10"/>
    <n v="5599756.6283600004"/>
    <n v="4809752.8363899998"/>
    <n v="6587977.2432300011"/>
    <n v="5789868.5914499993"/>
    <n v="2096175.5034700003"/>
    <n v="956731.26845000009"/>
    <n v="2475645.5970999999"/>
    <n v="2289251.3480400001"/>
    <n v="35081594.755000003"/>
    <n v="34439164.060000002"/>
    <n v="141.197"/>
    <n v="136.08000000000001"/>
    <n v="10046.130860000001"/>
    <n v="3916.4243300000003"/>
    <n v="317881.83188999997"/>
    <n v="324165.62219999993"/>
    <n v="503099.58363000001"/>
    <n v="392592.45754999993"/>
    <n v="0"/>
    <n v="0"/>
    <n v="0"/>
    <n v="0"/>
    <n v="0"/>
    <n v="0"/>
    <s v="Daños Sin Autos"/>
    <s v="Totales"/>
    <s v="Daños Sin Autos Total"/>
    <x v="24"/>
    <x v="1"/>
    <n v="6300133.6551299999"/>
    <n v="5387062.6739699999"/>
    <n v="770211891.61088026"/>
    <n v="686509089.51392007"/>
    <n v="736376107.87258017"/>
    <n v="657385268.86126006"/>
    <n v="128019015.01128"/>
    <n v="109121030.81238005"/>
    <n v="38205787.818519995"/>
    <n v="42701209.275690004"/>
    <n v="6095829.7971299998"/>
    <n v="5187301.5148400003"/>
    <n v="4.3741600635394633"/>
    <n v="4.4077230581332829"/>
    <n v="790003.7919700006"/>
    <n v="16.425039265904239"/>
    <n v="91.862089571405718"/>
    <n v="92.721674701771292"/>
    <n v="88.883140182276861"/>
    <n v="89.283402244983506"/>
    <n v="0.72704105056703816"/>
    <n v="0.76044789727601558"/>
    <n v="0.70061021912987709"/>
    <n v="0.73164901378480529"/>
    <m/>
    <m/>
    <m/>
    <n v="0"/>
    <m/>
    <n v="0"/>
    <m/>
    <n v="0"/>
    <m/>
    <n v="119.09762674173004"/>
    <n v="37.433332242581884"/>
    <n v="19.891485092778339"/>
    <n v="5.4865391427785024"/>
    <n v="-1.9384505572657695"/>
    <n v="28.148051230945015"/>
    <n v="63.18467401550928"/>
    <n v="82.570517075895353"/>
    <s v="Medianas"/>
    <n v="2024"/>
    <n v="3"/>
    <d v="2025-11-04T00:00:00"/>
    <x v="24"/>
    <x v="10"/>
  </r>
  <r>
    <n v="2025"/>
    <n v="9"/>
    <n v="12"/>
    <x v="0"/>
    <s v="Daños"/>
    <n v="12"/>
    <s v="6b51d431df5d7f141cbececcf79edf3dd861c3b4069f0b11661a3eefacbba918"/>
    <s v="1fdf26a6fd55ee3b01ed15163fbd21c844fce1e79898ad2d3ed4519ab872f9ee"/>
    <x v="14"/>
    <n v="6095829.7971299998"/>
    <n v="5187301.5148400003"/>
    <n v="7249386.2883299999"/>
    <n v="6307388.8228400005"/>
    <n v="2304353.9962199996"/>
    <n v="1206295.5523000001"/>
    <n v="2771057.2693799995"/>
    <n v="2625745.0967700002"/>
    <n v="35081594.755000003"/>
    <n v="34439164.060000002"/>
    <n v="141.197"/>
    <n v="136.08000000000001"/>
    <n v="10046.130860000001"/>
    <n v="3916.4243300000003"/>
    <n v="505807.93501999998"/>
    <n v="541398.94019000011"/>
    <n v="904169.13754999998"/>
    <n v="748647.99101999996"/>
    <n v="0"/>
    <n v="0"/>
    <n v="0"/>
    <n v="0"/>
    <n v="0"/>
    <n v="0"/>
    <s v="Daños"/>
    <s v="Totales"/>
    <s v="Daños Total"/>
    <x v="23"/>
    <x v="1"/>
    <n v="6300133.6551299999"/>
    <n v="5387062.6739699999"/>
    <n v="770211891.61088026"/>
    <n v="686509089.51392007"/>
    <n v="736376107.87258017"/>
    <n v="657385268.86126006"/>
    <n v="283175278.75795996"/>
    <n v="248348596.68529999"/>
    <n v="126891670.49083996"/>
    <n v="126522432.59303005"/>
    <n v="6095829.7971299998"/>
    <n v="5187301.5148400003"/>
    <n v="2.1526701850059178"/>
    <n v="2.0887178683812722"/>
    <n v="908528.28228999954"/>
    <n v="17.514468354901915"/>
    <n v="100"/>
    <n v="100"/>
    <n v="96.757150416425816"/>
    <n v="96.291835250121835"/>
    <n v="0.79144841355029116"/>
    <n v="0.82781471750096491"/>
    <n v="0.75560565680388114"/>
    <n v="0.78908088765444651"/>
    <m/>
    <m/>
    <m/>
    <n v="0"/>
    <m/>
    <n v="0"/>
    <m/>
    <n v="0"/>
    <m/>
    <n v="91.02731431168516"/>
    <n v="37.802138066665201"/>
    <n v="23.25477994384924"/>
    <n v="1.8160009930567871"/>
    <n v="-6.5738963503529817"/>
    <n v="20.773600997460683"/>
    <n v="55.941738554643948"/>
    <n v="72.31688947062662"/>
    <s v="Medianas"/>
    <n v="2024"/>
    <n v="3"/>
    <d v="2025-11-04T00:00:00"/>
    <x v="23"/>
    <x v="14"/>
  </r>
  <r>
    <n v="2025"/>
    <n v="9"/>
    <n v="12"/>
    <x v="0"/>
    <s v="Total General"/>
    <n v="12"/>
    <s v="6b51d431df5d7f141cbececcf79edf3dd861c3b4069f0b11661a3eefacbba918"/>
    <s v="1fdf26a6fd55ee3b01ed15163fbd21c844fce1e79898ad2d3ed4519ab872f9ee"/>
    <x v="5"/>
    <n v="6300133.6551299999"/>
    <n v="5387062.6739699999"/>
    <n v="7506678.7806299999"/>
    <n v="6552805.9054899998"/>
    <n v="2362947.0091899997"/>
    <n v="1262646.9134400003"/>
    <n v="2848624.1723499997"/>
    <n v="2714072.2020100001"/>
    <n v="35081594.755000003"/>
    <n v="34439164.060000002"/>
    <n v="141.197"/>
    <n v="136.08000000000001"/>
    <n v="10046.130860000001"/>
    <n v="3916.4243300000003"/>
    <n v="554873.87988999998"/>
    <n v="589821.06205999991"/>
    <n v="1054993.88051"/>
    <n v="896068.13725999999"/>
    <n v="0"/>
    <n v="0"/>
    <n v="0"/>
    <n v="0"/>
    <n v="0"/>
    <n v="0"/>
    <s v="Total General"/>
    <s v="Totales"/>
    <s v="Total General"/>
    <x v="26"/>
    <x v="1"/>
    <n v="6300133.6551299999"/>
    <n v="5387062.6739699999"/>
    <n v="770211891.61088026"/>
    <n v="686509089.51392007"/>
    <n v="736376107.87258017"/>
    <n v="657385268.86126006"/>
    <n v="770211891.61088026"/>
    <n v="686509089.51392007"/>
    <n v="414187189.75591999"/>
    <n v="392042358.71284997"/>
    <n v="6300133.6551299999"/>
    <n v="5387062.6739699999"/>
    <n v="0.81797408268436589"/>
    <n v="0.78470376521661023"/>
    <n v="913070.98115999997"/>
    <n v="16.94932909490565"/>
    <n v="100"/>
    <n v="100"/>
    <n v="100"/>
    <n v="100"/>
    <n v="0.81797408268436589"/>
    <n v="0.85555921597338846"/>
    <n v="0.78470376521661023"/>
    <n v="0.81946811544797937"/>
    <m/>
    <m/>
    <m/>
    <n v="0"/>
    <m/>
    <n v="0"/>
    <m/>
    <n v="0"/>
    <m/>
    <n v="87.142342331658071"/>
    <n v="37.506299684069823"/>
    <n v="23.438504243528534"/>
    <n v="0.57050219505399991"/>
    <n v="-5.9250481913860398"/>
    <n v="17.735899385504727"/>
    <n v="52.594985633638515"/>
    <n v="65.823237936297645"/>
    <s v="Resto"/>
    <n v="2024"/>
    <n v="3"/>
    <d v="2025-11-04T00:00:00"/>
    <x v="26"/>
    <x v="5"/>
  </r>
  <r>
    <n v="2025"/>
    <n v="9"/>
    <n v="12"/>
    <x v="0"/>
    <s v="Total General Sin Pensiones"/>
    <n v="12"/>
    <s v="6b51d431df5d7f141cbececcf79edf3dd861c3b4069f0b11661a3eefacbba918"/>
    <s v="1fdf26a6fd55ee3b01ed15163fbd21c844fce1e79898ad2d3ed4519ab872f9ee"/>
    <x v="9"/>
    <n v="6300133.6551299999"/>
    <n v="5387062.6739699999"/>
    <n v="7506678.780629999"/>
    <n v="6552805.9054899998"/>
    <n v="2362947.0091899997"/>
    <n v="1262646.9134400003"/>
    <n v="2848624.1723499992"/>
    <n v="2714072.2020100001"/>
    <n v="35081594.755000003"/>
    <n v="34439164.060000002"/>
    <n v="141.197"/>
    <n v="136.08000000000001"/>
    <n v="10046.130860000001"/>
    <n v="3916.4243300000003"/>
    <n v="554873.87988999998"/>
    <n v="589821.06205999991"/>
    <n v="1054993.88051"/>
    <n v="896068.13725999999"/>
    <n v="0"/>
    <n v="0"/>
    <n v="0"/>
    <n v="0"/>
    <n v="0"/>
    <n v="0"/>
    <s v="Total General Sin Pensiones"/>
    <s v="Totales"/>
    <s v="Total General Sin Pensiones"/>
    <x v="25"/>
    <x v="1"/>
    <n v="6300133.6551299999"/>
    <n v="5387062.6739699999"/>
    <n v="770211891.61088026"/>
    <n v="686509089.51392007"/>
    <n v="736376107.87258017"/>
    <n v="657385268.86126006"/>
    <n v="736376107.87258017"/>
    <n v="657385268.86126006"/>
    <n v="388158878.08341002"/>
    <n v="368517055.66387999"/>
    <n v="6300133.6551299999"/>
    <n v="5387062.6739699999"/>
    <n v="0.85555921597338846"/>
    <n v="0.81946811544797937"/>
    <n v="913070.98115999997"/>
    <n v="16.94932909490565"/>
    <n v="100"/>
    <n v="100"/>
    <n v="100"/>
    <n v="100"/>
    <n v="0.81797408268436589"/>
    <n v="0.85555921597338846"/>
    <n v="0.78470376521661023"/>
    <n v="0.81946811544797937"/>
    <m/>
    <m/>
    <m/>
    <n v="0"/>
    <m/>
    <n v="0"/>
    <m/>
    <n v="0"/>
    <m/>
    <n v="87.142342331658071"/>
    <n v="37.506299684069823"/>
    <n v="23.438504243528534"/>
    <n v="0.60875768727933999"/>
    <n v="-5.9250481913860398"/>
    <n v="17.735899385504727"/>
    <n v="52.594985633638515"/>
    <n v="65.823237936297645"/>
    <s v="Resto"/>
    <n v="2024"/>
    <n v="3"/>
    <d v="2025-11-04T00:00:00"/>
    <x v="25"/>
    <x v="9"/>
  </r>
  <r>
    <n v="2025"/>
    <n v="9"/>
    <n v="89"/>
    <x v="1"/>
    <s v="Automoviles Residentes"/>
    <n v="61"/>
    <s v="d029fa3a95e174a19934857f535eb9427d967218a36ea014b70ad704bc6c8d1c"/>
    <s v="1fdf26a6fd55ee3b01ed15163fbd21c844fce1e79898ad2d3ed4519ab872f9ee"/>
    <x v="10"/>
    <n v="1589274.65613"/>
    <n v="1369405.30085"/>
    <n v="2093861.6465700001"/>
    <n v="1903892.75245"/>
    <n v="974682.32690999983"/>
    <n v="1058312.5141600003"/>
    <n v="1324575.2087999994"/>
    <n v="1418624.4955999998"/>
    <n v="35081594.755000003"/>
    <n v="34439164.060000002"/>
    <n v="141.197"/>
    <n v="136.08000000000001"/>
    <n v="10970.27701"/>
    <n v="33805.34964"/>
    <n v="837441.53147000005"/>
    <n v="881314.27338000003"/>
    <n v="1170720.1134200001"/>
    <n v="1101248.1553900002"/>
    <n v="0"/>
    <n v="0"/>
    <n v="0"/>
    <n v="0"/>
    <n v="0"/>
    <n v="0"/>
    <s v="Automoviles Residentes"/>
    <s v="Automóviles"/>
    <s v="Automóviles"/>
    <x v="13"/>
    <x v="1"/>
    <n v="3347262.7841599998"/>
    <n v="2784750.4692699998"/>
    <n v="770211891.61088026"/>
    <n v="686509089.51392007"/>
    <n v="736376107.87258017"/>
    <n v="657385268.86126006"/>
    <n v="94745679.091170013"/>
    <n v="85247038.221249983"/>
    <n v="54974799.952469975"/>
    <n v="52348957.372600004"/>
    <n v="3347262.7841599998"/>
    <n v="2784750.4692699998"/>
    <n v="1.6774112248440418"/>
    <n v="1.6063963387160132"/>
    <n v="219869.35528000002"/>
    <n v="16.055827675234326"/>
    <n v="47.479829299653588"/>
    <n v="49.175152889335131"/>
    <n v="47.479829299653588"/>
    <n v="49.175152889335131"/>
    <n v="0.20634252384834892"/>
    <n v="0.21582376711290616"/>
    <n v="0.19947373192387036"/>
    <n v="0.20831091989969897"/>
    <m/>
    <m/>
    <m/>
    <n v="0"/>
    <m/>
    <n v="0"/>
    <m/>
    <n v="0"/>
    <m/>
    <n v="-7.9022203867993639"/>
    <n v="61.328752909419862"/>
    <n v="77.282636010178862"/>
    <n v="1.772962025787614"/>
    <n v="-4.978104092396018"/>
    <n v="6.3084744060612596"/>
    <n v="71.532172538114153"/>
    <n v="80.028671927072423"/>
    <s v="Medianas"/>
    <n v="2024"/>
    <n v="3"/>
    <d v="2025-11-04T00:00:00"/>
    <x v="13"/>
    <x v="10"/>
  </r>
  <r>
    <n v="2025"/>
    <n v="9"/>
    <n v="89"/>
    <x v="1"/>
    <s v="Automoviles Turistas"/>
    <n v="61"/>
    <s v="d029fa3a95e174a19934857f535eb9427d967218a36ea014b70ad704bc6c8d1c"/>
    <s v="1fdf26a6fd55ee3b01ed15163fbd21c844fce1e79898ad2d3ed4519ab872f9ee"/>
    <x v="11"/>
    <n v="93559.787629999992"/>
    <n v="88116.818809999997"/>
    <n v="139752.21323999998"/>
    <n v="139948.47252000001"/>
    <n v="41616.726770000008"/>
    <n v="33794.196810000001"/>
    <n v="52489.159209999998"/>
    <n v="46739.923550000007"/>
    <n v="35081594.755000003"/>
    <n v="34439164.060000002"/>
    <n v="141.197"/>
    <n v="136.08000000000001"/>
    <n v="0"/>
    <n v="0"/>
    <n v="41806.394529999998"/>
    <n v="33822.751979999994"/>
    <n v="94919.076669999995"/>
    <n v="89366.325349999999"/>
    <n v="0"/>
    <n v="0"/>
    <n v="0"/>
    <n v="0"/>
    <n v="0"/>
    <n v="0"/>
    <s v="Automoviles Turistas"/>
    <s v="Automóviles"/>
    <s v="Automóviles"/>
    <x v="12"/>
    <x v="1"/>
    <n v="3347262.7841599998"/>
    <n v="2784750.4692699998"/>
    <n v="770211891.61088026"/>
    <n v="686509089.51392007"/>
    <n v="736376107.87258017"/>
    <n v="657385268.86126006"/>
    <n v="1588548.4696399998"/>
    <n v="1271754.1878799999"/>
    <n v="828130.02439999999"/>
    <n v="647638.39746000012"/>
    <n v="3347262.7841599998"/>
    <n v="2784750.4692699998"/>
    <n v="5.8896400971134808"/>
    <n v="6.928761835405453"/>
    <n v="5442.9688199999946"/>
    <n v="6.1769919676018636"/>
    <n v="2.7951133108743642"/>
    <n v="3.1642626433634873"/>
    <n v="2.7951133108743642"/>
    <n v="3.1642626433634873"/>
    <n v="1.2147279034386482E-2"/>
    <n v="1.2705434984888081E-2"/>
    <n v="1.2835491933892784E-2"/>
    <n v="1.3404136506228419E-2"/>
    <m/>
    <m/>
    <m/>
    <n v="0"/>
    <m/>
    <n v="0"/>
    <m/>
    <n v="0"/>
    <m/>
    <n v="23.147554013431247"/>
    <n v="44.481425005560389"/>
    <n v="38.351585164312411"/>
    <n v="5.0253855727731072"/>
    <n v="23.604355301191561"/>
    <n v="6.2134716832686676"/>
    <n v="44.044249055799419"/>
    <n v="37.847312002070581"/>
    <s v="Grandes"/>
    <n v="2024"/>
    <n v="3"/>
    <d v="2025-11-04T00:00:00"/>
    <x v="12"/>
    <x v="11"/>
  </r>
  <r>
    <n v="2025"/>
    <n v="9"/>
    <n v="89"/>
    <x v="1"/>
    <s v="Camiones"/>
    <n v="61"/>
    <s v="d029fa3a95e174a19934857f535eb9427d967218a36ea014b70ad704bc6c8d1c"/>
    <s v="1fdf26a6fd55ee3b01ed15163fbd21c844fce1e79898ad2d3ed4519ab872f9ee"/>
    <x v="0"/>
    <n v="1565318.3451099999"/>
    <n v="1272940.9222200001"/>
    <n v="2020657.3179399995"/>
    <n v="1760851.6940400002"/>
    <n v="788726.59727999975"/>
    <n v="740503.45394999976"/>
    <n v="1065281.4613099999"/>
    <n v="983513.7801999998"/>
    <n v="35081594.755000003"/>
    <n v="34439164.060000002"/>
    <n v="141.197"/>
    <n v="136.08000000000001"/>
    <n v="0"/>
    <n v="0"/>
    <n v="626138.64283999999"/>
    <n v="567547.38774000003"/>
    <n v="1115082.84656"/>
    <n v="968654.57813000004"/>
    <n v="0"/>
    <n v="0"/>
    <n v="0"/>
    <n v="0"/>
    <n v="0"/>
    <n v="0"/>
    <s v="Camiones"/>
    <s v="Automóviles"/>
    <s v="Automóviles"/>
    <x v="10"/>
    <x v="1"/>
    <n v="3347262.7841599998"/>
    <n v="2784750.4692699998"/>
    <n v="770211891.61088026"/>
    <n v="686509089.51392007"/>
    <n v="736376107.87258017"/>
    <n v="657385268.86126006"/>
    <n v="53875874.311059996"/>
    <n v="49568265.397800006"/>
    <n v="30548482.174040005"/>
    <n v="28997259.902610004"/>
    <n v="3347262.7841599998"/>
    <n v="2784750.4692699998"/>
    <n v="2.9054161350076892"/>
    <n v="2.568056219043116"/>
    <n v="292377.42288999981"/>
    <n v="22.96865610857224"/>
    <n v="46.764130755357428"/>
    <n v="45.711130539954318"/>
    <n v="46.764130755357428"/>
    <n v="45.711130539954318"/>
    <n v="0.20323217054415674"/>
    <n v="0.21257049602441158"/>
    <n v="0.18542229690233245"/>
    <n v="0.19363697096909724"/>
    <m/>
    <m/>
    <m/>
    <n v="0"/>
    <m/>
    <n v="0"/>
    <m/>
    <n v="0"/>
    <m/>
    <n v="6.5122104526005531"/>
    <n v="50.387616023536317"/>
    <n v="58.17264894419192"/>
    <n v="2.581884732558847"/>
    <n v="10.323588191166388"/>
    <n v="15.116665087433079"/>
    <n v="56.151759913769681"/>
    <n v="58.591308042507528"/>
    <s v="Medianas"/>
    <n v="2024"/>
    <n v="3"/>
    <d v="2025-11-04T00:00:00"/>
    <x v="10"/>
    <x v="0"/>
  </r>
  <r>
    <n v="2025"/>
    <n v="9"/>
    <n v="89"/>
    <x v="1"/>
    <s v="Daños"/>
    <n v="61"/>
    <s v="d029fa3a95e174a19934857f535eb9427d967218a36ea014b70ad704bc6c8d1c"/>
    <s v="1fdf26a6fd55ee3b01ed15163fbd21c844fce1e79898ad2d3ed4519ab872f9ee"/>
    <x v="7"/>
    <n v="3347262.7841599998"/>
    <n v="2784750.4692699998"/>
    <n v="4372758.1500800001"/>
    <n v="3877662.4092499996"/>
    <n v="1835327.8969100001"/>
    <n v="1859961.4662899999"/>
    <n v="2482852.6612400003"/>
    <n v="2484160.5697699999"/>
    <n v="35081594.755000003"/>
    <n v="34439164.060000002"/>
    <n v="141.197"/>
    <n v="136.08000000000001"/>
    <n v="10970.27701"/>
    <n v="33805.34964"/>
    <n v="1530251.73642"/>
    <n v="1506343.8599400001"/>
    <n v="2435498.9769000001"/>
    <n v="2206537.6628100001"/>
    <n v="0"/>
    <n v="0"/>
    <n v="0"/>
    <n v="0"/>
    <n v="0"/>
    <n v="0"/>
    <s v="Daños"/>
    <s v="Totales"/>
    <s v="Daños Total"/>
    <x v="23"/>
    <x v="1"/>
    <n v="3347262.7841599998"/>
    <n v="2784750.4692699998"/>
    <n v="770211891.61088026"/>
    <n v="686509089.51392007"/>
    <n v="736376107.87258017"/>
    <n v="657385268.86126006"/>
    <n v="283175278.75795996"/>
    <n v="248348596.68529999"/>
    <n v="126891670.49083996"/>
    <n v="126522432.59303005"/>
    <n v="3347262.7841599998"/>
    <n v="2784750.4692699998"/>
    <n v="1.1820462573009507"/>
    <n v="1.1213071088131628"/>
    <n v="562512.31489000004"/>
    <n v="20.199738579717639"/>
    <n v="100"/>
    <n v="100"/>
    <n v="100"/>
    <n v="100"/>
    <n v="0.43458986035119207"/>
    <n v="0.45455885224608589"/>
    <n v="0.40563927146860218"/>
    <n v="0.42361011132692661"/>
    <m/>
    <m/>
    <m/>
    <n v="0"/>
    <m/>
    <n v="0"/>
    <m/>
    <n v="0"/>
    <m/>
    <n v="-1.324412888463522"/>
    <n v="54.830708410322138"/>
    <n v="66.790956202893611"/>
    <n v="1.4463738161934661"/>
    <n v="1.5871460106693158"/>
    <n v="10.37649698661478"/>
    <n v="62.831138544256959"/>
    <n v="68.267307888218355"/>
    <s v="Resto"/>
    <n v="2024"/>
    <n v="3"/>
    <d v="2025-11-04T00:00:00"/>
    <x v="23"/>
    <x v="7"/>
  </r>
  <r>
    <n v="2025"/>
    <n v="9"/>
    <n v="89"/>
    <x v="1"/>
    <s v="Otros Automoviles y Obligatorios"/>
    <n v="61"/>
    <s v="d029fa3a95e174a19934857f535eb9427d967218a36ea014b70ad704bc6c8d1c"/>
    <s v="1fdf26a6fd55ee3b01ed15163fbd21c844fce1e79898ad2d3ed4519ab872f9ee"/>
    <x v="11"/>
    <n v="99109.995290000006"/>
    <n v="54287.427389999997"/>
    <n v="118486.97233000002"/>
    <n v="72969.490239999999"/>
    <n v="30302.245949999997"/>
    <n v="27351.301369999994"/>
    <n v="40506.831920000011"/>
    <n v="35282.370419999992"/>
    <n v="35081594.755000003"/>
    <n v="34439164.060000002"/>
    <n v="141.197"/>
    <n v="136.08000000000001"/>
    <n v="0"/>
    <n v="0"/>
    <n v="24865.167579999998"/>
    <n v="23659.446840000001"/>
    <n v="54776.94025"/>
    <n v="47268.603940000001"/>
    <n v="0"/>
    <n v="0"/>
    <n v="0"/>
    <n v="0"/>
    <n v="0"/>
    <n v="0"/>
    <s v="Otros Automoviles y Obligatorios"/>
    <s v="Automóviles"/>
    <s v="Automóviles"/>
    <x v="9"/>
    <x v="1"/>
    <n v="3347262.7841599998"/>
    <n v="2784750.4692699998"/>
    <n v="770211891.61088026"/>
    <n v="686509089.51392007"/>
    <n v="736376107.87258017"/>
    <n v="657385268.86126006"/>
    <n v="4946161.87481"/>
    <n v="3140508.06599"/>
    <n v="2334470.5214099996"/>
    <n v="1827367.6446699991"/>
    <n v="3347262.7841599998"/>
    <n v="2784750.4692699998"/>
    <n v="2.0037758124082257"/>
    <n v="1.7286192631664734"/>
    <n v="44822.567900000009"/>
    <n v="82.565282709006297"/>
    <n v="2.9609266341146201"/>
    <n v="1.949453927347071"/>
    <n v="2.9609266341146201"/>
    <n v="1.949453927347071"/>
    <n v="1.2867886924299981E-2"/>
    <n v="1.3459154123880081E-2"/>
    <n v="7.9077507085067115E-3"/>
    <n v="8.2580839519020705E-3"/>
    <m/>
    <m/>
    <m/>
    <n v="0"/>
    <m/>
    <n v="0"/>
    <m/>
    <n v="0"/>
    <m/>
    <n v="10.789046342185094"/>
    <n v="30.574359186814963"/>
    <n v="50.382386281649872"/>
    <n v="1.2980350650004226"/>
    <n v="5.0961493231597377"/>
    <n v="15.884404624115067"/>
    <n v="45.393494902264095"/>
    <n v="50.053195711114959"/>
    <s v="Grandes"/>
    <n v="2024"/>
    <n v="3"/>
    <d v="2025-11-04T00:00:00"/>
    <x v="9"/>
    <x v="11"/>
  </r>
  <r>
    <n v="2025"/>
    <n v="9"/>
    <n v="89"/>
    <x v="1"/>
    <s v="Total General"/>
    <n v="61"/>
    <s v="d029fa3a95e174a19934857f535eb9427d967218a36ea014b70ad704bc6c8d1c"/>
    <s v="1fdf26a6fd55ee3b01ed15163fbd21c844fce1e79898ad2d3ed4519ab872f9ee"/>
    <x v="32"/>
    <n v="3347262.7841599998"/>
    <n v="2784750.4692699998"/>
    <n v="4372758.1500799991"/>
    <n v="3877662.4092499996"/>
    <n v="1835327.8969100001"/>
    <n v="1859961.4662899999"/>
    <n v="2482852.6612400003"/>
    <n v="2484160.5697699999"/>
    <n v="35081594.755000003"/>
    <n v="34439164.060000002"/>
    <n v="141.197"/>
    <n v="136.08000000000001"/>
    <n v="10970.27701"/>
    <n v="33805.34964"/>
    <n v="1530251.73642"/>
    <n v="1506343.8599400001"/>
    <n v="2435498.9769000001"/>
    <n v="2206537.6628100001"/>
    <n v="0"/>
    <n v="0"/>
    <n v="0"/>
    <n v="0"/>
    <n v="0"/>
    <n v="0"/>
    <s v="Total General"/>
    <s v="Totales"/>
    <s v="Total General"/>
    <x v="26"/>
    <x v="1"/>
    <n v="3347262.7841599998"/>
    <n v="2784750.4692699998"/>
    <n v="770211891.61088026"/>
    <n v="686509089.51392007"/>
    <n v="736376107.87258017"/>
    <n v="657385268.86126006"/>
    <n v="770211891.61088026"/>
    <n v="686509089.51392007"/>
    <n v="414187189.75591999"/>
    <n v="392042358.71284997"/>
    <n v="3347262.7841599998"/>
    <n v="2784750.4692699998"/>
    <n v="0.43458986035119207"/>
    <n v="0.40563927146860218"/>
    <n v="562512.31489000004"/>
    <n v="20.199738579717639"/>
    <n v="100"/>
    <n v="100"/>
    <n v="100"/>
    <n v="100"/>
    <n v="0.43458986035119207"/>
    <n v="0.45455885224608589"/>
    <n v="0.40563927146860218"/>
    <n v="0.42361011132692661"/>
    <m/>
    <m/>
    <m/>
    <n v="0"/>
    <m/>
    <n v="0"/>
    <m/>
    <n v="0"/>
    <m/>
    <n v="-1.324412888463522"/>
    <n v="54.830708410322138"/>
    <n v="66.790956202893611"/>
    <n v="0.44311556279458003"/>
    <n v="1.5871460106693158"/>
    <n v="10.37649698661478"/>
    <n v="62.831138544256959"/>
    <n v="68.267307888218355"/>
    <s v="Resto"/>
    <n v="2024"/>
    <n v="3"/>
    <d v="2025-11-04T00:00:00"/>
    <x v="26"/>
    <x v="32"/>
  </r>
  <r>
    <n v="2025"/>
    <n v="9"/>
    <n v="89"/>
    <x v="1"/>
    <s v="Automoviles"/>
    <n v="61"/>
    <s v="d029fa3a95e174a19934857f535eb9427d967218a36ea014b70ad704bc6c8d1c"/>
    <s v="1fdf26a6fd55ee3b01ed15163fbd21c844fce1e79898ad2d3ed4519ab872f9ee"/>
    <x v="16"/>
    <n v="3347262.7841599998"/>
    <n v="2784750.4692699998"/>
    <n v="4372758.1500800001"/>
    <n v="3877662.4092499996"/>
    <n v="1835327.8969100001"/>
    <n v="1859961.4662899999"/>
    <n v="2482852.6612400003"/>
    <n v="2484160.5697699999"/>
    <n v="35081594.755000003"/>
    <n v="34439164.060000002"/>
    <n v="141.197"/>
    <n v="136.08000000000001"/>
    <n v="10970.27701"/>
    <n v="33805.34964"/>
    <n v="1530251.73642"/>
    <n v="1506343.8599400001"/>
    <n v="2435498.9769000001"/>
    <n v="2206537.6628100001"/>
    <n v="0"/>
    <n v="0"/>
    <n v="0"/>
    <n v="0"/>
    <n v="0"/>
    <n v="0"/>
    <s v="Automoviles"/>
    <s v="Totales"/>
    <s v="Automoviles Total"/>
    <x v="11"/>
    <x v="1"/>
    <n v="3347262.7841599998"/>
    <n v="2784750.4692699998"/>
    <n v="770211891.61088026"/>
    <n v="686509089.51392007"/>
    <n v="736376107.87258017"/>
    <n v="657385268.86126006"/>
    <n v="155156263.74667996"/>
    <n v="139227565.87292001"/>
    <n v="88685882.672319964"/>
    <n v="83821223.317339987"/>
    <n v="3347262.7841599998"/>
    <n v="2784750.4692699998"/>
    <n v="2.1573494381283878"/>
    <n v="2.0001430405037617"/>
    <n v="562512.31489000004"/>
    <n v="20.199738579717639"/>
    <n v="100"/>
    <n v="100"/>
    <n v="100"/>
    <n v="100"/>
    <n v="0.43458986035119207"/>
    <n v="0.45455885224608589"/>
    <n v="0.40563927146860218"/>
    <n v="0.42361011132692661"/>
    <m/>
    <m/>
    <m/>
    <n v="0"/>
    <m/>
    <n v="0"/>
    <m/>
    <n v="0"/>
    <m/>
    <n v="-1.324412888463522"/>
    <n v="54.830708410322138"/>
    <n v="66.790956202893611"/>
    <n v="2.069470181281547"/>
    <n v="1.5871460106693158"/>
    <n v="10.37649698661478"/>
    <n v="62.831138544256959"/>
    <n v="68.267307888218355"/>
    <s v="Medianas"/>
    <n v="2024"/>
    <n v="3"/>
    <d v="2025-11-04T00:00:00"/>
    <x v="11"/>
    <x v="16"/>
  </r>
  <r>
    <n v="2025"/>
    <n v="9"/>
    <n v="89"/>
    <x v="1"/>
    <s v="Total General Sin Pensiones"/>
    <n v="61"/>
    <s v="d029fa3a95e174a19934857f535eb9427d967218a36ea014b70ad704bc6c8d1c"/>
    <s v="1fdf26a6fd55ee3b01ed15163fbd21c844fce1e79898ad2d3ed4519ab872f9ee"/>
    <x v="2"/>
    <n v="3347262.7841599998"/>
    <n v="2784750.4692699998"/>
    <n v="4372758.1500799991"/>
    <n v="3877662.4092499996"/>
    <n v="1835327.8969100001"/>
    <n v="1859961.4662899999"/>
    <n v="2482852.6612400003"/>
    <n v="2484160.5697699999"/>
    <n v="35081594.755000003"/>
    <n v="34439164.060000002"/>
    <n v="141.197"/>
    <n v="136.08000000000001"/>
    <n v="10970.27701"/>
    <n v="33805.34964"/>
    <n v="1530251.73642"/>
    <n v="1506343.8599400001"/>
    <n v="2435498.9769000001"/>
    <n v="2206537.6628100001"/>
    <n v="0"/>
    <n v="0"/>
    <n v="0"/>
    <n v="0"/>
    <n v="0"/>
    <n v="0"/>
    <s v="Total General Sin Pensiones"/>
    <s v="Totales"/>
    <s v="Total General Sin Pensiones"/>
    <x v="25"/>
    <x v="1"/>
    <n v="3347262.7841599998"/>
    <n v="2784750.4692699998"/>
    <n v="770211891.61088026"/>
    <n v="686509089.51392007"/>
    <n v="736376107.87258017"/>
    <n v="657385268.86126006"/>
    <n v="736376107.87258017"/>
    <n v="657385268.86126006"/>
    <n v="388158878.08341002"/>
    <n v="368517055.66387999"/>
    <n v="3347262.7841599998"/>
    <n v="2784750.4692699998"/>
    <n v="0.45455885224608589"/>
    <n v="0.42361011132692661"/>
    <n v="562512.31489000004"/>
    <n v="20.199738579717639"/>
    <n v="100"/>
    <n v="100"/>
    <n v="100"/>
    <n v="100"/>
    <n v="0.43458986035119207"/>
    <n v="0.45455885224608589"/>
    <n v="0.40563927146860218"/>
    <n v="0.42361011132692661"/>
    <m/>
    <m/>
    <m/>
    <n v="0"/>
    <m/>
    <n v="0"/>
    <m/>
    <n v="0"/>
    <m/>
    <n v="-1.324412888463522"/>
    <n v="54.830708410322138"/>
    <n v="66.790956202893611"/>
    <n v="0.4728290399983105"/>
    <n v="1.5871460106693158"/>
    <n v="10.37649698661478"/>
    <n v="62.831138544256959"/>
    <n v="68.267307888218355"/>
    <s v="Resto"/>
    <n v="2024"/>
    <n v="3"/>
    <d v="2025-11-04T00:00:00"/>
    <x v="25"/>
    <x v="2"/>
  </r>
  <r>
    <n v="2025"/>
    <n v="9"/>
    <n v="705"/>
    <x v="3"/>
    <s v="Total General"/>
    <n v="36"/>
    <s v="76a50887d8f1c2e9301755428990ad81479ee21c25b43215cf524541e0503269"/>
    <s v="1fdf26a6fd55ee3b01ed15163fbd21c844fce1e79898ad2d3ed4519ab872f9ee"/>
    <x v="67"/>
    <n v="736798.96127999993"/>
    <n v="632166.95652999997"/>
    <n v="776558.0555299999"/>
    <n v="667109.06146000011"/>
    <n v="482046.30315000005"/>
    <n v="460206.98779000004"/>
    <n v="658377.48874999967"/>
    <n v="560663.41158000019"/>
    <n v="35081594.755000003"/>
    <n v="34439164.060000002"/>
    <n v="141.197"/>
    <n v="136.08000000000001"/>
    <n v="0"/>
    <n v="0"/>
    <n v="96189.457900000009"/>
    <n v="110517.44"/>
    <n v="59019.544320000001"/>
    <n v="63441.773229999999"/>
    <n v="0"/>
    <n v="0"/>
    <n v="0"/>
    <n v="0"/>
    <n v="0"/>
    <n v="0"/>
    <s v="Total General"/>
    <s v="Totales"/>
    <s v="Total General"/>
    <x v="26"/>
    <x v="1"/>
    <n v="736798.96127999993"/>
    <n v="632166.95652999997"/>
    <n v="770211891.61088026"/>
    <n v="686509089.51392007"/>
    <n v="736376107.87258017"/>
    <n v="657385268.86126006"/>
    <n v="770211891.61088026"/>
    <n v="686509089.51392007"/>
    <n v="414187189.75591999"/>
    <n v="392042358.71284997"/>
    <n v="736798.96127999993"/>
    <n v="632166.95652999997"/>
    <n v="9.5661852187065299E-2"/>
    <n v="9.208428062876825E-2"/>
    <n v="104632.00474999996"/>
    <n v="16.551324562158531"/>
    <n v="100"/>
    <n v="100"/>
    <n v="100"/>
    <n v="100"/>
    <n v="9.5661852187065299E-2"/>
    <n v="0.10005742356424918"/>
    <n v="9.208428062876825E-2"/>
    <n v="9.6163845841123904E-2"/>
    <m/>
    <m/>
    <m/>
    <n v="0"/>
    <m/>
    <n v="0"/>
    <m/>
    <n v="0"/>
    <m/>
    <n v="4.7455418842891728"/>
    <n v="65.424400478601072"/>
    <n v="72.798330098760957"/>
    <n v="0.11638368232346089"/>
    <n v="-12.964453483540694"/>
    <n v="-6.9705316936331085"/>
    <n v="162.9789911261721"/>
    <n v="174.20294921349884"/>
    <s v="Resto"/>
    <n v="2024"/>
    <n v="3"/>
    <d v="2025-11-04T00:00:00"/>
    <x v="26"/>
    <x v="67"/>
  </r>
  <r>
    <n v="2025"/>
    <n v="9"/>
    <n v="705"/>
    <x v="3"/>
    <s v="Salud Individual"/>
    <n v="36"/>
    <s v="76a50887d8f1c2e9301755428990ad81479ee21c25b43215cf524541e0503269"/>
    <s v="1fdf26a6fd55ee3b01ed15163fbd21c844fce1e79898ad2d3ed4519ab872f9ee"/>
    <x v="19"/>
    <n v="60906.585020000006"/>
    <n v="53724.597659999999"/>
    <n v="78773.034830000019"/>
    <n v="67546.489950000003"/>
    <n v="62918.09204000001"/>
    <n v="53235.26511"/>
    <n v="85932.949490000043"/>
    <n v="67805.089260000008"/>
    <n v="35081594.755000003"/>
    <n v="34439164.060000002"/>
    <n v="141.197"/>
    <n v="136.08000000000001"/>
    <n v="0"/>
    <n v="0"/>
    <n v="62918.092039999996"/>
    <n v="53235.26511"/>
    <n v="43242.363170000004"/>
    <n v="40791.624950000005"/>
    <n v="0"/>
    <n v="0"/>
    <n v="0"/>
    <n v="0"/>
    <n v="0"/>
    <n v="0"/>
    <s v="Salud Individual"/>
    <s v="Accidentes y Enfermedades"/>
    <s v="Salud"/>
    <x v="31"/>
    <x v="1"/>
    <n v="736798.96127999993"/>
    <n v="632166.95652999997"/>
    <n v="770211891.61088026"/>
    <n v="686509089.51392007"/>
    <n v="736376107.87258017"/>
    <n v="657385268.86126006"/>
    <n v="2072323.7688199999"/>
    <n v="1808255.37136"/>
    <n v="1386445.2605200002"/>
    <n v="1105964.9052499998"/>
    <n v="736798.96127999993"/>
    <n v="632166.95652999997"/>
    <n v="2.9390477461290123"/>
    <n v="2.9710735834614663"/>
    <n v="7181.9873600000064"/>
    <n v="13.368154761161243"/>
    <n v="8.2663776987674318"/>
    <n v="8.4984824190902568"/>
    <n v="8.2663776987674318"/>
    <n v="8.4984824190902568"/>
    <n v="7.9077700154194328E-3"/>
    <n v="8.2711245474763641E-3"/>
    <n v="7.8257663999816048E-3"/>
    <n v="8.1724675323289718E-3"/>
    <m/>
    <m/>
    <m/>
    <n v="0"/>
    <m/>
    <n v="0"/>
    <m/>
    <n v="0"/>
    <m/>
    <n v="18.188745580570309"/>
    <n v="103.30261008614994"/>
    <n v="99.089183407018183"/>
    <n v="4.5380869935248613"/>
    <n v="18.188745580570288"/>
    <n v="6.0079445793198349"/>
    <n v="145.50104903529024"/>
    <n v="130.5053799039697"/>
    <s v="Grandes"/>
    <n v="2024"/>
    <n v="3"/>
    <d v="2025-11-04T00:00:00"/>
    <x v="31"/>
    <x v="19"/>
  </r>
  <r>
    <n v="2025"/>
    <n v="9"/>
    <n v="705"/>
    <x v="3"/>
    <s v="Salud Gpo y Col"/>
    <n v="36"/>
    <s v="76a50887d8f1c2e9301755428990ad81479ee21c25b43215cf524541e0503269"/>
    <s v="1fdf26a6fd55ee3b01ed15163fbd21c844fce1e79898ad2d3ed4519ab872f9ee"/>
    <x v="13"/>
    <n v="675892.37626000005"/>
    <n v="578442.35887"/>
    <n v="697785.02069999999"/>
    <n v="599562.57151000004"/>
    <n v="419128.21111000009"/>
    <n v="406971.72267999989"/>
    <n v="572444.53925999999"/>
    <n v="492858.32231999998"/>
    <n v="35081594.755000003"/>
    <n v="34439164.060000002"/>
    <n v="141.197"/>
    <n v="136.08000000000001"/>
    <n v="0"/>
    <n v="0"/>
    <n v="33271.365859999998"/>
    <n v="57282.174890000002"/>
    <n v="15777.18115"/>
    <n v="22650.148280000001"/>
    <n v="0"/>
    <n v="0"/>
    <n v="0"/>
    <n v="0"/>
    <n v="0"/>
    <n v="0"/>
    <s v="Salud Gpo y Col"/>
    <s v="Accidentes y Enfermedades"/>
    <s v="Salud"/>
    <x v="27"/>
    <x v="1"/>
    <n v="736798.96127999993"/>
    <n v="632166.95652999997"/>
    <n v="770211891.61088026"/>
    <n v="686509089.51392007"/>
    <n v="736376107.87258017"/>
    <n v="657385268.86126006"/>
    <n v="1419743.8582400002"/>
    <n v="1839872.5384300002"/>
    <n v="1307140.9823599996"/>
    <n v="1267208.4786499999"/>
    <n v="736798.96127999993"/>
    <n v="632166.95652999997"/>
    <n v="47.606642024701337"/>
    <n v="31.43926260041885"/>
    <n v="97450.017390000052"/>
    <n v="16.846971162411208"/>
    <n v="91.733622301232586"/>
    <n v="91.501517580909734"/>
    <n v="91.733622301232586"/>
    <n v="91.501517580909734"/>
    <n v="8.7754082171645889E-2"/>
    <n v="9.1786299016772821E-2"/>
    <n v="8.4258514228786649E-2"/>
    <n v="8.7991378308794929E-2"/>
    <m/>
    <m/>
    <m/>
    <n v="0"/>
    <m/>
    <n v="0"/>
    <m/>
    <n v="0"/>
    <m/>
    <n v="2.9870597273803146"/>
    <n v="62.011087242796656"/>
    <n v="70.356486941071921"/>
    <n v="32.064499297794036"/>
    <n v="-41.916720299304963"/>
    <n v="-30.344027089963056"/>
    <n v="210.8828284576044"/>
    <n v="252.89977876471545"/>
    <s v="Grandes"/>
    <n v="2024"/>
    <n v="3"/>
    <d v="2025-11-04T00:00:00"/>
    <x v="27"/>
    <x v="13"/>
  </r>
  <r>
    <n v="2025"/>
    <n v="9"/>
    <n v="705"/>
    <x v="3"/>
    <s v="Salud"/>
    <n v="36"/>
    <s v="76a50887d8f1c2e9301755428990ad81479ee21c25b43215cf524541e0503269"/>
    <s v="1fdf26a6fd55ee3b01ed15163fbd21c844fce1e79898ad2d3ed4519ab872f9ee"/>
    <x v="1"/>
    <n v="736798.96127999993"/>
    <n v="632166.95652999997"/>
    <n v="776558.0555299999"/>
    <n v="667109.06146000011"/>
    <n v="482046.30315000005"/>
    <n v="460206.98779000004"/>
    <n v="658377.48874999967"/>
    <n v="560663.41158000019"/>
    <n v="35081594.755000003"/>
    <n v="34439164.060000002"/>
    <n v="141.197"/>
    <n v="136.08000000000001"/>
    <n v="0"/>
    <n v="0"/>
    <n v="96189.457900000009"/>
    <n v="110517.44"/>
    <n v="59019.544320000001"/>
    <n v="63441.773229999999"/>
    <n v="0"/>
    <n v="0"/>
    <n v="0"/>
    <n v="0"/>
    <n v="0"/>
    <n v="0"/>
    <s v="Salud"/>
    <s v="Accidentes y Enfermedades"/>
    <s v="Salud"/>
    <x v="30"/>
    <x v="1"/>
    <n v="736798.96127999993"/>
    <n v="632166.95652999997"/>
    <n v="770211891.61088026"/>
    <n v="686509089.51392007"/>
    <n v="736376107.87258017"/>
    <n v="657385268.86126006"/>
    <n v="3492067.6270599999"/>
    <n v="3648127.9097899995"/>
    <n v="2693586.2428799998"/>
    <n v="2373173.3838999998"/>
    <n v="736798.96127999993"/>
    <n v="632166.95652999997"/>
    <n v="21.099217998258439"/>
    <n v="17.328530472671666"/>
    <n v="104632.00474999996"/>
    <n v="16.551324562158531"/>
    <n v="100"/>
    <n v="100"/>
    <n v="100"/>
    <n v="100"/>
    <n v="9.5661852187065299E-2"/>
    <n v="0.10005742356424918"/>
    <n v="9.208428062876825E-2"/>
    <n v="9.6163845841123904E-2"/>
    <m/>
    <m/>
    <m/>
    <n v="0"/>
    <m/>
    <n v="0"/>
    <m/>
    <n v="0"/>
    <m/>
    <n v="4.7455418842891728"/>
    <n v="65.424400478601072"/>
    <n v="72.798330098760957"/>
    <n v="17.896078301713963"/>
    <n v="-12.964453483540694"/>
    <n v="-6.9705316936331085"/>
    <n v="162.9789911261721"/>
    <n v="174.20294921349884"/>
    <s v="Grandes"/>
    <n v="2024"/>
    <n v="3"/>
    <d v="2025-11-04T00:00:00"/>
    <x v="30"/>
    <x v="1"/>
  </r>
  <r>
    <n v="2025"/>
    <n v="9"/>
    <n v="705"/>
    <x v="3"/>
    <s v="Total General Sin Pensiones"/>
    <n v="36"/>
    <s v="76a50887d8f1c2e9301755428990ad81479ee21c25b43215cf524541e0503269"/>
    <s v="1fdf26a6fd55ee3b01ed15163fbd21c844fce1e79898ad2d3ed4519ab872f9ee"/>
    <x v="36"/>
    <n v="736798.96127999993"/>
    <n v="632166.95652999997"/>
    <n v="776558.0555299999"/>
    <n v="667109.06146000011"/>
    <n v="482046.30315000005"/>
    <n v="460206.98779000004"/>
    <n v="658377.48874999955"/>
    <n v="560663.41158000019"/>
    <n v="35081594.755000003"/>
    <n v="34439164.060000002"/>
    <n v="141.197"/>
    <n v="136.08000000000001"/>
    <n v="0"/>
    <n v="0"/>
    <n v="96189.457900000009"/>
    <n v="110517.44"/>
    <n v="59019.544320000001"/>
    <n v="63441.773229999999"/>
    <n v="0"/>
    <n v="0"/>
    <n v="0"/>
    <n v="0"/>
    <n v="0"/>
    <n v="0"/>
    <s v="Total General Sin Pensiones"/>
    <s v="Totales"/>
    <s v="Total General Sin Pensiones"/>
    <x v="25"/>
    <x v="1"/>
    <n v="736798.96127999993"/>
    <n v="632166.95652999997"/>
    <n v="770211891.61088026"/>
    <n v="686509089.51392007"/>
    <n v="736376107.87258017"/>
    <n v="657385268.86126006"/>
    <n v="736376107.87258017"/>
    <n v="657385268.86126006"/>
    <n v="388158878.08341002"/>
    <n v="368517055.66387999"/>
    <n v="736798.96127999993"/>
    <n v="632166.95652999997"/>
    <n v="0.10005742356424918"/>
    <n v="9.6163845841123904E-2"/>
    <n v="104632.00474999996"/>
    <n v="16.551324562158531"/>
    <n v="100"/>
    <n v="100"/>
    <n v="100"/>
    <n v="100"/>
    <n v="9.5661852187065299E-2"/>
    <n v="0.10005742356424918"/>
    <n v="9.208428062876825E-2"/>
    <n v="9.6163845841123904E-2"/>
    <m/>
    <m/>
    <m/>
    <n v="0"/>
    <m/>
    <n v="0"/>
    <m/>
    <n v="0"/>
    <m/>
    <n v="4.7455418842891728"/>
    <n v="65.424400478601072"/>
    <n v="72.798330098760957"/>
    <n v="0.12418788552001506"/>
    <n v="-12.964453483540694"/>
    <n v="-6.9705316936331085"/>
    <n v="162.9789911261721"/>
    <n v="174.20294921349884"/>
    <s v="Resto"/>
    <n v="2024"/>
    <n v="3"/>
    <d v="2025-11-04T00:00:00"/>
    <x v="25"/>
    <x v="36"/>
  </r>
  <r>
    <n v="2025"/>
    <n v="9"/>
    <n v="705"/>
    <x v="3"/>
    <s v="Accidentes y Enfermedades Total"/>
    <n v="36"/>
    <s v="76a50887d8f1c2e9301755428990ad81479ee21c25b43215cf524541e0503269"/>
    <s v="1fdf26a6fd55ee3b01ed15163fbd21c844fce1e79898ad2d3ed4519ab872f9ee"/>
    <x v="17"/>
    <n v="736798.96127999993"/>
    <n v="632166.95652999997"/>
    <n v="776558.0555299999"/>
    <n v="667109.06146000011"/>
    <n v="482046.30315000005"/>
    <n v="460206.98779000004"/>
    <n v="658377.48874999967"/>
    <n v="560663.41158000007"/>
    <n v="35081594.755000003"/>
    <n v="34439164.060000002"/>
    <n v="141.197"/>
    <n v="136.08000000000001"/>
    <n v="0"/>
    <n v="0"/>
    <n v="96189.457900000009"/>
    <n v="110517.44"/>
    <n v="59019.544320000001"/>
    <n v="63441.773229999999"/>
    <n v="0"/>
    <n v="0"/>
    <n v="0"/>
    <n v="0"/>
    <n v="0"/>
    <n v="0"/>
    <s v="Accidentes y Enfermedades Total"/>
    <s v="Totales"/>
    <s v="Accidentes y Enfermedades Total"/>
    <x v="2"/>
    <x v="1"/>
    <n v="736798.96127999993"/>
    <n v="632166.95652999997"/>
    <n v="770211891.61088026"/>
    <n v="686509089.51392007"/>
    <n v="736376107.87258017"/>
    <n v="657385268.86126006"/>
    <n v="141339793.77810001"/>
    <n v="126298754.30562"/>
    <n v="98393742.550229996"/>
    <n v="90991856.303689986"/>
    <n v="736798.96127999993"/>
    <n v="632166.95652999997"/>
    <n v="0.52129619096286228"/>
    <n v="0.50053301000916528"/>
    <n v="104632.00474999996"/>
    <n v="16.551324562158531"/>
    <n v="100"/>
    <n v="100"/>
    <n v="100"/>
    <n v="100"/>
    <n v="9.5661852187065299E-2"/>
    <n v="0.10005742356424918"/>
    <n v="9.208428062876825E-2"/>
    <n v="9.6163845841123904E-2"/>
    <m/>
    <m/>
    <m/>
    <n v="0"/>
    <m/>
    <n v="0"/>
    <m/>
    <n v="0"/>
    <m/>
    <n v="4.7455418842891728"/>
    <n v="65.424400478601072"/>
    <n v="72.798330098760957"/>
    <n v="0.48991560911906107"/>
    <n v="-12.964453483540694"/>
    <n v="-6.9705316936331085"/>
    <n v="162.9789911261721"/>
    <n v="174.20294921349884"/>
    <s v="Resto"/>
    <n v="2024"/>
    <n v="3"/>
    <d v="2025-11-04T00:00:00"/>
    <x v="2"/>
    <x v="17"/>
  </r>
  <r>
    <n v="2025"/>
    <n v="9"/>
    <n v="48"/>
    <x v="4"/>
    <s v="Incendio"/>
    <n v="36"/>
    <s v="76a50887d8f1c2e9301755428990ad81479ee21c25b43215cf524541e0503269"/>
    <s v="1fdf26a6fd55ee3b01ed15163fbd21c844fce1e79898ad2d3ed4519ab872f9ee"/>
    <x v="19"/>
    <n v="2155464.60231"/>
    <n v="1728007.94307"/>
    <n v="2468814.7281599999"/>
    <n v="2003684.5174399999"/>
    <n v="2048117.2441000002"/>
    <n v="794260.66786999989"/>
    <n v="2488872.5516499989"/>
    <n v="1386761.5104800004"/>
    <n v="35081594.755000003"/>
    <n v="34439164.060000002"/>
    <n v="141.197"/>
    <n v="136.08000000000001"/>
    <n v="0"/>
    <n v="0"/>
    <n v="563286.48430999997"/>
    <n v="780322.15298000001"/>
    <n v="1295163.77572"/>
    <n v="877366.29562999995"/>
    <n v="0"/>
    <n v="0"/>
    <n v="0"/>
    <n v="0"/>
    <n v="0"/>
    <n v="0"/>
    <s v="Incendio"/>
    <s v="Daños Sin Autos"/>
    <s v="Incendio"/>
    <x v="0"/>
    <x v="1"/>
    <n v="50222142.308260001"/>
    <n v="47053426.40963000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7.8453612713573779"/>
    <n v="7.476883487433958"/>
    <n v="427456.65923999995"/>
    <n v="24.736961479504259"/>
    <m/>
    <m/>
    <n v="4.2918611258753332"/>
    <n v="3.6724380665216425"/>
    <n v="0.27985345666397021"/>
    <n v="0.29271245756970893"/>
    <n v="0.25170940479367998"/>
    <n v="0.26286076444385503"/>
    <m/>
    <m/>
    <m/>
    <n v="0"/>
    <m/>
    <n v="0"/>
    <m/>
    <n v="0"/>
    <m/>
    <n v="157.8646188778952"/>
    <n v="95.01975777774517"/>
    <n v="45.9639477385102"/>
    <n v="12.592750479481976"/>
    <n v="-27.81359824799986"/>
    <n v="47.619504210609918"/>
    <n v="43.491525540610567"/>
    <n v="88.939153107047886"/>
    <s v="Grandes"/>
    <n v="2024"/>
    <n v="3"/>
    <d v="2025-11-04T00:00:00"/>
    <x v="0"/>
    <x v="19"/>
  </r>
  <r>
    <n v="2025"/>
    <n v="9"/>
    <n v="48"/>
    <x v="4"/>
    <s v="Maritimo y Transportes"/>
    <n v="36"/>
    <s v="76a50887d8f1c2e9301755428990ad81479ee21c25b43215cf524541e0503269"/>
    <s v="1fdf26a6fd55ee3b01ed15163fbd21c844fce1e79898ad2d3ed4519ab872f9ee"/>
    <x v="4"/>
    <n v="904408.19463000004"/>
    <n v="822198.00448999996"/>
    <n v="1099978.2996499999"/>
    <n v="1041666.7518399999"/>
    <n v="989194.84967999964"/>
    <n v="486873.37897000002"/>
    <n v="1311946.0313600004"/>
    <n v="774892.4840000004"/>
    <n v="35081594.755000003"/>
    <n v="34439164.060000002"/>
    <n v="141.197"/>
    <n v="136.08000000000001"/>
    <n v="0"/>
    <n v="0"/>
    <n v="326760.0919"/>
    <n v="285333.09504000004"/>
    <n v="648488.83800999995"/>
    <n v="605926.58707000001"/>
    <n v="0"/>
    <n v="0"/>
    <n v="0"/>
    <n v="0"/>
    <n v="0"/>
    <n v="0"/>
    <s v="Maritimo y Transportes"/>
    <s v="Daños Sin Autos"/>
    <s v="Maritimo y Transportes"/>
    <x v="19"/>
    <x v="1"/>
    <n v="50222142.308260001"/>
    <n v="47053426.409630001"/>
    <n v="770211891.61088026"/>
    <n v="686509089.51392007"/>
    <n v="736376107.87258017"/>
    <n v="657385268.86126006"/>
    <n v="19761447.802860003"/>
    <n v="14710203.640279999"/>
    <n v="2527791.244059999"/>
    <n v="11141291.585630003"/>
    <n v="904408.19463000004"/>
    <n v="822198.00448999996"/>
    <n v="4.5766292209577291"/>
    <n v="5.5893040272986321"/>
    <n v="82210.190140000079"/>
    <n v="9.998831144207676"/>
    <n v="100"/>
    <n v="100"/>
    <n v="1.8008156423889798"/>
    <n v="1.7473711634350353"/>
    <n v="0.11742329669027199"/>
    <n v="0.12281878580266152"/>
    <n v="0.11976505730931455"/>
    <n v="0.1250709505423255"/>
    <m/>
    <m/>
    <m/>
    <n v="0"/>
    <m/>
    <n v="0"/>
    <m/>
    <n v="0"/>
    <m/>
    <n v="103.17291772507274"/>
    <n v="109.37482162959465"/>
    <n v="59.216074024894041"/>
    <n v="39.132774591433801"/>
    <n v="14.518819435997221"/>
    <n v="7.0243247033956235"/>
    <n v="50.387928480422239"/>
    <n v="47.090373838809086"/>
    <s v="Medianas"/>
    <n v="2024"/>
    <n v="3"/>
    <d v="2025-11-04T00:00:00"/>
    <x v="19"/>
    <x v="4"/>
  </r>
  <r>
    <n v="2025"/>
    <n v="9"/>
    <n v="48"/>
    <x v="4"/>
    <s v="MyT Carga"/>
    <n v="36"/>
    <s v="76a50887d8f1c2e9301755428990ad81479ee21c25b43215cf524541e0503269"/>
    <s v="1fdf26a6fd55ee3b01ed15163fbd21c844fce1e79898ad2d3ed4519ab872f9ee"/>
    <x v="19"/>
    <n v="762968.06897000002"/>
    <n v="668764.73095"/>
    <n v="927807.16398000007"/>
    <n v="853503.63779999991"/>
    <n v="901995.50661999988"/>
    <n v="437672.55019999988"/>
    <n v="1244481.0413299997"/>
    <n v="551832.30692000012"/>
    <n v="35081594.755000003"/>
    <n v="34439164.060000002"/>
    <n v="141.197"/>
    <n v="136.08000000000001"/>
    <n v="0"/>
    <n v="0"/>
    <n v="281304.51682000002"/>
    <n v="250062.48538999999"/>
    <n v="621815.85109999997"/>
    <n v="492339.65957000002"/>
    <n v="0"/>
    <n v="0"/>
    <n v="0"/>
    <n v="0"/>
    <n v="0"/>
    <n v="0"/>
    <s v="MyT Carga"/>
    <s v="Daños Sin Autos"/>
    <s v="Maritimo y Transportes"/>
    <x v="17"/>
    <x v="1"/>
    <n v="50222142.308260001"/>
    <n v="47053426.409630001"/>
    <n v="770211891.61088026"/>
    <n v="686509089.51392007"/>
    <n v="736376107.87258017"/>
    <n v="657385268.86126006"/>
    <n v="10487824.847170001"/>
    <n v="8966667.9990099985"/>
    <n v="6063107.107259999"/>
    <n v="5296850.8747799993"/>
    <n v="904408.19463000004"/>
    <n v="822198.00448999996"/>
    <n v="7.2747979689599482"/>
    <n v="7.4583416161258311"/>
    <n v="94203.338020000025"/>
    <n v="14.086170167224799"/>
    <n v="84.361030063657907"/>
    <n v="81.338646809879705"/>
    <n v="1.5191866254668216"/>
    <n v="1.4212880590841093"/>
    <n v="9.9059502622618562E-2"/>
    <n v="0.10361119281480291"/>
    <n v="9.7415276966473396E-2"/>
    <n v="0.10173101872338146"/>
    <m/>
    <m/>
    <m/>
    <n v="0"/>
    <m/>
    <n v="0"/>
    <m/>
    <n v="0"/>
    <m/>
    <n v="106.08911987005398"/>
    <n v="118.22192085150898"/>
    <n v="65.444921052919938"/>
    <n v="14.876786615561274"/>
    <n v="12.493689879661328"/>
    <n v="26.298143773971393"/>
    <n v="45.239200049720317"/>
    <n v="50.790644330460758"/>
    <s v="Grandes"/>
    <n v="2024"/>
    <n v="3"/>
    <d v="2025-11-04T00:00:00"/>
    <x v="17"/>
    <x v="19"/>
  </r>
  <r>
    <n v="2025"/>
    <n v="9"/>
    <n v="48"/>
    <x v="4"/>
    <s v="MyT Cascos"/>
    <n v="36"/>
    <s v="76a50887d8f1c2e9301755428990ad81479ee21c25b43215cf524541e0503269"/>
    <s v="1fdf26a6fd55ee3b01ed15163fbd21c844fce1e79898ad2d3ed4519ab872f9ee"/>
    <x v="3"/>
    <n v="141440.12565999999"/>
    <n v="153433.27353999999"/>
    <n v="172171.13567000002"/>
    <n v="188163.11403999999"/>
    <n v="87199.343060000014"/>
    <n v="49200.82877"/>
    <n v="67464.990030000015"/>
    <n v="223060.17707999996"/>
    <n v="35081594.755000003"/>
    <n v="34439164.060000002"/>
    <n v="141.197"/>
    <n v="136.08000000000001"/>
    <n v="0"/>
    <n v="0"/>
    <n v="45455.575079999995"/>
    <n v="35270.609649999999"/>
    <n v="26672.98691"/>
    <n v="113586.92750000001"/>
    <n v="0"/>
    <n v="0"/>
    <n v="0"/>
    <n v="0"/>
    <n v="0"/>
    <n v="0"/>
    <s v="MyT Cascos"/>
    <s v="Daños Sin Autos"/>
    <s v="Maritimo y Transportes"/>
    <x v="18"/>
    <x v="1"/>
    <n v="50222142.308260001"/>
    <n v="47053426.409630001"/>
    <n v="770211891.61088026"/>
    <n v="686509089.51392007"/>
    <n v="736376107.87258017"/>
    <n v="657385268.86126006"/>
    <n v="9273622.9556900002"/>
    <n v="5743535.6412700005"/>
    <n v="-3535315.863200001"/>
    <n v="5844440.7108500013"/>
    <n v="904408.19463000004"/>
    <n v="822198.00448999996"/>
    <n v="1.5251873656693884"/>
    <n v="2.6714080511228988"/>
    <n v="-11993.147880000004"/>
    <n v="-7.81652349799693"/>
    <n v="15.638969936342093"/>
    <n v="18.661353190120291"/>
    <n v="0.2816290169221583"/>
    <n v="0.32608310435092602"/>
    <n v="1.8363794067653417E-2"/>
    <n v="1.9207592987858627E-2"/>
    <n v="2.2349780342841168E-2"/>
    <n v="2.3339931818944032E-2"/>
    <m/>
    <m/>
    <m/>
    <n v="0"/>
    <m/>
    <n v="0"/>
    <m/>
    <n v="0"/>
    <m/>
    <n v="77.231451664426928"/>
    <n v="61.651064472053449"/>
    <n v="32.06659653075404"/>
    <n v="-2.4665219865551502"/>
    <n v="28.876635621182125"/>
    <n v="-76.517555763624301"/>
    <n v="170.41801592516131"/>
    <n v="31.051645137597365"/>
    <s v="Medianas"/>
    <n v="2024"/>
    <n v="3"/>
    <d v="2025-11-04T00:00:00"/>
    <x v="18"/>
    <x v="3"/>
  </r>
  <r>
    <n v="2025"/>
    <n v="9"/>
    <n v="48"/>
    <x v="4"/>
    <s v="RC General"/>
    <n v="36"/>
    <s v="76a50887d8f1c2e9301755428990ad81479ee21c25b43215cf524541e0503269"/>
    <s v="1fdf26a6fd55ee3b01ed15163fbd21c844fce1e79898ad2d3ed4519ab872f9ee"/>
    <x v="4"/>
    <n v="596428.68369000009"/>
    <n v="574518.57292999991"/>
    <n v="704769.50454000011"/>
    <n v="680391.45066999982"/>
    <n v="305398.45534000004"/>
    <n v="86826.944969999997"/>
    <n v="396849.67045000015"/>
    <n v="-49143.028480000052"/>
    <n v="35081594.755000003"/>
    <n v="34439164.060000002"/>
    <n v="141.197"/>
    <n v="136.08000000000001"/>
    <n v="0"/>
    <n v="0"/>
    <n v="190859.94157"/>
    <n v="55719.994840000007"/>
    <n v="192429.98215"/>
    <n v="67124.298709999988"/>
    <n v="0"/>
    <n v="0"/>
    <n v="0"/>
    <n v="0"/>
    <n v="0"/>
    <n v="0"/>
    <s v="RC General"/>
    <s v="Daños Sin Autos"/>
    <s v="Responsabilidad Civil y Riesgos Profesionales"/>
    <x v="21"/>
    <x v="1"/>
    <n v="50222142.308260001"/>
    <n v="47053426.409630001"/>
    <n v="770211891.61088026"/>
    <n v="686509089.51392007"/>
    <n v="736376107.87258017"/>
    <n v="657385268.86126006"/>
    <n v="12779803.45988"/>
    <n v="11517178.810919996"/>
    <n v="5456545.1292399997"/>
    <n v="4845520.4425199972"/>
    <n v="977902.77234999998"/>
    <n v="922862.15366999991"/>
    <n v="4.6669628806294678"/>
    <n v="4.988362014361285"/>
    <n v="21910.110760000185"/>
    <n v="3.8136470764139618"/>
    <n v="60.990591350581937"/>
    <n v="62.253996509151264"/>
    <n v="1.1875811271234957"/>
    <n v="1.220992001578058"/>
    <n v="7.7436961203310339E-2"/>
    <n v="8.0995116125251038E-2"/>
    <n v="8.3686957930416542E-2"/>
    <n v="8.7394500629014091E-2"/>
    <m/>
    <m/>
    <m/>
    <n v="0"/>
    <m/>
    <n v="0"/>
    <m/>
    <n v="0"/>
    <m/>
    <n v="251.73235157072469"/>
    <n v="51.204521796395362"/>
    <n v="15.112991826737531"/>
    <n v="5.5969198110991645"/>
    <n v="242.53402592382574"/>
    <n v="186.67708392956709"/>
    <n v="99.184097736507539"/>
    <n v="83.010170550502892"/>
    <s v="Medianas"/>
    <n v="2024"/>
    <n v="3"/>
    <d v="2025-11-04T00:00:00"/>
    <x v="21"/>
    <x v="4"/>
  </r>
  <r>
    <n v="2025"/>
    <n v="9"/>
    <n v="48"/>
    <x v="4"/>
    <s v="RC Viajero"/>
    <n v="36"/>
    <s v="76a50887d8f1c2e9301755428990ad81479ee21c25b43215cf524541e0503269"/>
    <s v="1fdf26a6fd55ee3b01ed15163fbd21c844fce1e79898ad2d3ed4519ab872f9ee"/>
    <x v="13"/>
    <n v="151897.58955999999"/>
    <n v="121722.31384999999"/>
    <n v="186109.96223"/>
    <n v="139073.00958999997"/>
    <n v="411.5765100000001"/>
    <n v="443.58546000000001"/>
    <n v="482.60093999999981"/>
    <n v="1457.9530400000001"/>
    <n v="35081594.755000003"/>
    <n v="34439164.060000002"/>
    <n v="141.197"/>
    <n v="136.08000000000001"/>
    <n v="0"/>
    <n v="0"/>
    <n v="411.57650999999998"/>
    <n v="443.58546000000001"/>
    <n v="151897.58955999999"/>
    <n v="121722.31384999999"/>
    <n v="0"/>
    <n v="0"/>
    <n v="0"/>
    <n v="0"/>
    <n v="0"/>
    <n v="0"/>
    <s v="RC Viajero"/>
    <s v="Daños Sin Autos"/>
    <s v="Responsabilidad Civil y Riesgos Profesionales"/>
    <x v="32"/>
    <x v="1"/>
    <n v="50222142.308260001"/>
    <n v="47053426.409630001"/>
    <n v="770211891.61088026"/>
    <n v="686509089.51392007"/>
    <n v="736376107.87258017"/>
    <n v="657385268.86126006"/>
    <n v="304582.73243999993"/>
    <n v="245659.01942999996"/>
    <n v="39777.686930000003"/>
    <n v="73049.030719999995"/>
    <n v="977902.77234999998"/>
    <n v="922862.15366999991"/>
    <n v="49.870716026202324"/>
    <n v="49.549295658849005"/>
    <n v="30175.275710000002"/>
    <n v="24.790258051769687"/>
    <n v="15.532995084467816"/>
    <n v="13.189652795484108"/>
    <n v="0.30245143392661988"/>
    <n v="0.25868958572820994"/>
    <n v="1.9721532634650669E-2"/>
    <n v="2.0627718354257606E-2"/>
    <n v="1.7730619406100649E-2"/>
    <n v="1.8516130436091238E-2"/>
    <m/>
    <m/>
    <m/>
    <n v="0"/>
    <m/>
    <n v="0"/>
    <m/>
    <n v="0"/>
    <m/>
    <n v="-7.2159601444104826"/>
    <n v="0.27095657751529106"/>
    <n v="0.3644241108878658"/>
    <n v="1.0346919133942716"/>
    <n v="-7.2159601444105048"/>
    <n v="24.790258051769687"/>
    <n v="0.27095657751529101"/>
    <n v="0.3644241108878658"/>
    <s v="Grandes"/>
    <n v="2024"/>
    <n v="3"/>
    <d v="2025-11-04T00:00:00"/>
    <x v="32"/>
    <x v="13"/>
  </r>
  <r>
    <n v="2025"/>
    <n v="9"/>
    <n v="48"/>
    <x v="4"/>
    <s v="Responsabilidad Civil y Riesgos Profesionales"/>
    <n v="36"/>
    <s v="76a50887d8f1c2e9301755428990ad81479ee21c25b43215cf524541e0503269"/>
    <s v="1fdf26a6fd55ee3b01ed15163fbd21c844fce1e79898ad2d3ed4519ab872f9ee"/>
    <x v="3"/>
    <n v="977902.77234999998"/>
    <n v="922862.15366999991"/>
    <n v="1193647.74997"/>
    <n v="1107205.0742899999"/>
    <n v="310028.46194000007"/>
    <n v="117019.80245"/>
    <n v="423155.63599999994"/>
    <n v="2869.6357500001031"/>
    <n v="35081594.755000003"/>
    <n v="34439164.060000002"/>
    <n v="141.197"/>
    <n v="136.08000000000001"/>
    <n v="0"/>
    <n v="0"/>
    <n v="202501.55191000001"/>
    <n v="80886.685549999995"/>
    <n v="547141.18547999999"/>
    <n v="424307.82035000005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50222142.308260001"/>
    <n v="47053426.409630001"/>
    <n v="770211891.61088026"/>
    <n v="686509089.51392007"/>
    <n v="736376107.87258017"/>
    <n v="657385268.86126006"/>
    <n v="16329723.705329999"/>
    <n v="14886594.835909994"/>
    <n v="6466126.8833499998"/>
    <n v="5654617.5786299994"/>
    <n v="977902.77234999998"/>
    <n v="922862.15366999991"/>
    <n v="5.9884832713416571"/>
    <n v="6.1992830720685541"/>
    <n v="55040.618680000072"/>
    <n v="5.9641213437041207"/>
    <n v="100"/>
    <n v="100"/>
    <n v="1.9471546361915448"/>
    <n v="1.961307016487807"/>
    <n v="0.12696542120438301"/>
    <n v="0.13279936188793523"/>
    <n v="0.13442824978813153"/>
    <n v="0.14038375932405753"/>
    <m/>
    <m/>
    <m/>
    <n v="0"/>
    <m/>
    <n v="0"/>
    <m/>
    <n v="0"/>
    <m/>
    <n v="164.93675040382024"/>
    <n v="31.703403518835525"/>
    <n v="12.680095503390243"/>
    <n v="4.7946547838136313"/>
    <n v="150.35214452547194"/>
    <n v="28.949116476023939"/>
    <n v="37.010840580817906"/>
    <n v="19.063208753324119"/>
    <s v="Medianas"/>
    <n v="2024"/>
    <n v="3"/>
    <d v="2025-11-04T00:00:00"/>
    <x v="22"/>
    <x v="3"/>
  </r>
  <r>
    <n v="2025"/>
    <n v="9"/>
    <n v="48"/>
    <x v="4"/>
    <s v="RC Otros"/>
    <n v="36"/>
    <s v="76a50887d8f1c2e9301755428990ad81479ee21c25b43215cf524541e0503269"/>
    <s v="1fdf26a6fd55ee3b01ed15163fbd21c844fce1e79898ad2d3ed4519ab872f9ee"/>
    <x v="25"/>
    <n v="166231.30724000002"/>
    <n v="161813.59755000001"/>
    <n v="223219.95118000003"/>
    <n v="209267.79225"/>
    <n v="-6477.3708500000012"/>
    <n v="31340.891680000001"/>
    <n v="16234.069989999998"/>
    <n v="48482.620649999997"/>
    <n v="35081594.755000003"/>
    <n v="34439164.060000002"/>
    <n v="141.197"/>
    <n v="136.08000000000001"/>
    <n v="0"/>
    <n v="0"/>
    <n v="3508.15931"/>
    <n v="31493.566039999998"/>
    <n v="194519.04388999997"/>
    <n v="189812.16013"/>
    <n v="0"/>
    <n v="0"/>
    <n v="0"/>
    <n v="0"/>
    <n v="0"/>
    <n v="0"/>
    <s v="RC Otros"/>
    <s v="Daños Sin Autos"/>
    <s v="Responsabilidad Civil y Riesgos Profesionales"/>
    <x v="33"/>
    <x v="1"/>
    <n v="50222142.308260001"/>
    <n v="47053426.409630001"/>
    <n v="770211891.61088026"/>
    <n v="686509089.51392007"/>
    <n v="736376107.87258017"/>
    <n v="657385268.86126006"/>
    <n v="1590909.0740200002"/>
    <n v="1370676.1790300002"/>
    <n v="443204.58119"/>
    <n v="743001.8912999999"/>
    <n v="977902.77234999998"/>
    <n v="922862.15366999991"/>
    <n v="10.448825137439014"/>
    <n v="11.805384818499745"/>
    <n v="4417.7096900000179"/>
    <n v="2.73012265772965"/>
    <n v="16.998756107473675"/>
    <n v="17.533885955395007"/>
    <n v="0.33099206764156708"/>
    <n v="0.34389333550613238"/>
    <n v="2.1582542291359735E-2"/>
    <n v="2.2574239639611457E-2"/>
    <n v="2.3570496009684513E-2"/>
    <n v="2.4614728259776453E-2"/>
    <m/>
    <m/>
    <m/>
    <n v="0"/>
    <m/>
    <n v="0"/>
    <m/>
    <n v="0"/>
    <m/>
    <n v="-120.66747467218202"/>
    <n v="-3.8966010419734944"/>
    <n v="19.368515473686159"/>
    <n v="-1.4614855362298655"/>
    <n v="-88.860711087641562"/>
    <n v="2.4797588082746014"/>
    <n v="1.8035042944092687"/>
    <n v="16.591964402296693"/>
    <s v="Grandes"/>
    <n v="2024"/>
    <n v="3"/>
    <d v="2025-11-04T00:00:00"/>
    <x v="33"/>
    <x v="25"/>
  </r>
  <r>
    <n v="2025"/>
    <n v="9"/>
    <n v="48"/>
    <x v="4"/>
    <s v="RC Aviones y Barcos"/>
    <n v="36"/>
    <s v="76a50887d8f1c2e9301755428990ad81479ee21c25b43215cf524541e0503269"/>
    <s v="1fdf26a6fd55ee3b01ed15163fbd21c844fce1e79898ad2d3ed4519ab872f9ee"/>
    <x v="3"/>
    <n v="63345.191859999999"/>
    <n v="64807.66934"/>
    <n v="79548.332020000002"/>
    <n v="78472.821780000013"/>
    <n v="10695.800939999997"/>
    <n v="-1591.6196599999998"/>
    <n v="9589.2946200000042"/>
    <n v="2072.0905400000001"/>
    <n v="35081594.755000003"/>
    <n v="34439164.060000002"/>
    <n v="141.197"/>
    <n v="136.08000000000001"/>
    <n v="0"/>
    <n v="0"/>
    <n v="7721.8745199999994"/>
    <n v="-6770.4607900000001"/>
    <n v="8294.5698799999991"/>
    <n v="45649.047659999997"/>
    <n v="0"/>
    <n v="0"/>
    <n v="0"/>
    <n v="0"/>
    <n v="0"/>
    <n v="0"/>
    <s v="RC Aviones y Barcos"/>
    <s v="Daños Sin Autos"/>
    <s v="Responsabilidad Civil y Riesgos Profesionales"/>
    <x v="20"/>
    <x v="1"/>
    <n v="50222142.308260001"/>
    <n v="47053426.409630001"/>
    <n v="770211891.61088026"/>
    <n v="686509089.51392007"/>
    <n v="736376107.87258017"/>
    <n v="657385268.86126006"/>
    <n v="1654428.4389900002"/>
    <n v="1753080.82653"/>
    <n v="526599.48598999996"/>
    <n v="-6953.7859100000169"/>
    <n v="977902.77234999998"/>
    <n v="922862.15366999991"/>
    <n v="3.8288263406951066"/>
    <n v="3.6967872992073345"/>
    <n v="-1462.4774800000014"/>
    <n v="-2.2566426086508606"/>
    <n v="6.4776574574765808"/>
    <n v="7.022464739969621"/>
    <n v="0.12613000749986258"/>
    <n v="0.1377320936754064"/>
    <n v="8.2243850750622662E-3"/>
    <n v="8.6022877688151471E-3"/>
    <n v="9.4401764419298224E-3"/>
    <n v="9.8583999991757564E-3"/>
    <m/>
    <m/>
    <m/>
    <n v="0"/>
    <m/>
    <n v="0"/>
    <m/>
    <n v="0"/>
    <m/>
    <n v="-772.00733999478234"/>
    <n v="16.884945212004286"/>
    <n v="-2.4559125119125906"/>
    <n v="2.0311073642413522"/>
    <n v="-214.05242212472811"/>
    <n v="-81.829697868443986"/>
    <n v="93.095538788805769"/>
    <n v="-14.831548820968329"/>
    <s v="Medianas"/>
    <n v="2024"/>
    <n v="3"/>
    <d v="2025-11-04T00:00:00"/>
    <x v="20"/>
    <x v="3"/>
  </r>
  <r>
    <n v="2025"/>
    <n v="9"/>
    <n v="48"/>
    <x v="4"/>
    <s v="Miscelaneos"/>
    <n v="36"/>
    <s v="76a50887d8f1c2e9301755428990ad81479ee21c25b43215cf524541e0503269"/>
    <s v="1fdf26a6fd55ee3b01ed15163fbd21c844fce1e79898ad2d3ed4519ab872f9ee"/>
    <x v="19"/>
    <n v="1048221.27341"/>
    <n v="871822.35412000003"/>
    <n v="1235459.7085299999"/>
    <n v="1026814.3867900001"/>
    <n v="165834.68074999994"/>
    <n v="81031.11295000001"/>
    <n v="191172.29672000004"/>
    <n v="230258.24743999998"/>
    <n v="35081594.755000003"/>
    <n v="34439164.060000002"/>
    <n v="141.197"/>
    <n v="136.08000000000001"/>
    <n v="0"/>
    <n v="0"/>
    <n v="133071.41373999999"/>
    <n v="36002.142700000004"/>
    <n v="660911.53414999996"/>
    <n v="580459.95765"/>
    <n v="0"/>
    <n v="0"/>
    <n v="0"/>
    <n v="0"/>
    <n v="0"/>
    <n v="0"/>
    <s v="Miscelaneos"/>
    <s v="Daños Sin Autos"/>
    <s v="Diversos"/>
    <x v="8"/>
    <x v="1"/>
    <n v="50222142.308260001"/>
    <n v="47053426.409630001"/>
    <n v="770211891.61088026"/>
    <n v="686509089.51392007"/>
    <n v="736376107.87258017"/>
    <n v="657385268.86126006"/>
    <n v="14354404.674479999"/>
    <n v="10957933.478320003"/>
    <n v="2576722.12989"/>
    <n v="2337530.29054"/>
    <n v="1982331.1956099998"/>
    <n v="1728888.36102"/>
    <n v="7.3024364101534758"/>
    <n v="7.9560836524959644"/>
    <n v="176398.91928999999"/>
    <n v="20.233355850120805"/>
    <n v="52.878211054305837"/>
    <n v="50.426758243987891"/>
    <n v="2.087169573484323"/>
    <n v="1.8528350019193756"/>
    <n v="0.1360951817061237"/>
    <n v="0.14234862622557826"/>
    <n v="0.12699356314965768"/>
    <n v="0.13261969737018803"/>
    <m/>
    <m/>
    <m/>
    <n v="0"/>
    <m/>
    <n v="0"/>
    <m/>
    <n v="0"/>
    <m/>
    <n v="104.65556341590383"/>
    <n v="15.820579581496011"/>
    <n v="9.2944523121102094"/>
    <n v="6.4358775370582713"/>
    <n v="269.62081631880199"/>
    <n v="13.859970087464646"/>
    <n v="20.13452737076884"/>
    <n v="6.2023473325800396"/>
    <s v="Grandes"/>
    <n v="2024"/>
    <n v="3"/>
    <d v="2025-11-04T00:00:00"/>
    <x v="8"/>
    <x v="19"/>
  </r>
  <r>
    <n v="2025"/>
    <n v="9"/>
    <n v="48"/>
    <x v="4"/>
    <s v="Diversos"/>
    <n v="36"/>
    <s v="76a50887d8f1c2e9301755428990ad81479ee21c25b43215cf524541e0503269"/>
    <s v="1fdf26a6fd55ee3b01ed15163fbd21c844fce1e79898ad2d3ed4519ab872f9ee"/>
    <x v="19"/>
    <n v="1982331.1956099998"/>
    <n v="1728888.36102"/>
    <n v="2351210.3113700002"/>
    <n v="2087470.5059500001"/>
    <n v="428272.42058000003"/>
    <n v="502794.44220000005"/>
    <n v="414138.17916000006"/>
    <n v="1887168.0721300002"/>
    <n v="35081594.755000003"/>
    <n v="34439164.060000002"/>
    <n v="141.197"/>
    <n v="136.08000000000001"/>
    <n v="0"/>
    <n v="0"/>
    <n v="224939.64669999998"/>
    <n v="-176759.40096999999"/>
    <n v="958438.88719000004"/>
    <n v="822298.81224999996"/>
    <n v="0"/>
    <n v="0"/>
    <n v="0"/>
    <n v="0"/>
    <n v="0"/>
    <n v="0"/>
    <s v="Diversos"/>
    <s v="Daños Sin Autos"/>
    <s v="Diversos"/>
    <x v="6"/>
    <x v="1"/>
    <n v="50222142.308260001"/>
    <n v="47053426.409630001"/>
    <n v="770211891.61088026"/>
    <n v="686509089.51392007"/>
    <n v="736376107.87258017"/>
    <n v="657385268.86126006"/>
    <n v="28533293.443849999"/>
    <n v="24344761.40859"/>
    <n v="7125790.0811699983"/>
    <n v="6803443.1380700013"/>
    <n v="1982331.1956099998"/>
    <n v="1728888.36102"/>
    <n v="6.9474321270027337"/>
    <n v="7.1016853770025659"/>
    <n v="253442.83458999987"/>
    <n v="14.659294394258925"/>
    <n v="100"/>
    <n v="100"/>
    <n v="3.947125917971777"/>
    <n v="3.6743091692599115"/>
    <n v="0.25737478441990819"/>
    <n v="0.26920091165600596"/>
    <n v="0.25183765042996475"/>
    <n v="0.26299469168434908"/>
    <m/>
    <m/>
    <m/>
    <n v="0"/>
    <m/>
    <n v="0"/>
    <m/>
    <n v="0"/>
    <m/>
    <n v="-14.821568292188259"/>
    <n v="21.604483727463752"/>
    <n v="29.081949623593058"/>
    <n v="6.0101745308455827"/>
    <n v="-227.25752942451828"/>
    <n v="16.55603448672014"/>
    <n v="23.469378142563631"/>
    <n v="-21.495762651820613"/>
    <s v="Grandes"/>
    <n v="2024"/>
    <n v="3"/>
    <d v="2025-11-04T00:00:00"/>
    <x v="6"/>
    <x v="19"/>
  </r>
  <r>
    <n v="2025"/>
    <n v="9"/>
    <n v="48"/>
    <x v="4"/>
    <s v="Tecnicos"/>
    <n v="36"/>
    <s v="76a50887d8f1c2e9301755428990ad81479ee21c25b43215cf524541e0503269"/>
    <s v="1fdf26a6fd55ee3b01ed15163fbd21c844fce1e79898ad2d3ed4519ab872f9ee"/>
    <x v="19"/>
    <n v="934109.92220000003"/>
    <n v="857066.00689999992"/>
    <n v="1115750.6028400001"/>
    <n v="1060656.1191599998"/>
    <n v="262437.73983000003"/>
    <n v="421763.32925000007"/>
    <n v="222965.88243999993"/>
    <n v="1656909.8246900002"/>
    <n v="35081594.755000003"/>
    <n v="34439164.060000002"/>
    <n v="141.197"/>
    <n v="136.08000000000001"/>
    <n v="0"/>
    <n v="0"/>
    <n v="91868.232959999994"/>
    <n v="-212761.54366999998"/>
    <n v="297527.35304000002"/>
    <n v="241838.85459999999"/>
    <n v="0"/>
    <n v="0"/>
    <n v="0"/>
    <n v="0"/>
    <n v="0"/>
    <n v="0"/>
    <s v="Tecnicos"/>
    <s v="Daños Sin Autos"/>
    <s v="Diversos"/>
    <x v="7"/>
    <x v="1"/>
    <n v="50222142.308260001"/>
    <n v="47053426.409630001"/>
    <n v="770211891.61088026"/>
    <n v="686509089.51392007"/>
    <n v="736376107.87258017"/>
    <n v="657385268.86126006"/>
    <n v="14178888.769369997"/>
    <n v="13386827.930269996"/>
    <n v="4549067.9512800006"/>
    <n v="4465912.8475300027"/>
    <n v="1982331.1956099998"/>
    <n v="1728888.36102"/>
    <n v="6.588033359976099"/>
    <n v="6.4023083837659662"/>
    <n v="77043.91530000011"/>
    <n v="8.9892627498630251"/>
    <n v="47.121788945694171"/>
    <n v="49.573241756012102"/>
    <n v="1.8599563444874547"/>
    <n v="1.8214741673405359"/>
    <n v="0.1212796027137845"/>
    <n v="0.12685228543042776"/>
    <n v="0.12484408728030709"/>
    <n v="0.13037499431416102"/>
    <m/>
    <m/>
    <m/>
    <n v="0"/>
    <m/>
    <n v="0"/>
    <m/>
    <n v="0"/>
    <m/>
    <n v="-37.776065003878003"/>
    <n v="28.094952595291041"/>
    <n v="49.210133858361068"/>
    <n v="5.7690441787345961"/>
    <n v="-143.17896522808209"/>
    <n v="23.027109738883134"/>
    <n v="30.877239360123333"/>
    <n v="-87.976575981517229"/>
    <s v="Grandes"/>
    <n v="2024"/>
    <n v="3"/>
    <d v="2025-11-04T00:00:00"/>
    <x v="7"/>
    <x v="19"/>
  </r>
  <r>
    <n v="2025"/>
    <n v="9"/>
    <n v="48"/>
    <x v="4"/>
    <s v="Terremoto y Erupcion Volcanica"/>
    <n v="36"/>
    <s v="76a50887d8f1c2e9301755428990ad81479ee21c25b43215cf524541e0503269"/>
    <s v="1fdf26a6fd55ee3b01ed15163fbd21c844fce1e79898ad2d3ed4519ab872f9ee"/>
    <x v="25"/>
    <n v="1122187.0581199999"/>
    <n v="738301.32716999995"/>
    <n v="1324941.34494"/>
    <n v="858660.02819999994"/>
    <n v="395582.28215999994"/>
    <n v="40313.940960000007"/>
    <n v="396895.17000999994"/>
    <n v="35879.318139999996"/>
    <n v="35081594.755000003"/>
    <n v="34439164.060000002"/>
    <n v="141.197"/>
    <n v="136.08000000000001"/>
    <n v="0"/>
    <n v="0"/>
    <n v="32490.315460000002"/>
    <n v="76944.948879999996"/>
    <n v="212127.71184999999"/>
    <n v="308572.40963999997"/>
    <n v="0"/>
    <n v="0"/>
    <n v="0"/>
    <n v="0"/>
    <n v="0"/>
    <n v="0"/>
    <s v="Terremoto y Erupcion Volcanica"/>
    <s v="Daños Sin Autos"/>
    <s v="Riesgos Catastroficos"/>
    <x v="16"/>
    <x v="1"/>
    <n v="50222142.308260001"/>
    <n v="47053426.409630001"/>
    <n v="770211891.61088026"/>
    <n v="686509089.51392007"/>
    <n v="736376107.87258017"/>
    <n v="657385268.86126006"/>
    <n v="13243395.535650002"/>
    <n v="12054429.980210001"/>
    <n v="689036.33412999962"/>
    <n v="51228.88828999993"/>
    <n v="4141256.7771399999"/>
    <n v="3118501.1926899999"/>
    <n v="8.47355993483073"/>
    <n v="6.1247303139350766"/>
    <n v="383885.73095"/>
    <n v="51.995806701510539"/>
    <n v="27.097741543449892"/>
    <n v="23.674877178198088"/>
    <n v="2.2344468127864681"/>
    <n v="1.5690702750159307"/>
    <n v="0.14569848509777897"/>
    <n v="0.15239319229979406"/>
    <n v="0.10754429015539343"/>
    <n v="0.11230877266977778"/>
    <m/>
    <m/>
    <m/>
    <n v="0"/>
    <m/>
    <n v="0"/>
    <m/>
    <n v="0"/>
    <m/>
    <n v="881.25430741812511"/>
    <n v="35.251010898550099"/>
    <n v="5.4603641462393568"/>
    <n v="57.410946646155516"/>
    <n v="-57.774596080802532"/>
    <n v="-31.255126763445396"/>
    <n v="15.316393684090929"/>
    <n v="24.935783782409072"/>
    <s v="Grandes"/>
    <n v="2024"/>
    <n v="3"/>
    <d v="2025-11-04T00:00:00"/>
    <x v="16"/>
    <x v="25"/>
  </r>
  <r>
    <n v="2025"/>
    <n v="9"/>
    <n v="48"/>
    <x v="4"/>
    <s v="Riesgos Catastroficos"/>
    <n v="36"/>
    <s v="76a50887d8f1c2e9301755428990ad81479ee21c25b43215cf524541e0503269"/>
    <s v="1fdf26a6fd55ee3b01ed15163fbd21c844fce1e79898ad2d3ed4519ab872f9ee"/>
    <x v="1"/>
    <n v="4141256.7771399999"/>
    <n v="3118501.1926899999"/>
    <n v="4557120.2799800001"/>
    <n v="3457927.8317699991"/>
    <n v="512861.24643"/>
    <n v="-280987.29485000012"/>
    <n v="1269151.7812499998"/>
    <n v="7940086.2617200008"/>
    <n v="35081594.755000003"/>
    <n v="34439164.060000002"/>
    <n v="141.197"/>
    <n v="136.08000000000001"/>
    <n v="0"/>
    <n v="0"/>
    <n v="-18214.717489999999"/>
    <n v="264347.52776999999"/>
    <n v="312010.31264999998"/>
    <n v="419610.41948000004"/>
    <n v="0"/>
    <n v="0"/>
    <n v="0"/>
    <n v="0"/>
    <n v="0"/>
    <n v="0"/>
    <s v="Riesgos Catastroficos"/>
    <s v="Daños Sin Autos"/>
    <s v="Riesgos Catastroficos"/>
    <x v="15"/>
    <x v="1"/>
    <n v="50222142.308260001"/>
    <n v="47053426.409630001"/>
    <n v="770211891.61088026"/>
    <n v="686509089.51392007"/>
    <n v="736376107.87258017"/>
    <n v="657385268.86126006"/>
    <n v="33259292.609760001"/>
    <n v="29883949.022059996"/>
    <n v="4197920.345660001"/>
    <n v="3819120.5799400005"/>
    <n v="4141256.7771399999"/>
    <n v="3118501.1926899999"/>
    <n v="12.451427712941616"/>
    <n v="10.435371812433349"/>
    <n v="1022755.58445"/>
    <n v="32.796382661241744"/>
    <n v="100"/>
    <n v="100"/>
    <n v="8.2458783851179724"/>
    <n v="6.6275751430755845"/>
    <n v="0.53767759524962122"/>
    <n v="0.5623833707891821"/>
    <n v="0.45425490213072656"/>
    <n v="0.47437953668964156"/>
    <m/>
    <m/>
    <m/>
    <n v="0"/>
    <m/>
    <n v="0"/>
    <m/>
    <n v="0"/>
    <m/>
    <n v="-282.52115160715061"/>
    <n v="12.384193350700363"/>
    <n v="-9.0103314858001458"/>
    <n v="12.217031391751371"/>
    <n v="-106.89044366847568"/>
    <n v="-25.642858669558997"/>
    <n v="-5.8378575167265394"/>
    <n v="62.998323086826879"/>
    <s v="Grandes"/>
    <n v="2024"/>
    <n v="3"/>
    <d v="2025-11-04T00:00:00"/>
    <x v="15"/>
    <x v="1"/>
  </r>
  <r>
    <n v="2025"/>
    <n v="9"/>
    <n v="48"/>
    <x v="4"/>
    <s v="Otros Riesgos Catastroficos"/>
    <n v="36"/>
    <s v="76a50887d8f1c2e9301755428990ad81479ee21c25b43215cf524541e0503269"/>
    <s v="1fdf26a6fd55ee3b01ed15163fbd21c844fce1e79898ad2d3ed4519ab872f9ee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34"/>
    <x v="1"/>
    <n v="50222142.308260001"/>
    <n v="47053426.409630001"/>
    <n v="770211891.61088026"/>
    <n v="686509089.51392007"/>
    <n v="736376107.87258017"/>
    <n v="657385268.86126006"/>
    <n v="-0.15603"/>
    <n v="165.67907"/>
    <n v="-22650.848019999998"/>
    <n v="17371.837670000001"/>
    <n v="4141256.7771399999"/>
    <n v="3118501.19268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3"/>
    <d v="2025-11-04T00:00:00"/>
    <x v="34"/>
    <x v="13"/>
  </r>
  <r>
    <n v="2025"/>
    <n v="9"/>
    <n v="48"/>
    <x v="4"/>
    <s v="Huracan y Otros Riesgos Hidrometeorologicos"/>
    <n v="36"/>
    <s v="76a50887d8f1c2e9301755428990ad81479ee21c25b43215cf524541e0503269"/>
    <s v="1fdf26a6fd55ee3b01ed15163fbd21c844fce1e79898ad2d3ed4519ab872f9ee"/>
    <x v="1"/>
    <n v="3019069.7190200002"/>
    <n v="2380199.86552"/>
    <n v="3232178.9350400004"/>
    <n v="2599267.8035699995"/>
    <n v="117278.96427000004"/>
    <n v="-321301.23580999987"/>
    <n v="872256.61124000011"/>
    <n v="7904206.9435799988"/>
    <n v="35081594.755000003"/>
    <n v="34439164.060000002"/>
    <n v="141.197"/>
    <n v="136.08000000000001"/>
    <n v="0"/>
    <n v="0"/>
    <n v="-50705.032950000001"/>
    <n v="187402.57888999998"/>
    <n v="99882.6008"/>
    <n v="111038.00984"/>
    <n v="0"/>
    <n v="0"/>
    <n v="0"/>
    <n v="0"/>
    <n v="0"/>
    <n v="0"/>
    <s v="Huracan y Otros Riesgos Hidrometeorologicos"/>
    <s v="Daños Sin Autos"/>
    <s v="Riesgos Catastroficos"/>
    <x v="14"/>
    <x v="1"/>
    <n v="50222142.308260001"/>
    <n v="47053426.409630001"/>
    <n v="770211891.61088026"/>
    <n v="686509089.51392007"/>
    <n v="736376107.87258017"/>
    <n v="657385268.86126006"/>
    <n v="20015897.230140001"/>
    <n v="17829353.362780001"/>
    <n v="3531534.8595499997"/>
    <n v="3750519.8539799992"/>
    <n v="4141256.7771399999"/>
    <n v="3118501.1926899999"/>
    <n v="15.083359413306116"/>
    <n v="13.349894508730925"/>
    <n v="638869.8535000002"/>
    <n v="26.84101712443492"/>
    <n v="72.902258456550101"/>
    <n v="76.325122821801912"/>
    <n v="6.0114315723315048"/>
    <n v="5.0585048680596527"/>
    <n v="0.39197911015184228"/>
    <n v="0.40999017848938801"/>
    <n v="0.34671061197533315"/>
    <n v="0.36207076401986382"/>
    <m/>
    <m/>
    <m/>
    <n v="0"/>
    <m/>
    <n v="0"/>
    <m/>
    <n v="0"/>
    <m/>
    <n v="-136.50124904572496"/>
    <n v="3.8846060271860559"/>
    <n v="-13.498918324651092"/>
    <n v="3.3209063179102847"/>
    <n v="-127.05674236199407"/>
    <n v="-10.046477828695199"/>
    <n v="-50.764630219760953"/>
    <n v="168.77335892460371"/>
    <s v="Grandes"/>
    <n v="2024"/>
    <n v="3"/>
    <d v="2025-11-04T00:00:00"/>
    <x v="14"/>
    <x v="1"/>
  </r>
  <r>
    <n v="2025"/>
    <n v="9"/>
    <n v="48"/>
    <x v="4"/>
    <s v="Vida Gpo y Col"/>
    <n v="36"/>
    <s v="76a50887d8f1c2e9301755428990ad81479ee21c25b43215cf524541e0503269"/>
    <s v="1fdf26a6fd55ee3b01ed15163fbd21c844fce1e79898ad2d3ed4519ab872f9ee"/>
    <x v="14"/>
    <n v="1790283.5611299998"/>
    <n v="1858769.9293899999"/>
    <n v="2162059.2466599997"/>
    <n v="2154722.9287499995"/>
    <n v="1101572.4044499998"/>
    <n v="1100572.5525099996"/>
    <n v="1220505.2161799995"/>
    <n v="1467260.1036599998"/>
    <n v="35081594.755000003"/>
    <n v="34439164.060000002"/>
    <n v="141.197"/>
    <n v="136.08000000000001"/>
    <n v="28104.688119999999"/>
    <n v="78580.814370000007"/>
    <n v="886603.29289000004"/>
    <n v="902242.15445999999"/>
    <n v="1394270.9939300001"/>
    <n v="1473215.92392"/>
    <n v="180197.42560000002"/>
    <n v="251044.88674000002"/>
    <n v="1610086.1355300001"/>
    <n v="1607725.04265"/>
    <n v="0"/>
    <n v="0"/>
    <s v="Vida Gpo y Col"/>
    <s v="Vida"/>
    <s v="Vida"/>
    <x v="37"/>
    <x v="1"/>
    <n v="50222142.308260001"/>
    <n v="47053426.409630001"/>
    <n v="770211891.61088026"/>
    <n v="686509089.51392007"/>
    <n v="736376107.87258017"/>
    <n v="657385268.86126006"/>
    <n v="73920693.182379976"/>
    <n v="70894248.025429994"/>
    <n v="45785142.94049"/>
    <n v="42057026.428480007"/>
    <n v="5107757.6365299998"/>
    <n v="4864113.0592"/>
    <n v="2.4218976906952747"/>
    <n v="2.6218910294714646"/>
    <n v="-68486.368260000134"/>
    <n v="-3.6844994733950531"/>
    <n v="35.050284068416467"/>
    <n v="38.213954050149312"/>
    <n v="3.5647295771282805"/>
    <n v="3.9503391595932373"/>
    <n v="0.23244039473159306"/>
    <n v="0.24312081041062023"/>
    <n v="0.27075678352723548"/>
    <n v="0.28275198995709316"/>
    <n v="0.2437712876358045"/>
    <n v="2.17812640305947"/>
    <m/>
    <n v="-70847.461139999999"/>
    <n v="-28.221033321971088"/>
    <n v="2361.0928800001275"/>
    <n v="0.14685924628681235"/>
    <n v="0"/>
    <m/>
    <n v="9.0848344138683146E-2"/>
    <n v="61.53061047796831"/>
    <n v="59.209724404740015"/>
    <n v="2.4059603917405843"/>
    <n v="-1.7333330628250154"/>
    <n v="-5.3586801980757599"/>
    <n v="63.589022273995056"/>
    <n v="61.24303571599151"/>
    <s v="Medianas"/>
    <n v="2024"/>
    <n v="3"/>
    <d v="2025-11-04T00:00:00"/>
    <x v="37"/>
    <x v="14"/>
  </r>
  <r>
    <n v="2025"/>
    <n v="9"/>
    <n v="48"/>
    <x v="4"/>
    <s v="Vida Total"/>
    <n v="36"/>
    <s v="76a50887d8f1c2e9301755428990ad81479ee21c25b43215cf524541e0503269"/>
    <s v="1fdf26a6fd55ee3b01ed15163fbd21c844fce1e79898ad2d3ed4519ab872f9ee"/>
    <x v="8"/>
    <n v="5107757.6365299998"/>
    <n v="4864113.0592"/>
    <n v="6828796.1816400001"/>
    <n v="6474803.8277799999"/>
    <n v="3875582.6143099987"/>
    <n v="3521490.1179800001"/>
    <n v="5008976.92985"/>
    <n v="4793035.055519999"/>
    <n v="35081594.755000003"/>
    <n v="34439164.060000002"/>
    <n v="141.197"/>
    <n v="136.08000000000001"/>
    <n v="28104.688119999999"/>
    <n v="78580.814370000007"/>
    <n v="3612435.3502699998"/>
    <n v="3291230.77752"/>
    <n v="4292680.9124400001"/>
    <n v="4056520.1401"/>
    <n v="1035477.4601799999"/>
    <n v="975787.55005999992"/>
    <n v="4044028.2690400002"/>
    <n v="3865383.1765000005"/>
    <n v="28251.907309999999"/>
    <n v="22942.332640000001"/>
    <s v="Vida Total"/>
    <s v="Totales"/>
    <s v="Vida Total"/>
    <x v="36"/>
    <x v="1"/>
    <n v="50222142.308260001"/>
    <n v="47053426.409630001"/>
    <n v="770211891.61088026"/>
    <n v="686509089.51392007"/>
    <n v="736376107.87258017"/>
    <n v="657385268.86126006"/>
    <n v="311861035.33652008"/>
    <n v="282737917.87033993"/>
    <n v="162873465.04233998"/>
    <n v="151002766.76715994"/>
    <n v="5107757.6365299998"/>
    <n v="4864113.0592"/>
    <n v="1.6378312959226755"/>
    <n v="1.7203610664738012"/>
    <n v="243644.57732999977"/>
    <n v="5.0090237287796935"/>
    <n v="100"/>
    <n v="100"/>
    <n v="10.170330061149006"/>
    <n v="10.337425837716477"/>
    <n v="0.66316265590852452"/>
    <n v="0.69363435096862591"/>
    <n v="0.70852857354649379"/>
    <n v="0.73991817121575354"/>
    <n v="0.33203168810834177"/>
    <n v="1.2967404743834727"/>
    <n v="9.0591334308610227E-3"/>
    <n v="59689.910120000015"/>
    <n v="6.1171010140813609"/>
    <n v="178645.09253999963"/>
    <n v="4.6216658060212801"/>
    <n v="5309.5746699999982"/>
    <n v="23.14313349612387"/>
    <n v="10.055189265534947"/>
    <n v="75.876399980146871"/>
    <n v="72.397373891617136"/>
    <n v="2.3795052271421353"/>
    <n v="9.7594059627758245"/>
    <n v="5.8217576687337402"/>
    <n v="84.153362990510701"/>
    <n v="81.13433839475195"/>
    <s v="Medianas"/>
    <n v="2024"/>
    <n v="3"/>
    <d v="2025-11-04T00:00:00"/>
    <x v="36"/>
    <x v="8"/>
  </r>
  <r>
    <n v="2025"/>
    <n v="9"/>
    <n v="48"/>
    <x v="4"/>
    <s v="Vida Individual"/>
    <n v="36"/>
    <s v="76a50887d8f1c2e9301755428990ad81479ee21c25b43215cf524541e0503269"/>
    <s v="1fdf26a6fd55ee3b01ed15163fbd21c844fce1e79898ad2d3ed4519ab872f9ee"/>
    <x v="16"/>
    <n v="3317474.0754"/>
    <n v="3005343.1298099998"/>
    <n v="4666736.9349800013"/>
    <n v="4320080.89903"/>
    <n v="2774010.2098599994"/>
    <n v="2420917.5654699993"/>
    <n v="3788471.7136699995"/>
    <n v="3325774.9518599994"/>
    <n v="35081594.755000003"/>
    <n v="34439164.060000002"/>
    <n v="141.197"/>
    <n v="136.08000000000001"/>
    <n v="0"/>
    <n v="0"/>
    <n v="2725832.0573800001"/>
    <n v="2388988.6230600001"/>
    <n v="2898409.9185100002"/>
    <n v="2583304.21618"/>
    <n v="855280.03457999998"/>
    <n v="724742.66331999993"/>
    <n v="2433942.1335100001"/>
    <n v="2257658.1338500003"/>
    <n v="28251.907309999999"/>
    <n v="22942.332640000001"/>
    <s v="Vida Individual"/>
    <s v="Vida"/>
    <s v="Vida"/>
    <x v="35"/>
    <x v="1"/>
    <n v="50222142.308260001"/>
    <n v="47053426.409630001"/>
    <n v="770211891.61088026"/>
    <n v="686509089.51392007"/>
    <n v="736376107.87258017"/>
    <n v="657385268.86126006"/>
    <n v="237940342.15414003"/>
    <n v="211843669.84491"/>
    <n v="117088322.10185003"/>
    <n v="108945740.33868003"/>
    <n v="5107757.6365299998"/>
    <n v="4864113.0592"/>
    <n v="1.3942461565642823"/>
    <n v="1.4186608134244469"/>
    <n v="312130.94559000013"/>
    <n v="10.385867174166341"/>
    <n v="64.94971593158354"/>
    <n v="61.786045949850688"/>
    <n v="6.6056004840207256"/>
    <n v="6.3870866781232394"/>
    <n v="0.43072226117693141"/>
    <n v="0.45051354055800569"/>
    <n v="0.43777179001925826"/>
    <n v="0.45716618125866032"/>
    <n v="0.35945146032695097"/>
    <n v="1.0229211706912942"/>
    <n v="1.1873525546037142E-2"/>
    <n v="130537.37126000004"/>
    <n v="18.011547804018701"/>
    <n v="176283.99965999974"/>
    <n v="7.8082680905891433"/>
    <n v="5309.5746699999982"/>
    <n v="23.14313349612387"/>
    <n v="14.585075073444331"/>
    <n v="83.618142804191379"/>
    <n v="80.55378241029841"/>
    <n v="2.3691604423599211"/>
    <n v="14.099834175373548"/>
    <n v="12.197777573249002"/>
    <n v="94.04577454597181"/>
    <n v="92.478021291377772"/>
    <s v="Medianas"/>
    <n v="2024"/>
    <n v="3"/>
    <d v="2025-11-04T00:00:00"/>
    <x v="35"/>
    <x v="16"/>
  </r>
  <r>
    <n v="2025"/>
    <n v="9"/>
    <n v="48"/>
    <x v="4"/>
    <s v="Automoviles Residentes"/>
    <n v="36"/>
    <s v="76a50887d8f1c2e9301755428990ad81479ee21c25b43215cf524541e0503269"/>
    <s v="1fdf26a6fd55ee3b01ed15163fbd21c844fce1e79898ad2d3ed4519ab872f9ee"/>
    <x v="19"/>
    <n v="7231715.7854700005"/>
    <n v="7026036.1338"/>
    <n v="9738793.7849300019"/>
    <n v="9039928.5005800016"/>
    <n v="5285710.240269999"/>
    <n v="5146419.006219998"/>
    <n v="7042720.9135999996"/>
    <n v="6817791.0776199996"/>
    <n v="35081594.755000003"/>
    <n v="34439164.060000002"/>
    <n v="141.197"/>
    <n v="136.08000000000001"/>
    <n v="132434.01183999999"/>
    <n v="105882.41295999999"/>
    <n v="5211259.1620100001"/>
    <n v="5076592.8191099996"/>
    <n v="6679846.6980900001"/>
    <n v="6389864.4811300002"/>
    <n v="0"/>
    <n v="0"/>
    <n v="0"/>
    <n v="0"/>
    <n v="0"/>
    <n v="0"/>
    <s v="Automoviles Residentes"/>
    <s v="Automóviles"/>
    <s v="Automóviles"/>
    <x v="13"/>
    <x v="1"/>
    <n v="50222142.308260001"/>
    <n v="47053426.409630001"/>
    <n v="770211891.61088026"/>
    <n v="686509089.51392007"/>
    <n v="736376107.87258017"/>
    <n v="657385268.86126006"/>
    <n v="94745679.091170013"/>
    <n v="85247038.221249983"/>
    <n v="54974799.952469975"/>
    <n v="52348957.372600004"/>
    <n v="11713378.541309999"/>
    <n v="11338288.819490001"/>
    <n v="7.6327657945342366"/>
    <n v="8.2419709592310308"/>
    <n v="205679.65167000052"/>
    <n v="2.9273924550507591"/>
    <n v="61.738940306297152"/>
    <n v="61.967341330400451"/>
    <n v="14.399456998632662"/>
    <n v="14.932039321927137"/>
    <n v="0.93892549105481016"/>
    <n v="0.98206822684167672"/>
    <n v="1.0234440069504041"/>
    <n v="1.0687851502925649"/>
    <m/>
    <m/>
    <m/>
    <n v="0"/>
    <m/>
    <n v="0"/>
    <m/>
    <n v="0"/>
    <m/>
    <n v="2.7065661362134064"/>
    <n v="73.090679958552499"/>
    <n v="73.247830045482274"/>
    <n v="9.6147875842020536"/>
    <n v="2.6526914349535913"/>
    <n v="4.538159108324602"/>
    <n v="78.014652095235661"/>
    <n v="79.447581933885431"/>
    <s v="Grandes"/>
    <n v="2024"/>
    <n v="3"/>
    <d v="2025-11-04T00:00:00"/>
    <x v="13"/>
    <x v="19"/>
  </r>
  <r>
    <n v="2025"/>
    <n v="9"/>
    <n v="48"/>
    <x v="4"/>
    <s v="Automoviles"/>
    <n v="36"/>
    <s v="76a50887d8f1c2e9301755428990ad81479ee21c25b43215cf524541e0503269"/>
    <s v="1fdf26a6fd55ee3b01ed15163fbd21c844fce1e79898ad2d3ed4519ab872f9ee"/>
    <x v="19"/>
    <n v="11713378.541309999"/>
    <n v="11338288.819490001"/>
    <n v="15447429.009049999"/>
    <n v="14391737.24078"/>
    <n v="7618625.5284100007"/>
    <n v="7297136.2962099994"/>
    <n v="10102545.426990001"/>
    <n v="9339808.0483800024"/>
    <n v="35081594.755000003"/>
    <n v="34439164.060000002"/>
    <n v="141.197"/>
    <n v="136.08000000000001"/>
    <n v="132434.01183999999"/>
    <n v="105882.41295999999"/>
    <n v="7544174.4501499999"/>
    <n v="7227310.1091"/>
    <n v="10850714.34283"/>
    <n v="10325170.54018"/>
    <n v="0"/>
    <n v="0"/>
    <n v="0"/>
    <n v="0"/>
    <n v="0"/>
    <n v="0"/>
    <s v="Automoviles"/>
    <s v="Totales"/>
    <s v="Automoviles Total"/>
    <x v="11"/>
    <x v="1"/>
    <n v="50222142.308260001"/>
    <n v="47053426.409630001"/>
    <n v="770211891.61088026"/>
    <n v="686509089.51392007"/>
    <n v="736376107.87258017"/>
    <n v="657385268.86126006"/>
    <n v="155156263.74667996"/>
    <n v="139227565.87292001"/>
    <n v="88685882.672319964"/>
    <n v="83821223.317339987"/>
    <n v="11713378.541309999"/>
    <n v="11338288.819490001"/>
    <n v="7.5494074544319796"/>
    <n v="8.1437097232878628"/>
    <n v="375089.7218199987"/>
    <n v="3.3081686998062354"/>
    <n v="100"/>
    <n v="100"/>
    <n v="23.323135977382449"/>
    <n v="24.096627354579848"/>
    <n v="1.520799492826804"/>
    <n v="1.5906787871147008"/>
    <n v="1.6515861177479865"/>
    <n v="1.7247555362976845"/>
    <m/>
    <m/>
    <m/>
    <n v="0"/>
    <m/>
    <n v="0"/>
    <m/>
    <n v="0"/>
    <m/>
    <n v="4.4056903852402574"/>
    <n v="65.042084156514846"/>
    <n v="64.35835611866365"/>
    <n v="8.5905730414383914"/>
    <n v="4.3842638030853642"/>
    <n v="5.0899285450527687"/>
    <n v="69.526984231550472"/>
    <n v="69.997004707817695"/>
    <s v="Grandes"/>
    <n v="2024"/>
    <n v="3"/>
    <d v="2025-11-04T00:00:00"/>
    <x v="11"/>
    <x v="19"/>
  </r>
  <r>
    <n v="2025"/>
    <n v="9"/>
    <n v="48"/>
    <x v="4"/>
    <s v="Automoviles Turistas"/>
    <n v="36"/>
    <s v="76a50887d8f1c2e9301755428990ad81479ee21c25b43215cf524541e0503269"/>
    <s v="1fdf26a6fd55ee3b01ed15163fbd21c844fce1e79898ad2d3ed4519ab872f9ee"/>
    <x v="4"/>
    <n v="38829.511030000001"/>
    <n v="41159.127200000003"/>
    <n v="55701.207489999993"/>
    <n v="53111.668420000002"/>
    <n v="21642.26743"/>
    <n v="10532.2487"/>
    <n v="25577.900289999998"/>
    <n v="12248.329240000001"/>
    <n v="35081594.755000003"/>
    <n v="34439164.060000002"/>
    <n v="141.197"/>
    <n v="136.08000000000001"/>
    <n v="0"/>
    <n v="0"/>
    <n v="21642.26743"/>
    <n v="10532.2487"/>
    <n v="38592.149170000004"/>
    <n v="37330.358469999999"/>
    <n v="0"/>
    <n v="0"/>
    <n v="0"/>
    <n v="0"/>
    <n v="0"/>
    <n v="0"/>
    <s v="Automoviles Turistas"/>
    <s v="Automóviles"/>
    <s v="Automóviles"/>
    <x v="12"/>
    <x v="1"/>
    <n v="50222142.308260001"/>
    <n v="47053426.409630001"/>
    <n v="770211891.61088026"/>
    <n v="686509089.51392007"/>
    <n v="736376107.87258017"/>
    <n v="657385268.86126006"/>
    <n v="1588548.4696399998"/>
    <n v="1271754.1878799999"/>
    <n v="828130.02439999999"/>
    <n v="647638.39746000012"/>
    <n v="11713378.541309999"/>
    <n v="11338288.819490001"/>
    <n v="2.4443390788572934"/>
    <n v="3.2364058709027574"/>
    <n v="-2329.6161700000011"/>
    <n v="-5.6600232523881129"/>
    <n v="0.33149710728683912"/>
    <n v="0.36301004371355705"/>
    <n v="7.7315521093598877E-2"/>
    <n v="8.7473177493353246E-2"/>
    <n v="5.0414063263537756E-3"/>
    <n v="5.2730541655106114E-3"/>
    <n v="5.995423488004005E-3"/>
    <n v="6.2610358262662194E-3"/>
    <m/>
    <m/>
    <m/>
    <n v="0"/>
    <m/>
    <n v="0"/>
    <m/>
    <n v="0"/>
    <m/>
    <n v="105.48572338592801"/>
    <n v="55.736646833587486"/>
    <n v="25.589096311060743"/>
    <n v="2.6133900223796789"/>
    <n v="105.48572338592801"/>
    <n v="3.3800658544814732"/>
    <n v="56.079456302536876"/>
    <n v="28.213628616676928"/>
    <s v="Medianas"/>
    <n v="2024"/>
    <n v="3"/>
    <d v="2025-11-04T00:00:00"/>
    <x v="12"/>
    <x v="4"/>
  </r>
  <r>
    <n v="2025"/>
    <n v="9"/>
    <n v="48"/>
    <x v="4"/>
    <s v="Otros Automoviles y Obligatorios"/>
    <n v="36"/>
    <s v="76a50887d8f1c2e9301755428990ad81479ee21c25b43215cf524541e0503269"/>
    <s v="1fdf26a6fd55ee3b01ed15163fbd21c844fce1e79898ad2d3ed4519ab872f9ee"/>
    <x v="0"/>
    <n v="20481.53024"/>
    <n v="14852.03615"/>
    <n v="25259.734780000003"/>
    <n v="16896.46487"/>
    <n v="0"/>
    <n v="0"/>
    <n v="0"/>
    <n v="0"/>
    <n v="35081594.755000003"/>
    <n v="34439164.060000002"/>
    <n v="141.197"/>
    <n v="136.08000000000001"/>
    <n v="0"/>
    <n v="0"/>
    <n v="0"/>
    <n v="0"/>
    <n v="20481.53024"/>
    <n v="14852.03615"/>
    <n v="0"/>
    <n v="0"/>
    <n v="0"/>
    <n v="0"/>
    <n v="0"/>
    <n v="0"/>
    <s v="Otros Automoviles y Obligatorios"/>
    <s v="Automóviles"/>
    <s v="Automóviles"/>
    <x v="9"/>
    <x v="1"/>
    <n v="50222142.308260001"/>
    <n v="47053426.409630001"/>
    <n v="770211891.61088026"/>
    <n v="686509089.51392007"/>
    <n v="736376107.87258017"/>
    <n v="657385268.86126006"/>
    <n v="4946161.87481"/>
    <n v="3140508.06599"/>
    <n v="2334470.5214099996"/>
    <n v="1827367.6446699991"/>
    <n v="11713378.541309999"/>
    <n v="11338288.819490001"/>
    <n v="0.41408936380164008"/>
    <n v="0.47291826156536587"/>
    <n v="5629.4940900000001"/>
    <n v="37.903853943959056"/>
    <n v="0.17485587243481496"/>
    <n v="0.13099010253178617"/>
    <n v="4.0781872892410274E-2"/>
    <n v="3.1564196878466573E-2"/>
    <n v="2.6592072211665489E-3"/>
    <n v="2.7813952708449431E-3"/>
    <n v="2.1634143490388341E-3"/>
    <n v="2.2592590454189954E-3"/>
    <m/>
    <m/>
    <m/>
    <n v="0"/>
    <m/>
    <n v="0"/>
    <m/>
    <n v="0"/>
    <m/>
    <m/>
    <m/>
    <m/>
    <m/>
    <m/>
    <n v="37.903853943959056"/>
    <m/>
    <m/>
    <s v="Medianas"/>
    <n v="2024"/>
    <n v="3"/>
    <d v="2025-11-04T00:00:00"/>
    <x v="9"/>
    <x v="0"/>
  </r>
  <r>
    <n v="2025"/>
    <n v="9"/>
    <n v="48"/>
    <x v="4"/>
    <s v="Camiones"/>
    <n v="36"/>
    <s v="76a50887d8f1c2e9301755428990ad81479ee21c25b43215cf524541e0503269"/>
    <s v="1fdf26a6fd55ee3b01ed15163fbd21c844fce1e79898ad2d3ed4519ab872f9ee"/>
    <x v="25"/>
    <n v="4422351.7145699998"/>
    <n v="4256241.5223400006"/>
    <n v="5627674.281849999"/>
    <n v="5281800.6069100006"/>
    <n v="2311273.0207100003"/>
    <n v="2140185.0412900005"/>
    <n v="3034246.6130999993"/>
    <n v="2509768.6415199996"/>
    <n v="35081594.755000003"/>
    <n v="34439164.060000002"/>
    <n v="141.197"/>
    <n v="136.08000000000001"/>
    <n v="0"/>
    <n v="0"/>
    <n v="2311273.0207099998"/>
    <n v="2140185.0412900001"/>
    <n v="4111793.96533"/>
    <n v="3883123.6644299999"/>
    <n v="0"/>
    <n v="0"/>
    <n v="0"/>
    <n v="0"/>
    <n v="0"/>
    <n v="0"/>
    <s v="Camiones"/>
    <s v="Automóviles"/>
    <s v="Automóviles"/>
    <x v="10"/>
    <x v="1"/>
    <n v="50222142.308260001"/>
    <n v="47053426.409630001"/>
    <n v="770211891.61088026"/>
    <n v="686509089.51392007"/>
    <n v="736376107.87258017"/>
    <n v="657385268.86126006"/>
    <n v="53875874.311059996"/>
    <n v="49568265.397800006"/>
    <n v="30548482.174040005"/>
    <n v="28997259.902610004"/>
    <n v="11713378.541309999"/>
    <n v="11338288.819490001"/>
    <n v="8.2084082553109496"/>
    <n v="8.5866259151543876"/>
    <n v="166110.19222999923"/>
    <n v="3.9027435674908517"/>
    <n v="37.7547067139812"/>
    <n v="37.538658523354215"/>
    <n v="8.8055815847637753"/>
    <n v="9.0455506582808898"/>
    <n v="0.5741733882244735"/>
    <n v="0.60055611083666871"/>
    <n v="0.61998327296053946"/>
    <n v="0.64745009113343432"/>
    <m/>
    <m/>
    <m/>
    <n v="0"/>
    <m/>
    <n v="0"/>
    <m/>
    <n v="0"/>
    <m/>
    <n v="7.9940741627124057"/>
    <n v="52.263437417137524"/>
    <n v="50.283449143021549"/>
    <n v="7.565917702693957"/>
    <n v="7.9940741627124057"/>
    <n v="5.8888235518908427"/>
    <n v="56.210817959223888"/>
    <n v="55.115036919746309"/>
    <s v="Grandes"/>
    <n v="2024"/>
    <n v="3"/>
    <d v="2025-11-04T00:00:00"/>
    <x v="10"/>
    <x v="25"/>
  </r>
  <r>
    <n v="2025"/>
    <n v="9"/>
    <n v="48"/>
    <x v="4"/>
    <s v="Daños Sin Autos"/>
    <n v="36"/>
    <s v="76a50887d8f1c2e9301755428990ad81479ee21c25b43215cf524541e0503269"/>
    <s v="1fdf26a6fd55ee3b01ed15163fbd21c844fce1e79898ad2d3ed4519ab872f9ee"/>
    <x v="25"/>
    <n v="10161363.54204"/>
    <n v="8320457.6549399998"/>
    <n v="11670771.36913"/>
    <n v="9697954.6812899988"/>
    <n v="4288474.2227300005"/>
    <n v="1619960.9966400007"/>
    <n v="5907264.1794200009"/>
    <n v="11991777.964080004"/>
    <n v="35081594.755000003"/>
    <n v="34439164.060000002"/>
    <n v="141.197"/>
    <n v="136.08000000000001"/>
    <n v="0"/>
    <n v="0"/>
    <n v="1299273.05733"/>
    <n v="1234130.0603699998"/>
    <n v="3761242.9990500002"/>
    <n v="3149509.9347800002"/>
    <n v="0"/>
    <n v="0"/>
    <n v="0"/>
    <n v="0"/>
    <n v="0"/>
    <n v="0"/>
    <s v="Daños Sin Autos"/>
    <s v="Totales"/>
    <s v="Daños Sin Autos Total"/>
    <x v="24"/>
    <x v="1"/>
    <n v="50222142.308260001"/>
    <n v="47053426.409630001"/>
    <n v="770211891.61088026"/>
    <n v="686509089.51392007"/>
    <n v="736376107.87258017"/>
    <n v="657385268.86126006"/>
    <n v="128019015.01128"/>
    <n v="109121030.81238005"/>
    <n v="38205787.818519995"/>
    <n v="42701209.275690004"/>
    <n v="21874742.083349999"/>
    <n v="19658746.474429999"/>
    <n v="7.9373861306030689"/>
    <n v="7.624980806171072"/>
    <n v="1840905.8870999999"/>
    <n v="22.125055657329405"/>
    <n v="46.452495317758924"/>
    <n v="42.324456779390104"/>
    <n v="20.232835707545608"/>
    <n v="17.68300055877998"/>
    <n v="1.3192945542281544"/>
    <n v="1.3799148877054936"/>
    <n v="1.2119952644518175"/>
    <n v="1.2656897026842286"/>
    <m/>
    <m/>
    <m/>
    <n v="0"/>
    <m/>
    <n v="0"/>
    <m/>
    <n v="0"/>
    <m/>
    <n v="164.72700463929849"/>
    <n v="42.203727924776565"/>
    <n v="19.469614098428849"/>
    <n v="11.22467162069929"/>
    <n v="5.2784547635497781"/>
    <n v="19.423119054638917"/>
    <n v="34.54371487452859"/>
    <n v="39.184828304286853"/>
    <s v="Grandes"/>
    <n v="2024"/>
    <n v="3"/>
    <d v="2025-11-04T00:00:00"/>
    <x v="24"/>
    <x v="25"/>
  </r>
  <r>
    <n v="2025"/>
    <n v="9"/>
    <n v="48"/>
    <x v="4"/>
    <s v="Daños"/>
    <n v="36"/>
    <s v="76a50887d8f1c2e9301755428990ad81479ee21c25b43215cf524541e0503269"/>
    <s v="1fdf26a6fd55ee3b01ed15163fbd21c844fce1e79898ad2d3ed4519ab872f9ee"/>
    <x v="25"/>
    <n v="21874742.083349999"/>
    <n v="19658746.474429999"/>
    <n v="27118200.378179997"/>
    <n v="24089691.922069997"/>
    <n v="11907099.75114"/>
    <n v="8917097.2928500026"/>
    <n v="16009809.606410002"/>
    <n v="21331586.012459997"/>
    <n v="35081594.755000003"/>
    <n v="34439164.060000002"/>
    <n v="141.197"/>
    <n v="136.08000000000001"/>
    <n v="132434.01183999999"/>
    <n v="105882.41295999999"/>
    <n v="8843447.5074799992"/>
    <n v="8461440.169470001"/>
    <n v="14611957.341879999"/>
    <n v="13474680.474959999"/>
    <n v="0"/>
    <n v="0"/>
    <n v="0"/>
    <n v="0"/>
    <n v="0"/>
    <n v="0"/>
    <s v="Daños"/>
    <s v="Totales"/>
    <s v="Daños Total"/>
    <x v="23"/>
    <x v="1"/>
    <n v="50222142.308260001"/>
    <n v="47053426.409630001"/>
    <n v="770211891.61088026"/>
    <n v="686509089.51392007"/>
    <n v="736376107.87258017"/>
    <n v="657385268.86126006"/>
    <n v="283175278.75795996"/>
    <n v="248348596.68529999"/>
    <n v="126891670.49083996"/>
    <n v="126522432.59303005"/>
    <n v="21874742.083349999"/>
    <n v="19658746.474429999"/>
    <n v="7.7248064094066358"/>
    <n v="7.9157872187781999"/>
    <n v="2215995.6089200005"/>
    <n v="11.272313887369844"/>
    <n v="100"/>
    <n v="100"/>
    <n v="43.555971684928053"/>
    <n v="41.779627913359825"/>
    <n v="2.8400940470549587"/>
    <n v="2.9705936748201944"/>
    <n v="2.8635813821998033"/>
    <n v="2.9904452389819132"/>
    <m/>
    <m/>
    <m/>
    <n v="0"/>
    <m/>
    <n v="0"/>
    <m/>
    <n v="0"/>
    <m/>
    <n v="33.531118480533692"/>
    <n v="54.433097797313515"/>
    <n v="45.359439903497467"/>
    <n v="9.3836732585213696"/>
    <n v="4.5146846205724067"/>
    <n v="8.4401026728121877"/>
    <n v="60.521991000708638"/>
    <n v="62.795108093241225"/>
    <s v="Grandes"/>
    <n v="2024"/>
    <n v="3"/>
    <d v="2025-11-04T00:00:00"/>
    <x v="23"/>
    <x v="25"/>
  </r>
  <r>
    <n v="2025"/>
    <n v="9"/>
    <n v="48"/>
    <x v="4"/>
    <s v="AP Individual"/>
    <n v="36"/>
    <s v="76a50887d8f1c2e9301755428990ad81479ee21c25b43215cf524541e0503269"/>
    <s v="1fdf26a6fd55ee3b01ed15163fbd21c844fce1e79898ad2d3ed4519ab872f9ee"/>
    <x v="3"/>
    <n v="144468.38783000002"/>
    <n v="145859.97337999998"/>
    <n v="155846.99468000003"/>
    <n v="173669.25696"/>
    <n v="53309.107490000002"/>
    <n v="43144.006509999992"/>
    <n v="72273.164400000009"/>
    <n v="51413.531549999985"/>
    <n v="35081594.755000003"/>
    <n v="34439164.060000002"/>
    <n v="141.197"/>
    <n v="136.08000000000001"/>
    <n v="0"/>
    <n v="0"/>
    <n v="36473.679929999998"/>
    <n v="26593.49336"/>
    <n v="64996.713219999998"/>
    <n v="64190.366719999998"/>
    <n v="0"/>
    <n v="0"/>
    <n v="0"/>
    <n v="0"/>
    <n v="0"/>
    <n v="0"/>
    <s v="AP Individual"/>
    <s v="Accidentes y Enfermedades"/>
    <s v="Accidentes Personales"/>
    <x v="4"/>
    <x v="1"/>
    <n v="50222142.308260001"/>
    <n v="47053426.409630001"/>
    <n v="770211891.61088026"/>
    <n v="686509089.51392007"/>
    <n v="736376107.87258017"/>
    <n v="657385268.86126006"/>
    <n v="2929566.2910799994"/>
    <n v="2813051.1417699996"/>
    <n v="332143.84261000005"/>
    <n v="315618.19761999999"/>
    <n v="23239642.588380001"/>
    <n v="22530566.875999998"/>
    <n v="4.9313916626457708"/>
    <n v="5.1851163035814354"/>
    <n v="-1391.5855499999598"/>
    <n v="-0.95405580965968184"/>
    <n v="0.62164634107684302"/>
    <n v="0.64738705502955141"/>
    <n v="0.28765875207645097"/>
    <n v="0.30998799558229012"/>
    <n v="1.8756966674176864E-2"/>
    <n v="1.9618831502745918E-2"/>
    <n v="2.12466193977527E-2"/>
    <n v="2.2187898069675707E-2"/>
    <m/>
    <m/>
    <m/>
    <n v="0"/>
    <m/>
    <n v="0"/>
    <m/>
    <n v="0"/>
    <m/>
    <n v="23.560864653689318"/>
    <n v="36.900188540021858"/>
    <n v="29.579058264051355"/>
    <n v="16.050006247622967"/>
    <n v="37.152646462239723"/>
    <n v="1.2561799241890936"/>
    <n v="56.116191301157613"/>
    <n v="41.429103335709996"/>
    <s v="Medianas"/>
    <n v="2024"/>
    <n v="3"/>
    <d v="2025-11-04T00:00:00"/>
    <x v="4"/>
    <x v="3"/>
  </r>
  <r>
    <n v="2025"/>
    <n v="9"/>
    <n v="48"/>
    <x v="4"/>
    <s v="Accidentes y Enfermedades Total"/>
    <n v="36"/>
    <s v="76a50887d8f1c2e9301755428990ad81479ee21c25b43215cf524541e0503269"/>
    <s v="1fdf26a6fd55ee3b01ed15163fbd21c844fce1e79898ad2d3ed4519ab872f9ee"/>
    <x v="25"/>
    <n v="23239642.588380001"/>
    <n v="22530566.875999998"/>
    <n v="31005213.680780005"/>
    <n v="29014507.5711"/>
    <n v="16780206.032360002"/>
    <n v="17103732.422560003"/>
    <n v="22152594.510210004"/>
    <n v="22101623.203860004"/>
    <n v="35081594.755000003"/>
    <n v="34439164.060000002"/>
    <n v="141.197"/>
    <n v="136.08000000000001"/>
    <n v="97478.501300000004"/>
    <n v="-105211.86119"/>
    <n v="16247801.792610001"/>
    <n v="16603678.59819"/>
    <n v="21707038.528549999"/>
    <n v="20319373.209400002"/>
    <n v="0"/>
    <n v="0"/>
    <n v="0"/>
    <n v="0"/>
    <n v="0"/>
    <n v="0"/>
    <s v="Accidentes y Enfermedades Total"/>
    <s v="Totales"/>
    <s v="Accidentes y Enfermedades Total"/>
    <x v="2"/>
    <x v="1"/>
    <n v="50222142.308260001"/>
    <n v="47053426.409630001"/>
    <n v="770211891.61088026"/>
    <n v="686509089.51392007"/>
    <n v="736376107.87258017"/>
    <n v="657385268.86126006"/>
    <n v="141339793.77810001"/>
    <n v="126298754.30562"/>
    <n v="98393742.550229996"/>
    <n v="90991856.303689986"/>
    <n v="23239642.588380001"/>
    <n v="22530566.875999998"/>
    <n v="16.442391747695392"/>
    <n v="17.839104589646329"/>
    <n v="709075.71238000318"/>
    <n v="3.1471720897325639"/>
    <n v="100"/>
    <n v="100"/>
    <n v="46.273698253922937"/>
    <n v="47.882946248923695"/>
    <n v="3.0173050872760259"/>
    <n v="3.1559473942630012"/>
    <n v="3.2819036514072484"/>
    <n v="3.4273002367436729"/>
    <m/>
    <m/>
    <m/>
    <n v="0"/>
    <m/>
    <n v="0"/>
    <m/>
    <n v="0"/>
    <m/>
    <n v="-1.8915543239747201"/>
    <n v="72.205095102238076"/>
    <n v="75.913457999937123"/>
    <n v="17.05413941724364"/>
    <n v="-2.1433612044188477"/>
    <n v="6.8292722656821292"/>
    <n v="74.850384455899942"/>
    <n v="81.713537258663692"/>
    <s v="Grandes"/>
    <n v="2024"/>
    <n v="3"/>
    <d v="2025-11-04T00:00:00"/>
    <x v="2"/>
    <x v="25"/>
  </r>
  <r>
    <n v="2025"/>
    <n v="9"/>
    <n v="48"/>
    <x v="4"/>
    <s v="GMM. Gpo y Col"/>
    <n v="36"/>
    <s v="76a50887d8f1c2e9301755428990ad81479ee21c25b43215cf524541e0503269"/>
    <s v="1fdf26a6fd55ee3b01ed15163fbd21c844fce1e79898ad2d3ed4519ab872f9ee"/>
    <x v="25"/>
    <n v="9054173.0223099999"/>
    <n v="8605863.5712299999"/>
    <n v="11226269.614680002"/>
    <n v="10709984.195919998"/>
    <n v="6374943.321010001"/>
    <n v="6714673.6036600005"/>
    <n v="8448552.2626499981"/>
    <n v="8597446.4496699981"/>
    <n v="35081594.755000003"/>
    <n v="34439164.060000002"/>
    <n v="141.197"/>
    <n v="136.08000000000001"/>
    <n v="97478.501300000004"/>
    <n v="-105211.86119"/>
    <n v="6173201.4513599994"/>
    <n v="6454038.0029199999"/>
    <n v="7986756.7029499998"/>
    <n v="7708830.9725299999"/>
    <n v="0"/>
    <n v="0"/>
    <n v="0"/>
    <n v="0"/>
    <n v="0"/>
    <n v="0"/>
    <s v="GMM. Gpo y Col"/>
    <s v="Accidentes y Enfermedades"/>
    <s v="Gastos Medicos"/>
    <x v="29"/>
    <x v="1"/>
    <n v="50222142.308260001"/>
    <n v="47053426.409630001"/>
    <n v="770211891.61088026"/>
    <n v="686509089.51392007"/>
    <n v="736376107.87258017"/>
    <n v="657385268.86126006"/>
    <n v="68170459.903579995"/>
    <n v="59480952.036400005"/>
    <n v="49387857.180560008"/>
    <n v="46483201.02234"/>
    <n v="23239642.588380001"/>
    <n v="22530566.875999998"/>
    <n v="13.281666333359322"/>
    <n v="14.468268036401888"/>
    <n v="448309.45108000003"/>
    <n v="5.2093488046769609"/>
    <n v="38.960035585216595"/>
    <n v="38.196391677996942"/>
    <n v="18.028249306324128"/>
    <n v="18.289557696203641"/>
    <n v="1.1755431357172905"/>
    <n v="1.2295582278555812"/>
    <n v="1.2535687731859961"/>
    <n v="1.30910502240753"/>
    <m/>
    <m/>
    <m/>
    <n v="0"/>
    <m/>
    <n v="0"/>
    <m/>
    <n v="0"/>
    <m/>
    <n v="-5.0595204279895505"/>
    <n v="70.408896597201931"/>
    <n v="78.024402177459805"/>
    <n v="12.907916408892708"/>
    <n v="-4.3513309254290311"/>
    <n v="3.6052902367476047"/>
    <n v="77.292969861969837"/>
    <n v="83.722655561117037"/>
    <s v="Grandes"/>
    <n v="2024"/>
    <n v="3"/>
    <d v="2025-11-04T00:00:00"/>
    <x v="29"/>
    <x v="25"/>
  </r>
  <r>
    <n v="2025"/>
    <n v="9"/>
    <n v="48"/>
    <x v="4"/>
    <s v="Gastos Medicos"/>
    <n v="36"/>
    <s v="76a50887d8f1c2e9301755428990ad81479ee21c25b43215cf524541e0503269"/>
    <s v="1fdf26a6fd55ee3b01ed15163fbd21c844fce1e79898ad2d3ed4519ab872f9ee"/>
    <x v="25"/>
    <n v="23021403.11002"/>
    <n v="22313966.51622"/>
    <n v="30752410.280630004"/>
    <n v="28740658.528970003"/>
    <n v="16698278.667320006"/>
    <n v="17002785.481050003"/>
    <n v="22028225.048760001"/>
    <n v="21967863.239230007"/>
    <n v="35081594.755000003"/>
    <n v="34439164.060000002"/>
    <n v="141.197"/>
    <n v="136.08000000000001"/>
    <n v="97478.501300000004"/>
    <n v="-105211.86119"/>
    <n v="16182709.85513"/>
    <n v="16519282.16983"/>
    <n v="21570208.08013"/>
    <n v="20181412.218770001"/>
    <n v="0"/>
    <n v="0"/>
    <n v="0"/>
    <n v="0"/>
    <n v="0"/>
    <n v="0"/>
    <s v="Gastos Medicos"/>
    <s v="Accidentes y Enfermedades"/>
    <s v="Gastos Medicos"/>
    <x v="28"/>
    <x v="1"/>
    <n v="50222142.308260001"/>
    <n v="47053426.409630001"/>
    <n v="770211891.61088026"/>
    <n v="686509089.51392007"/>
    <n v="736376107.87258017"/>
    <n v="657385268.86126006"/>
    <n v="132603313.30395003"/>
    <n v="117579278.29793002"/>
    <n v="94497674.830779999"/>
    <n v="87465178.161119998"/>
    <n v="23239642.588380001"/>
    <n v="22530566.875999998"/>
    <n v="17.361107001339334"/>
    <n v="18.977805306543406"/>
    <n v="707436.59380000085"/>
    <n v="3.1703757970855007"/>
    <n v="99.060917234290329"/>
    <n v="99.038637771645568"/>
    <n v="45.839149928563856"/>
    <n v="47.42261768986328"/>
    <n v="2.9889700952125358"/>
    <n v="3.1263104361886138"/>
    <n v="3.250352669331634"/>
    <n v="3.3943514668153174"/>
    <m/>
    <m/>
    <m/>
    <n v="0"/>
    <m/>
    <n v="0"/>
    <m/>
    <n v="0"/>
    <m/>
    <n v="-1.7909231053310548"/>
    <n v="72.533713898837576"/>
    <n v="76.197951936024893"/>
    <n v="17.670570939678829"/>
    <n v="-2.0374512114981536"/>
    <n v="6.8815593592024715"/>
    <n v="75.023429514512458"/>
    <n v="81.853945555237274"/>
    <s v="Grandes"/>
    <n v="2024"/>
    <n v="3"/>
    <d v="2025-11-04T00:00:00"/>
    <x v="28"/>
    <x v="25"/>
  </r>
  <r>
    <n v="2025"/>
    <n v="9"/>
    <n v="48"/>
    <x v="4"/>
    <s v="Accidentes Personales"/>
    <n v="36"/>
    <s v="76a50887d8f1c2e9301755428990ad81479ee21c25b43215cf524541e0503269"/>
    <s v="1fdf26a6fd55ee3b01ed15163fbd21c844fce1e79898ad2d3ed4519ab872f9ee"/>
    <x v="24"/>
    <n v="218239.47836000001"/>
    <n v="216600.35978"/>
    <n v="252803.40015"/>
    <n v="273849.04212999996"/>
    <n v="81927.365040000019"/>
    <n v="100946.94151"/>
    <n v="124369.46145000002"/>
    <n v="133759.96463"/>
    <n v="35081594.755000003"/>
    <n v="34439164.060000002"/>
    <n v="141.197"/>
    <n v="136.08000000000001"/>
    <n v="0"/>
    <n v="0"/>
    <n v="65091.937479999993"/>
    <n v="84396.428360000005"/>
    <n v="136830.44842"/>
    <n v="137960.99062999999"/>
    <n v="0"/>
    <n v="0"/>
    <n v="0"/>
    <n v="0"/>
    <n v="0"/>
    <n v="0"/>
    <s v="Accidentes Personales"/>
    <s v="Accidentes y Enfermedades"/>
    <s v="Accidentes Personales"/>
    <x v="5"/>
    <x v="1"/>
    <n v="50222142.308260001"/>
    <n v="47053426.409630001"/>
    <n v="770211891.61088026"/>
    <n v="686509089.51392007"/>
    <n v="736376107.87258017"/>
    <n v="657385268.86126006"/>
    <n v="5244412.8470900012"/>
    <n v="5071348.0979000004"/>
    <n v="1202481.4765700002"/>
    <n v="1153504.7586699999"/>
    <n v="23239642.588380001"/>
    <n v="22530566.875999998"/>
    <n v="4.1613710576026799"/>
    <n v="4.2710607830232021"/>
    <n v="1639.1185800000094"/>
    <n v="0.75674785658936816"/>
    <n v="0.93908276570966454"/>
    <n v="0.96136222835443585"/>
    <n v="0.43454832535908433"/>
    <n v="0.46032855906040954"/>
    <n v="2.8334992063490116E-2"/>
    <n v="2.9636958074387085E-2"/>
    <n v="3.1550982075614326E-2"/>
    <n v="3.2948769928355832E-2"/>
    <m/>
    <m/>
    <m/>
    <n v="0"/>
    <m/>
    <n v="0"/>
    <m/>
    <n v="0"/>
    <m/>
    <n v="-18.841161689000618"/>
    <n v="37.540121363768833"/>
    <n v="46.605158741440391"/>
    <n v="6.813191440893748"/>
    <n v="-22.873587490758606"/>
    <n v="-0.81946512911900138"/>
    <n v="47.571237419467337"/>
    <n v="61.174124638133598"/>
    <s v="Medianas"/>
    <n v="2024"/>
    <n v="3"/>
    <d v="2025-11-04T00:00:00"/>
    <x v="5"/>
    <x v="24"/>
  </r>
  <r>
    <n v="2025"/>
    <n v="9"/>
    <n v="48"/>
    <x v="4"/>
    <s v="GMM. Individual"/>
    <n v="36"/>
    <s v="76a50887d8f1c2e9301755428990ad81479ee21c25b43215cf524541e0503269"/>
    <s v="1fdf26a6fd55ee3b01ed15163fbd21c844fce1e79898ad2d3ed4519ab872f9ee"/>
    <x v="1"/>
    <n v="13967230.087709999"/>
    <n v="13708102.94499"/>
    <n v="19526140.66595"/>
    <n v="18030674.333050001"/>
    <n v="10323335.346310001"/>
    <n v="10288111.877389999"/>
    <n v="13579672.786110003"/>
    <n v="13370416.789560001"/>
    <n v="35081594.755000003"/>
    <n v="34439164.060000002"/>
    <n v="141.197"/>
    <n v="136.08000000000001"/>
    <n v="0"/>
    <n v="0"/>
    <n v="10009508.40377"/>
    <n v="10065244.16691"/>
    <n v="13583451.377180001"/>
    <n v="12472581.246239999"/>
    <n v="0"/>
    <n v="0"/>
    <n v="0"/>
    <n v="0"/>
    <n v="0"/>
    <n v="0"/>
    <s v="GMM. Individual"/>
    <s v="Accidentes y Enfermedades"/>
    <s v="Gastos Medicos"/>
    <x v="38"/>
    <x v="1"/>
    <n v="50222142.308260001"/>
    <n v="47053426.409630001"/>
    <n v="770211891.61088026"/>
    <n v="686509089.51392007"/>
    <n v="736376107.87258017"/>
    <n v="657385268.86126006"/>
    <n v="64432853.400370002"/>
    <n v="58098326.261530012"/>
    <n v="45110846.690220006"/>
    <n v="40981977.13877999"/>
    <n v="23239642.588380001"/>
    <n v="22530566.875999998"/>
    <n v="21.677186948280941"/>
    <n v="23.594660684858425"/>
    <n v="259127.14271999896"/>
    <n v="1.8903209565894308"/>
    <n v="60.10088164907372"/>
    <n v="60.842246093648619"/>
    <n v="27.810900622239721"/>
    <n v="29.133059993659643"/>
    <n v="1.813426959495245"/>
    <n v="1.8967522083330326"/>
    <n v="1.9967838961456381"/>
    <n v="2.0852464444077876"/>
    <m/>
    <m/>
    <m/>
    <n v="0"/>
    <m/>
    <n v="0"/>
    <m/>
    <n v="0"/>
    <m/>
    <n v="0.34237058597128556"/>
    <n v="73.911113953751482"/>
    <n v="75.051317594241368"/>
    <n v="22.884375053301962"/>
    <n v="-0.55374476978148346"/>
    <n v="8.9064974523608509"/>
    <n v="73.688992037663027"/>
    <n v="80.698966542665602"/>
    <s v="Grandes"/>
    <n v="2024"/>
    <n v="3"/>
    <d v="2025-11-04T00:00:00"/>
    <x v="38"/>
    <x v="1"/>
  </r>
  <r>
    <n v="2025"/>
    <n v="9"/>
    <n v="48"/>
    <x v="4"/>
    <s v="AP Gpo y Col"/>
    <n v="36"/>
    <s v="76a50887d8f1c2e9301755428990ad81479ee21c25b43215cf524541e0503269"/>
    <s v="1fdf26a6fd55ee3b01ed15163fbd21c844fce1e79898ad2d3ed4519ab872f9ee"/>
    <x v="8"/>
    <n v="73771.090530000001"/>
    <n v="70740.386400000003"/>
    <n v="96956.405469999998"/>
    <n v="100179.78517"/>
    <n v="28618.257550000002"/>
    <n v="57802.935000000005"/>
    <n v="52096.297050000001"/>
    <n v="82346.433079999973"/>
    <n v="35081594.755000003"/>
    <n v="34439164.060000002"/>
    <n v="141.197"/>
    <n v="136.08000000000001"/>
    <n v="0"/>
    <n v="0"/>
    <n v="28618.257550000002"/>
    <n v="57802.934999999998"/>
    <n v="71833.73520000001"/>
    <n v="73770.623909999995"/>
    <n v="0"/>
    <n v="0"/>
    <n v="0"/>
    <n v="0"/>
    <n v="0"/>
    <n v="0"/>
    <s v="AP Gpo y Col"/>
    <s v="Accidentes y Enfermedades"/>
    <s v="Accidentes Personales"/>
    <x v="3"/>
    <x v="1"/>
    <n v="50222142.308260001"/>
    <n v="47053426.409630001"/>
    <n v="770211891.61088026"/>
    <n v="686509089.51392007"/>
    <n v="736376107.87258017"/>
    <n v="657385268.86126006"/>
    <n v="2314846.5560099999"/>
    <n v="2258296.9561299994"/>
    <n v="870337.63396000001"/>
    <n v="837886.56105000013"/>
    <n v="23239642.588380001"/>
    <n v="22530566.875999998"/>
    <n v="3.1868674119444016"/>
    <n v="3.1324660916705325"/>
    <n v="3030.7041299999983"/>
    <n v="4.2842629002094235"/>
    <n v="0.31743642463282162"/>
    <n v="0.31397517332488445"/>
    <n v="0.14688957328263338"/>
    <n v="0.15034056347811944"/>
    <n v="9.5780253893132557E-3"/>
    <n v="1.0018126571641171E-2"/>
    <n v="1.030436267786162E-2"/>
    <n v="1.0760871858680124E-2"/>
    <m/>
    <m/>
    <m/>
    <n v="0"/>
    <m/>
    <n v="0"/>
    <m/>
    <n v="0"/>
    <m/>
    <n v="-50.489957733115112"/>
    <n v="38.79332316276659"/>
    <n v="81.711364528254819"/>
    <n v="3.2881787978980204"/>
    <n v="-50.489957733115112"/>
    <n v="-2.6255555495409477"/>
    <n v="39.839578813938658"/>
    <n v="78.354949350190466"/>
    <s v="Medianas"/>
    <n v="2024"/>
    <n v="3"/>
    <d v="2025-11-04T00:00:00"/>
    <x v="3"/>
    <x v="8"/>
  </r>
  <r>
    <n v="2025"/>
    <n v="9"/>
    <n v="48"/>
    <x v="4"/>
    <s v="Total General Sin Pensiones"/>
    <n v="36"/>
    <s v="76a50887d8f1c2e9301755428990ad81479ee21c25b43215cf524541e0503269"/>
    <s v="1fdf26a6fd55ee3b01ed15163fbd21c844fce1e79898ad2d3ed4519ab872f9ee"/>
    <x v="11"/>
    <n v="50222142.308260001"/>
    <n v="47053426.409630001"/>
    <n v="64952210.240600005"/>
    <n v="59579003.320950001"/>
    <n v="32562888.39780999"/>
    <n v="29542319.833389997"/>
    <n v="43171381.046470016"/>
    <n v="48226244.271840036"/>
    <n v="35081594.755000003"/>
    <n v="34439164.060000002"/>
    <n v="141.197"/>
    <n v="136.08000000000001"/>
    <n v="258017.20126"/>
    <n v="79251.366139999998"/>
    <n v="28703684.650359999"/>
    <n v="28356349.54518"/>
    <n v="40611676.782870002"/>
    <n v="37850573.82446"/>
    <n v="1035477.4601799999"/>
    <n v="975787.55005999992"/>
    <n v="4044028.2690400002"/>
    <n v="3865383.1765000005"/>
    <n v="28251.907309999999"/>
    <n v="22942.332640000001"/>
    <s v="Total General Sin Pensiones"/>
    <s v="Totales"/>
    <s v="Total General Sin Pensiones"/>
    <x v="25"/>
    <x v="1"/>
    <n v="50222142.308260001"/>
    <n v="47053426.409630001"/>
    <n v="770211891.61088026"/>
    <n v="686509089.51392007"/>
    <n v="736376107.87258017"/>
    <n v="657385268.86126006"/>
    <n v="736376107.87258017"/>
    <n v="657385268.86126006"/>
    <n v="388158878.08341002"/>
    <n v="368517055.66387999"/>
    <n v="50222142.308260001"/>
    <n v="47053426.409630001"/>
    <n v="6.8201754200518216"/>
    <n v="7.1576636469413399"/>
    <n v="3168715.8986300007"/>
    <n v="6.7342936326130864"/>
    <n v="100"/>
    <n v="100"/>
    <n v="100"/>
    <n v="100"/>
    <n v="6.5205617902395101"/>
    <n v="6.8201754200518216"/>
    <n v="6.8540136071535462"/>
    <n v="7.1576636469413399"/>
    <n v="0.14061801423345135"/>
    <n v="0.54917972294393946"/>
    <n v="3.8366137912351451E-3"/>
    <n v="59689.910120000015"/>
    <n v="6.1171010140813609"/>
    <n v="178645.09253999963"/>
    <n v="4.6216658060212801"/>
    <n v="5309.5746699999982"/>
    <n v="23.14313349612387"/>
    <n v="10.224547636932746"/>
    <n v="64.837712811893326"/>
    <n v="62.784630339574662"/>
    <n v="8.3890618600800551"/>
    <n v="1.2248935802776417"/>
    <n v="7.2947453087902847"/>
    <n v="70.678403169177216"/>
    <n v="74.916564479810901"/>
    <s v="Grandes"/>
    <n v="2024"/>
    <n v="3"/>
    <d v="2025-11-04T00:00:00"/>
    <x v="25"/>
    <x v="11"/>
  </r>
  <r>
    <n v="2025"/>
    <n v="9"/>
    <n v="48"/>
    <x v="4"/>
    <s v="Total General"/>
    <n v="36"/>
    <s v="76a50887d8f1c2e9301755428990ad81479ee21c25b43215cf524541e0503269"/>
    <s v="1fdf26a6fd55ee3b01ed15163fbd21c844fce1e79898ad2d3ed4519ab872f9ee"/>
    <x v="11"/>
    <n v="50222142.308260001"/>
    <n v="47053426.409630001"/>
    <n v="64952210.240600005"/>
    <n v="59579003.320950001"/>
    <n v="32562888.39780999"/>
    <n v="29542319.833389997"/>
    <n v="43171381.046470016"/>
    <n v="48226244.271840021"/>
    <n v="35081594.755000003"/>
    <n v="34439164.060000002"/>
    <n v="141.197"/>
    <n v="136.08000000000001"/>
    <n v="258017.20126"/>
    <n v="79251.366139999998"/>
    <n v="28703684.650359999"/>
    <n v="28356349.54518"/>
    <n v="40611676.782870002"/>
    <n v="37850573.82446"/>
    <n v="1035477.4601799999"/>
    <n v="975787.55005999992"/>
    <n v="4044028.2690400002"/>
    <n v="3865383.1765000005"/>
    <n v="28251.907309999999"/>
    <n v="22942.332640000001"/>
    <s v="Total General"/>
    <s v="Totales"/>
    <s v="Total General"/>
    <x v="26"/>
    <x v="1"/>
    <n v="50222142.308260001"/>
    <n v="47053426.409630001"/>
    <n v="770211891.61088026"/>
    <n v="686509089.51392007"/>
    <n v="736376107.87258017"/>
    <n v="657385268.86126006"/>
    <n v="770211891.61088026"/>
    <n v="686509089.51392007"/>
    <n v="414187189.75591999"/>
    <n v="392042358.71284997"/>
    <n v="50222142.308260001"/>
    <n v="47053426.409630001"/>
    <n v="6.5205617902395101"/>
    <n v="6.8540136071535462"/>
    <n v="3168715.8986300007"/>
    <n v="6.7342936326130864"/>
    <n v="100"/>
    <n v="100"/>
    <n v="100"/>
    <n v="100"/>
    <n v="6.5205617902395101"/>
    <n v="6.8201754200518216"/>
    <n v="6.8540136071535462"/>
    <n v="7.1576636469413399"/>
    <n v="0.13444059634217317"/>
    <n v="0.52505399008862474"/>
    <n v="3.6680694777266802E-3"/>
    <n v="59689.910120000015"/>
    <n v="6.1171010140813609"/>
    <n v="178645.09253999963"/>
    <n v="4.6216658060212801"/>
    <n v="5309.5746699999982"/>
    <n v="23.14313349612387"/>
    <n v="10.224547636932746"/>
    <n v="64.837712811893326"/>
    <n v="62.784630339574662"/>
    <n v="7.861877238887871"/>
    <n v="1.2248935802776417"/>
    <n v="7.2947453087902847"/>
    <n v="70.678403169177216"/>
    <n v="74.916564479810901"/>
    <s v="Grandes"/>
    <n v="2024"/>
    <n v="3"/>
    <d v="2025-11-04T00:00:00"/>
    <x v="26"/>
    <x v="11"/>
  </r>
  <r>
    <n v="2025"/>
    <n v="9"/>
    <n v="94"/>
    <x v="5"/>
    <s v="Incendio"/>
    <n v="7"/>
    <s v="7902699be42c8a8e46fbbb4501726517e86b22c56a189f7625a6da49081b2451"/>
    <s v="1fdf26a6fd55ee3b01ed15163fbd21c844fce1e79898ad2d3ed4519ab872f9ee"/>
    <x v="17"/>
    <n v="353837.46577999997"/>
    <n v="266129.96743000002"/>
    <n v="699351.97641999996"/>
    <n v="624947.16085999995"/>
    <n v="99484.231360000005"/>
    <n v="197739.38322999995"/>
    <n v="164020.79522999996"/>
    <n v="192958.15582999997"/>
    <n v="35081594.755000003"/>
    <n v="34439164.060000002"/>
    <n v="141.197"/>
    <n v="136.08000000000001"/>
    <n v="0"/>
    <n v="0"/>
    <n v="32594.463749999999"/>
    <n v="26007.541219999999"/>
    <n v="48940.109420000001"/>
    <n v="54347.70796"/>
    <n v="0"/>
    <n v="0"/>
    <n v="0"/>
    <n v="0"/>
    <n v="0"/>
    <n v="0"/>
    <s v="Incendio"/>
    <s v="Daños Sin Autos"/>
    <s v="Incendio"/>
    <x v="0"/>
    <x v="1"/>
    <n v="5593472.9616599996"/>
    <n v="5391455.1856499994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.2878813910516773"/>
    <n v="1.1515125072015358"/>
    <n v="87707.498349999951"/>
    <n v="32.956641146799683"/>
    <m/>
    <m/>
    <n v="6.325899279487893"/>
    <n v="4.9361435506008959"/>
    <n v="4.5940275609086888E-2"/>
    <n v="4.8051187701112476E-2"/>
    <n v="3.8765687373262935E-2"/>
    <n v="4.0483104814775864E-2"/>
    <m/>
    <m/>
    <m/>
    <n v="0"/>
    <m/>
    <n v="0"/>
    <m/>
    <n v="0"/>
    <m/>
    <n v="-49.68921732486379"/>
    <n v="28.115799196305225"/>
    <n v="74.301810179273104"/>
    <n v="0.61167401708491653"/>
    <n v="25.326971412947728"/>
    <n v="-9.9500029402895933"/>
    <n v="66.600716950338196"/>
    <n v="47.853979857147962"/>
    <s v="Resto"/>
    <n v="2024"/>
    <n v="3"/>
    <d v="2025-11-04T00:00:00"/>
    <x v="0"/>
    <x v="17"/>
  </r>
  <r>
    <n v="2025"/>
    <n v="9"/>
    <n v="94"/>
    <x v="5"/>
    <s v="MyT Cascos"/>
    <n v="7"/>
    <s v="7902699be42c8a8e46fbbb4501726517e86b22c56a189f7625a6da49081b2451"/>
    <s v="1fdf26a6fd55ee3b01ed15163fbd21c844fce1e79898ad2d3ed4519ab872f9ee"/>
    <x v="0"/>
    <n v="60021.699380000005"/>
    <n v="47589.907829999996"/>
    <n v="139239.05570999999"/>
    <n v="113715.20213000001"/>
    <n v="40768.764879999995"/>
    <n v="49025.754249999998"/>
    <n v="47073.864610000011"/>
    <n v="123951.73738000001"/>
    <n v="35081594.755000003"/>
    <n v="34439164.060000002"/>
    <n v="141.197"/>
    <n v="136.08000000000001"/>
    <n v="0"/>
    <n v="0"/>
    <n v="3669.6352200000001"/>
    <n v="19655.555"/>
    <n v="2185.1885600000001"/>
    <n v="647.22001999999998"/>
    <n v="0"/>
    <n v="0"/>
    <n v="0"/>
    <n v="0"/>
    <n v="0"/>
    <n v="0"/>
    <s v="MyT Cascos"/>
    <s v="Daños Sin Autos"/>
    <s v="Maritimo y Transportes"/>
    <x v="18"/>
    <x v="1"/>
    <n v="5593472.9616599996"/>
    <n v="5391455.1856499994"/>
    <n v="770211891.61088026"/>
    <n v="686509089.51392007"/>
    <n v="736376107.87258017"/>
    <n v="657385268.86126006"/>
    <n v="9273622.9556900002"/>
    <n v="5743535.6412700005"/>
    <n v="-3535315.863200001"/>
    <n v="5844440.7108500013"/>
    <n v="118826.66415000001"/>
    <n v="132637.81528000001"/>
    <n v="0.6472303183641146"/>
    <n v="0.82858209302374941"/>
    <n v="12431.791550000009"/>
    <n v="26.122747693499804"/>
    <n v="50.511978779638241"/>
    <n v="35.87959265578759"/>
    <n v="1.0730667653426378"/>
    <n v="0.88269133640702813"/>
    <n v="7.7928814179259185E-3"/>
    <n v="8.1509569278945086E-3"/>
    <n v="6.9321599024560381E-3"/>
    <n v="7.2392720196539362E-3"/>
    <m/>
    <m/>
    <m/>
    <n v="0"/>
    <m/>
    <n v="0"/>
    <m/>
    <n v="0"/>
    <m/>
    <n v="-16.842146533625236"/>
    <n v="67.923376547356924"/>
    <n v="103.01712376735234"/>
    <n v="-1.1531859233391959"/>
    <n v="-81.330289477961827"/>
    <n v="237.62684905822292"/>
    <n v="167.93219986471101"/>
    <n v="3036.9201187565245"/>
    <s v="Medianas"/>
    <n v="2024"/>
    <n v="3"/>
    <d v="2025-11-04T00:00:00"/>
    <x v="18"/>
    <x v="0"/>
  </r>
  <r>
    <n v="2025"/>
    <n v="9"/>
    <n v="94"/>
    <x v="5"/>
    <s v="Maritimo y Transportes"/>
    <n v="7"/>
    <s v="7902699be42c8a8e46fbbb4501726517e86b22c56a189f7625a6da49081b2451"/>
    <s v="1fdf26a6fd55ee3b01ed15163fbd21c844fce1e79898ad2d3ed4519ab872f9ee"/>
    <x v="7"/>
    <n v="118826.66415000001"/>
    <n v="132637.81528000001"/>
    <n v="222585.35295000003"/>
    <n v="235051.11733000004"/>
    <n v="58450.976030000005"/>
    <n v="76381.662710000004"/>
    <n v="61846.035770000017"/>
    <n v="152847.05735000002"/>
    <n v="35081594.755000003"/>
    <n v="34439164.060000002"/>
    <n v="141.197"/>
    <n v="136.08000000000001"/>
    <n v="0"/>
    <n v="0"/>
    <n v="20122.20968"/>
    <n v="55950.009250000003"/>
    <n v="57280.743710000002"/>
    <n v="74040.908340000009"/>
    <n v="0"/>
    <n v="0"/>
    <n v="0"/>
    <n v="0"/>
    <n v="0"/>
    <n v="0"/>
    <s v="Maritimo y Transportes"/>
    <s v="Daños Sin Autos"/>
    <s v="Maritimo y Transportes"/>
    <x v="19"/>
    <x v="1"/>
    <n v="5593472.9616599996"/>
    <n v="5391455.1856499994"/>
    <n v="770211891.61088026"/>
    <n v="686509089.51392007"/>
    <n v="736376107.87258017"/>
    <n v="657385268.86126006"/>
    <n v="19761447.802860003"/>
    <n v="14710203.640279999"/>
    <n v="2527791.244059999"/>
    <n v="11141291.585630003"/>
    <n v="118826.66415000001"/>
    <n v="132637.81528000001"/>
    <n v="0.60130545765377907"/>
    <n v="0.90167218975002128"/>
    <n v="-13811.151129999998"/>
    <n v="-10.412679898899491"/>
    <n v="100"/>
    <n v="100"/>
    <n v="2.1243807731705795"/>
    <n v="2.4601487114838934"/>
    <n v="1.5427788825939419E-2"/>
    <n v="1.6136681089952112E-2"/>
    <n v="1.9320620412165798E-2"/>
    <n v="2.0176572485379646E-2"/>
    <m/>
    <m/>
    <m/>
    <n v="0"/>
    <m/>
    <n v="0"/>
    <m/>
    <n v="0"/>
    <m/>
    <n v="-23.475119608325159"/>
    <n v="49.190117763648423"/>
    <n v="57.58664114661223"/>
    <n v="2.3123339859394112"/>
    <n v="-64.035377384678455"/>
    <n v="-22.636357394531672"/>
    <n v="35.129099897645169"/>
    <n v="75.566346367705833"/>
    <s v="Resto"/>
    <n v="2024"/>
    <n v="3"/>
    <d v="2025-11-04T00:00:00"/>
    <x v="19"/>
    <x v="7"/>
  </r>
  <r>
    <n v="2025"/>
    <n v="9"/>
    <n v="94"/>
    <x v="5"/>
    <s v="MyT Carga"/>
    <n v="7"/>
    <s v="7902699be42c8a8e46fbbb4501726517e86b22c56a189f7625a6da49081b2451"/>
    <s v="1fdf26a6fd55ee3b01ed15163fbd21c844fce1e79898ad2d3ed4519ab872f9ee"/>
    <x v="26"/>
    <n v="58804.964770000006"/>
    <n v="85047.907449999999"/>
    <n v="83346.297240000014"/>
    <n v="121335.9152"/>
    <n v="17682.211149999999"/>
    <n v="27355.908459999999"/>
    <n v="14772.17116"/>
    <n v="28895.31996999999"/>
    <n v="35081594.755000003"/>
    <n v="34439164.060000002"/>
    <n v="141.197"/>
    <n v="136.08000000000001"/>
    <n v="0"/>
    <n v="0"/>
    <n v="16452.57446"/>
    <n v="36294.454250000003"/>
    <n v="55095.55515"/>
    <n v="73393.688319999987"/>
    <n v="0"/>
    <n v="0"/>
    <n v="0"/>
    <n v="0"/>
    <n v="0"/>
    <n v="0"/>
    <s v="MyT Carga"/>
    <s v="Daños Sin Autos"/>
    <s v="Maritimo y Transportes"/>
    <x v="17"/>
    <x v="1"/>
    <n v="5593472.9616599996"/>
    <n v="5391455.1856499994"/>
    <n v="770211891.61088026"/>
    <n v="686509089.51392007"/>
    <n v="736376107.87258017"/>
    <n v="657385268.86126006"/>
    <n v="10487824.847170001"/>
    <n v="8966667.9990099985"/>
    <n v="6063107.107259999"/>
    <n v="5296850.8747799993"/>
    <n v="118826.66415000001"/>
    <n v="132637.81528000001"/>
    <n v="0.56069743370921887"/>
    <n v="0.9484895332289548"/>
    <n v="-26242.942679999993"/>
    <n v="-30.856658872445884"/>
    <n v="49.488021220361759"/>
    <n v="64.120407344212396"/>
    <n v="1.0513140078279417"/>
    <n v="1.5774573750768648"/>
    <n v="7.6349074080134995E-3"/>
    <n v="7.9857241620576048E-3"/>
    <n v="1.2388460509709759E-2"/>
    <n v="1.2937300465725709E-2"/>
    <m/>
    <m/>
    <m/>
    <n v="0"/>
    <m/>
    <n v="0"/>
    <m/>
    <n v="0"/>
    <m/>
    <n v="-35.36236906240913"/>
    <n v="30.069248777138579"/>
    <n v="32.165292809917332"/>
    <n v="0.29163613370489894"/>
    <n v="-54.669177977789815"/>
    <n v="-24.931480606641887"/>
    <n v="29.861890700996046"/>
    <n v="49.451737718582081"/>
    <s v="Resto"/>
    <n v="2024"/>
    <n v="3"/>
    <d v="2025-11-04T00:00:00"/>
    <x v="17"/>
    <x v="26"/>
  </r>
  <r>
    <n v="2025"/>
    <n v="9"/>
    <n v="94"/>
    <x v="5"/>
    <s v="Huracan y Otros Riesgos Hidrometeorologicos"/>
    <n v="7"/>
    <s v="7902699be42c8a8e46fbbb4501726517e86b22c56a189f7625a6da49081b2451"/>
    <s v="1fdf26a6fd55ee3b01ed15163fbd21c844fce1e79898ad2d3ed4519ab872f9ee"/>
    <x v="9"/>
    <n v="206694.59900999998"/>
    <n v="149294.40131000002"/>
    <n v="268771.22451999993"/>
    <n v="208357.75618"/>
    <n v="39032.17720000002"/>
    <n v="46376.693919999991"/>
    <n v="52814.035290000014"/>
    <n v="121883.76576000002"/>
    <n v="35081594.755000003"/>
    <n v="34439164.060000002"/>
    <n v="141.197"/>
    <n v="136.08000000000001"/>
    <n v="0"/>
    <n v="0"/>
    <n v="11058.2976"/>
    <n v="33053.374819999997"/>
    <n v="34209.014049999998"/>
    <n v="31601.030190000001"/>
    <n v="0"/>
    <n v="0"/>
    <n v="0"/>
    <n v="0"/>
    <n v="0"/>
    <n v="0"/>
    <s v="Huracan y Otros Riesgos Hidrometeorologicos"/>
    <s v="Daños Sin Autos"/>
    <s v="Riesgos Catastroficos"/>
    <x v="14"/>
    <x v="1"/>
    <n v="5593472.9616599996"/>
    <n v="5391455.1856499994"/>
    <n v="770211891.61088026"/>
    <n v="686509089.51392007"/>
    <n v="736376107.87258017"/>
    <n v="657385268.86126006"/>
    <n v="20015897.230140001"/>
    <n v="17829353.362780001"/>
    <n v="3531534.8595499997"/>
    <n v="3750519.8539799992"/>
    <n v="323544.42904000002"/>
    <n v="232592.06216999999"/>
    <n v="1.03265217958233"/>
    <n v="0.83735174390374878"/>
    <n v="57400.197699999961"/>
    <n v="38.44765590426411"/>
    <n v="63.884456185288293"/>
    <n v="64.187229743413056"/>
    <n v="3.6952819907554955"/>
    <n v="2.7690928732444045"/>
    <n v="2.6836069562325642E-2"/>
    <n v="2.8069161505952293E-2"/>
    <n v="2.1746893608605721E-2"/>
    <n v="2.2710335686196875E-2"/>
    <m/>
    <m/>
    <m/>
    <n v="0"/>
    <m/>
    <n v="0"/>
    <m/>
    <n v="0"/>
    <m/>
    <n v="-15.836654360634883"/>
    <n v="18.883985061511755"/>
    <n v="31.06392035673316"/>
    <n v="1.105246833241613"/>
    <n v="-66.544119442505988"/>
    <n v="8.2528444304492474"/>
    <n v="32.325683469968354"/>
    <n v="104.59587748015755"/>
    <s v="Resto"/>
    <n v="2024"/>
    <n v="3"/>
    <d v="2025-11-04T00:00:00"/>
    <x v="14"/>
    <x v="9"/>
  </r>
  <r>
    <n v="2025"/>
    <n v="9"/>
    <n v="94"/>
    <x v="5"/>
    <s v="Terremoto y Erupcion Volcanica"/>
    <n v="7"/>
    <s v="7902699be42c8a8e46fbbb4501726517e86b22c56a189f7625a6da49081b2451"/>
    <s v="1fdf26a6fd55ee3b01ed15163fbd21c844fce1e79898ad2d3ed4519ab872f9ee"/>
    <x v="33"/>
    <n v="116849.83003"/>
    <n v="83297.660860000004"/>
    <n v="149694.88857999997"/>
    <n v="120558.82576000001"/>
    <n v="-4848.2886300000009"/>
    <n v="-18953.393490000002"/>
    <n v="-9053.23999"/>
    <n v="-28926.259839999992"/>
    <n v="35081594.755000003"/>
    <n v="34439164.060000002"/>
    <n v="141.197"/>
    <n v="136.08000000000001"/>
    <n v="0"/>
    <n v="0"/>
    <n v="-325.68743000000001"/>
    <n v="-6416.50209"/>
    <n v="23011.228589999999"/>
    <n v="20096.988350000003"/>
    <n v="0"/>
    <n v="0"/>
    <n v="0"/>
    <n v="0"/>
    <n v="0"/>
    <n v="0"/>
    <s v="Terremoto y Erupcion Volcanica"/>
    <s v="Daños Sin Autos"/>
    <s v="Riesgos Catastroficos"/>
    <x v="16"/>
    <x v="1"/>
    <n v="5593472.9616599996"/>
    <n v="5391455.1856499994"/>
    <n v="770211891.61088026"/>
    <n v="686509089.51392007"/>
    <n v="736376107.87258017"/>
    <n v="657385268.86126006"/>
    <n v="13243395.535650002"/>
    <n v="12054429.980210001"/>
    <n v="689036.33412999962"/>
    <n v="51228.88828999993"/>
    <n v="323544.42904000002"/>
    <n v="232592.06216999999"/>
    <n v="0.8823253048317633"/>
    <n v="0.69101285582770355"/>
    <n v="33552.169169999994"/>
    <n v="40.279845584609845"/>
    <n v="36.1155438147117"/>
    <n v="35.812770256586958"/>
    <n v="2.0890389715108584"/>
    <n v="1.5449940320696101"/>
    <n v="1.5171127751041508E-2"/>
    <n v="1.5868226682093721E-2"/>
    <n v="1.2133511723636255E-2"/>
    <n v="1.2671056807264693E-2"/>
    <m/>
    <m/>
    <m/>
    <n v="0"/>
    <m/>
    <n v="0"/>
    <m/>
    <n v="0"/>
    <m/>
    <n v="-74.419944203880931"/>
    <n v="-4.149161901866055"/>
    <n v="-22.753812405195074"/>
    <n v="-0.70363323236380748"/>
    <n v="-94.924221555112126"/>
    <n v="14.500880376934667"/>
    <n v="-1.4153413353232871"/>
    <n v="-31.92767980083941"/>
    <s v="Resto"/>
    <n v="2024"/>
    <n v="3"/>
    <d v="2025-11-04T00:00:00"/>
    <x v="16"/>
    <x v="33"/>
  </r>
  <r>
    <n v="2025"/>
    <n v="9"/>
    <n v="94"/>
    <x v="5"/>
    <s v="Riesgos Catastroficos"/>
    <n v="7"/>
    <s v="7902699be42c8a8e46fbbb4501726517e86b22c56a189f7625a6da49081b2451"/>
    <s v="1fdf26a6fd55ee3b01ed15163fbd21c844fce1e79898ad2d3ed4519ab872f9ee"/>
    <x v="5"/>
    <n v="323544.42904000002"/>
    <n v="232592.06216999999"/>
    <n v="418466.11310000008"/>
    <n v="328916.58194000006"/>
    <n v="34183.88857000001"/>
    <n v="27423.300430000003"/>
    <n v="43760.795299999991"/>
    <n v="92957.505920000011"/>
    <n v="35081594.755000003"/>
    <n v="34439164.060000002"/>
    <n v="141.197"/>
    <n v="136.08000000000001"/>
    <n v="0"/>
    <n v="0"/>
    <n v="10732.61017"/>
    <n v="26636.872729999999"/>
    <n v="57220.242640000004"/>
    <n v="51698.018539999997"/>
    <n v="0"/>
    <n v="0"/>
    <n v="0"/>
    <n v="0"/>
    <n v="0"/>
    <n v="0"/>
    <s v="Riesgos Catastroficos"/>
    <s v="Daños Sin Autos"/>
    <s v="Riesgos Catastroficos"/>
    <x v="15"/>
    <x v="1"/>
    <n v="5593472.9616599996"/>
    <n v="5391455.1856499994"/>
    <n v="770211891.61088026"/>
    <n v="686509089.51392007"/>
    <n v="736376107.87258017"/>
    <n v="657385268.86126006"/>
    <n v="33259292.609760001"/>
    <n v="29883949.022059996"/>
    <n v="4197920.345660001"/>
    <n v="3819120.5799400005"/>
    <n v="323544.42904000002"/>
    <n v="232592.06216999999"/>
    <n v="0.97279407844367471"/>
    <n v="0.77831769154171404"/>
    <n v="90952.366870000027"/>
    <n v="39.103813785151246"/>
    <n v="100"/>
    <n v="100"/>
    <n v="5.7843209622663538"/>
    <n v="4.3140869053140145"/>
    <n v="4.2007197313367155E-2"/>
    <n v="4.3937388188046017E-2"/>
    <n v="3.3880405332241972E-2"/>
    <n v="3.5381392493461561E-2"/>
    <m/>
    <m/>
    <m/>
    <n v="0"/>
    <m/>
    <n v="0"/>
    <m/>
    <n v="0"/>
    <m/>
    <n v="24.652715150960436"/>
    <n v="10.565438778046101"/>
    <n v="11.79029936539988"/>
    <n v="0.81430531680623353"/>
    <n v="-59.707694372424179"/>
    <n v="10.681693913911472"/>
    <n v="18.756666652960561"/>
    <n v="51.523972257061288"/>
    <s v="Resto"/>
    <n v="2024"/>
    <n v="3"/>
    <d v="2025-11-04T00:00:00"/>
    <x v="15"/>
    <x v="5"/>
  </r>
  <r>
    <n v="2025"/>
    <n v="9"/>
    <n v="94"/>
    <x v="5"/>
    <s v="Tecnicos"/>
    <n v="7"/>
    <s v="7902699be42c8a8e46fbbb4501726517e86b22c56a189f7625a6da49081b2451"/>
    <s v="1fdf26a6fd55ee3b01ed15163fbd21c844fce1e79898ad2d3ed4519ab872f9ee"/>
    <x v="27"/>
    <n v="185210.43733000002"/>
    <n v="191203.18603000001"/>
    <n v="243751.34438000002"/>
    <n v="232472.32238000006"/>
    <n v="-320686.39970999991"/>
    <n v="75343.704660000018"/>
    <n v="-290063.70828999998"/>
    <n v="745377.99057000014"/>
    <n v="35081594.755000003"/>
    <n v="34439164.060000002"/>
    <n v="141.197"/>
    <n v="136.08000000000001"/>
    <n v="0"/>
    <n v="0"/>
    <n v="27648.530730000002"/>
    <n v="21315.622600000002"/>
    <n v="66009.56813"/>
    <n v="58418.86032"/>
    <n v="0"/>
    <n v="0"/>
    <n v="0"/>
    <n v="0"/>
    <n v="0"/>
    <n v="0"/>
    <s v="Tecnicos"/>
    <s v="Daños Sin Autos"/>
    <s v="Diversos"/>
    <x v="7"/>
    <x v="1"/>
    <n v="5593472.9616599996"/>
    <n v="5391455.1856499994"/>
    <n v="770211891.61088026"/>
    <n v="686509089.51392007"/>
    <n v="736376107.87258017"/>
    <n v="657385268.86126006"/>
    <n v="14178888.769369997"/>
    <n v="13386827.930269996"/>
    <n v="4549067.9512800006"/>
    <n v="4465912.8475300027"/>
    <n v="342190.64642"/>
    <n v="345327.60625000001"/>
    <n v="1.3062408510468158"/>
    <n v="1.4282934465576842"/>
    <n v="-5992.7486999999965"/>
    <n v="-3.1342305661474334"/>
    <n v="54.124926928211622"/>
    <n v="55.368636207896571"/>
    <n v="3.3111885692397141"/>
    <n v="3.5464114871790104"/>
    <n v="2.4046686288189695E-2"/>
    <n v="2.5151608715969928E-2"/>
    <n v="2.7851515580861522E-2"/>
    <n v="2.9085407764187835E-2"/>
    <m/>
    <m/>
    <m/>
    <n v="0"/>
    <m/>
    <n v="0"/>
    <m/>
    <n v="0"/>
    <m/>
    <n v="-525.63131340189113"/>
    <n v="-173.14704523839259"/>
    <n v="39.405046654493766"/>
    <n v="-7.0494968012022401"/>
    <n v="29.710171965607991"/>
    <n v="12.993591056758902"/>
    <n v="41.885640996088128"/>
    <n v="36.487570081374024"/>
    <s v="Resto"/>
    <n v="2024"/>
    <n v="3"/>
    <d v="2025-11-04T00:00:00"/>
    <x v="7"/>
    <x v="27"/>
  </r>
  <r>
    <n v="2025"/>
    <n v="9"/>
    <n v="94"/>
    <x v="5"/>
    <s v="Miscelaneos"/>
    <n v="7"/>
    <s v="7902699be42c8a8e46fbbb4501726517e86b22c56a189f7625a6da49081b2451"/>
    <s v="1fdf26a6fd55ee3b01ed15163fbd21c844fce1e79898ad2d3ed4519ab872f9ee"/>
    <x v="17"/>
    <n v="156980.20908999999"/>
    <n v="154124.42022"/>
    <n v="214277.96087999997"/>
    <n v="232433.41889999999"/>
    <n v="2066.2251799999985"/>
    <n v="186767.08436999994"/>
    <n v="38637.346250000024"/>
    <n v="272339.71987999993"/>
    <n v="35081594.755000003"/>
    <n v="34439164.060000002"/>
    <n v="141.197"/>
    <n v="136.08000000000001"/>
    <n v="0"/>
    <n v="0"/>
    <n v="36397.8387"/>
    <n v="42107.311740000005"/>
    <n v="131435.68583999999"/>
    <n v="108895.0091"/>
    <n v="0"/>
    <n v="0"/>
    <n v="0"/>
    <n v="0"/>
    <n v="0"/>
    <n v="0"/>
    <s v="Miscelaneos"/>
    <s v="Daños Sin Autos"/>
    <s v="Diversos"/>
    <x v="8"/>
    <x v="1"/>
    <n v="5593472.9616599996"/>
    <n v="5391455.1856499994"/>
    <n v="770211891.61088026"/>
    <n v="686509089.51392007"/>
    <n v="736376107.87258017"/>
    <n v="657385268.86126006"/>
    <n v="14354404.674479999"/>
    <n v="10957933.478320003"/>
    <n v="2576722.12989"/>
    <n v="2337530.29054"/>
    <n v="342190.64642"/>
    <n v="345327.60625000001"/>
    <n v="1.0936030622648358"/>
    <n v="1.4065099092354532"/>
    <n v="2855.7888699999894"/>
    <n v="1.8529113465105551"/>
    <n v="45.875073071788378"/>
    <n v="44.631363792103429"/>
    <n v="2.8064891019587996"/>
    <n v="2.8586794272206975"/>
    <n v="2.0381431499542225E-2"/>
    <n v="2.131793894610759E-2"/>
    <n v="2.2450455875118444E-2"/>
    <n v="2.3445067530487616E-2"/>
    <m/>
    <m/>
    <m/>
    <n v="0"/>
    <m/>
    <n v="0"/>
    <m/>
    <n v="0"/>
    <m/>
    <n v="-98.893688795876557"/>
    <n v="1.3162329136760094"/>
    <n v="121.17942380798917"/>
    <n v="8.0188125682306516E-2"/>
    <n v="-13.559338756305038"/>
    <n v="20.699458061756104"/>
    <n v="27.69250867249859"/>
    <n v="38.667806805849295"/>
    <s v="Resto"/>
    <n v="2024"/>
    <n v="3"/>
    <d v="2025-11-04T00:00:00"/>
    <x v="8"/>
    <x v="17"/>
  </r>
  <r>
    <n v="2025"/>
    <n v="9"/>
    <n v="94"/>
    <x v="5"/>
    <s v="Diversos"/>
    <n v="7"/>
    <s v="7902699be42c8a8e46fbbb4501726517e86b22c56a189f7625a6da49081b2451"/>
    <s v="1fdf26a6fd55ee3b01ed15163fbd21c844fce1e79898ad2d3ed4519ab872f9ee"/>
    <x v="7"/>
    <n v="342190.64642"/>
    <n v="345327.60625000001"/>
    <n v="458029.30525999999"/>
    <n v="464905.7412799999"/>
    <n v="-318620.17453000002"/>
    <n v="262110.78903000001"/>
    <n v="-251426.36203999983"/>
    <n v="1017717.7104499998"/>
    <n v="35081594.755000003"/>
    <n v="34439164.060000002"/>
    <n v="141.197"/>
    <n v="136.08000000000001"/>
    <n v="0"/>
    <n v="0"/>
    <n v="64046.369429999999"/>
    <n v="63422.934340000007"/>
    <n v="197445.25396999999"/>
    <n v="167313.86941999997"/>
    <n v="0"/>
    <n v="0"/>
    <n v="0"/>
    <n v="0"/>
    <n v="0"/>
    <n v="0"/>
    <s v="Diversos"/>
    <s v="Daños Sin Autos"/>
    <s v="Diversos"/>
    <x v="6"/>
    <x v="1"/>
    <n v="5593472.9616599996"/>
    <n v="5391455.1856499994"/>
    <n v="770211891.61088026"/>
    <n v="686509089.51392007"/>
    <n v="736376107.87258017"/>
    <n v="657385268.86126006"/>
    <n v="28533293.443849999"/>
    <n v="24344761.40859"/>
    <n v="7125790.0811699983"/>
    <n v="6803443.1380700013"/>
    <n v="342190.64642"/>
    <n v="345327.60625000001"/>
    <n v="1.1992679607539487"/>
    <n v="1.4184883575328524"/>
    <n v="-3136.9598300000071"/>
    <n v="-0.90840111628057718"/>
    <n v="100"/>
    <n v="100"/>
    <n v="6.1176776711985141"/>
    <n v="6.4050909143997083"/>
    <n v="4.4428117787731924E-2"/>
    <n v="4.6469547662077518E-2"/>
    <n v="5.0301971455979963E-2"/>
    <n v="5.2530475294675451E-2"/>
    <m/>
    <m/>
    <m/>
    <n v="0"/>
    <m/>
    <n v="0"/>
    <m/>
    <n v="0"/>
    <m/>
    <n v="-221.55935118471302"/>
    <n v="-93.111888902693764"/>
    <n v="75.90206641059703"/>
    <n v="-4.4713662751862193"/>
    <n v="0.98298052035539207"/>
    <n v="18.008898278697181"/>
    <n v="32.437533008380775"/>
    <n v="37.906561219257"/>
    <s v="Resto"/>
    <n v="2024"/>
    <n v="3"/>
    <d v="2025-11-04T00:00:00"/>
    <x v="6"/>
    <x v="7"/>
  </r>
  <r>
    <n v="2025"/>
    <n v="9"/>
    <n v="94"/>
    <x v="5"/>
    <s v="RC Aviones y Barcos"/>
    <n v="7"/>
    <s v="7902699be42c8a8e46fbbb4501726517e86b22c56a189f7625a6da49081b2451"/>
    <s v="1fdf26a6fd55ee3b01ed15163fbd21c844fce1e79898ad2d3ed4519ab872f9ee"/>
    <x v="24"/>
    <n v="43420.663350000003"/>
    <n v="41398.432549999998"/>
    <n v="72217.703429999994"/>
    <n v="70620.016889999999"/>
    <n v="3190.4445099999998"/>
    <n v="11298.827900000004"/>
    <n v="1617.250209999999"/>
    <n v="16932.125509999991"/>
    <n v="35081594.755000003"/>
    <n v="34439164.060000002"/>
    <n v="141.197"/>
    <n v="136.08000000000001"/>
    <n v="0"/>
    <n v="0"/>
    <n v="-845.14005000000009"/>
    <n v="-1478.39292"/>
    <n v="2002.23107"/>
    <n v="1916.6733100000001"/>
    <n v="0"/>
    <n v="0"/>
    <n v="0"/>
    <n v="0"/>
    <n v="0"/>
    <n v="0"/>
    <s v="RC Aviones y Barcos"/>
    <s v="Daños Sin Autos"/>
    <s v="Responsabilidad Civil y Riesgos Profesionales"/>
    <x v="20"/>
    <x v="1"/>
    <n v="5593472.9616599996"/>
    <n v="5391455.1856499994"/>
    <n v="770211891.61088026"/>
    <n v="686509089.51392007"/>
    <n v="736376107.87258017"/>
    <n v="657385268.86126006"/>
    <n v="1654428.4389900002"/>
    <n v="1753080.82653"/>
    <n v="526599.48598999996"/>
    <n v="-6953.7859100000169"/>
    <n v="368223.18280000001"/>
    <n v="438649.64042000001"/>
    <n v="2.6245114219934207"/>
    <n v="2.3614674191573313"/>
    <n v="2022.2308000000048"/>
    <n v="4.8848004029080183"/>
    <n v="11.791941783737144"/>
    <n v="9.4376989595526997"/>
    <n v="0.77627376850882035"/>
    <n v="0.76785266916781325"/>
    <n v="5.6374958401624641E-3"/>
    <n v="5.8965334271156656E-3"/>
    <n v="6.0302817810193874E-3"/>
    <n v="6.2974384293264501E-3"/>
    <m/>
    <m/>
    <m/>
    <n v="0"/>
    <m/>
    <n v="0"/>
    <m/>
    <n v="0"/>
    <m/>
    <n v="-71.763048891115517"/>
    <n v="7.3477562613054825"/>
    <n v="27.292888169989432"/>
    <n v="0.60585788533424156"/>
    <n v="-42.833867873230879"/>
    <n v="4.4638676582813064"/>
    <n v="-42.209915861509437"/>
    <n v="-77.133276301531012"/>
    <s v="Medianas"/>
    <n v="2024"/>
    <n v="3"/>
    <d v="2025-11-04T00:00:00"/>
    <x v="20"/>
    <x v="24"/>
  </r>
  <r>
    <n v="2025"/>
    <n v="9"/>
    <n v="94"/>
    <x v="5"/>
    <s v="Responsabilidad Civil y Riesgos Profesionales"/>
    <n v="7"/>
    <s v="7902699be42c8a8e46fbbb4501726517e86b22c56a189f7625a6da49081b2451"/>
    <s v="1fdf26a6fd55ee3b01ed15163fbd21c844fce1e79898ad2d3ed4519ab872f9ee"/>
    <x v="8"/>
    <n v="368223.18280000001"/>
    <n v="438649.64042000001"/>
    <n v="818941.46140999999"/>
    <n v="993686.28957000002"/>
    <n v="163209.49560000011"/>
    <n v="161309.53133"/>
    <n v="208793.70862000008"/>
    <n v="316933.85129999992"/>
    <n v="35081594.755000003"/>
    <n v="34439164.060000002"/>
    <n v="141.197"/>
    <n v="136.08000000000001"/>
    <n v="0"/>
    <n v="0"/>
    <n v="29844.939200000001"/>
    <n v="122636.53311"/>
    <n v="109773.52254999999"/>
    <n v="139547.057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5593472.9616599996"/>
    <n v="5391455.1856499994"/>
    <n v="770211891.61088026"/>
    <n v="686509089.51392007"/>
    <n v="736376107.87258017"/>
    <n v="657385268.86126006"/>
    <n v="16329723.705329999"/>
    <n v="14886594.835909994"/>
    <n v="6466126.8833499998"/>
    <n v="5654617.5786299994"/>
    <n v="368223.18280000001"/>
    <n v="438649.64042000001"/>
    <n v="2.2549259831004518"/>
    <n v="2.9466083093890156"/>
    <n v="-70426.457620000001"/>
    <n v="-16.055286755180699"/>
    <n v="100"/>
    <n v="100"/>
    <n v="6.583086846471871"/>
    <n v="8.1360157010581915"/>
    <n v="4.7808036568984906E-2"/>
    <n v="5.0004770505633511E-2"/>
    <n v="6.3895678457889626E-2"/>
    <n v="6.6726417703250385E-2"/>
    <m/>
    <m/>
    <m/>
    <n v="0"/>
    <m/>
    <n v="0"/>
    <m/>
    <n v="0"/>
    <m/>
    <n v="1.1778375737223179"/>
    <n v="44.323525303035346"/>
    <n v="36.774116849964514"/>
    <n v="2.524068867566728"/>
    <n v="-75.663908263591978"/>
    <n v="-21.335838869590205"/>
    <n v="27.187739362564535"/>
    <n v="87.881847798459631"/>
    <s v="Medianas"/>
    <n v="2024"/>
    <n v="3"/>
    <d v="2025-11-04T00:00:00"/>
    <x v="22"/>
    <x v="8"/>
  </r>
  <r>
    <n v="2025"/>
    <n v="9"/>
    <n v="94"/>
    <x v="5"/>
    <s v="RC General"/>
    <n v="7"/>
    <s v="7902699be42c8a8e46fbbb4501726517e86b22c56a189f7625a6da49081b2451"/>
    <s v="1fdf26a6fd55ee3b01ed15163fbd21c844fce1e79898ad2d3ed4519ab872f9ee"/>
    <x v="29"/>
    <n v="210521.75453999999"/>
    <n v="247734.65469999998"/>
    <n v="483270.42356999998"/>
    <n v="594898.24150999996"/>
    <n v="140547.43216000005"/>
    <n v="44237.290799999995"/>
    <n v="146340.53818"/>
    <n v="54023.535449999996"/>
    <n v="35081594.755000003"/>
    <n v="34439164.060000002"/>
    <n v="141.197"/>
    <n v="136.08000000000001"/>
    <n v="0"/>
    <n v="0"/>
    <n v="12485.39042"/>
    <n v="18216.51541"/>
    <n v="57202.975469999998"/>
    <n v="63639.233079999998"/>
    <n v="0"/>
    <n v="0"/>
    <n v="0"/>
    <n v="0"/>
    <n v="0"/>
    <n v="0"/>
    <s v="RC General"/>
    <s v="Daños Sin Autos"/>
    <s v="Responsabilidad Civil y Riesgos Profesionales"/>
    <x v="21"/>
    <x v="1"/>
    <n v="5593472.9616599996"/>
    <n v="5391455.1856499994"/>
    <n v="770211891.61088026"/>
    <n v="686509089.51392007"/>
    <n v="736376107.87258017"/>
    <n v="657385268.86126006"/>
    <n v="12779803.45988"/>
    <n v="11517178.810919996"/>
    <n v="5456545.1292399997"/>
    <n v="4845520.4425199972"/>
    <n v="368223.18280000001"/>
    <n v="438649.64042000001"/>
    <n v="1.6473004080297238"/>
    <n v="2.1510012023527039"/>
    <n v="-37212.90015999999"/>
    <n v="-15.021273549743697"/>
    <n v="57.172324930542096"/>
    <n v="56.476657421352947"/>
    <n v="3.7637038023246747"/>
    <n v="4.5949497152341232"/>
    <n v="2.733296601013244E-2"/>
    <n v="2.8588889874252673E-2"/>
    <n v="3.6086143429711538E-2"/>
    <n v="3.7684850335805729E-2"/>
    <m/>
    <m/>
    <m/>
    <n v="0"/>
    <m/>
    <n v="0"/>
    <m/>
    <n v="0"/>
    <m/>
    <n v="217.71256697302101"/>
    <n v="66.761476725815271"/>
    <n v="17.856722893117301"/>
    <n v="2.5757586317182319"/>
    <n v="-31.461148639074445"/>
    <n v="-10.113663063646715"/>
    <n v="21.826470244625547"/>
    <n v="28.624662065145053"/>
    <s v="Resto"/>
    <n v="2024"/>
    <n v="3"/>
    <d v="2025-11-04T00:00:00"/>
    <x v="21"/>
    <x v="29"/>
  </r>
  <r>
    <n v="2025"/>
    <n v="9"/>
    <n v="94"/>
    <x v="5"/>
    <s v="RC Otros"/>
    <n v="7"/>
    <s v="7902699be42c8a8e46fbbb4501726517e86b22c56a189f7625a6da49081b2451"/>
    <s v="1fdf26a6fd55ee3b01ed15163fbd21c844fce1e79898ad2d3ed4519ab872f9ee"/>
    <x v="19"/>
    <n v="110269.77173000001"/>
    <n v="141047.78512000002"/>
    <n v="256685.95391999997"/>
    <n v="314901.89666000003"/>
    <n v="18777.17108"/>
    <n v="104331.09699000002"/>
    <n v="58651.373690000008"/>
    <n v="244359.69289000001"/>
    <n v="35081594.755000003"/>
    <n v="34439164.060000002"/>
    <n v="141.197"/>
    <n v="136.08000000000001"/>
    <n v="0"/>
    <n v="0"/>
    <n v="17931.090319999999"/>
    <n v="105317.88945999999"/>
    <n v="47974.931670000005"/>
    <n v="69477.674849999996"/>
    <n v="0"/>
    <n v="0"/>
    <n v="0"/>
    <n v="0"/>
    <n v="0"/>
    <n v="0"/>
    <s v="RC Otros"/>
    <s v="Daños Sin Autos"/>
    <s v="Responsabilidad Civil y Riesgos Profesionales"/>
    <x v="33"/>
    <x v="1"/>
    <n v="5593472.9616599996"/>
    <n v="5391455.1856499994"/>
    <n v="770211891.61088026"/>
    <n v="686509089.51392007"/>
    <n v="736376107.87258017"/>
    <n v="657385268.86126006"/>
    <n v="1590909.0740200002"/>
    <n v="1370676.1790300002"/>
    <n v="443204.58119"/>
    <n v="743001.8912999999"/>
    <n v="368223.18280000001"/>
    <n v="438649.64042000001"/>
    <n v="6.9312428680392166"/>
    <n v="10.290379834266666"/>
    <n v="-30778.013390000007"/>
    <n v="-21.820983125551972"/>
    <n v="29.946450109821821"/>
    <n v="32.154998459579041"/>
    <n v="1.9714008181649412"/>
    <n v="2.6161357233463707"/>
    <n v="1.4316809819616435E-2"/>
    <n v="1.4974653652000437E-2"/>
    <n v="2.0545654423871986E-2"/>
    <n v="2.1455878584612443E-2"/>
    <m/>
    <m/>
    <m/>
    <n v="0"/>
    <m/>
    <n v="0"/>
    <m/>
    <n v="0"/>
    <m/>
    <n v="-82.002325651958046"/>
    <n v="17.028393897446946"/>
    <n v="73.968617728550413"/>
    <n v="4.2366825337372367"/>
    <n v="-82.974316697819631"/>
    <n v="-30.949140463355608"/>
    <n v="37.375958017701116"/>
    <n v="151.58522458815415"/>
    <s v="Grandes"/>
    <n v="2024"/>
    <n v="3"/>
    <d v="2025-11-04T00:00:00"/>
    <x v="33"/>
    <x v="19"/>
  </r>
  <r>
    <n v="2025"/>
    <n v="9"/>
    <n v="94"/>
    <x v="5"/>
    <s v="RC Viajero"/>
    <n v="7"/>
    <s v="7902699be42c8a8e46fbbb4501726517e86b22c56a189f7625a6da49081b2451"/>
    <s v="1fdf26a6fd55ee3b01ed15163fbd21c844fce1e79898ad2d3ed4519ab872f9ee"/>
    <x v="10"/>
    <n v="4010.9931800000004"/>
    <n v="8468.7680500000006"/>
    <n v="6767.3804899999986"/>
    <n v="13266.13451"/>
    <n v="694.4478499999999"/>
    <n v="1442.3156400000007"/>
    <n v="2184.5465399999994"/>
    <n v="1618.4974499999996"/>
    <n v="35081594.755000003"/>
    <n v="34439164.060000002"/>
    <n v="141.197"/>
    <n v="136.08000000000001"/>
    <n v="0"/>
    <n v="0"/>
    <n v="273.59851000000003"/>
    <n v="580.52116000000001"/>
    <n v="2593.3843400000001"/>
    <n v="4513.4767499999998"/>
    <n v="0"/>
    <n v="0"/>
    <n v="0"/>
    <n v="0"/>
    <n v="0"/>
    <n v="0"/>
    <s v="RC Viajero"/>
    <s v="Daños Sin Autos"/>
    <s v="Responsabilidad Civil y Riesgos Profesionales"/>
    <x v="32"/>
    <x v="1"/>
    <n v="5593472.9616599996"/>
    <n v="5391455.1856499994"/>
    <n v="770211891.61088026"/>
    <n v="686509089.51392007"/>
    <n v="736376107.87258017"/>
    <n v="657385268.86126006"/>
    <n v="304582.73243999993"/>
    <n v="245659.01942999996"/>
    <n v="39777.686930000003"/>
    <n v="73049.030719999995"/>
    <n v="368223.18280000001"/>
    <n v="438649.64042000001"/>
    <n v="1.316881343820149"/>
    <n v="3.4473670332357402"/>
    <n v="-4457.7748700000002"/>
    <n v="-52.637819853857025"/>
    <n v="1.0892831758989403"/>
    <n v="1.9306451595153002"/>
    <n v="7.1708457473434184E-2"/>
    <n v="0.1570775933098848"/>
    <n v="5.2076489907356544E-4"/>
    <n v="5.4469355226474127E-4"/>
    <n v="1.2335988232867064E-3"/>
    <n v="1.2882503535057643E-3"/>
    <m/>
    <m/>
    <m/>
    <n v="0"/>
    <m/>
    <n v="0"/>
    <m/>
    <n v="0"/>
    <m/>
    <n v="-51.851881048728032"/>
    <n v="17.313613333044856"/>
    <n v="17.030997088177429"/>
    <n v="1.745822604572447"/>
    <n v="-52.870191673977907"/>
    <n v="-42.541316070809486"/>
    <n v="10.549863580960778"/>
    <n v="12.861950823165314"/>
    <s v="Medianas"/>
    <n v="2024"/>
    <n v="3"/>
    <d v="2025-11-04T00:00:00"/>
    <x v="32"/>
    <x v="10"/>
  </r>
  <r>
    <n v="2025"/>
    <n v="9"/>
    <n v="94"/>
    <x v="5"/>
    <s v="Automoviles"/>
    <n v="7"/>
    <s v="7902699be42c8a8e46fbbb4501726517e86b22c56a189f7625a6da49081b2451"/>
    <s v="1fdf26a6fd55ee3b01ed15163fbd21c844fce1e79898ad2d3ed4519ab872f9ee"/>
    <x v="28"/>
    <n v="1851896.33391"/>
    <n v="1844688.9734200002"/>
    <n v="2434533.2661600001"/>
    <n v="2423579.5476700002"/>
    <n v="1267643.6971800004"/>
    <n v="1354605.3040200004"/>
    <n v="1723494.21912"/>
    <n v="1812168.2044999991"/>
    <n v="35081594.755000003"/>
    <n v="34439164.060000002"/>
    <n v="141.197"/>
    <n v="136.08000000000001"/>
    <n v="1665.3928699999999"/>
    <n v="716.24868000000004"/>
    <n v="1267858.45518"/>
    <n v="1355014.9981"/>
    <n v="1803824.7126"/>
    <n v="1794180.5478599998"/>
    <n v="0"/>
    <n v="0"/>
    <n v="0"/>
    <n v="0"/>
    <n v="0"/>
    <n v="0"/>
    <s v="Automoviles"/>
    <s v="Totales"/>
    <s v="Automoviles Total"/>
    <x v="11"/>
    <x v="1"/>
    <n v="5593472.9616599996"/>
    <n v="5391455.1856499994"/>
    <n v="770211891.61088026"/>
    <n v="686509089.51392007"/>
    <n v="736376107.87258017"/>
    <n v="657385268.86126006"/>
    <n v="155156263.74667996"/>
    <n v="139227565.87292001"/>
    <n v="88685882.672319964"/>
    <n v="83821223.317339987"/>
    <n v="1851896.33391"/>
    <n v="1844688.9734200002"/>
    <n v="1.1935685283924782"/>
    <n v="1.3249452160240598"/>
    <n v="7207.3604899998754"/>
    <n v="0.3907087099153328"/>
    <n v="100"/>
    <n v="100"/>
    <n v="33.108166368259418"/>
    <n v="34.215047884101118"/>
    <n v="0.24043985221220121"/>
    <n v="0.25148783537534941"/>
    <n v="0.26870568818340407"/>
    <n v="0.28061002593128054"/>
    <m/>
    <m/>
    <m/>
    <n v="0"/>
    <m/>
    <n v="0"/>
    <m/>
    <n v="0"/>
    <m/>
    <n v="-6.4197007483971946"/>
    <n v="68.451115430611694"/>
    <n v="73.432720829278935"/>
    <n v="1.4293635683412427"/>
    <n v="-6.4321459941189314"/>
    <n v="0.53752476312951547"/>
    <n v="70.287231698502012"/>
    <n v="75.522778335557561"/>
    <s v="Medianas"/>
    <n v="2024"/>
    <n v="3"/>
    <d v="2025-11-04T00:00:00"/>
    <x v="11"/>
    <x v="28"/>
  </r>
  <r>
    <n v="2025"/>
    <n v="9"/>
    <n v="94"/>
    <x v="5"/>
    <s v="Otros Automoviles y Obligatorios"/>
    <n v="7"/>
    <s v="7902699be42c8a8e46fbbb4501726517e86b22c56a189f7625a6da49081b2451"/>
    <s v="1fdf26a6fd55ee3b01ed15163fbd21c844fce1e79898ad2d3ed4519ab872f9ee"/>
    <x v="3"/>
    <n v="83202.24583"/>
    <n v="73193.610680000013"/>
    <n v="111700.43916999998"/>
    <n v="95383.956030000016"/>
    <n v="50464.284480000009"/>
    <n v="32257.830750000001"/>
    <n v="62825.453950000046"/>
    <n v="38557.799289999981"/>
    <n v="35081594.755000003"/>
    <n v="34439164.060000002"/>
    <n v="141.197"/>
    <n v="136.08000000000001"/>
    <n v="0.70041999999999993"/>
    <n v="0.44055"/>
    <n v="50462.27448"/>
    <n v="32252.18291"/>
    <n v="76538.071580000003"/>
    <n v="58533.842450000004"/>
    <n v="0"/>
    <n v="0"/>
    <n v="0"/>
    <n v="0"/>
    <n v="0"/>
    <n v="0"/>
    <s v="Otros Automoviles y Obligatorios"/>
    <s v="Automóviles"/>
    <s v="Automóviles"/>
    <x v="9"/>
    <x v="1"/>
    <n v="5593472.9616599996"/>
    <n v="5391455.1856499994"/>
    <n v="770211891.61088026"/>
    <n v="686509089.51392007"/>
    <n v="736376107.87258017"/>
    <n v="657385268.86126006"/>
    <n v="4946161.87481"/>
    <n v="3140508.06599"/>
    <n v="2334470.5214099996"/>
    <n v="1827367.6446699991"/>
    <n v="1851896.33391"/>
    <n v="1844688.9734200002"/>
    <n v="1.68215776062113"/>
    <n v="2.3306296033004066"/>
    <n v="10008.635149999987"/>
    <n v="13.674192401516304"/>
    <n v="4.4928133560441257"/>
    <n v="3.9678022547237957"/>
    <n v="1.4874881205344685"/>
    <n v="1.3575854414001907"/>
    <n v="1.0802513793442534E-2"/>
    <n v="1.1298879056569962E-2"/>
    <n v="1.0661710354312197E-2"/>
    <n v="1.1134050935882378E-2"/>
    <m/>
    <m/>
    <m/>
    <n v="0"/>
    <m/>
    <n v="0"/>
    <m/>
    <n v="0"/>
    <m/>
    <n v="56.440415572581571"/>
    <n v="60.652550873577795"/>
    <n v="44.071921647683354"/>
    <n v="2.1617015086367433"/>
    <n v="56.461578494750022"/>
    <n v="30.758666057809769"/>
    <n v="65.930945787228566"/>
    <n v="55.100061024611577"/>
    <s v="Medianas"/>
    <n v="2024"/>
    <n v="3"/>
    <d v="2025-11-04T00:00:00"/>
    <x v="9"/>
    <x v="3"/>
  </r>
  <r>
    <n v="2025"/>
    <n v="9"/>
    <n v="94"/>
    <x v="5"/>
    <s v="Camiones"/>
    <n v="7"/>
    <s v="7902699be42c8a8e46fbbb4501726517e86b22c56a189f7625a6da49081b2451"/>
    <s v="1fdf26a6fd55ee3b01ed15163fbd21c844fce1e79898ad2d3ed4519ab872f9ee"/>
    <x v="12"/>
    <n v="603123.88176999998"/>
    <n v="613172.53163999994"/>
    <n v="751954.2715700001"/>
    <n v="756706.78195999982"/>
    <n v="345150.39923000016"/>
    <n v="425511.83820000006"/>
    <n v="447450.94235999987"/>
    <n v="575605.24393000023"/>
    <n v="35081594.755000003"/>
    <n v="34439164.060000002"/>
    <n v="141.197"/>
    <n v="136.08000000000001"/>
    <n v="1128.50845"/>
    <n v="457.93200000000002"/>
    <n v="345150.39923000004"/>
    <n v="425696.09742000001"/>
    <n v="561363.37491000001"/>
    <n v="583103.03951000003"/>
    <n v="0"/>
    <n v="0"/>
    <n v="0"/>
    <n v="0"/>
    <n v="0"/>
    <n v="0"/>
    <s v="Camiones"/>
    <s v="Automóviles"/>
    <s v="Automóviles"/>
    <x v="10"/>
    <x v="1"/>
    <n v="5593472.9616599996"/>
    <n v="5391455.1856499994"/>
    <n v="770211891.61088026"/>
    <n v="686509089.51392007"/>
    <n v="736376107.87258017"/>
    <n v="657385268.86126006"/>
    <n v="53875874.311059996"/>
    <n v="49568265.397800006"/>
    <n v="30548482.174040005"/>
    <n v="28997259.902610004"/>
    <n v="1851896.33391"/>
    <n v="1844688.9734200002"/>
    <n v="1.1194693162430716"/>
    <n v="1.2370264053404105"/>
    <n v="-10048.649869999965"/>
    <n v="-1.6387964808409983"/>
    <n v="32.567907324304421"/>
    <n v="33.239887074469564"/>
    <n v="10.782636939591253"/>
    <n v="11.373043279150901"/>
    <n v="7.8306228239164208E-2"/>
    <n v="8.190432515694307E-2"/>
    <n v="8.9317467314839805E-2"/>
    <n v="9.3274455739197418E-2"/>
    <m/>
    <m/>
    <m/>
    <n v="0"/>
    <m/>
    <n v="0"/>
    <m/>
    <n v="0"/>
    <m/>
    <n v="-18.885829195715164"/>
    <n v="57.22711530126783"/>
    <n v="69.395123924080565"/>
    <n v="1.1298446753053668"/>
    <n v="-18.920938828934585"/>
    <n v="-3.7282715278364131"/>
    <n v="61.484310280366238"/>
    <n v="73.0052955610943"/>
    <s v="Medianas"/>
    <n v="2024"/>
    <n v="3"/>
    <d v="2025-11-04T00:00:00"/>
    <x v="10"/>
    <x v="12"/>
  </r>
  <r>
    <n v="2025"/>
    <n v="9"/>
    <n v="94"/>
    <x v="5"/>
    <s v="Automoviles Residentes"/>
    <n v="7"/>
    <s v="7902699be42c8a8e46fbbb4501726517e86b22c56a189f7625a6da49081b2451"/>
    <s v="1fdf26a6fd55ee3b01ed15163fbd21c844fce1e79898ad2d3ed4519ab872f9ee"/>
    <x v="28"/>
    <n v="1165570.20631"/>
    <n v="1158322.8310999998"/>
    <n v="1570878.5554200003"/>
    <n v="1571488.8096799999"/>
    <n v="872029.01347000024"/>
    <n v="896835.63506999984"/>
    <n v="1213217.8228099991"/>
    <n v="1198005.1612800003"/>
    <n v="35081594.755000003"/>
    <n v="34439164.060000002"/>
    <n v="141.197"/>
    <n v="136.08000000000001"/>
    <n v="536.18399999999997"/>
    <n v="257.87612999999999"/>
    <n v="872245.78147000005"/>
    <n v="897066.71776999999"/>
    <n v="1165923.26611"/>
    <n v="1152543.6659000001"/>
    <n v="0"/>
    <n v="0"/>
    <n v="0"/>
    <n v="0"/>
    <n v="0"/>
    <n v="0"/>
    <s v="Automoviles Residentes"/>
    <s v="Automóviles"/>
    <s v="Automóviles"/>
    <x v="13"/>
    <x v="1"/>
    <n v="5593472.9616599996"/>
    <n v="5391455.1856499994"/>
    <n v="770211891.61088026"/>
    <n v="686509089.51392007"/>
    <n v="736376107.87258017"/>
    <n v="657385268.86126006"/>
    <n v="94745679.091170013"/>
    <n v="85247038.221249983"/>
    <n v="54974799.952469975"/>
    <n v="52348957.372600004"/>
    <n v="1851896.33391"/>
    <n v="1844688.9734200002"/>
    <n v="1.2302093535985086"/>
    <n v="1.35878366600103"/>
    <n v="7247.3752100002021"/>
    <n v="0.62567835282307804"/>
    <n v="62.939279319651455"/>
    <n v="62.792310670806614"/>
    <n v="20.838041308133697"/>
    <n v="21.484419163550019"/>
    <n v="0.15133111017959447"/>
    <n v="0.15828463116183639"/>
    <n v="0.16872651051425197"/>
    <n v="0.1762015192562007"/>
    <m/>
    <m/>
    <m/>
    <n v="0"/>
    <m/>
    <n v="0"/>
    <m/>
    <n v="0"/>
    <m/>
    <n v="-2.7660164951031851"/>
    <n v="74.815657499576787"/>
    <n v="77.425361133417454"/>
    <n v="1.5862340822048242"/>
    <n v="-2.766899697460834"/>
    <n v="1.1608757746763398"/>
    <n v="74.811594109462376"/>
    <n v="77.833642603857186"/>
    <s v="Medianas"/>
    <n v="2024"/>
    <n v="3"/>
    <d v="2025-11-04T00:00:00"/>
    <x v="13"/>
    <x v="28"/>
  </r>
  <r>
    <n v="2025"/>
    <n v="9"/>
    <n v="94"/>
    <x v="5"/>
    <s v="Vida Gpo y Col"/>
    <n v="7"/>
    <s v="7902699be42c8a8e46fbbb4501726517e86b22c56a189f7625a6da49081b2451"/>
    <s v="1fdf26a6fd55ee3b01ed15163fbd21c844fce1e79898ad2d3ed4519ab872f9ee"/>
    <x v="17"/>
    <n v="934632.12849000003"/>
    <n v="999670.92275000003"/>
    <n v="1108710.0307700001"/>
    <n v="1170804.7190899998"/>
    <n v="184561.81983000005"/>
    <n v="226273.14682999998"/>
    <n v="240209.95258000001"/>
    <n v="314246.14296999993"/>
    <n v="35081594.755000003"/>
    <n v="34439164.060000002"/>
    <n v="141.197"/>
    <n v="136.08000000000001"/>
    <n v="15366.254289999999"/>
    <n v="3816.2635399999999"/>
    <n v="104567.13318"/>
    <n v="124446.35868999999"/>
    <n v="503020.75652"/>
    <n v="458423.40600000002"/>
    <n v="934632.12849000003"/>
    <n v="999670.92275000003"/>
    <n v="0"/>
    <n v="0"/>
    <n v="0"/>
    <n v="0"/>
    <s v="Vida Gpo y Col"/>
    <s v="Vida"/>
    <s v="Vida"/>
    <x v="37"/>
    <x v="1"/>
    <n v="5593472.9616599996"/>
    <n v="5391455.1856499994"/>
    <n v="770211891.61088026"/>
    <n v="686509089.51392007"/>
    <n v="736376107.87258017"/>
    <n v="657385268.86126006"/>
    <n v="73920693.182379976"/>
    <n v="70894248.025429994"/>
    <n v="45785142.94049"/>
    <n v="42057026.428480007"/>
    <n v="2234954.2395600001"/>
    <n v="2131429.1206800002"/>
    <n v="1.2643714341044392"/>
    <n v="1.4100874903016318"/>
    <n v="-65038.794259999995"/>
    <n v="-6.5060204093047354"/>
    <n v="41.818848544926048"/>
    <n v="46.901438713151769"/>
    <n v="16.709334878283297"/>
    <n v="18.541764483376273"/>
    <n v="0.12134740305492281"/>
    <n v="0.1269232011329359"/>
    <n v="0.14561656036598333"/>
    <n v="0.15206774019771635"/>
    <n v="1.2643714341044392"/>
    <m/>
    <m/>
    <n v="-65038.794259999995"/>
    <n v="-6.5060204093047354"/>
    <n v="0"/>
    <m/>
    <n v="0"/>
    <m/>
    <n v="-18.434059712502183"/>
    <n v="19.747001435546601"/>
    <n v="22.634763268650847"/>
    <n v="0.40310416868172133"/>
    <n v="-15.974131922589873"/>
    <n v="9.7284191723840507"/>
    <n v="20.787836649806803"/>
    <n v="27.14659789644336"/>
    <s v="Resto"/>
    <n v="2024"/>
    <n v="3"/>
    <d v="2025-11-04T00:00:00"/>
    <x v="37"/>
    <x v="17"/>
  </r>
  <r>
    <n v="2025"/>
    <n v="9"/>
    <n v="94"/>
    <x v="5"/>
    <s v="Vida Individual"/>
    <n v="7"/>
    <s v="7902699be42c8a8e46fbbb4501726517e86b22c56a189f7625a6da49081b2451"/>
    <s v="1fdf26a6fd55ee3b01ed15163fbd21c844fce1e79898ad2d3ed4519ab872f9ee"/>
    <x v="14"/>
    <n v="1300322.1110699999"/>
    <n v="1131758.19793"/>
    <n v="1596972.0798499999"/>
    <n v="1506997.2759799999"/>
    <n v="528750.24941999989"/>
    <n v="788625.40710999991"/>
    <n v="756177.48055999982"/>
    <n v="1022092.0662999999"/>
    <n v="35081594.755000003"/>
    <n v="34439164.060000002"/>
    <n v="141.197"/>
    <n v="136.08000000000001"/>
    <n v="0"/>
    <n v="0"/>
    <n v="525858.73872999998"/>
    <n v="787095.92115999991"/>
    <n v="404364.30223000003"/>
    <n v="669591.99397000007"/>
    <n v="1300322.1110699999"/>
    <n v="1131758.19793"/>
    <n v="0"/>
    <n v="0"/>
    <n v="0"/>
    <n v="0"/>
    <s v="Vida Individual"/>
    <s v="Vida"/>
    <s v="Vida"/>
    <x v="35"/>
    <x v="1"/>
    <n v="5593472.9616599996"/>
    <n v="5391455.1856499994"/>
    <n v="770211891.61088026"/>
    <n v="686509089.51392007"/>
    <n v="736376107.87258017"/>
    <n v="657385268.86126006"/>
    <n v="237940342.15414003"/>
    <n v="211843669.84491"/>
    <n v="117088322.10185003"/>
    <n v="108945740.33868003"/>
    <n v="2234954.2395600001"/>
    <n v="2131429.1206800002"/>
    <n v="0.54649081332649285"/>
    <n v="0.53424216015449333"/>
    <n v="168563.91313999984"/>
    <n v="14.893986493608381"/>
    <n v="58.181151455073945"/>
    <n v="53.098561286848224"/>
    <n v="23.247133220862082"/>
    <n v="20.991701849665919"/>
    <n v="0.16882654308938369"/>
    <n v="0.17658396262022705"/>
    <n v="0.16485698663237464"/>
    <n v="0.17216056573498537"/>
    <n v="0.54649081332649285"/>
    <m/>
    <m/>
    <n v="168563.91313999984"/>
    <n v="14.893986493608381"/>
    <n v="0"/>
    <m/>
    <n v="0"/>
    <m/>
    <n v="-32.952927378074172"/>
    <n v="40.663020717605548"/>
    <n v="69.681439776836228"/>
    <n v="0.45158239517691873"/>
    <n v="-33.190005869296833"/>
    <n v="-39.61034393011024"/>
    <n v="130.04578688820425"/>
    <n v="117.54858604167606"/>
    <s v="Medianas"/>
    <n v="2024"/>
    <n v="3"/>
    <d v="2025-11-04T00:00:00"/>
    <x v="35"/>
    <x v="14"/>
  </r>
  <r>
    <n v="2025"/>
    <n v="9"/>
    <n v="94"/>
    <x v="5"/>
    <s v="Vida Total"/>
    <n v="7"/>
    <s v="7902699be42c8a8e46fbbb4501726517e86b22c56a189f7625a6da49081b2451"/>
    <s v="1fdf26a6fd55ee3b01ed15163fbd21c844fce1e79898ad2d3ed4519ab872f9ee"/>
    <x v="7"/>
    <n v="2234954.2395600001"/>
    <n v="2131429.1206800002"/>
    <n v="2705682.1106199999"/>
    <n v="2677801.9950700002"/>
    <n v="713312.06924999971"/>
    <n v="1014898.55394"/>
    <n v="996387.43314000033"/>
    <n v="1336338.20927"/>
    <n v="35081594.755000003"/>
    <n v="34439164.060000002"/>
    <n v="141.197"/>
    <n v="136.08000000000001"/>
    <n v="15366.254289999999"/>
    <n v="3816.2635399999999"/>
    <n v="630425.87190999999"/>
    <n v="911542.27985000005"/>
    <n v="907385.05874999997"/>
    <n v="1128015.3999700001"/>
    <n v="2234954.2395599997"/>
    <n v="2131429.1206800002"/>
    <n v="0"/>
    <n v="0"/>
    <n v="0"/>
    <n v="0"/>
    <s v="Vida Total"/>
    <s v="Totales"/>
    <s v="Vida Total"/>
    <x v="36"/>
    <x v="1"/>
    <n v="5593472.9616599996"/>
    <n v="5391455.1856499994"/>
    <n v="770211891.61088026"/>
    <n v="686509089.51392007"/>
    <n v="736376107.87258017"/>
    <n v="657385268.86126006"/>
    <n v="311861035.33652008"/>
    <n v="282737917.87033993"/>
    <n v="162873465.04233998"/>
    <n v="151002766.76715994"/>
    <n v="2234954.2395600001"/>
    <n v="2131429.1206800002"/>
    <n v="0.71665068293906187"/>
    <n v="0.75385329874907225"/>
    <n v="103525.11887999997"/>
    <n v="4.8570753714283432"/>
    <n v="100"/>
    <n v="100"/>
    <n v="39.956468099145383"/>
    <n v="39.533466333042192"/>
    <n v="0.29017394614430653"/>
    <n v="0.303507163753163"/>
    <n v="0.310473546998358"/>
    <n v="0.32422830593270174"/>
    <n v="0.71665068293906176"/>
    <m/>
    <m/>
    <n v="103525.1188799995"/>
    <n v="4.857075371428321"/>
    <n v="0"/>
    <m/>
    <n v="0"/>
    <m/>
    <n v="-29.71592416987815"/>
    <n v="31.916182292413776"/>
    <n v="47.615871627774894"/>
    <n v="0.43795474546118962"/>
    <n v="-30.839645527606198"/>
    <n v="-19.559160382550445"/>
    <n v="69.477215414860936"/>
    <n v="80.809382555791586"/>
    <s v="Resto"/>
    <n v="2024"/>
    <n v="3"/>
    <d v="2025-11-04T00:00:00"/>
    <x v="36"/>
    <x v="7"/>
  </r>
  <r>
    <n v="2025"/>
    <n v="9"/>
    <n v="94"/>
    <x v="5"/>
    <s v="Daños"/>
    <n v="7"/>
    <s v="7902699be42c8a8e46fbbb4501726517e86b22c56a189f7625a6da49081b2451"/>
    <s v="1fdf26a6fd55ee3b01ed15163fbd21c844fce1e79898ad2d3ed4519ab872f9ee"/>
    <x v="17"/>
    <n v="3358518.7220999999"/>
    <n v="3260026.0649699997"/>
    <n v="5051907.4753"/>
    <n v="5071086.4386499999"/>
    <n v="1304352.1142100005"/>
    <n v="2079569.9707499982"/>
    <n v="1950489.1920000007"/>
    <n v="3585582.4853499997"/>
    <n v="35081594.755000003"/>
    <n v="34439164.060000002"/>
    <n v="141.197"/>
    <n v="136.08000000000001"/>
    <n v="1665.3928699999999"/>
    <n v="716.24868000000004"/>
    <n v="1425199.0474100001"/>
    <n v="1649668.8887499999"/>
    <n v="2274484.5848900001"/>
    <n v="2281128.1101100002"/>
    <n v="0"/>
    <n v="0"/>
    <n v="0"/>
    <n v="0"/>
    <n v="0"/>
    <n v="0"/>
    <s v="Daños"/>
    <s v="Totales"/>
    <s v="Daños Total"/>
    <x v="23"/>
    <x v="1"/>
    <n v="5593472.9616599996"/>
    <n v="5391455.1856499994"/>
    <n v="770211891.61088026"/>
    <n v="686509089.51392007"/>
    <n v="736376107.87258017"/>
    <n v="657385268.86126006"/>
    <n v="283175278.75795996"/>
    <n v="248348596.68529999"/>
    <n v="126891670.49083996"/>
    <n v="126522432.59303005"/>
    <n v="3358518.7220999999"/>
    <n v="3260026.0649699997"/>
    <n v="1.1860211586374549"/>
    <n v="1.3126814922578396"/>
    <n v="98492.657130000181"/>
    <n v="3.0212229953721748"/>
    <n v="100"/>
    <n v="100"/>
    <n v="60.043531900854632"/>
    <n v="60.466533666957808"/>
    <n v="0.4360512683173115"/>
    <n v="0.456087410522171"/>
    <n v="0.47487005121494424"/>
    <n v="0.49590798872282338"/>
    <m/>
    <m/>
    <m/>
    <n v="0"/>
    <m/>
    <n v="0"/>
    <m/>
    <n v="0"/>
    <m/>
    <n v="-37.277796248443373"/>
    <n v="38.837124998797712"/>
    <n v="63.789979874566903"/>
    <n v="1.0279257173969971"/>
    <n v="-13.606963365241542"/>
    <n v="-0.29123858456506779"/>
    <n v="62.660308048600221"/>
    <n v="72.318116700181719"/>
    <s v="Resto"/>
    <n v="2024"/>
    <n v="3"/>
    <d v="2025-11-04T00:00:00"/>
    <x v="23"/>
    <x v="17"/>
  </r>
  <r>
    <n v="2025"/>
    <n v="9"/>
    <n v="94"/>
    <x v="5"/>
    <s v="Daños Sin Autos"/>
    <n v="7"/>
    <s v="7902699be42c8a8e46fbbb4501726517e86b22c56a189f7625a6da49081b2451"/>
    <s v="1fdf26a6fd55ee3b01ed15163fbd21c844fce1e79898ad2d3ed4519ab872f9ee"/>
    <x v="26"/>
    <n v="1506622.3881899999"/>
    <n v="1415337.09155"/>
    <n v="2617374.2091399999"/>
    <n v="2647506.8909800006"/>
    <n v="36708.417030000048"/>
    <n v="724964.66672999947"/>
    <n v="226994.97288000019"/>
    <n v="1773414.2808499997"/>
    <n v="35081594.755000003"/>
    <n v="34439164.060000002"/>
    <n v="141.197"/>
    <n v="136.08000000000001"/>
    <n v="0"/>
    <n v="0"/>
    <n v="157340.59222999998"/>
    <n v="294653.89065000002"/>
    <n v="470659.87228999997"/>
    <n v="486947.56224999996"/>
    <n v="0"/>
    <n v="0"/>
    <n v="0"/>
    <n v="0"/>
    <n v="0"/>
    <n v="0"/>
    <s v="Daños Sin Autos"/>
    <s v="Totales"/>
    <s v="Daños Sin Autos Total"/>
    <x v="24"/>
    <x v="1"/>
    <n v="5593472.9616599996"/>
    <n v="5391455.1856499994"/>
    <n v="770211891.61088026"/>
    <n v="686509089.51392007"/>
    <n v="736376107.87258017"/>
    <n v="657385268.86126006"/>
    <n v="128019015.01128"/>
    <n v="109121030.81238005"/>
    <n v="38205787.818519995"/>
    <n v="42701209.275690004"/>
    <n v="3358518.7220999999"/>
    <n v="3260026.0649699997"/>
    <n v="1.1768739105337191"/>
    <n v="1.2970342023101806"/>
    <n v="91285.29663999984"/>
    <n v="6.4497212137660576"/>
    <n v="44.859728733265648"/>
    <n v="43.414901088007852"/>
    <n v="26.935365532595206"/>
    <n v="26.251485782856705"/>
    <n v="0.19561141610511026"/>
    <n v="0.20459957514682164"/>
    <n v="0.20616436303154029"/>
    <n v="0.2152979627915429"/>
    <m/>
    <m/>
    <m/>
    <n v="0"/>
    <m/>
    <n v="0"/>
    <m/>
    <n v="0"/>
    <m/>
    <n v="-94.936523293531565"/>
    <n v="2.4364709643071332"/>
    <n v="51.222049578030749"/>
    <n v="9.6080774997671675E-2"/>
    <n v="-46.601556190922821"/>
    <n v="-3.3448550157517465"/>
    <n v="33.429786878676929"/>
    <n v="60.510394443400884"/>
    <s v="Resto"/>
    <n v="2024"/>
    <n v="3"/>
    <d v="2025-11-04T00:00:00"/>
    <x v="24"/>
    <x v="26"/>
  </r>
  <r>
    <n v="2025"/>
    <n v="9"/>
    <n v="94"/>
    <x v="5"/>
    <s v="Total General"/>
    <n v="7"/>
    <s v="7902699be42c8a8e46fbbb4501726517e86b22c56a189f7625a6da49081b2451"/>
    <s v="1fdf26a6fd55ee3b01ed15163fbd21c844fce1e79898ad2d3ed4519ab872f9ee"/>
    <x v="20"/>
    <n v="5593472.9616599996"/>
    <n v="5391455.1856499994"/>
    <n v="7757589.5859200004"/>
    <n v="7748888.4337199992"/>
    <n v="2017664.18346"/>
    <n v="3094468.524689998"/>
    <n v="2946876.6251400011"/>
    <n v="4921920.6946199983"/>
    <n v="35081594.755000003"/>
    <n v="34439164.060000002"/>
    <n v="141.197"/>
    <n v="136.08000000000001"/>
    <n v="17031.64716"/>
    <n v="4532.5122199999996"/>
    <n v="2055624.9193199999"/>
    <n v="2561211.1686"/>
    <n v="3181869.6436399999"/>
    <n v="3409143.5100799999"/>
    <n v="2234954.2395599997"/>
    <n v="2131429.1206800002"/>
    <n v="0"/>
    <n v="0"/>
    <n v="0"/>
    <n v="0"/>
    <s v="Total General"/>
    <s v="Totales"/>
    <s v="Total General"/>
    <x v="26"/>
    <x v="1"/>
    <n v="5593472.9616599996"/>
    <n v="5391455.1856499994"/>
    <n v="770211891.61088026"/>
    <n v="686509089.51392007"/>
    <n v="736376107.87258017"/>
    <n v="657385268.86126006"/>
    <n v="770211891.61088026"/>
    <n v="686509089.51392007"/>
    <n v="414187189.75591999"/>
    <n v="392042358.71284997"/>
    <n v="5593472.9616599996"/>
    <n v="5391455.1856499994"/>
    <n v="0.72622521446161792"/>
    <n v="0.78534359821330213"/>
    <n v="202017.77601000015"/>
    <n v="3.7469990763846939"/>
    <n v="100"/>
    <n v="100"/>
    <n v="100"/>
    <n v="100"/>
    <n v="0.72622521446161792"/>
    <n v="0.75959457427533394"/>
    <n v="0.78534359821330213"/>
    <n v="0.82013629465552507"/>
    <n v="0.29017394614430647"/>
    <m/>
    <m/>
    <n v="103525.1188799995"/>
    <n v="4.857075371428321"/>
    <n v="0"/>
    <m/>
    <n v="0"/>
    <m/>
    <n v="-34.797715104821492"/>
    <n v="36.071760734161288"/>
    <n v="57.395794236151588"/>
    <n v="0.48713823927026983"/>
    <n v="-19.740123558666266"/>
    <n v="-6.6665972191551015"/>
    <n v="64.604309715479204"/>
    <n v="75.127701753450026"/>
    <s v="Resto"/>
    <n v="2024"/>
    <n v="3"/>
    <d v="2025-11-04T00:00:00"/>
    <x v="26"/>
    <x v="20"/>
  </r>
  <r>
    <n v="2025"/>
    <n v="9"/>
    <n v="94"/>
    <x v="5"/>
    <s v="Total General Sin Pensiones"/>
    <n v="7"/>
    <s v="7902699be42c8a8e46fbbb4501726517e86b22c56a189f7625a6da49081b2451"/>
    <s v="1fdf26a6fd55ee3b01ed15163fbd21c844fce1e79898ad2d3ed4519ab872f9ee"/>
    <x v="26"/>
    <n v="5593472.9616599996"/>
    <n v="5391455.1856499994"/>
    <n v="7757589.5859200004"/>
    <n v="7748888.4337199992"/>
    <n v="2017664.18346"/>
    <n v="3094468.524689998"/>
    <n v="2946876.6251400011"/>
    <n v="4921920.6946199983"/>
    <n v="35081594.755000003"/>
    <n v="34439164.060000002"/>
    <n v="141.197"/>
    <n v="136.08000000000001"/>
    <n v="17031.64716"/>
    <n v="4532.5122199999996"/>
    <n v="2055624.9193199999"/>
    <n v="2561211.1686"/>
    <n v="3181869.6436399999"/>
    <n v="3409143.5100799999"/>
    <n v="2234954.2395599997"/>
    <n v="2131429.1206800002"/>
    <n v="0"/>
    <n v="0"/>
    <n v="0"/>
    <n v="0"/>
    <s v="Total General Sin Pensiones"/>
    <s v="Totales"/>
    <s v="Total General Sin Pensiones"/>
    <x v="25"/>
    <x v="1"/>
    <n v="5593472.9616599996"/>
    <n v="5391455.1856499994"/>
    <n v="770211891.61088026"/>
    <n v="686509089.51392007"/>
    <n v="736376107.87258017"/>
    <n v="657385268.86126006"/>
    <n v="736376107.87258017"/>
    <n v="657385268.86126006"/>
    <n v="388158878.08341002"/>
    <n v="368517055.66387999"/>
    <n v="5593472.9616599996"/>
    <n v="5391455.1856499994"/>
    <n v="0.75959457427533394"/>
    <n v="0.82013629465552507"/>
    <n v="202017.77601000015"/>
    <n v="3.7469990763846939"/>
    <n v="100"/>
    <n v="100"/>
    <n v="100"/>
    <n v="100"/>
    <n v="0.72622521446161792"/>
    <n v="0.75959457427533394"/>
    <n v="0.78534359821330213"/>
    <n v="0.82013629465552507"/>
    <n v="0.30350716375316295"/>
    <m/>
    <m/>
    <n v="103525.1188799995"/>
    <n v="4.857075371428321"/>
    <n v="0"/>
    <m/>
    <n v="0"/>
    <m/>
    <n v="-34.797715104821492"/>
    <n v="36.071760734161288"/>
    <n v="57.395794236151588"/>
    <n v="0.51980369312238983"/>
    <n v="-19.740123558666266"/>
    <n v="-6.6665972191551015"/>
    <n v="64.604309715479204"/>
    <n v="75.127701753450026"/>
    <s v="Resto"/>
    <n v="2024"/>
    <n v="3"/>
    <d v="2025-11-04T00:00:00"/>
    <x v="25"/>
    <x v="26"/>
  </r>
  <r>
    <n v="2025"/>
    <n v="9"/>
    <n v="74"/>
    <x v="6"/>
    <s v="Incendio"/>
    <n v="46"/>
    <s v="25fc0e7096fc653718202dc30b0c580b8ab87eac11a700cba03a7c021bc35b0c"/>
    <s v="1fdf26a6fd55ee3b01ed15163fbd21c844fce1e79898ad2d3ed4519ab872f9ee"/>
    <x v="1"/>
    <n v="2878785.68041"/>
    <n v="137055.90338999999"/>
    <n v="2878785.68041"/>
    <n v="476324.59823999973"/>
    <n v="875066.86308000016"/>
    <n v="1397332.5098399997"/>
    <n v="1027449.87045"/>
    <n v="1532572.3381400001"/>
    <n v="35081594.755000003"/>
    <n v="34439164.060000002"/>
    <n v="141.197"/>
    <n v="136.08000000000001"/>
    <n v="1512.5705600000001"/>
    <n v="1109.49677"/>
    <n v="1106810.43967"/>
    <n v="212673.26662000001"/>
    <n v="700695.02849000006"/>
    <n v="423357.28970999998"/>
    <n v="0"/>
    <n v="0"/>
    <n v="0"/>
    <n v="0"/>
    <n v="0"/>
    <n v="0"/>
    <s v="Incendio"/>
    <s v="Daños Sin Autos"/>
    <s v="Incendio"/>
    <x v="0"/>
    <x v="1"/>
    <n v="13598277.13417"/>
    <n v="6432910.42368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0.478072180550988"/>
    <n v="0.5930244852297667"/>
    <n v="2741729.7770199999"/>
    <n v="2000.4463209572664"/>
    <m/>
    <m/>
    <n v="21.170223639406018"/>
    <n v="2.1305426993898045"/>
    <n v="0.37376541595444429"/>
    <n v="0.39093958231846032"/>
    <n v="1.996417898662374E-2"/>
    <n v="2.0848642323155767E-2"/>
    <m/>
    <m/>
    <m/>
    <n v="0"/>
    <m/>
    <n v="0"/>
    <m/>
    <n v="0"/>
    <m/>
    <n v="-37.375903235787533"/>
    <n v="30.397082667000486"/>
    <n v="1019.5347119516731"/>
    <n v="5.3803065675919024"/>
    <n v="420.42762932100197"/>
    <n v="65.509144526595151"/>
    <n v="157.95894000492339"/>
    <n v="50.234936728190348"/>
    <s v="Grandes"/>
    <n v="2024"/>
    <n v="3"/>
    <d v="2025-11-04T00:00:00"/>
    <x v="0"/>
    <x v="1"/>
  </r>
  <r>
    <n v="2025"/>
    <n v="9"/>
    <n v="74"/>
    <x v="6"/>
    <s v="Accidentes Personales"/>
    <n v="46"/>
    <s v="25fc0e7096fc653718202dc30b0c580b8ab87eac11a700cba03a7c021bc35b0c"/>
    <s v="1fdf26a6fd55ee3b01ed15163fbd21c844fce1e79898ad2d3ed4519ab872f9ee"/>
    <x v="32"/>
    <n v="0"/>
    <n v="0"/>
    <n v="0"/>
    <n v="0"/>
    <n v="-0.8548"/>
    <n v="-1.95505"/>
    <n v="-0.56859999999999999"/>
    <n v="-1.9558600000000004"/>
    <n v="0"/>
    <n v="0"/>
    <n v="0"/>
    <n v="0"/>
    <n v="0"/>
    <n v="0"/>
    <n v="-18.881419999999999"/>
    <n v="-44.001169999999995"/>
    <n v="0"/>
    <n v="0"/>
    <n v="0"/>
    <n v="0"/>
    <n v="0"/>
    <n v="0"/>
    <n v="0"/>
    <n v="0"/>
    <s v="Accidentes Personales"/>
    <s v="Accidentes y Enfermedades"/>
    <s v="Accidentes Personales"/>
    <x v="5"/>
    <x v="1"/>
    <n v="13598277.13417"/>
    <n v="6432910.42368"/>
    <n v="770211891.61088026"/>
    <n v="686509089.51392007"/>
    <n v="736376107.87258017"/>
    <n v="657385268.86126006"/>
    <n v="5244412.8470900012"/>
    <n v="5071348.0979000004"/>
    <n v="1202481.4765700002"/>
    <n v="1153504.7586699999"/>
    <n v="0"/>
    <n v="0"/>
    <m/>
    <m/>
    <m/>
    <m/>
    <m/>
    <m/>
    <m/>
    <m/>
    <m/>
    <m/>
    <m/>
    <m/>
    <m/>
    <m/>
    <m/>
    <n v="0"/>
    <m/>
    <n v="0"/>
    <m/>
    <n v="0"/>
    <m/>
    <n v="-56.277333060535526"/>
    <m/>
    <m/>
    <n v="-7.1086334106223499E-5"/>
    <n v="-57.08882286539199"/>
    <m/>
    <m/>
    <m/>
    <s v="Resto"/>
    <n v="2024"/>
    <n v="3"/>
    <d v="2025-11-04T00:00:00"/>
    <x v="5"/>
    <x v="32"/>
  </r>
  <r>
    <n v="2025"/>
    <n v="9"/>
    <n v="74"/>
    <x v="6"/>
    <s v="Accidentes y Enfermedades Total"/>
    <n v="46"/>
    <s v="25fc0e7096fc653718202dc30b0c580b8ab87eac11a700cba03a7c021bc35b0c"/>
    <s v="1fdf26a6fd55ee3b01ed15163fbd21c844fce1e79898ad2d3ed4519ab872f9ee"/>
    <x v="52"/>
    <n v="0"/>
    <n v="0"/>
    <n v="0"/>
    <n v="0"/>
    <n v="-0.8548"/>
    <n v="-1.95505"/>
    <n v="-0.56859999999999999"/>
    <n v="-1.9558600000000004"/>
    <n v="0"/>
    <n v="0"/>
    <n v="0"/>
    <n v="0"/>
    <n v="0"/>
    <n v="0"/>
    <n v="-18.881419999999999"/>
    <n v="-44.001169999999995"/>
    <n v="0"/>
    <n v="0"/>
    <n v="0"/>
    <n v="0"/>
    <n v="0"/>
    <n v="0"/>
    <n v="0"/>
    <n v="0"/>
    <s v="Accidentes y Enfermedades Total"/>
    <s v="Totales"/>
    <s v="Accidentes y Enfermedades Total"/>
    <x v="2"/>
    <x v="1"/>
    <n v="13598277.13417"/>
    <n v="6432910.42368"/>
    <n v="770211891.61088026"/>
    <n v="686509089.51392007"/>
    <n v="736376107.87258017"/>
    <n v="657385268.86126006"/>
    <n v="141339793.77810001"/>
    <n v="126298754.30562"/>
    <n v="98393742.550229996"/>
    <n v="90991856.303689986"/>
    <n v="0"/>
    <n v="0"/>
    <m/>
    <m/>
    <m/>
    <m/>
    <m/>
    <m/>
    <m/>
    <m/>
    <m/>
    <m/>
    <m/>
    <m/>
    <m/>
    <m/>
    <m/>
    <n v="0"/>
    <m/>
    <n v="0"/>
    <m/>
    <n v="0"/>
    <m/>
    <n v="-56.277333060535526"/>
    <m/>
    <m/>
    <n v="-8.6875443279700922E-7"/>
    <n v="-57.08882286539199"/>
    <m/>
    <m/>
    <m/>
    <s v="Resto"/>
    <n v="2024"/>
    <n v="3"/>
    <d v="2025-11-04T00:00:00"/>
    <x v="2"/>
    <x v="52"/>
  </r>
  <r>
    <n v="2025"/>
    <n v="9"/>
    <n v="74"/>
    <x v="6"/>
    <s v="AP Gpo y Col"/>
    <n v="46"/>
    <s v="25fc0e7096fc653718202dc30b0c580b8ab87eac11a700cba03a7c021bc35b0c"/>
    <s v="1fdf26a6fd55ee3b01ed15163fbd21c844fce1e79898ad2d3ed4519ab872f9ee"/>
    <x v="32"/>
    <n v="0"/>
    <n v="0"/>
    <n v="0"/>
    <n v="0"/>
    <n v="-0.8548"/>
    <n v="-1.95505"/>
    <n v="-0.56859999999999999"/>
    <n v="-1.9558600000000004"/>
    <n v="0"/>
    <n v="0"/>
    <n v="0"/>
    <n v="0"/>
    <n v="0"/>
    <n v="0"/>
    <n v="-18.881419999999999"/>
    <n v="-44.001169999999995"/>
    <n v="0"/>
    <n v="0"/>
    <n v="0"/>
    <n v="0"/>
    <n v="0"/>
    <n v="0"/>
    <n v="0"/>
    <n v="0"/>
    <s v="AP Gpo y Col"/>
    <s v="Accidentes y Enfermedades"/>
    <s v="Accidentes Personales"/>
    <x v="3"/>
    <x v="1"/>
    <n v="13598277.13417"/>
    <n v="6432910.42368"/>
    <n v="770211891.61088026"/>
    <n v="686509089.51392007"/>
    <n v="736376107.87258017"/>
    <n v="657385268.86126006"/>
    <n v="2314846.5560099999"/>
    <n v="2258296.9561299994"/>
    <n v="870337.63396000001"/>
    <n v="837886.56105000013"/>
    <n v="0"/>
    <n v="0"/>
    <m/>
    <m/>
    <m/>
    <m/>
    <m/>
    <m/>
    <m/>
    <m/>
    <m/>
    <m/>
    <m/>
    <m/>
    <m/>
    <m/>
    <m/>
    <n v="0"/>
    <m/>
    <n v="0"/>
    <m/>
    <n v="0"/>
    <m/>
    <n v="-56.277333060535526"/>
    <m/>
    <m/>
    <n v="-9.8214757887774598E-5"/>
    <n v="-57.08882286539199"/>
    <m/>
    <m/>
    <m/>
    <s v="Resto"/>
    <n v="2024"/>
    <n v="3"/>
    <d v="2025-11-04T00:00:00"/>
    <x v="3"/>
    <x v="32"/>
  </r>
  <r>
    <n v="2025"/>
    <n v="9"/>
    <n v="74"/>
    <x v="6"/>
    <s v="AyA Otros"/>
    <n v="46"/>
    <s v="25fc0e7096fc653718202dc30b0c580b8ab87eac11a700cba03a7c021bc35b0c"/>
    <s v="1fdf26a6fd55ee3b01ed15163fbd21c844fce1e79898ad2d3ed4519ab872f9ee"/>
    <x v="25"/>
    <n v="0"/>
    <n v="0"/>
    <n v="0"/>
    <n v="0"/>
    <n v="-1008.94966"/>
    <n v="-297.93128000000002"/>
    <n v="-1243.31493"/>
    <n v="80.653649999999971"/>
    <n v="0"/>
    <n v="0"/>
    <n v="0"/>
    <n v="0"/>
    <n v="-1010.4783"/>
    <n v="-297.93128000000002"/>
    <n v="-1008.94966"/>
    <n v="-301.70596999999998"/>
    <n v="7707.7200199999997"/>
    <n v="5244.5123099999992"/>
    <n v="0"/>
    <n v="0"/>
    <n v="0"/>
    <n v="0"/>
    <n v="0"/>
    <n v="0"/>
    <s v="AyA Otros"/>
    <s v="Daños Sin Autos"/>
    <s v="Agricola y de Animales"/>
    <x v="39"/>
    <x v="1"/>
    <n v="13598277.13417"/>
    <n v="6432910.42368"/>
    <n v="770211891.61088026"/>
    <n v="686509089.51392007"/>
    <n v="736376107.87258017"/>
    <n v="657385268.86126006"/>
    <n v="90.905000000000001"/>
    <n v="87.405000000000001"/>
    <n v="-1009.1711299999999"/>
    <n v="-298.79939999999999"/>
    <n v="97759.636440000002"/>
    <n v="310.40037000000001"/>
    <m/>
    <m/>
    <m/>
    <m/>
    <m/>
    <m/>
    <m/>
    <m/>
    <m/>
    <m/>
    <m/>
    <m/>
    <m/>
    <m/>
    <m/>
    <n v="0"/>
    <m/>
    <n v="0"/>
    <m/>
    <n v="0"/>
    <m/>
    <n v="238.65180587953029"/>
    <m/>
    <m/>
    <n v="99.978054267168744"/>
    <n v="234.41488081922941"/>
    <n v="46.967335843663996"/>
    <n v="-13.090118185169885"/>
    <n v="-5.752793628202963"/>
    <s v="Grandes"/>
    <n v="2024"/>
    <n v="3"/>
    <d v="2025-11-04T00:00:00"/>
    <x v="39"/>
    <x v="25"/>
  </r>
  <r>
    <n v="2025"/>
    <n v="9"/>
    <n v="74"/>
    <x v="6"/>
    <s v="Agricola y de Animales"/>
    <n v="46"/>
    <s v="25fc0e7096fc653718202dc30b0c580b8ab87eac11a700cba03a7c021bc35b0c"/>
    <s v="1fdf26a6fd55ee3b01ed15163fbd21c844fce1e79898ad2d3ed4519ab872f9ee"/>
    <x v="1"/>
    <n v="97759.636440000002"/>
    <n v="310.40037000000001"/>
    <n v="97759.636440000002"/>
    <n v="819.89827000000219"/>
    <n v="40510.262999999999"/>
    <n v="10805.348619999999"/>
    <n v="74592.285099999994"/>
    <n v="19614.990919999997"/>
    <n v="35081594.755000003"/>
    <n v="34439164.060000002"/>
    <n v="141.197"/>
    <n v="136.08000000000001"/>
    <n v="9896.5031600000002"/>
    <n v="-34047.788619999999"/>
    <n v="86769.66936"/>
    <n v="42519.282380000004"/>
    <n v="249250.63758000001"/>
    <n v="244768.42366"/>
    <n v="0"/>
    <n v="0"/>
    <n v="0"/>
    <n v="0"/>
    <n v="0"/>
    <n v="0"/>
    <s v="Agricola y de Animales"/>
    <s v="Daños Sin Autos"/>
    <s v="Agricola y de Animales"/>
    <x v="40"/>
    <x v="1"/>
    <n v="13598277.13417"/>
    <n v="6432910.42368"/>
    <n v="770211891.61088026"/>
    <n v="686509089.51392007"/>
    <n v="736376107.87258017"/>
    <n v="657385268.86126006"/>
    <n v="366843.73006999999"/>
    <n v="256633.89926000001"/>
    <n v="259546.46557000003"/>
    <n v="220217.22775999998"/>
    <n v="97759.636440000002"/>
    <n v="310.40037000000001"/>
    <n v="26.648850294196336"/>
    <n v="0.12095065028238079"/>
    <n v="97449.236069999999"/>
    <n v="31394.690692540087"/>
    <n v="100"/>
    <n v="100"/>
    <n v="0.71891192888213606"/>
    <n v="4.8251934125709914E-3"/>
    <n v="1.2692563891157017E-2"/>
    <n v="1.3275775163649927E-2"/>
    <n v="4.5214313217582849E-5"/>
    <n v="4.7217421001490294E-5"/>
    <m/>
    <m/>
    <m/>
    <n v="0"/>
    <m/>
    <n v="0"/>
    <m/>
    <n v="0"/>
    <m/>
    <n v="274.90935669598048"/>
    <n v="41.438639171764088"/>
    <n v="3481.1004316779645"/>
    <n v="15.608096573780669"/>
    <n v="104.07134011465411"/>
    <n v="1.8312059427347149"/>
    <n v="34.812215608535894"/>
    <n v="17.371228585866199"/>
    <s v="Grandes"/>
    <n v="2024"/>
    <n v="3"/>
    <d v="2025-11-04T00:00:00"/>
    <x v="40"/>
    <x v="1"/>
  </r>
  <r>
    <n v="2025"/>
    <n v="9"/>
    <n v="74"/>
    <x v="6"/>
    <s v="AyA Pecuario"/>
    <n v="46"/>
    <s v="25fc0e7096fc653718202dc30b0c580b8ab87eac11a700cba03a7c021bc35b0c"/>
    <s v="1fdf26a6fd55ee3b01ed15163fbd21c844fce1e79898ad2d3ed4519ab872f9ee"/>
    <x v="13"/>
    <n v="97175.656849999999"/>
    <n v="505.13534000000004"/>
    <n v="97175.656849999999"/>
    <n v="482.92775999999799"/>
    <n v="19008.350180000001"/>
    <n v="-8161.3728199999987"/>
    <n v="54698.098470000004"/>
    <n v="976.79146999999739"/>
    <n v="35081594.755000003"/>
    <n v="34439164.060000002"/>
    <n v="141.197"/>
    <n v="136.08000000000001"/>
    <n v="-701.14656000000002"/>
    <n v="-32762.44023"/>
    <n v="12355.083409999999"/>
    <n v="-26499.082870000002"/>
    <n v="69118.915519999995"/>
    <n v="35858.580829999999"/>
    <n v="0"/>
    <n v="0"/>
    <n v="0"/>
    <n v="0"/>
    <n v="0"/>
    <n v="0"/>
    <s v="AyA Pecuario"/>
    <s v="Daños Sin Autos"/>
    <s v="Agricola y de Animales"/>
    <x v="41"/>
    <x v="1"/>
    <n v="13598277.13417"/>
    <n v="6432910.42368"/>
    <n v="770211891.61088026"/>
    <n v="686509089.51392007"/>
    <n v="736376107.87258017"/>
    <n v="657385268.86126006"/>
    <n v="122810.53707000001"/>
    <n v="4200.0141899999999"/>
    <n v="20794.376750000003"/>
    <n v="-6126.4596399999982"/>
    <n v="97759.636440000002"/>
    <n v="310.40037000000001"/>
    <n v="79.126481463566478"/>
    <n v="12.026991270712827"/>
    <n v="96670.521510000006"/>
    <n v="19137.548663690803"/>
    <n v="99.402637314063242"/>
    <n v="162.73670678936369"/>
    <n v="0.71461741727424588"/>
    <n v="7.8523608558353462E-3"/>
    <n v="1.2616743250582561E-2"/>
    <n v="1.3196470636553421E-2"/>
    <n v="7.3580284327722306E-5"/>
    <n v="7.6840075968694676E-5"/>
    <m/>
    <m/>
    <m/>
    <n v="0"/>
    <m/>
    <n v="0"/>
    <m/>
    <n v="0"/>
    <m/>
    <n v="-332.90628426407318"/>
    <n v="19.560814710356137"/>
    <n v="-1615.6804273484404"/>
    <n v="91.411011777498928"/>
    <n v="-146.62456987893481"/>
    <n v="92.754185804736977"/>
    <n v="17.875111779531576"/>
    <n v="-73.898861183681717"/>
    <s v="Grandes"/>
    <n v="2024"/>
    <n v="3"/>
    <d v="2025-11-04T00:00:00"/>
    <x v="41"/>
    <x v="13"/>
  </r>
  <r>
    <n v="2025"/>
    <n v="9"/>
    <n v="74"/>
    <x v="6"/>
    <s v="AyA Agricola"/>
    <n v="46"/>
    <s v="25fc0e7096fc653718202dc30b0c580b8ab87eac11a700cba03a7c021bc35b0c"/>
    <s v="1fdf26a6fd55ee3b01ed15163fbd21c844fce1e79898ad2d3ed4519ab872f9ee"/>
    <x v="24"/>
    <n v="583.97958999999992"/>
    <n v="-194.73497"/>
    <n v="583.97958999999992"/>
    <n v="336.97051000000647"/>
    <n v="22510.86248"/>
    <n v="19264.652719999998"/>
    <n v="21137.501560000001"/>
    <n v="18557.545799999996"/>
    <n v="35081594.755000003"/>
    <n v="34439164.060000002"/>
    <n v="141.197"/>
    <n v="136.08000000000001"/>
    <n v="11608.12802"/>
    <n v="-987.41710999999998"/>
    <n v="75423.535610000006"/>
    <n v="69320.071219999998"/>
    <n v="172424.00203999999"/>
    <n v="203665.33052000002"/>
    <n v="0"/>
    <n v="0"/>
    <n v="0"/>
    <n v="0"/>
    <n v="0"/>
    <n v="0"/>
    <s v="AyA Agricola"/>
    <s v="Daños Sin Autos"/>
    <s v="Agricola y de Animales"/>
    <x v="42"/>
    <x v="1"/>
    <n v="13598277.13417"/>
    <n v="6432910.42368"/>
    <n v="770211891.61088026"/>
    <n v="686509089.51392007"/>
    <n v="736376107.87258017"/>
    <n v="657385268.86126006"/>
    <n v="243942.288"/>
    <n v="252346.48006999999"/>
    <n v="239761.25995000004"/>
    <n v="226642.48680000001"/>
    <n v="97759.636440000002"/>
    <n v="310.40037000000001"/>
    <n v="0.23939251975860781"/>
    <n v="-7.7169679539806246E-2"/>
    <n v="778.71455999999989"/>
    <n v="-399.88429402279411"/>
    <n v="0.59736268593676445"/>
    <n v="-62.73670678936368"/>
    <n v="4.2945116078901297E-3"/>
    <n v="-3.0271674432643544E-3"/>
    <n v="7.5820640574455448E-5"/>
    <n v="7.93045270965051E-5"/>
    <n v="-2.836597111013946E-5"/>
    <n v="-2.9622654967204392E-5"/>
    <m/>
    <m/>
    <m/>
    <n v="0"/>
    <m/>
    <n v="0"/>
    <m/>
    <n v="0"/>
    <m/>
    <n v="16.850600979844721"/>
    <n v="3854.734457414856"/>
    <n v="-9892.7546089949828"/>
    <n v="9.3888656093542515"/>
    <n v="8.8047578177315131"/>
    <n v="-15.339541786633204"/>
    <n v="43.743060547047733"/>
    <n v="34.036264809043061"/>
    <s v="Medianas"/>
    <n v="2024"/>
    <n v="3"/>
    <d v="2025-11-04T00:00:00"/>
    <x v="42"/>
    <x v="24"/>
  </r>
  <r>
    <n v="2025"/>
    <n v="9"/>
    <n v="74"/>
    <x v="6"/>
    <s v="Vida Gpo y Col"/>
    <n v="46"/>
    <s v="25fc0e7096fc653718202dc30b0c580b8ab87eac11a700cba03a7c021bc35b0c"/>
    <s v="1fdf26a6fd55ee3b01ed15163fbd21c844fce1e79898ad2d3ed4519ab872f9ee"/>
    <x v="34"/>
    <n v="423253.46970000002"/>
    <n v="380561.09717000002"/>
    <n v="426718.23686"/>
    <n v="381079.33050000004"/>
    <n v="418900.32291999995"/>
    <n v="395353.16928999999"/>
    <n v="543521.60444999998"/>
    <n v="482334.60715000005"/>
    <n v="35081594.755000003"/>
    <n v="34439164.060000002"/>
    <n v="141.197"/>
    <n v="136.08000000000001"/>
    <n v="0"/>
    <n v="0"/>
    <n v="421937.32475000003"/>
    <n v="394723.91168000002"/>
    <n v="420499.10802999994"/>
    <n v="305900.79429000005"/>
    <n v="423253.46970000002"/>
    <n v="380561.09717000002"/>
    <n v="0"/>
    <n v="0"/>
    <n v="0"/>
    <n v="0"/>
    <s v="Vida Gpo y Col"/>
    <s v="Vida"/>
    <s v="Vida"/>
    <x v="37"/>
    <x v="1"/>
    <n v="13598277.13417"/>
    <n v="6432910.42368"/>
    <n v="770211891.61088026"/>
    <n v="686509089.51392007"/>
    <n v="736376107.87258017"/>
    <n v="657385268.86126006"/>
    <n v="73920693.182379976"/>
    <n v="70894248.025429994"/>
    <n v="45785142.94049"/>
    <n v="42057026.428480007"/>
    <n v="423253.46970000002"/>
    <n v="380561.09717000002"/>
    <n v="0.57257778773222912"/>
    <n v="0.5368010914418494"/>
    <n v="42692.372529999993"/>
    <n v="11.218270298114286"/>
    <n v="100"/>
    <n v="100"/>
    <n v="3.1125521676304198"/>
    <n v="5.9158463604456175"/>
    <n v="5.4952860934771496E-2"/>
    <n v="5.7477892774494832E-2"/>
    <n v="5.543424012629676E-2"/>
    <n v="5.7890116374104017E-2"/>
    <n v="0.57257778773222912"/>
    <m/>
    <m/>
    <n v="42692.372529999993"/>
    <n v="11.218270298114286"/>
    <n v="0"/>
    <m/>
    <n v="0"/>
    <m/>
    <n v="5.9559794783705433"/>
    <n v="98.971503580800984"/>
    <n v="103.88691125551182"/>
    <n v="0.91492631892505527"/>
    <n v="6.8942904812064443"/>
    <n v="37.462574755970856"/>
    <n v="100.34202610482052"/>
    <n v="129.03657625216687"/>
    <s v="Resto"/>
    <n v="2024"/>
    <n v="3"/>
    <d v="2025-11-04T00:00:00"/>
    <x v="37"/>
    <x v="34"/>
  </r>
  <r>
    <n v="2025"/>
    <n v="9"/>
    <n v="74"/>
    <x v="6"/>
    <s v="Vida Total"/>
    <n v="46"/>
    <s v="25fc0e7096fc653718202dc30b0c580b8ab87eac11a700cba03a7c021bc35b0c"/>
    <s v="1fdf26a6fd55ee3b01ed15163fbd21c844fce1e79898ad2d3ed4519ab872f9ee"/>
    <x v="39"/>
    <n v="423253.46970000002"/>
    <n v="380561.09717000002"/>
    <n v="426718.23686"/>
    <n v="381079.33050000004"/>
    <n v="418900.32291999995"/>
    <n v="395353.16928999999"/>
    <n v="543521.60444999998"/>
    <n v="482334.60715000005"/>
    <n v="35081594.755000003"/>
    <n v="34439164.060000002"/>
    <n v="141.197"/>
    <n v="136.08000000000001"/>
    <n v="0"/>
    <n v="0"/>
    <n v="421937.32475000003"/>
    <n v="394723.91168000002"/>
    <n v="420499.10802999994"/>
    <n v="305900.79429000005"/>
    <n v="423253.46970000002"/>
    <n v="380561.09717000002"/>
    <n v="0"/>
    <n v="0"/>
    <n v="0"/>
    <n v="0"/>
    <s v="Vida Total"/>
    <s v="Totales"/>
    <s v="Vida Total"/>
    <x v="36"/>
    <x v="1"/>
    <n v="13598277.13417"/>
    <n v="6432910.42368"/>
    <n v="770211891.61088026"/>
    <n v="686509089.51392007"/>
    <n v="736376107.87258017"/>
    <n v="657385268.86126006"/>
    <n v="311861035.33652008"/>
    <n v="282737917.87033993"/>
    <n v="162873465.04233998"/>
    <n v="151002766.76715994"/>
    <n v="423253.46970000002"/>
    <n v="380561.09717000002"/>
    <n v="0.13571861237595123"/>
    <n v="0.13459853564618829"/>
    <n v="42692.372529999993"/>
    <n v="11.218270298114286"/>
    <n v="100"/>
    <n v="100"/>
    <n v="3.1125521676304198"/>
    <n v="5.9158463604456175"/>
    <n v="5.4952860934771496E-2"/>
    <n v="5.7477892774494832E-2"/>
    <n v="5.543424012629676E-2"/>
    <n v="5.7890116374104017E-2"/>
    <n v="0.13571861237595123"/>
    <m/>
    <m/>
    <n v="42692.372529999993"/>
    <n v="11.218270298114286"/>
    <n v="0"/>
    <m/>
    <n v="0"/>
    <m/>
    <n v="5.9559794783705433"/>
    <n v="98.971503580800984"/>
    <n v="103.88691125551182"/>
    <n v="0.25719371956082848"/>
    <n v="6.8942904812064443"/>
    <n v="37.462574755970856"/>
    <n v="100.34202610482052"/>
    <n v="129.03657625216687"/>
    <s v="Resto"/>
    <n v="2024"/>
    <n v="3"/>
    <d v="2025-11-04T00:00:00"/>
    <x v="36"/>
    <x v="39"/>
  </r>
  <r>
    <n v="2025"/>
    <n v="9"/>
    <n v="74"/>
    <x v="6"/>
    <s v="Diversos"/>
    <n v="46"/>
    <s v="25fc0e7096fc653718202dc30b0c580b8ab87eac11a700cba03a7c021bc35b0c"/>
    <s v="1fdf26a6fd55ee3b01ed15163fbd21c844fce1e79898ad2d3ed4519ab872f9ee"/>
    <x v="28"/>
    <n v="1135777.6878"/>
    <n v="58499.445909999995"/>
    <n v="1135856.5219399999"/>
    <n v="211781.44057999994"/>
    <n v="389284.63846000005"/>
    <n v="570242.55967999995"/>
    <n v="613983.95757000032"/>
    <n v="986775.00015999982"/>
    <n v="35081594.755000003"/>
    <n v="34439164.060000002"/>
    <n v="141.197"/>
    <n v="136.08000000000001"/>
    <n v="-94.843339999999998"/>
    <n v="-206.4084"/>
    <n v="210911.47365999999"/>
    <n v="231575.78169"/>
    <n v="413626.38774000003"/>
    <n v="268913.19763999997"/>
    <n v="0"/>
    <n v="0"/>
    <n v="0"/>
    <n v="0"/>
    <n v="0"/>
    <n v="0"/>
    <s v="Diversos"/>
    <s v="Daños Sin Autos"/>
    <s v="Diversos"/>
    <x v="6"/>
    <x v="1"/>
    <n v="13598277.13417"/>
    <n v="6432910.42368"/>
    <n v="770211891.61088026"/>
    <n v="686509089.51392007"/>
    <n v="736376107.87258017"/>
    <n v="657385268.86126006"/>
    <n v="28533293.443849999"/>
    <n v="24344761.40859"/>
    <n v="7125790.0811699983"/>
    <n v="6803443.1380700013"/>
    <n v="1135777.6878"/>
    <n v="58499.445909999995"/>
    <n v="3.980534844444334"/>
    <n v="0.24029582762457713"/>
    <n v="1077278.2418899999"/>
    <n v="1841.518710360722"/>
    <n v="100"/>
    <n v="100"/>
    <n v="8.3523646164409833"/>
    <n v="0.90937759205630131"/>
    <n v="0.14746301636872255"/>
    <n v="0.15423880210906174"/>
    <n v="8.5212922601535079E-3"/>
    <n v="8.898806937267436E-3"/>
    <m/>
    <m/>
    <m/>
    <n v="0"/>
    <m/>
    <n v="0"/>
    <m/>
    <n v="0"/>
    <m/>
    <n v="-31.733499744660786"/>
    <n v="34.274721421411606"/>
    <n v="974.78283906706497"/>
    <n v="5.4630382599775178"/>
    <n v="-8.9233459039608896"/>
    <n v="53.814089962862589"/>
    <n v="50.990816812339382"/>
    <n v="86.115439376841451"/>
    <s v="Medianas"/>
    <n v="2024"/>
    <n v="3"/>
    <d v="2025-11-04T00:00:00"/>
    <x v="6"/>
    <x v="28"/>
  </r>
  <r>
    <n v="2025"/>
    <n v="9"/>
    <n v="74"/>
    <x v="6"/>
    <s v="Tecnicos"/>
    <n v="46"/>
    <s v="25fc0e7096fc653718202dc30b0c580b8ab87eac11a700cba03a7c021bc35b0c"/>
    <s v="1fdf26a6fd55ee3b01ed15163fbd21c844fce1e79898ad2d3ed4519ab872f9ee"/>
    <x v="0"/>
    <n v="675157.71375999996"/>
    <n v="28541.459199999998"/>
    <n v="675236.54789999989"/>
    <n v="130792.29383000005"/>
    <n v="267441.87423000002"/>
    <n v="411365.68388000003"/>
    <n v="450769.89862999995"/>
    <n v="776531.33302000002"/>
    <n v="35081594.755000003"/>
    <n v="34439164.060000002"/>
    <n v="141.197"/>
    <n v="136.08000000000001"/>
    <n v="-94.843339999999998"/>
    <n v="-206.4084"/>
    <n v="130827.00272"/>
    <n v="178063.44130999999"/>
    <n v="232464.41128"/>
    <n v="161619.83577999999"/>
    <n v="0"/>
    <n v="0"/>
    <n v="0"/>
    <n v="0"/>
    <n v="0"/>
    <n v="0"/>
    <s v="Tecnicos"/>
    <s v="Daños Sin Autos"/>
    <s v="Diversos"/>
    <x v="7"/>
    <x v="1"/>
    <n v="13598277.13417"/>
    <n v="6432910.42368"/>
    <n v="770211891.61088026"/>
    <n v="686509089.51392007"/>
    <n v="736376107.87258017"/>
    <n v="657385268.86126006"/>
    <n v="14178888.769369997"/>
    <n v="13386827.930269996"/>
    <n v="4549067.9512800006"/>
    <n v="4465912.8475300027"/>
    <n v="1135777.6878"/>
    <n v="58499.445909999995"/>
    <n v="4.7617110532562474"/>
    <n v="0.21320554315531828"/>
    <n v="646616.25455999991"/>
    <n v="2265.5332722441885"/>
    <n v="59.44453047565846"/>
    <n v="48.789281259023127"/>
    <n v="4.9650239298583738"/>
    <n v="0.44367879109488079"/>
    <n v="8.7658697705630492E-2"/>
    <n v="9.1686531725011747E-2"/>
    <n v="4.1574772477096641E-3"/>
    <n v="4.341663945320871E-3"/>
    <m/>
    <m/>
    <m/>
    <n v="0"/>
    <m/>
    <n v="0"/>
    <m/>
    <n v="0"/>
    <m/>
    <n v="-34.986829307809785"/>
    <n v="39.611763115405694"/>
    <n v="1441.2917048053382"/>
    <n v="5.8790476883236744"/>
    <n v="-26.527870203161797"/>
    <n v="43.834084571422906"/>
    <n v="56.278293094258103"/>
    <n v="110.1742496214285"/>
    <s v="Medianas"/>
    <n v="2024"/>
    <n v="3"/>
    <d v="2025-11-04T00:00:00"/>
    <x v="7"/>
    <x v="0"/>
  </r>
  <r>
    <n v="2025"/>
    <n v="9"/>
    <n v="74"/>
    <x v="6"/>
    <s v="Miscelaneos"/>
    <n v="46"/>
    <s v="25fc0e7096fc653718202dc30b0c580b8ab87eac11a700cba03a7c021bc35b0c"/>
    <s v="1fdf26a6fd55ee3b01ed15163fbd21c844fce1e79898ad2d3ed4519ab872f9ee"/>
    <x v="8"/>
    <n v="460619.97404"/>
    <n v="29957.986710000001"/>
    <n v="460619.97404"/>
    <n v="80989.14674999984"/>
    <n v="121842.76423"/>
    <n v="158876.87579999998"/>
    <n v="163214.05894000002"/>
    <n v="210243.66714000001"/>
    <n v="35081594.755000003"/>
    <n v="34439164.060000002"/>
    <n v="141.197"/>
    <n v="136.08000000000001"/>
    <n v="0"/>
    <n v="0"/>
    <n v="80084.470939999999"/>
    <n v="53512.340380000001"/>
    <n v="181161.97646000001"/>
    <n v="107293.36186"/>
    <n v="0"/>
    <n v="0"/>
    <n v="0"/>
    <n v="0"/>
    <n v="0"/>
    <n v="0"/>
    <s v="Miscelaneos"/>
    <s v="Daños Sin Autos"/>
    <s v="Diversos"/>
    <x v="8"/>
    <x v="1"/>
    <n v="13598277.13417"/>
    <n v="6432910.42368"/>
    <n v="770211891.61088026"/>
    <n v="686509089.51392007"/>
    <n v="736376107.87258017"/>
    <n v="657385268.86126006"/>
    <n v="14354404.674479999"/>
    <n v="10957933.478320003"/>
    <n v="2576722.12989"/>
    <n v="2337530.29054"/>
    <n v="1135777.6878"/>
    <n v="58499.445909999995"/>
    <n v="3.2089103274266324"/>
    <n v="0.27339084298395433"/>
    <n v="430661.98732999997"/>
    <n v="1437.5531690393757"/>
    <n v="40.55546952434154"/>
    <n v="51.21071874097688"/>
    <n v="3.3873406865826095"/>
    <n v="0.46569880096142058"/>
    <n v="5.9804318663092049E-2"/>
    <n v="6.2552270384049993E-2"/>
    <n v="4.3638150124438455E-3"/>
    <n v="4.5571429919465658E-3"/>
    <m/>
    <m/>
    <m/>
    <n v="0"/>
    <m/>
    <n v="0"/>
    <m/>
    <n v="0"/>
    <m/>
    <n v="-23.309944498543555"/>
    <n v="26.451906364663909"/>
    <n v="530.33228613779556"/>
    <n v="4.7285954048604166"/>
    <n v="49.656080020621204"/>
    <n v="68.847329713077926"/>
    <n v="44.2060042095436"/>
    <n v="49.874791368570129"/>
    <s v="Medianas"/>
    <n v="2024"/>
    <n v="3"/>
    <d v="2025-11-04T00:00:00"/>
    <x v="8"/>
    <x v="8"/>
  </r>
  <r>
    <n v="2025"/>
    <n v="9"/>
    <n v="74"/>
    <x v="6"/>
    <s v="Responsabilidad Civil y Riesgos Profesionales"/>
    <n v="46"/>
    <s v="25fc0e7096fc653718202dc30b0c580b8ab87eac11a700cba03a7c021bc35b0c"/>
    <s v="1fdf26a6fd55ee3b01ed15163fbd21c844fce1e79898ad2d3ed4519ab872f9ee"/>
    <x v="11"/>
    <n v="1217044.9490699999"/>
    <n v="168194.57722000001"/>
    <n v="1217901.8746899997"/>
    <n v="202991.29984999998"/>
    <n v="155628.36437999998"/>
    <n v="80434.095800000025"/>
    <n v="205171.47644999996"/>
    <n v="88006.183800000013"/>
    <n v="35081594.755000003"/>
    <n v="34439164.060000002"/>
    <n v="141.197"/>
    <n v="136.08000000000001"/>
    <n v="0"/>
    <n v="0"/>
    <n v="-17449.54595"/>
    <n v="29800.669959999999"/>
    <n v="310444.18844"/>
    <n v="287281.0258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3598277.13417"/>
    <n v="6432910.42368"/>
    <n v="770211891.61088026"/>
    <n v="686509089.51392007"/>
    <n v="736376107.87258017"/>
    <n v="657385268.86126006"/>
    <n v="16329723.705329999"/>
    <n v="14886594.835909994"/>
    <n v="6466126.8833499998"/>
    <n v="5654617.5786299994"/>
    <n v="1217044.9490699999"/>
    <n v="168194.57722000001"/>
    <n v="7.4529426892431623"/>
    <n v="1.1298391544470254"/>
    <n v="1048850.3718499998"/>
    <n v="623.59345300300276"/>
    <n v="100"/>
    <n v="100"/>
    <n v="8.9499937165700718"/>
    <n v="2.6145953564169622"/>
    <n v="0.15801430259984414"/>
    <n v="0.16527490993509975"/>
    <n v="2.4499978192435802E-2"/>
    <n v="2.5585388840755598E-2"/>
    <m/>
    <m/>
    <m/>
    <n v="0"/>
    <m/>
    <n v="0"/>
    <m/>
    <n v="0"/>
    <m/>
    <n v="93.485564588145635"/>
    <n v="12.787396595246772"/>
    <n v="47.822050585371436"/>
    <n v="2.4068250930976371"/>
    <n v="-158.55420691354149"/>
    <n v="8.0628933203983344"/>
    <n v="-5.620831891775774"/>
    <n v="10.373351277555901"/>
    <s v="Grandes"/>
    <n v="2024"/>
    <n v="3"/>
    <d v="2025-11-04T00:00:00"/>
    <x v="22"/>
    <x v="11"/>
  </r>
  <r>
    <n v="2025"/>
    <n v="9"/>
    <n v="74"/>
    <x v="6"/>
    <s v="RC Otros"/>
    <n v="46"/>
    <s v="25fc0e7096fc653718202dc30b0c580b8ab87eac11a700cba03a7c021bc35b0c"/>
    <s v="1fdf26a6fd55ee3b01ed15163fbd21c844fce1e79898ad2d3ed4519ab872f9ee"/>
    <x v="28"/>
    <n v="843.68601999999998"/>
    <n v="0"/>
    <n v="843.68601999999998"/>
    <n v="0"/>
    <n v="-393.88425999999998"/>
    <n v="148.03614999999996"/>
    <n v="6504.6513499999992"/>
    <n v="99.136470000000017"/>
    <n v="35081594.755000003"/>
    <n v="34439164.060000002"/>
    <n v="141.197"/>
    <n v="136.08000000000001"/>
    <n v="0"/>
    <n v="0"/>
    <n v="-385.32375999999999"/>
    <n v="133.98948999999999"/>
    <n v="843.68601999999998"/>
    <n v="1263.64877"/>
    <n v="0"/>
    <n v="0"/>
    <n v="0"/>
    <n v="0"/>
    <n v="0"/>
    <n v="0"/>
    <s v="RC Otros"/>
    <s v="Daños Sin Autos"/>
    <s v="Responsabilidad Civil y Riesgos Profesionales"/>
    <x v="33"/>
    <x v="1"/>
    <n v="13598277.13417"/>
    <n v="6432910.42368"/>
    <n v="770211891.61088026"/>
    <n v="686509089.51392007"/>
    <n v="736376107.87258017"/>
    <n v="657385268.86126006"/>
    <n v="1590909.0740200002"/>
    <n v="1370676.1790300002"/>
    <n v="443204.58119"/>
    <n v="743001.8912999999"/>
    <n v="1217044.9490699999"/>
    <n v="168194.57722000001"/>
    <n v="5.3031693248698733E-2"/>
    <m/>
    <m/>
    <m/>
    <n v="6.9322502890686116E-2"/>
    <m/>
    <n v="6.2043596528855135E-3"/>
    <m/>
    <n v="1.0953946948747446E-4"/>
    <n v="1.145727042173384E-4"/>
    <m/>
    <m/>
    <m/>
    <m/>
    <m/>
    <n v="0"/>
    <m/>
    <n v="0"/>
    <m/>
    <n v="0"/>
    <m/>
    <n v="-366.07302337976233"/>
    <n v="-46.686119084917394"/>
    <m/>
    <n v="-8.8871883711676564E-2"/>
    <n v="-387.57760030282975"/>
    <n v="-33.234135937947386"/>
    <n v="-45.671464367751405"/>
    <n v="10.603380716304578"/>
    <s v="Medianas"/>
    <n v="2024"/>
    <n v="3"/>
    <d v="2025-11-04T00:00:00"/>
    <x v="33"/>
    <x v="28"/>
  </r>
  <r>
    <n v="2025"/>
    <n v="9"/>
    <n v="74"/>
    <x v="6"/>
    <s v="RC General"/>
    <n v="46"/>
    <s v="25fc0e7096fc653718202dc30b0c580b8ab87eac11a700cba03a7c021bc35b0c"/>
    <s v="1fdf26a6fd55ee3b01ed15163fbd21c844fce1e79898ad2d3ed4519ab872f9ee"/>
    <x v="11"/>
    <n v="1125328.9198399999"/>
    <n v="158707.91897"/>
    <n v="1125755.64096"/>
    <n v="165629.43187000009"/>
    <n v="156934.63780999999"/>
    <n v="79672.35619000002"/>
    <n v="197794.33922999995"/>
    <n v="85847.560170000012"/>
    <n v="35081594.755000003"/>
    <n v="34439164.060000002"/>
    <n v="141.197"/>
    <n v="136.08000000000001"/>
    <n v="0"/>
    <n v="0"/>
    <n v="-11130.769130000001"/>
    <n v="27617.591980000001"/>
    <n v="302269.74387000001"/>
    <n v="271772.70776999998"/>
    <n v="0"/>
    <n v="0"/>
    <n v="0"/>
    <n v="0"/>
    <n v="0"/>
    <n v="0"/>
    <s v="RC General"/>
    <s v="Daños Sin Autos"/>
    <s v="Responsabilidad Civil y Riesgos Profesionales"/>
    <x v="21"/>
    <x v="1"/>
    <n v="13598277.13417"/>
    <n v="6432910.42368"/>
    <n v="770211891.61088026"/>
    <n v="686509089.51392007"/>
    <n v="736376107.87258017"/>
    <n v="657385268.86126006"/>
    <n v="12779803.45988"/>
    <n v="11517178.810919996"/>
    <n v="5456545.1292399997"/>
    <n v="4845520.4425199972"/>
    <n v="1217044.9490699999"/>
    <n v="168194.57722000001"/>
    <n v="8.8055260268499183"/>
    <n v="1.3780103754186861"/>
    <n v="966621.00086999987"/>
    <n v="609.05656576135743"/>
    <n v="92.464039286298799"/>
    <n v="94.359712181688607"/>
    <n v="8.2755257062106242"/>
    <n v="2.4671246530308411"/>
    <n v="0.14610640683389095"/>
    <n v="0.15281985765278561"/>
    <n v="2.3118108906958902E-2"/>
    <n v="2.4142299270702855E-2"/>
    <m/>
    <m/>
    <m/>
    <n v="0"/>
    <m/>
    <n v="0"/>
    <m/>
    <n v="0"/>
    <m/>
    <n v="96.975017828953639"/>
    <n v="13.945668243584558"/>
    <n v="50.200618032840694"/>
    <n v="2.8760806351446453"/>
    <n v="-140.3031847891034"/>
    <n v="11.221522701907771"/>
    <n v="-3.6823960570751386"/>
    <n v="10.162018182993064"/>
    <s v="Grandes"/>
    <n v="2024"/>
    <n v="3"/>
    <d v="2025-11-04T00:00:00"/>
    <x v="21"/>
    <x v="11"/>
  </r>
  <r>
    <n v="2025"/>
    <n v="9"/>
    <n v="74"/>
    <x v="6"/>
    <s v="RC Aviones y Barcos"/>
    <n v="46"/>
    <s v="25fc0e7096fc653718202dc30b0c580b8ab87eac11a700cba03a7c021bc35b0c"/>
    <s v="1fdf26a6fd55ee3b01ed15163fbd21c844fce1e79898ad2d3ed4519ab872f9ee"/>
    <x v="11"/>
    <n v="72138.820760000002"/>
    <n v="9486.6582500000004"/>
    <n v="72569.025259999995"/>
    <n v="9486.6582500000004"/>
    <n v="680.48235"/>
    <n v="121.06010999999999"/>
    <n v="938.36142999999981"/>
    <n v="121.04289"/>
    <n v="35081594.755000003"/>
    <n v="34439164.060000002"/>
    <n v="141.197"/>
    <n v="136.08000000000001"/>
    <n v="0"/>
    <n v="0"/>
    <n v="-270.38186999999999"/>
    <n v="-639.38646999999992"/>
    <n v="-890.27459999999996"/>
    <n v="242.71839000000003"/>
    <n v="0"/>
    <n v="0"/>
    <n v="0"/>
    <n v="0"/>
    <n v="0"/>
    <n v="0"/>
    <s v="RC Aviones y Barcos"/>
    <s v="Daños Sin Autos"/>
    <s v="Responsabilidad Civil y Riesgos Profesionales"/>
    <x v="20"/>
    <x v="1"/>
    <n v="13598277.13417"/>
    <n v="6432910.42368"/>
    <n v="770211891.61088026"/>
    <n v="686509089.51392007"/>
    <n v="736376107.87258017"/>
    <n v="657385268.86126006"/>
    <n v="1654428.4389900002"/>
    <n v="1753080.82653"/>
    <n v="526599.48598999996"/>
    <n v="-6953.7859100000169"/>
    <n v="1217044.9490699999"/>
    <n v="168194.57722000001"/>
    <n v="4.360346997180458"/>
    <n v="0.54114209147889847"/>
    <n v="62652.162510000002"/>
    <n v="660.42394338385702"/>
    <n v="5.9273752226755958"/>
    <n v="5.6402878183113874"/>
    <n v="0.53049970998699725"/>
    <n v="0.14747070338612112"/>
    <n v="9.3661006205868029E-3"/>
    <n v="9.7964640607925112E-3"/>
    <n v="1.3818692854769032E-3"/>
    <n v="1.443089570052739E-3"/>
    <m/>
    <m/>
    <m/>
    <n v="0"/>
    <m/>
    <n v="0"/>
    <m/>
    <n v="0"/>
    <m/>
    <n v="462.10286774066208"/>
    <n v="0.9432956386463669"/>
    <n v="1.2761091082837308"/>
    <n v="0.12922199282452818"/>
    <n v="-57.712294099685899"/>
    <n v="-466.79322073617902"/>
    <n v="30.370614864222787"/>
    <n v="-263.42728707124331"/>
    <s v="Grandes"/>
    <n v="2024"/>
    <n v="3"/>
    <d v="2025-11-04T00:00:00"/>
    <x v="20"/>
    <x v="11"/>
  </r>
  <r>
    <n v="2025"/>
    <n v="9"/>
    <n v="74"/>
    <x v="6"/>
    <s v="RC Viajero"/>
    <n v="46"/>
    <s v="25fc0e7096fc653718202dc30b0c580b8ab87eac11a700cba03a7c021bc35b0c"/>
    <s v="1fdf26a6fd55ee3b01ed15163fbd21c844fce1e79898ad2d3ed4519ab872f9ee"/>
    <x v="25"/>
    <n v="18733.52245"/>
    <n v="0"/>
    <n v="18733.52245"/>
    <n v="27875.209730000002"/>
    <n v="-1592.8715199999999"/>
    <n v="492.64334999999994"/>
    <n v="-65.875559999999922"/>
    <n v="1938.4442699999997"/>
    <n v="35081594.755000003"/>
    <n v="34439164.060000002"/>
    <n v="141.197"/>
    <n v="136.08000000000001"/>
    <n v="0"/>
    <n v="0"/>
    <n v="-5663.0711900000006"/>
    <n v="2688.47496"/>
    <n v="8221.0331500000011"/>
    <n v="14001.950869999999"/>
    <n v="0"/>
    <n v="0"/>
    <n v="0"/>
    <n v="0"/>
    <n v="0"/>
    <n v="0"/>
    <s v="RC Viajero"/>
    <s v="Daños Sin Autos"/>
    <s v="Responsabilidad Civil y Riesgos Profesionales"/>
    <x v="32"/>
    <x v="1"/>
    <n v="13598277.13417"/>
    <n v="6432910.42368"/>
    <n v="770211891.61088026"/>
    <n v="686509089.51392007"/>
    <n v="736376107.87258017"/>
    <n v="657385268.86126006"/>
    <n v="304582.73243999993"/>
    <n v="245659.01942999996"/>
    <n v="39777.686930000003"/>
    <n v="73049.030719999995"/>
    <n v="1217044.9490699999"/>
    <n v="168194.57722000001"/>
    <n v="6.1505530204967664"/>
    <m/>
    <m/>
    <m/>
    <n v="1.5392629881349205"/>
    <m/>
    <n v="0.1377639407195641"/>
    <m/>
    <n v="2.4322556758789161E-3"/>
    <n v="2.544015517304315E-3"/>
    <m/>
    <m/>
    <m/>
    <m/>
    <m/>
    <n v="0"/>
    <m/>
    <n v="0"/>
    <m/>
    <n v="0"/>
    <m/>
    <n v="-423.33157851415228"/>
    <n v="-8.5027870452628083"/>
    <m/>
    <n v="-4.0044347545977326"/>
    <n v="-310.64251199125914"/>
    <n v="-41.286516241004335"/>
    <n v="-68.885152105243606"/>
    <n v="19.200716992660038"/>
    <s v="Grandes"/>
    <n v="2024"/>
    <n v="3"/>
    <d v="2025-11-04T00:00:00"/>
    <x v="32"/>
    <x v="25"/>
  </r>
  <r>
    <n v="2025"/>
    <n v="9"/>
    <n v="74"/>
    <x v="6"/>
    <s v="MyT Cascos"/>
    <n v="46"/>
    <s v="25fc0e7096fc653718202dc30b0c580b8ab87eac11a700cba03a7c021bc35b0c"/>
    <s v="1fdf26a6fd55ee3b01ed15163fbd21c844fce1e79898ad2d3ed4519ab872f9ee"/>
    <x v="1"/>
    <n v="1874793.1574800001"/>
    <n v="74838.695290000003"/>
    <n v="1877482.2863500002"/>
    <n v="74838.695290000018"/>
    <n v="253624.28522999998"/>
    <n v="39739.976190000001"/>
    <n v="320096.23706999997"/>
    <n v="39469.604229999997"/>
    <n v="35081594.755000003"/>
    <n v="34439164.060000002"/>
    <n v="141.197"/>
    <n v="136.08000000000001"/>
    <n v="0"/>
    <n v="0"/>
    <n v="17632.23489"/>
    <n v="11276.476490000001"/>
    <n v="-68783.158779999998"/>
    <n v="8992.0809000000008"/>
    <n v="0"/>
    <n v="0"/>
    <n v="0"/>
    <n v="0"/>
    <n v="0"/>
    <n v="0"/>
    <s v="MyT Cascos"/>
    <s v="Daños Sin Autos"/>
    <s v="Maritimo y Transportes"/>
    <x v="18"/>
    <x v="1"/>
    <n v="13598277.13417"/>
    <n v="6432910.42368"/>
    <n v="770211891.61088026"/>
    <n v="686509089.51392007"/>
    <n v="736376107.87258017"/>
    <n v="657385268.86126006"/>
    <n v="9273622.9556900002"/>
    <n v="5743535.6412700005"/>
    <n v="-3535315.863200001"/>
    <n v="5844440.7108500013"/>
    <n v="1923264.8317400001"/>
    <n v="84738.821559999997"/>
    <n v="20.216404812206502"/>
    <n v="1.3030074150188751"/>
    <n v="1799954.4621900001"/>
    <n v="2405.1120282297484"/>
    <n v="97.479719201429631"/>
    <n v="88.316894089694017"/>
    <n v="13.786990359013831"/>
    <n v="1.1633722586049613"/>
    <n v="0.24341264759739217"/>
    <n v="0.25459722788893191"/>
    <n v="1.0901340773650825E-2"/>
    <n v="1.1384297585438376E-2"/>
    <m/>
    <m/>
    <m/>
    <n v="0"/>
    <m/>
    <n v="0"/>
    <m/>
    <n v="0"/>
    <m/>
    <n v="538.20945442292668"/>
    <n v="13.528120913931041"/>
    <n v="53.100840462287003"/>
    <n v="-7.1740205131326302"/>
    <n v="56.362981873249993"/>
    <n v="-864.93038202091782"/>
    <n v="-25.634523337894311"/>
    <n v="125.40452666523495"/>
    <s v="Grandes"/>
    <n v="2024"/>
    <n v="3"/>
    <d v="2025-11-04T00:00:00"/>
    <x v="18"/>
    <x v="1"/>
  </r>
  <r>
    <n v="2025"/>
    <n v="9"/>
    <n v="74"/>
    <x v="6"/>
    <s v="MyT Carga"/>
    <n v="46"/>
    <s v="25fc0e7096fc653718202dc30b0c580b8ab87eac11a700cba03a7c021bc35b0c"/>
    <s v="1fdf26a6fd55ee3b01ed15163fbd21c844fce1e79898ad2d3ed4519ab872f9ee"/>
    <x v="33"/>
    <n v="48471.67426"/>
    <n v="9900.1262699999988"/>
    <n v="48539.231590000003"/>
    <n v="26825.966070000017"/>
    <n v="-9791.6842899999992"/>
    <n v="20706.225999999999"/>
    <n v="3559.7232500000027"/>
    <n v="20836.36665"/>
    <n v="35081594.755000003"/>
    <n v="34439164.060000002"/>
    <n v="141.197"/>
    <n v="136.08000000000001"/>
    <n v="-204.71154999999999"/>
    <n v="-114.67787"/>
    <n v="136.73095000000001"/>
    <n v="14992.630300000001"/>
    <n v="36373.462879999999"/>
    <n v="100179.00311000001"/>
    <n v="0"/>
    <n v="0"/>
    <n v="0"/>
    <n v="0"/>
    <n v="0"/>
    <n v="0"/>
    <s v="MyT Carga"/>
    <s v="Daños Sin Autos"/>
    <s v="Maritimo y Transportes"/>
    <x v="17"/>
    <x v="1"/>
    <n v="13598277.13417"/>
    <n v="6432910.42368"/>
    <n v="770211891.61088026"/>
    <n v="686509089.51392007"/>
    <n v="736376107.87258017"/>
    <n v="657385268.86126006"/>
    <n v="10487824.847170001"/>
    <n v="8966667.9990099985"/>
    <n v="6063107.107259999"/>
    <n v="5296850.8747799993"/>
    <n v="1923264.8317400001"/>
    <n v="84738.821559999997"/>
    <n v="0.46217089783950227"/>
    <n v="0.11041031374299866"/>
    <n v="38571.547989999999"/>
    <n v="389.60662660315745"/>
    <n v="2.5202807985703726"/>
    <n v="11.683105910305981"/>
    <n v="0.35645452568545977"/>
    <n v="0.15389808994630069"/>
    <n v="6.2932908187930759E-3"/>
    <n v="6.5824615630233575E-3"/>
    <n v="1.4420968959070509E-3"/>
    <n v="1.5059854150898842E-3"/>
    <m/>
    <m/>
    <m/>
    <n v="0"/>
    <m/>
    <n v="0"/>
    <m/>
    <n v="0"/>
    <m/>
    <n v="-147.28859952557264"/>
    <n v="-20.200837787194683"/>
    <n v="209.15113035219903"/>
    <n v="-0.16149614573483917"/>
    <n v="-99.088012261597626"/>
    <n v="-63.691530409759942"/>
    <n v="0.37590853103838434"/>
    <n v="14.96584097920956"/>
    <s v="Resto"/>
    <n v="2024"/>
    <n v="3"/>
    <d v="2025-11-04T00:00:00"/>
    <x v="17"/>
    <x v="33"/>
  </r>
  <r>
    <n v="2025"/>
    <n v="9"/>
    <n v="74"/>
    <x v="6"/>
    <s v="Maritimo y Transportes"/>
    <n v="46"/>
    <s v="25fc0e7096fc653718202dc30b0c580b8ab87eac11a700cba03a7c021bc35b0c"/>
    <s v="1fdf26a6fd55ee3b01ed15163fbd21c844fce1e79898ad2d3ed4519ab872f9ee"/>
    <x v="1"/>
    <n v="1923264.8317400001"/>
    <n v="84738.821559999997"/>
    <n v="1926021.5179400002"/>
    <n v="101664.66135999995"/>
    <n v="243832.60093999997"/>
    <n v="60446.202189999996"/>
    <n v="323655.96032000001"/>
    <n v="60305.970879999993"/>
    <n v="35081594.755000003"/>
    <n v="34439164.060000002"/>
    <n v="141.197"/>
    <n v="136.08000000000001"/>
    <n v="-204.71154999999999"/>
    <n v="-114.67787"/>
    <n v="17768.965840000001"/>
    <n v="26269.106789999998"/>
    <n v="-32409.695899999999"/>
    <n v="109171.08401000001"/>
    <n v="0"/>
    <n v="0"/>
    <n v="0"/>
    <n v="0"/>
    <n v="0"/>
    <n v="0"/>
    <s v="Maritimo y Transportes"/>
    <s v="Daños Sin Autos"/>
    <s v="Maritimo y Transportes"/>
    <x v="19"/>
    <x v="1"/>
    <n v="13598277.13417"/>
    <n v="6432910.42368"/>
    <n v="770211891.61088026"/>
    <n v="686509089.51392007"/>
    <n v="736376107.87258017"/>
    <n v="657385268.86126006"/>
    <n v="19761447.802860003"/>
    <n v="14710203.640279999"/>
    <n v="2527791.244059999"/>
    <n v="11141291.585630003"/>
    <n v="1923264.8317400001"/>
    <n v="84738.821559999997"/>
    <n v="9.7324085306221999"/>
    <n v="0.57605471434783651"/>
    <n v="1838526.01018"/>
    <n v="2169.6383975297758"/>
    <n v="100"/>
    <n v="100"/>
    <n v="14.14344488469929"/>
    <n v="1.3172703485512618"/>
    <n v="0.24970593841618524"/>
    <n v="0.26117968945195524"/>
    <n v="1.2343437669557873E-2"/>
    <n v="1.289028300052826E-2"/>
    <m/>
    <m/>
    <m/>
    <n v="0"/>
    <m/>
    <n v="0"/>
    <m/>
    <n v="0"/>
    <m/>
    <n v="303.38779295606224"/>
    <n v="12.678056444228837"/>
    <n v="71.332361103464933"/>
    <n v="9.646073484627216"/>
    <n v="-32.357936712320154"/>
    <n v="-129.68706978949783"/>
    <n v="-54.826080117586052"/>
    <n v="24.062330266495994"/>
    <s v="Grandes"/>
    <n v="2024"/>
    <n v="3"/>
    <d v="2025-11-04T00:00:00"/>
    <x v="19"/>
    <x v="1"/>
  </r>
  <r>
    <n v="2025"/>
    <n v="9"/>
    <n v="74"/>
    <x v="6"/>
    <s v="Terremoto y Erupcion Volcanica"/>
    <n v="46"/>
    <s v="25fc0e7096fc653718202dc30b0c580b8ab87eac11a700cba03a7c021bc35b0c"/>
    <s v="1fdf26a6fd55ee3b01ed15163fbd21c844fce1e79898ad2d3ed4519ab872f9ee"/>
    <x v="13"/>
    <n v="1945339.3800299999"/>
    <n v="1825875.5078599998"/>
    <n v="1945339.3800299999"/>
    <n v="1849864.0459799999"/>
    <n v="212457.78313999996"/>
    <n v="228461.44764999999"/>
    <n v="33389.449809999976"/>
    <n v="264367.97563999996"/>
    <n v="35081594.755000003"/>
    <n v="34439164.060000002"/>
    <n v="141.197"/>
    <n v="136.08000000000001"/>
    <n v="-2617.5243500000001"/>
    <n v="-2058.2840099999999"/>
    <n v="174373.83099000002"/>
    <n v="122851.24472"/>
    <n v="560353.19836000004"/>
    <n v="477891.71716"/>
    <n v="0"/>
    <n v="0"/>
    <n v="0"/>
    <n v="0"/>
    <n v="0"/>
    <n v="0"/>
    <s v="Terremoto y Erupcion Volcanica"/>
    <s v="Daños Sin Autos"/>
    <s v="Riesgos Catastroficos"/>
    <x v="16"/>
    <x v="1"/>
    <n v="13598277.13417"/>
    <n v="6432910.42368"/>
    <n v="770211891.61088026"/>
    <n v="686509089.51392007"/>
    <n v="736376107.87258017"/>
    <n v="657385268.86126006"/>
    <n v="13243395.535650002"/>
    <n v="12054429.980210001"/>
    <n v="689036.33412999962"/>
    <n v="51228.88828999993"/>
    <n v="5922390.8790100003"/>
    <n v="5603550.1780600008"/>
    <n v="14.68912843985763"/>
    <n v="15.146925328344651"/>
    <n v="119463.8721700001"/>
    <n v="6.5428268058656647"/>
    <n v="32.847196677352493"/>
    <n v="32.584262652077015"/>
    <n v="14.305778304383249"/>
    <n v="28.383350421588688"/>
    <n v="0.25257197418250293"/>
    <n v="0.26417741684343382"/>
    <n v="0.26596523421893853"/>
    <n v="0.27774816296428867"/>
    <m/>
    <m/>
    <m/>
    <n v="0"/>
    <m/>
    <n v="0"/>
    <m/>
    <n v="0"/>
    <m/>
    <n v="-7.0049737820612297"/>
    <n v="10.921373685280743"/>
    <n v="12.51243289405673"/>
    <n v="30.834046423438071"/>
    <n v="41.93900223593927"/>
    <n v="17.255264788862547"/>
    <n v="31.118557277864095"/>
    <n v="25.706920691171746"/>
    <s v="Grandes"/>
    <n v="2024"/>
    <n v="3"/>
    <d v="2025-11-04T00:00:00"/>
    <x v="16"/>
    <x v="13"/>
  </r>
  <r>
    <n v="2025"/>
    <n v="9"/>
    <n v="74"/>
    <x v="6"/>
    <s v="Riesgos Catastroficos"/>
    <n v="46"/>
    <s v="25fc0e7096fc653718202dc30b0c580b8ab87eac11a700cba03a7c021bc35b0c"/>
    <s v="1fdf26a6fd55ee3b01ed15163fbd21c844fce1e79898ad2d3ed4519ab872f9ee"/>
    <x v="13"/>
    <n v="5922390.8790100003"/>
    <n v="5603550.1780600008"/>
    <n v="5922390.8790100003"/>
    <n v="6007662.6374000004"/>
    <n v="1553920.9937500001"/>
    <n v="4028763.5868700002"/>
    <n v="2129020.3819199987"/>
    <n v="6482121.71368"/>
    <n v="35081594.755000003"/>
    <n v="34439164.060000002"/>
    <n v="141.197"/>
    <n v="136.08000000000001"/>
    <n v="-2614.9264499999999"/>
    <n v="-2142.10878"/>
    <n v="814788.52116999996"/>
    <n v="1102559.11399"/>
    <n v="1806136.65995"/>
    <n v="1256587.55629"/>
    <n v="0"/>
    <n v="0"/>
    <n v="0"/>
    <n v="0"/>
    <n v="0"/>
    <n v="0"/>
    <s v="Riesgos Catastroficos"/>
    <s v="Daños Sin Autos"/>
    <s v="Riesgos Catastroficos"/>
    <x v="15"/>
    <x v="1"/>
    <n v="13598277.13417"/>
    <n v="6432910.42368"/>
    <n v="770211891.61088026"/>
    <n v="686509089.51392007"/>
    <n v="736376107.87258017"/>
    <n v="657385268.86126006"/>
    <n v="33259292.609760001"/>
    <n v="29883949.022059996"/>
    <n v="4197920.345660001"/>
    <n v="3819120.5799400005"/>
    <n v="5922390.8790100003"/>
    <n v="5603550.1780600008"/>
    <n v="17.80672532184904"/>
    <n v="18.751036464168518"/>
    <n v="318840.7009499995"/>
    <n v="5.6899767257975187"/>
    <n v="100"/>
    <n v="100"/>
    <n v="43.552509046371092"/>
    <n v="87.107542449727489"/>
    <n v="0.76893007541385239"/>
    <n v="0.80426168308475166"/>
    <n v="0.81623830822510623"/>
    <n v="0.85239971801720127"/>
    <m/>
    <m/>
    <m/>
    <n v="0"/>
    <m/>
    <n v="0"/>
    <m/>
    <n v="0"/>
    <m/>
    <n v="-61.429332840121752"/>
    <n v="26.23806880524166"/>
    <n v="71.896627296104526"/>
    <n v="37.016447807460509"/>
    <n v="-26.10024162592066"/>
    <n v="43.733451036433223"/>
    <n v="45.112229834953688"/>
    <n v="87.742323125118332"/>
    <s v="Grandes"/>
    <n v="2024"/>
    <n v="3"/>
    <d v="2025-11-04T00:00:00"/>
    <x v="15"/>
    <x v="13"/>
  </r>
  <r>
    <n v="2025"/>
    <n v="9"/>
    <n v="74"/>
    <x v="6"/>
    <s v="Huracan y Otros Riesgos Hidrometeorologicos"/>
    <n v="46"/>
    <s v="25fc0e7096fc653718202dc30b0c580b8ab87eac11a700cba03a7c021bc35b0c"/>
    <s v="1fdf26a6fd55ee3b01ed15163fbd21c844fce1e79898ad2d3ed4519ab872f9ee"/>
    <x v="13"/>
    <n v="3977051.6550100003"/>
    <n v="3777508.99113"/>
    <n v="3977051.6550099999"/>
    <n v="4157632.9123500003"/>
    <n v="1364114.0586300001"/>
    <n v="3782763.8490000004"/>
    <n v="2136001.9129599989"/>
    <n v="6208896.2987300009"/>
    <n v="35081594.755000003"/>
    <n v="34439164.060000002"/>
    <n v="141.197"/>
    <n v="136.08000000000001"/>
    <n v="2.5979000000000001"/>
    <n v="-83.824770000000001"/>
    <n v="639264.24265000003"/>
    <n v="994145.62473000004"/>
    <n v="1243390.2005099999"/>
    <n v="754454.11751000001"/>
    <n v="0"/>
    <n v="0"/>
    <n v="0"/>
    <n v="0"/>
    <n v="0"/>
    <n v="0"/>
    <s v="Huracan y Otros Riesgos Hidrometeorologicos"/>
    <s v="Daños Sin Autos"/>
    <s v="Riesgos Catastroficos"/>
    <x v="14"/>
    <x v="1"/>
    <n v="13598277.13417"/>
    <n v="6432910.42368"/>
    <n v="770211891.61088026"/>
    <n v="686509089.51392007"/>
    <n v="736376107.87258017"/>
    <n v="657385268.86126006"/>
    <n v="20015897.230140001"/>
    <n v="17829353.362780001"/>
    <n v="3531534.8595499997"/>
    <n v="3750519.8539799992"/>
    <n v="5922390.8790100003"/>
    <n v="5603550.1780600008"/>
    <n v="19.869464802313949"/>
    <n v="21.187021841273332"/>
    <n v="199542.66388000036"/>
    <n v="5.2823875296802214"/>
    <n v="67.152805957225382"/>
    <n v="67.412780667519741"/>
    <n v="29.246731889412608"/>
    <n v="58.721616536501443"/>
    <n v="0.51635812148941107"/>
    <n v="0.5400842874302183"/>
    <n v="0.55024894044806449"/>
    <n v="0.57462635231749259"/>
    <m/>
    <m/>
    <m/>
    <n v="0"/>
    <m/>
    <n v="0"/>
    <m/>
    <n v="0"/>
    <m/>
    <n v="-63.938693688462386"/>
    <n v="34.299631409403212"/>
    <n v="100.13910907644004"/>
    <n v="38.626662708458163"/>
    <n v="-35.697122559522633"/>
    <n v="64.80660276779777"/>
    <n v="51.413003125470489"/>
    <n v="131.77019008274192"/>
    <s v="Grandes"/>
    <n v="2024"/>
    <n v="3"/>
    <d v="2025-11-04T00:00:00"/>
    <x v="14"/>
    <x v="13"/>
  </r>
  <r>
    <n v="2025"/>
    <n v="9"/>
    <n v="74"/>
    <x v="6"/>
    <s v="Otros Riesgos Catastroficos"/>
    <n v="46"/>
    <s v="25fc0e7096fc653718202dc30b0c580b8ab87eac11a700cba03a7c021bc35b0c"/>
    <s v="1fdf26a6fd55ee3b01ed15163fbd21c844fce1e79898ad2d3ed4519ab872f9ee"/>
    <x v="11"/>
    <n v="-0.15603"/>
    <n v="165.67907"/>
    <n v="-0.15602999999998701"/>
    <n v="165.67907"/>
    <n v="-22650.848019999998"/>
    <n v="17538.290220000003"/>
    <n v="-40370.98085"/>
    <n v="8857.4393099999943"/>
    <n v="35081594.755000003"/>
    <n v="34439164.060000002"/>
    <n v="141.197"/>
    <n v="136.08000000000001"/>
    <n v="0"/>
    <n v="0"/>
    <n v="1150.4475299999999"/>
    <n v="-14437.75546"/>
    <n v="2393.2610800000002"/>
    <n v="24241.72162"/>
    <n v="0"/>
    <n v="0"/>
    <n v="0"/>
    <n v="0"/>
    <n v="0"/>
    <n v="0"/>
    <s v="Otros Riesgos Catastroficos"/>
    <s v="Daños Sin Autos"/>
    <s v="Riesgos Catastroficos"/>
    <x v="34"/>
    <x v="1"/>
    <n v="13598277.13417"/>
    <n v="6432910.42368"/>
    <n v="770211891.61088026"/>
    <n v="686509089.51392007"/>
    <n v="736376107.87258017"/>
    <n v="657385268.86126006"/>
    <n v="-0.15603"/>
    <n v="165.67907"/>
    <n v="-22650.848019999998"/>
    <n v="17371.837670000001"/>
    <n v="5922390.8790100003"/>
    <n v="5603550.1780600008"/>
    <n v="100"/>
    <n v="100"/>
    <n v="-165.83509999999998"/>
    <n v="-100.09417604770476"/>
    <n v="-2.6345778788934365E-6"/>
    <n v="2.9566804032325018E-3"/>
    <n v="-1.1474247690387553E-6"/>
    <n v="2.5754916373485252E-3"/>
    <n v="-2.0258061671011972E-8"/>
    <n v="-2.1188900390966903E-8"/>
    <n v="2.4133558102968219E-5"/>
    <n v="2.5202735419823695E-5"/>
    <m/>
    <m/>
    <m/>
    <n v="0"/>
    <m/>
    <n v="0"/>
    <m/>
    <n v="0"/>
    <m/>
    <n v="-229.15083360959457"/>
    <n v="14516982.644363264"/>
    <n v="10585.70054744996"/>
    <n v="100"/>
    <n v="-107.96832674709951"/>
    <n v="-90.12751190894997"/>
    <n v="48.070289514756986"/>
    <n v="-59.557467437001286"/>
    <s v="Grandes"/>
    <n v="2024"/>
    <n v="3"/>
    <d v="2025-11-04T00:00:00"/>
    <x v="34"/>
    <x v="11"/>
  </r>
  <r>
    <n v="2025"/>
    <n v="9"/>
    <n v="74"/>
    <x v="6"/>
    <s v="Daños"/>
    <n v="46"/>
    <s v="25fc0e7096fc653718202dc30b0c580b8ab87eac11a700cba03a7c021bc35b0c"/>
    <s v="1fdf26a6fd55ee3b01ed15163fbd21c844fce1e79898ad2d3ed4519ab872f9ee"/>
    <x v="4"/>
    <n v="13175023.66447"/>
    <n v="6052349.32651"/>
    <n v="13178716.110429998"/>
    <n v="7001244.535699998"/>
    <n v="3258243.7236100002"/>
    <n v="6148024.3029999994"/>
    <n v="4373873.931809999"/>
    <n v="9169396.1975800022"/>
    <n v="35081594.755000003"/>
    <n v="34439164.060000002"/>
    <n v="141.197"/>
    <n v="136.08000000000001"/>
    <n v="8494.59238"/>
    <n v="-35401.486900000004"/>
    <n v="2219599.5237500002"/>
    <n v="1645397.2214300002"/>
    <n v="3447743.2063000002"/>
    <n v="2590078.57711"/>
    <n v="0"/>
    <n v="0"/>
    <n v="0"/>
    <n v="0"/>
    <n v="0"/>
    <n v="0"/>
    <s v="Daños"/>
    <s v="Totales"/>
    <s v="Daños Total"/>
    <x v="23"/>
    <x v="1"/>
    <n v="13598277.13417"/>
    <n v="6432910.42368"/>
    <n v="770211891.61088026"/>
    <n v="686509089.51392007"/>
    <n v="736376107.87258017"/>
    <n v="657385268.86126006"/>
    <n v="283175278.75795996"/>
    <n v="248348596.68529999"/>
    <n v="126891670.49083996"/>
    <n v="126522432.59303005"/>
    <n v="13175023.66447"/>
    <n v="6052349.32651"/>
    <n v="4.6526037591477625"/>
    <n v="2.4370378602055718"/>
    <n v="7122674.3379600001"/>
    <n v="117.68445530336211"/>
    <n v="100"/>
    <n v="100"/>
    <n v="96.887447832369588"/>
    <n v="94.084153639554387"/>
    <n v="1.7105713126442057"/>
    <n v="1.789170442062979"/>
    <n v="0.88161240964709453"/>
    <n v="0.92067005653990974"/>
    <m/>
    <m/>
    <m/>
    <n v="0"/>
    <m/>
    <n v="0"/>
    <m/>
    <n v="0"/>
    <m/>
    <n v="-47.00340201940805"/>
    <n v="24.73045822601998"/>
    <n v="101.58079071990991"/>
    <n v="2.5677364881449853"/>
    <n v="34.897488268575415"/>
    <n v="33.113459829739192"/>
    <n v="64.378330720633869"/>
    <n v="63.526922927022866"/>
    <s v="Medianas"/>
    <n v="2024"/>
    <n v="3"/>
    <d v="2025-11-04T00:00:00"/>
    <x v="23"/>
    <x v="4"/>
  </r>
  <r>
    <n v="2025"/>
    <n v="9"/>
    <n v="74"/>
    <x v="6"/>
    <s v="Daños Sin Autos"/>
    <n v="46"/>
    <s v="25fc0e7096fc653718202dc30b0c580b8ab87eac11a700cba03a7c021bc35b0c"/>
    <s v="1fdf26a6fd55ee3b01ed15163fbd21c844fce1e79898ad2d3ed4519ab872f9ee"/>
    <x v="1"/>
    <n v="13175023.66447"/>
    <n v="6052349.326510001"/>
    <n v="13178716.110429998"/>
    <n v="7001244.535699999"/>
    <n v="3258243.7236100002"/>
    <n v="6148024.3029999994"/>
    <n v="4373873.931809999"/>
    <n v="9169396.1975800022"/>
    <n v="35081594.755000003"/>
    <n v="34439164.060000002"/>
    <n v="141.197"/>
    <n v="136.08000000000001"/>
    <n v="8494.59238"/>
    <n v="-35401.486900000004"/>
    <n v="2219599.5237499997"/>
    <n v="1645397.2214299999"/>
    <n v="3447743.2062999997"/>
    <n v="2590078.57711"/>
    <n v="0"/>
    <n v="0"/>
    <n v="0"/>
    <n v="0"/>
    <n v="0"/>
    <n v="0"/>
    <s v="Daños Sin Autos"/>
    <s v="Totales"/>
    <s v="Daños Sin Autos Total"/>
    <x v="24"/>
    <x v="1"/>
    <n v="13598277.13417"/>
    <n v="6432910.42368"/>
    <n v="770211891.61088026"/>
    <n v="686509089.51392007"/>
    <n v="736376107.87258017"/>
    <n v="657385268.86126006"/>
    <n v="128019015.01128"/>
    <n v="109121030.81238005"/>
    <n v="38205787.818519995"/>
    <n v="42701209.275690004"/>
    <n v="13175023.66447"/>
    <n v="6052349.32651"/>
    <n v="10.291458392574825"/>
    <n v="5.5464554187691446"/>
    <n v="7122674.3379599992"/>
    <n v="117.68445530336211"/>
    <n v="100"/>
    <n v="100.00000000000003"/>
    <n v="96.887447832369588"/>
    <n v="94.084153639554401"/>
    <n v="1.7105713126442057"/>
    <n v="1.789170442062979"/>
    <n v="0.88161240964709475"/>
    <n v="0.92067005653990974"/>
    <m/>
    <m/>
    <m/>
    <n v="0"/>
    <m/>
    <n v="0"/>
    <m/>
    <n v="0"/>
    <m/>
    <n v="-47.00340201940805"/>
    <n v="24.73045822601998"/>
    <n v="101.58079071990988"/>
    <n v="8.5281417022124302"/>
    <n v="34.897488268575394"/>
    <n v="33.11345982973917"/>
    <n v="64.378330720633855"/>
    <n v="63.526922927022852"/>
    <s v="Grandes"/>
    <n v="2024"/>
    <n v="3"/>
    <d v="2025-11-04T00:00:00"/>
    <x v="24"/>
    <x v="1"/>
  </r>
  <r>
    <n v="2025"/>
    <n v="9"/>
    <n v="74"/>
    <x v="6"/>
    <s v="Total General"/>
    <n v="46"/>
    <s v="25fc0e7096fc653718202dc30b0c580b8ab87eac11a700cba03a7c021bc35b0c"/>
    <s v="1fdf26a6fd55ee3b01ed15163fbd21c844fce1e79898ad2d3ed4519ab872f9ee"/>
    <x v="12"/>
    <n v="13598277.13417"/>
    <n v="6432910.42368"/>
    <n v="13605434.347290002"/>
    <n v="7382323.8662"/>
    <n v="3677143.1917300001"/>
    <n v="6543375.51724"/>
    <n v="4917394.9676599987"/>
    <n v="9651728.848869998"/>
    <n v="35081594.755000003"/>
    <n v="34439164.060000002"/>
    <n v="141.197"/>
    <n v="136.08000000000001"/>
    <n v="8494.59238"/>
    <n v="-35401.486900000004"/>
    <n v="2641517.9670799999"/>
    <n v="2040077.13194"/>
    <n v="3868242.31433"/>
    <n v="2895979.3714000001"/>
    <n v="423253.46970000002"/>
    <n v="380561.09717000002"/>
    <n v="0"/>
    <n v="0"/>
    <n v="0"/>
    <n v="0"/>
    <s v="Total General"/>
    <s v="Totales"/>
    <s v="Total General"/>
    <x v="26"/>
    <x v="1"/>
    <n v="13598277.13417"/>
    <n v="6432910.42368"/>
    <n v="770211891.61088026"/>
    <n v="686509089.51392007"/>
    <n v="736376107.87258017"/>
    <n v="657385268.86126006"/>
    <n v="770211891.61088026"/>
    <n v="686509089.51392007"/>
    <n v="414187189.75591999"/>
    <n v="392042358.71284997"/>
    <n v="13598277.13417"/>
    <n v="6432910.42368"/>
    <n v="1.7655241735789771"/>
    <n v="0.93704664977339125"/>
    <n v="7165366.7104899995"/>
    <n v="111.38607937262388"/>
    <n v="100"/>
    <n v="100"/>
    <n v="100"/>
    <n v="100"/>
    <n v="1.7655241735789771"/>
    <n v="1.8466483348374734"/>
    <n v="0.93704664977339125"/>
    <n v="0.97856017291401365"/>
    <n v="5.4952860934771496E-2"/>
    <m/>
    <m/>
    <n v="42692.372529999993"/>
    <n v="11.218270298114286"/>
    <n v="0"/>
    <m/>
    <n v="0"/>
    <m/>
    <n v="-43.803573827579726"/>
    <n v="27.04124320639125"/>
    <n v="101.71718687630671"/>
    <n v="0.88779742171575504"/>
    <n v="29.481279198892985"/>
    <n v="33.572854576653285"/>
    <n v="68.287293101945309"/>
    <n v="70.445154136362774"/>
    <s v="Medianas"/>
    <n v="2024"/>
    <n v="3"/>
    <d v="2025-11-04T00:00:00"/>
    <x v="26"/>
    <x v="12"/>
  </r>
  <r>
    <n v="2025"/>
    <n v="9"/>
    <n v="74"/>
    <x v="6"/>
    <s v="Total General Sin Pensiones"/>
    <n v="46"/>
    <s v="25fc0e7096fc653718202dc30b0c580b8ab87eac11a700cba03a7c021bc35b0c"/>
    <s v="1fdf26a6fd55ee3b01ed15163fbd21c844fce1e79898ad2d3ed4519ab872f9ee"/>
    <x v="12"/>
    <n v="13598277.13417"/>
    <n v="6432910.42368"/>
    <n v="13605434.347290002"/>
    <n v="7382323.8662"/>
    <n v="3677143.1917300001"/>
    <n v="6543375.51724"/>
    <n v="4917394.9676599987"/>
    <n v="9651728.848869998"/>
    <n v="35081594.755000003"/>
    <n v="34439164.060000002"/>
    <n v="141.197"/>
    <n v="136.08000000000001"/>
    <n v="8494.59238"/>
    <n v="-35401.486900000004"/>
    <n v="2641517.9670799999"/>
    <n v="2040077.13194"/>
    <n v="3868242.31433"/>
    <n v="2895979.3714000001"/>
    <n v="423253.46970000002"/>
    <n v="380561.09717000002"/>
    <n v="0"/>
    <n v="0"/>
    <n v="0"/>
    <n v="0"/>
    <s v="Total General Sin Pensiones"/>
    <s v="Totales"/>
    <s v="Total General Sin Pensiones"/>
    <x v="25"/>
    <x v="1"/>
    <n v="13598277.13417"/>
    <n v="6432910.42368"/>
    <n v="770211891.61088026"/>
    <n v="686509089.51392007"/>
    <n v="736376107.87258017"/>
    <n v="657385268.86126006"/>
    <n v="736376107.87258017"/>
    <n v="657385268.86126006"/>
    <n v="388158878.08341002"/>
    <n v="368517055.66387999"/>
    <n v="13598277.13417"/>
    <n v="6432910.42368"/>
    <n v="1.8466483348374734"/>
    <n v="0.97856017291401365"/>
    <n v="7165366.7104899995"/>
    <n v="111.38607937262388"/>
    <n v="100"/>
    <n v="100"/>
    <n v="100"/>
    <n v="100"/>
    <n v="1.7655241735789771"/>
    <n v="1.8466483348374734"/>
    <n v="0.93704664977339125"/>
    <n v="0.97856017291401365"/>
    <n v="5.7477892774494832E-2"/>
    <m/>
    <m/>
    <n v="42692.372529999993"/>
    <n v="11.218270298114286"/>
    <n v="0"/>
    <m/>
    <n v="0"/>
    <m/>
    <n v="-43.803573827579726"/>
    <n v="27.04124320639125"/>
    <n v="101.71718687630671"/>
    <n v="0.94732940539359045"/>
    <n v="29.481279198892985"/>
    <n v="33.572854576653285"/>
    <n v="68.287293101945309"/>
    <n v="70.445154136362774"/>
    <s v="Medianas"/>
    <n v="2024"/>
    <n v="3"/>
    <d v="2025-11-04T00:00:00"/>
    <x v="25"/>
    <x v="12"/>
  </r>
  <r>
    <n v="2025"/>
    <n v="9"/>
    <n v="3"/>
    <x v="7"/>
    <s v="Incendio"/>
    <n v="3"/>
    <s v="4e07408562bedb8b60ce05c1decfe3ad16b72230967de01f640b7e4729b49fce"/>
    <s v="1fdf26a6fd55ee3b01ed15163fbd21c844fce1e79898ad2d3ed4519ab872f9ee"/>
    <x v="14"/>
    <n v="764490.44922000007"/>
    <n v="742232.04891999997"/>
    <n v="898090.11184999999"/>
    <n v="823057.45496999996"/>
    <n v="-851692.89366000018"/>
    <n v="227409.50247999997"/>
    <n v="-767080.9756999996"/>
    <n v="361421.51606999995"/>
    <n v="35081594.755000003"/>
    <n v="34439164.060000002"/>
    <n v="141.197"/>
    <n v="136.08000000000001"/>
    <n v="0"/>
    <n v="0"/>
    <n v="44455.935270000002"/>
    <n v="116063.12093999999"/>
    <n v="277772.50560999999"/>
    <n v="213192.08318000002"/>
    <n v="0"/>
    <n v="0"/>
    <n v="0"/>
    <n v="0"/>
    <n v="0"/>
    <n v="0"/>
    <s v="Incendio"/>
    <s v="Daños Sin Autos"/>
    <s v="Incendio"/>
    <x v="0"/>
    <x v="1"/>
    <n v="23235788.467980001"/>
    <n v="18450547.52786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2.7825572993430212"/>
    <n v="3.2115492134571824"/>
    <n v="22258.400300000096"/>
    <n v="2.9988465645464535"/>
    <m/>
    <m/>
    <n v="3.29014205940764"/>
    <n v="4.0228185521261119"/>
    <n v="9.9257159951281204E-2"/>
    <n v="0.10381793231024881"/>
    <n v="0.10811685675502626"/>
    <n v="0.11290670540970801"/>
    <m/>
    <m/>
    <m/>
    <n v="0"/>
    <m/>
    <n v="0"/>
    <m/>
    <n v="0"/>
    <m/>
    <n v="-474.51948329859448"/>
    <n v="-111.40661005366015"/>
    <n v="30.638599183489429"/>
    <n v="-5.2365928395477619"/>
    <n v="-61.696760426611355"/>
    <n v="30.292129738923812"/>
    <n v="16.00444045834303"/>
    <n v="54.440633633663992"/>
    <s v="Medianas"/>
    <n v="2024"/>
    <n v="3"/>
    <d v="2025-11-04T00:00:00"/>
    <x v="0"/>
    <x v="14"/>
  </r>
  <r>
    <n v="2025"/>
    <n v="9"/>
    <n v="3"/>
    <x v="7"/>
    <s v="RC General"/>
    <n v="3"/>
    <s v="4e07408562bedb8b60ce05c1decfe3ad16b72230967de01f640b7e4729b49fce"/>
    <s v="1fdf26a6fd55ee3b01ed15163fbd21c844fce1e79898ad2d3ed4519ab872f9ee"/>
    <x v="14"/>
    <n v="222742.80697000001"/>
    <n v="220314.36283000003"/>
    <n v="251245.66785"/>
    <n v="258446.89541000006"/>
    <n v="9706.4683300000015"/>
    <n v="178265.29386999999"/>
    <n v="172458.34496999998"/>
    <n v="204444.18412999998"/>
    <n v="35081594.755000003"/>
    <n v="34439164.060000002"/>
    <n v="141.197"/>
    <n v="136.08000000000001"/>
    <n v="0"/>
    <n v="0"/>
    <n v="6037.7383399999999"/>
    <n v="2586.3503599999999"/>
    <n v="-3875.1258599999996"/>
    <n v="9203.2660899999992"/>
    <n v="0"/>
    <n v="0"/>
    <n v="0"/>
    <n v="0"/>
    <n v="0"/>
    <n v="0"/>
    <s v="RC General"/>
    <s v="Daños Sin Autos"/>
    <s v="Responsabilidad Civil y Riesgos Profesionales"/>
    <x v="21"/>
    <x v="1"/>
    <n v="23235788.467980001"/>
    <n v="18450547.527869999"/>
    <n v="770211891.61088026"/>
    <n v="686509089.51392007"/>
    <n v="736376107.87258017"/>
    <n v="657385268.86126006"/>
    <n v="12779803.45988"/>
    <n v="11517178.810919996"/>
    <n v="5456545.1292399997"/>
    <n v="4845520.4425199972"/>
    <n v="247783.92315000002"/>
    <n v="241392.84550999998"/>
    <n v="1.7429282670055359"/>
    <n v="1.9129195304418585"/>
    <n v="2428.4441399999778"/>
    <n v="1.102263197372122"/>
    <n v="89.893970576597511"/>
    <n v="91.267975388638121"/>
    <n v="0.95861953329860095"/>
    <n v="1.1940803518009957"/>
    <n v="2.891967903847065E-2"/>
    <n v="3.0248510861319609E-2"/>
    <n v="3.209198045520311E-2"/>
    <n v="3.3513735896703971E-2"/>
    <m/>
    <m/>
    <m/>
    <n v="0"/>
    <m/>
    <n v="0"/>
    <m/>
    <n v="0"/>
    <m/>
    <n v="-94.555043149858193"/>
    <n v="4.3577022585098835"/>
    <n v="80.914059156258404"/>
    <n v="0.17788670486725985"/>
    <n v="133.44626595756347"/>
    <n v="-142.10598522420858"/>
    <n v="-155.80754169362646"/>
    <n v="28.102527240956913"/>
    <s v="Medianas"/>
    <n v="2024"/>
    <n v="3"/>
    <d v="2025-11-04T00:00:00"/>
    <x v="21"/>
    <x v="14"/>
  </r>
  <r>
    <n v="2025"/>
    <n v="9"/>
    <n v="3"/>
    <x v="7"/>
    <s v="Responsabilidad Civil y Riesgos Profesionales"/>
    <n v="3"/>
    <s v="4e07408562bedb8b60ce05c1decfe3ad16b72230967de01f640b7e4729b49fce"/>
    <s v="1fdf26a6fd55ee3b01ed15163fbd21c844fce1e79898ad2d3ed4519ab872f9ee"/>
    <x v="12"/>
    <n v="247783.92315000002"/>
    <n v="241392.84550999998"/>
    <n v="281329.58788999997"/>
    <n v="285141.31266"/>
    <n v="96896.342579999968"/>
    <n v="180398.15881999998"/>
    <n v="265721.28311000002"/>
    <n v="206510.51402000012"/>
    <n v="35081594.755000003"/>
    <n v="34439164.060000002"/>
    <n v="141.197"/>
    <n v="136.08000000000001"/>
    <n v="0"/>
    <n v="0"/>
    <n v="7461.8486800000001"/>
    <n v="3585.2808999999997"/>
    <n v="993.92597999999998"/>
    <n v="25284.354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3235788.467980001"/>
    <n v="18450547.527869999"/>
    <n v="770211891.61088026"/>
    <n v="686509089.51392007"/>
    <n v="736376107.87258017"/>
    <n v="657385268.86126006"/>
    <n v="16329723.705329999"/>
    <n v="14886594.835909994"/>
    <n v="6466126.8833499998"/>
    <n v="5654617.5786299994"/>
    <n v="247783.92315000002"/>
    <n v="241392.84550999998"/>
    <n v="1.5173797647851426"/>
    <n v="1.6215450757597247"/>
    <n v="6391.0776400000323"/>
    <n v="2.6475837038572259"/>
    <n v="100"/>
    <n v="100"/>
    <n v="1.0663891328304085"/>
    <n v="1.308323480077598"/>
    <n v="3.2170877371390058E-2"/>
    <n v="3.3649098674026455E-2"/>
    <n v="3.5162366995157658E-2"/>
    <n v="3.6720148282018396E-2"/>
    <m/>
    <m/>
    <m/>
    <n v="0"/>
    <m/>
    <n v="0"/>
    <m/>
    <n v="0"/>
    <m/>
    <n v="-46.287510241896392"/>
    <n v="39.105177344916839"/>
    <n v="74.732189530665593"/>
    <n v="1.4985221343166635"/>
    <n v="108.12452045249788"/>
    <n v="-96.069007967998004"/>
    <n v="750.74490758356069"/>
    <n v="14.179839277758848"/>
    <s v="Medianas"/>
    <n v="2024"/>
    <n v="3"/>
    <d v="2025-11-04T00:00:00"/>
    <x v="22"/>
    <x v="12"/>
  </r>
  <r>
    <n v="2025"/>
    <n v="9"/>
    <n v="3"/>
    <x v="7"/>
    <s v="RC Otros"/>
    <n v="3"/>
    <s v="4e07408562bedb8b60ce05c1decfe3ad16b72230967de01f640b7e4729b49fce"/>
    <s v="1fdf26a6fd55ee3b01ed15163fbd21c844fce1e79898ad2d3ed4519ab872f9ee"/>
    <x v="14"/>
    <n v="0"/>
    <n v="0"/>
    <n v="0"/>
    <n v="0"/>
    <n v="2.9539900000000001"/>
    <n v="0"/>
    <n v="3.8630800000000001"/>
    <n v="5.1000000000000004E-4"/>
    <n v="0"/>
    <n v="0"/>
    <n v="0"/>
    <n v="0"/>
    <n v="0"/>
    <n v="0"/>
    <n v="2.9539899999999997"/>
    <n v="0"/>
    <n v="0"/>
    <n v="0"/>
    <n v="0"/>
    <n v="0"/>
    <n v="0"/>
    <n v="0"/>
    <n v="0"/>
    <n v="0"/>
    <s v="RC Otros"/>
    <s v="Daños Sin Autos"/>
    <s v="Responsabilidad Civil y Riesgos Profesionales"/>
    <x v="33"/>
    <x v="1"/>
    <n v="23235788.467980001"/>
    <n v="18450547.527869999"/>
    <n v="770211891.61088026"/>
    <n v="686509089.51392007"/>
    <n v="736376107.87258017"/>
    <n v="657385268.86126006"/>
    <n v="1590909.0740200002"/>
    <n v="1370676.1790300002"/>
    <n v="443204.58119"/>
    <n v="743001.8912999999"/>
    <n v="247783.92315000002"/>
    <n v="241392.84550999998"/>
    <m/>
    <m/>
    <m/>
    <m/>
    <m/>
    <m/>
    <m/>
    <m/>
    <m/>
    <m/>
    <m/>
    <m/>
    <m/>
    <m/>
    <m/>
    <n v="0"/>
    <m/>
    <n v="0"/>
    <m/>
    <n v="0"/>
    <m/>
    <m/>
    <m/>
    <m/>
    <n v="6.6650709973903376E-4"/>
    <m/>
    <m/>
    <m/>
    <m/>
    <s v="Medianas"/>
    <n v="2024"/>
    <n v="3"/>
    <d v="2025-11-04T00:00:00"/>
    <x v="33"/>
    <x v="14"/>
  </r>
  <r>
    <n v="2025"/>
    <n v="9"/>
    <n v="3"/>
    <x v="7"/>
    <s v="RC Aviones y Barcos"/>
    <n v="3"/>
    <s v="4e07408562bedb8b60ce05c1decfe3ad16b72230967de01f640b7e4729b49fce"/>
    <s v="1fdf26a6fd55ee3b01ed15163fbd21c844fce1e79898ad2d3ed4519ab872f9ee"/>
    <x v="16"/>
    <n v="25041.116180000001"/>
    <n v="21078.482680000001"/>
    <n v="30083.920039999997"/>
    <n v="26694.417250000002"/>
    <n v="87186.920259999999"/>
    <n v="2132.8649499999997"/>
    <n v="93259.075060000032"/>
    <n v="2066.3293799999997"/>
    <n v="35081594.755000003"/>
    <n v="34439164.060000002"/>
    <n v="141.197"/>
    <n v="136.08000000000001"/>
    <n v="0"/>
    <n v="0"/>
    <n v="1421.1563500000002"/>
    <n v="998.93054000000006"/>
    <n v="4869.0518400000001"/>
    <n v="16081.088900000001"/>
    <n v="0"/>
    <n v="0"/>
    <n v="0"/>
    <n v="0"/>
    <n v="0"/>
    <n v="0"/>
    <s v="RC Aviones y Barcos"/>
    <s v="Daños Sin Autos"/>
    <s v="Responsabilidad Civil y Riesgos Profesionales"/>
    <x v="20"/>
    <x v="1"/>
    <n v="23235788.467980001"/>
    <n v="18450547.527869999"/>
    <n v="770211891.61088026"/>
    <n v="686509089.51392007"/>
    <n v="736376107.87258017"/>
    <n v="657385268.86126006"/>
    <n v="1654428.4389900002"/>
    <n v="1753080.82653"/>
    <n v="526599.48598999996"/>
    <n v="-6953.7859100000169"/>
    <n v="247783.92315000002"/>
    <n v="241392.84550999998"/>
    <n v="1.5135811008717408"/>
    <n v="1.2023679890289012"/>
    <n v="3962.6334999999999"/>
    <n v="18.799424798066156"/>
    <n v="10.106029423402484"/>
    <n v="8.7320246113618971"/>
    <n v="0.10776959953180769"/>
    <n v="0.11424312827660232"/>
    <n v="3.2511983329194115E-3"/>
    <n v="3.4005878127068485E-3"/>
    <n v="3.0703865399545598E-3"/>
    <n v="3.2064123853144289E-3"/>
    <m/>
    <m/>
    <m/>
    <n v="0"/>
    <m/>
    <n v="0"/>
    <m/>
    <n v="0"/>
    <m/>
    <n v="3987.7843794094892"/>
    <n v="348.1750559091891"/>
    <n v="10.118683504784414"/>
    <n v="16.556590460032403"/>
    <n v="42.26778470503065"/>
    <n v="-69.721877229346092"/>
    <n v="29.187537875957386"/>
    <n v="6.211833951120064"/>
    <s v="Medianas"/>
    <n v="2024"/>
    <n v="3"/>
    <d v="2025-11-04T00:00:00"/>
    <x v="20"/>
    <x v="16"/>
  </r>
  <r>
    <n v="2025"/>
    <n v="9"/>
    <n v="3"/>
    <x v="7"/>
    <s v="Maritimo y Transportes"/>
    <n v="3"/>
    <s v="4e07408562bedb8b60ce05c1decfe3ad16b72230967de01f640b7e4729b49fce"/>
    <s v="1fdf26a6fd55ee3b01ed15163fbd21c844fce1e79898ad2d3ed4519ab872f9ee"/>
    <x v="27"/>
    <n v="273796.45929000003"/>
    <n v="236910.38503999999"/>
    <n v="358597.10725"/>
    <n v="357351.29200999998"/>
    <n v="86306.919150000002"/>
    <n v="304131.86615999998"/>
    <n v="158557.85169000004"/>
    <n v="585950.04500000004"/>
    <n v="35081594.755000003"/>
    <n v="34439164.060000002"/>
    <n v="141.197"/>
    <n v="136.08000000000001"/>
    <n v="1229.1548799999998"/>
    <n v="680.14733000000001"/>
    <n v="28255.68619"/>
    <n v="50950.604639999998"/>
    <n v="115405.4807"/>
    <n v="78625.13884"/>
    <n v="0"/>
    <n v="0"/>
    <n v="0"/>
    <n v="0"/>
    <n v="0"/>
    <n v="0"/>
    <s v="Maritimo y Transportes"/>
    <s v="Daños Sin Autos"/>
    <s v="Maritimo y Transportes"/>
    <x v="19"/>
    <x v="1"/>
    <n v="23235788.467980001"/>
    <n v="18450547.527869999"/>
    <n v="770211891.61088026"/>
    <n v="686509089.51392007"/>
    <n v="736376107.87258017"/>
    <n v="657385268.86126006"/>
    <n v="19761447.802860003"/>
    <n v="14710203.640279999"/>
    <n v="2527791.244059999"/>
    <n v="11141291.585630003"/>
    <n v="273796.45929000003"/>
    <n v="236910.38503999999"/>
    <n v="1.3855080964785103"/>
    <n v="1.6105173717057431"/>
    <n v="36886.074250000034"/>
    <n v="15.569631632556824"/>
    <n v="100"/>
    <n v="100"/>
    <n v="1.1783394381787573"/>
    <n v="1.2840290223482047"/>
    <n v="3.5548199433452152E-2"/>
    <n v="3.7181605481607607E-2"/>
    <n v="3.4509431653373071E-2"/>
    <n v="3.6038286262541651E-2"/>
    <m/>
    <m/>
    <m/>
    <n v="0"/>
    <m/>
    <n v="0"/>
    <m/>
    <n v="0"/>
    <m/>
    <n v="-71.621875655543761"/>
    <n v="31.522291914880224"/>
    <n v="128.37422306694165"/>
    <n v="3.4143214694967687"/>
    <n v="-44.542981600227769"/>
    <n v="46.779366501147912"/>
    <n v="24.48383388606257"/>
    <n v="64.801926447065583"/>
    <s v="Resto"/>
    <n v="2024"/>
    <n v="3"/>
    <d v="2025-11-04T00:00:00"/>
    <x v="19"/>
    <x v="27"/>
  </r>
  <r>
    <n v="2025"/>
    <n v="9"/>
    <n v="3"/>
    <x v="7"/>
    <s v="MyT Cascos"/>
    <n v="3"/>
    <s v="4e07408562bedb8b60ce05c1decfe3ad16b72230967de01f640b7e4729b49fce"/>
    <s v="1fdf26a6fd55ee3b01ed15163fbd21c844fce1e79898ad2d3ed4519ab872f9ee"/>
    <x v="24"/>
    <n v="69465.127590000004"/>
    <n v="61089.925029999999"/>
    <n v="79339.014980000007"/>
    <n v="78452.843029999989"/>
    <n v="-7947.3204100000012"/>
    <n v="9516.5589799999998"/>
    <n v="-1888.3750499999987"/>
    <n v="241038.24460000006"/>
    <n v="35081594.755000003"/>
    <n v="34439164.060000002"/>
    <n v="141.197"/>
    <n v="136.08000000000001"/>
    <n v="0"/>
    <n v="0"/>
    <n v="2599.6173399999998"/>
    <n v="16743.292079999999"/>
    <n v="56153.241470000001"/>
    <n v="33675.687570000002"/>
    <n v="0"/>
    <n v="0"/>
    <n v="0"/>
    <n v="0"/>
    <n v="0"/>
    <n v="0"/>
    <s v="MyT Cascos"/>
    <s v="Daños Sin Autos"/>
    <s v="Maritimo y Transportes"/>
    <x v="18"/>
    <x v="1"/>
    <n v="23235788.467980001"/>
    <n v="18450547.527869999"/>
    <n v="770211891.61088026"/>
    <n v="686509089.51392007"/>
    <n v="736376107.87258017"/>
    <n v="657385268.86126006"/>
    <n v="9273622.9556900002"/>
    <n v="5743535.6412700005"/>
    <n v="-3535315.863200001"/>
    <n v="5844440.7108500013"/>
    <n v="273796.45929000003"/>
    <n v="236910.38503999999"/>
    <n v="0.74906137463113498"/>
    <n v="1.0636292493954456"/>
    <n v="8375.2025600000052"/>
    <n v="13.70962978901531"/>
    <n v="25.371083238305815"/>
    <n v="25.786089968021269"/>
    <n v="0.2989574796901176"/>
    <n v="0.33110087891821194"/>
    <n v="9.0189632679801013E-3"/>
    <n v="9.4333760760771448E-3"/>
    <n v="8.8986330935915889E-3"/>
    <n v="9.2928649185920389E-3"/>
    <m/>
    <m/>
    <m/>
    <n v="0"/>
    <m/>
    <n v="0"/>
    <m/>
    <n v="0"/>
    <m/>
    <n v="-183.51044139695966"/>
    <n v="-11.440733913147055"/>
    <n v="15.57795164313365"/>
    <n v="0.22479802986561043"/>
    <n v="-84.47367860765408"/>
    <n v="66.747126850125966"/>
    <n v="4.6295053890857778"/>
    <n v="49.719228583519012"/>
    <s v="Medianas"/>
    <n v="2024"/>
    <n v="3"/>
    <d v="2025-11-04T00:00:00"/>
    <x v="18"/>
    <x v="24"/>
  </r>
  <r>
    <n v="2025"/>
    <n v="9"/>
    <n v="3"/>
    <x v="7"/>
    <s v="MyT Carga"/>
    <n v="3"/>
    <s v="4e07408562bedb8b60ce05c1decfe3ad16b72230967de01f640b7e4729b49fce"/>
    <s v="1fdf26a6fd55ee3b01ed15163fbd21c844fce1e79898ad2d3ed4519ab872f9ee"/>
    <x v="29"/>
    <n v="204331.33169999998"/>
    <n v="175820.46000999998"/>
    <n v="279258.09227000002"/>
    <n v="278898.44897999999"/>
    <n v="94254.239559999987"/>
    <n v="294615.30718"/>
    <n v="160446.22673999993"/>
    <n v="344911.80039999995"/>
    <n v="35081594.755000003"/>
    <n v="34439164.060000002"/>
    <n v="141.197"/>
    <n v="136.08000000000001"/>
    <n v="1229.1548799999998"/>
    <n v="680.14733000000001"/>
    <n v="25656.068850000003"/>
    <n v="34207.312560000006"/>
    <n v="59252.239229999999"/>
    <n v="44949.451270000005"/>
    <n v="0"/>
    <n v="0"/>
    <n v="0"/>
    <n v="0"/>
    <n v="0"/>
    <n v="0"/>
    <s v="MyT Carga"/>
    <s v="Daños Sin Autos"/>
    <s v="Maritimo y Transportes"/>
    <x v="17"/>
    <x v="1"/>
    <n v="23235788.467980001"/>
    <n v="18450547.527869999"/>
    <n v="770211891.61088026"/>
    <n v="686509089.51392007"/>
    <n v="736376107.87258017"/>
    <n v="657385268.86126006"/>
    <n v="10487824.847170001"/>
    <n v="8966667.9990099985"/>
    <n v="6063107.107259999"/>
    <n v="5296850.8747799993"/>
    <n v="273796.45929000003"/>
    <n v="236910.38503999999"/>
    <n v="1.9482717787295625"/>
    <n v="1.9608226827335657"/>
    <n v="28510.87169"/>
    <n v="16.215900975562469"/>
    <n v="74.628916761694171"/>
    <n v="74.213910031978727"/>
    <n v="0.87938195848863954"/>
    <n v="0.95292814342999266"/>
    <n v="2.6529236165472043E-2"/>
    <n v="2.7748229405530459E-2"/>
    <n v="2.5610798559781479E-2"/>
    <n v="2.674542134394961E-2"/>
    <m/>
    <m/>
    <m/>
    <n v="0"/>
    <m/>
    <n v="0"/>
    <m/>
    <n v="0"/>
    <m/>
    <n v="-68.007690957342604"/>
    <n v="46.128138438594632"/>
    <n v="167.56599724698901"/>
    <n v="1.5545534309816071"/>
    <n v="-24.998291505656944"/>
    <n v="31.819716494616944"/>
    <n v="43.29974560186762"/>
    <n v="76.101735601899378"/>
    <s v="Resto"/>
    <n v="2024"/>
    <n v="3"/>
    <d v="2025-11-04T00:00:00"/>
    <x v="17"/>
    <x v="29"/>
  </r>
  <r>
    <n v="2025"/>
    <n v="9"/>
    <n v="3"/>
    <x v="7"/>
    <s v="Camiones"/>
    <n v="3"/>
    <s v="4e07408562bedb8b60ce05c1decfe3ad16b72230967de01f640b7e4729b49fce"/>
    <s v="1fdf26a6fd55ee3b01ed15163fbd21c844fce1e79898ad2d3ed4519ab872f9ee"/>
    <x v="20"/>
    <n v="0"/>
    <n v="0"/>
    <n v="0"/>
    <n v="0"/>
    <n v="46.816579999999988"/>
    <n v="407.97325000000001"/>
    <n v="132.70008999999999"/>
    <n v="530.09772999999996"/>
    <n v="0"/>
    <n v="0"/>
    <n v="0"/>
    <n v="0"/>
    <n v="0"/>
    <n v="0"/>
    <n v="46.816580000000002"/>
    <n v="407.97325000000001"/>
    <n v="0"/>
    <n v="0"/>
    <n v="0"/>
    <n v="0"/>
    <n v="0"/>
    <n v="0"/>
    <n v="0"/>
    <n v="0"/>
    <s v="Camiones"/>
    <s v="Automóviles"/>
    <s v="Automóviles"/>
    <x v="10"/>
    <x v="1"/>
    <n v="23235788.467980001"/>
    <n v="18450547.527869999"/>
    <n v="770211891.61088026"/>
    <n v="686509089.51392007"/>
    <n v="736376107.87258017"/>
    <n v="657385268.86126006"/>
    <n v="53875874.311059996"/>
    <n v="49568265.397800006"/>
    <n v="30548482.174040005"/>
    <n v="28997259.902610004"/>
    <n v="325971.08502999996"/>
    <n v="213581.89190000002"/>
    <m/>
    <m/>
    <m/>
    <m/>
    <m/>
    <m/>
    <m/>
    <m/>
    <m/>
    <m/>
    <m/>
    <m/>
    <m/>
    <m/>
    <m/>
    <n v="0"/>
    <m/>
    <n v="0"/>
    <m/>
    <n v="0"/>
    <m/>
    <n v="-88.524595668956238"/>
    <m/>
    <m/>
    <n v="1.5325337518662239E-4"/>
    <n v="-88.524595668956238"/>
    <m/>
    <m/>
    <m/>
    <s v="Resto"/>
    <n v="2024"/>
    <n v="3"/>
    <d v="2025-11-04T00:00:00"/>
    <x v="10"/>
    <x v="20"/>
  </r>
  <r>
    <n v="2025"/>
    <n v="9"/>
    <n v="3"/>
    <x v="7"/>
    <s v="Automoviles"/>
    <n v="3"/>
    <s v="4e07408562bedb8b60ce05c1decfe3ad16b72230967de01f640b7e4729b49fce"/>
    <s v="1fdf26a6fd55ee3b01ed15163fbd21c844fce1e79898ad2d3ed4519ab872f9ee"/>
    <x v="26"/>
    <n v="325971.08502999996"/>
    <n v="213581.89190000002"/>
    <n v="498452.80970999994"/>
    <n v="326957.51751999999"/>
    <n v="225153.71848000004"/>
    <n v="153460.54066999993"/>
    <n v="326567.47370000021"/>
    <n v="205773.33597000001"/>
    <n v="35081594.755000003"/>
    <n v="34439164.060000002"/>
    <n v="141.197"/>
    <n v="136.08000000000001"/>
    <n v="9857.4542400000009"/>
    <n v="203.84757000000002"/>
    <n v="221243.66777"/>
    <n v="152919.18466999999"/>
    <n v="308380.04267"/>
    <n v="186419.10256999999"/>
    <n v="0"/>
    <n v="0"/>
    <n v="0"/>
    <n v="0"/>
    <n v="0"/>
    <n v="0"/>
    <s v="Automoviles"/>
    <s v="Totales"/>
    <s v="Automoviles Total"/>
    <x v="11"/>
    <x v="1"/>
    <n v="23235788.467980001"/>
    <n v="18450547.527869999"/>
    <n v="770211891.61088026"/>
    <n v="686509089.51392007"/>
    <n v="736376107.87258017"/>
    <n v="657385268.86126006"/>
    <n v="155156263.74667996"/>
    <n v="139227565.87292001"/>
    <n v="88685882.672319964"/>
    <n v="83821223.317339987"/>
    <n v="325971.08502999996"/>
    <n v="213581.89190000002"/>
    <n v="0.2100921207810246"/>
    <n v="0.15340488829270127"/>
    <n v="112389.19312999994"/>
    <n v="52.621124445615955"/>
    <n v="100"/>
    <n v="100"/>
    <n v="1.4028836829841316"/>
    <n v="1.1575910773237454"/>
    <n v="4.2322260741552438E-2"/>
    <n v="4.4266928481933421E-2"/>
    <n v="3.1111298475483523E-2"/>
    <n v="3.2489607238989728E-2"/>
    <m/>
    <m/>
    <m/>
    <n v="0"/>
    <m/>
    <n v="0"/>
    <m/>
    <n v="0"/>
    <m/>
    <n v="46.717662727494513"/>
    <n v="69.071684213732809"/>
    <n v="71.850913626072213"/>
    <n v="0.25387774434394111"/>
    <n v="44.680125157248526"/>
    <n v="65.422984242832044"/>
    <n v="71.743834605650747"/>
    <n v="82.029782657375023"/>
    <s v="Resto"/>
    <n v="2024"/>
    <n v="3"/>
    <d v="2025-11-04T00:00:00"/>
    <x v="11"/>
    <x v="26"/>
  </r>
  <r>
    <n v="2025"/>
    <n v="9"/>
    <n v="3"/>
    <x v="7"/>
    <s v="Automoviles Residentes"/>
    <n v="3"/>
    <s v="4e07408562bedb8b60ce05c1decfe3ad16b72230967de01f640b7e4729b49fce"/>
    <s v="1fdf26a6fd55ee3b01ed15163fbd21c844fce1e79898ad2d3ed4519ab872f9ee"/>
    <x v="9"/>
    <n v="325971.08502999996"/>
    <n v="213581.89190000002"/>
    <n v="498452.80970999983"/>
    <n v="326957.51751999999"/>
    <n v="225106.9019"/>
    <n v="153052.56741999995"/>
    <n v="326434.77361000003"/>
    <n v="205243.23823999986"/>
    <n v="35081594.755000003"/>
    <n v="34439164.060000002"/>
    <n v="141.197"/>
    <n v="136.08000000000001"/>
    <n v="9857.4542400000009"/>
    <n v="203.84757000000002"/>
    <n v="221196.85118999999"/>
    <n v="152511.21141999998"/>
    <n v="308380.04267"/>
    <n v="186419.10256999999"/>
    <n v="0"/>
    <n v="0"/>
    <n v="0"/>
    <n v="0"/>
    <n v="0"/>
    <n v="0"/>
    <s v="Automoviles Residentes"/>
    <s v="Automóviles"/>
    <s v="Automóviles"/>
    <x v="13"/>
    <x v="1"/>
    <n v="23235788.467980001"/>
    <n v="18450547.527869999"/>
    <n v="770211891.61088026"/>
    <n v="686509089.51392007"/>
    <n v="736376107.87258017"/>
    <n v="657385268.86126006"/>
    <n v="94745679.091170013"/>
    <n v="85247038.221249983"/>
    <n v="54974799.952469975"/>
    <n v="52348957.372600004"/>
    <n v="325971.08502999996"/>
    <n v="213581.89190000002"/>
    <n v="0.34404849715239355"/>
    <n v="0.25054464806820625"/>
    <n v="112389.19312999994"/>
    <n v="52.621124445615955"/>
    <n v="100"/>
    <n v="100"/>
    <n v="1.4028836829841316"/>
    <n v="1.1575910773237454"/>
    <n v="4.2322260741552438E-2"/>
    <n v="4.4266928481933421E-2"/>
    <n v="3.1111298475483523E-2"/>
    <n v="3.2489607238989728E-2"/>
    <m/>
    <m/>
    <m/>
    <n v="0"/>
    <m/>
    <n v="0"/>
    <m/>
    <n v="0"/>
    <m/>
    <n v="47.078161245261427"/>
    <n v="69.05732202575048"/>
    <n v="71.659898720093665"/>
    <n v="0.40947288956871614"/>
    <n v="45.03645281581754"/>
    <n v="65.422984242832044"/>
    <n v="71.728653149809873"/>
    <n v="81.810935315887136"/>
    <s v="Resto"/>
    <n v="2024"/>
    <n v="3"/>
    <d v="2025-11-04T00:00:00"/>
    <x v="13"/>
    <x v="9"/>
  </r>
  <r>
    <n v="2025"/>
    <n v="9"/>
    <n v="3"/>
    <x v="7"/>
    <s v="Terremoto y Erupcion Volcanica"/>
    <n v="3"/>
    <s v="4e07408562bedb8b60ce05c1decfe3ad16b72230967de01f640b7e4729b49fce"/>
    <s v="1fdf26a6fd55ee3b01ed15163fbd21c844fce1e79898ad2d3ed4519ab872f9ee"/>
    <x v="9"/>
    <n v="149194.22428999998"/>
    <n v="149364.81675"/>
    <n v="182850.33051999999"/>
    <n v="172710.59669000001"/>
    <n v="2201.00279"/>
    <n v="-57.583449999999999"/>
    <n v="2205.5367300000007"/>
    <n v="-770.2933399999996"/>
    <n v="35081594.755000003"/>
    <n v="34439164.060000002"/>
    <n v="141.197"/>
    <n v="136.08000000000001"/>
    <n v="0"/>
    <n v="0"/>
    <n v="2595.6785599999998"/>
    <n v="-5.9960200000000006"/>
    <n v="5051.9654800000008"/>
    <n v="5606.2935299999999"/>
    <n v="0"/>
    <n v="0"/>
    <n v="0"/>
    <n v="0"/>
    <n v="0"/>
    <n v="0"/>
    <s v="Terremoto y Erupcion Volcanica"/>
    <s v="Daños Sin Autos"/>
    <s v="Riesgos Catastroficos"/>
    <x v="16"/>
    <x v="1"/>
    <n v="23235788.467980001"/>
    <n v="18450547.527869999"/>
    <n v="770211891.61088026"/>
    <n v="686509089.51392007"/>
    <n v="736376107.87258017"/>
    <n v="657385268.86126006"/>
    <n v="13243395.535650002"/>
    <n v="12054429.980210001"/>
    <n v="689036.33412999962"/>
    <n v="51228.88828999993"/>
    <n v="367712.60794000002"/>
    <n v="364960.53512999997"/>
    <n v="1.1265556774196077"/>
    <n v="1.2390865183605961"/>
    <n v="-170.5924600000144"/>
    <n v="-0.11421194342275953"/>
    <n v="40.573594994693288"/>
    <n v="40.926292673479296"/>
    <n v="0.64208806383134609"/>
    <n v="0.80954137824029782"/>
    <n v="1.9370542822698275E-2"/>
    <n v="2.026060089334349E-2"/>
    <n v="2.1757150638130246E-2"/>
    <n v="2.2721047127924488E-2"/>
    <m/>
    <m/>
    <m/>
    <n v="0"/>
    <m/>
    <n v="0"/>
    <m/>
    <n v="0"/>
    <m/>
    <n v="-3922.2836422617961"/>
    <n v="1.4752600514358694"/>
    <n v="-3.8552218154815229E-2"/>
    <n v="0.31943203587065694"/>
    <n v="-43390.025049949792"/>
    <n v="-9.887603048854265"/>
    <n v="51.379578310182737"/>
    <n v="-0.10695158874423046"/>
    <s v="Resto"/>
    <n v="2024"/>
    <n v="3"/>
    <d v="2025-11-04T00:00:00"/>
    <x v="16"/>
    <x v="9"/>
  </r>
  <r>
    <n v="2025"/>
    <n v="9"/>
    <n v="3"/>
    <x v="7"/>
    <s v="Huracan y Otros Riesgos Hidrometeorologicos"/>
    <n v="3"/>
    <s v="4e07408562bedb8b60ce05c1decfe3ad16b72230967de01f640b7e4729b49fce"/>
    <s v="1fdf26a6fd55ee3b01ed15163fbd21c844fce1e79898ad2d3ed4519ab872f9ee"/>
    <x v="7"/>
    <n v="218518.38365"/>
    <n v="215595.71838000001"/>
    <n v="259021.91420999999"/>
    <n v="247922.91628"/>
    <n v="-104278.58292999999"/>
    <n v="7710.3820399999995"/>
    <n v="-61645.317309999991"/>
    <n v="270683.45616"/>
    <n v="35081594.755000003"/>
    <n v="34439164.060000002"/>
    <n v="141.197"/>
    <n v="136.08000000000001"/>
    <n v="0"/>
    <n v="0"/>
    <n v="-1738.4121399999999"/>
    <n v="1228.2840100000001"/>
    <n v="11619.21082"/>
    <n v="8076.3766999999998"/>
    <n v="0"/>
    <n v="0"/>
    <n v="0"/>
    <n v="0"/>
    <n v="0"/>
    <n v="0"/>
    <s v="Huracan y Otros Riesgos Hidrometeorologicos"/>
    <s v="Daños Sin Autos"/>
    <s v="Riesgos Catastroficos"/>
    <x v="14"/>
    <x v="1"/>
    <n v="23235788.467980001"/>
    <n v="18450547.527869999"/>
    <n v="770211891.61088026"/>
    <n v="686509089.51392007"/>
    <n v="736376107.87258017"/>
    <n v="657385268.86126006"/>
    <n v="20015897.230140001"/>
    <n v="17829353.362780001"/>
    <n v="3531534.8595499997"/>
    <n v="3750519.8539799992"/>
    <n v="367712.60794000002"/>
    <n v="364960.53512999997"/>
    <n v="1.0917241487478979"/>
    <n v="1.2092178218312217"/>
    <n v="2922.6652699999977"/>
    <n v="1.3556230578051887"/>
    <n v="59.426405005306705"/>
    <n v="59.073707326520719"/>
    <n v="0.94043885771781977"/>
    <n v="1.1685058020871057"/>
    <n v="2.8371203564901328E-2"/>
    <n v="2.967483345994322E-2"/>
    <n v="3.1404641493188626E-2"/>
    <n v="3.2795946090100336E-2"/>
    <m/>
    <m/>
    <m/>
    <n v="0"/>
    <m/>
    <n v="0"/>
    <m/>
    <n v="0"/>
    <m/>
    <n v="-1452.4437879864122"/>
    <n v="-47.720736895538529"/>
    <n v="3.5763150112332021"/>
    <n v="-2.9527836217730985"/>
    <n v="-241.53177325820599"/>
    <n v="43.866627964493055"/>
    <n v="-14.961533678412076"/>
    <n v="15.20835463259162"/>
    <s v="Resto"/>
    <n v="2024"/>
    <n v="3"/>
    <d v="2025-11-04T00:00:00"/>
    <x v="14"/>
    <x v="7"/>
  </r>
  <r>
    <n v="2025"/>
    <n v="9"/>
    <n v="3"/>
    <x v="7"/>
    <s v="Riesgos Catastroficos"/>
    <n v="3"/>
    <s v="4e07408562bedb8b60ce05c1decfe3ad16b72230967de01f640b7e4729b49fce"/>
    <s v="1fdf26a6fd55ee3b01ed15163fbd21c844fce1e79898ad2d3ed4519ab872f9ee"/>
    <x v="26"/>
    <n v="367712.60794000002"/>
    <n v="364960.53512999997"/>
    <n v="441872.24473000003"/>
    <n v="420633.51297000004"/>
    <n v="-102077.58014000001"/>
    <n v="7652.7985899999994"/>
    <n v="-59439.780579999999"/>
    <n v="269913.16281999997"/>
    <n v="35081594.755000003"/>
    <n v="34439164.060000002"/>
    <n v="141.197"/>
    <n v="136.08000000000001"/>
    <n v="0"/>
    <n v="0"/>
    <n v="857.26642000000004"/>
    <n v="1222.28799"/>
    <n v="16671.176299999999"/>
    <n v="13682.67023"/>
    <n v="0"/>
    <n v="0"/>
    <n v="0"/>
    <n v="0"/>
    <n v="0"/>
    <n v="0"/>
    <s v="Riesgos Catastroficos"/>
    <s v="Daños Sin Autos"/>
    <s v="Riesgos Catastroficos"/>
    <x v="15"/>
    <x v="1"/>
    <n v="23235788.467980001"/>
    <n v="18450547.527869999"/>
    <n v="770211891.61088026"/>
    <n v="686509089.51392007"/>
    <n v="736376107.87258017"/>
    <n v="657385268.86126006"/>
    <n v="33259292.609760001"/>
    <n v="29883949.022059996"/>
    <n v="4197920.345660001"/>
    <n v="3819120.5799400005"/>
    <n v="367712.60794000002"/>
    <n v="364960.53512999997"/>
    <n v="1.1055935923065725"/>
    <n v="1.2212593953382473"/>
    <n v="2752.0728100000415"/>
    <n v="0.75407408338541426"/>
    <n v="100"/>
    <n v="100"/>
    <n v="1.582526921549166"/>
    <n v="1.9780471803274036"/>
    <n v="4.7741746387599607E-2"/>
    <n v="4.9935434353286713E-2"/>
    <n v="5.3161792131318865E-2"/>
    <n v="5.5516993218024821E-2"/>
    <m/>
    <m/>
    <m/>
    <n v="0"/>
    <m/>
    <n v="0"/>
    <m/>
    <n v="0"/>
    <m/>
    <n v="-1433.8594886501517"/>
    <n v="-27.760152340671468"/>
    <n v="2.0968838691761702"/>
    <n v="-2.4316226067874873"/>
    <n v="-29.863794211051687"/>
    <n v="21.841541305640312"/>
    <n v="5.1422071518732615"/>
    <n v="8.9331100542061375"/>
    <s v="Resto"/>
    <n v="2024"/>
    <n v="3"/>
    <d v="2025-11-04T00:00:00"/>
    <x v="15"/>
    <x v="26"/>
  </r>
  <r>
    <n v="2025"/>
    <n v="9"/>
    <n v="3"/>
    <x v="7"/>
    <s v="GMM. Individual"/>
    <n v="3"/>
    <s v="4e07408562bedb8b60ce05c1decfe3ad16b72230967de01f640b7e4729b49fce"/>
    <s v="1fdf26a6fd55ee3b01ed15163fbd21c844fce1e79898ad2d3ed4519ab872f9ee"/>
    <x v="0"/>
    <n v="1365696.3770899998"/>
    <n v="1308419.45805"/>
    <n v="1766439.0832"/>
    <n v="1699954.6262699999"/>
    <n v="1035910.9493399999"/>
    <n v="867386.70571999985"/>
    <n v="1321335.0869200001"/>
    <n v="1169822.1582599995"/>
    <n v="35081594.755000003"/>
    <n v="34439164.060000002"/>
    <n v="141.197"/>
    <n v="136.08000000000001"/>
    <n v="0"/>
    <n v="0"/>
    <n v="1023318.9471699999"/>
    <n v="861361.01986"/>
    <n v="1317408.9449500002"/>
    <n v="1223354.2098099999"/>
    <n v="0"/>
    <n v="0"/>
    <n v="0"/>
    <n v="0"/>
    <n v="0"/>
    <n v="0"/>
    <s v="GMM. Individual"/>
    <s v="Accidentes y Enfermedades"/>
    <s v="Gastos Medicos"/>
    <x v="38"/>
    <x v="1"/>
    <n v="23235788.467980001"/>
    <n v="18450547.527869999"/>
    <n v="770211891.61088026"/>
    <n v="686509089.51392007"/>
    <n v="736376107.87258017"/>
    <n v="657385268.86126006"/>
    <n v="64432853.400370002"/>
    <n v="58098326.261530012"/>
    <n v="45110846.690220006"/>
    <n v="40981977.13877999"/>
    <n v="2122471.5022899997"/>
    <n v="2107107.4433399998"/>
    <n v="2.1195652606037738"/>
    <n v="2.2520777141842965"/>
    <n v="57276.919039999833"/>
    <n v="4.3775655190394724"/>
    <n v="64.344627271391303"/>
    <n v="62.095526366515486"/>
    <n v="5.8775555603460292"/>
    <n v="7.091493930321584"/>
    <n v="0.17731437179367324"/>
    <n v="0.1854617990031685"/>
    <n v="0.19059025991577488"/>
    <n v="0.19903388774081876"/>
    <m/>
    <m/>
    <m/>
    <n v="0"/>
    <m/>
    <n v="0"/>
    <m/>
    <n v="0"/>
    <m/>
    <n v="19.428963172788261"/>
    <n v="75.852214790764805"/>
    <n v="66.292709144872219"/>
    <n v="2.2963677814643737"/>
    <n v="18.802560549619884"/>
    <n v="7.6882667657315551"/>
    <n v="77.676635724440004"/>
    <n v="70.409780990068171"/>
    <s v="Medianas"/>
    <n v="2024"/>
    <n v="3"/>
    <d v="2025-11-04T00:00:00"/>
    <x v="38"/>
    <x v="0"/>
  </r>
  <r>
    <n v="2025"/>
    <n v="9"/>
    <n v="3"/>
    <x v="7"/>
    <s v="GMM. Gpo y Col"/>
    <n v="3"/>
    <s v="4e07408562bedb8b60ce05c1decfe3ad16b72230967de01f640b7e4729b49fce"/>
    <s v="1fdf26a6fd55ee3b01ed15163fbd21c844fce1e79898ad2d3ed4519ab872f9ee"/>
    <x v="28"/>
    <n v="755618.55032000004"/>
    <n v="798652.80825999996"/>
    <n v="1686989.7543300001"/>
    <n v="1493098.8113199999"/>
    <n v="961379.78436000005"/>
    <n v="909361.54870000028"/>
    <n v="1261424.8226400001"/>
    <n v="1306294.0213499996"/>
    <n v="35081594.755000003"/>
    <n v="34439164.060000002"/>
    <n v="141.197"/>
    <n v="136.08000000000001"/>
    <n v="321.78896000000003"/>
    <n v="2293.3237999999997"/>
    <n v="931432.37951999996"/>
    <n v="872624.98233000003"/>
    <n v="1176746.86154"/>
    <n v="983075.66607000004"/>
    <n v="0"/>
    <n v="0"/>
    <n v="0"/>
    <n v="0"/>
    <n v="0"/>
    <n v="0"/>
    <s v="GMM. Gpo y Col"/>
    <s v="Accidentes y Enfermedades"/>
    <s v="Gastos Medicos"/>
    <x v="29"/>
    <x v="1"/>
    <n v="23235788.467980001"/>
    <n v="18450547.527869999"/>
    <n v="770211891.61088026"/>
    <n v="686509089.51392007"/>
    <n v="736376107.87258017"/>
    <n v="657385268.86126006"/>
    <n v="68170459.903579995"/>
    <n v="59480952.036400005"/>
    <n v="49387857.180560008"/>
    <n v="46483201.02234"/>
    <n v="2122471.5022899997"/>
    <n v="2107107.4433399998"/>
    <n v="1.1084251908946245"/>
    <n v="1.3427034721489592"/>
    <n v="-43034.257939999923"/>
    <n v="-5.3883561786700955"/>
    <n v="35.600880836550218"/>
    <n v="37.902804187054002"/>
    <n v="3.2519600157372652"/>
    <n v="4.328613050933126"/>
    <n v="9.8105282267148763E-2"/>
    <n v="0.10261312693903284"/>
    <n v="0.11633535818520374"/>
    <n v="0.12148930712175027"/>
    <m/>
    <m/>
    <m/>
    <n v="0"/>
    <m/>
    <n v="0"/>
    <m/>
    <n v="0"/>
    <m/>
    <n v="5.7203029679849138"/>
    <n v="127.23083412296606"/>
    <n v="113.86193591195128"/>
    <n v="1.9465914077730371"/>
    <n v="6.7391374738066778"/>
    <n v="19.700538031241386"/>
    <n v="79.153164538806692"/>
    <n v="88.764783062778477"/>
    <s v="Medianas"/>
    <n v="2024"/>
    <n v="3"/>
    <d v="2025-11-04T00:00:00"/>
    <x v="29"/>
    <x v="28"/>
  </r>
  <r>
    <n v="2025"/>
    <n v="9"/>
    <n v="3"/>
    <x v="7"/>
    <s v="Accidentes Personales"/>
    <n v="3"/>
    <s v="4e07408562bedb8b60ce05c1decfe3ad16b72230967de01f640b7e4729b49fce"/>
    <s v="1fdf26a6fd55ee3b01ed15163fbd21c844fce1e79898ad2d3ed4519ab872f9ee"/>
    <x v="2"/>
    <n v="1156.5748799999999"/>
    <n v="35.177030000000002"/>
    <n v="1149.2804099999998"/>
    <n v="63.369289999999999"/>
    <n v="37.714010000000002"/>
    <n v="-4.6204000000000001"/>
    <n v="35.57199"/>
    <n v="-3.8373500000000202"/>
    <n v="35081594.755000003"/>
    <n v="34439164.060000002"/>
    <n v="141.197"/>
    <n v="136.08000000000001"/>
    <n v="0"/>
    <n v="0"/>
    <n v="37.714010000000002"/>
    <n v="-4.6204000000000001"/>
    <n v="772.59334999999999"/>
    <n v="34.583260000000003"/>
    <n v="0"/>
    <n v="0"/>
    <n v="0"/>
    <n v="0"/>
    <n v="0"/>
    <n v="0"/>
    <s v="Accidentes Personales"/>
    <s v="Accidentes y Enfermedades"/>
    <s v="Accidentes Personales"/>
    <x v="5"/>
    <x v="1"/>
    <n v="23235788.467980001"/>
    <n v="18450547.527869999"/>
    <n v="770211891.61088026"/>
    <n v="686509089.51392007"/>
    <n v="736376107.87258017"/>
    <n v="657385268.86126006"/>
    <n v="5244412.8470900012"/>
    <n v="5071348.0979000004"/>
    <n v="1202481.4765700002"/>
    <n v="1153504.7586699999"/>
    <n v="2122471.5022899997"/>
    <n v="2107107.4433399998"/>
    <n v="2.2053467446632381E-2"/>
    <n v="6.9364258419899231E-4"/>
    <n v="1121.3978499999998"/>
    <n v="3187.8696126421128"/>
    <n v="5.4491892058486334E-2"/>
    <n v="1.669446430517112E-3"/>
    <n v="4.9775581387901426E-3"/>
    <n v="1.9065575125542614E-4"/>
    <n v="1.5016320737155206E-4"/>
    <n v="1.5706306432746584E-4"/>
    <n v="5.1240443189043496E-6"/>
    <n v="5.3510523685653271E-6"/>
    <m/>
    <m/>
    <m/>
    <n v="0"/>
    <m/>
    <n v="0"/>
    <m/>
    <n v="0"/>
    <m/>
    <n v="-916.24989178426119"/>
    <n v="3.2608359953313188"/>
    <n v="-13.134707506574603"/>
    <n v="3.136348520525801E-3"/>
    <n v="-916.24989178426119"/>
    <n v="2134.0096046468725"/>
    <n v="4.8814826066002253"/>
    <n v="-13.360221101191733"/>
    <s v="Resto"/>
    <n v="2024"/>
    <n v="3"/>
    <d v="2025-11-04T00:00:00"/>
    <x v="5"/>
    <x v="2"/>
  </r>
  <r>
    <n v="2025"/>
    <n v="9"/>
    <n v="3"/>
    <x v="7"/>
    <s v="Gastos Medicos"/>
    <n v="3"/>
    <s v="4e07408562bedb8b60ce05c1decfe3ad16b72230967de01f640b7e4729b49fce"/>
    <s v="1fdf26a6fd55ee3b01ed15163fbd21c844fce1e79898ad2d3ed4519ab872f9ee"/>
    <x v="16"/>
    <n v="2121314.92741"/>
    <n v="2107072.2663099999"/>
    <n v="3453428.8375300001"/>
    <n v="3193053.4375900002"/>
    <n v="1997290.7336999995"/>
    <n v="1776748.2544200004"/>
    <n v="2582759.9095600001"/>
    <n v="2476116.17961"/>
    <n v="35081594.755000003"/>
    <n v="34439164.060000002"/>
    <n v="141.197"/>
    <n v="136.08000000000001"/>
    <n v="321.78896000000003"/>
    <n v="2293.3237999999997"/>
    <n v="1954751.32669"/>
    <n v="1733986.0021900001"/>
    <n v="2494155.8064899999"/>
    <n v="2206429.8758800002"/>
    <n v="0"/>
    <n v="0"/>
    <n v="0"/>
    <n v="0"/>
    <n v="0"/>
    <n v="0"/>
    <s v="Gastos Medicos"/>
    <s v="Accidentes y Enfermedades"/>
    <s v="Gastos Medicos"/>
    <x v="28"/>
    <x v="1"/>
    <n v="23235788.467980001"/>
    <n v="18450547.527869999"/>
    <n v="770211891.61088026"/>
    <n v="686509089.51392007"/>
    <n v="736376107.87258017"/>
    <n v="657385268.86126006"/>
    <n v="132603313.30395003"/>
    <n v="117579278.29793002"/>
    <n v="94497674.830779999"/>
    <n v="87465178.161119998"/>
    <n v="2122471.5022899997"/>
    <n v="2107107.4433399998"/>
    <n v="1.5997450399656115"/>
    <n v="1.7920438846128679"/>
    <n v="14242.661100000143"/>
    <n v="0.67594554433305643"/>
    <n v="99.945508107941521"/>
    <n v="99.998330553569488"/>
    <n v="9.1295155760832944"/>
    <n v="11.420106981254708"/>
    <n v="0.27541965406082203"/>
    <n v="0.28807492594220135"/>
    <n v="0.30692561810097863"/>
    <n v="0.32052319486256903"/>
    <m/>
    <m/>
    <m/>
    <n v="0"/>
    <m/>
    <n v="0"/>
    <m/>
    <n v="0"/>
    <m/>
    <n v="12.412702741165372"/>
    <n v="94.153428512313027"/>
    <n v="84.323081027093679"/>
    <n v="2.1135871726755306"/>
    <n v="12.73166705043618"/>
    <n v="13.04033877329751"/>
    <n v="78.373264477045709"/>
    <n v="78.587859108752639"/>
    <s v="Medianas"/>
    <n v="2024"/>
    <n v="3"/>
    <d v="2025-11-04T00:00:00"/>
    <x v="28"/>
    <x v="16"/>
  </r>
  <r>
    <n v="2025"/>
    <n v="9"/>
    <n v="3"/>
    <x v="7"/>
    <s v="AP Gpo y Col"/>
    <n v="3"/>
    <s v="4e07408562bedb8b60ce05c1decfe3ad16b72230967de01f640b7e4729b49fce"/>
    <s v="1fdf26a6fd55ee3b01ed15163fbd21c844fce1e79898ad2d3ed4519ab872f9ee"/>
    <x v="2"/>
    <n v="1156.5748799999999"/>
    <n v="35.177030000000002"/>
    <n v="1149.2804099999998"/>
    <n v="63.369289999999999"/>
    <n v="37.893650000000001"/>
    <n v="-4.0869400000000002"/>
    <n v="35.949270000000006"/>
    <n v="-2.8522800000000199"/>
    <n v="35081594.755000003"/>
    <n v="34439164.060000002"/>
    <n v="141.197"/>
    <n v="136.08000000000001"/>
    <n v="0"/>
    <n v="0"/>
    <n v="37.893650000000001"/>
    <n v="-4.0869400000000002"/>
    <n v="772.59334999999999"/>
    <n v="34.583260000000003"/>
    <n v="0"/>
    <n v="0"/>
    <n v="0"/>
    <n v="0"/>
    <n v="0"/>
    <n v="0"/>
    <s v="AP Gpo y Col"/>
    <s v="Accidentes y Enfermedades"/>
    <s v="Accidentes Personales"/>
    <x v="3"/>
    <x v="1"/>
    <n v="23235788.467980001"/>
    <n v="18450547.527869999"/>
    <n v="770211891.61088026"/>
    <n v="686509089.51392007"/>
    <n v="736376107.87258017"/>
    <n v="657385268.86126006"/>
    <n v="2314846.5560099999"/>
    <n v="2258296.9561299994"/>
    <n v="870337.63396000001"/>
    <n v="837886.56105000013"/>
    <n v="2122471.5022899997"/>
    <n v="2107107.4433399998"/>
    <n v="4.9963349708739987E-2"/>
    <n v="1.5576795560262461E-3"/>
    <n v="1121.3978499999998"/>
    <n v="3187.8696126421128"/>
    <n v="5.4491892058486334E-2"/>
    <n v="1.669446430517112E-3"/>
    <n v="4.9775581387901426E-3"/>
    <n v="1.9065575125542614E-4"/>
    <n v="1.5016320737155206E-4"/>
    <n v="1.5706306432746584E-4"/>
    <n v="5.1240443189043496E-6"/>
    <n v="5.3510523685653271E-6"/>
    <m/>
    <m/>
    <m/>
    <n v="0"/>
    <m/>
    <n v="0"/>
    <m/>
    <n v="0"/>
    <m/>
    <n v="-1027.1888014015376"/>
    <n v="3.2763680636051862"/>
    <n v="-11.618206539892652"/>
    <n v="4.3539022698105643E-3"/>
    <n v="-1027.1888014015376"/>
    <n v="2134.0096046468725"/>
    <n v="4.9047341657807433"/>
    <n v="-11.817682890508298"/>
    <s v="Resto"/>
    <n v="2024"/>
    <n v="3"/>
    <d v="2025-11-04T00:00:00"/>
    <x v="3"/>
    <x v="2"/>
  </r>
  <r>
    <n v="2025"/>
    <n v="9"/>
    <n v="3"/>
    <x v="7"/>
    <s v="Accidentes y Enfermedades Total"/>
    <n v="3"/>
    <s v="4e07408562bedb8b60ce05c1decfe3ad16b72230967de01f640b7e4729b49fce"/>
    <s v="1fdf26a6fd55ee3b01ed15163fbd21c844fce1e79898ad2d3ed4519ab872f9ee"/>
    <x v="8"/>
    <n v="2122471.5022899997"/>
    <n v="2107107.4433399998"/>
    <n v="3454578.1179399998"/>
    <n v="3193116.80688"/>
    <n v="1997328.4477099997"/>
    <n v="1776743.6340200002"/>
    <n v="2582795.4815500006"/>
    <n v="2476112.3422599994"/>
    <n v="35081594.755000003"/>
    <n v="34439164.060000002"/>
    <n v="141.197"/>
    <n v="136.08000000000001"/>
    <n v="321.78896000000003"/>
    <n v="2293.3237999999997"/>
    <n v="1954789.0407"/>
    <n v="1733981.38179"/>
    <n v="2494928.3998400001"/>
    <n v="2206464.4591399999"/>
    <n v="0"/>
    <n v="0"/>
    <n v="0"/>
    <n v="0"/>
    <n v="0"/>
    <n v="0"/>
    <s v="Accidentes y Enfermedades Total"/>
    <s v="Totales"/>
    <s v="Accidentes y Enfermedades Total"/>
    <x v="2"/>
    <x v="1"/>
    <n v="23235788.467980001"/>
    <n v="18450547.527869999"/>
    <n v="770211891.61088026"/>
    <n v="686509089.51392007"/>
    <n v="736376107.87258017"/>
    <n v="657385268.86126006"/>
    <n v="141339793.77810001"/>
    <n v="126298754.30562"/>
    <n v="98393742.550229996"/>
    <n v="90991856.303689986"/>
    <n v="2122471.5022899997"/>
    <n v="2107107.4433399998"/>
    <n v="1.5016800616125334"/>
    <n v="1.6683517228057398"/>
    <n v="15364.058949999977"/>
    <n v="0.72915403524209665"/>
    <n v="100"/>
    <n v="100"/>
    <n v="9.1344931342220832"/>
    <n v="11.420297637005964"/>
    <n v="0.27556981726819357"/>
    <n v="0.2882319890065288"/>
    <n v="0.30693074214529753"/>
    <n v="0.32052854591493757"/>
    <m/>
    <m/>
    <m/>
    <n v="0"/>
    <m/>
    <n v="0"/>
    <m/>
    <n v="0"/>
    <m/>
    <n v="12.415117716837498"/>
    <n v="94.103899418909549"/>
    <n v="84.321454021521745"/>
    <n v="2.029934420565783"/>
    <n v="12.734142432490181"/>
    <n v="13.073582015113573"/>
    <n v="78.350506604733056"/>
    <n v="78.586417950545339"/>
    <s v="Medianas"/>
    <n v="2024"/>
    <n v="3"/>
    <d v="2025-11-04T00:00:00"/>
    <x v="2"/>
    <x v="8"/>
  </r>
  <r>
    <n v="2025"/>
    <n v="9"/>
    <n v="3"/>
    <x v="7"/>
    <s v="AP Individual"/>
    <n v="3"/>
    <s v="4e07408562bedb8b60ce05c1decfe3ad16b72230967de01f640b7e4729b49fce"/>
    <s v="1fdf26a6fd55ee3b01ed15163fbd21c844fce1e79898ad2d3ed4519ab872f9ee"/>
    <x v="34"/>
    <n v="0"/>
    <n v="0"/>
    <n v="0"/>
    <n v="0"/>
    <n v="-0.17963999999999999"/>
    <n v="-0.53346000000000005"/>
    <n v="-0.37727999999999995"/>
    <n v="-0.98507000000000011"/>
    <n v="0"/>
    <n v="0"/>
    <n v="0"/>
    <n v="0"/>
    <n v="0"/>
    <n v="0"/>
    <n v="-0.17963999999999999"/>
    <n v="-0.53346000000000005"/>
    <n v="0"/>
    <n v="0"/>
    <n v="0"/>
    <n v="0"/>
    <n v="0"/>
    <n v="0"/>
    <n v="0"/>
    <n v="0"/>
    <s v="AP Individual"/>
    <s v="Accidentes y Enfermedades"/>
    <s v="Accidentes Personales"/>
    <x v="4"/>
    <x v="1"/>
    <n v="23235788.467980001"/>
    <n v="18450547.527869999"/>
    <n v="770211891.61088026"/>
    <n v="686509089.51392007"/>
    <n v="736376107.87258017"/>
    <n v="657385268.86126006"/>
    <n v="2929566.2910799994"/>
    <n v="2813051.1417699996"/>
    <n v="332143.84261000005"/>
    <n v="315618.19761999999"/>
    <n v="2122471.5022899997"/>
    <n v="2107107.4433399998"/>
    <m/>
    <m/>
    <m/>
    <m/>
    <m/>
    <m/>
    <m/>
    <m/>
    <m/>
    <m/>
    <m/>
    <m/>
    <m/>
    <m/>
    <m/>
    <n v="0"/>
    <m/>
    <n v="0"/>
    <m/>
    <n v="0"/>
    <m/>
    <n v="-66.32549769429761"/>
    <m/>
    <m/>
    <n v="-5.4085000820241452E-5"/>
    <n v="-66.32549769429761"/>
    <m/>
    <m/>
    <m/>
    <s v="Resto"/>
    <n v="2024"/>
    <n v="3"/>
    <d v="2025-11-04T00:00:00"/>
    <x v="4"/>
    <x v="34"/>
  </r>
  <r>
    <n v="2025"/>
    <n v="9"/>
    <n v="3"/>
    <x v="7"/>
    <s v="Diversos"/>
    <n v="3"/>
    <s v="4e07408562bedb8b60ce05c1decfe3ad16b72230967de01f640b7e4729b49fce"/>
    <s v="1fdf26a6fd55ee3b01ed15163fbd21c844fce1e79898ad2d3ed4519ab872f9ee"/>
    <x v="13"/>
    <n v="4079437.56495"/>
    <n v="3213791.8394999998"/>
    <n v="5127715.7994100004"/>
    <n v="4109110.9878700003"/>
    <n v="348700.11565999989"/>
    <n v="1486225.7328399995"/>
    <n v="564186.43534999981"/>
    <n v="1874837.4749600003"/>
    <n v="35081594.755000003"/>
    <n v="34439164.060000002"/>
    <n v="141.197"/>
    <n v="136.08000000000001"/>
    <n v="0"/>
    <n v="0"/>
    <n v="4309.6251299999994"/>
    <n v="27714.166870000001"/>
    <n v="47345.38667"/>
    <n v="59653.333880000006"/>
    <n v="0"/>
    <n v="0"/>
    <n v="0"/>
    <n v="0"/>
    <n v="0"/>
    <n v="0"/>
    <s v="Diversos"/>
    <s v="Daños Sin Autos"/>
    <s v="Diversos"/>
    <x v="6"/>
    <x v="1"/>
    <n v="23235788.467980001"/>
    <n v="18450547.527869999"/>
    <n v="770211891.61088026"/>
    <n v="686509089.51392007"/>
    <n v="736376107.87258017"/>
    <n v="657385268.86126006"/>
    <n v="28533293.443849999"/>
    <n v="24344761.40859"/>
    <n v="7125790.0811699983"/>
    <n v="6803443.1380700013"/>
    <n v="4079437.56495"/>
    <n v="3213791.8394999998"/>
    <n v="14.297114256991852"/>
    <n v="13.201163837925394"/>
    <n v="865645.72545000026"/>
    <n v="26.935338960368902"/>
    <n v="100"/>
    <n v="100"/>
    <n v="17.556699530862293"/>
    <n v="17.418409045289788"/>
    <n v="0.52965133483176319"/>
    <n v="0.55398831131765769"/>
    <n v="0.46813536609916001"/>
    <n v="0.48887494011951532"/>
    <m/>
    <m/>
    <m/>
    <n v="0"/>
    <m/>
    <n v="0"/>
    <m/>
    <n v="0"/>
    <m/>
    <n v="-76.537876585296644"/>
    <n v="8.5477497843326784"/>
    <n v="46.245239488542161"/>
    <n v="4.8934940783821981"/>
    <n v="-84.449739549396028"/>
    <n v="-20.632454901445996"/>
    <n v="9.1025238848260503"/>
    <n v="46.458705771165185"/>
    <s v="Grandes"/>
    <n v="2024"/>
    <n v="3"/>
    <d v="2025-11-04T00:00:00"/>
    <x v="6"/>
    <x v="13"/>
  </r>
  <r>
    <n v="2025"/>
    <n v="9"/>
    <n v="3"/>
    <x v="7"/>
    <s v="Miscelaneos"/>
    <n v="3"/>
    <s v="4e07408562bedb8b60ce05c1decfe3ad16b72230967de01f640b7e4729b49fce"/>
    <s v="1fdf26a6fd55ee3b01ed15163fbd21c844fce1e79898ad2d3ed4519ab872f9ee"/>
    <x v="5"/>
    <n v="56545.191330000001"/>
    <n v="74226.660150000011"/>
    <n v="84187.431440000015"/>
    <n v="100249.14226000001"/>
    <n v="-891.42142999999987"/>
    <n v="17118.300240000004"/>
    <n v="11837.748270000002"/>
    <n v="21843.77867"/>
    <n v="35081594.755000003"/>
    <n v="34439164.060000002"/>
    <n v="141.197"/>
    <n v="136.08000000000001"/>
    <n v="0"/>
    <n v="0"/>
    <n v="145.11309"/>
    <n v="9697.5556899999992"/>
    <n v="33250.847289999998"/>
    <n v="48771.610329999996"/>
    <n v="0"/>
    <n v="0"/>
    <n v="0"/>
    <n v="0"/>
    <n v="0"/>
    <n v="0"/>
    <s v="Miscelaneos"/>
    <s v="Daños Sin Autos"/>
    <s v="Diversos"/>
    <x v="8"/>
    <x v="1"/>
    <n v="23235788.467980001"/>
    <n v="18450547.527869999"/>
    <n v="770211891.61088026"/>
    <n v="686509089.51392007"/>
    <n v="736376107.87258017"/>
    <n v="657385268.86126006"/>
    <n v="14354404.674479999"/>
    <n v="10957933.478320003"/>
    <n v="2576722.12989"/>
    <n v="2337530.29054"/>
    <n v="4079437.56495"/>
    <n v="3213791.8394999998"/>
    <n v="0.39392223232029239"/>
    <n v="0.67737826933203782"/>
    <n v="-17681.468820000009"/>
    <n v="-23.820913919969776"/>
    <n v="1.3861026288483731"/>
    <n v="2.3096287456361253"/>
    <n v="0.24335387373629222"/>
    <n v="0.40230058234249599"/>
    <n v="7.3415110758335662E-3"/>
    <n v="7.6788465466867614E-3"/>
    <n v="1.0812188983915115E-2"/>
    <n v="1.1291196147211722E-2"/>
    <m/>
    <m/>
    <m/>
    <n v="0"/>
    <m/>
    <n v="0"/>
    <m/>
    <n v="0"/>
    <m/>
    <n v="-105.20741789489725"/>
    <n v="-1.5764761052759177"/>
    <n v="23.062199222498631"/>
    <n v="-3.4595171115251552E-2"/>
    <n v="-98.503611686915718"/>
    <n v="-31.823355708337132"/>
    <n v="0.43641922485278123"/>
    <n v="19.88360774717934"/>
    <s v="Resto"/>
    <n v="2024"/>
    <n v="3"/>
    <d v="2025-11-04T00:00:00"/>
    <x v="8"/>
    <x v="5"/>
  </r>
  <r>
    <n v="2025"/>
    <n v="9"/>
    <n v="3"/>
    <x v="7"/>
    <s v="Tecnicos"/>
    <n v="3"/>
    <s v="4e07408562bedb8b60ce05c1decfe3ad16b72230967de01f640b7e4729b49fce"/>
    <s v="1fdf26a6fd55ee3b01ed15163fbd21c844fce1e79898ad2d3ed4519ab872f9ee"/>
    <x v="13"/>
    <n v="4022892.3736199997"/>
    <n v="3139565.1793499999"/>
    <n v="5043528.3679699991"/>
    <n v="4008861.8456099997"/>
    <n v="349591.53709000006"/>
    <n v="1469107.4326000004"/>
    <n v="552348.68708000006"/>
    <n v="1852993.6962900001"/>
    <n v="35081594.755000003"/>
    <n v="34439164.060000002"/>
    <n v="141.197"/>
    <n v="136.08000000000001"/>
    <n v="0"/>
    <n v="0"/>
    <n v="4164.5120399999996"/>
    <n v="18016.61118"/>
    <n v="14094.53938"/>
    <n v="10881.723550000001"/>
    <n v="0"/>
    <n v="0"/>
    <n v="0"/>
    <n v="0"/>
    <n v="0"/>
    <n v="0"/>
    <s v="Tecnicos"/>
    <s v="Daños Sin Autos"/>
    <s v="Diversos"/>
    <x v="7"/>
    <x v="1"/>
    <n v="23235788.467980001"/>
    <n v="18450547.527869999"/>
    <n v="770211891.61088026"/>
    <n v="686509089.51392007"/>
    <n v="736376107.87258017"/>
    <n v="657385268.86126006"/>
    <n v="14178888.769369997"/>
    <n v="13386827.930269996"/>
    <n v="4549067.9512800006"/>
    <n v="4465912.8475300027"/>
    <n v="4079437.56495"/>
    <n v="3213791.8394999998"/>
    <n v="28.372409425416112"/>
    <n v="23.452644612327354"/>
    <n v="883327.19426999986"/>
    <n v="28.135335430522247"/>
    <n v="98.613897371151609"/>
    <n v="97.690371254363882"/>
    <n v="17.313345657126"/>
    <n v="17.016108462947294"/>
    <n v="0.5223098237559296"/>
    <n v="0.54630946477097087"/>
    <n v="0.45732317711524489"/>
    <n v="0.47758374397230358"/>
    <m/>
    <m/>
    <m/>
    <n v="0"/>
    <m/>
    <n v="0"/>
    <m/>
    <n v="0"/>
    <m/>
    <n v="-76.203814007577435"/>
    <n v="8.6900544340295163"/>
    <n v="46.793340755045485"/>
    <n v="7.6849047065044003"/>
    <n v="-76.885153382102359"/>
    <n v="29.524880091260908"/>
    <n v="29.546989282313103"/>
    <n v="165.56762444125866"/>
    <s v="Grandes"/>
    <n v="2024"/>
    <n v="3"/>
    <d v="2025-11-04T00:00:00"/>
    <x v="7"/>
    <x v="13"/>
  </r>
  <r>
    <n v="2025"/>
    <n v="9"/>
    <n v="3"/>
    <x v="7"/>
    <s v="Daños"/>
    <n v="3"/>
    <s v="4e07408562bedb8b60ce05c1decfe3ad16b72230967de01f640b7e4729b49fce"/>
    <s v="1fdf26a6fd55ee3b01ed15163fbd21c844fce1e79898ad2d3ed4519ab872f9ee"/>
    <x v="12"/>
    <n v="6059192.0895800004"/>
    <n v="5012869.5460000001"/>
    <n v="7606057.660840001"/>
    <n v="6322252.0779999988"/>
    <n v="-196713.37792999999"/>
    <n v="2359278.5995600005"/>
    <n v="488512.28756999964"/>
    <n v="3504406.0488399998"/>
    <n v="35081594.755000003"/>
    <n v="34439164.060000002"/>
    <n v="141.197"/>
    <n v="136.08000000000001"/>
    <n v="11086.609120000001"/>
    <n v="883.99490000000003"/>
    <n v="306584.02945999999"/>
    <n v="352454.64600999997"/>
    <n v="766568.51792999997"/>
    <n v="576856.68369000009"/>
    <n v="0"/>
    <n v="0"/>
    <n v="0"/>
    <n v="0"/>
    <n v="0"/>
    <n v="0"/>
    <s v="Daños"/>
    <s v="Totales"/>
    <s v="Daños Total"/>
    <x v="23"/>
    <x v="1"/>
    <n v="23235788.467980001"/>
    <n v="18450547.527869999"/>
    <n v="770211891.61088026"/>
    <n v="686509089.51392007"/>
    <n v="736376107.87258017"/>
    <n v="657385268.86126006"/>
    <n v="283175278.75795996"/>
    <n v="248348596.68529999"/>
    <n v="126891670.49083996"/>
    <n v="126522432.59303005"/>
    <n v="6059192.0895800004"/>
    <n v="5012869.5460000001"/>
    <n v="2.1397320119737597"/>
    <n v="2.0184811240758331"/>
    <n v="1046322.5435800003"/>
    <n v="20.872726369169325"/>
    <n v="100"/>
    <n v="100"/>
    <n v="26.076980765812397"/>
    <n v="27.169218357492859"/>
    <n v="0.78669157871703865"/>
    <n v="0.82283931061876081"/>
    <n v="0.73019711210951943"/>
    <n v="0.76254668053079799"/>
    <m/>
    <m/>
    <m/>
    <n v="0"/>
    <m/>
    <n v="0"/>
    <m/>
    <n v="0"/>
    <m/>
    <n v="-108.33786132619889"/>
    <n v="-3.2465281678111544"/>
    <n v="47.064432415612686"/>
    <n v="-0.15502465778019708"/>
    <n v="-13.014615375136385"/>
    <n v="32.887169309795162"/>
    <n v="39.994341313139607"/>
    <n v="61.099170032223697"/>
    <s v="Medianas"/>
    <n v="2024"/>
    <n v="3"/>
    <d v="2025-11-04T00:00:00"/>
    <x v="23"/>
    <x v="12"/>
  </r>
  <r>
    <n v="2025"/>
    <n v="9"/>
    <n v="3"/>
    <x v="7"/>
    <s v="Daños Sin Autos"/>
    <n v="3"/>
    <s v="4e07408562bedb8b60ce05c1decfe3ad16b72230967de01f640b7e4729b49fce"/>
    <s v="1fdf26a6fd55ee3b01ed15163fbd21c844fce1e79898ad2d3ed4519ab872f9ee"/>
    <x v="8"/>
    <n v="5733221.0045499997"/>
    <n v="4799287.6540999999"/>
    <n v="7107604.8511299985"/>
    <n v="5995294.5604800005"/>
    <n v="-421867.09641000006"/>
    <n v="2205818.05889"/>
    <n v="161944.81386999995"/>
    <n v="3298632.7128699999"/>
    <n v="35081594.755000003"/>
    <n v="34439164.060000002"/>
    <n v="141.197"/>
    <n v="136.08000000000001"/>
    <n v="1229.1548799999998"/>
    <n v="680.14733000000001"/>
    <n v="85340.361689999991"/>
    <n v="199535.46134000001"/>
    <n v="458188.47525999998"/>
    <n v="390437.58112000005"/>
    <n v="0"/>
    <n v="0"/>
    <n v="0"/>
    <n v="0"/>
    <n v="0"/>
    <n v="0"/>
    <s v="Daños Sin Autos"/>
    <s v="Totales"/>
    <s v="Daños Sin Autos Total"/>
    <x v="24"/>
    <x v="1"/>
    <n v="23235788.467980001"/>
    <n v="18450547.527869999"/>
    <n v="770211891.61088026"/>
    <n v="686509089.51392007"/>
    <n v="736376107.87258017"/>
    <n v="657385268.86126006"/>
    <n v="128019015.01128"/>
    <n v="109121030.81238005"/>
    <n v="38205787.818519995"/>
    <n v="42701209.275690004"/>
    <n v="6059192.0895800004"/>
    <n v="5012869.5460000001"/>
    <n v="4.4784136200742015"/>
    <n v="4.3981326224380837"/>
    <n v="933933.35044999979"/>
    <n v="19.459832745223071"/>
    <n v="94.620221966711142"/>
    <n v="95.739328742946711"/>
    <n v="24.674097082828265"/>
    <n v="26.011627280169108"/>
    <n v="0.74436931797548611"/>
    <n v="0.77857238213682711"/>
    <n v="0.69908581363403588"/>
    <n v="0.73005707329180825"/>
    <m/>
    <m/>
    <m/>
    <n v="0"/>
    <m/>
    <n v="0"/>
    <m/>
    <n v="0"/>
    <m/>
    <n v="-119.12519913914794"/>
    <n v="-7.3582911957379249"/>
    <n v="45.961363807930624"/>
    <n v="-1.1041968259204509"/>
    <n v="-57.230478674372762"/>
    <n v="17.352554522454344"/>
    <n v="18.625601973417911"/>
    <n v="51.105598177208577"/>
    <s v="Medianas"/>
    <n v="2024"/>
    <n v="3"/>
    <d v="2025-11-04T00:00:00"/>
    <x v="24"/>
    <x v="8"/>
  </r>
  <r>
    <n v="2025"/>
    <n v="9"/>
    <n v="3"/>
    <x v="7"/>
    <s v="Vida Total"/>
    <n v="3"/>
    <s v="4e07408562bedb8b60ce05c1decfe3ad16b72230967de01f640b7e4729b49fce"/>
    <s v="1fdf26a6fd55ee3b01ed15163fbd21c844fce1e79898ad2d3ed4519ab872f9ee"/>
    <x v="4"/>
    <n v="15054124.876110001"/>
    <n v="11330570.538530001"/>
    <n v="19001620.732039995"/>
    <n v="15126531.03836"/>
    <n v="6977357.5777599989"/>
    <n v="5357392.7868499979"/>
    <n v="8972150.233710004"/>
    <n v="7148836.0765099982"/>
    <n v="35081594.755000003"/>
    <n v="34439164.060000002"/>
    <n v="141.197"/>
    <n v="136.08000000000001"/>
    <n v="6262.5949999999993"/>
    <n v="19112.92167"/>
    <n v="6883991.3480099998"/>
    <n v="5337252.5973000005"/>
    <n v="3293749.1823400003"/>
    <n v="-922939.56972999999"/>
    <n v="7359559.367229999"/>
    <n v="4823953.1660999991"/>
    <n v="7694565.5088800006"/>
    <n v="6506617.3724300005"/>
    <n v="0"/>
    <n v="0"/>
    <s v="Vida Total"/>
    <s v="Totales"/>
    <s v="Vida Total"/>
    <x v="36"/>
    <x v="1"/>
    <n v="23235788.467980001"/>
    <n v="18450547.527869999"/>
    <n v="770211891.61088026"/>
    <n v="686509089.51392007"/>
    <n v="736376107.87258017"/>
    <n v="657385268.86126006"/>
    <n v="311861035.33652008"/>
    <n v="282737917.87033993"/>
    <n v="162873465.04233998"/>
    <n v="151002766.76715994"/>
    <n v="15054124.876110001"/>
    <n v="11330570.538530001"/>
    <n v="4.8271900527315115"/>
    <n v="4.0074464096909912"/>
    <n v="3723554.3375799991"/>
    <n v="32.862902401233221"/>
    <n v="100"/>
    <n v="100"/>
    <n v="64.788526099965509"/>
    <n v="61.410484005501189"/>
    <n v="1.9545432938752283"/>
    <n v="2.0443527044355045"/>
    <n v="1.6504618382478469"/>
    <n v="1.7235814483882659"/>
    <n v="2.3598842219222784"/>
    <n v="2.4673058308092322"/>
    <m/>
    <n v="2535606.2011299999"/>
    <n v="52.562827909458143"/>
    <n v="1187948.1364500001"/>
    <n v="18.257537956413472"/>
    <n v="0"/>
    <m/>
    <n v="30.237932056919359"/>
    <n v="46.348476814036857"/>
    <n v="47.282639198370433"/>
    <n v="4.2839130216491625"/>
    <n v="28.980055234643775"/>
    <n v="-456.8759310323606"/>
    <n v="209.0016867380096"/>
    <n v="-578.28841371070257"/>
    <s v="Medianas"/>
    <n v="2024"/>
    <n v="3"/>
    <d v="2025-11-04T00:00:00"/>
    <x v="36"/>
    <x v="4"/>
  </r>
  <r>
    <n v="2025"/>
    <n v="9"/>
    <n v="3"/>
    <x v="7"/>
    <s v="Vida Individual"/>
    <n v="3"/>
    <s v="4e07408562bedb8b60ce05c1decfe3ad16b72230967de01f640b7e4729b49fce"/>
    <s v="1fdf26a6fd55ee3b01ed15163fbd21c844fce1e79898ad2d3ed4519ab872f9ee"/>
    <x v="24"/>
    <n v="14894293.15855"/>
    <n v="11082932.43574"/>
    <n v="18784063.89759"/>
    <n v="14782964.148319999"/>
    <n v="6384351.698950002"/>
    <n v="4766329.5749200005"/>
    <n v="8122141.9492499996"/>
    <n v="6310229.2834100015"/>
    <n v="35081594.755000003"/>
    <n v="34439164.060000002"/>
    <n v="141.197"/>
    <n v="136.08000000000001"/>
    <n v="1235.31286"/>
    <n v="749.08803"/>
    <n v="6320067.2335799998"/>
    <n v="4752900.2431999994"/>
    <n v="3063750.8274000003"/>
    <n v="-1157540.1059699999"/>
    <n v="7323402.9533999991"/>
    <n v="4721157.3157900004"/>
    <n v="7570890.2051500008"/>
    <n v="6361775.1199500002"/>
    <n v="0"/>
    <n v="0"/>
    <s v="Vida Individual"/>
    <s v="Vida"/>
    <s v="Vida"/>
    <x v="35"/>
    <x v="1"/>
    <n v="23235788.467980001"/>
    <n v="18450547.527869999"/>
    <n v="770211891.61088026"/>
    <n v="686509089.51392007"/>
    <n v="736376107.87258017"/>
    <n v="657385268.86126006"/>
    <n v="237940342.15414003"/>
    <n v="211843669.84491"/>
    <n v="117088322.10185003"/>
    <n v="108945740.33868003"/>
    <n v="15054124.876110001"/>
    <n v="11330570.538530001"/>
    <n v="6.2596754395273306"/>
    <n v="5.2316561754494604"/>
    <n v="3811360.7228100002"/>
    <n v="34.389460956372943"/>
    <n v="98.938286224703475"/>
    <n v="97.814425125831931"/>
    <n v="64.100657393550591"/>
    <n v="60.068311896971949"/>
    <n v="1.9337916384800202"/>
    <n v="2.0226475301568656"/>
    <n v="1.6143897590033693"/>
    <n v="1.6859112853164697"/>
    <n v="3.0778315636176687"/>
    <n v="3.1818438759096623"/>
    <m/>
    <n v="2602245.6376099987"/>
    <n v="55.118808028420041"/>
    <n v="1209115.0852000006"/>
    <n v="19.005938789133168"/>
    <n v="0"/>
    <m/>
    <n v="33.946920761499342"/>
    <n v="42.864415457574736"/>
    <n v="43.006032948009718"/>
    <n v="5.4525947458675956"/>
    <n v="32.972856786172919"/>
    <n v="-364.67772577371102"/>
    <n v="206.28528851164495"/>
    <n v="-410.60350468091525"/>
    <s v="Medianas"/>
    <n v="2024"/>
    <n v="3"/>
    <d v="2025-11-04T00:00:00"/>
    <x v="35"/>
    <x v="24"/>
  </r>
  <r>
    <n v="2025"/>
    <n v="9"/>
    <n v="3"/>
    <x v="7"/>
    <s v="Vida Gpo y Col"/>
    <n v="3"/>
    <s v="4e07408562bedb8b60ce05c1decfe3ad16b72230967de01f640b7e4729b49fce"/>
    <s v="1fdf26a6fd55ee3b01ed15163fbd21c844fce1e79898ad2d3ed4519ab872f9ee"/>
    <x v="15"/>
    <n v="159831.71755999999"/>
    <n v="247638.10279"/>
    <n v="217556.83444999997"/>
    <n v="343566.89004000009"/>
    <n v="593005.87880999991"/>
    <n v="591063.21193000011"/>
    <n v="850008.28445999976"/>
    <n v="838606.79310000013"/>
    <n v="35081594.755000003"/>
    <n v="34439164.060000002"/>
    <n v="141.197"/>
    <n v="136.08000000000001"/>
    <n v="5027.2821399999993"/>
    <n v="18363.833640000001"/>
    <n v="563924.11442999996"/>
    <n v="584352.3541"/>
    <n v="229998.35493999999"/>
    <n v="234600.53623999999"/>
    <n v="36156.413829999998"/>
    <n v="102795.85031000001"/>
    <n v="123675.30373"/>
    <n v="144842.25248"/>
    <n v="0"/>
    <n v="0"/>
    <s v="Vida Gpo y Col"/>
    <s v="Vida"/>
    <s v="Vida"/>
    <x v="37"/>
    <x v="1"/>
    <n v="23235788.467980001"/>
    <n v="18450547.527869999"/>
    <n v="770211891.61088026"/>
    <n v="686509089.51392007"/>
    <n v="736376107.87258017"/>
    <n v="657385268.86126006"/>
    <n v="73920693.182379976"/>
    <n v="70894248.025429994"/>
    <n v="45785142.94049"/>
    <n v="42057026.428480007"/>
    <n v="15054124.876110001"/>
    <n v="11330570.538530001"/>
    <n v="0.21622053403321995"/>
    <n v="0.34930633963586361"/>
    <n v="-87806.385230000014"/>
    <n v="-35.457542373622871"/>
    <n v="1.0617137752965196"/>
    <n v="2.185574874168057"/>
    <n v="0.68786870641491482"/>
    <n v="1.3421721085292275"/>
    <n v="2.0751655395207635E-2"/>
    <n v="2.1705174278638693E-2"/>
    <n v="3.6072079244477175E-2"/>
    <n v="3.7670163071795812E-2"/>
    <n v="4.8912438822500626E-2"/>
    <n v="0.16730809521071932"/>
    <m/>
    <n v="-66639.436480000004"/>
    <n v="-64.826971399172635"/>
    <n v="-21166.948749999996"/>
    <n v="-14.613794239994126"/>
    <n v="0"/>
    <m/>
    <n v="0.32867328583290334"/>
    <n v="371.01889904135487"/>
    <n v="238.68023752032565"/>
    <n v="1.2951928086819979"/>
    <n v="-3.4958770212302648"/>
    <n v="-1.9617096251186239"/>
    <n v="245.18615125621733"/>
    <n v="249.08398056780166"/>
    <s v="Resto"/>
    <n v="2024"/>
    <n v="3"/>
    <d v="2025-11-04T00:00:00"/>
    <x v="37"/>
    <x v="15"/>
  </r>
  <r>
    <n v="2025"/>
    <n v="9"/>
    <n v="3"/>
    <x v="7"/>
    <s v="Total General"/>
    <n v="3"/>
    <s v="4e07408562bedb8b60ce05c1decfe3ad16b72230967de01f640b7e4729b49fce"/>
    <s v="1fdf26a6fd55ee3b01ed15163fbd21c844fce1e79898ad2d3ed4519ab872f9ee"/>
    <x v="10"/>
    <n v="23235788.467980001"/>
    <n v="18450547.527869999"/>
    <n v="30062256.510820001"/>
    <n v="24641899.923239999"/>
    <n v="8777972.6475400049"/>
    <n v="9493415.0204300024"/>
    <n v="12043458.002829999"/>
    <n v="13129354.467609992"/>
    <n v="35081594.755000003"/>
    <n v="34439164.060000002"/>
    <n v="141.197"/>
    <n v="136.08000000000001"/>
    <n v="17670.99308"/>
    <n v="22290.240370000003"/>
    <n v="9145364.4181699995"/>
    <n v="7423688.6251000008"/>
    <n v="6555246.10011"/>
    <n v="1860381.5730999999"/>
    <n v="7359559.367229999"/>
    <n v="4823953.1660999991"/>
    <n v="7694565.5088800006"/>
    <n v="6506617.3724300005"/>
    <n v="0"/>
    <n v="0"/>
    <s v="Total General"/>
    <s v="Totales"/>
    <s v="Total General"/>
    <x v="26"/>
    <x v="1"/>
    <n v="23235788.467980001"/>
    <n v="18450547.527869999"/>
    <n v="770211891.61088026"/>
    <n v="686509089.51392007"/>
    <n v="736376107.87258017"/>
    <n v="657385268.86126006"/>
    <n v="770211891.61088026"/>
    <n v="686509089.51392007"/>
    <n v="414187189.75591999"/>
    <n v="392042358.71284997"/>
    <n v="23235788.467980001"/>
    <n v="18450547.527869999"/>
    <n v="3.0168046898604604"/>
    <n v="2.6875896925026637"/>
    <n v="4785240.9401100017"/>
    <n v="25.935495588311298"/>
    <n v="100"/>
    <n v="100"/>
    <n v="100"/>
    <n v="100"/>
    <n v="3.0168046898604604"/>
    <n v="3.1554240040607939"/>
    <n v="2.6875896925026637"/>
    <n v="2.8066566748340009"/>
    <n v="0.9555239859823057"/>
    <n v="0.99901930789292226"/>
    <m/>
    <n v="2535606.2011299999"/>
    <n v="52.562827909458143"/>
    <n v="1187948.1364500001"/>
    <n v="18.257537956413472"/>
    <n v="0"/>
    <m/>
    <n v="-7.5361961038293623"/>
    <n v="37.777812703177517"/>
    <n v="51.45329701511551"/>
    <n v="2.1193249971619967"/>
    <n v="23.191648788297712"/>
    <n v="252.36030042948826"/>
    <n v="139.5121446015053"/>
    <n v="399.04118232743645"/>
    <s v="Medianas"/>
    <n v="2024"/>
    <n v="3"/>
    <d v="2025-11-04T00:00:00"/>
    <x v="26"/>
    <x v="10"/>
  </r>
  <r>
    <n v="2025"/>
    <n v="9"/>
    <n v="3"/>
    <x v="7"/>
    <s v="Total General Sin Pensiones"/>
    <n v="3"/>
    <s v="4e07408562bedb8b60ce05c1decfe3ad16b72230967de01f640b7e4729b49fce"/>
    <s v="1fdf26a6fd55ee3b01ed15163fbd21c844fce1e79898ad2d3ed4519ab872f9ee"/>
    <x v="10"/>
    <n v="23235788.467980001"/>
    <n v="18450547.527869999"/>
    <n v="30062256.510820001"/>
    <n v="24641899.923239999"/>
    <n v="8777972.6475400049"/>
    <n v="9493415.0204300024"/>
    <n v="12043458.002829999"/>
    <n v="13129354.46760999"/>
    <n v="35081594.755000003"/>
    <n v="34439164.060000002"/>
    <n v="141.197"/>
    <n v="136.08000000000001"/>
    <n v="17670.99308"/>
    <n v="22290.240370000003"/>
    <n v="9145364.4181699995"/>
    <n v="7423688.6251000008"/>
    <n v="6555246.10011"/>
    <n v="1860381.5730999999"/>
    <n v="7359559.367229999"/>
    <n v="4823953.1660999991"/>
    <n v="7694565.5088800006"/>
    <n v="6506617.3724300005"/>
    <n v="0"/>
    <n v="0"/>
    <s v="Total General Sin Pensiones"/>
    <s v="Totales"/>
    <s v="Total General Sin Pensiones"/>
    <x v="25"/>
    <x v="1"/>
    <n v="23235788.467980001"/>
    <n v="18450547.527869999"/>
    <n v="770211891.61088026"/>
    <n v="686509089.51392007"/>
    <n v="736376107.87258017"/>
    <n v="657385268.86126006"/>
    <n v="736376107.87258017"/>
    <n v="657385268.86126006"/>
    <n v="388158878.08341002"/>
    <n v="368517055.66387999"/>
    <n v="23235788.467980001"/>
    <n v="18450547.527869999"/>
    <n v="3.1554240040607939"/>
    <n v="2.8066566748340009"/>
    <n v="4785240.9401100017"/>
    <n v="25.935495588311298"/>
    <n v="100"/>
    <n v="100"/>
    <n v="100"/>
    <n v="100"/>
    <n v="3.0168046898604604"/>
    <n v="3.1554240040607939"/>
    <n v="2.6875896925026637"/>
    <n v="2.8066566748340009"/>
    <n v="0.99942940686819115"/>
    <n v="1.0449232975673133"/>
    <m/>
    <n v="2535606.2011299999"/>
    <n v="52.562827909458143"/>
    <n v="1187948.1364500001"/>
    <n v="18.257537956413472"/>
    <n v="0"/>
    <m/>
    <n v="-7.5361961038293623"/>
    <n v="37.777812703177517"/>
    <n v="51.45329701511551"/>
    <n v="2.2614380716686169"/>
    <n v="23.191648788297712"/>
    <n v="252.36030042948826"/>
    <n v="139.5121446015053"/>
    <n v="399.04118232743645"/>
    <s v="Medianas"/>
    <n v="2024"/>
    <n v="3"/>
    <d v="2025-11-04T00:00:00"/>
    <x v="25"/>
    <x v="10"/>
  </r>
  <r>
    <n v="2025"/>
    <n v="9"/>
    <n v="68"/>
    <x v="8"/>
    <s v="Vida Total"/>
    <n v="213"/>
    <s v="d48ff4b2f68a10fd7c86f185a6ccede0dc0f2c48538d697cb33b6ada3f1e85db"/>
    <s v="1fdf26a6fd55ee3b01ed15163fbd21c844fce1e79898ad2d3ed4519ab872f9ee"/>
    <x v="5"/>
    <n v="1204700.1433699999"/>
    <n v="1097528.57672"/>
    <n v="1219908.8342800003"/>
    <n v="1082881.2044499998"/>
    <n v="178849.33577999999"/>
    <n v="162289.25774999996"/>
    <n v="221679.21773000003"/>
    <n v="212063.33236999999"/>
    <n v="35081594.755000003"/>
    <n v="34439164.060000002"/>
    <n v="141.197"/>
    <n v="136.08000000000001"/>
    <n v="-938.99444999999992"/>
    <n v="-776.25172999999995"/>
    <n v="28943.118160000002"/>
    <n v="19498.270800000002"/>
    <n v="111063.34056"/>
    <n v="101765.54831"/>
    <n v="1198208.89053"/>
    <n v="1090377.4860499999"/>
    <n v="6491.2528400000001"/>
    <n v="7151.0906699999996"/>
    <n v="0"/>
    <n v="0"/>
    <s v="Vida Total"/>
    <s v="Totales"/>
    <s v="Vida Total"/>
    <x v="36"/>
    <x v="1"/>
    <n v="1204700.1433699999"/>
    <n v="1097528.57672"/>
    <n v="770211891.61088026"/>
    <n v="686509089.51392007"/>
    <n v="736376107.87258017"/>
    <n v="657385268.86126006"/>
    <n v="311861035.33652008"/>
    <n v="282737917.87033993"/>
    <n v="162873465.04233998"/>
    <n v="151002766.76715994"/>
    <n v="1204700.1433699999"/>
    <n v="1097528.57672"/>
    <n v="0.38629389595594826"/>
    <n v="0.38817877170026865"/>
    <n v="107171.56664999994"/>
    <n v="9.7648087642770776"/>
    <n v="100"/>
    <n v="100"/>
    <n v="100"/>
    <n v="100"/>
    <n v="0.1564115221397579"/>
    <n v="0.16359848323303516"/>
    <n v="0.15987094613664921"/>
    <n v="0.16695363110602823"/>
    <n v="0.38421243911957387"/>
    <n v="2.0814568363744066E-3"/>
    <m/>
    <n v="107831.40448000003"/>
    <n v="9.8893645420568888"/>
    <n v="-659.83782999999949"/>
    <n v="-9.2270936064078661"/>
    <n v="0"/>
    <m/>
    <n v="10.204050631317907"/>
    <n v="14.845962853435966"/>
    <n v="14.786791086115198"/>
    <n v="0.10980876211696422"/>
    <n v="48.439410124512165"/>
    <n v="9.1364832248305596"/>
    <n v="26.060010453551953"/>
    <n v="19.159991887042192"/>
    <s v="Resto"/>
    <n v="2024"/>
    <n v="3"/>
    <d v="2025-11-04T00:00:00"/>
    <x v="36"/>
    <x v="5"/>
  </r>
  <r>
    <n v="2025"/>
    <n v="9"/>
    <n v="68"/>
    <x v="8"/>
    <s v="Vida Gpo y Col"/>
    <n v="213"/>
    <s v="d48ff4b2f68a10fd7c86f185a6ccede0dc0f2c48538d697cb33b6ada3f1e85db"/>
    <s v="1fdf26a6fd55ee3b01ed15163fbd21c844fce1e79898ad2d3ed4519ab872f9ee"/>
    <x v="27"/>
    <n v="1204700.1433699999"/>
    <n v="1097528.57672"/>
    <n v="1219908.8342800003"/>
    <n v="1082881.2044499998"/>
    <n v="178849.33577999999"/>
    <n v="162289.25774999996"/>
    <n v="221679.21773000003"/>
    <n v="212063.33236999999"/>
    <n v="35081594.755000003"/>
    <n v="34439164.060000002"/>
    <n v="141.197"/>
    <n v="136.08000000000001"/>
    <n v="-938.99444999999992"/>
    <n v="-776.25172999999995"/>
    <n v="28943.118160000002"/>
    <n v="19498.270800000002"/>
    <n v="111063.34056"/>
    <n v="101765.54831"/>
    <n v="1198208.89053"/>
    <n v="1090377.4860499999"/>
    <n v="6491.2528400000001"/>
    <n v="7151.0906699999996"/>
    <n v="0"/>
    <n v="0"/>
    <s v="Vida Gpo y Col"/>
    <s v="Vida"/>
    <s v="Vida"/>
    <x v="37"/>
    <x v="1"/>
    <n v="1204700.1433699999"/>
    <n v="1097528.57672"/>
    <n v="770211891.61088026"/>
    <n v="686509089.51392007"/>
    <n v="736376107.87258017"/>
    <n v="657385268.86126006"/>
    <n v="73920693.182379976"/>
    <n v="70894248.025429994"/>
    <n v="45785142.94049"/>
    <n v="42057026.428480007"/>
    <n v="1204700.1433699999"/>
    <n v="1097528.57672"/>
    <n v="1.6297197597940776"/>
    <n v="1.5481207676062985"/>
    <n v="107171.56664999994"/>
    <n v="9.7648087642770776"/>
    <n v="100"/>
    <n v="100"/>
    <n v="100"/>
    <n v="100"/>
    <n v="0.1564115221397579"/>
    <n v="0.16359848323303516"/>
    <n v="0.15987094613664921"/>
    <n v="0.16695363110602823"/>
    <n v="1.6209383853770594"/>
    <n v="8.7813744170181559E-3"/>
    <m/>
    <n v="107831.40448000003"/>
    <n v="9.8893645420568888"/>
    <n v="-659.83782999999949"/>
    <n v="-9.2270936064078661"/>
    <n v="0"/>
    <m/>
    <n v="10.204050631317907"/>
    <n v="14.845962853435966"/>
    <n v="14.786791086115198"/>
    <n v="0.39062744876097116"/>
    <n v="48.439410124512165"/>
    <n v="9.1364832248305596"/>
    <n v="26.060010453551953"/>
    <n v="19.159991887042192"/>
    <s v="Resto"/>
    <n v="2024"/>
    <n v="3"/>
    <d v="2025-11-04T00:00:00"/>
    <x v="37"/>
    <x v="27"/>
  </r>
  <r>
    <n v="2025"/>
    <n v="9"/>
    <n v="68"/>
    <x v="8"/>
    <s v="Total General"/>
    <n v="213"/>
    <s v="d48ff4b2f68a10fd7c86f185a6ccede0dc0f2c48538d697cb33b6ada3f1e85db"/>
    <s v="1fdf26a6fd55ee3b01ed15163fbd21c844fce1e79898ad2d3ed4519ab872f9ee"/>
    <x v="35"/>
    <n v="1204700.1433699999"/>
    <n v="1097528.57672"/>
    <n v="1219908.8342800001"/>
    <n v="1082881.2044499998"/>
    <n v="178849.33577999999"/>
    <n v="162289.25774999996"/>
    <n v="221679.21773000003"/>
    <n v="212063.33236999993"/>
    <n v="35081594.755000003"/>
    <n v="34439164.060000002"/>
    <n v="141.197"/>
    <n v="136.08000000000001"/>
    <n v="-938.99444999999992"/>
    <n v="-776.25172999999995"/>
    <n v="28943.118160000002"/>
    <n v="19498.270800000002"/>
    <n v="111063.34056"/>
    <n v="101765.54831"/>
    <n v="1198208.89053"/>
    <n v="1090377.4860499999"/>
    <n v="6491.2528400000001"/>
    <n v="7151.0906699999996"/>
    <n v="0"/>
    <n v="0"/>
    <s v="Total General"/>
    <s v="Totales"/>
    <s v="Total General"/>
    <x v="26"/>
    <x v="1"/>
    <n v="1204700.1433699999"/>
    <n v="1097528.57672"/>
    <n v="770211891.61088026"/>
    <n v="686509089.51392007"/>
    <n v="736376107.87258017"/>
    <n v="657385268.86126006"/>
    <n v="770211891.61088026"/>
    <n v="686509089.51392007"/>
    <n v="414187189.75591999"/>
    <n v="392042358.71284997"/>
    <n v="1204700.1433699999"/>
    <n v="1097528.57672"/>
    <n v="0.1564115221397579"/>
    <n v="0.15987094613664921"/>
    <n v="107171.56664999994"/>
    <n v="9.7648087642770776"/>
    <n v="100"/>
    <n v="100"/>
    <n v="100"/>
    <n v="100"/>
    <n v="0.1564115221397579"/>
    <n v="0.16359848323303516"/>
    <n v="0.15987094613664921"/>
    <n v="0.16695363110602823"/>
    <n v="0.15556873421208467"/>
    <n v="8.4278792767321419E-4"/>
    <m/>
    <n v="107831.40448000003"/>
    <n v="9.8893645420568888"/>
    <n v="-659.83782999999949"/>
    <n v="-9.2270936064078661"/>
    <n v="0"/>
    <m/>
    <n v="10.204050631317907"/>
    <n v="14.845962853435966"/>
    <n v="14.786791086115198"/>
    <n v="4.3180798490024687E-2"/>
    <n v="48.439410124512165"/>
    <n v="9.1364832248305596"/>
    <n v="26.060010453551953"/>
    <n v="19.159991887042192"/>
    <s v="Resto"/>
    <n v="2024"/>
    <n v="3"/>
    <d v="2025-11-04T00:00:00"/>
    <x v="26"/>
    <x v="35"/>
  </r>
  <r>
    <n v="2025"/>
    <n v="9"/>
    <n v="68"/>
    <x v="8"/>
    <s v="Total General Sin Pensiones"/>
    <n v="213"/>
    <s v="d48ff4b2f68a10fd7c86f185a6ccede0dc0f2c48538d697cb33b6ada3f1e85db"/>
    <s v="1fdf26a6fd55ee3b01ed15163fbd21c844fce1e79898ad2d3ed4519ab872f9ee"/>
    <x v="41"/>
    <n v="1204700.1433699999"/>
    <n v="1097528.57672"/>
    <n v="1219908.8342800003"/>
    <n v="1082881.2044499998"/>
    <n v="178849.33577999999"/>
    <n v="162289.25774999996"/>
    <n v="221679.21773000003"/>
    <n v="212063.33236999999"/>
    <n v="35081594.755000003"/>
    <n v="34439164.060000002"/>
    <n v="141.197"/>
    <n v="136.08000000000001"/>
    <n v="-938.99444999999992"/>
    <n v="-776.25172999999995"/>
    <n v="28943.118160000002"/>
    <n v="19498.270800000002"/>
    <n v="111063.34056"/>
    <n v="101765.54831"/>
    <n v="1198208.89053"/>
    <n v="1090377.4860499999"/>
    <n v="6491.2528400000001"/>
    <n v="7151.0906699999996"/>
    <n v="0"/>
    <n v="0"/>
    <s v="Total General Sin Pensiones"/>
    <s v="Totales"/>
    <s v="Total General Sin Pensiones"/>
    <x v="25"/>
    <x v="1"/>
    <n v="1204700.1433699999"/>
    <n v="1097528.57672"/>
    <n v="770211891.61088026"/>
    <n v="686509089.51392007"/>
    <n v="736376107.87258017"/>
    <n v="657385268.86126006"/>
    <n v="736376107.87258017"/>
    <n v="657385268.86126006"/>
    <n v="388158878.08341002"/>
    <n v="368517055.66387999"/>
    <n v="1204700.1433699999"/>
    <n v="1097528.57672"/>
    <n v="0.16359848323303516"/>
    <n v="0.16695363110602823"/>
    <n v="107171.56664999994"/>
    <n v="9.7648087642770776"/>
    <n v="100"/>
    <n v="100"/>
    <n v="100"/>
    <n v="100"/>
    <n v="0.1564115221397579"/>
    <n v="0.16359848323303516"/>
    <n v="0.15987094613664921"/>
    <n v="0.16695363110602823"/>
    <n v="0.16271696999943047"/>
    <n v="8.8151323360469798E-4"/>
    <m/>
    <n v="107831.40448000003"/>
    <n v="9.8893645420568888"/>
    <n v="-659.83782999999949"/>
    <n v="-9.2270936064078661"/>
    <n v="0"/>
    <m/>
    <n v="10.204050631317907"/>
    <n v="14.845962853435966"/>
    <n v="14.786791086115198"/>
    <n v="4.6076322320152553E-2"/>
    <n v="48.439410124512165"/>
    <n v="9.1364832248305596"/>
    <n v="26.060010453551953"/>
    <n v="19.159991887042192"/>
    <s v="Resto"/>
    <n v="2024"/>
    <n v="3"/>
    <d v="2025-11-04T00:00:00"/>
    <x v="25"/>
    <x v="41"/>
  </r>
  <r>
    <n v="2025"/>
    <n v="9"/>
    <n v="23"/>
    <x v="9"/>
    <s v="Incendio"/>
    <n v="17"/>
    <s v="4523540f1504cd17100c4835e85b7eefd49911580f8efff0599a8f283be6b9e3"/>
    <s v="1fdf26a6fd55ee3b01ed15163fbd21c844fce1e79898ad2d3ed4519ab872f9ee"/>
    <x v="16"/>
    <n v="1119138.7653699999"/>
    <n v="767765.97514999995"/>
    <n v="1420912.2582299998"/>
    <n v="964294.75537000003"/>
    <n v="290854.9254399999"/>
    <n v="438355.4169699999"/>
    <n v="519668.84840999992"/>
    <n v="543483.46332000033"/>
    <n v="35081594.755000003"/>
    <n v="34439164.060000002"/>
    <n v="141.197"/>
    <n v="136.08000000000001"/>
    <n v="0"/>
    <n v="0"/>
    <n v="128346.89320999999"/>
    <n v="64589.385130000002"/>
    <n v="153166.04609000002"/>
    <n v="137924.67043"/>
    <n v="0"/>
    <n v="0"/>
    <n v="0"/>
    <n v="0"/>
    <n v="0"/>
    <n v="0"/>
    <s v="Incendio"/>
    <s v="Daños Sin Autos"/>
    <s v="Incendio"/>
    <x v="0"/>
    <x v="1"/>
    <n v="17981615.092089999"/>
    <n v="17823957.29402000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4.0733899864089524"/>
    <n v="3.3220314552571031"/>
    <n v="351372.79021999997"/>
    <n v="45.765611083683623"/>
    <m/>
    <m/>
    <n v="6.223794468063673"/>
    <n v="4.3074944721034996"/>
    <n v="0.1453027118328889"/>
    <n v="0.15197923362875479"/>
    <n v="0.11183624323075074"/>
    <n v="0.11679087006010103"/>
    <m/>
    <m/>
    <m/>
    <n v="0"/>
    <m/>
    <n v="0"/>
    <m/>
    <n v="0"/>
    <m/>
    <n v="-33.648607002407502"/>
    <n v="25.989174393743745"/>
    <n v="57.094926209038832"/>
    <n v="1.7883075357845195"/>
    <n v="98.712052997058763"/>
    <n v="11.050507217079319"/>
    <n v="83.795917232585381"/>
    <n v="46.829464901843373"/>
    <s v="Medianas"/>
    <n v="2024"/>
    <n v="3"/>
    <d v="2025-11-04T00:00:00"/>
    <x v="0"/>
    <x v="16"/>
  </r>
  <r>
    <n v="2025"/>
    <n v="9"/>
    <n v="23"/>
    <x v="9"/>
    <s v="RC Aviones y Barcos"/>
    <n v="17"/>
    <s v="4523540f1504cd17100c4835e85b7eefd49911580f8efff0599a8f283be6b9e3"/>
    <s v="1fdf26a6fd55ee3b01ed15163fbd21c844fce1e79898ad2d3ed4519ab872f9ee"/>
    <x v="1"/>
    <n v="237910.09871000002"/>
    <n v="431483.52639999997"/>
    <n v="326356.14086000004"/>
    <n v="486438.23345"/>
    <n v="41354.4588"/>
    <n v="-47389.616920000022"/>
    <n v="60153.995120000014"/>
    <n v="20894.843599999971"/>
    <n v="35081594.755000003"/>
    <n v="34439164.060000002"/>
    <n v="141.197"/>
    <n v="136.08000000000001"/>
    <n v="0"/>
    <n v="0"/>
    <n v="1791.65517"/>
    <n v="-5478.2295800000002"/>
    <n v="26389.228449999999"/>
    <n v="-13106.90632"/>
    <n v="0"/>
    <n v="0"/>
    <n v="0"/>
    <n v="0"/>
    <n v="0"/>
    <n v="0"/>
    <s v="RC Aviones y Barcos"/>
    <s v="Daños Sin Autos"/>
    <s v="Responsabilidad Civil y Riesgos Profesionales"/>
    <x v="20"/>
    <x v="1"/>
    <n v="17981615.092089999"/>
    <n v="17823957.294020001"/>
    <n v="770211891.61088026"/>
    <n v="686509089.51392007"/>
    <n v="736376107.87258017"/>
    <n v="657385268.86126006"/>
    <n v="1654428.4389900002"/>
    <n v="1753080.82653"/>
    <n v="526599.48598999996"/>
    <n v="-6953.7859100000169"/>
    <n v="739629.88744000008"/>
    <n v="822831.16071000008"/>
    <n v="14.380198810849745"/>
    <n v="24.612871230476387"/>
    <n v="-193573.42768999995"/>
    <n v="-44.862298522736829"/>
    <n v="32.166101282555275"/>
    <n v="52.438889896644625"/>
    <n v="1.3230741370648913"/>
    <n v="2.4208065542479962"/>
    <n v="3.088891528439227E-2"/>
    <n v="3.230823164501246E-2"/>
    <n v="6.285183007635195E-2"/>
    <n v="6.563632421326189E-2"/>
    <m/>
    <m/>
    <m/>
    <n v="0"/>
    <m/>
    <n v="0"/>
    <m/>
    <n v="0"/>
    <m/>
    <n v="-187.2648092298611"/>
    <n v="17.382388988207232"/>
    <n v="-10.982949294816931"/>
    <n v="7.8531141598541767"/>
    <n v="-132.70500339272019"/>
    <n v="-301.33834640850625"/>
    <n v="6.7893427554908303"/>
    <n v="41.796511291460888"/>
    <s v="Grandes"/>
    <n v="2024"/>
    <n v="3"/>
    <d v="2025-11-04T00:00:00"/>
    <x v="20"/>
    <x v="1"/>
  </r>
  <r>
    <n v="2025"/>
    <n v="9"/>
    <n v="23"/>
    <x v="9"/>
    <s v="RC Viajero"/>
    <n v="17"/>
    <s v="4523540f1504cd17100c4835e85b7eefd49911580f8efff0599a8f283be6b9e3"/>
    <s v="1fdf26a6fd55ee3b01ed15163fbd21c844fce1e79898ad2d3ed4519ab872f9ee"/>
    <x v="0"/>
    <n v="4894.4809400000004"/>
    <n v="4647.1578300000001"/>
    <n v="6108.4947099999999"/>
    <n v="6372.5855600000014"/>
    <n v="-0.11431999999999853"/>
    <n v="-234.56882999999999"/>
    <n v="-376.67530000000016"/>
    <n v="666.92610000000013"/>
    <n v="35081594.755000003"/>
    <n v="34439164.060000002"/>
    <n v="141.197"/>
    <n v="136.08000000000001"/>
    <n v="0"/>
    <n v="0"/>
    <n v="13.61483"/>
    <n v="-249.86991"/>
    <n v="1789.9093500000001"/>
    <n v="1578.3834299999999"/>
    <n v="0"/>
    <n v="0"/>
    <n v="0"/>
    <n v="0"/>
    <n v="0"/>
    <n v="0"/>
    <s v="RC Viajero"/>
    <s v="Daños Sin Autos"/>
    <s v="Responsabilidad Civil y Riesgos Profesionales"/>
    <x v="32"/>
    <x v="1"/>
    <n v="17981615.092089999"/>
    <n v="17823957.294020001"/>
    <n v="770211891.61088026"/>
    <n v="686509089.51392007"/>
    <n v="736376107.87258017"/>
    <n v="657385268.86126006"/>
    <n v="304582.73243999993"/>
    <n v="245659.01942999996"/>
    <n v="39777.686930000003"/>
    <n v="73049.030719999995"/>
    <n v="739629.88744000008"/>
    <n v="822831.16071000008"/>
    <n v="1.6069462969192352"/>
    <n v="1.8917106486799271"/>
    <n v="247.32311000000027"/>
    <n v="5.3220294865690132"/>
    <n v="0.66174731755915528"/>
    <n v="0.56477659718065198"/>
    <n v="2.7219362192626689E-2"/>
    <n v="2.6072536829737231E-2"/>
    <n v="6.3547200365386561E-4"/>
    <n v="6.6467133950615944E-4"/>
    <n v="6.7692589959593994E-4"/>
    <n v="7.0691541933239977E-4"/>
    <m/>
    <m/>
    <m/>
    <n v="0"/>
    <m/>
    <n v="0"/>
    <m/>
    <n v="0"/>
    <m/>
    <n v="-99.951263771917183"/>
    <n v="-2.3356920049626044E-3"/>
    <n v="-5.0475761439761557"/>
    <n v="-2.8739730442641534E-4"/>
    <n v="-105.44876732056292"/>
    <n v="13.401428067450016"/>
    <n v="0.76064354879201002"/>
    <n v="-15.830748425938559"/>
    <s v="Medianas"/>
    <n v="2024"/>
    <n v="3"/>
    <d v="2025-11-04T00:00:00"/>
    <x v="32"/>
    <x v="0"/>
  </r>
  <r>
    <n v="2025"/>
    <n v="9"/>
    <n v="23"/>
    <x v="9"/>
    <s v="RC General"/>
    <n v="17"/>
    <s v="4523540f1504cd17100c4835e85b7eefd49911580f8efff0599a8f283be6b9e3"/>
    <s v="1fdf26a6fd55ee3b01ed15163fbd21c844fce1e79898ad2d3ed4519ab872f9ee"/>
    <x v="16"/>
    <n v="496825.30779000005"/>
    <n v="386700.47648000001"/>
    <n v="613642.05881000008"/>
    <n v="487075.75165000005"/>
    <n v="149425.93177000005"/>
    <n v="88478.836849999963"/>
    <n v="112665.82261999999"/>
    <n v="116859.36433999999"/>
    <n v="35081594.755000003"/>
    <n v="34439164.060000002"/>
    <n v="141.197"/>
    <n v="136.08000000000001"/>
    <n v="0"/>
    <n v="0"/>
    <n v="32650.419460000001"/>
    <n v="17632.8652"/>
    <n v="55652.915150000001"/>
    <n v="61983.695650000001"/>
    <n v="0"/>
    <n v="0"/>
    <n v="0"/>
    <n v="0"/>
    <n v="0"/>
    <n v="0"/>
    <s v="RC General"/>
    <s v="Daños Sin Autos"/>
    <s v="Responsabilidad Civil y Riesgos Profesionales"/>
    <x v="21"/>
    <x v="1"/>
    <n v="17981615.092089999"/>
    <n v="17823957.294020001"/>
    <n v="770211891.61088026"/>
    <n v="686509089.51392007"/>
    <n v="736376107.87258017"/>
    <n v="657385268.86126006"/>
    <n v="12779803.45988"/>
    <n v="11517178.810919996"/>
    <n v="5456545.1292399997"/>
    <n v="4845520.4425199972"/>
    <n v="739629.88744000008"/>
    <n v="822831.16071000008"/>
    <n v="3.8875817562429491"/>
    <n v="3.3575972278328305"/>
    <n v="110124.83131000004"/>
    <n v="28.478069722703236"/>
    <n v="67.172151399885564"/>
    <n v="46.9963335061747"/>
    <n v="2.7629626440427502"/>
    <n v="2.1695545500983635"/>
    <n v="6.4505016502783605E-2"/>
    <n v="6.7468960831082378E-2"/>
    <n v="5.6328529714559455E-2"/>
    <n v="5.8824025240153725E-2"/>
    <m/>
    <m/>
    <m/>
    <n v="0"/>
    <m/>
    <n v="0"/>
    <m/>
    <n v="0"/>
    <m/>
    <n v="68.883246084399801"/>
    <n v="30.076151401119837"/>
    <n v="22.880457157796148"/>
    <n v="2.7384714728972184"/>
    <n v="85.16797519667989"/>
    <n v="-10.213622201147343"/>
    <n v="58.667941062922026"/>
    <n v="28.447586119366857"/>
    <s v="Medianas"/>
    <n v="2024"/>
    <n v="3"/>
    <d v="2025-11-04T00:00:00"/>
    <x v="21"/>
    <x v="16"/>
  </r>
  <r>
    <n v="2025"/>
    <n v="9"/>
    <n v="23"/>
    <x v="9"/>
    <s v="Responsabilidad Civil y Riesgos Profesionales"/>
    <n v="17"/>
    <s v="4523540f1504cd17100c4835e85b7eefd49911580f8efff0599a8f283be6b9e3"/>
    <s v="1fdf26a6fd55ee3b01ed15163fbd21c844fce1e79898ad2d3ed4519ab872f9ee"/>
    <x v="16"/>
    <n v="739629.88744000008"/>
    <n v="822831.16071000008"/>
    <n v="946106.69438"/>
    <n v="979886.5706600002"/>
    <n v="190780.27624999997"/>
    <n v="40854.651099999981"/>
    <n v="172443.14244000008"/>
    <n v="138421.13403999998"/>
    <n v="35081594.755000003"/>
    <n v="34439164.060000002"/>
    <n v="141.197"/>
    <n v="136.08000000000001"/>
    <n v="0"/>
    <n v="0"/>
    <n v="34455.689460000001"/>
    <n v="11904.765710000001"/>
    <n v="83832.052949999998"/>
    <n v="50455.172760000001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7981615.092089999"/>
    <n v="17823957.294020001"/>
    <n v="770211891.61088026"/>
    <n v="686509089.51392007"/>
    <n v="736376107.87258017"/>
    <n v="657385268.86126006"/>
    <n v="16329723.705329999"/>
    <n v="14886594.835909994"/>
    <n v="6466126.8833499998"/>
    <n v="5654617.5786299994"/>
    <n v="739629.88744000008"/>
    <n v="822831.16071000008"/>
    <n v="4.5293472246476885"/>
    <n v="5.5273295859784959"/>
    <n v="-83201.273270000005"/>
    <n v="-10.111585127404233"/>
    <n v="100"/>
    <n v="100"/>
    <n v="4.1132561433002683"/>
    <n v="4.6164336411760969"/>
    <n v="9.6029403790829734E-2"/>
    <n v="0.100441863815601"/>
    <n v="0.11985728569050735"/>
    <n v="0.12516726487274804"/>
    <m/>
    <m/>
    <m/>
    <n v="0"/>
    <m/>
    <n v="0"/>
    <m/>
    <n v="0"/>
    <m/>
    <n v="366.97321140505358"/>
    <n v="25.794019345314297"/>
    <n v="4.9651317367158949"/>
    <n v="2.9504567369571886"/>
    <n v="189.42769895133029"/>
    <n v="66.151552683733186"/>
    <n v="41.100853727810325"/>
    <n v="23.594737781649012"/>
    <s v="Medianas"/>
    <n v="2024"/>
    <n v="3"/>
    <d v="2025-11-04T00:00:00"/>
    <x v="22"/>
    <x v="16"/>
  </r>
  <r>
    <n v="2025"/>
    <n v="9"/>
    <n v="23"/>
    <x v="9"/>
    <s v="MyT Cascos"/>
    <n v="17"/>
    <s v="4523540f1504cd17100c4835e85b7eefd49911580f8efff0599a8f283be6b9e3"/>
    <s v="1fdf26a6fd55ee3b01ed15163fbd21c844fce1e79898ad2d3ed4519ab872f9ee"/>
    <x v="19"/>
    <n v="521613.04386000003"/>
    <n v="751312.69945000007"/>
    <n v="684037.70512000006"/>
    <n v="856375.29489000014"/>
    <n v="296764.7481599999"/>
    <n v="155095.61602000002"/>
    <n v="295281.27923999995"/>
    <n v="699487.72788000049"/>
    <n v="35081594.755000003"/>
    <n v="34439164.060000002"/>
    <n v="141.197"/>
    <n v="136.08000000000001"/>
    <n v="0"/>
    <n v="0"/>
    <n v="31653.623309999999"/>
    <n v="9703.1042500000003"/>
    <n v="47243.36752"/>
    <n v="-17814.0059"/>
    <n v="0"/>
    <n v="0"/>
    <n v="0"/>
    <n v="0"/>
    <n v="0"/>
    <n v="0"/>
    <s v="MyT Cascos"/>
    <s v="Daños Sin Autos"/>
    <s v="Maritimo y Transportes"/>
    <x v="18"/>
    <x v="1"/>
    <n v="17981615.092089999"/>
    <n v="17823957.294020001"/>
    <n v="770211891.61088026"/>
    <n v="686509089.51392007"/>
    <n v="736376107.87258017"/>
    <n v="657385268.86126006"/>
    <n v="9273622.9556900002"/>
    <n v="5743535.6412700005"/>
    <n v="-3535315.863200001"/>
    <n v="5844440.7108500013"/>
    <n v="999674.02654999995"/>
    <n v="1151100.8382600001"/>
    <n v="5.6246954006250043"/>
    <n v="13.081013967275934"/>
    <n v="-229699.65559000004"/>
    <n v="-30.573109672996623"/>
    <n v="52.17831313074641"/>
    <n v="65.269060231567693"/>
    <n v="2.9008130870816733"/>
    <n v="4.2151845802619157"/>
    <n v="6.7723317380761094E-2"/>
    <n v="7.083513958199443E-2"/>
    <n v="0.10943958513090686"/>
    <n v="0.11428803397913732"/>
    <m/>
    <m/>
    <m/>
    <n v="0"/>
    <m/>
    <n v="0"/>
    <m/>
    <n v="0"/>
    <m/>
    <n v="91.343092587305151"/>
    <n v="56.893659323375935"/>
    <n v="20.643284232189615"/>
    <n v="-8.3942923247424481"/>
    <n v="226.22161418084318"/>
    <n v="-365.20350214995722"/>
    <n v="67.001200320023244"/>
    <n v="-54.468962817622057"/>
    <s v="Grandes"/>
    <n v="2024"/>
    <n v="3"/>
    <d v="2025-11-04T00:00:00"/>
    <x v="18"/>
    <x v="19"/>
  </r>
  <r>
    <n v="2025"/>
    <n v="9"/>
    <n v="23"/>
    <x v="9"/>
    <s v="Maritimo y Transportes"/>
    <n v="17"/>
    <s v="4523540f1504cd17100c4835e85b7eefd49911580f8efff0599a8f283be6b9e3"/>
    <s v="1fdf26a6fd55ee3b01ed15163fbd21c844fce1e79898ad2d3ed4519ab872f9ee"/>
    <x v="3"/>
    <n v="999674.02654999995"/>
    <n v="1151100.8382600001"/>
    <n v="1289623.06978"/>
    <n v="1372443.7290099997"/>
    <n v="520034.26607000025"/>
    <n v="369702.52679999999"/>
    <n v="582694.29762000043"/>
    <n v="996990.71692999976"/>
    <n v="35081594.755000003"/>
    <n v="34439164.060000002"/>
    <n v="141.197"/>
    <n v="136.08000000000001"/>
    <n v="1820.8363200000001"/>
    <n v="6209.5814800000007"/>
    <n v="189566.83713999999"/>
    <n v="139215.39637"/>
    <n v="299755.53083"/>
    <n v="218267.56842"/>
    <n v="0"/>
    <n v="0"/>
    <n v="0"/>
    <n v="0"/>
    <n v="0"/>
    <n v="0"/>
    <s v="Maritimo y Transportes"/>
    <s v="Daños Sin Autos"/>
    <s v="Maritimo y Transportes"/>
    <x v="19"/>
    <x v="1"/>
    <n v="17981615.092089999"/>
    <n v="17823957.294020001"/>
    <n v="770211891.61088026"/>
    <n v="686509089.51392007"/>
    <n v="736376107.87258017"/>
    <n v="657385268.86126006"/>
    <n v="19761447.802860003"/>
    <n v="14710203.640279999"/>
    <n v="2527791.244059999"/>
    <n v="11141291.585630003"/>
    <n v="999674.02654999995"/>
    <n v="1151100.8382600001"/>
    <n v="5.058708433322991"/>
    <n v="7.8251862884346153"/>
    <n v="-151426.81171000015"/>
    <n v="-13.154956253780192"/>
    <n v="100"/>
    <n v="100"/>
    <n v="5.5594228962767103"/>
    <n v="6.4581664962033907"/>
    <n v="0.12979207896403741"/>
    <n v="0.1357559018906925"/>
    <n v="0.16767452257260457"/>
    <n v="0.17510292560311963"/>
    <m/>
    <m/>
    <m/>
    <n v="0"/>
    <m/>
    <n v="0"/>
    <m/>
    <n v="0"/>
    <m/>
    <n v="40.662892020569295"/>
    <n v="52.020383871000789"/>
    <n v="32.117301500608839"/>
    <n v="20.572674554990144"/>
    <n v="36.168011644472386"/>
    <n v="37.33397636665714"/>
    <n v="63.240480205687611"/>
    <n v="63.781988949506072"/>
    <s v="Medianas"/>
    <n v="2024"/>
    <n v="3"/>
    <d v="2025-11-04T00:00:00"/>
    <x v="19"/>
    <x v="3"/>
  </r>
  <r>
    <n v="2025"/>
    <n v="9"/>
    <n v="23"/>
    <x v="9"/>
    <s v="MyT Carga"/>
    <n v="17"/>
    <s v="4523540f1504cd17100c4835e85b7eefd49911580f8efff0599a8f283be6b9e3"/>
    <s v="1fdf26a6fd55ee3b01ed15163fbd21c844fce1e79898ad2d3ed4519ab872f9ee"/>
    <x v="16"/>
    <n v="478060.98268999998"/>
    <n v="399788.13880999997"/>
    <n v="605585.36465999996"/>
    <n v="516068.43412000005"/>
    <n v="223269.51790999991"/>
    <n v="214606.91078000006"/>
    <n v="287413.01838000002"/>
    <n v="297502.98905000003"/>
    <n v="35081594.755000003"/>
    <n v="34439164.060000002"/>
    <n v="141.197"/>
    <n v="136.08000000000001"/>
    <n v="1820.8363200000001"/>
    <n v="6209.5814800000007"/>
    <n v="157913.21383000002"/>
    <n v="129512.29212"/>
    <n v="252512.16331"/>
    <n v="236081.57431999999"/>
    <n v="0"/>
    <n v="0"/>
    <n v="0"/>
    <n v="0"/>
    <n v="0"/>
    <n v="0"/>
    <s v="MyT Carga"/>
    <s v="Daños Sin Autos"/>
    <s v="Maritimo y Transportes"/>
    <x v="17"/>
    <x v="1"/>
    <n v="17981615.092089999"/>
    <n v="17823957.294020001"/>
    <n v="770211891.61088026"/>
    <n v="686509089.51392007"/>
    <n v="736376107.87258017"/>
    <n v="657385268.86126006"/>
    <n v="10487824.847170001"/>
    <n v="8966667.9990099985"/>
    <n v="6063107.107259999"/>
    <n v="5296850.8747799993"/>
    <n v="999674.02654999995"/>
    <n v="1151100.8382600001"/>
    <n v="4.5582472024120264"/>
    <n v="4.458603116053145"/>
    <n v="78272.84388"/>
    <n v="19.578580823579482"/>
    <n v="47.82168686925359"/>
    <n v="34.7309397684323"/>
    <n v="2.6586098091950374"/>
    <n v="2.2429819159414741"/>
    <n v="6.2068761583276337E-2"/>
    <n v="6.4920762308698088E-2"/>
    <n v="5.8234937441697728E-2"/>
    <n v="6.0814891623982306E-2"/>
    <m/>
    <m/>
    <m/>
    <n v="0"/>
    <m/>
    <n v="0"/>
    <m/>
    <n v="0"/>
    <m/>
    <n v="4.0364996162123301"/>
    <n v="46.703145831664678"/>
    <n v="53.680159551204788"/>
    <n v="3.6824274082616104"/>
    <n v="21.929132165837252"/>
    <n v="6.9597083284987482"/>
    <n v="62.536874168764577"/>
    <n v="54.859127610039906"/>
    <s v="Medianas"/>
    <n v="2024"/>
    <n v="3"/>
    <d v="2025-11-04T00:00:00"/>
    <x v="17"/>
    <x v="16"/>
  </r>
  <r>
    <n v="2025"/>
    <n v="9"/>
    <n v="23"/>
    <x v="9"/>
    <s v="Diversos"/>
    <n v="17"/>
    <s v="4523540f1504cd17100c4835e85b7eefd49911580f8efff0599a8f283be6b9e3"/>
    <s v="1fdf26a6fd55ee3b01ed15163fbd21c844fce1e79898ad2d3ed4519ab872f9ee"/>
    <x v="4"/>
    <n v="1352940.6063299999"/>
    <n v="1963953.5491500001"/>
    <n v="1887833.74208"/>
    <n v="2419841.5916999998"/>
    <n v="160878.56522000002"/>
    <n v="203688.24111000006"/>
    <n v="240404.91533999995"/>
    <n v="302929.01066999993"/>
    <n v="35081594.755000003"/>
    <n v="34439164.060000002"/>
    <n v="141.197"/>
    <n v="136.08000000000001"/>
    <n v="0"/>
    <n v="0"/>
    <n v="40168.750489999999"/>
    <n v="67442.736269999994"/>
    <n v="101282.7684"/>
    <n v="101882.899"/>
    <n v="0"/>
    <n v="0"/>
    <n v="0"/>
    <n v="0"/>
    <n v="0"/>
    <n v="0"/>
    <s v="Diversos"/>
    <s v="Daños Sin Autos"/>
    <s v="Diversos"/>
    <x v="6"/>
    <x v="1"/>
    <n v="17981615.092089999"/>
    <n v="17823957.294020001"/>
    <n v="770211891.61088026"/>
    <n v="686509089.51392007"/>
    <n v="736376107.87258017"/>
    <n v="657385268.86126006"/>
    <n v="28533293.443849999"/>
    <n v="24344761.40859"/>
    <n v="7125790.0811699983"/>
    <n v="6803443.1380700013"/>
    <n v="1352940.6063299999"/>
    <n v="1963953.5491500001"/>
    <n v="4.7416209032876635"/>
    <n v="8.0672532221121838"/>
    <n v="-611012.94282000023"/>
    <n v="-31.111374456103956"/>
    <n v="100"/>
    <n v="100"/>
    <n v="7.5240216154173494"/>
    <n v="11.018616779388903"/>
    <n v="0.17565823393097141"/>
    <n v="0.18372956317644512"/>
    <n v="0.28607830240682891"/>
    <n v="0.298752290654765"/>
    <m/>
    <m/>
    <m/>
    <n v="0"/>
    <m/>
    <n v="0"/>
    <m/>
    <n v="0"/>
    <m/>
    <n v="-21.017254435851818"/>
    <n v="11.891029396804107"/>
    <n v="10.371337000213494"/>
    <n v="2.2576944224770799"/>
    <n v="-40.440212376335715"/>
    <n v="-0.58903957964525633"/>
    <n v="39.660004485027486"/>
    <n v="66.196326303985515"/>
    <s v="Medianas"/>
    <n v="2024"/>
    <n v="3"/>
    <d v="2025-11-04T00:00:00"/>
    <x v="6"/>
    <x v="4"/>
  </r>
  <r>
    <n v="2025"/>
    <n v="9"/>
    <n v="23"/>
    <x v="9"/>
    <s v="Tecnicos"/>
    <n v="17"/>
    <s v="4523540f1504cd17100c4835e85b7eefd49911580f8efff0599a8f283be6b9e3"/>
    <s v="1fdf26a6fd55ee3b01ed15163fbd21c844fce1e79898ad2d3ed4519ab872f9ee"/>
    <x v="11"/>
    <n v="908443.42992999998"/>
    <n v="1548051.0121500001"/>
    <n v="1366523.14696"/>
    <n v="1950393.4184400002"/>
    <n v="79078.138219999964"/>
    <n v="95525.618629999954"/>
    <n v="53048.679869999956"/>
    <n v="164450.91531000004"/>
    <n v="35081594.755000003"/>
    <n v="34439164.060000002"/>
    <n v="141.197"/>
    <n v="136.08000000000001"/>
    <n v="0"/>
    <n v="0"/>
    <n v="2181.3104600000001"/>
    <n v="28388.444170000002"/>
    <n v="22938.89359"/>
    <n v="25737.405429999999"/>
    <n v="0"/>
    <n v="0"/>
    <n v="0"/>
    <n v="0"/>
    <n v="0"/>
    <n v="0"/>
    <s v="Tecnicos"/>
    <s v="Daños Sin Autos"/>
    <s v="Diversos"/>
    <x v="7"/>
    <x v="1"/>
    <n v="17981615.092089999"/>
    <n v="17823957.294020001"/>
    <n v="770211891.61088026"/>
    <n v="686509089.51392007"/>
    <n v="736376107.87258017"/>
    <n v="657385268.86126006"/>
    <n v="14178888.769369997"/>
    <n v="13386827.930269996"/>
    <n v="4549067.9512800006"/>
    <n v="4465912.8475300027"/>
    <n v="1352940.6063299999"/>
    <n v="1963953.5491500001"/>
    <n v="6.4070142922093343"/>
    <n v="11.563986780240761"/>
    <n v="-639607.5822200001"/>
    <n v="-41.316957722968404"/>
    <n v="67.145847029771147"/>
    <n v="78.823198889810669"/>
    <n v="5.0520680443750496"/>
    <n v="8.6852262189237646"/>
    <n v="0.11794720905048761"/>
    <n v="0.12336677143892259"/>
    <n v="0.22549606928672877"/>
    <n v="0.23548611225067068"/>
    <m/>
    <m/>
    <m/>
    <n v="0"/>
    <m/>
    <n v="0"/>
    <m/>
    <n v="0"/>
    <m/>
    <n v="-17.217873745163725"/>
    <n v="8.704794994895094"/>
    <n v="6.1707022494904642"/>
    <n v="1.7383371509706564"/>
    <n v="-92.316202864314988"/>
    <n v="-10.873325392535493"/>
    <n v="9.5092226285531147"/>
    <n v="110.30033406906628"/>
    <s v="Grandes"/>
    <n v="2024"/>
    <n v="3"/>
    <d v="2025-11-04T00:00:00"/>
    <x v="7"/>
    <x v="11"/>
  </r>
  <r>
    <n v="2025"/>
    <n v="9"/>
    <n v="23"/>
    <x v="9"/>
    <s v="Miscelaneos"/>
    <n v="17"/>
    <s v="4523540f1504cd17100c4835e85b7eefd49911580f8efff0599a8f283be6b9e3"/>
    <s v="1fdf26a6fd55ee3b01ed15163fbd21c844fce1e79898ad2d3ed4519ab872f9ee"/>
    <x v="28"/>
    <n v="444497.1764"/>
    <n v="415902.53700000001"/>
    <n v="521310.59512000001"/>
    <n v="469448.17325999995"/>
    <n v="81800.426999999996"/>
    <n v="108162.62247999999"/>
    <n v="187356.23547000007"/>
    <n v="138478.09536000004"/>
    <n v="35081594.755000003"/>
    <n v="34439164.060000002"/>
    <n v="141.197"/>
    <n v="136.08000000000001"/>
    <n v="0"/>
    <n v="0"/>
    <n v="37987.440029999998"/>
    <n v="39054.292099999999"/>
    <n v="78343.874810000008"/>
    <n v="76145.493569999991"/>
    <n v="0"/>
    <n v="0"/>
    <n v="0"/>
    <n v="0"/>
    <n v="0"/>
    <n v="0"/>
    <s v="Miscelaneos"/>
    <s v="Daños Sin Autos"/>
    <s v="Diversos"/>
    <x v="8"/>
    <x v="1"/>
    <n v="17981615.092089999"/>
    <n v="17823957.294020001"/>
    <n v="770211891.61088026"/>
    <n v="686509089.51392007"/>
    <n v="736376107.87258017"/>
    <n v="657385268.86126006"/>
    <n v="14354404.674479999"/>
    <n v="10957933.478320003"/>
    <n v="2576722.12989"/>
    <n v="2337530.29054"/>
    <n v="1352940.6063299999"/>
    <n v="1963953.5491500001"/>
    <n v="3.0965908129248301"/>
    <n v="3.7954468132413175"/>
    <n v="28594.639399999985"/>
    <n v="6.8753221863611769"/>
    <n v="32.85415297022886"/>
    <n v="21.176801110189334"/>
    <n v="2.4719535710423006"/>
    <n v="2.333390560465137"/>
    <n v="5.7711024880483797E-2"/>
    <n v="6.0362791737522549E-2"/>
    <n v="6.0582233120100144E-2"/>
    <n v="6.3266178404094334E-2"/>
    <m/>
    <m/>
    <m/>
    <n v="0"/>
    <m/>
    <n v="0"/>
    <m/>
    <n v="0"/>
    <m/>
    <n v="-24.372740670997082"/>
    <n v="18.402912626465898"/>
    <n v="26.006723416548912"/>
    <n v="3.1745924813201354"/>
    <n v="-2.7317152933364786"/>
    <n v="2.8870799005052961"/>
    <n v="48.48807915376581"/>
    <n v="51.28903927071886"/>
    <s v="Medianas"/>
    <n v="2024"/>
    <n v="3"/>
    <d v="2025-11-04T00:00:00"/>
    <x v="8"/>
    <x v="28"/>
  </r>
  <r>
    <n v="2025"/>
    <n v="9"/>
    <n v="23"/>
    <x v="9"/>
    <s v="Terremoto y Erupcion Volcanica"/>
    <n v="17"/>
    <s v="4523540f1504cd17100c4835e85b7eefd49911580f8efff0599a8f283be6b9e3"/>
    <s v="1fdf26a6fd55ee3b01ed15163fbd21c844fce1e79898ad2d3ed4519ab872f9ee"/>
    <x v="10"/>
    <n v="505177.34088999999"/>
    <n v="414658.52072000003"/>
    <n v="661805.34749000007"/>
    <n v="515311.14576999994"/>
    <n v="4417.6760799999984"/>
    <n v="-716.12671999999998"/>
    <n v="2738.8983599999997"/>
    <n v="-3162.5865799999988"/>
    <n v="35081594.755000003"/>
    <n v="34439164.060000002"/>
    <n v="141.197"/>
    <n v="136.08000000000001"/>
    <n v="0"/>
    <n v="0"/>
    <n v="1262.981"/>
    <n v="527.79318999999998"/>
    <n v="29316.372100000001"/>
    <n v="26982.9087"/>
    <n v="0"/>
    <n v="0"/>
    <n v="0"/>
    <n v="0"/>
    <n v="0"/>
    <n v="0"/>
    <s v="Terremoto y Erupcion Volcanica"/>
    <s v="Daños Sin Autos"/>
    <s v="Riesgos Catastroficos"/>
    <x v="16"/>
    <x v="1"/>
    <n v="17981615.092089999"/>
    <n v="17823957.294020001"/>
    <n v="770211891.61088026"/>
    <n v="686509089.51392007"/>
    <n v="736376107.87258017"/>
    <n v="657385268.86126006"/>
    <n v="13243395.535650002"/>
    <n v="12054429.980210001"/>
    <n v="689036.33412999962"/>
    <n v="51228.88828999993"/>
    <n v="1917605.4173099999"/>
    <n v="1451804.0240499999"/>
    <n v="3.8145605447644377"/>
    <n v="3.4398849335949793"/>
    <n v="90518.820169999963"/>
    <n v="21.829726304146835"/>
    <n v="26.34417572717636"/>
    <n v="28.56160431097684"/>
    <n v="2.8094102687818312"/>
    <n v="2.3264110987245208"/>
    <n v="6.5589397721896148E-2"/>
    <n v="6.8603168338728066E-2"/>
    <n v="6.0401024116606715E-2"/>
    <n v="6.3076941386028068E-2"/>
    <m/>
    <m/>
    <m/>
    <n v="0"/>
    <m/>
    <n v="0"/>
    <m/>
    <n v="0"/>
    <m/>
    <n v="-716.88468767091922"/>
    <n v="0.87448025127515105"/>
    <n v="-0.17270276244572039"/>
    <n v="0.64113833497298867"/>
    <n v="139.29467524959921"/>
    <n v="8.6479312736213565"/>
    <n v="4.3081080963629876"/>
    <n v="1.9560277799109183"/>
    <s v="Medianas"/>
    <n v="2024"/>
    <n v="3"/>
    <d v="2025-11-04T00:00:00"/>
    <x v="16"/>
    <x v="10"/>
  </r>
  <r>
    <n v="2025"/>
    <n v="9"/>
    <n v="23"/>
    <x v="9"/>
    <s v="Riesgos Catastroficos"/>
    <n v="17"/>
    <s v="4523540f1504cd17100c4835e85b7eefd49911580f8efff0599a8f283be6b9e3"/>
    <s v="1fdf26a6fd55ee3b01ed15163fbd21c844fce1e79898ad2d3ed4519ab872f9ee"/>
    <x v="11"/>
    <n v="1917605.4173099999"/>
    <n v="1451804.0240499999"/>
    <n v="2282936.5089499997"/>
    <n v="1714265.3346500001"/>
    <n v="37833.697500000017"/>
    <n v="-425189.58487999998"/>
    <n v="-38042.512629999794"/>
    <n v="2970875.2352399994"/>
    <n v="35081594.755000003"/>
    <n v="34439164.060000002"/>
    <n v="141.197"/>
    <n v="136.08000000000001"/>
    <n v="0"/>
    <n v="0"/>
    <n v="14597.765089999999"/>
    <n v="36617.227350000001"/>
    <n v="89066.143709999989"/>
    <n v="85308.792849999998"/>
    <n v="0"/>
    <n v="0"/>
    <n v="0"/>
    <n v="0"/>
    <n v="0"/>
    <n v="0"/>
    <s v="Riesgos Catastroficos"/>
    <s v="Daños Sin Autos"/>
    <s v="Riesgos Catastroficos"/>
    <x v="15"/>
    <x v="1"/>
    <n v="17981615.092089999"/>
    <n v="17823957.294020001"/>
    <n v="770211891.61088026"/>
    <n v="686509089.51392007"/>
    <n v="736376107.87258017"/>
    <n v="657385268.86126006"/>
    <n v="33259292.609760001"/>
    <n v="29883949.022059996"/>
    <n v="4197920.345660001"/>
    <n v="3819120.5799400005"/>
    <n v="1917605.4173099999"/>
    <n v="1451804.0240499999"/>
    <n v="5.7656229788461442"/>
    <n v="4.8581398093615213"/>
    <n v="465801.39326000004"/>
    <n v="32.084316171034246"/>
    <n v="100"/>
    <n v="100"/>
    <n v="10.664255727248564"/>
    <n v="8.145239578963114"/>
    <n v="0.24897115173064555"/>
    <n v="0.260411140015126"/>
    <n v="0.2114763003470127"/>
    <n v="0.22084523228895178"/>
    <m/>
    <m/>
    <m/>
    <n v="0"/>
    <m/>
    <n v="0"/>
    <m/>
    <n v="0"/>
    <m/>
    <n v="-108.89807719788756"/>
    <n v="1.9729657185195477"/>
    <n v="-29.286982115800814"/>
    <n v="0.90124857988585216"/>
    <n v="-60.134160485528952"/>
    <n v="4.4044121766048328"/>
    <n v="16.389802546667369"/>
    <n v="42.923157304997552"/>
    <s v="Grandes"/>
    <n v="2024"/>
    <n v="3"/>
    <d v="2025-11-04T00:00:00"/>
    <x v="15"/>
    <x v="11"/>
  </r>
  <r>
    <n v="2025"/>
    <n v="9"/>
    <n v="23"/>
    <x v="9"/>
    <s v="Huracan y Otros Riesgos Hidrometeorologicos"/>
    <n v="17"/>
    <s v="4523540f1504cd17100c4835e85b7eefd49911580f8efff0599a8f283be6b9e3"/>
    <s v="1fdf26a6fd55ee3b01ed15163fbd21c844fce1e79898ad2d3ed4519ab872f9ee"/>
    <x v="19"/>
    <n v="1412428.0764200001"/>
    <n v="1037145.5033300001"/>
    <n v="1621131.1614599996"/>
    <n v="1198954.1888800003"/>
    <n v="33416.02141999999"/>
    <n v="-424473.45816000021"/>
    <n v="-40781.410989999844"/>
    <n v="2974037.8218199993"/>
    <n v="35081594.755000003"/>
    <n v="34439164.060000002"/>
    <n v="141.197"/>
    <n v="136.08000000000001"/>
    <n v="0"/>
    <n v="0"/>
    <n v="13334.784089999999"/>
    <n v="36089.434159999997"/>
    <n v="59749.771609999996"/>
    <n v="58325.884149999998"/>
    <n v="0"/>
    <n v="0"/>
    <n v="0"/>
    <n v="0"/>
    <n v="0"/>
    <n v="0"/>
    <s v="Huracan y Otros Riesgos Hidrometeorologicos"/>
    <s v="Daños Sin Autos"/>
    <s v="Riesgos Catastroficos"/>
    <x v="14"/>
    <x v="1"/>
    <n v="17981615.092089999"/>
    <n v="17823957.294020001"/>
    <n v="770211891.61088026"/>
    <n v="686509089.51392007"/>
    <n v="736376107.87258017"/>
    <n v="657385268.86126006"/>
    <n v="20015897.230140001"/>
    <n v="17829353.362780001"/>
    <n v="3531534.8595499997"/>
    <n v="3750519.8539799992"/>
    <n v="1917605.4173099999"/>
    <n v="1451804.0240499999"/>
    <n v="7.0565314169037681"/>
    <n v="5.8170674069151183"/>
    <n v="375282.57308999996"/>
    <n v="36.184177811605679"/>
    <n v="73.655824272823651"/>
    <n v="71.438395689023167"/>
    <n v="7.8548454584667331"/>
    <n v="5.8188284802385946"/>
    <n v="0.1833817540087494"/>
    <n v="0.19180797167639793"/>
    <n v="0.15107527623040601"/>
    <n v="0.15776829090292371"/>
    <m/>
    <m/>
    <m/>
    <n v="0"/>
    <m/>
    <n v="0"/>
    <m/>
    <n v="0"/>
    <m/>
    <n v="-107.87234649837734"/>
    <n v="2.3658564976064231"/>
    <n v="-40.927088513340522"/>
    <n v="0.94621808219268089"/>
    <n v="-63.050725509075143"/>
    <n v="2.4412616812427679"/>
    <n v="22.317715583984306"/>
    <n v="61.875502936546567"/>
    <s v="Grandes"/>
    <n v="2024"/>
    <n v="3"/>
    <d v="2025-11-04T00:00:00"/>
    <x v="14"/>
    <x v="19"/>
  </r>
  <r>
    <n v="2025"/>
    <n v="9"/>
    <n v="23"/>
    <x v="9"/>
    <s v="Vida Gpo y Col"/>
    <n v="17"/>
    <s v="4523540f1504cd17100c4835e85b7eefd49911580f8efff0599a8f283be6b9e3"/>
    <s v="1fdf26a6fd55ee3b01ed15163fbd21c844fce1e79898ad2d3ed4519ab872f9ee"/>
    <x v="29"/>
    <n v="1768376.0407100001"/>
    <n v="1916386.2272000001"/>
    <n v="1873777.8714000001"/>
    <n v="2080315.3348600001"/>
    <n v="1060915.7572099997"/>
    <n v="916033.71513999999"/>
    <n v="1434891.24309"/>
    <n v="1157940.5519099997"/>
    <n v="35081594.755000003"/>
    <n v="34439164.060000002"/>
    <n v="141.197"/>
    <n v="136.08000000000001"/>
    <n v="6961.4208699999999"/>
    <n v="18988.86159"/>
    <n v="200800.98897999999"/>
    <n v="119180.31189999999"/>
    <n v="363738.74849999999"/>
    <n v="444801.36875000002"/>
    <n v="1768376.0407100001"/>
    <n v="1916386.2272000001"/>
    <n v="0"/>
    <n v="0"/>
    <n v="0"/>
    <n v="0"/>
    <s v="Vida Gpo y Col"/>
    <s v="Vida"/>
    <s v="Vida"/>
    <x v="37"/>
    <x v="1"/>
    <n v="17981615.092089999"/>
    <n v="17823957.294020001"/>
    <n v="770211891.61088026"/>
    <n v="686509089.51392007"/>
    <n v="736376107.87258017"/>
    <n v="657385268.86126006"/>
    <n v="73920693.182379976"/>
    <n v="70894248.025429994"/>
    <n v="45785142.94049"/>
    <n v="42057026.428480007"/>
    <n v="2615143.8208900001"/>
    <n v="2689124.6364899999"/>
    <n v="2.3922611715057851"/>
    <n v="2.7031617946107369"/>
    <n v="-148010.18648999999"/>
    <n v="-7.7234006584494868"/>
    <n v="67.620603753570109"/>
    <n v="71.26431408926355"/>
    <n v="9.8343559889005618"/>
    <n v="10.751743822024046"/>
    <n v="0.22959604492881597"/>
    <n v="0.24014576543213884"/>
    <n v="0.27914943246518259"/>
    <n v="0.2915164543494585"/>
    <n v="2.3922611715057851"/>
    <m/>
    <m/>
    <n v="-148010.18648999999"/>
    <n v="-7.7234006584494868"/>
    <n v="0"/>
    <m/>
    <n v="0"/>
    <m/>
    <n v="15.816234672962558"/>
    <n v="59.993787112386109"/>
    <n v="47.800057323434302"/>
    <n v="2.3171616141702178"/>
    <n v="68.485033961385369"/>
    <n v="-18.224453867533207"/>
    <n v="55.20472861581861"/>
    <n v="26.794052418257081"/>
    <s v="Resto"/>
    <n v="2024"/>
    <n v="3"/>
    <d v="2025-11-04T00:00:00"/>
    <x v="37"/>
    <x v="29"/>
  </r>
  <r>
    <n v="2025"/>
    <n v="9"/>
    <n v="23"/>
    <x v="9"/>
    <s v="Vida Individual"/>
    <n v="17"/>
    <s v="4523540f1504cd17100c4835e85b7eefd49911580f8efff0599a8f283be6b9e3"/>
    <s v="1fdf26a6fd55ee3b01ed15163fbd21c844fce1e79898ad2d3ed4519ab872f9ee"/>
    <x v="29"/>
    <n v="846767.78018"/>
    <n v="772738.40928999998"/>
    <n v="1158223.9401600002"/>
    <n v="1061110.13332"/>
    <n v="465738.29556000012"/>
    <n v="471325.41419999988"/>
    <n v="633935.69197000051"/>
    <n v="601495.21817999997"/>
    <n v="35081594.755000003"/>
    <n v="34439164.060000002"/>
    <n v="141.197"/>
    <n v="136.08000000000001"/>
    <n v="0"/>
    <n v="0"/>
    <n v="470382.23086000001"/>
    <n v="469592.28145999997"/>
    <n v="608650.79417999997"/>
    <n v="449969.33906999999"/>
    <n v="116631.55545999999"/>
    <n v="102773.57479"/>
    <n v="654749.24219000002"/>
    <n v="588315.55824000004"/>
    <n v="75386.982530000008"/>
    <n v="81649.276259999999"/>
    <s v="Vida Individual"/>
    <s v="Vida"/>
    <s v="Vida"/>
    <x v="35"/>
    <x v="1"/>
    <n v="17981615.092089999"/>
    <n v="17823957.294020001"/>
    <n v="770211891.61088026"/>
    <n v="686509089.51392007"/>
    <n v="736376107.87258017"/>
    <n v="657385268.86126006"/>
    <n v="237940342.15414003"/>
    <n v="211843669.84491"/>
    <n v="117088322.10185003"/>
    <n v="108945740.33868003"/>
    <n v="2615143.8208900001"/>
    <n v="2689124.6364899999"/>
    <n v="0.35587398610675941"/>
    <n v="0.36476823209101272"/>
    <n v="74029.37089000002"/>
    <n v="9.5801334578436315"/>
    <n v="32.379396246429891"/>
    <n v="28.735685910736457"/>
    <n v="4.7090752184573672"/>
    <n v="4.33539194772003"/>
    <n v="0.10993958797610938"/>
    <n v="0.11499120777103235"/>
    <n v="0.11256055033985554"/>
    <n v="0.11754726579568137"/>
    <n v="4.9017142029847527E-2"/>
    <n v="0.27517369953425014"/>
    <n v="3.1683144542661711E-2"/>
    <n v="13857.98066999999"/>
    <n v="13.483992065388772"/>
    <n v="66433.683949999977"/>
    <n v="11.292185463995285"/>
    <n v="-6262.2937299999903"/>
    <n v="-7.669747996367593"/>
    <n v="-1.1854057667318951"/>
    <n v="55.001891482101115"/>
    <n v="60.994174552945864"/>
    <n v="0.39776664931185418"/>
    <n v="0.16822026919693922"/>
    <n v="35.264948371363268"/>
    <n v="77.282776159639909"/>
    <n v="104.36095099958519"/>
    <s v="Resto"/>
    <n v="2024"/>
    <n v="3"/>
    <d v="2025-11-04T00:00:00"/>
    <x v="35"/>
    <x v="29"/>
  </r>
  <r>
    <n v="2025"/>
    <n v="9"/>
    <n v="23"/>
    <x v="9"/>
    <s v="Vida Total"/>
    <n v="17"/>
    <s v="4523540f1504cd17100c4835e85b7eefd49911580f8efff0599a8f283be6b9e3"/>
    <s v="1fdf26a6fd55ee3b01ed15163fbd21c844fce1e79898ad2d3ed4519ab872f9ee"/>
    <x v="29"/>
    <n v="2615143.8208900001"/>
    <n v="2689124.6364899999"/>
    <n v="3032001.8115599998"/>
    <n v="3141425.4681799999"/>
    <n v="1526654.0527699997"/>
    <n v="1387359.12934"/>
    <n v="2068826.9350599996"/>
    <n v="1759435.7700899995"/>
    <n v="35081594.755000003"/>
    <n v="34439164.060000002"/>
    <n v="141.197"/>
    <n v="136.08000000000001"/>
    <n v="6961.4208699999999"/>
    <n v="18988.86159"/>
    <n v="671183.21984000003"/>
    <n v="588772.59336000006"/>
    <n v="972389.54267999995"/>
    <n v="894770.70782000001"/>
    <n v="1885007.59617"/>
    <n v="2019159.8019900001"/>
    <n v="654749.24219000002"/>
    <n v="588315.55824000004"/>
    <n v="75386.982530000008"/>
    <n v="81649.276259999999"/>
    <s v="Vida Total"/>
    <s v="Totales"/>
    <s v="Vida Total"/>
    <x v="36"/>
    <x v="1"/>
    <n v="17981615.092089999"/>
    <n v="17823957.294020001"/>
    <n v="770211891.61088026"/>
    <n v="686509089.51392007"/>
    <n v="736376107.87258017"/>
    <n v="657385268.86126006"/>
    <n v="311861035.33652008"/>
    <n v="282737917.87033993"/>
    <n v="162873465.04233998"/>
    <n v="151002766.76715994"/>
    <n v="2615143.8208900001"/>
    <n v="2689124.6364899999"/>
    <n v="0.83856061661184289"/>
    <n v="0.95110152071049736"/>
    <n v="-73980.815599999856"/>
    <n v="-2.7511114433343531"/>
    <n v="100"/>
    <n v="100"/>
    <n v="14.54343120735793"/>
    <n v="15.087135769744076"/>
    <n v="0.33953563290492533"/>
    <n v="0.35513697320317122"/>
    <n v="0.3917099828050381"/>
    <n v="0.40906372014513981"/>
    <n v="0.60443831789884994"/>
    <n v="0.20994903755240835"/>
    <n v="2.4173261160584596E-2"/>
    <n v="-134152.20582000003"/>
    <n v="-6.6439617947913421"/>
    <n v="66433.683949999977"/>
    <n v="11.292185463995285"/>
    <n v="-6262.2937299999903"/>
    <n v="-7.669747996367593"/>
    <n v="10.040293135654487"/>
    <n v="58.377441446047904"/>
    <n v="51.591477409201111"/>
    <n v="0.93732521277983283"/>
    <n v="13.997021500219642"/>
    <n v="8.6747179117104611"/>
    <n v="69.024109205262945"/>
    <n v="65.801505146997144"/>
    <s v="Resto"/>
    <n v="2024"/>
    <n v="3"/>
    <d v="2025-11-04T00:00:00"/>
    <x v="36"/>
    <x v="29"/>
  </r>
  <r>
    <n v="2025"/>
    <n v="9"/>
    <n v="23"/>
    <x v="9"/>
    <s v="Automoviles Turistas"/>
    <n v="17"/>
    <s v="4523540f1504cd17100c4835e85b7eefd49911580f8efff0599a8f283be6b9e3"/>
    <s v="1fdf26a6fd55ee3b01ed15163fbd21c844fce1e79898ad2d3ed4519ab872f9ee"/>
    <x v="14"/>
    <n v="735.74403000000007"/>
    <n v="815.11556000000007"/>
    <n v="1174.1685600000001"/>
    <n v="1192.1027999999999"/>
    <n v="2254.4835499999995"/>
    <n v="542.73830999999996"/>
    <n v="2308.0812799999994"/>
    <n v="592.57047"/>
    <n v="35081594.755000003"/>
    <n v="34439164.060000002"/>
    <n v="141.197"/>
    <n v="136.08000000000001"/>
    <n v="0"/>
    <n v="0"/>
    <n v="2254.4835499999999"/>
    <n v="542.73831000000007"/>
    <n v="870.9864399999999"/>
    <n v="913.14121"/>
    <n v="0"/>
    <n v="0"/>
    <n v="0"/>
    <n v="0"/>
    <n v="0"/>
    <n v="0"/>
    <s v="Automoviles Turistas"/>
    <s v="Automóviles"/>
    <s v="Automóviles"/>
    <x v="12"/>
    <x v="1"/>
    <n v="17981615.092089999"/>
    <n v="17823957.294020001"/>
    <n v="770211891.61088026"/>
    <n v="686509089.51392007"/>
    <n v="736376107.87258017"/>
    <n v="657385268.86126006"/>
    <n v="1588548.4696399998"/>
    <n v="1271754.1878799999"/>
    <n v="828130.02439999999"/>
    <n v="647638.39746000012"/>
    <n v="3826356.4551999997"/>
    <n v="3767003.25385"/>
    <n v="4.6315491410012559E-2"/>
    <n v="6.4093797981415623E-2"/>
    <n v="-79.371530000000007"/>
    <n v="-9.7374573489923293"/>
    <n v="1.9228319123277902E-2"/>
    <n v="2.1638302519832585E-2"/>
    <n v="4.0916459741352669E-3"/>
    <n v="4.5731458315010336E-3"/>
    <n v="9.5524885815669326E-5"/>
    <n v="9.9914163717993758E-5"/>
    <n v="1.1873339660763111E-4"/>
    <n v="1.2399358467705924E-4"/>
    <m/>
    <m/>
    <m/>
    <n v="0"/>
    <m/>
    <n v="0"/>
    <m/>
    <n v="0"/>
    <m/>
    <n v="315.39053139624508"/>
    <n v="306.4222688969694"/>
    <n v="66.584216598686936"/>
    <n v="0.27223787129725513"/>
    <n v="315.39053139624497"/>
    <n v="-4.6164568566563924"/>
    <n v="258.84255442599084"/>
    <n v="59.436405241200333"/>
    <s v="Medianas"/>
    <n v="2024"/>
    <n v="3"/>
    <d v="2025-11-04T00:00:00"/>
    <x v="12"/>
    <x v="14"/>
  </r>
  <r>
    <n v="2025"/>
    <n v="9"/>
    <n v="23"/>
    <x v="9"/>
    <s v="Automoviles Residentes"/>
    <n v="17"/>
    <s v="4523540f1504cd17100c4835e85b7eefd49911580f8efff0599a8f283be6b9e3"/>
    <s v="1fdf26a6fd55ee3b01ed15163fbd21c844fce1e79898ad2d3ed4519ab872f9ee"/>
    <x v="0"/>
    <n v="2381116.1254499997"/>
    <n v="2285986.5914400001"/>
    <n v="3201058.67906"/>
    <n v="3054681.8470100001"/>
    <n v="1497669.5387499998"/>
    <n v="1488115.2504899998"/>
    <n v="2081005.2345700001"/>
    <n v="1928628.2408400003"/>
    <n v="35081594.755000003"/>
    <n v="34439164.060000002"/>
    <n v="141.197"/>
    <n v="136.08000000000001"/>
    <n v="12256.77392"/>
    <n v="526.83581000000004"/>
    <n v="1466173.71429"/>
    <n v="1457073.1347100001"/>
    <n v="2098454.5540899998"/>
    <n v="2001956.6349800001"/>
    <n v="0"/>
    <n v="0"/>
    <n v="0"/>
    <n v="0"/>
    <n v="0"/>
    <n v="0"/>
    <s v="Automoviles Residentes"/>
    <s v="Automóviles"/>
    <s v="Automóviles"/>
    <x v="13"/>
    <x v="1"/>
    <n v="17981615.092089999"/>
    <n v="17823957.294020001"/>
    <n v="770211891.61088026"/>
    <n v="686509089.51392007"/>
    <n v="736376107.87258017"/>
    <n v="657385268.86126006"/>
    <n v="94745679.091170013"/>
    <n v="85247038.221249983"/>
    <n v="54974799.952469975"/>
    <n v="52348957.372600004"/>
    <n v="3826356.4551999997"/>
    <n v="3767003.25385"/>
    <n v="2.5131659282939394"/>
    <n v="2.6816023631307346"/>
    <n v="95129.534009999596"/>
    <n v="4.1614213471862449"/>
    <n v="62.229333657978323"/>
    <n v="60.68448677615681"/>
    <n v="13.241948030004478"/>
    <n v="12.825359451500463"/>
    <n v="0.30915078712559874"/>
    <n v="0.32335597257889565"/>
    <n v="0.33298708296179785"/>
    <n v="0.34773924815806195"/>
    <m/>
    <m/>
    <m/>
    <n v="0"/>
    <m/>
    <n v="0"/>
    <m/>
    <n v="0"/>
    <m/>
    <n v="0.64203953671291281"/>
    <n v="62.897794977007258"/>
    <n v="65.097286924705827"/>
    <n v="2.7242837446336368"/>
    <n v="0.62457946435277023"/>
    <n v="4.8201802888184764"/>
    <n v="69.869214533731466"/>
    <n v="72.78245238936239"/>
    <s v="Medianas"/>
    <n v="2024"/>
    <n v="3"/>
    <d v="2025-11-04T00:00:00"/>
    <x v="13"/>
    <x v="0"/>
  </r>
  <r>
    <n v="2025"/>
    <n v="9"/>
    <n v="23"/>
    <x v="9"/>
    <s v="Automoviles"/>
    <n v="17"/>
    <s v="4523540f1504cd17100c4835e85b7eefd49911580f8efff0599a8f283be6b9e3"/>
    <s v="1fdf26a6fd55ee3b01ed15163fbd21c844fce1e79898ad2d3ed4519ab872f9ee"/>
    <x v="0"/>
    <n v="3826356.4551999997"/>
    <n v="3767003.25385"/>
    <n v="5104633.9233599994"/>
    <n v="4934424.6605500001"/>
    <n v="2331738.6361199999"/>
    <n v="2413355.3092900002"/>
    <n v="3145635.0950600002"/>
    <n v="3084826.4143700004"/>
    <n v="35081594.755000003"/>
    <n v="34439164.060000002"/>
    <n v="141.197"/>
    <n v="136.08000000000001"/>
    <n v="13468.129419999999"/>
    <n v="11339.386640000001"/>
    <n v="2299050.1516700001"/>
    <n v="2376093.0756300003"/>
    <n v="3524008.4107900001"/>
    <n v="3346887.4746300001"/>
    <n v="0"/>
    <n v="0"/>
    <n v="0"/>
    <n v="0"/>
    <n v="0"/>
    <n v="0"/>
    <s v="Automoviles"/>
    <s v="Totales"/>
    <s v="Automoviles Total"/>
    <x v="11"/>
    <x v="1"/>
    <n v="17981615.092089999"/>
    <n v="17823957.294020001"/>
    <n v="770211891.61088026"/>
    <n v="686509089.51392007"/>
    <n v="736376107.87258017"/>
    <n v="657385268.86126006"/>
    <n v="155156263.74667996"/>
    <n v="139227565.87292001"/>
    <n v="88685882.672319964"/>
    <n v="83821223.317339987"/>
    <n v="3826356.4551999997"/>
    <n v="3767003.25385"/>
    <n v="2.4661308301720921"/>
    <n v="2.7056446977521196"/>
    <n v="59353.201349999756"/>
    <n v="1.5756079129833234"/>
    <n v="100"/>
    <n v="100"/>
    <n v="21.279270163463735"/>
    <n v="21.134494387022812"/>
    <n v="0.4967927004083596"/>
    <n v="0.51961985380738318"/>
    <n v="0.5487186275300755"/>
    <n v="0.57302824268869024"/>
    <m/>
    <m/>
    <m/>
    <n v="0"/>
    <m/>
    <n v="0"/>
    <m/>
    <n v="0"/>
    <m/>
    <n v="-3.3818755512635912"/>
    <n v="60.938876537526411"/>
    <n v="64.065655022290542"/>
    <n v="2.6292106092413809"/>
    <n v="-3.2424202885896203"/>
    <n v="5.2921090865052367"/>
    <n v="65.239632931369968"/>
    <n v="70.994112997261098"/>
    <s v="Medianas"/>
    <n v="2024"/>
    <n v="3"/>
    <d v="2025-11-04T00:00:00"/>
    <x v="11"/>
    <x v="0"/>
  </r>
  <r>
    <n v="2025"/>
    <n v="9"/>
    <n v="23"/>
    <x v="9"/>
    <s v="Camiones"/>
    <n v="17"/>
    <s v="4523540f1504cd17100c4835e85b7eefd49911580f8efff0599a8f283be6b9e3"/>
    <s v="1fdf26a6fd55ee3b01ed15163fbd21c844fce1e79898ad2d3ed4519ab872f9ee"/>
    <x v="16"/>
    <n v="1365752.7055200001"/>
    <n v="1412092.6974500001"/>
    <n v="1791673.46679"/>
    <n v="1788124.20524"/>
    <n v="802080.85846000013"/>
    <n v="903101.52149000007"/>
    <n v="1024011.3583999993"/>
    <n v="1128288.8536399999"/>
    <n v="35081594.755000003"/>
    <n v="34439164.060000002"/>
    <n v="141.197"/>
    <n v="136.08000000000001"/>
    <n v="1211.3554999999999"/>
    <n v="10812.55083"/>
    <n v="800888.19847000006"/>
    <n v="896881.40361000004"/>
    <n v="1347879.38644"/>
    <n v="1278841.25828"/>
    <n v="0"/>
    <n v="0"/>
    <n v="0"/>
    <n v="0"/>
    <n v="0"/>
    <n v="0"/>
    <s v="Camiones"/>
    <s v="Automóviles"/>
    <s v="Automóviles"/>
    <x v="10"/>
    <x v="1"/>
    <n v="17981615.092089999"/>
    <n v="17823957.294020001"/>
    <n v="770211891.61088026"/>
    <n v="686509089.51392007"/>
    <n v="736376107.87258017"/>
    <n v="657385268.86126006"/>
    <n v="53875874.311059996"/>
    <n v="49568265.397800006"/>
    <n v="30548482.174040005"/>
    <n v="28997259.902610004"/>
    <n v="3826356.4551999997"/>
    <n v="3767003.25385"/>
    <n v="2.5349986853756343"/>
    <n v="2.8487837654142991"/>
    <n v="-46339.991930000018"/>
    <n v="-3.2816536771050675"/>
    <n v="35.693295214666918"/>
    <n v="37.485836944971986"/>
    <n v="7.5952727189716462"/>
    <n v="7.9224421050636273"/>
    <n v="0.17732168516167154"/>
    <n v="0.18546944841348995"/>
    <n v="0.20569177000261227"/>
    <n v="0.21480443270292077"/>
    <m/>
    <m/>
    <m/>
    <n v="0"/>
    <m/>
    <n v="0"/>
    <m/>
    <n v="0"/>
    <m/>
    <n v="-11.185969752695025"/>
    <n v="58.728117851658503"/>
    <n v="63.954832648086644"/>
    <n v="2.6255997070178685"/>
    <n v="-10.702998719074975"/>
    <n v="5.3984908379366869"/>
    <n v="59.418387618887373"/>
    <n v="70.132348155257091"/>
    <s v="Medianas"/>
    <n v="2024"/>
    <n v="3"/>
    <d v="2025-11-04T00:00:00"/>
    <x v="10"/>
    <x v="16"/>
  </r>
  <r>
    <n v="2025"/>
    <n v="9"/>
    <n v="23"/>
    <x v="9"/>
    <s v="Otros Automoviles y Obligatorios"/>
    <n v="17"/>
    <s v="4523540f1504cd17100c4835e85b7eefd49911580f8efff0599a8f283be6b9e3"/>
    <s v="1fdf26a6fd55ee3b01ed15163fbd21c844fce1e79898ad2d3ed4519ab872f9ee"/>
    <x v="24"/>
    <n v="78751.8802"/>
    <n v="68108.849399999992"/>
    <n v="110727.60895000001"/>
    <n v="90426.50549999997"/>
    <n v="29733.755360000014"/>
    <n v="21595.798999999995"/>
    <n v="38310.420809999996"/>
    <n v="27316.749419999971"/>
    <n v="35081594.755000003"/>
    <n v="34439164.060000002"/>
    <n v="141.197"/>
    <n v="136.08000000000001"/>
    <n v="0"/>
    <n v="0"/>
    <n v="29733.755359999999"/>
    <n v="21595.798999999999"/>
    <n v="76803.483820000009"/>
    <n v="65176.440159999998"/>
    <n v="0"/>
    <n v="0"/>
    <n v="0"/>
    <n v="0"/>
    <n v="0"/>
    <n v="0"/>
    <s v="Otros Automoviles y Obligatorios"/>
    <s v="Automóviles"/>
    <s v="Automóviles"/>
    <x v="9"/>
    <x v="1"/>
    <n v="17981615.092089999"/>
    <n v="17823957.294020001"/>
    <n v="770211891.61088026"/>
    <n v="686509089.51392007"/>
    <n v="736376107.87258017"/>
    <n v="657385268.86126006"/>
    <n v="4946161.87481"/>
    <n v="3140508.06599"/>
    <n v="2334470.5214099996"/>
    <n v="1827367.6446699991"/>
    <n v="3826356.4551999997"/>
    <n v="3767003.25385"/>
    <n v="1.5921816186621498"/>
    <n v="2.1687207282662926"/>
    <n v="10643.030800000008"/>
    <n v="15.626502126755959"/>
    <n v="2.0581428082314854"/>
    <n v="1.808037976351375"/>
    <n v="0.43795776851347717"/>
    <n v="0.38211968462722218"/>
    <n v="1.0224703235273642E-2"/>
    <n v="1.0694518651279617E-2"/>
    <n v="9.9210411690578166E-3"/>
    <n v="1.0360568243030442E-2"/>
    <m/>
    <m/>
    <m/>
    <n v="0"/>
    <m/>
    <n v="0"/>
    <m/>
    <n v="0"/>
    <m/>
    <n v="37.683052893759658"/>
    <n v="37.756248212090327"/>
    <n v="31.707772470459616"/>
    <n v="1.2736830509233026"/>
    <n v="37.683052893759573"/>
    <n v="17.839335243620358"/>
    <n v="38.714071134696603"/>
    <n v="33.1343641152923"/>
    <s v="Medianas"/>
    <n v="2024"/>
    <n v="3"/>
    <d v="2025-11-04T00:00:00"/>
    <x v="9"/>
    <x v="24"/>
  </r>
  <r>
    <n v="2025"/>
    <n v="9"/>
    <n v="23"/>
    <x v="9"/>
    <s v="Accidentes y Enfermedades Total"/>
    <n v="17"/>
    <s v="4523540f1504cd17100c4835e85b7eefd49911580f8efff0599a8f283be6b9e3"/>
    <s v="1fdf26a6fd55ee3b01ed15163fbd21c844fce1e79898ad2d3ed4519ab872f9ee"/>
    <x v="11"/>
    <n v="5411126.1129999999"/>
    <n v="5210373.8563599996"/>
    <n v="6826819.1077899998"/>
    <n v="6555642.3188799992"/>
    <n v="3925818.4063400016"/>
    <n v="3573779.4709300012"/>
    <n v="5349858.3033000026"/>
    <n v="4703497.5175399967"/>
    <n v="35081594.755000003"/>
    <n v="34439164.060000002"/>
    <n v="141.197"/>
    <n v="136.08000000000001"/>
    <n v="0"/>
    <n v="0"/>
    <n v="3425411.4288000003"/>
    <n v="3095354.89316"/>
    <n v="4752575.5971400002"/>
    <n v="4333711.5961000007"/>
    <n v="0"/>
    <n v="0"/>
    <n v="0"/>
    <n v="0"/>
    <n v="0"/>
    <n v="0"/>
    <s v="Accidentes y Enfermedades Total"/>
    <s v="Totales"/>
    <s v="Accidentes y Enfermedades Total"/>
    <x v="2"/>
    <x v="1"/>
    <n v="17981615.092089999"/>
    <n v="17823957.294020001"/>
    <n v="770211891.61088026"/>
    <n v="686509089.51392007"/>
    <n v="736376107.87258017"/>
    <n v="657385268.86126006"/>
    <n v="141339793.77810001"/>
    <n v="126298754.30562"/>
    <n v="98393742.550229996"/>
    <n v="90991856.303689986"/>
    <n v="5411126.1129999999"/>
    <n v="5210373.8563599996"/>
    <n v="3.8284519655485947"/>
    <n v="4.1254356664134972"/>
    <n v="200752.25664000027"/>
    <n v="3.8529338234521093"/>
    <n v="100"/>
    <n v="100"/>
    <n v="30.092547778871769"/>
    <n v="29.232418875398103"/>
    <n v="0.70255032049463106"/>
    <n v="0.73483184138509838"/>
    <n v="0.7589664777853391"/>
    <n v="0.79259060145742932"/>
    <m/>
    <m/>
    <m/>
    <n v="0"/>
    <m/>
    <n v="0"/>
    <m/>
    <n v="0"/>
    <m/>
    <n v="9.8506060117466987"/>
    <n v="72.550857702399327"/>
    <n v="68.589693742756992"/>
    <n v="3.9899065779877936"/>
    <n v="10.662962633762829"/>
    <n v="9.6652486385329528"/>
    <n v="72.074843603988981"/>
    <n v="71.425031973645318"/>
    <s v="Grandes"/>
    <n v="2024"/>
    <n v="3"/>
    <d v="2025-11-04T00:00:00"/>
    <x v="2"/>
    <x v="11"/>
  </r>
  <r>
    <n v="2025"/>
    <n v="9"/>
    <n v="23"/>
    <x v="9"/>
    <s v="AP Individual"/>
    <n v="17"/>
    <s v="4523540f1504cd17100c4835e85b7eefd49911580f8efff0599a8f283be6b9e3"/>
    <s v="1fdf26a6fd55ee3b01ed15163fbd21c844fce1e79898ad2d3ed4519ab872f9ee"/>
    <x v="27"/>
    <n v="6274.06765"/>
    <n v="4626.2710299999999"/>
    <n v="7830.4377300000015"/>
    <n v="5219.2454900000002"/>
    <n v="2064.1809399999993"/>
    <n v="325.66615000000007"/>
    <n v="4175.3657499999999"/>
    <n v="477.79925000000014"/>
    <n v="35081594.755000003"/>
    <n v="34439164.060000002"/>
    <n v="141.197"/>
    <n v="136.08000000000001"/>
    <n v="0"/>
    <n v="0"/>
    <n v="450.46307999999999"/>
    <n v="102.58196000000001"/>
    <n v="1260.7373700000001"/>
    <n v="766.78403000000003"/>
    <n v="0"/>
    <n v="0"/>
    <n v="0"/>
    <n v="0"/>
    <n v="0"/>
    <n v="0"/>
    <s v="AP Individual"/>
    <s v="Accidentes y Enfermedades"/>
    <s v="Accidentes Personales"/>
    <x v="4"/>
    <x v="1"/>
    <n v="17981615.092089999"/>
    <n v="17823957.294020001"/>
    <n v="770211891.61088026"/>
    <n v="686509089.51392007"/>
    <n v="736376107.87258017"/>
    <n v="657385268.86126006"/>
    <n v="2929566.2910799994"/>
    <n v="2813051.1417699996"/>
    <n v="332143.84261000005"/>
    <n v="315618.19761999999"/>
    <n v="5411126.1129999999"/>
    <n v="5210373.8563599996"/>
    <n v="0.21416370297212264"/>
    <n v="0.16445740929861319"/>
    <n v="1647.7966200000001"/>
    <n v="35.618246516784822"/>
    <n v="0.11594754065936146"/>
    <n v="8.8789617742169896E-2"/>
    <n v="3.4891569071345115E-2"/>
    <n v="2.5955352976255897E-2"/>
    <n v="8.1458981850798654E-4"/>
    <n v="8.5201944806792161E-4"/>
    <n v="6.738834344168133E-4"/>
    <n v="7.0373816529441669E-4"/>
    <m/>
    <m/>
    <m/>
    <n v="0"/>
    <m/>
    <n v="0"/>
    <m/>
    <n v="0"/>
    <m/>
    <n v="533.83343341025738"/>
    <n v="32.900202151948413"/>
    <n v="7.0394956950890109"/>
    <n v="0.62147198749179877"/>
    <n v="339.12504693807756"/>
    <n v="64.418835118410072"/>
    <n v="35.730128313718502"/>
    <n v="13.378207681242396"/>
    <s v="Resto"/>
    <n v="2024"/>
    <n v="3"/>
    <d v="2025-11-04T00:00:00"/>
    <x v="4"/>
    <x v="27"/>
  </r>
  <r>
    <n v="2025"/>
    <n v="9"/>
    <n v="23"/>
    <x v="9"/>
    <s v="Accidentes Personales"/>
    <n v="17"/>
    <s v="4523540f1504cd17100c4835e85b7eefd49911580f8efff0599a8f283be6b9e3"/>
    <s v="1fdf26a6fd55ee3b01ed15163fbd21c844fce1e79898ad2d3ed4519ab872f9ee"/>
    <x v="33"/>
    <n v="37005.397749999996"/>
    <n v="32035.231219999998"/>
    <n v="43847.48719"/>
    <n v="39002.529329999998"/>
    <n v="15050.716230000002"/>
    <n v="12076.054799999993"/>
    <n v="23227.875659999987"/>
    <n v="16094.893119999988"/>
    <n v="35081594.755000003"/>
    <n v="34439164.060000002"/>
    <n v="141.197"/>
    <n v="136.08000000000001"/>
    <n v="0"/>
    <n v="0"/>
    <n v="4848.9772300000004"/>
    <n v="3844.3002099999999"/>
    <n v="12833.00447"/>
    <n v="10803.58517"/>
    <n v="0"/>
    <n v="0"/>
    <n v="0"/>
    <n v="0"/>
    <n v="0"/>
    <n v="0"/>
    <s v="Accidentes Personales"/>
    <s v="Accidentes y Enfermedades"/>
    <s v="Accidentes Personales"/>
    <x v="5"/>
    <x v="1"/>
    <n v="17981615.092089999"/>
    <n v="17823957.294020001"/>
    <n v="770211891.61088026"/>
    <n v="686509089.51392007"/>
    <n v="736376107.87258017"/>
    <n v="657385268.86126006"/>
    <n v="5244412.8470900012"/>
    <n v="5071348.0979000004"/>
    <n v="1202481.4765700002"/>
    <n v="1153504.7586699999"/>
    <n v="5411126.1129999999"/>
    <n v="5210373.8563599996"/>
    <n v="0.70561564905275154"/>
    <n v="0.63169063928515379"/>
    <n v="4970.1665299999986"/>
    <n v="15.514689111708545"/>
    <n v="0.68387609117252146"/>
    <n v="0.61483555888981856"/>
    <n v="0.20579573948437169"/>
    <n v="0.17973130596956674"/>
    <n v="4.8045736703187054E-3"/>
    <n v="5.0253392735554745E-3"/>
    <n v="4.6663957854778601E-3"/>
    <n v="4.8731288541789602E-3"/>
    <m/>
    <m/>
    <m/>
    <n v="0"/>
    <m/>
    <n v="0"/>
    <m/>
    <n v="0"/>
    <m/>
    <n v="24.632725499059593"/>
    <n v="40.671678039185522"/>
    <n v="37.696168687119574"/>
    <n v="1.2516380936637117"/>
    <n v="26.134197776401045"/>
    <n v="18.78468367737225"/>
    <n v="37.785206428748332"/>
    <n v="35.5835599896511"/>
    <s v="Resto"/>
    <n v="2024"/>
    <n v="3"/>
    <d v="2025-11-04T00:00:00"/>
    <x v="5"/>
    <x v="33"/>
  </r>
  <r>
    <n v="2025"/>
    <n v="9"/>
    <n v="23"/>
    <x v="9"/>
    <s v="AP Gpo y Col"/>
    <n v="17"/>
    <s v="4523540f1504cd17100c4835e85b7eefd49911580f8efff0599a8f283be6b9e3"/>
    <s v="1fdf26a6fd55ee3b01ed15163fbd21c844fce1e79898ad2d3ed4519ab872f9ee"/>
    <x v="9"/>
    <n v="30731.330100000003"/>
    <n v="27408.960190000002"/>
    <n v="36017.049460000002"/>
    <n v="33783.283840000004"/>
    <n v="12986.53529"/>
    <n v="11750.388650000003"/>
    <n v="19052.509910000004"/>
    <n v="15617.093870000001"/>
    <n v="35081594.755000003"/>
    <n v="34439164.060000002"/>
    <n v="141.197"/>
    <n v="136.08000000000001"/>
    <n v="0"/>
    <n v="0"/>
    <n v="4398.51415"/>
    <n v="3741.7182499999999"/>
    <n v="11572.267099999999"/>
    <n v="10036.801140000001"/>
    <n v="0"/>
    <n v="0"/>
    <n v="0"/>
    <n v="0"/>
    <n v="0"/>
    <n v="0"/>
    <s v="AP Gpo y Col"/>
    <s v="Accidentes y Enfermedades"/>
    <s v="Accidentes Personales"/>
    <x v="3"/>
    <x v="1"/>
    <n v="17981615.092089999"/>
    <n v="17823957.294020001"/>
    <n v="770211891.61088026"/>
    <n v="686509089.51392007"/>
    <n v="736376107.87258017"/>
    <n v="657385268.86126006"/>
    <n v="2314846.5560099999"/>
    <n v="2258296.9561299994"/>
    <n v="870337.63396000001"/>
    <n v="837886.56105000013"/>
    <n v="5411126.1129999999"/>
    <n v="5210373.8563599996"/>
    <n v="1.3275752563474554"/>
    <n v="1.2137004442927743"/>
    <n v="3322.3699100000013"/>
    <n v="12.121473733294508"/>
    <n v="0.56792855051316016"/>
    <n v="0.5260459411476488"/>
    <n v="0.17090417041302658"/>
    <n v="0.15377595299331087"/>
    <n v="3.9899838518107199E-3"/>
    <n v="4.1733198254875542E-3"/>
    <n v="3.9925123510610476E-3"/>
    <n v="4.1693906888845443E-3"/>
    <m/>
    <m/>
    <m/>
    <n v="0"/>
    <m/>
    <n v="0"/>
    <m/>
    <n v="0"/>
    <m/>
    <n v="10.520048968763241"/>
    <n v="42.258292263112942"/>
    <n v="42.870610809552211"/>
    <n v="1.492126133959278"/>
    <n v="17.553323262648114"/>
    <n v="15.298359891585921"/>
    <n v="38.009096333422868"/>
    <n v="37.279987894629144"/>
    <s v="Resto"/>
    <n v="2024"/>
    <n v="3"/>
    <d v="2025-11-04T00:00:00"/>
    <x v="3"/>
    <x v="9"/>
  </r>
  <r>
    <n v="2025"/>
    <n v="9"/>
    <n v="23"/>
    <x v="9"/>
    <s v="GMM. Gpo y Col"/>
    <n v="17"/>
    <s v="4523540f1504cd17100c4835e85b7eefd49911580f8efff0599a8f283be6b9e3"/>
    <s v="1fdf26a6fd55ee3b01ed15163fbd21c844fce1e79898ad2d3ed4519ab872f9ee"/>
    <x v="19"/>
    <n v="4012049.40796"/>
    <n v="3971033.83879"/>
    <n v="5054757.5136499992"/>
    <n v="4978185.2436100002"/>
    <n v="2842722.7268600003"/>
    <n v="2561273.6522300001"/>
    <n v="3877803.0596599989"/>
    <n v="3359329.0371399992"/>
    <n v="35081594.755000003"/>
    <n v="34439164.060000002"/>
    <n v="141.197"/>
    <n v="136.08000000000001"/>
    <n v="0"/>
    <n v="0"/>
    <n v="2523829.04213"/>
    <n v="2228163.9859500001"/>
    <n v="3574424.1696100002"/>
    <n v="3261823.5639200001"/>
    <n v="0"/>
    <n v="0"/>
    <n v="0"/>
    <n v="0"/>
    <n v="0"/>
    <n v="0"/>
    <s v="GMM. Gpo y Col"/>
    <s v="Accidentes y Enfermedades"/>
    <s v="Gastos Medicos"/>
    <x v="29"/>
    <x v="1"/>
    <n v="17981615.092089999"/>
    <n v="17823957.294020001"/>
    <n v="770211891.61088026"/>
    <n v="686509089.51392007"/>
    <n v="736376107.87258017"/>
    <n v="657385268.86126006"/>
    <n v="68170459.903579995"/>
    <n v="59480952.036400005"/>
    <n v="49387857.180560008"/>
    <n v="46483201.02234"/>
    <n v="5411126.1129999999"/>
    <n v="5210373.8563599996"/>
    <n v="5.8853195557645135"/>
    <n v="6.6761437112840483"/>
    <n v="41015.569170000032"/>
    <n v="1.032868790221575"/>
    <n v="74.144444690010502"/>
    <n v="76.213990555452952"/>
    <n v="22.311952443720561"/>
    <n v="22.279192960826357"/>
    <n v="0.5209020337986332"/>
    <n v="0.54483698820035997"/>
    <n v="0.57843863969837228"/>
    <n v="0.60406492613817286"/>
    <m/>
    <m/>
    <m/>
    <n v="0"/>
    <m/>
    <n v="0"/>
    <m/>
    <n v="0"/>
    <m/>
    <n v="10.988637406430723"/>
    <n v="70.854629088564351"/>
    <n v="64.498912782129224"/>
    <n v="5.7559142857061421"/>
    <n v="13.269447762568509"/>
    <n v="9.5836147959616369"/>
    <n v="70.607989493462128"/>
    <n v="68.310377378972433"/>
    <s v="Grandes"/>
    <n v="2024"/>
    <n v="3"/>
    <d v="2025-11-04T00:00:00"/>
    <x v="29"/>
    <x v="19"/>
  </r>
  <r>
    <n v="2025"/>
    <n v="9"/>
    <n v="23"/>
    <x v="9"/>
    <s v="Gastos Medicos"/>
    <n v="17"/>
    <s v="4523540f1504cd17100c4835e85b7eefd49911580f8efff0599a8f283be6b9e3"/>
    <s v="1fdf26a6fd55ee3b01ed15163fbd21c844fce1e79898ad2d3ed4519ab872f9ee"/>
    <x v="11"/>
    <n v="5374120.7152500004"/>
    <n v="5178338.6251400001"/>
    <n v="6782971.6206"/>
    <n v="6516639.7895500008"/>
    <n v="3910767.6901099999"/>
    <n v="3561703.4161299993"/>
    <n v="5326630.4276400013"/>
    <n v="4687402.6244199984"/>
    <n v="35081594.755000003"/>
    <n v="34439164.060000002"/>
    <n v="141.197"/>
    <n v="136.08000000000001"/>
    <n v="0"/>
    <n v="0"/>
    <n v="3420562.45157"/>
    <n v="3091510.59295"/>
    <n v="4739742.5926700002"/>
    <n v="4322908.0109299999"/>
    <n v="0"/>
    <n v="0"/>
    <n v="0"/>
    <n v="0"/>
    <n v="0"/>
    <n v="0"/>
    <s v="Gastos Medicos"/>
    <s v="Accidentes y Enfermedades"/>
    <s v="Gastos Medicos"/>
    <x v="28"/>
    <x v="1"/>
    <n v="17981615.092089999"/>
    <n v="17823957.294020001"/>
    <n v="770211891.61088026"/>
    <n v="686509089.51392007"/>
    <n v="736376107.87258017"/>
    <n v="657385268.86126006"/>
    <n v="132603313.30395003"/>
    <n v="117579278.29793002"/>
    <n v="94497674.830779999"/>
    <n v="87465178.161119998"/>
    <n v="5411126.1129999999"/>
    <n v="5210373.8563599996"/>
    <n v="4.0527801163848558"/>
    <n v="4.4041251996961481"/>
    <n v="195782.09011000022"/>
    <n v="3.7807896370374516"/>
    <n v="99.316123908827493"/>
    <n v="99.385164441110192"/>
    <n v="29.8867520393874"/>
    <n v="29.052687569428535"/>
    <n v="0.69774574682431245"/>
    <n v="0.72980650211154308"/>
    <n v="0.75430008199986132"/>
    <n v="0.78771747260325042"/>
    <m/>
    <m/>
    <m/>
    <n v="0"/>
    <m/>
    <n v="0"/>
    <m/>
    <n v="0"/>
    <m/>
    <n v="9.8004868232201012"/>
    <n v="72.770373002834077"/>
    <n v="68.780813190518344"/>
    <n v="4.1384803352179151"/>
    <n v="10.643724118894582"/>
    <n v="9.6424578243645254"/>
    <n v="72.167683891945757"/>
    <n v="71.514605102247231"/>
    <s v="Grandes"/>
    <n v="2024"/>
    <n v="3"/>
    <d v="2025-11-04T00:00:00"/>
    <x v="28"/>
    <x v="11"/>
  </r>
  <r>
    <n v="2025"/>
    <n v="9"/>
    <n v="23"/>
    <x v="9"/>
    <s v="GMM. Individual"/>
    <n v="17"/>
    <s v="4523540f1504cd17100c4835e85b7eefd49911580f8efff0599a8f283be6b9e3"/>
    <s v="1fdf26a6fd55ee3b01ed15163fbd21c844fce1e79898ad2d3ed4519ab872f9ee"/>
    <x v="16"/>
    <n v="1362071.3072899999"/>
    <n v="1207304.78635"/>
    <n v="1728214.1069499999"/>
    <n v="1538454.5459400001"/>
    <n v="1068044.9632499998"/>
    <n v="1000429.7639"/>
    <n v="1448827.3679800001"/>
    <n v="1328073.5872799999"/>
    <n v="35081594.755000003"/>
    <n v="34439164.060000002"/>
    <n v="141.197"/>
    <n v="136.08000000000001"/>
    <n v="0"/>
    <n v="0"/>
    <n v="896733.40944000008"/>
    <n v="863346.60699999996"/>
    <n v="1165318.4230599999"/>
    <n v="1061084.44701"/>
    <n v="0"/>
    <n v="0"/>
    <n v="0"/>
    <n v="0"/>
    <n v="0"/>
    <n v="0"/>
    <s v="GMM. Individual"/>
    <s v="Accidentes y Enfermedades"/>
    <s v="Gastos Medicos"/>
    <x v="38"/>
    <x v="1"/>
    <n v="17981615.092089999"/>
    <n v="17823957.294020001"/>
    <n v="770211891.61088026"/>
    <n v="686509089.51392007"/>
    <n v="736376107.87258017"/>
    <n v="657385268.86126006"/>
    <n v="64432853.400370002"/>
    <n v="58098326.261530012"/>
    <n v="45110846.690220006"/>
    <n v="40981977.13877999"/>
    <n v="5411126.1129999999"/>
    <n v="5210373.8563599996"/>
    <n v="2.1139391403736565"/>
    <n v="2.0780371209237756"/>
    <n v="154766.52093999996"/>
    <n v="12.819175629038959"/>
    <n v="25.171679218816976"/>
    <n v="23.171173885657232"/>
    <n v="7.5747995956668355"/>
    <n v="6.7734946086021806"/>
    <n v="0.17684371302567914"/>
    <n v="0.18496951391118296"/>
    <n v="0.17586144230148901"/>
    <n v="0.18365254646507745"/>
    <m/>
    <m/>
    <m/>
    <n v="0"/>
    <m/>
    <n v="0"/>
    <m/>
    <n v="0"/>
    <m/>
    <n v="6.7586153261188331"/>
    <n v="78.413292867537166"/>
    <n v="82.864722745327839"/>
    <n v="2.3676012347636806"/>
    <n v="3.8671377369529747"/>
    <n v="9.8233440650004731"/>
    <n v="76.951792033397652"/>
    <n v="81.364552032856579"/>
    <s v="Medianas"/>
    <n v="2024"/>
    <n v="3"/>
    <d v="2025-11-04T00:00:00"/>
    <x v="38"/>
    <x v="16"/>
  </r>
  <r>
    <n v="2025"/>
    <n v="9"/>
    <n v="23"/>
    <x v="9"/>
    <s v="Daños Sin Autos"/>
    <n v="17"/>
    <s v="4523540f1504cd17100c4835e85b7eefd49911580f8efff0599a8f283be6b9e3"/>
    <s v="1fdf26a6fd55ee3b01ed15163fbd21c844fce1e79898ad2d3ed4519ab872f9ee"/>
    <x v="4"/>
    <n v="6128988.7029999997"/>
    <n v="6157455.5473199999"/>
    <n v="7827412.2734200004"/>
    <n v="7450731.9813900003"/>
    <n v="1200638.1348100004"/>
    <n v="627422.24569999974"/>
    <n v="1477442.8377700006"/>
    <n v="4952710.5548"/>
    <n v="35081594.755000003"/>
    <n v="34439164.060000002"/>
    <n v="141.197"/>
    <n v="136.08000000000001"/>
    <n v="1820.8363200000001"/>
    <n v="6209.5814800000007"/>
    <n v="407681.39910000004"/>
    <n v="333393.78220000002"/>
    <n v="734539.26325000008"/>
    <n v="599706.69903000002"/>
    <n v="0"/>
    <n v="0"/>
    <n v="0"/>
    <n v="0"/>
    <n v="0"/>
    <n v="0"/>
    <s v="Daños Sin Autos"/>
    <s v="Totales"/>
    <s v="Daños Sin Autos Total"/>
    <x v="24"/>
    <x v="1"/>
    <n v="17981615.092089999"/>
    <n v="17823957.294020001"/>
    <n v="770211891.61088026"/>
    <n v="686509089.51392007"/>
    <n v="736376107.87258017"/>
    <n v="657385268.86126006"/>
    <n v="128019015.01128"/>
    <n v="109121030.81238005"/>
    <n v="38205787.818519995"/>
    <n v="42701209.275690004"/>
    <n v="9955345.1582000013"/>
    <n v="9924458.8011700008"/>
    <n v="4.7875612091375359"/>
    <n v="5.6427761921594879"/>
    <n v="-28466.844320000149"/>
    <n v="-0.46231506019381863"/>
    <n v="61.564803686908689"/>
    <n v="62.043237527411513"/>
    <n v="34.08475085030657"/>
    <n v="34.545950967835005"/>
    <n v="0.79575358024937293"/>
    <n v="0.83231770252661952"/>
    <n v="0.89692265424770423"/>
    <n v="0.93665858347968534"/>
    <m/>
    <m/>
    <m/>
    <n v="0"/>
    <m/>
    <n v="0"/>
    <m/>
    <n v="0"/>
    <m/>
    <n v="91.360466263110851"/>
    <n v="19.589498251519299"/>
    <n v="10.189635002287298"/>
    <n v="3.142555626684393"/>
    <n v="22.282244260762951"/>
    <n v="22.483084554180554"/>
    <n v="55.501648379719882"/>
    <n v="55.592806073243835"/>
    <s v="Medianas"/>
    <n v="2024"/>
    <n v="3"/>
    <d v="2025-11-04T00:00:00"/>
    <x v="24"/>
    <x v="4"/>
  </r>
  <r>
    <n v="2025"/>
    <n v="9"/>
    <n v="23"/>
    <x v="9"/>
    <s v="Daños"/>
    <n v="17"/>
    <s v="4523540f1504cd17100c4835e85b7eefd49911580f8efff0599a8f283be6b9e3"/>
    <s v="1fdf26a6fd55ee3b01ed15163fbd21c844fce1e79898ad2d3ed4519ab872f9ee"/>
    <x v="8"/>
    <n v="9955345.1582000013"/>
    <n v="9924458.8011700008"/>
    <n v="12932046.196780002"/>
    <n v="12385156.641940001"/>
    <n v="3532376.7709300015"/>
    <n v="3040777.5549900001"/>
    <n v="4623077.9328300003"/>
    <n v="8037536.9691700051"/>
    <n v="35081594.755000003"/>
    <n v="34439164.060000002"/>
    <n v="141.197"/>
    <n v="136.08000000000001"/>
    <n v="15288.96574"/>
    <n v="17548.968120000001"/>
    <n v="2706731.5507700001"/>
    <n v="2709486.8578300001"/>
    <n v="4258547.67404"/>
    <n v="3946594.1736599999"/>
    <n v="0"/>
    <n v="0"/>
    <n v="0"/>
    <n v="0"/>
    <n v="0"/>
    <n v="0"/>
    <s v="Daños"/>
    <s v="Totales"/>
    <s v="Daños Total"/>
    <x v="23"/>
    <x v="1"/>
    <n v="17981615.092089999"/>
    <n v="17823957.294020001"/>
    <n v="770211891.61088026"/>
    <n v="686509089.51392007"/>
    <n v="736376107.87258017"/>
    <n v="657385268.86126006"/>
    <n v="283175278.75795996"/>
    <n v="248348596.68529999"/>
    <n v="126891670.49083996"/>
    <n v="126522432.59303005"/>
    <n v="9955345.1582000013"/>
    <n v="9924458.8011700008"/>
    <n v="3.5156123803833843"/>
    <n v="3.9961807449816122"/>
    <n v="30886.357030000538"/>
    <n v="0.31121452210935985"/>
    <n v="100"/>
    <n v="100"/>
    <n v="55.364021013770312"/>
    <n v="55.680445354857824"/>
    <n v="1.2925462806577328"/>
    <n v="1.351937556334003"/>
    <n v="1.44564128177778"/>
    <n v="1.5096868261683758"/>
    <m/>
    <m/>
    <m/>
    <n v="0"/>
    <m/>
    <n v="0"/>
    <m/>
    <n v="0"/>
    <m/>
    <n v="16.166891758763271"/>
    <n v="35.482212969988886"/>
    <n v="30.639227950964148"/>
    <n v="2.7837735583952266"/>
    <n v="-0.10169110258045899"/>
    <n v="7.9043723943549082"/>
    <n v="63.559968279095905"/>
    <n v="68.653799671458771"/>
    <s v="Medianas"/>
    <n v="2024"/>
    <n v="3"/>
    <d v="2025-11-04T00:00:00"/>
    <x v="23"/>
    <x v="8"/>
  </r>
  <r>
    <n v="2025"/>
    <n v="9"/>
    <n v="23"/>
    <x v="9"/>
    <s v="Total General"/>
    <n v="17"/>
    <s v="4523540f1504cd17100c4835e85b7eefd49911580f8efff0599a8f283be6b9e3"/>
    <s v="1fdf26a6fd55ee3b01ed15163fbd21c844fce1e79898ad2d3ed4519ab872f9ee"/>
    <x v="14"/>
    <n v="17981615.092089999"/>
    <n v="17823957.294020001"/>
    <n v="22790867.116130002"/>
    <n v="22082224.428999998"/>
    <n v="8984849.2300400082"/>
    <n v="8001916.1552599967"/>
    <n v="12041763.171190005"/>
    <n v="14500470.256800003"/>
    <n v="35081594.755000003"/>
    <n v="34439164.060000002"/>
    <n v="141.197"/>
    <n v="136.08000000000001"/>
    <n v="22250.386610000001"/>
    <n v="36537.829710000005"/>
    <n v="6803326.1994099999"/>
    <n v="6393614.3443500008"/>
    <n v="9983512.813860001"/>
    <n v="9175076.4775799997"/>
    <n v="1885007.59617"/>
    <n v="2019159.8019900001"/>
    <n v="654749.24219000002"/>
    <n v="588315.55824000004"/>
    <n v="75386.982530000008"/>
    <n v="81649.276259999999"/>
    <s v="Total General"/>
    <s v="Totales"/>
    <s v="Total General"/>
    <x v="26"/>
    <x v="1"/>
    <n v="17981615.092089999"/>
    <n v="17823957.294020001"/>
    <n v="770211891.61088026"/>
    <n v="686509089.51392007"/>
    <n v="736376107.87258017"/>
    <n v="657385268.86126006"/>
    <n v="770211891.61088026"/>
    <n v="686509089.51392007"/>
    <n v="414187189.75591999"/>
    <n v="392042358.71284997"/>
    <n v="17981615.092089999"/>
    <n v="17823957.294020001"/>
    <n v="2.3346322340572891"/>
    <n v="2.5963177423681572"/>
    <n v="157657.79806999862"/>
    <n v="0.88452746755005585"/>
    <n v="100"/>
    <n v="100"/>
    <n v="100"/>
    <n v="100"/>
    <n v="2.3346322340572891"/>
    <n v="2.4419063709222724"/>
    <n v="2.5963177423681572"/>
    <n v="2.7113411477709448"/>
    <n v="0.24473883313169192"/>
    <n v="8.5008976013160112E-2"/>
    <n v="9.7878237600733334E-3"/>
    <n v="-134152.20582000003"/>
    <n v="-6.6439617947913421"/>
    <n v="66433.683949999977"/>
    <n v="11.292185463995285"/>
    <n v="-6262.2937299999903"/>
    <n v="-7.669747996367593"/>
    <n v="12.283721245115631"/>
    <n v="49.966864400252831"/>
    <n v="44.894161398965352"/>
    <n v="2.1692726024034612"/>
    <n v="6.4081415142291043"/>
    <n v="8.8112217729789712"/>
    <n v="68.145614937910608"/>
    <n v="69.684589114578884"/>
    <s v="Medianas"/>
    <n v="2024"/>
    <n v="3"/>
    <d v="2025-11-04T00:00:00"/>
    <x v="26"/>
    <x v="14"/>
  </r>
  <r>
    <n v="2025"/>
    <n v="9"/>
    <n v="23"/>
    <x v="9"/>
    <s v="Total General Sin Pensiones"/>
    <n v="17"/>
    <s v="4523540f1504cd17100c4835e85b7eefd49911580f8efff0599a8f283be6b9e3"/>
    <s v="1fdf26a6fd55ee3b01ed15163fbd21c844fce1e79898ad2d3ed4519ab872f9ee"/>
    <x v="14"/>
    <n v="17981615.092089999"/>
    <n v="17823957.294020001"/>
    <n v="22790867.116130002"/>
    <n v="22082224.428999998"/>
    <n v="8984849.2300400082"/>
    <n v="8001916.1552599967"/>
    <n v="12041763.171190005"/>
    <n v="14500470.256800005"/>
    <n v="35081594.755000003"/>
    <n v="34439164.060000002"/>
    <n v="141.197"/>
    <n v="136.08000000000001"/>
    <n v="22250.386610000001"/>
    <n v="36537.829710000005"/>
    <n v="6803326.1994099999"/>
    <n v="6393614.3443500008"/>
    <n v="9983512.813860001"/>
    <n v="9175076.4775799997"/>
    <n v="1885007.59617"/>
    <n v="2019159.8019900001"/>
    <n v="654749.24219000002"/>
    <n v="588315.55824000004"/>
    <n v="75386.982530000008"/>
    <n v="81649.276259999999"/>
    <s v="Total General Sin Pensiones"/>
    <s v="Totales"/>
    <s v="Total General Sin Pensiones"/>
    <x v="25"/>
    <x v="1"/>
    <n v="17981615.092089999"/>
    <n v="17823957.294020001"/>
    <n v="770211891.61088026"/>
    <n v="686509089.51392007"/>
    <n v="736376107.87258017"/>
    <n v="657385268.86126006"/>
    <n v="736376107.87258017"/>
    <n v="657385268.86126006"/>
    <n v="388158878.08341002"/>
    <n v="368517055.66387999"/>
    <n v="17981615.092089999"/>
    <n v="17823957.294020001"/>
    <n v="2.4419063709222724"/>
    <n v="2.7113411477709448"/>
    <n v="157657.79806999862"/>
    <n v="0.88452746755005585"/>
    <n v="100"/>
    <n v="100"/>
    <n v="100"/>
    <n v="100"/>
    <n v="2.3346322340572891"/>
    <n v="2.4419063709222724"/>
    <n v="2.5963177423681572"/>
    <n v="2.7113411477709448"/>
    <n v="0.25598435039070755"/>
    <n v="8.8915057833909988E-2"/>
    <n v="1.0237564978553689E-2"/>
    <n v="-134152.20582000003"/>
    <n v="-6.6439617947913421"/>
    <n v="66433.683949999977"/>
    <n v="11.292185463995285"/>
    <n v="-6262.2937299999903"/>
    <n v="-7.669747996367593"/>
    <n v="12.283721245115631"/>
    <n v="49.966864400252831"/>
    <n v="44.894161398965352"/>
    <n v="2.3147349545124376"/>
    <n v="6.4081415142291043"/>
    <n v="8.8112217729789712"/>
    <n v="68.145614937910608"/>
    <n v="69.684589114578884"/>
    <s v="Medianas"/>
    <n v="2024"/>
    <n v="3"/>
    <d v="2025-11-04T00:00:00"/>
    <x v="25"/>
    <x v="14"/>
  </r>
  <r>
    <n v="2025"/>
    <n v="9"/>
    <n v="7"/>
    <x v="10"/>
    <s v="Credito"/>
    <n v="264"/>
    <s v="bba58959c32abe688d9cb5222b97de973002a67c412d6a8c8d2a79ac692f32b7"/>
    <s v="1fdf26a6fd55ee3b01ed15163fbd21c844fce1e79898ad2d3ed4519ab872f9ee"/>
    <x v="13"/>
    <n v="678248.51098000002"/>
    <n v="605124.67148000002"/>
    <n v="797637.86288999999"/>
    <n v="714978.17048000009"/>
    <n v="347401.89166999998"/>
    <n v="139116.80239999999"/>
    <n v="720591.41280000017"/>
    <n v="209015.68260999999"/>
    <n v="35081594.755000003"/>
    <n v="34439164.060000002"/>
    <n v="141.197"/>
    <n v="136.08000000000001"/>
    <n v="1452.1160300000001"/>
    <n v="7222.8076900000005"/>
    <n v="39032.096270000002"/>
    <n v="49269.464650000002"/>
    <n v="173546.51957"/>
    <n v="154218.24446000002"/>
    <n v="0"/>
    <n v="0"/>
    <n v="0"/>
    <n v="0"/>
    <n v="0"/>
    <n v="0"/>
    <s v="Credito"/>
    <s v="Daños Sin Autos"/>
    <s v="Credito"/>
    <x v="1"/>
    <x v="1"/>
    <n v="678248.51098000002"/>
    <n v="605124.67148000002"/>
    <n v="770211891.61088026"/>
    <n v="686509089.51392007"/>
    <n v="736376107.87258017"/>
    <n v="657385268.86126006"/>
    <n v="1810044.4083199999"/>
    <n v="1458533.26676"/>
    <n v="1082737.7908399999"/>
    <n v="410807.17765999993"/>
    <n v="678248.51098000002"/>
    <n v="605124.67148000002"/>
    <n v="37.471374064767787"/>
    <n v="41.488575219420937"/>
    <n v="73123.839500000002"/>
    <n v="12.084094889265607"/>
    <n v="100"/>
    <n v="100"/>
    <n v="100"/>
    <n v="100"/>
    <n v="8.8059989512945469E-2"/>
    <n v="9.210626251026624E-2"/>
    <n v="8.8145179826891448E-2"/>
    <n v="9.2050232967375856E-2"/>
    <m/>
    <m/>
    <m/>
    <n v="0"/>
    <m/>
    <n v="0"/>
    <m/>
    <n v="0"/>
    <m/>
    <n v="149.71957784877898"/>
    <n v="51.220442956526313"/>
    <n v="22.989775323447201"/>
    <n v="32.085505337398615"/>
    <n v="-20.778322745587207"/>
    <n v="12.5330664848887"/>
    <n v="22.490855112917664"/>
    <n v="31.947883223880915"/>
    <s v="Grandes"/>
    <n v="2024"/>
    <n v="3"/>
    <d v="2025-11-04T00:00:00"/>
    <x v="1"/>
    <x v="13"/>
  </r>
  <r>
    <n v="2025"/>
    <n v="9"/>
    <n v="7"/>
    <x v="10"/>
    <s v="Daños Sin Autos"/>
    <n v="264"/>
    <s v="bba58959c32abe688d9cb5222b97de973002a67c412d6a8c8d2a79ac692f32b7"/>
    <s v="1fdf26a6fd55ee3b01ed15163fbd21c844fce1e79898ad2d3ed4519ab872f9ee"/>
    <x v="45"/>
    <n v="678248.51098000002"/>
    <n v="605124.67148000002"/>
    <n v="797637.86288999999"/>
    <n v="714978.17048000009"/>
    <n v="347401.89166999998"/>
    <n v="139116.80239999999"/>
    <n v="720591.41280000017"/>
    <n v="209015.68260999999"/>
    <n v="35081594.755000003"/>
    <n v="34439164.060000002"/>
    <n v="141.197"/>
    <n v="136.08000000000001"/>
    <n v="1452.1160300000001"/>
    <n v="7222.8076900000005"/>
    <n v="39032.096270000002"/>
    <n v="49269.464650000002"/>
    <n v="173546.51957"/>
    <n v="154218.24446000002"/>
    <n v="0"/>
    <n v="0"/>
    <n v="0"/>
    <n v="0"/>
    <n v="0"/>
    <n v="0"/>
    <s v="Daños Sin Autos"/>
    <s v="Totales"/>
    <s v="Daños Sin Autos Total"/>
    <x v="24"/>
    <x v="1"/>
    <n v="678248.51098000002"/>
    <n v="605124.67148000002"/>
    <n v="770211891.61088026"/>
    <n v="686509089.51392007"/>
    <n v="736376107.87258017"/>
    <n v="657385268.86126006"/>
    <n v="128019015.01128"/>
    <n v="109121030.81238005"/>
    <n v="38205787.818519995"/>
    <n v="42701209.275690004"/>
    <n v="678248.51098000002"/>
    <n v="605124.67148000002"/>
    <n v="0.5298029444455874"/>
    <n v="0.55454449703690589"/>
    <n v="73123.839500000002"/>
    <n v="12.084094889265607"/>
    <n v="100"/>
    <n v="100"/>
    <n v="100"/>
    <n v="100"/>
    <n v="8.8059989512945469E-2"/>
    <n v="9.210626251026624E-2"/>
    <n v="8.8145179826891448E-2"/>
    <n v="9.2050232967375856E-2"/>
    <m/>
    <m/>
    <m/>
    <n v="0"/>
    <m/>
    <n v="0"/>
    <m/>
    <n v="0"/>
    <m/>
    <n v="149.71957784877898"/>
    <n v="51.220442956526313"/>
    <n v="22.989775323447201"/>
    <n v="0.9092912658160115"/>
    <n v="-20.778322745587207"/>
    <n v="12.5330664848887"/>
    <n v="22.490855112917664"/>
    <n v="31.947883223880915"/>
    <s v="Resto"/>
    <n v="2024"/>
    <n v="3"/>
    <d v="2025-11-04T00:00:00"/>
    <x v="24"/>
    <x v="45"/>
  </r>
  <r>
    <n v="2025"/>
    <n v="9"/>
    <n v="7"/>
    <x v="10"/>
    <s v="Total General Sin Pensiones"/>
    <n v="264"/>
    <s v="bba58959c32abe688d9cb5222b97de973002a67c412d6a8c8d2a79ac692f32b7"/>
    <s v="1fdf26a6fd55ee3b01ed15163fbd21c844fce1e79898ad2d3ed4519ab872f9ee"/>
    <x v="38"/>
    <n v="678248.51098000002"/>
    <n v="605124.67148000002"/>
    <n v="797637.86288999999"/>
    <n v="714978.17048000009"/>
    <n v="347401.89166999998"/>
    <n v="139116.80239999999"/>
    <n v="720591.41280000017"/>
    <n v="209015.68260999999"/>
    <n v="35081594.755000003"/>
    <n v="34439164.060000002"/>
    <n v="141.197"/>
    <n v="136.08000000000001"/>
    <n v="1452.1160300000001"/>
    <n v="7222.8076900000005"/>
    <n v="39032.096270000002"/>
    <n v="49269.464650000002"/>
    <n v="173546.51957"/>
    <n v="154218.24446000002"/>
    <n v="0"/>
    <n v="0"/>
    <n v="0"/>
    <n v="0"/>
    <n v="0"/>
    <n v="0"/>
    <s v="Total General Sin Pensiones"/>
    <s v="Totales"/>
    <s v="Total General Sin Pensiones"/>
    <x v="25"/>
    <x v="1"/>
    <n v="678248.51098000002"/>
    <n v="605124.67148000002"/>
    <n v="770211891.61088026"/>
    <n v="686509089.51392007"/>
    <n v="736376107.87258017"/>
    <n v="657385268.86126006"/>
    <n v="736376107.87258017"/>
    <n v="657385268.86126006"/>
    <n v="388158878.08341002"/>
    <n v="368517055.66387999"/>
    <n v="678248.51098000002"/>
    <n v="605124.67148000002"/>
    <n v="9.210626251026624E-2"/>
    <n v="9.2050232967375856E-2"/>
    <n v="73123.839500000002"/>
    <n v="12.084094889265607"/>
    <n v="100"/>
    <n v="100"/>
    <n v="100"/>
    <n v="100"/>
    <n v="8.8059989512945469E-2"/>
    <n v="9.210626251026624E-2"/>
    <n v="8.8145179826891448E-2"/>
    <n v="9.2050232967375856E-2"/>
    <m/>
    <m/>
    <m/>
    <n v="0"/>
    <m/>
    <n v="0"/>
    <m/>
    <n v="0"/>
    <m/>
    <n v="149.71957784877898"/>
    <n v="51.220442956526313"/>
    <n v="22.989775323447201"/>
    <n v="8.9499921626254308E-2"/>
    <n v="-20.778322745587207"/>
    <n v="12.5330664848887"/>
    <n v="22.490855112917664"/>
    <n v="31.947883223880915"/>
    <s v="Resto"/>
    <n v="2024"/>
    <n v="3"/>
    <d v="2025-11-04T00:00:00"/>
    <x v="25"/>
    <x v="38"/>
  </r>
  <r>
    <n v="2025"/>
    <n v="9"/>
    <n v="7"/>
    <x v="10"/>
    <s v="Total General"/>
    <n v="264"/>
    <s v="bba58959c32abe688d9cb5222b97de973002a67c412d6a8c8d2a79ac692f32b7"/>
    <s v="1fdf26a6fd55ee3b01ed15163fbd21c844fce1e79898ad2d3ed4519ab872f9ee"/>
    <x v="37"/>
    <n v="678248.51098000002"/>
    <n v="605124.67148000002"/>
    <n v="797637.86288999999"/>
    <n v="714978.17048000009"/>
    <n v="347401.89166999998"/>
    <n v="139116.80239999999"/>
    <n v="720591.41280000017"/>
    <n v="209015.68260999999"/>
    <n v="35081594.755000003"/>
    <n v="34439164.060000002"/>
    <n v="141.197"/>
    <n v="136.08000000000001"/>
    <n v="1452.1160300000001"/>
    <n v="7222.8076900000005"/>
    <n v="39032.096270000002"/>
    <n v="49269.464650000002"/>
    <n v="173546.51957"/>
    <n v="154218.24446000002"/>
    <n v="0"/>
    <n v="0"/>
    <n v="0"/>
    <n v="0"/>
    <n v="0"/>
    <n v="0"/>
    <s v="Total General"/>
    <s v="Totales"/>
    <s v="Total General"/>
    <x v="26"/>
    <x v="1"/>
    <n v="678248.51098000002"/>
    <n v="605124.67148000002"/>
    <n v="770211891.61088026"/>
    <n v="686509089.51392007"/>
    <n v="736376107.87258017"/>
    <n v="657385268.86126006"/>
    <n v="770211891.61088026"/>
    <n v="686509089.51392007"/>
    <n v="414187189.75591999"/>
    <n v="392042358.71284997"/>
    <n v="678248.51098000002"/>
    <n v="605124.67148000002"/>
    <n v="8.8059989512945469E-2"/>
    <n v="8.8145179826891448E-2"/>
    <n v="73123.839500000002"/>
    <n v="12.084094889265607"/>
    <n v="100"/>
    <n v="100"/>
    <n v="100"/>
    <n v="100"/>
    <n v="8.8059989512945469E-2"/>
    <n v="9.210626251026624E-2"/>
    <n v="8.8145179826891448E-2"/>
    <n v="9.2050232967375856E-2"/>
    <m/>
    <m/>
    <m/>
    <n v="0"/>
    <m/>
    <n v="0"/>
    <m/>
    <n v="0"/>
    <m/>
    <n v="149.71957784877898"/>
    <n v="51.220442956526313"/>
    <n v="22.989775323447201"/>
    <n v="8.3875576131343776E-2"/>
    <n v="-20.778322745587207"/>
    <n v="12.5330664848887"/>
    <n v="22.490855112917664"/>
    <n v="31.947883223880915"/>
    <s v="Resto"/>
    <n v="2024"/>
    <n v="3"/>
    <d v="2025-11-04T00:00:00"/>
    <x v="26"/>
    <x v="37"/>
  </r>
  <r>
    <n v="2025"/>
    <n v="9"/>
    <n v="7"/>
    <x v="10"/>
    <s v="Daños"/>
    <n v="264"/>
    <s v="bba58959c32abe688d9cb5222b97de973002a67c412d6a8c8d2a79ac692f32b7"/>
    <s v="1fdf26a6fd55ee3b01ed15163fbd21c844fce1e79898ad2d3ed4519ab872f9ee"/>
    <x v="32"/>
    <n v="678248.51098000002"/>
    <n v="605124.67148000002"/>
    <n v="797637.86288999999"/>
    <n v="714978.17048000009"/>
    <n v="347401.89166999998"/>
    <n v="139116.80239999999"/>
    <n v="720591.41280000017"/>
    <n v="209015.68260999999"/>
    <n v="35081594.755000003"/>
    <n v="34439164.060000002"/>
    <n v="141.197"/>
    <n v="136.08000000000001"/>
    <n v="1452.1160300000001"/>
    <n v="7222.8076900000005"/>
    <n v="39032.096270000002"/>
    <n v="49269.464650000002"/>
    <n v="173546.51957"/>
    <n v="154218.24446000002"/>
    <n v="0"/>
    <n v="0"/>
    <n v="0"/>
    <n v="0"/>
    <n v="0"/>
    <n v="0"/>
    <s v="Daños"/>
    <s v="Totales"/>
    <s v="Daños Total"/>
    <x v="23"/>
    <x v="1"/>
    <n v="678248.51098000002"/>
    <n v="605124.67148000002"/>
    <n v="770211891.61088026"/>
    <n v="686509089.51392007"/>
    <n v="736376107.87258017"/>
    <n v="657385268.86126006"/>
    <n v="283175278.75795996"/>
    <n v="248348596.68529999"/>
    <n v="126891670.49083996"/>
    <n v="126522432.59303005"/>
    <n v="678248.51098000002"/>
    <n v="605124.67148000002"/>
    <n v="0.23951543861981092"/>
    <n v="0.2436593882778392"/>
    <n v="73123.839500000002"/>
    <n v="12.084094889265607"/>
    <n v="100"/>
    <n v="100"/>
    <n v="100"/>
    <n v="100"/>
    <n v="8.8059989512945469E-2"/>
    <n v="9.210626251026624E-2"/>
    <n v="8.8145179826891448E-2"/>
    <n v="9.2050232967375856E-2"/>
    <m/>
    <m/>
    <m/>
    <n v="0"/>
    <m/>
    <n v="0"/>
    <m/>
    <n v="0"/>
    <m/>
    <n v="149.71957784877898"/>
    <n v="51.220442956526313"/>
    <n v="22.989775323447201"/>
    <n v="0.27377832628902005"/>
    <n v="-20.778322745587207"/>
    <n v="12.5330664848887"/>
    <n v="22.490855112917664"/>
    <n v="31.947883223880915"/>
    <s v="Resto"/>
    <n v="2024"/>
    <n v="3"/>
    <d v="2025-11-04T00:00:00"/>
    <x v="23"/>
    <x v="32"/>
  </r>
  <r>
    <n v="2025"/>
    <n v="9"/>
    <n v="79"/>
    <x v="11"/>
    <s v="Incendio"/>
    <n v="51"/>
    <s v="031b4af5197ec30a926f48cf40e11a7dbc470048a21e4003b7a3c07c5dab1baa"/>
    <s v="1fdf26a6fd55ee3b01ed15163fbd21c844fce1e79898ad2d3ed4519ab872f9ee"/>
    <x v="8"/>
    <n v="1098463.1317700001"/>
    <n v="919288.39560000005"/>
    <n v="1332844.2115600002"/>
    <n v="1106422.0481199999"/>
    <n v="189049.77155"/>
    <n v="96146.087809999997"/>
    <n v="252297.72066000002"/>
    <n v="136829.42538"/>
    <n v="35081594.755000003"/>
    <n v="34439164.060000002"/>
    <n v="141.197"/>
    <n v="136.08000000000001"/>
    <n v="0"/>
    <n v="0"/>
    <n v="168831.7199"/>
    <n v="75042.467510000002"/>
    <n v="915277.44001999998"/>
    <n v="741760.26298"/>
    <n v="0"/>
    <n v="0"/>
    <n v="0"/>
    <n v="0"/>
    <n v="0"/>
    <n v="0"/>
    <s v="Incendio"/>
    <s v="Daños Sin Autos"/>
    <s v="Incendio"/>
    <x v="0"/>
    <x v="1"/>
    <n v="72393915.932039991"/>
    <n v="61339841.861339994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3.9981357628265393"/>
    <n v="3.9776508278312126"/>
    <n v="179174.73617000005"/>
    <n v="19.49059044230146"/>
    <m/>
    <m/>
    <n v="1.5173417788328865"/>
    <n v="1.498680739474469"/>
    <n v="0.14261830331814146"/>
    <n v="0.14917147908879114"/>
    <n v="0.13390768012276405"/>
    <n v="0.1398401271133464"/>
    <m/>
    <m/>
    <m/>
    <n v="0"/>
    <m/>
    <n v="0"/>
    <m/>
    <n v="0"/>
    <m/>
    <n v="96.627627661348541"/>
    <n v="17.210388412888843"/>
    <n v="10.458751385330768"/>
    <n v="1.162363438025906"/>
    <n v="124.9815677736101"/>
    <n v="23.392622347131375"/>
    <n v="18.445961029730046"/>
    <n v="10.11680879325068"/>
    <s v="Medianas"/>
    <n v="2024"/>
    <n v="3"/>
    <d v="2025-11-04T00:00:00"/>
    <x v="0"/>
    <x v="8"/>
  </r>
  <r>
    <n v="2025"/>
    <n v="9"/>
    <n v="79"/>
    <x v="11"/>
    <s v="MyT Carga"/>
    <n v="51"/>
    <s v="031b4af5197ec30a926f48cf40e11a7dbc470048a21e4003b7a3c07c5dab1baa"/>
    <s v="1fdf26a6fd55ee3b01ed15163fbd21c844fce1e79898ad2d3ed4519ab872f9ee"/>
    <x v="31"/>
    <n v="0"/>
    <n v="0"/>
    <n v="0"/>
    <n v="-7.512830000000001"/>
    <n v="0"/>
    <n v="0"/>
    <n v="0"/>
    <n v="0"/>
    <n v="35081594.755000003"/>
    <n v="34439164.060000002"/>
    <n v="141.197"/>
    <n v="136.08000000000001"/>
    <n v="0"/>
    <n v="0"/>
    <n v="0"/>
    <n v="0"/>
    <n v="0"/>
    <n v="0"/>
    <n v="0"/>
    <n v="0"/>
    <n v="0"/>
    <n v="0"/>
    <n v="0"/>
    <n v="0"/>
    <s v="MyT Carga"/>
    <s v="Daños Sin Autos"/>
    <s v="Maritimo y Transportes"/>
    <x v="17"/>
    <x v="1"/>
    <n v="72393915.932039991"/>
    <n v="61339841.861339994"/>
    <n v="770211891.61088026"/>
    <n v="686509089.51392007"/>
    <n v="736376107.87258017"/>
    <n v="657385268.86126006"/>
    <n v="10487824.847170001"/>
    <n v="8966667.9990099985"/>
    <n v="6063107.107259999"/>
    <n v="5296850.8747799993"/>
    <n v="10.61003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17"/>
    <x v="31"/>
  </r>
  <r>
    <n v="2025"/>
    <n v="9"/>
    <n v="79"/>
    <x v="11"/>
    <s v="Maritimo y Transportes"/>
    <n v="51"/>
    <s v="031b4af5197ec30a926f48cf40e11a7dbc470048a21e4003b7a3c07c5dab1baa"/>
    <s v="1fdf26a6fd55ee3b01ed15163fbd21c844fce1e79898ad2d3ed4519ab872f9ee"/>
    <x v="31"/>
    <n v="10.61003"/>
    <n v="0"/>
    <n v="63.143949999999997"/>
    <n v="38.370599999999968"/>
    <n v="0"/>
    <n v="0"/>
    <n v="0"/>
    <n v="0"/>
    <n v="35081594.755000003"/>
    <n v="34439164.060000002"/>
    <n v="141.197"/>
    <n v="136.08000000000001"/>
    <n v="0"/>
    <n v="0"/>
    <n v="0"/>
    <n v="0"/>
    <n v="37.226649999999999"/>
    <n v="32.656950000000002"/>
    <n v="0"/>
    <n v="0"/>
    <n v="0"/>
    <n v="0"/>
    <n v="0"/>
    <n v="0"/>
    <s v="Maritimo y Transportes"/>
    <s v="Daños Sin Autos"/>
    <s v="Maritimo y Transportes"/>
    <x v="19"/>
    <x v="1"/>
    <n v="72393915.932039991"/>
    <n v="61339841.861339994"/>
    <n v="770211891.61088026"/>
    <n v="686509089.51392007"/>
    <n v="736376107.87258017"/>
    <n v="657385268.86126006"/>
    <n v="19761447.802860003"/>
    <n v="14710203.640279999"/>
    <n v="2527791.244059999"/>
    <n v="11141291.585630003"/>
    <n v="10.61003"/>
    <n v="0"/>
    <n v="5.3690549932603872E-5"/>
    <m/>
    <m/>
    <m/>
    <n v="100"/>
    <m/>
    <n v="1.465596917006147E-5"/>
    <m/>
    <n v="1.3775468952847986E-6"/>
    <n v="1.4408438685840579E-6"/>
    <m/>
    <m/>
    <m/>
    <m/>
    <m/>
    <n v="0"/>
    <m/>
    <n v="0"/>
    <m/>
    <n v="0"/>
    <m/>
    <m/>
    <m/>
    <m/>
    <m/>
    <m/>
    <n v="13.993039766420301"/>
    <m/>
    <m/>
    <s v="Resto"/>
    <n v="2024"/>
    <n v="3"/>
    <d v="2025-11-04T00:00:00"/>
    <x v="19"/>
    <x v="31"/>
  </r>
  <r>
    <n v="2025"/>
    <n v="9"/>
    <n v="79"/>
    <x v="11"/>
    <s v="MyT Cascos"/>
    <n v="51"/>
    <s v="031b4af5197ec30a926f48cf40e11a7dbc470048a21e4003b7a3c07c5dab1baa"/>
    <s v="1fdf26a6fd55ee3b01ed15163fbd21c844fce1e79898ad2d3ed4519ab872f9ee"/>
    <x v="26"/>
    <n v="10.61003"/>
    <n v="0"/>
    <n v="63.143949999999997"/>
    <n v="45.883429999999976"/>
    <n v="0"/>
    <n v="0"/>
    <n v="0"/>
    <n v="0"/>
    <n v="35081594.755000003"/>
    <n v="34439164.060000002"/>
    <n v="141.197"/>
    <n v="136.08000000000001"/>
    <n v="0"/>
    <n v="0"/>
    <n v="0"/>
    <n v="0"/>
    <n v="37.226649999999999"/>
    <n v="32.656950000000002"/>
    <n v="0"/>
    <n v="0"/>
    <n v="0"/>
    <n v="0"/>
    <n v="0"/>
    <n v="0"/>
    <s v="MyT Cascos"/>
    <s v="Daños Sin Autos"/>
    <s v="Maritimo y Transportes"/>
    <x v="18"/>
    <x v="1"/>
    <n v="72393915.932039991"/>
    <n v="61339841.861339994"/>
    <n v="770211891.61088026"/>
    <n v="686509089.51392007"/>
    <n v="736376107.87258017"/>
    <n v="657385268.86126006"/>
    <n v="9273622.9556900002"/>
    <n v="5743535.6412700005"/>
    <n v="-3535315.863200001"/>
    <n v="5844440.7108500013"/>
    <n v="10.61003"/>
    <n v="0"/>
    <n v="1.1441084084068808E-4"/>
    <m/>
    <m/>
    <m/>
    <n v="100"/>
    <m/>
    <n v="1.465596917006147E-5"/>
    <m/>
    <n v="1.3775468952847986E-6"/>
    <n v="1.4408438685840579E-6"/>
    <m/>
    <m/>
    <m/>
    <m/>
    <m/>
    <n v="0"/>
    <m/>
    <n v="0"/>
    <m/>
    <n v="0"/>
    <m/>
    <m/>
    <m/>
    <m/>
    <m/>
    <m/>
    <n v="13.993039766420301"/>
    <m/>
    <m/>
    <s v="Resto"/>
    <n v="2024"/>
    <n v="3"/>
    <d v="2025-11-04T00:00:00"/>
    <x v="18"/>
    <x v="26"/>
  </r>
  <r>
    <n v="2025"/>
    <n v="9"/>
    <n v="79"/>
    <x v="11"/>
    <s v="RC General"/>
    <n v="51"/>
    <s v="031b4af5197ec30a926f48cf40e11a7dbc470048a21e4003b7a3c07c5dab1baa"/>
    <s v="1fdf26a6fd55ee3b01ed15163fbd21c844fce1e79898ad2d3ed4519ab872f9ee"/>
    <x v="12"/>
    <n v="222133.32491999998"/>
    <n v="180519.78880000001"/>
    <n v="269877.28446"/>
    <n v="218029.50948000004"/>
    <n v="37836.326130000001"/>
    <n v="19914.365659999999"/>
    <n v="44502.591930000002"/>
    <n v="27355.195209999998"/>
    <n v="35081594.755000003"/>
    <n v="34439164.060000002"/>
    <n v="141.197"/>
    <n v="136.08000000000001"/>
    <n v="0"/>
    <n v="0"/>
    <n v="29303.957600000002"/>
    <n v="16499.346859999998"/>
    <n v="183175.20005000001"/>
    <n v="143359.05059999999"/>
    <n v="0"/>
    <n v="0"/>
    <n v="0"/>
    <n v="0"/>
    <n v="0"/>
    <n v="0"/>
    <s v="RC General"/>
    <s v="Daños Sin Autos"/>
    <s v="Responsabilidad Civil y Riesgos Profesionales"/>
    <x v="21"/>
    <x v="1"/>
    <n v="72393915.932039991"/>
    <n v="61339841.861339994"/>
    <n v="770211891.61088026"/>
    <n v="686509089.51392007"/>
    <n v="736376107.87258017"/>
    <n v="657385268.86126006"/>
    <n v="12779803.45988"/>
    <n v="11517178.810919996"/>
    <n v="5456545.1292399997"/>
    <n v="4845520.4425199972"/>
    <n v="222133.32491999998"/>
    <n v="180519.78880000001"/>
    <n v="1.7381591635376041"/>
    <n v="1.5673959027955739"/>
    <n v="41613.536119999975"/>
    <n v="23.052063375779873"/>
    <n v="100"/>
    <n v="100"/>
    <n v="0.30683976969629373"/>
    <n v="0.29429451286827379"/>
    <n v="2.8840547301264501E-2"/>
    <n v="3.0165743095841607E-2"/>
    <n v="2.6295323915931878E-2"/>
    <n v="2.7460272894873516E-2"/>
    <m/>
    <m/>
    <m/>
    <n v="0"/>
    <m/>
    <n v="0"/>
    <m/>
    <n v="0"/>
    <m/>
    <n v="89.99513605395957"/>
    <n v="17.033160667642523"/>
    <n v="11.031680123481287"/>
    <n v="0.69341176942249416"/>
    <n v="77.606773459879889"/>
    <n v="27.773725679235241"/>
    <n v="15.997775677057327"/>
    <n v="11.509107231769015"/>
    <s v="Medianas"/>
    <n v="2024"/>
    <n v="3"/>
    <d v="2025-11-04T00:00:00"/>
    <x v="21"/>
    <x v="12"/>
  </r>
  <r>
    <n v="2025"/>
    <n v="9"/>
    <n v="79"/>
    <x v="11"/>
    <s v="Responsabilidad Civil y Riesgos Profesionales"/>
    <n v="51"/>
    <s v="031b4af5197ec30a926f48cf40e11a7dbc470048a21e4003b7a3c07c5dab1baa"/>
    <s v="1fdf26a6fd55ee3b01ed15163fbd21c844fce1e79898ad2d3ed4519ab872f9ee"/>
    <x v="27"/>
    <n v="222133.32491999998"/>
    <n v="180519.78880000001"/>
    <n v="269877.28446"/>
    <n v="218029.50948000004"/>
    <n v="37836.326130000001"/>
    <n v="19914.365659999999"/>
    <n v="44502.591930000002"/>
    <n v="27355.195209999998"/>
    <n v="35081594.755000003"/>
    <n v="34439164.060000002"/>
    <n v="141.197"/>
    <n v="136.08000000000001"/>
    <n v="0"/>
    <n v="0"/>
    <n v="29303.957600000002"/>
    <n v="16499.346859999998"/>
    <n v="183175.20005000001"/>
    <n v="143359.050599999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72393915.932039991"/>
    <n v="61339841.861339994"/>
    <n v="770211891.61088026"/>
    <n v="686509089.51392007"/>
    <n v="736376107.87258017"/>
    <n v="657385268.86126006"/>
    <n v="16329723.705329999"/>
    <n v="14886594.835909994"/>
    <n v="6466126.8833499998"/>
    <n v="5654617.5786299994"/>
    <n v="222133.32491999998"/>
    <n v="180519.78880000001"/>
    <n v="1.360300571696115"/>
    <n v="1.2126331830066572"/>
    <n v="41613.536119999975"/>
    <n v="23.052063375779873"/>
    <n v="100"/>
    <n v="100"/>
    <n v="0.30683976969629373"/>
    <n v="0.29429451286827379"/>
    <n v="2.8840547301264501E-2"/>
    <n v="3.0165743095841607E-2"/>
    <n v="2.6295323915931878E-2"/>
    <n v="2.7460272894873516E-2"/>
    <m/>
    <m/>
    <m/>
    <n v="0"/>
    <m/>
    <n v="0"/>
    <m/>
    <n v="0"/>
    <m/>
    <n v="89.99513605395957"/>
    <n v="17.033160667642523"/>
    <n v="11.031680123481287"/>
    <n v="0.58514666990879693"/>
    <n v="77.606773459879889"/>
    <n v="27.773725679235241"/>
    <n v="15.997775677057327"/>
    <n v="11.509107231769015"/>
    <s v="Resto"/>
    <n v="2024"/>
    <n v="3"/>
    <d v="2025-11-04T00:00:00"/>
    <x v="22"/>
    <x v="27"/>
  </r>
  <r>
    <n v="2025"/>
    <n v="9"/>
    <n v="79"/>
    <x v="11"/>
    <s v="Accidentes y Enfermedades Total"/>
    <n v="51"/>
    <s v="031b4af5197ec30a926f48cf40e11a7dbc470048a21e4003b7a3c07c5dab1baa"/>
    <s v="1fdf26a6fd55ee3b01ed15163fbd21c844fce1e79898ad2d3ed4519ab872f9ee"/>
    <x v="20"/>
    <n v="441232.06129000004"/>
    <n v="440515.03126000002"/>
    <n v="583856.83672000014"/>
    <n v="580059.24320000003"/>
    <n v="11100.04508"/>
    <n v="-15025.43622"/>
    <n v="27495.152470000001"/>
    <n v="-8189.078919999999"/>
    <n v="35081594.755000003"/>
    <n v="34439164.060000002"/>
    <n v="141.197"/>
    <n v="136.08000000000001"/>
    <n v="0"/>
    <n v="0"/>
    <n v="11100.04508"/>
    <n v="-15025.436220000001"/>
    <n v="470382.85760000005"/>
    <n v="452964.30747"/>
    <n v="0"/>
    <n v="0"/>
    <n v="0"/>
    <n v="0"/>
    <n v="0"/>
    <n v="0"/>
    <s v="Accidentes y Enfermedades Total"/>
    <s v="Totales"/>
    <s v="Accidentes y Enfermedades Total"/>
    <x v="2"/>
    <x v="1"/>
    <n v="72393915.932039991"/>
    <n v="61339841.861339994"/>
    <n v="770211891.61088026"/>
    <n v="686509089.51392007"/>
    <n v="736376107.87258017"/>
    <n v="657385268.86126006"/>
    <n v="141339793.77810001"/>
    <n v="126298754.30562"/>
    <n v="98393742.550229996"/>
    <n v="90991856.303689986"/>
    <n v="441232.06129000004"/>
    <n v="440515.03126000002"/>
    <n v="0.31217822631234587"/>
    <n v="0.34878810458734516"/>
    <n v="717.03003000002354"/>
    <n v="0.16277084301734579"/>
    <n v="100"/>
    <n v="100"/>
    <n v="0.60948776649160408"/>
    <n v="0.71815482057451907"/>
    <n v="5.7287100614244406E-2"/>
    <n v="5.9919388553321885E-2"/>
    <n v="6.4167399673018877E-2"/>
    <n v="6.7010176851554901E-2"/>
    <m/>
    <m/>
    <m/>
    <n v="0"/>
    <m/>
    <n v="0"/>
    <m/>
    <n v="0"/>
    <m/>
    <n v="-173.87502710387199"/>
    <n v="2.5156932267223637"/>
    <n v="-3.4108793466190974"/>
    <n v="1.1281251014853335E-2"/>
    <n v="-173.87502710387199"/>
    <n v="3.8454575432863791"/>
    <n v="2.3597894567491142"/>
    <n v="-3.3171346996242397"/>
    <s v="Resto"/>
    <n v="2024"/>
    <n v="3"/>
    <d v="2025-11-04T00:00:00"/>
    <x v="2"/>
    <x v="20"/>
  </r>
  <r>
    <n v="2025"/>
    <n v="9"/>
    <n v="79"/>
    <x v="11"/>
    <s v="Accidentes Personales"/>
    <n v="51"/>
    <s v="031b4af5197ec30a926f48cf40e11a7dbc470048a21e4003b7a3c07c5dab1baa"/>
    <s v="1fdf26a6fd55ee3b01ed15163fbd21c844fce1e79898ad2d3ed4519ab872f9ee"/>
    <x v="19"/>
    <n v="441226.93699000002"/>
    <n v="440509.97093000001"/>
    <n v="583845.95181999996"/>
    <n v="580048.09294999996"/>
    <n v="11100.04508"/>
    <n v="-15025.43622"/>
    <n v="27495.152470000001"/>
    <n v="-8189.078919999999"/>
    <n v="35081594.755000003"/>
    <n v="34439164.060000002"/>
    <n v="141.197"/>
    <n v="136.08000000000001"/>
    <n v="0"/>
    <n v="0"/>
    <n v="11100.04508"/>
    <n v="-15025.436220000001"/>
    <n v="470375.33804"/>
    <n v="452956.63205999997"/>
    <n v="0"/>
    <n v="0"/>
    <n v="0"/>
    <n v="0"/>
    <n v="0"/>
    <n v="0"/>
    <s v="Accidentes Personales"/>
    <s v="Accidentes y Enfermedades"/>
    <s v="Accidentes Personales"/>
    <x v="5"/>
    <x v="1"/>
    <n v="72393915.932039991"/>
    <n v="61339841.861339994"/>
    <n v="770211891.61088026"/>
    <n v="686509089.51392007"/>
    <n v="736376107.87258017"/>
    <n v="657385268.86126006"/>
    <n v="5244412.8470900012"/>
    <n v="5071348.0979000004"/>
    <n v="1202481.4765700002"/>
    <n v="1153504.7586699999"/>
    <n v="441232.06129000004"/>
    <n v="440515.03126000002"/>
    <n v="8.4132761827632674"/>
    <n v="8.6862499364303396"/>
    <n v="716.96606000000611"/>
    <n v="0.16275819103170885"/>
    <n v="99.998838638338057"/>
    <n v="99.998851269618299"/>
    <n v="0.60948068813434975"/>
    <n v="0.7181465709119077"/>
    <n v="5.7286435303820639E-2"/>
    <n v="5.9918692672515164E-2"/>
    <n v="6.4166662562603685E-2"/>
    <n v="6.7009407085294584E-2"/>
    <m/>
    <m/>
    <m/>
    <n v="0"/>
    <m/>
    <n v="0"/>
    <m/>
    <n v="0"/>
    <m/>
    <n v="-173.87502710387199"/>
    <n v="2.5157224433583418"/>
    <n v="-3.4109185288765334"/>
    <n v="0.92309489137929623"/>
    <n v="-173.87502710387199"/>
    <n v="3.8455571123402255"/>
    <n v="2.3598271810449529"/>
    <n v="-3.3171909089101685"/>
    <s v="Grandes"/>
    <n v="2024"/>
    <n v="3"/>
    <d v="2025-11-04T00:00:00"/>
    <x v="5"/>
    <x v="19"/>
  </r>
  <r>
    <n v="2025"/>
    <n v="9"/>
    <n v="79"/>
    <x v="11"/>
    <s v="GMM. Individual"/>
    <n v="51"/>
    <s v="031b4af5197ec30a926f48cf40e11a7dbc470048a21e4003b7a3c07c5dab1baa"/>
    <s v="1fdf26a6fd55ee3b01ed15163fbd21c844fce1e79898ad2d3ed4519ab872f9ee"/>
    <x v="2"/>
    <n v="5.1242999999999999"/>
    <n v="5.0603299999999996"/>
    <n v="10.884900000000002"/>
    <n v="11.15025"/>
    <n v="0"/>
    <n v="0"/>
    <n v="0"/>
    <n v="0"/>
    <n v="35081594.755000003"/>
    <n v="34439164.060000002"/>
    <n v="141.197"/>
    <n v="136.08000000000001"/>
    <n v="0"/>
    <n v="0"/>
    <n v="0"/>
    <n v="0"/>
    <n v="7.5195600000000002"/>
    <n v="7.6754100000000003"/>
    <n v="0"/>
    <n v="0"/>
    <n v="0"/>
    <n v="0"/>
    <n v="0"/>
    <n v="0"/>
    <s v="GMM. Individual"/>
    <s v="Accidentes y Enfermedades"/>
    <s v="Gastos Medicos"/>
    <x v="38"/>
    <x v="1"/>
    <n v="72393915.932039991"/>
    <n v="61339841.861339994"/>
    <n v="770211891.61088026"/>
    <n v="686509089.51392007"/>
    <n v="736376107.87258017"/>
    <n v="657385268.86126006"/>
    <n v="64432853.400370002"/>
    <n v="58098326.261530012"/>
    <n v="45110846.690220006"/>
    <n v="40981977.13877999"/>
    <n v="441232.06129000004"/>
    <n v="440515.03126000002"/>
    <n v="7.9529304222472525E-6"/>
    <n v="8.7099411043631258E-6"/>
    <n v="6.3970000000000304E-2"/>
    <n v="1.2641468046550308"/>
    <n v="1.1613616619378098E-3"/>
    <n v="1.1487303816911756E-3"/>
    <n v="7.0783572542345299E-6"/>
    <n v="8.2496626115192507E-6"/>
    <n v="6.6531042376957403E-7"/>
    <n v="6.9588080672583282E-7"/>
    <n v="7.3711041518517187E-7"/>
    <n v="7.6976626031879845E-7"/>
    <m/>
    <m/>
    <m/>
    <n v="0"/>
    <m/>
    <n v="0"/>
    <m/>
    <n v="0"/>
    <m/>
    <m/>
    <m/>
    <m/>
    <m/>
    <m/>
    <n v="-2.0305104222445469"/>
    <m/>
    <m/>
    <s v="Resto"/>
    <n v="2024"/>
    <n v="3"/>
    <d v="2025-11-04T00:00:00"/>
    <x v="38"/>
    <x v="2"/>
  </r>
  <r>
    <n v="2025"/>
    <n v="9"/>
    <n v="79"/>
    <x v="11"/>
    <s v="AP Individual"/>
    <n v="51"/>
    <s v="031b4af5197ec30a926f48cf40e11a7dbc470048a21e4003b7a3c07c5dab1baa"/>
    <s v="1fdf26a6fd55ee3b01ed15163fbd21c844fce1e79898ad2d3ed4519ab872f9ee"/>
    <x v="19"/>
    <n v="423262.85961000004"/>
    <n v="414052.90801000001"/>
    <n v="564548.66527999996"/>
    <n v="552851.63702999998"/>
    <n v="1506.4146800000003"/>
    <n v="-16454.378720000004"/>
    <n v="14751.23263"/>
    <n v="-11005.617390000003"/>
    <n v="35081594.755000003"/>
    <n v="34439164.060000002"/>
    <n v="141.197"/>
    <n v="136.08000000000001"/>
    <n v="0"/>
    <n v="0"/>
    <n v="1506.4146799999999"/>
    <n v="-16454.378720000001"/>
    <n v="454768.13225999998"/>
    <n v="423655.24916000001"/>
    <n v="0"/>
    <n v="0"/>
    <n v="0"/>
    <n v="0"/>
    <n v="0"/>
    <n v="0"/>
    <s v="AP Individual"/>
    <s v="Accidentes y Enfermedades"/>
    <s v="Accidentes Personales"/>
    <x v="4"/>
    <x v="1"/>
    <n v="72393915.932039991"/>
    <n v="61339841.861339994"/>
    <n v="770211891.61088026"/>
    <n v="686509089.51392007"/>
    <n v="736376107.87258017"/>
    <n v="657385268.86126006"/>
    <n v="2929566.2910799994"/>
    <n v="2813051.1417699996"/>
    <n v="332143.84261000005"/>
    <n v="315618.19761999999"/>
    <n v="441232.06129000004"/>
    <n v="440515.03126000002"/>
    <n v="14.447970025418405"/>
    <n v="14.718996816725976"/>
    <n v="9209.9516000000294"/>
    <n v="2.2243417258592357"/>
    <n v="95.927494111043359"/>
    <n v="93.992912529156897"/>
    <n v="0.58466634130876316"/>
    <n v="0.67501463232653147"/>
    <n v="5.4954080068116792E-2"/>
    <n v="5.7479167925861045E-2"/>
    <n v="6.0312807846895147E-2"/>
    <n v="6.2984816913715339E-2"/>
    <m/>
    <m/>
    <m/>
    <n v="0"/>
    <m/>
    <n v="0"/>
    <m/>
    <n v="0"/>
    <m/>
    <n v="-109.1550991115148"/>
    <n v="0.35590523614286179"/>
    <n v="-3.9739797503372696"/>
    <n v="0.4535428590704953"/>
    <n v="-109.1550991115148"/>
    <n v="7.3439154033117404"/>
    <n v="0.33124895372808416"/>
    <n v="-3.8839076708301916"/>
    <s v="Grandes"/>
    <n v="2024"/>
    <n v="3"/>
    <d v="2025-11-04T00:00:00"/>
    <x v="4"/>
    <x v="19"/>
  </r>
  <r>
    <n v="2025"/>
    <n v="9"/>
    <n v="79"/>
    <x v="11"/>
    <s v="Gastos Medicos"/>
    <n v="51"/>
    <s v="031b4af5197ec30a926f48cf40e11a7dbc470048a21e4003b7a3c07c5dab1baa"/>
    <s v="1fdf26a6fd55ee3b01ed15163fbd21c844fce1e79898ad2d3ed4519ab872f9ee"/>
    <x v="15"/>
    <n v="5.1242999999999999"/>
    <n v="5.0603299999999996"/>
    <n v="10.884900000000002"/>
    <n v="11.15025"/>
    <n v="0"/>
    <n v="0"/>
    <n v="0"/>
    <n v="0"/>
    <n v="35081594.755000003"/>
    <n v="34439164.060000002"/>
    <n v="141.197"/>
    <n v="136.08000000000001"/>
    <n v="0"/>
    <n v="0"/>
    <n v="0"/>
    <n v="0"/>
    <n v="7.5195600000000002"/>
    <n v="7.6754100000000003"/>
    <n v="0"/>
    <n v="0"/>
    <n v="0"/>
    <n v="0"/>
    <n v="0"/>
    <n v="0"/>
    <s v="Gastos Medicos"/>
    <s v="Accidentes y Enfermedades"/>
    <s v="Gastos Medicos"/>
    <x v="28"/>
    <x v="1"/>
    <n v="72393915.932039991"/>
    <n v="61339841.861339994"/>
    <n v="770211891.61088026"/>
    <n v="686509089.51392007"/>
    <n v="736376107.87258017"/>
    <n v="657385268.86126006"/>
    <n v="132603313.30395003"/>
    <n v="117579278.29793002"/>
    <n v="94497674.830779999"/>
    <n v="87465178.161119998"/>
    <n v="441232.06129000004"/>
    <n v="440515.03126000002"/>
    <n v="3.8643830778603595E-6"/>
    <n v="4.3037600445018946E-6"/>
    <n v="6.3970000000000304E-2"/>
    <n v="1.2641468046550308"/>
    <n v="1.1613616619378098E-3"/>
    <n v="1.1487303816911756E-3"/>
    <n v="7.0783572542345299E-6"/>
    <n v="8.2496626115192507E-6"/>
    <n v="6.6531042376957403E-7"/>
    <n v="6.9588080672583282E-7"/>
    <n v="7.3711041518517187E-7"/>
    <n v="7.6976626031879845E-7"/>
    <m/>
    <m/>
    <m/>
    <n v="0"/>
    <m/>
    <n v="0"/>
    <m/>
    <n v="0"/>
    <m/>
    <m/>
    <m/>
    <m/>
    <m/>
    <m/>
    <n v="-2.0305104222445469"/>
    <m/>
    <m/>
    <s v="Resto"/>
    <n v="2024"/>
    <n v="3"/>
    <d v="2025-11-04T00:00:00"/>
    <x v="28"/>
    <x v="15"/>
  </r>
  <r>
    <n v="2025"/>
    <n v="9"/>
    <n v="79"/>
    <x v="11"/>
    <s v="AP Gpo y Col"/>
    <n v="51"/>
    <s v="031b4af5197ec30a926f48cf40e11a7dbc470048a21e4003b7a3c07c5dab1baa"/>
    <s v="1fdf26a6fd55ee3b01ed15163fbd21c844fce1e79898ad2d3ed4519ab872f9ee"/>
    <x v="6"/>
    <n v="17964.077379999999"/>
    <n v="26457.06292"/>
    <n v="19297.286539999997"/>
    <n v="27196.45592"/>
    <n v="9593.6304"/>
    <n v="1428.9425000000006"/>
    <n v="12743.919839999997"/>
    <n v="2816.5384700000013"/>
    <n v="35081594.755000003"/>
    <n v="34439164.060000002"/>
    <n v="141.197"/>
    <n v="136.08000000000001"/>
    <n v="0"/>
    <n v="0"/>
    <n v="9593.6304"/>
    <n v="1428.9425000000001"/>
    <n v="15607.20578"/>
    <n v="29301.382899999997"/>
    <n v="0"/>
    <n v="0"/>
    <n v="0"/>
    <n v="0"/>
    <n v="0"/>
    <n v="0"/>
    <s v="AP Gpo y Col"/>
    <s v="Accidentes y Enfermedades"/>
    <s v="Accidentes Personales"/>
    <x v="3"/>
    <x v="1"/>
    <n v="72393915.932039991"/>
    <n v="61339841.861339994"/>
    <n v="770211891.61088026"/>
    <n v="686509089.51392007"/>
    <n v="736376107.87258017"/>
    <n v="657385268.86126006"/>
    <n v="2314846.5560099999"/>
    <n v="2258296.9561299994"/>
    <n v="870337.63396000001"/>
    <n v="837886.56105000013"/>
    <n v="441232.06129000004"/>
    <n v="440515.03126000002"/>
    <n v="0.77603750163742591"/>
    <n v="1.1715493327033026"/>
    <n v="-8492.9855400000015"/>
    <n v="-32.101014257254533"/>
    <n v="4.0713445272946966"/>
    <n v="6.0059387404614029"/>
    <n v="2.4814346825586604E-2"/>
    <n v="4.3131938585376124E-2"/>
    <n v="2.3323552357038461E-3"/>
    <n v="2.4395247466541159E-3"/>
    <n v="3.8538547157085444E-3"/>
    <n v="4.024590171579235E-3"/>
    <m/>
    <m/>
    <m/>
    <n v="0"/>
    <m/>
    <n v="0"/>
    <m/>
    <n v="0"/>
    <m/>
    <n v="571.37973711328459"/>
    <n v="53.404526138820273"/>
    <n v="5.4009868908003504"/>
    <n v="1.1022883563415937"/>
    <n v="571.3797371132847"/>
    <n v="-46.73560004568931"/>
    <n v="61.469237576747062"/>
    <n v="4.8767066894989464"/>
    <s v="Resto"/>
    <n v="2024"/>
    <n v="3"/>
    <d v="2025-11-04T00:00:00"/>
    <x v="3"/>
    <x v="6"/>
  </r>
  <r>
    <n v="2025"/>
    <n v="9"/>
    <n v="79"/>
    <x v="11"/>
    <s v="Terremoto y Erupcion Volcanica"/>
    <n v="51"/>
    <s v="031b4af5197ec30a926f48cf40e11a7dbc470048a21e4003b7a3c07c5dab1baa"/>
    <s v="1fdf26a6fd55ee3b01ed15163fbd21c844fce1e79898ad2d3ed4519ab872f9ee"/>
    <x v="1"/>
    <n v="1127780.88399"/>
    <n v="1012567.54253"/>
    <n v="1394730.9643600001"/>
    <n v="1233884.5915600001"/>
    <n v="7437.6254099999996"/>
    <n v="5292.0842499999999"/>
    <n v="1212.2982800000011"/>
    <n v="35978.391660000001"/>
    <n v="35081594.755000003"/>
    <n v="34439164.060000002"/>
    <n v="141.197"/>
    <n v="136.08000000000001"/>
    <n v="0"/>
    <n v="0"/>
    <n v="7366.75558"/>
    <n v="4801.84512"/>
    <n v="1010671.1382899999"/>
    <n v="903927.76139"/>
    <n v="0"/>
    <n v="0"/>
    <n v="0"/>
    <n v="0"/>
    <n v="0"/>
    <n v="0"/>
    <s v="Terremoto y Erupcion Volcanica"/>
    <s v="Daños Sin Autos"/>
    <s v="Riesgos Catastroficos"/>
    <x v="16"/>
    <x v="1"/>
    <n v="72393915.932039991"/>
    <n v="61339841.861339994"/>
    <n v="770211891.61088026"/>
    <n v="686509089.51392007"/>
    <n v="736376107.87258017"/>
    <n v="657385268.86126006"/>
    <n v="13243395.535650002"/>
    <n v="12054429.980210001"/>
    <n v="689036.33412999962"/>
    <n v="51228.88828999993"/>
    <n v="1909178.03474"/>
    <n v="1716623.2904000001"/>
    <n v="8.5157985424064222"/>
    <n v="8.3999620404478055"/>
    <n v="115213.34146000003"/>
    <n v="11.378336419131907"/>
    <n v="59.071540918057231"/>
    <n v="58.986007482984569"/>
    <n v="1.5578393149069429"/>
    <n v="1.6507501679233709"/>
    <n v="0.14642475613188372"/>
    <n v="0.15315283479908165"/>
    <n v="0.14749513997650698"/>
    <n v="0.15402954560938001"/>
    <m/>
    <m/>
    <m/>
    <n v="0"/>
    <m/>
    <n v="0"/>
    <m/>
    <n v="0"/>
    <m/>
    <n v="40.542460373717581"/>
    <n v="0.65949206229549362"/>
    <n v="0.52264012302598639"/>
    <n v="1.0794242685896955"/>
    <n v="53.415101818194422"/>
    <n v="11.808839318736819"/>
    <n v="0.72889739311880875"/>
    <n v="0.53122000729527785"/>
    <s v="Grandes"/>
    <n v="2024"/>
    <n v="3"/>
    <d v="2025-11-04T00:00:00"/>
    <x v="16"/>
    <x v="1"/>
  </r>
  <r>
    <n v="2025"/>
    <n v="9"/>
    <n v="79"/>
    <x v="11"/>
    <s v="Riesgos Catastroficos"/>
    <n v="51"/>
    <s v="031b4af5197ec30a926f48cf40e11a7dbc470048a21e4003b7a3c07c5dab1baa"/>
    <s v="1fdf26a6fd55ee3b01ed15163fbd21c844fce1e79898ad2d3ed4519ab872f9ee"/>
    <x v="3"/>
    <n v="1909178.03474"/>
    <n v="1716623.2904000001"/>
    <n v="2371341.7311500004"/>
    <n v="2103307.7667199997"/>
    <n v="143766.31382000001"/>
    <n v="176150.37023999999"/>
    <n v="207988.54995000002"/>
    <n v="507852.19414000004"/>
    <n v="35081594.755000003"/>
    <n v="34439164.060000002"/>
    <n v="141.197"/>
    <n v="136.08000000000001"/>
    <n v="0"/>
    <n v="0"/>
    <n v="115152.7855"/>
    <n v="82445.300230000008"/>
    <n v="1740319.68506"/>
    <n v="1553723.2791500001"/>
    <n v="0"/>
    <n v="0"/>
    <n v="0"/>
    <n v="0"/>
    <n v="0"/>
    <n v="0"/>
    <s v="Riesgos Catastroficos"/>
    <s v="Daños Sin Autos"/>
    <s v="Riesgos Catastroficos"/>
    <x v="15"/>
    <x v="1"/>
    <n v="72393915.932039991"/>
    <n v="61339841.861339994"/>
    <n v="770211891.61088026"/>
    <n v="686509089.51392007"/>
    <n v="736376107.87258017"/>
    <n v="657385268.86126006"/>
    <n v="33259292.609760001"/>
    <n v="29883949.022059996"/>
    <n v="4197920.345660001"/>
    <n v="3819120.5799400005"/>
    <n v="1909178.03474"/>
    <n v="1716623.2904000001"/>
    <n v="5.7402845488654446"/>
    <n v="5.7442986839952379"/>
    <n v="192554.74433999998"/>
    <n v="11.217064653429688"/>
    <n v="100"/>
    <n v="100"/>
    <n v="2.6372078511849626"/>
    <n v="2.7985453472157023"/>
    <n v="0.24787698755818982"/>
    <n v="0.25926670003670971"/>
    <n v="0.25005106510905017"/>
    <n v="0.26112895614067833"/>
    <m/>
    <m/>
    <m/>
    <n v="0"/>
    <m/>
    <n v="0"/>
    <m/>
    <n v="0"/>
    <m/>
    <n v="-18.38432492414157"/>
    <n v="7.5302727772886158"/>
    <n v="10.261445899347795"/>
    <n v="3.4247032335578282"/>
    <n v="39.671740146199937"/>
    <n v="12.009629283026623"/>
    <n v="6.6167605003002619"/>
    <n v="5.3063052691791812"/>
    <s v="Medianas"/>
    <n v="2024"/>
    <n v="3"/>
    <d v="2025-11-04T00:00:00"/>
    <x v="15"/>
    <x v="3"/>
  </r>
  <r>
    <n v="2025"/>
    <n v="9"/>
    <n v="79"/>
    <x v="11"/>
    <s v="Huracan y Otros Riesgos Hidrometeorologicos"/>
    <n v="51"/>
    <s v="031b4af5197ec30a926f48cf40e11a7dbc470048a21e4003b7a3c07c5dab1baa"/>
    <s v="1fdf26a6fd55ee3b01ed15163fbd21c844fce1e79898ad2d3ed4519ab872f9ee"/>
    <x v="0"/>
    <n v="781397.15075000003"/>
    <n v="704055.74786999996"/>
    <n v="976610.76678999991"/>
    <n v="869423.17515999998"/>
    <n v="136328.68841"/>
    <n v="170858.28599"/>
    <n v="206776.25166999997"/>
    <n v="471873.80248000001"/>
    <n v="35081594.755000003"/>
    <n v="34439164.060000002"/>
    <n v="141.197"/>
    <n v="136.08000000000001"/>
    <n v="0"/>
    <n v="0"/>
    <n v="107786.02992"/>
    <n v="77643.455109999995"/>
    <n v="729648.54677000002"/>
    <n v="649795.51775999996"/>
    <n v="0"/>
    <n v="0"/>
    <n v="0"/>
    <n v="0"/>
    <n v="0"/>
    <n v="0"/>
    <s v="Huracan y Otros Riesgos Hidrometeorologicos"/>
    <s v="Daños Sin Autos"/>
    <s v="Riesgos Catastroficos"/>
    <x v="14"/>
    <x v="1"/>
    <n v="72393915.932039991"/>
    <n v="61339841.861339994"/>
    <n v="770211891.61088026"/>
    <n v="686509089.51392007"/>
    <n v="736376107.87258017"/>
    <n v="657385268.86126006"/>
    <n v="20015897.230140001"/>
    <n v="17829353.362780001"/>
    <n v="3531534.8595499997"/>
    <n v="3750519.8539799992"/>
    <n v="1909178.03474"/>
    <n v="1716623.2904000001"/>
    <n v="3.9038827076578402"/>
    <n v="3.9488574461694426"/>
    <n v="77341.402880000067"/>
    <n v="10.985124844727601"/>
    <n v="40.928459081942769"/>
    <n v="41.013992517015424"/>
    <n v="1.0793685362780197"/>
    <n v="1.1477951792923313"/>
    <n v="0.10145223142630608"/>
    <n v="0.10611386523762803"/>
    <n v="0.10255592513254322"/>
    <n v="0.1070994105312983"/>
    <m/>
    <m/>
    <m/>
    <n v="0"/>
    <m/>
    <n v="0"/>
    <m/>
    <n v="0"/>
    <m/>
    <n v="-20.209495477451377"/>
    <n v="17.446785962701441"/>
    <n v="24.267721200615501"/>
    <n v="3.8603240186441616"/>
    <n v="38.821784485628626"/>
    <n v="12.288947342276613"/>
    <n v="14.772321605675224"/>
    <n v="11.94890592315187"/>
    <s v="Medianas"/>
    <n v="2024"/>
    <n v="3"/>
    <d v="2025-11-04T00:00:00"/>
    <x v="14"/>
    <x v="0"/>
  </r>
  <r>
    <n v="2025"/>
    <n v="9"/>
    <n v="79"/>
    <x v="11"/>
    <s v="Miscelaneos"/>
    <n v="51"/>
    <s v="031b4af5197ec30a926f48cf40e11a7dbc470048a21e4003b7a3c07c5dab1baa"/>
    <s v="1fdf26a6fd55ee3b01ed15163fbd21c844fce1e79898ad2d3ed4519ab872f9ee"/>
    <x v="13"/>
    <n v="2562272.1582499999"/>
    <n v="2198583.2719399999"/>
    <n v="3264934.03969"/>
    <n v="2800420.6022199998"/>
    <n v="345070.81189000001"/>
    <n v="189979.94007000001"/>
    <n v="454150.11421999993"/>
    <n v="250804.45414999995"/>
    <n v="35081594.755000003"/>
    <n v="34439164.060000002"/>
    <n v="141.197"/>
    <n v="136.08000000000001"/>
    <n v="0"/>
    <n v="0"/>
    <n v="305417.53711999999"/>
    <n v="178549.74588999999"/>
    <n v="2594472.63338"/>
    <n v="2076678.64295"/>
    <n v="0"/>
    <n v="0"/>
    <n v="0"/>
    <n v="0"/>
    <n v="0"/>
    <n v="0"/>
    <s v="Miscelaneos"/>
    <s v="Daños Sin Autos"/>
    <s v="Diversos"/>
    <x v="8"/>
    <x v="1"/>
    <n v="72393915.932039991"/>
    <n v="61339841.861339994"/>
    <n v="770211891.61088026"/>
    <n v="686509089.51392007"/>
    <n v="736376107.87258017"/>
    <n v="657385268.86126006"/>
    <n v="14354404.674479999"/>
    <n v="10957933.478320003"/>
    <n v="2576722.12989"/>
    <n v="2337530.29054"/>
    <n v="2627432.53082"/>
    <n v="2259271.72217"/>
    <n v="17.850076101068403"/>
    <n v="20.063849413667658"/>
    <n v="363688.88630999997"/>
    <n v="16.541965498949949"/>
    <n v="97.519998256637848"/>
    <n v="97.313804725900368"/>
    <n v="3.5393473681619056"/>
    <n v="3.5842662863558465"/>
    <n v="0.33267107222806791"/>
    <n v="0.34795699247392831"/>
    <n v="0.32025552254474848"/>
    <n v="0.33444364759624795"/>
    <m/>
    <m/>
    <m/>
    <n v="0"/>
    <m/>
    <n v="0"/>
    <m/>
    <n v="0"/>
    <m/>
    <n v="81.635393590952404"/>
    <n v="13.467375461226535"/>
    <n v="8.6410163533339492"/>
    <n v="13.391851914770921"/>
    <n v="71.054590751509707"/>
    <n v="24.933756225973134"/>
    <n v="11.771854256258287"/>
    <n v="8.5978515017789832"/>
    <s v="Grandes"/>
    <n v="2024"/>
    <n v="3"/>
    <d v="2025-11-04T00:00:00"/>
    <x v="8"/>
    <x v="13"/>
  </r>
  <r>
    <n v="2025"/>
    <n v="9"/>
    <n v="79"/>
    <x v="11"/>
    <s v="Tecnicos"/>
    <n v="51"/>
    <s v="031b4af5197ec30a926f48cf40e11a7dbc470048a21e4003b7a3c07c5dab1baa"/>
    <s v="1fdf26a6fd55ee3b01ed15163fbd21c844fce1e79898ad2d3ed4519ab872f9ee"/>
    <x v="33"/>
    <n v="65160.37257"/>
    <n v="60688.450229999995"/>
    <n v="84944.171770000015"/>
    <n v="77795.082669999989"/>
    <n v="34175.827889999993"/>
    <n v="28272.271540000002"/>
    <n v="45961.829209999996"/>
    <n v="40071.67145999999"/>
    <n v="35081594.755000003"/>
    <n v="34439164.060000002"/>
    <n v="141.197"/>
    <n v="136.08000000000001"/>
    <n v="0"/>
    <n v="0"/>
    <n v="34175.82789"/>
    <n v="28272.271539999998"/>
    <n v="59295.876200000006"/>
    <n v="55411.121599999999"/>
    <n v="0"/>
    <n v="0"/>
    <n v="0"/>
    <n v="0"/>
    <n v="0"/>
    <n v="0"/>
    <s v="Tecnicos"/>
    <s v="Daños Sin Autos"/>
    <s v="Diversos"/>
    <x v="7"/>
    <x v="1"/>
    <n v="72393915.932039991"/>
    <n v="61339841.861339994"/>
    <n v="770211891.61088026"/>
    <n v="686509089.51392007"/>
    <n v="736376107.87258017"/>
    <n v="657385268.86126006"/>
    <n v="14178888.769369997"/>
    <n v="13386827.930269996"/>
    <n v="4549067.9512800006"/>
    <n v="4465912.8475300027"/>
    <n v="2627432.53082"/>
    <n v="2259271.72217"/>
    <n v="0.45955909260507755"/>
    <n v="0.45334451556498034"/>
    <n v="4471.9223400000046"/>
    <n v="7.3686546996209357"/>
    <n v="2.48000174336214"/>
    <n v="2.686195274099636"/>
    <n v="9.0008078346210052E-2"/>
    <n v="9.8938061117254783E-2"/>
    <n v="8.4600579762172459E-3"/>
    <n v="8.848789616253426E-3"/>
    <n v="8.840152469499013E-3"/>
    <n v="9.2317934557806739E-3"/>
    <m/>
    <m/>
    <m/>
    <n v="0"/>
    <m/>
    <n v="0"/>
    <m/>
    <n v="0"/>
    <m/>
    <n v="20.881082518069192"/>
    <n v="52.448791408130511"/>
    <n v="46.585917802897242"/>
    <n v="0.75127099124522245"/>
    <n v="20.881082518069238"/>
    <n v="7.0107849973569447"/>
    <n v="57.636095594114856"/>
    <n v="51.022738258378794"/>
    <s v="Resto"/>
    <n v="2024"/>
    <n v="3"/>
    <d v="2025-11-04T00:00:00"/>
    <x v="7"/>
    <x v="33"/>
  </r>
  <r>
    <n v="2025"/>
    <n v="9"/>
    <n v="79"/>
    <x v="11"/>
    <s v="Diversos"/>
    <n v="51"/>
    <s v="031b4af5197ec30a926f48cf40e11a7dbc470048a21e4003b7a3c07c5dab1baa"/>
    <s v="1fdf26a6fd55ee3b01ed15163fbd21c844fce1e79898ad2d3ed4519ab872f9ee"/>
    <x v="1"/>
    <n v="2627432.53082"/>
    <n v="2259271.72217"/>
    <n v="3349878.2114599999"/>
    <n v="2878215.6848899997"/>
    <n v="379246.63977999997"/>
    <n v="218252.21161"/>
    <n v="500111.94342999998"/>
    <n v="290876.12560999993"/>
    <n v="35081594.755000003"/>
    <n v="34439164.060000002"/>
    <n v="141.197"/>
    <n v="136.08000000000001"/>
    <n v="0"/>
    <n v="0"/>
    <n v="339593.36501000001"/>
    <n v="206822.01743000001"/>
    <n v="2653768.5095799998"/>
    <n v="2132089.76455"/>
    <n v="0"/>
    <n v="0"/>
    <n v="0"/>
    <n v="0"/>
    <n v="0"/>
    <n v="0"/>
    <s v="Diversos"/>
    <s v="Daños Sin Autos"/>
    <s v="Diversos"/>
    <x v="6"/>
    <x v="1"/>
    <n v="72393915.932039991"/>
    <n v="61339841.861339994"/>
    <n v="770211891.61088026"/>
    <n v="686509089.51392007"/>
    <n v="736376107.87258017"/>
    <n v="657385268.86126006"/>
    <n v="28533293.443849999"/>
    <n v="24344761.40859"/>
    <n v="7125790.0811699983"/>
    <n v="6803443.1380700013"/>
    <n v="2627432.53082"/>
    <n v="2259271.72217"/>
    <n v="9.2083044531486102"/>
    <n v="9.2803198365822563"/>
    <n v="368160.80865000002"/>
    <n v="16.295552457779916"/>
    <n v="100"/>
    <n v="100"/>
    <n v="3.6293554465081161"/>
    <n v="3.6832043474731013"/>
    <n v="0.3411311302042852"/>
    <n v="0.35680578209018171"/>
    <n v="0.32909567501424752"/>
    <n v="0.34367544105202869"/>
    <m/>
    <m/>
    <m/>
    <n v="0"/>
    <m/>
    <n v="0"/>
    <m/>
    <n v="0"/>
    <m/>
    <n v="73.765313525291873"/>
    <n v="14.434115256296998"/>
    <n v="9.6602905028338828"/>
    <n v="5.3221696886940943"/>
    <n v="64.195944527490738"/>
    <n v="24.467954103241318"/>
    <n v="12.79664611981344"/>
    <n v="9.7004366733898735"/>
    <s v="Grandes"/>
    <n v="2024"/>
    <n v="3"/>
    <d v="2025-11-04T00:00:00"/>
    <x v="6"/>
    <x v="1"/>
  </r>
  <r>
    <n v="2025"/>
    <n v="9"/>
    <n v="79"/>
    <x v="11"/>
    <s v="Automoviles Residentes"/>
    <n v="51"/>
    <s v="031b4af5197ec30a926f48cf40e11a7dbc470048a21e4003b7a3c07c5dab1baa"/>
    <s v="1fdf26a6fd55ee3b01ed15163fbd21c844fce1e79898ad2d3ed4519ab872f9ee"/>
    <x v="11"/>
    <n v="7217841.5575999999"/>
    <n v="6337366.1645299997"/>
    <n v="9259510.6248300001"/>
    <n v="8100904.6078799991"/>
    <n v="4811239.8390499987"/>
    <n v="4424062.9114399999"/>
    <n v="6321682.791819999"/>
    <n v="5930597.8503999999"/>
    <n v="35081594.755000003"/>
    <n v="34439164.060000002"/>
    <n v="141.197"/>
    <n v="136.08000000000001"/>
    <n v="0"/>
    <n v="0"/>
    <n v="4806830.8859099997"/>
    <n v="4404318.7728599999"/>
    <n v="6721636.4308799999"/>
    <n v="5152683.2006299999"/>
    <n v="0"/>
    <n v="0"/>
    <n v="0"/>
    <n v="0"/>
    <n v="0"/>
    <n v="0"/>
    <s v="Automoviles Residentes"/>
    <s v="Automóviles"/>
    <s v="Automóviles"/>
    <x v="13"/>
    <x v="1"/>
    <n v="72393915.932039991"/>
    <n v="61339841.861339994"/>
    <n v="770211891.61088026"/>
    <n v="686509089.51392007"/>
    <n v="736376107.87258017"/>
    <n v="657385268.86126006"/>
    <n v="94745679.091170013"/>
    <n v="85247038.221249983"/>
    <n v="54974799.952469975"/>
    <n v="52348957.372600004"/>
    <n v="9866811.9656399991"/>
    <n v="8556612.34155"/>
    <n v="7.6181221421765919"/>
    <n v="7.4341188817399306"/>
    <n v="880475.39307000022"/>
    <n v="13.893396250290667"/>
    <n v="73.152722305191148"/>
    <n v="74.06396260067109"/>
    <n v="9.9702322559478205"/>
    <n v="10.33156586685657"/>
    <n v="0.93712413898259239"/>
    <n v="0.98018410435023895"/>
    <n v="0.92312924349146563"/>
    <n v="0.96402619053325478"/>
    <m/>
    <m/>
    <m/>
    <n v="0"/>
    <m/>
    <n v="0"/>
    <m/>
    <n v="0"/>
    <m/>
    <n v="8.7516144177971267"/>
    <n v="66.657598406050084"/>
    <n v="69.809173031555503"/>
    <n v="8.7517186842147545"/>
    <n v="9.139032250125334"/>
    <n v="30.44924691000157"/>
    <n v="71.51280696805982"/>
    <n v="85.476218920687757"/>
    <s v="Grandes"/>
    <n v="2024"/>
    <n v="3"/>
    <d v="2025-11-04T00:00:00"/>
    <x v="13"/>
    <x v="11"/>
  </r>
  <r>
    <n v="2025"/>
    <n v="9"/>
    <n v="79"/>
    <x v="11"/>
    <s v="Automoviles"/>
    <n v="51"/>
    <s v="031b4af5197ec30a926f48cf40e11a7dbc470048a21e4003b7a3c07c5dab1baa"/>
    <s v="1fdf26a6fd55ee3b01ed15163fbd21c844fce1e79898ad2d3ed4519ab872f9ee"/>
    <x v="11"/>
    <n v="9866811.9656399991"/>
    <n v="8556612.34155"/>
    <n v="12593419.945489999"/>
    <n v="10844237.94774"/>
    <n v="6399207.2624899987"/>
    <n v="5767797.0296100006"/>
    <n v="8516142.3845000044"/>
    <n v="7625211.2624399997"/>
    <n v="35081594.755000003"/>
    <n v="34439164.060000002"/>
    <n v="141.197"/>
    <n v="136.08000000000001"/>
    <n v="0"/>
    <n v="0"/>
    <n v="5910085.0142099997"/>
    <n v="5397315.3020200003"/>
    <n v="8875794.4243099988"/>
    <n v="6941557.9834899995"/>
    <n v="0"/>
    <n v="0"/>
    <n v="0"/>
    <n v="0"/>
    <n v="0"/>
    <n v="0"/>
    <s v="Automoviles"/>
    <s v="Totales"/>
    <s v="Automoviles Total"/>
    <x v="11"/>
    <x v="1"/>
    <n v="72393915.932039991"/>
    <n v="61339841.861339994"/>
    <n v="770211891.61088026"/>
    <n v="686509089.51392007"/>
    <n v="736376107.87258017"/>
    <n v="657385268.86126006"/>
    <n v="155156263.74667996"/>
    <n v="139227565.87292001"/>
    <n v="88685882.672319964"/>
    <n v="83821223.317339987"/>
    <n v="9866811.9656399991"/>
    <n v="8556612.34155"/>
    <n v="6.3592740166451254"/>
    <n v="6.1457745726590165"/>
    <n v="1310199.6240899991"/>
    <n v="15.312130219196774"/>
    <n v="100"/>
    <n v="100"/>
    <n v="13.629338651748718"/>
    <n v="13.949518097702962"/>
    <n v="1.2810516265860024"/>
    <n v="1.3399147338098205"/>
    <n v="1.2463946176748328"/>
    <n v="1.3016130337651142"/>
    <m/>
    <m/>
    <m/>
    <n v="0"/>
    <m/>
    <n v="0"/>
    <m/>
    <n v="0"/>
    <m/>
    <n v="10.947164569740275"/>
    <n v="64.855875279416267"/>
    <n v="67.407483234950249"/>
    <n v="7.215587272366716"/>
    <n v="9.50045871876506"/>
    <n v="27.864586673776159"/>
    <n v="66.586546867543603"/>
    <n v="77.753658686668459"/>
    <s v="Grandes"/>
    <n v="2024"/>
    <n v="3"/>
    <d v="2025-11-04T00:00:00"/>
    <x v="11"/>
    <x v="11"/>
  </r>
  <r>
    <n v="2025"/>
    <n v="9"/>
    <n v="79"/>
    <x v="11"/>
    <s v="Camiones"/>
    <n v="51"/>
    <s v="031b4af5197ec30a926f48cf40e11a7dbc470048a21e4003b7a3c07c5dab1baa"/>
    <s v="1fdf26a6fd55ee3b01ed15163fbd21c844fce1e79898ad2d3ed4519ab872f9ee"/>
    <x v="3"/>
    <n v="2648970.4080400001"/>
    <n v="2219246.1770199998"/>
    <n v="3333909.3206600002"/>
    <n v="2743333.3398599997"/>
    <n v="1587967.4234399998"/>
    <n v="1343734.1181700001"/>
    <n v="2194459.5926800007"/>
    <n v="1694613.4120399996"/>
    <n v="35081594.755000003"/>
    <n v="34439164.060000002"/>
    <n v="141.197"/>
    <n v="136.08000000000001"/>
    <n v="0"/>
    <n v="0"/>
    <n v="1103254.1283"/>
    <n v="992996.52915999992"/>
    <n v="2154157.9934299998"/>
    <n v="1788874.7828599999"/>
    <n v="0"/>
    <n v="0"/>
    <n v="0"/>
    <n v="0"/>
    <n v="0"/>
    <n v="0"/>
    <s v="Camiones"/>
    <s v="Automóviles"/>
    <s v="Automóviles"/>
    <x v="10"/>
    <x v="1"/>
    <n v="72393915.932039991"/>
    <n v="61339841.861339994"/>
    <n v="770211891.61088026"/>
    <n v="686509089.51392007"/>
    <n v="736376107.87258017"/>
    <n v="657385268.86126006"/>
    <n v="53875874.311059996"/>
    <n v="49568265.397800006"/>
    <n v="30548482.174040005"/>
    <n v="28997259.902610004"/>
    <n v="9866811.9656399991"/>
    <n v="8556612.34155"/>
    <n v="4.916802635528092"/>
    <n v="4.4771511756763971"/>
    <n v="429724.2310200003"/>
    <n v="19.363522418996947"/>
    <n v="26.84727769480887"/>
    <n v="25.936037399328892"/>
    <n v="3.6591063958008969"/>
    <n v="3.6179522308463925"/>
    <n v="0.34392748760341002"/>
    <n v="0.35973062945958156"/>
    <n v="0.32326537418336704"/>
    <n v="0.3375868432318595"/>
    <m/>
    <m/>
    <m/>
    <n v="0"/>
    <m/>
    <n v="0"/>
    <m/>
    <n v="0"/>
    <m/>
    <n v="18.175716606988821"/>
    <n v="59.946589762584509"/>
    <n v="60.549123936054905"/>
    <n v="5.1981876362729702"/>
    <n v="11.103523114352631"/>
    <n v="20.419719371637402"/>
    <n v="51.215098041315073"/>
    <n v="55.509560460818086"/>
    <s v="Medianas"/>
    <n v="2024"/>
    <n v="3"/>
    <d v="2025-11-04T00:00:00"/>
    <x v="10"/>
    <x v="3"/>
  </r>
  <r>
    <n v="2025"/>
    <n v="9"/>
    <n v="79"/>
    <x v="11"/>
    <s v="Daños"/>
    <n v="51"/>
    <s v="031b4af5197ec30a926f48cf40e11a7dbc470048a21e4003b7a3c07c5dab1baa"/>
    <s v="1fdf26a6fd55ee3b01ed15163fbd21c844fce1e79898ad2d3ed4519ab872f9ee"/>
    <x v="3"/>
    <n v="15724029.597920001"/>
    <n v="13632315.538520001"/>
    <n v="19917424.528069999"/>
    <n v="17150251.327550001"/>
    <n v="7149106.3137700008"/>
    <n v="6278260.0649300013"/>
    <n v="9521043.1904699989"/>
    <n v="8588124.2027800009"/>
    <n v="35081594.755000003"/>
    <n v="34439164.060000002"/>
    <n v="141.197"/>
    <n v="136.08000000000001"/>
    <n v="0"/>
    <n v="0"/>
    <n v="6562966.84222"/>
    <n v="5778124.4340500003"/>
    <n v="14368372.48567"/>
    <n v="11512522.997719999"/>
    <n v="0"/>
    <n v="0"/>
    <n v="0"/>
    <n v="0"/>
    <n v="0"/>
    <n v="0"/>
    <s v="Daños"/>
    <s v="Totales"/>
    <s v="Daños Total"/>
    <x v="23"/>
    <x v="1"/>
    <n v="72393915.932039991"/>
    <n v="61339841.861339994"/>
    <n v="770211891.61088026"/>
    <n v="686509089.51392007"/>
    <n v="736376107.87258017"/>
    <n v="657385268.86126006"/>
    <n v="283175278.75795996"/>
    <n v="248348596.68529999"/>
    <n v="126891670.49083996"/>
    <n v="126522432.59303005"/>
    <n v="15724029.597920001"/>
    <n v="13632315.538520001"/>
    <n v="5.5527550522374129"/>
    <n v="5.4891856529370564"/>
    <n v="2091714.0593999997"/>
    <n v="15.34379140131823"/>
    <n v="100"/>
    <n v="100"/>
    <n v="21.72009815394015"/>
    <n v="22.224243044734511"/>
    <n v="2.0415199725147786"/>
    <n v="2.1353258789652134"/>
    <n v="1.9857443618368265"/>
    <n v="2.0737178309660416"/>
    <m/>
    <m/>
    <m/>
    <n v="0"/>
    <m/>
    <n v="0"/>
    <m/>
    <n v="0"/>
    <m/>
    <n v="13.870821530705557"/>
    <n v="45.466120940879527"/>
    <n v="46.054245496224802"/>
    <n v="5.6340233256572034"/>
    <n v="13.582995955313626"/>
    <n v="24.806460656066331"/>
    <n v="45.676480400027486"/>
    <n v="50.189905680920944"/>
    <s v="Medianas"/>
    <n v="2024"/>
    <n v="3"/>
    <d v="2025-11-04T00:00:00"/>
    <x v="23"/>
    <x v="3"/>
  </r>
  <r>
    <n v="2025"/>
    <n v="9"/>
    <n v="79"/>
    <x v="11"/>
    <s v="Daños Sin Autos"/>
    <n v="51"/>
    <s v="031b4af5197ec30a926f48cf40e11a7dbc470048a21e4003b7a3c07c5dab1baa"/>
    <s v="1fdf26a6fd55ee3b01ed15163fbd21c844fce1e79898ad2d3ed4519ab872f9ee"/>
    <x v="16"/>
    <n v="5857217.6322800005"/>
    <n v="5075703.1969699999"/>
    <n v="7324004.5825800011"/>
    <n v="6306013.3798099998"/>
    <n v="749899.05128000001"/>
    <n v="510463.03531999997"/>
    <n v="1004900.8059700001"/>
    <n v="962912.94034000009"/>
    <n v="35081594.755000003"/>
    <n v="34439164.060000002"/>
    <n v="141.197"/>
    <n v="136.08000000000001"/>
    <n v="0"/>
    <n v="0"/>
    <n v="652881.82800999994"/>
    <n v="380809.13202999998"/>
    <n v="5492578.0613599997"/>
    <n v="4570965.0142300008"/>
    <n v="0"/>
    <n v="0"/>
    <n v="0"/>
    <n v="0"/>
    <n v="0"/>
    <n v="0"/>
    <s v="Daños Sin Autos"/>
    <s v="Totales"/>
    <s v="Daños Sin Autos Total"/>
    <x v="24"/>
    <x v="1"/>
    <n v="72393915.932039991"/>
    <n v="61339841.861339994"/>
    <n v="770211891.61088026"/>
    <n v="686509089.51392007"/>
    <n v="736376107.87258017"/>
    <n v="657385268.86126006"/>
    <n v="128019015.01128"/>
    <n v="109121030.81238005"/>
    <n v="38205787.818519995"/>
    <n v="42701209.275690004"/>
    <n v="15724029.597920001"/>
    <n v="13632315.538520001"/>
    <n v="4.5752715967732689"/>
    <n v="4.6514435935791667"/>
    <n v="781514.43531000055"/>
    <n v="15.397165771563138"/>
    <n v="37.250105615769144"/>
    <n v="37.232876415073399"/>
    <n v="8.0907595021914283"/>
    <n v="8.2747249470315456"/>
    <n v="0.76046834592877632"/>
    <n v="0.7954111451553928"/>
    <n v="0.73934974416199362"/>
    <n v="0.77210479720092695"/>
    <m/>
    <m/>
    <m/>
    <n v="0"/>
    <m/>
    <n v="0"/>
    <m/>
    <n v="0"/>
    <m/>
    <n v="46.905652200634272"/>
    <n v="12.802991084831719"/>
    <n v="10.056991425832914"/>
    <n v="1.9627891324792721"/>
    <n v="71.445948401932284"/>
    <n v="20.162329929476574"/>
    <n v="11.886619010533316"/>
    <n v="8.331044557210399"/>
    <s v="Medianas"/>
    <n v="2024"/>
    <n v="3"/>
    <d v="2025-11-04T00:00:00"/>
    <x v="24"/>
    <x v="16"/>
  </r>
  <r>
    <n v="2025"/>
    <n v="9"/>
    <n v="79"/>
    <x v="11"/>
    <s v="Vida Individual"/>
    <n v="51"/>
    <s v="031b4af5197ec30a926f48cf40e11a7dbc470048a21e4003b7a3c07c5dab1baa"/>
    <s v="1fdf26a6fd55ee3b01ed15163fbd21c844fce1e79898ad2d3ed4519ab872f9ee"/>
    <x v="13"/>
    <n v="53410320.847319998"/>
    <n v="44411081.220410004"/>
    <n v="63420434.434579991"/>
    <n v="52885422.015350007"/>
    <n v="23513320.032000002"/>
    <n v="21462666.583769999"/>
    <n v="32077882.096359998"/>
    <n v="28451538.40055"/>
    <n v="35081594.755000003"/>
    <n v="34439164.060000002"/>
    <n v="141.197"/>
    <n v="136.08000000000001"/>
    <n v="0"/>
    <n v="0"/>
    <n v="23509267.797189999"/>
    <n v="21451685.690880001"/>
    <n v="15500457.795530001"/>
    <n v="11674530.14332"/>
    <n v="49657158.499779999"/>
    <n v="41080278.289439999"/>
    <n v="3739300.51737"/>
    <n v="3319347.96368"/>
    <n v="13861.830169999999"/>
    <n v="11454.967289999999"/>
    <s v="Vida Individual"/>
    <s v="Vida"/>
    <s v="Vida"/>
    <x v="35"/>
    <x v="1"/>
    <n v="72393915.932039991"/>
    <n v="61339841.861339994"/>
    <n v="770211891.61088026"/>
    <n v="686509089.51392007"/>
    <n v="736376107.87258017"/>
    <n v="657385268.86126006"/>
    <n v="237940342.15414003"/>
    <n v="211843669.84491"/>
    <n v="117088322.10185003"/>
    <n v="108945740.33868003"/>
    <n v="56228654.272830002"/>
    <n v="47267011.291559994"/>
    <n v="22.446937902073067"/>
    <n v="20.964082265438094"/>
    <n v="8999239.6269099936"/>
    <n v="20.263500413888181"/>
    <n v="94.987727410592086"/>
    <n v="93.957878881883218"/>
    <n v="73.777361204578426"/>
    <n v="72.401688482996406"/>
    <n v="6.934497042834999"/>
    <n v="7.2531306049057633"/>
    <n v="6.4691177289225825"/>
    <n v="6.7557159133395297"/>
    <n v="20.869583547800239"/>
    <n v="1.5715285955786535"/>
    <n v="5.825758694177288E-3"/>
    <n v="8576880.2103400007"/>
    <n v="20.878340087936429"/>
    <n v="419952.55368999997"/>
    <n v="12.651658045046265"/>
    <n v="2406.8628800000006"/>
    <n v="21.011521194837044"/>
    <n v="9.5545138355767065"/>
    <n v="44.023925823654444"/>
    <n v="48.327277773877753"/>
    <n v="20.08169526210034"/>
    <n v="9.5917035889853786"/>
    <n v="32.771577144791067"/>
    <n v="151.66821591533616"/>
    <n v="183.74774339980056"/>
    <s v="Grandes"/>
    <n v="2024"/>
    <n v="3"/>
    <d v="2025-11-04T00:00:00"/>
    <x v="35"/>
    <x v="13"/>
  </r>
  <r>
    <n v="2025"/>
    <n v="9"/>
    <n v="79"/>
    <x v="11"/>
    <s v="Vida Total"/>
    <n v="51"/>
    <s v="031b4af5197ec30a926f48cf40e11a7dbc470048a21e4003b7a3c07c5dab1baa"/>
    <s v="1fdf26a6fd55ee3b01ed15163fbd21c844fce1e79898ad2d3ed4519ab872f9ee"/>
    <x v="13"/>
    <n v="56228654.272830002"/>
    <n v="47267011.291559994"/>
    <n v="67671210.166060001"/>
    <n v="57185957.869759999"/>
    <n v="25395052.123440001"/>
    <n v="22951424.835979998"/>
    <n v="34317825.234069996"/>
    <n v="30329313.879260004"/>
    <n v="35081594.755000003"/>
    <n v="34439164.060000002"/>
    <n v="141.197"/>
    <n v="136.08000000000001"/>
    <n v="0"/>
    <n v="0"/>
    <n v="25308723.707009997"/>
    <n v="22934441.397119999"/>
    <n v="18417023.125400003"/>
    <n v="14540122.79586"/>
    <n v="49674455.034429997"/>
    <n v="41148639.236340001"/>
    <n v="4519824.9094000002"/>
    <n v="4086716.37164"/>
    <n v="2034374.3289999999"/>
    <n v="2031655.68358"/>
    <s v="Vida Total"/>
    <s v="Totales"/>
    <s v="Vida Total"/>
    <x v="36"/>
    <x v="1"/>
    <n v="72393915.932039991"/>
    <n v="61339841.861339994"/>
    <n v="770211891.61088026"/>
    <n v="686509089.51392007"/>
    <n v="736376107.87258017"/>
    <n v="657385268.86126006"/>
    <n v="311861035.33652008"/>
    <n v="282737917.87033993"/>
    <n v="162873465.04233998"/>
    <n v="151002766.76715994"/>
    <n v="56228654.272830002"/>
    <n v="47267011.291559994"/>
    <n v="18.030035144389011"/>
    <n v="16.717606059911656"/>
    <n v="8961642.9812700078"/>
    <n v="18.95961419263714"/>
    <n v="100"/>
    <n v="100"/>
    <n v="77.67041407956826"/>
    <n v="77.057602134690967"/>
    <n v="7.3004136764532515"/>
    <n v="7.6358607607838902"/>
    <n v="6.8851253411702391"/>
    <n v="7.1901537090171104"/>
    <n v="15.928394190325109"/>
    <n v="1.4493073507957766"/>
    <n v="0.65233360326812428"/>
    <n v="8525815.798089996"/>
    <n v="20.719557089412845"/>
    <n v="433108.53776000021"/>
    <n v="10.597959299685723"/>
    <n v="2718.6454199999571"/>
    <n v="0.13381427975085458"/>
    <n v="10.646952443794389"/>
    <n v="45.163898108283611"/>
    <n v="48.556962263611972"/>
    <n v="15.591890377501578"/>
    <n v="10.352474990684325"/>
    <n v="26.663463465685933"/>
    <n v="137.42027435533402"/>
    <n v="157.73210253526958"/>
    <s v="Grandes"/>
    <n v="2024"/>
    <n v="3"/>
    <d v="2025-11-04T00:00:00"/>
    <x v="36"/>
    <x v="13"/>
  </r>
  <r>
    <n v="2025"/>
    <n v="9"/>
    <n v="79"/>
    <x v="11"/>
    <s v="Vida Gpo y Col"/>
    <n v="51"/>
    <s v="031b4af5197ec30a926f48cf40e11a7dbc470048a21e4003b7a3c07c5dab1baa"/>
    <s v="1fdf26a6fd55ee3b01ed15163fbd21c844fce1e79898ad2d3ed4519ab872f9ee"/>
    <x v="0"/>
    <n v="2818333.4255100004"/>
    <n v="2855930.0711500002"/>
    <n v="4250775.7314800005"/>
    <n v="4300535.8544100001"/>
    <n v="1881732.0914400001"/>
    <n v="1488758.2522100001"/>
    <n v="2239943.1377099999"/>
    <n v="1877775.4787099997"/>
    <n v="35081594.755000003"/>
    <n v="34439164.060000002"/>
    <n v="141.197"/>
    <n v="136.08000000000001"/>
    <n v="0"/>
    <n v="0"/>
    <n v="1799455.9098199999"/>
    <n v="1482755.7062400002"/>
    <n v="2916565.32987"/>
    <n v="2865592.6525400002"/>
    <n v="17296.534649999998"/>
    <n v="68360.94690000001"/>
    <n v="780524.39202999999"/>
    <n v="767368.40795999998"/>
    <n v="2020512.4988299999"/>
    <n v="2020200.7162899999"/>
    <s v="Vida Gpo y Col"/>
    <s v="Vida"/>
    <s v="Vida"/>
    <x v="37"/>
    <x v="1"/>
    <n v="72393915.932039991"/>
    <n v="61339841.861339994"/>
    <n v="770211891.61088026"/>
    <n v="686509089.51392007"/>
    <n v="736376107.87258017"/>
    <n v="657385268.86126006"/>
    <n v="73920693.182379976"/>
    <n v="70894248.025429994"/>
    <n v="45785142.94049"/>
    <n v="42057026.428480007"/>
    <n v="56228654.272830002"/>
    <n v="47267011.291559994"/>
    <n v="3.8126447469269529"/>
    <n v="4.0284369334527241"/>
    <n v="-37596.64563999977"/>
    <n v="-1.316441393989054"/>
    <n v="5.0122725894079148"/>
    <n v="6.0421211181168024"/>
    <n v="3.8930528749898259"/>
    <n v="4.655913651694588"/>
    <n v="0.365916633618253"/>
    <n v="0.38273015587812559"/>
    <n v="0.41600761224765864"/>
    <n v="0.4344377956775814"/>
    <n v="2.3398772258973983E-2"/>
    <n v="1.0558943083829857"/>
    <n v="2.7333516662849928"/>
    <n v="-51064.412250000008"/>
    <n v="-74.698222546124498"/>
    <n v="13155.984070000006"/>
    <n v="1.7144286803485009"/>
    <n v="311.78254000004381"/>
    <n v="1.5433245691176545E-2"/>
    <n v="26.39608134138949"/>
    <n v="66.767546891634552"/>
    <n v="52.128666147995716"/>
    <n v="4.1099185687501567"/>
    <n v="21.358892921281971"/>
    <n v="1.7787830829625761"/>
    <n v="61.697774824067018"/>
    <n v="51.743422252486482"/>
    <s v="Medianas"/>
    <n v="2024"/>
    <n v="3"/>
    <d v="2025-11-04T00:00:00"/>
    <x v="37"/>
    <x v="0"/>
  </r>
  <r>
    <n v="2025"/>
    <n v="9"/>
    <n v="79"/>
    <x v="11"/>
    <s v="Total General Sin Pensiones"/>
    <n v="51"/>
    <s v="031b4af5197ec30a926f48cf40e11a7dbc470048a21e4003b7a3c07c5dab1baa"/>
    <s v="1fdf26a6fd55ee3b01ed15163fbd21c844fce1e79898ad2d3ed4519ab872f9ee"/>
    <x v="1"/>
    <n v="72393915.932039991"/>
    <n v="61339841.861339994"/>
    <n v="88172491.530849993"/>
    <n v="74916268.44050999"/>
    <n v="32555258.482289992"/>
    <n v="29214659.464689996"/>
    <n v="43866363.577009991"/>
    <n v="38909249.003120005"/>
    <n v="35081594.755000003"/>
    <n v="34439164.060000002"/>
    <n v="141.197"/>
    <n v="136.08000000000001"/>
    <n v="0"/>
    <n v="0"/>
    <n v="31882790.594310001"/>
    <n v="28697540.394950002"/>
    <n v="33255778.468669999"/>
    <n v="26505610.101050001"/>
    <n v="49674455.034429997"/>
    <n v="41148639.236340001"/>
    <n v="4519824.9094000002"/>
    <n v="4086716.37164"/>
    <n v="2034374.3289999999"/>
    <n v="2031655.68358"/>
    <s v="Total General Sin Pensiones"/>
    <s v="Totales"/>
    <s v="Total General Sin Pensiones"/>
    <x v="25"/>
    <x v="1"/>
    <n v="72393915.932039991"/>
    <n v="61339841.861339994"/>
    <n v="770211891.61088026"/>
    <n v="686509089.51392007"/>
    <n v="736376107.87258017"/>
    <n v="657385268.86126006"/>
    <n v="736376107.87258017"/>
    <n v="657385268.86126006"/>
    <n v="388158878.08341002"/>
    <n v="368517055.66387999"/>
    <n v="72393915.932039991"/>
    <n v="61339841.861339994"/>
    <n v="9.8311060283024254"/>
    <n v="9.3308817168347069"/>
    <n v="11054074.070699997"/>
    <n v="18.021034510796376"/>
    <n v="100"/>
    <n v="100"/>
    <n v="100"/>
    <n v="100"/>
    <n v="9.3992207495822733"/>
    <n v="9.8311060283024254"/>
    <n v="8.9350371026800843"/>
    <n v="9.3308817168347069"/>
    <n v="6.7457993956296969"/>
    <n v="0.61379298718123187"/>
    <n v="0.27626837797296111"/>
    <n v="8525815.798089996"/>
    <n v="20.719557089412845"/>
    <n v="433108.53776000021"/>
    <n v="10.597959299685723"/>
    <n v="2718.6454199999571"/>
    <n v="0.13381427975085458"/>
    <n v="11.434666974768536"/>
    <n v="44.969605612785671"/>
    <n v="47.627542846834118"/>
    <n v="8.3870961919089009"/>
    <n v="11.099383973410193"/>
    <n v="25.466942062022536"/>
    <n v="95.87143065782243"/>
    <n v="108.26968436321023"/>
    <s v="Grandes"/>
    <n v="2024"/>
    <n v="3"/>
    <d v="2025-11-04T00:00:00"/>
    <x v="25"/>
    <x v="1"/>
  </r>
  <r>
    <n v="2025"/>
    <n v="9"/>
    <n v="79"/>
    <x v="11"/>
    <s v="Total General"/>
    <n v="51"/>
    <s v="031b4af5197ec30a926f48cf40e11a7dbc470048a21e4003b7a3c07c5dab1baa"/>
    <s v="1fdf26a6fd55ee3b01ed15163fbd21c844fce1e79898ad2d3ed4519ab872f9ee"/>
    <x v="1"/>
    <n v="72393915.932039991"/>
    <n v="61339841.861339994"/>
    <n v="88172491.530849993"/>
    <n v="74916268.44050999"/>
    <n v="32555258.482289992"/>
    <n v="29214659.464689996"/>
    <n v="43866363.577009991"/>
    <n v="38909249.003120005"/>
    <n v="35081594.755000003"/>
    <n v="34439164.060000002"/>
    <n v="141.197"/>
    <n v="136.08000000000001"/>
    <n v="0"/>
    <n v="0"/>
    <n v="31882790.594310001"/>
    <n v="28697540.394950002"/>
    <n v="33255778.468669999"/>
    <n v="26505610.101050001"/>
    <n v="49674455.034429997"/>
    <n v="41148639.236340001"/>
    <n v="4519824.9094000002"/>
    <n v="4086716.37164"/>
    <n v="2034374.3289999999"/>
    <n v="2031655.68358"/>
    <s v="Total General"/>
    <s v="Totales"/>
    <s v="Total General"/>
    <x v="26"/>
    <x v="1"/>
    <n v="72393915.932039991"/>
    <n v="61339841.861339994"/>
    <n v="770211891.61088026"/>
    <n v="686509089.51392007"/>
    <n v="736376107.87258017"/>
    <n v="657385268.86126006"/>
    <n v="770211891.61088026"/>
    <n v="686509089.51392007"/>
    <n v="414187189.75591999"/>
    <n v="392042358.71284997"/>
    <n v="72393915.932039991"/>
    <n v="61339841.861339994"/>
    <n v="9.3992207495822733"/>
    <n v="8.9350371026800843"/>
    <n v="11054074.070699997"/>
    <n v="18.021034510796376"/>
    <n v="100"/>
    <n v="100"/>
    <n v="100"/>
    <n v="100"/>
    <n v="9.3992207495822733"/>
    <n v="9.8311060283024254"/>
    <n v="8.9350371026800843"/>
    <n v="9.3308817168347069"/>
    <n v="6.4494531408151898"/>
    <n v="0.5868287621406223"/>
    <n v="0.26413177349744021"/>
    <n v="8525815.798089996"/>
    <n v="20.719557089412845"/>
    <n v="433108.53776000021"/>
    <n v="10.597959299685723"/>
    <n v="2718.6454199999571"/>
    <n v="0.13381427975085458"/>
    <n v="11.434666974768536"/>
    <n v="44.969605612785671"/>
    <n v="47.627542846834118"/>
    <n v="7.8600350970474882"/>
    <n v="11.099383973410193"/>
    <n v="25.466942062022536"/>
    <n v="95.87143065782243"/>
    <n v="108.26968436321023"/>
    <s v="Grandes"/>
    <n v="2024"/>
    <n v="3"/>
    <d v="2025-11-04T00:00:00"/>
    <x v="26"/>
    <x v="1"/>
  </r>
  <r>
    <n v="2025"/>
    <n v="9"/>
    <n v="704"/>
    <x v="12"/>
    <s v="Salud Gpo y Col"/>
    <n v="51"/>
    <s v="031b4af5197ec30a926f48cf40e11a7dbc470048a21e4003b7a3c07c5dab1baa"/>
    <s v="1fdf26a6fd55ee3b01ed15163fbd21c844fce1e79898ad2d3ed4519ab872f9ee"/>
    <x v="24"/>
    <n v="14581.91726"/>
    <n v="13376.489869999999"/>
    <n v="15239.61375"/>
    <n v="13530.44125"/>
    <n v="10085.15237"/>
    <n v="6219.6415399999996"/>
    <n v="12942.650130000002"/>
    <n v="8345.4390999999996"/>
    <n v="35081594.755000003"/>
    <n v="34439164.060000002"/>
    <n v="141.197"/>
    <n v="136.08000000000001"/>
    <n v="0"/>
    <n v="0"/>
    <n v="10085.15237"/>
    <n v="6219.6415399999996"/>
    <n v="12621.508449999999"/>
    <n v="11677.609849999999"/>
    <n v="0"/>
    <n v="0"/>
    <n v="0"/>
    <n v="0"/>
    <n v="0"/>
    <n v="0"/>
    <s v="Salud Gpo y Col"/>
    <s v="Accidentes y Enfermedades"/>
    <s v="Salud"/>
    <x v="27"/>
    <x v="1"/>
    <n v="1738518.10781"/>
    <n v="1674526.54718"/>
    <n v="770211891.61088026"/>
    <n v="686509089.51392007"/>
    <n v="736376107.87258017"/>
    <n v="657385268.86126006"/>
    <n v="1419743.8582400002"/>
    <n v="1839872.5384300002"/>
    <n v="1307140.9823599996"/>
    <n v="1267208.4786499999"/>
    <n v="1738518.10781"/>
    <n v="1674526.54718"/>
    <n v="1.0270808480958404"/>
    <n v="0.72703350860459193"/>
    <n v="1205.4273900000007"/>
    <n v="9.0115374191211508"/>
    <n v="0.83875555822474268"/>
    <n v="0.79882220395530812"/>
    <n v="0.83875555822474268"/>
    <n v="0.79882220395530812"/>
    <n v="1.8932345006388125E-3"/>
    <n v="1.9802268302984106E-3"/>
    <n v="1.9484796449630649E-3"/>
    <n v="2.0348021934186483E-3"/>
    <m/>
    <m/>
    <m/>
    <n v="0"/>
    <m/>
    <n v="0"/>
    <m/>
    <n v="0"/>
    <m/>
    <n v="62.150058088395888"/>
    <n v="69.162046322021169"/>
    <n v="46.496813442434132"/>
    <n v="0.77154281795920687"/>
    <n v="62.150058088395888"/>
    <n v="8.0829776994133731"/>
    <n v="79.90449326997836"/>
    <n v="53.261254827759132"/>
    <s v="Medianas"/>
    <n v="2024"/>
    <n v="3"/>
    <d v="2025-11-04T00:00:00"/>
    <x v="27"/>
    <x v="24"/>
  </r>
  <r>
    <n v="2025"/>
    <n v="9"/>
    <n v="704"/>
    <x v="12"/>
    <s v="Accidentes y Enfermedades Total"/>
    <n v="51"/>
    <s v="031b4af5197ec30a926f48cf40e11a7dbc470048a21e4003b7a3c07c5dab1baa"/>
    <s v="1fdf26a6fd55ee3b01ed15163fbd21c844fce1e79898ad2d3ed4519ab872f9ee"/>
    <x v="14"/>
    <n v="1738518.10781"/>
    <n v="1674526.54718"/>
    <n v="2037597.4433899999"/>
    <n v="1866712.9149100001"/>
    <n v="1307899.7671500002"/>
    <n v="1153645.2814100001"/>
    <n v="1643724.0693499998"/>
    <n v="1503360.7709400002"/>
    <n v="35081594.755000003"/>
    <n v="34439164.060000002"/>
    <n v="141.197"/>
    <n v="136.08000000000001"/>
    <n v="0"/>
    <n v="0"/>
    <n v="1157388.8087800001"/>
    <n v="1025937.8917"/>
    <n v="1381727.75447"/>
    <n v="1147176.1846400001"/>
    <n v="0"/>
    <n v="0"/>
    <n v="0"/>
    <n v="0"/>
    <n v="0"/>
    <n v="0"/>
    <s v="Accidentes y Enfermedades Total"/>
    <s v="Totales"/>
    <s v="Accidentes y Enfermedades Total"/>
    <x v="2"/>
    <x v="1"/>
    <n v="1738518.10781"/>
    <n v="1674526.54718"/>
    <n v="770211891.61088026"/>
    <n v="686509089.51392007"/>
    <n v="736376107.87258017"/>
    <n v="657385268.86126006"/>
    <n v="141339793.77810001"/>
    <n v="126298754.30562"/>
    <n v="98393742.550229996"/>
    <n v="90991856.303689986"/>
    <n v="1738518.10781"/>
    <n v="1674526.54718"/>
    <n v="1.230027341443154"/>
    <n v="1.3258456557124472"/>
    <n v="63991.560629999964"/>
    <n v="3.821471850521907"/>
    <n v="100"/>
    <n v="100"/>
    <n v="100"/>
    <n v="100"/>
    <n v="0.22571945807976684"/>
    <n v="0.23609105309413797"/>
    <n v="0.24391906425676629"/>
    <n v="0.25472529222941953"/>
    <m/>
    <m/>
    <m/>
    <n v="0"/>
    <m/>
    <n v="0"/>
    <m/>
    <n v="0"/>
    <m/>
    <n v="13.371049856110751"/>
    <n v="75.230724447130044"/>
    <n v="68.893818575334365"/>
    <n v="1.3292509597165871"/>
    <n v="12.812755834778965"/>
    <n v="20.445993646878712"/>
    <n v="83.763882214550193"/>
    <n v="89.431589099973664"/>
    <s v="Medianas"/>
    <n v="2024"/>
    <n v="3"/>
    <d v="2025-11-04T00:00:00"/>
    <x v="2"/>
    <x v="14"/>
  </r>
  <r>
    <n v="2025"/>
    <n v="9"/>
    <n v="704"/>
    <x v="12"/>
    <s v="GMM. Individual"/>
    <n v="51"/>
    <s v="031b4af5197ec30a926f48cf40e11a7dbc470048a21e4003b7a3c07c5dab1baa"/>
    <s v="1fdf26a6fd55ee3b01ed15163fbd21c844fce1e79898ad2d3ed4519ab872f9ee"/>
    <x v="12"/>
    <n v="324117.14679000003"/>
    <n v="369056.96517000004"/>
    <n v="397495.94715999992"/>
    <n v="466278.57490999997"/>
    <n v="161657.14304"/>
    <n v="142158.02568999998"/>
    <n v="191827.64043999999"/>
    <n v="193380.39007999998"/>
    <n v="35081594.755000003"/>
    <n v="34439164.060000002"/>
    <n v="141.197"/>
    <n v="136.08000000000001"/>
    <n v="0"/>
    <n v="0"/>
    <n v="158193.30297999998"/>
    <n v="137466.20269999999"/>
    <n v="280957.78657"/>
    <n v="244570.26728999999"/>
    <n v="0"/>
    <n v="0"/>
    <n v="0"/>
    <n v="0"/>
    <n v="0"/>
    <n v="0"/>
    <s v="GMM. Individual"/>
    <s v="Accidentes y Enfermedades"/>
    <s v="Gastos Medicos"/>
    <x v="38"/>
    <x v="1"/>
    <n v="1738518.10781"/>
    <n v="1674526.54718"/>
    <n v="770211891.61088026"/>
    <n v="686509089.51392007"/>
    <n v="736376107.87258017"/>
    <n v="657385268.86126006"/>
    <n v="64432853.400370002"/>
    <n v="58098326.261530012"/>
    <n v="45110846.690220006"/>
    <n v="40981977.13877999"/>
    <n v="1738518.10781"/>
    <n v="1674526.54718"/>
    <n v="0.50303087584219697"/>
    <n v="0.63522822242535448"/>
    <n v="-44939.818380000012"/>
    <n v="-12.176932728880818"/>
    <n v="18.643300022815886"/>
    <n v="22.039481296460391"/>
    <n v="18.643300022815886"/>
    <n v="22.039481296460391"/>
    <n v="4.2081555779685066E-2"/>
    <n v="4.4015163355365691E-2"/>
    <n v="5.3758496545371202E-2"/>
    <n v="5.6140133138256984E-2"/>
    <m/>
    <m/>
    <m/>
    <n v="0"/>
    <m/>
    <n v="0"/>
    <m/>
    <n v="0"/>
    <m/>
    <n v="13.716508269832882"/>
    <n v="49.876146523263046"/>
    <n v="38.519263719766734"/>
    <n v="0.35835537326557676"/>
    <n v="15.077960889946063"/>
    <n v="14.878145116819685"/>
    <n v="56.305007564040757"/>
    <n v="56.207242287959311"/>
    <s v="Medianas"/>
    <n v="2024"/>
    <n v="3"/>
    <d v="2025-11-04T00:00:00"/>
    <x v="38"/>
    <x v="12"/>
  </r>
  <r>
    <n v="2025"/>
    <n v="9"/>
    <n v="704"/>
    <x v="12"/>
    <s v="Gastos Medicos"/>
    <n v="51"/>
    <s v="031b4af5197ec30a926f48cf40e11a7dbc470048a21e4003b7a3c07c5dab1baa"/>
    <s v="1fdf26a6fd55ee3b01ed15163fbd21c844fce1e79898ad2d3ed4519ab872f9ee"/>
    <x v="28"/>
    <n v="1723020.5488499999"/>
    <n v="1659886.89638"/>
    <n v="2021076.2728399995"/>
    <n v="1851627.1118099999"/>
    <n v="1297303.5146999999"/>
    <n v="1144998.5160300001"/>
    <n v="1629969.7789100001"/>
    <n v="1492304.8999500002"/>
    <n v="35081594.755000003"/>
    <n v="34439164.060000002"/>
    <n v="141.197"/>
    <n v="136.08000000000001"/>
    <n v="0"/>
    <n v="0"/>
    <n v="1146792.5563299998"/>
    <n v="1017291.12632"/>
    <n v="1368069.3075000001"/>
    <n v="1134513.68056"/>
    <n v="0"/>
    <n v="0"/>
    <n v="0"/>
    <n v="0"/>
    <n v="0"/>
    <n v="0"/>
    <s v="Gastos Medicos"/>
    <s v="Accidentes y Enfermedades"/>
    <s v="Gastos Medicos"/>
    <x v="28"/>
    <x v="1"/>
    <n v="1738518.10781"/>
    <n v="1674526.54718"/>
    <n v="770211891.61088026"/>
    <n v="686509089.51392007"/>
    <n v="736376107.87258017"/>
    <n v="657385268.86126006"/>
    <n v="132603313.30395003"/>
    <n v="117579278.29793002"/>
    <n v="94497674.830779999"/>
    <n v="87465178.161119998"/>
    <n v="1738518.10781"/>
    <n v="1674526.54718"/>
    <n v="1.2993797107471479"/>
    <n v="1.4117172008609125"/>
    <n v="63133.652469999855"/>
    <n v="3.8034912262809195"/>
    <n v="99.10857650027458"/>
    <n v="99.12574388117919"/>
    <n v="99.10857650027458"/>
    <n v="99.12574388117919"/>
    <n v="0.22370734178699092"/>
    <n v="0.23398648196610761"/>
    <n v="0.24178658691253108"/>
    <n v="0.25249834077591965"/>
    <m/>
    <m/>
    <m/>
    <n v="0"/>
    <m/>
    <n v="0"/>
    <m/>
    <n v="0"/>
    <m/>
    <n v="13.301763848400427"/>
    <n v="75.292399476365063"/>
    <n v="68.980514186062592"/>
    <n v="1.3728417307866281"/>
    <n v="12.730026504651114"/>
    <n v="20.586409043980524"/>
    <n v="83.825618339880762"/>
    <n v="89.667594472537473"/>
    <s v="Medianas"/>
    <n v="2024"/>
    <n v="3"/>
    <d v="2025-11-04T00:00:00"/>
    <x v="28"/>
    <x v="28"/>
  </r>
  <r>
    <n v="2025"/>
    <n v="9"/>
    <n v="704"/>
    <x v="12"/>
    <s v="Total General"/>
    <n v="51"/>
    <s v="031b4af5197ec30a926f48cf40e11a7dbc470048a21e4003b7a3c07c5dab1baa"/>
    <s v="1fdf26a6fd55ee3b01ed15163fbd21c844fce1e79898ad2d3ed4519ab872f9ee"/>
    <x v="41"/>
    <n v="1738518.10781"/>
    <n v="1674526.54718"/>
    <n v="2037597.4433899999"/>
    <n v="1866712.9149100001"/>
    <n v="1307899.7671500002"/>
    <n v="1153645.2814100001"/>
    <n v="1643724.0693499998"/>
    <n v="1503360.7709400002"/>
    <n v="35081594.755000003"/>
    <n v="34439164.060000002"/>
    <n v="141.197"/>
    <n v="136.08000000000001"/>
    <n v="0"/>
    <n v="0"/>
    <n v="1157388.8087800001"/>
    <n v="1025937.8917"/>
    <n v="1381727.75447"/>
    <n v="1147176.1846400001"/>
    <n v="0"/>
    <n v="0"/>
    <n v="0"/>
    <n v="0"/>
    <n v="0"/>
    <n v="0"/>
    <s v="Total General"/>
    <s v="Totales"/>
    <s v="Total General"/>
    <x v="26"/>
    <x v="1"/>
    <n v="1738518.10781"/>
    <n v="1674526.54718"/>
    <n v="770211891.61088026"/>
    <n v="686509089.51392007"/>
    <n v="736376107.87258017"/>
    <n v="657385268.86126006"/>
    <n v="770211891.61088026"/>
    <n v="686509089.51392007"/>
    <n v="414187189.75591999"/>
    <n v="392042358.71284997"/>
    <n v="1738518.10781"/>
    <n v="1674526.54718"/>
    <n v="0.22571945807976684"/>
    <n v="0.24391906425676629"/>
    <n v="63991.560629999964"/>
    <n v="3.821471850521907"/>
    <n v="100"/>
    <n v="100"/>
    <n v="100"/>
    <n v="100"/>
    <n v="0.22571945807976684"/>
    <n v="0.23609105309413797"/>
    <n v="0.24391906425676629"/>
    <n v="0.25472529222941953"/>
    <m/>
    <m/>
    <m/>
    <n v="0"/>
    <m/>
    <n v="0"/>
    <m/>
    <n v="0"/>
    <m/>
    <n v="13.371049856110751"/>
    <n v="75.230724447130044"/>
    <n v="68.893818575334365"/>
    <n v="0.31577504072995205"/>
    <n v="12.812755834778965"/>
    <n v="20.445993646878712"/>
    <n v="83.763882214550193"/>
    <n v="89.431589099973664"/>
    <s v="Resto"/>
    <n v="2024"/>
    <n v="3"/>
    <d v="2025-11-04T00:00:00"/>
    <x v="26"/>
    <x v="41"/>
  </r>
  <r>
    <n v="2025"/>
    <n v="9"/>
    <n v="704"/>
    <x v="12"/>
    <s v="GMM. Gpo y Col"/>
    <n v="51"/>
    <s v="031b4af5197ec30a926f48cf40e11a7dbc470048a21e4003b7a3c07c5dab1baa"/>
    <s v="1fdf26a6fd55ee3b01ed15163fbd21c844fce1e79898ad2d3ed4519ab872f9ee"/>
    <x v="16"/>
    <n v="1398903.40206"/>
    <n v="1290829.9312100001"/>
    <n v="1623580.3256799998"/>
    <n v="1385348.5369000002"/>
    <n v="1135646.3716599999"/>
    <n v="1002840.49034"/>
    <n v="1438142.1384700001"/>
    <n v="1298924.5098700002"/>
    <n v="35081594.755000003"/>
    <n v="34439164.060000002"/>
    <n v="141.197"/>
    <n v="136.08000000000001"/>
    <n v="0"/>
    <n v="0"/>
    <n v="988599.25335000001"/>
    <n v="879824.92362000002"/>
    <n v="1087111.5209300001"/>
    <n v="889943.41327000002"/>
    <n v="0"/>
    <n v="0"/>
    <n v="0"/>
    <n v="0"/>
    <n v="0"/>
    <n v="0"/>
    <s v="GMM. Gpo y Col"/>
    <s v="Accidentes y Enfermedades"/>
    <s v="Gastos Medicos"/>
    <x v="29"/>
    <x v="1"/>
    <n v="1738518.10781"/>
    <n v="1674526.54718"/>
    <n v="770211891.61088026"/>
    <n v="686509089.51392007"/>
    <n v="736376107.87258017"/>
    <n v="657385268.86126006"/>
    <n v="68170459.903579995"/>
    <n v="59480952.036400005"/>
    <n v="49387857.180560008"/>
    <n v="46483201.02234"/>
    <n v="1738518.10781"/>
    <n v="1674526.54718"/>
    <n v="2.0520668395645316"/>
    <n v="2.1701568098978359"/>
    <n v="108073.47084999993"/>
    <n v="8.3724019901439526"/>
    <n v="80.465276477458701"/>
    <n v="77.08626258471881"/>
    <n v="80.465276477458701"/>
    <n v="77.08626258471881"/>
    <n v="0.18162578600730586"/>
    <n v="0.18997131861074193"/>
    <n v="0.18802809036715987"/>
    <n v="0.19635820763766271"/>
    <m/>
    <m/>
    <m/>
    <n v="0"/>
    <m/>
    <n v="0"/>
    <m/>
    <n v="0"/>
    <m/>
    <n v="13.242971599099862"/>
    <n v="81.181185919461456"/>
    <n v="77.68959071160954"/>
    <n v="2.2994445122575833"/>
    <n v="12.363178947290198"/>
    <n v="22.155128598067542"/>
    <n v="90.938163593765893"/>
    <n v="98.863018760617521"/>
    <s v="Medianas"/>
    <n v="2024"/>
    <n v="3"/>
    <d v="2025-11-04T00:00:00"/>
    <x v="29"/>
    <x v="16"/>
  </r>
  <r>
    <n v="2025"/>
    <n v="9"/>
    <n v="704"/>
    <x v="12"/>
    <s v="Salud Individual"/>
    <n v="51"/>
    <s v="031b4af5197ec30a926f48cf40e11a7dbc470048a21e4003b7a3c07c5dab1baa"/>
    <s v="1fdf26a6fd55ee3b01ed15163fbd21c844fce1e79898ad2d3ed4519ab872f9ee"/>
    <x v="24"/>
    <n v="915.6416999999999"/>
    <n v="1263.16093"/>
    <n v="1281.5567999999998"/>
    <n v="1555.36185"/>
    <n v="511.10007999999999"/>
    <n v="2427.1238399999997"/>
    <n v="811.64031000000034"/>
    <n v="2710.4318899999998"/>
    <n v="35081594.755000003"/>
    <n v="34439164.060000002"/>
    <n v="141.197"/>
    <n v="136.08000000000001"/>
    <n v="0"/>
    <n v="0"/>
    <n v="511.10007999999999"/>
    <n v="2427.1238399999997"/>
    <n v="1036.9385199999999"/>
    <n v="984.89422999999999"/>
    <n v="0"/>
    <n v="0"/>
    <n v="0"/>
    <n v="0"/>
    <n v="0"/>
    <n v="0"/>
    <s v="Salud Individual"/>
    <s v="Accidentes y Enfermedades"/>
    <s v="Salud"/>
    <x v="31"/>
    <x v="1"/>
    <n v="1738518.10781"/>
    <n v="1674526.54718"/>
    <n v="770211891.61088026"/>
    <n v="686509089.51392007"/>
    <n v="736376107.87258017"/>
    <n v="657385268.86126006"/>
    <n v="2072323.7688199999"/>
    <n v="1808255.37136"/>
    <n v="1386445.2605200002"/>
    <n v="1105964.9052499998"/>
    <n v="1738518.10781"/>
    <n v="1674526.54718"/>
    <n v="4.4184297539634682E-2"/>
    <n v="6.985522896857034E-2"/>
    <n v="-347.51923000000011"/>
    <n v="-27.511872932928672"/>
    <n v="5.2667941500674269E-2"/>
    <n v="7.5433914865502522E-2"/>
    <n v="5.2667941500674269E-2"/>
    <n v="7.5433914865502522E-2"/>
    <n v="1.1888179213709056E-4"/>
    <n v="1.2434429773194638E-4"/>
    <n v="1.8399769927217947E-4"/>
    <n v="1.9214926008124283E-4"/>
    <m/>
    <m/>
    <m/>
    <n v="0"/>
    <m/>
    <n v="0"/>
    <m/>
    <n v="0"/>
    <m/>
    <n v="-78.942150722725373"/>
    <n v="55.81878588535232"/>
    <n v="192.14684228715021"/>
    <n v="3.6864064853761827E-2"/>
    <n v="-78.942150722725373"/>
    <n v="5.2842516906612236"/>
    <n v="49.289332987649068"/>
    <n v="246.43497403777053"/>
    <s v="Medianas"/>
    <n v="2024"/>
    <n v="3"/>
    <d v="2025-11-04T00:00:00"/>
    <x v="31"/>
    <x v="24"/>
  </r>
  <r>
    <n v="2025"/>
    <n v="9"/>
    <n v="704"/>
    <x v="12"/>
    <s v="Salud"/>
    <n v="51"/>
    <s v="031b4af5197ec30a926f48cf40e11a7dbc470048a21e4003b7a3c07c5dab1baa"/>
    <s v="1fdf26a6fd55ee3b01ed15163fbd21c844fce1e79898ad2d3ed4519ab872f9ee"/>
    <x v="24"/>
    <n v="15497.55896"/>
    <n v="14639.650800000001"/>
    <n v="16521.170549999999"/>
    <n v="15085.803100000001"/>
    <n v="10596.25245"/>
    <n v="8646.7653799999989"/>
    <n v="13754.290440000001"/>
    <n v="11055.870989999998"/>
    <n v="35081594.755000003"/>
    <n v="34439164.060000002"/>
    <n v="141.197"/>
    <n v="136.08000000000001"/>
    <n v="0"/>
    <n v="0"/>
    <n v="10596.25245"/>
    <n v="8646.7653800000007"/>
    <n v="13658.446970000001"/>
    <n v="12662.504080000001"/>
    <n v="0"/>
    <n v="0"/>
    <n v="0"/>
    <n v="0"/>
    <n v="0"/>
    <n v="0"/>
    <s v="Salud"/>
    <s v="Accidentes y Enfermedades"/>
    <s v="Salud"/>
    <x v="30"/>
    <x v="1"/>
    <n v="1738518.10781"/>
    <n v="1674526.54718"/>
    <n v="770211891.61088026"/>
    <n v="686509089.51392007"/>
    <n v="736376107.87258017"/>
    <n v="657385268.86126006"/>
    <n v="3492067.6270599999"/>
    <n v="3648127.9097899995"/>
    <n v="2693586.2428799998"/>
    <n v="2373173.3838999998"/>
    <n v="1738518.10781"/>
    <n v="1674526.54718"/>
    <n v="0.44379320835339953"/>
    <n v="0.40129214660246704"/>
    <n v="857.90815999999904"/>
    <n v="5.8601681947222373"/>
    <n v="0.89142349972541701"/>
    <n v="0.87425611882081078"/>
    <n v="0.89142349972541701"/>
    <n v="0.87425611882081078"/>
    <n v="2.0121162927759033E-3"/>
    <n v="2.1045711280303571E-3"/>
    <n v="2.1324773442352447E-3"/>
    <n v="2.2269514534998917E-3"/>
    <m/>
    <m/>
    <m/>
    <n v="0"/>
    <m/>
    <n v="0"/>
    <m/>
    <n v="0"/>
    <m/>
    <n v="22.545853672740691"/>
    <n v="68.373686961601337"/>
    <n v="59.064013876615128"/>
    <n v="0.39338827475857679"/>
    <n v="22.54585367274067"/>
    <n v="7.8652917598901917"/>
    <n v="77.580214450984528"/>
    <n v="68.286377839413888"/>
    <s v="Medianas"/>
    <n v="2024"/>
    <n v="3"/>
    <d v="2025-11-04T00:00:00"/>
    <x v="30"/>
    <x v="24"/>
  </r>
  <r>
    <n v="2025"/>
    <n v="9"/>
    <n v="704"/>
    <x v="12"/>
    <s v="Total General Sin Pensiones"/>
    <n v="51"/>
    <s v="031b4af5197ec30a926f48cf40e11a7dbc470048a21e4003b7a3c07c5dab1baa"/>
    <s v="1fdf26a6fd55ee3b01ed15163fbd21c844fce1e79898ad2d3ed4519ab872f9ee"/>
    <x v="40"/>
    <n v="1738518.10781"/>
    <n v="1674526.54718"/>
    <n v="2037597.4433899999"/>
    <n v="1866712.9149100001"/>
    <n v="1307899.7671500002"/>
    <n v="1153645.2814100001"/>
    <n v="1643724.0693499998"/>
    <n v="1503360.7709400002"/>
    <n v="35081594.755000003"/>
    <n v="34439164.060000002"/>
    <n v="141.197"/>
    <n v="136.08000000000001"/>
    <n v="0"/>
    <n v="0"/>
    <n v="1157388.8087800001"/>
    <n v="1025937.8917"/>
    <n v="1381727.75447"/>
    <n v="1147176.1846400001"/>
    <n v="0"/>
    <n v="0"/>
    <n v="0"/>
    <n v="0"/>
    <n v="0"/>
    <n v="0"/>
    <s v="Total General Sin Pensiones"/>
    <s v="Totales"/>
    <s v="Total General Sin Pensiones"/>
    <x v="25"/>
    <x v="1"/>
    <n v="1738518.10781"/>
    <n v="1674526.54718"/>
    <n v="770211891.61088026"/>
    <n v="686509089.51392007"/>
    <n v="736376107.87258017"/>
    <n v="657385268.86126006"/>
    <n v="736376107.87258017"/>
    <n v="657385268.86126006"/>
    <n v="388158878.08341002"/>
    <n v="368517055.66387999"/>
    <n v="1738518.10781"/>
    <n v="1674526.54718"/>
    <n v="0.23609105309413797"/>
    <n v="0.25472529222941953"/>
    <n v="63991.560629999964"/>
    <n v="3.821471850521907"/>
    <n v="100"/>
    <n v="100"/>
    <n v="100"/>
    <n v="100"/>
    <n v="0.22571945807976684"/>
    <n v="0.23609105309413797"/>
    <n v="0.24391906425676629"/>
    <n v="0.25472529222941953"/>
    <m/>
    <m/>
    <m/>
    <n v="0"/>
    <m/>
    <n v="0"/>
    <m/>
    <n v="0"/>
    <m/>
    <n v="13.371049856110751"/>
    <n v="75.230724447130044"/>
    <n v="68.893818575334365"/>
    <n v="0.3369495948689728"/>
    <n v="12.812755834778965"/>
    <n v="20.445993646878712"/>
    <n v="83.763882214550193"/>
    <n v="89.431589099973664"/>
    <s v="Resto"/>
    <n v="2024"/>
    <n v="3"/>
    <d v="2025-11-04T00:00:00"/>
    <x v="25"/>
    <x v="40"/>
  </r>
  <r>
    <n v="2025"/>
    <n v="9"/>
    <n v="65"/>
    <x v="13"/>
    <s v="Total General"/>
    <n v="225"/>
    <s v="0e6523810856a138a75dec70a9cf3778a5c70b83ac915f22c33f05db97cb3e68"/>
    <s v="1fdf26a6fd55ee3b01ed15163fbd21c844fce1e79898ad2d3ed4519ab872f9ee"/>
    <x v="45"/>
    <n v="4375142.85659"/>
    <n v="3560915.6343899998"/>
    <n v="5953557.50471"/>
    <n v="5054971.4445099998"/>
    <n v="2937393.3841200001"/>
    <n v="2480849.2315000007"/>
    <n v="3892193.5735200001"/>
    <n v="3191965.69802"/>
    <n v="35081594.755000003"/>
    <n v="34439164.060000002"/>
    <n v="141.197"/>
    <n v="136.08000000000001"/>
    <n v="0"/>
    <n v="0"/>
    <n v="2717975.4529400002"/>
    <n v="2145836.1617299998"/>
    <n v="4320560.3988100002"/>
    <n v="3735280.90858"/>
    <n v="0"/>
    <n v="0"/>
    <n v="0"/>
    <n v="0"/>
    <n v="0"/>
    <n v="0"/>
    <s v="Total General"/>
    <s v="Totales"/>
    <s v="Total General"/>
    <x v="26"/>
    <x v="1"/>
    <n v="4375142.85659"/>
    <n v="3560915.6343899998"/>
    <n v="770211891.61088026"/>
    <n v="686509089.51392007"/>
    <n v="736376107.87258017"/>
    <n v="657385268.86126006"/>
    <n v="770211891.61088026"/>
    <n v="686509089.51392007"/>
    <n v="414187189.75591999"/>
    <n v="392042358.71284997"/>
    <n v="4375142.85659"/>
    <n v="3560915.6343899998"/>
    <n v="0.56804405440163885"/>
    <n v="0.51869897846673685"/>
    <n v="814227.22220000019"/>
    <n v="22.865670119687653"/>
    <n v="100"/>
    <n v="100"/>
    <n v="100"/>
    <n v="100"/>
    <n v="0.56804405440163885"/>
    <n v="0.59414513993806251"/>
    <n v="0.51869897846673685"/>
    <n v="0.5416786476761658"/>
    <m/>
    <m/>
    <m/>
    <n v="0"/>
    <m/>
    <n v="0"/>
    <m/>
    <n v="0"/>
    <m/>
    <n v="18.402736725115631"/>
    <n v="67.138227948273524"/>
    <n v="69.668857288863592"/>
    <n v="0.70919464840305713"/>
    <n v="26.662766776599312"/>
    <n v="15.668955148342501"/>
    <n v="62.907937907513215"/>
    <n v="57.44778543431579"/>
    <s v="Resto"/>
    <n v="2024"/>
    <n v="3"/>
    <d v="2025-11-04T00:00:00"/>
    <x v="26"/>
    <x v="45"/>
  </r>
  <r>
    <n v="2025"/>
    <n v="9"/>
    <n v="65"/>
    <x v="13"/>
    <s v="Total General Sin Pensiones"/>
    <n v="225"/>
    <s v="0e6523810856a138a75dec70a9cf3778a5c70b83ac915f22c33f05db97cb3e68"/>
    <s v="1fdf26a6fd55ee3b01ed15163fbd21c844fce1e79898ad2d3ed4519ab872f9ee"/>
    <x v="6"/>
    <n v="4375142.85659"/>
    <n v="3560915.6343899998"/>
    <n v="5953557.50471"/>
    <n v="5054971.4445099998"/>
    <n v="2937393.3841200001"/>
    <n v="2480849.2315000007"/>
    <n v="3892193.5735200001"/>
    <n v="3191965.69802"/>
    <n v="35081594.755000003"/>
    <n v="34439164.060000002"/>
    <n v="141.197"/>
    <n v="136.08000000000001"/>
    <n v="0"/>
    <n v="0"/>
    <n v="2717975.4529400002"/>
    <n v="2145836.1617299998"/>
    <n v="4320560.3988100002"/>
    <n v="3735280.90858"/>
    <n v="0"/>
    <n v="0"/>
    <n v="0"/>
    <n v="0"/>
    <n v="0"/>
    <n v="0"/>
    <s v="Total General Sin Pensiones"/>
    <s v="Totales"/>
    <s v="Total General Sin Pensiones"/>
    <x v="25"/>
    <x v="1"/>
    <n v="4375142.85659"/>
    <n v="3560915.6343899998"/>
    <n v="770211891.61088026"/>
    <n v="686509089.51392007"/>
    <n v="736376107.87258017"/>
    <n v="657385268.86126006"/>
    <n v="736376107.87258017"/>
    <n v="657385268.86126006"/>
    <n v="388158878.08341002"/>
    <n v="368517055.66387999"/>
    <n v="4375142.85659"/>
    <n v="3560915.6343899998"/>
    <n v="0.59414513993806251"/>
    <n v="0.5416786476761658"/>
    <n v="814227.22220000019"/>
    <n v="22.865670119687653"/>
    <n v="100"/>
    <n v="100"/>
    <n v="100"/>
    <n v="100"/>
    <n v="0.56804405440163885"/>
    <n v="0.59414513993806251"/>
    <n v="0.51869897846673685"/>
    <n v="0.5416786476761658"/>
    <m/>
    <m/>
    <m/>
    <n v="0"/>
    <m/>
    <n v="0"/>
    <m/>
    <n v="0"/>
    <m/>
    <n v="18.402736725115631"/>
    <n v="67.138227948273524"/>
    <n v="69.668857288863592"/>
    <n v="0.75675027674847994"/>
    <n v="26.662766776599312"/>
    <n v="15.668955148342501"/>
    <n v="62.907937907513215"/>
    <n v="57.44778543431579"/>
    <s v="Resto"/>
    <n v="2024"/>
    <n v="3"/>
    <d v="2025-11-04T00:00:00"/>
    <x v="25"/>
    <x v="6"/>
  </r>
  <r>
    <n v="2025"/>
    <n v="9"/>
    <n v="65"/>
    <x v="13"/>
    <s v="Salud Individual"/>
    <n v="225"/>
    <s v="0e6523810856a138a75dec70a9cf3778a5c70b83ac915f22c33f05db97cb3e68"/>
    <s v="1fdf26a6fd55ee3b01ed15163fbd21c844fce1e79898ad2d3ed4519ab872f9ee"/>
    <x v="4"/>
    <n v="8.1990999999999996"/>
    <n v="8.1990999999999996"/>
    <n v="8.1990999999999996"/>
    <n v="8.1990999999999996"/>
    <n v="0.66989999999999994"/>
    <n v="0.43440000000000001"/>
    <n v="1.14235"/>
    <n v="0.43440000000000001"/>
    <n v="35081594.755000003"/>
    <n v="34439164.060000002"/>
    <n v="141.197"/>
    <n v="136.08000000000001"/>
    <n v="0"/>
    <n v="0"/>
    <n v="0.66989999999999994"/>
    <n v="0.43439999999999995"/>
    <n v="5.5388000000000002"/>
    <n v="1.50715"/>
    <n v="0"/>
    <n v="0"/>
    <n v="0"/>
    <n v="0"/>
    <n v="0"/>
    <n v="0"/>
    <s v="Salud Individual"/>
    <s v="Accidentes y Enfermedades"/>
    <s v="Salud"/>
    <x v="31"/>
    <x v="1"/>
    <n v="4375142.85659"/>
    <n v="3560915.6343899998"/>
    <n v="770211891.61088026"/>
    <n v="686509089.51392007"/>
    <n v="736376107.87258017"/>
    <n v="657385268.86126006"/>
    <n v="2072323.7688199999"/>
    <n v="1808255.37136"/>
    <n v="1386445.2605200002"/>
    <n v="1105964.9052499998"/>
    <n v="4375142.85659"/>
    <n v="3560915.6343899998"/>
    <n v="3.9564763592267455E-4"/>
    <n v="4.5342599999210326E-4"/>
    <n v="0"/>
    <n v="0"/>
    <n v="1.8740188077859482E-4"/>
    <n v="2.3025257663551865E-4"/>
    <n v="1.8740188077859482E-4"/>
    <n v="2.3025257663551865E-4"/>
    <n v="1.0645252415996554E-6"/>
    <n v="1.1134391667985433E-6"/>
    <n v="1.1943177629017758E-6"/>
    <n v="1.2472290433588047E-6"/>
    <m/>
    <m/>
    <m/>
    <n v="0"/>
    <m/>
    <n v="0"/>
    <m/>
    <n v="0"/>
    <m/>
    <n v="54.212707182320429"/>
    <n v="8.1704089473234855"/>
    <n v="5.2981424790525793"/>
    <n v="4.831781095697548E-5"/>
    <n v="54.21270718232045"/>
    <n v="267.50157582191554"/>
    <n v="12.094677547483208"/>
    <n v="28.822612215107984"/>
    <s v="Medianas"/>
    <n v="2024"/>
    <n v="3"/>
    <d v="2025-11-04T00:00:00"/>
    <x v="31"/>
    <x v="4"/>
  </r>
  <r>
    <n v="2025"/>
    <n v="9"/>
    <n v="65"/>
    <x v="13"/>
    <s v="Gastos Medicos"/>
    <n v="225"/>
    <s v="0e6523810856a138a75dec70a9cf3778a5c70b83ac915f22c33f05db97cb3e68"/>
    <s v="1fdf26a6fd55ee3b01ed15163fbd21c844fce1e79898ad2d3ed4519ab872f9ee"/>
    <x v="4"/>
    <n v="4375134.6574900001"/>
    <n v="3560907.4352899999"/>
    <n v="5953549.3056099992"/>
    <n v="5054963.24541"/>
    <n v="2937392.71422"/>
    <n v="2480848.7971000005"/>
    <n v="3892192.4311699998"/>
    <n v="3191965.2636199999"/>
    <n v="35081594.755000003"/>
    <n v="34439164.060000002"/>
    <n v="141.197"/>
    <n v="136.08000000000001"/>
    <n v="0"/>
    <n v="0"/>
    <n v="2717974.7830400001"/>
    <n v="2145835.7273300001"/>
    <n v="4320554.8600099999"/>
    <n v="3735279.4014299996"/>
    <n v="0"/>
    <n v="0"/>
    <n v="0"/>
    <n v="0"/>
    <n v="0"/>
    <n v="0"/>
    <s v="Gastos Medicos"/>
    <s v="Accidentes y Enfermedades"/>
    <s v="Gastos Medicos"/>
    <x v="28"/>
    <x v="1"/>
    <n v="4375142.85659"/>
    <n v="3560915.6343899998"/>
    <n v="770211891.61088026"/>
    <n v="686509089.51392007"/>
    <n v="736376107.87258017"/>
    <n v="657385268.86126006"/>
    <n v="132603313.30395003"/>
    <n v="117579278.29793002"/>
    <n v="94497674.830779999"/>
    <n v="87465178.161119998"/>
    <n v="4375142.85659"/>
    <n v="3560915.6343899998"/>
    <n v="3.2994157902083674"/>
    <n v="3.0285161525376445"/>
    <n v="814227.22220000019"/>
    <n v="22.865722768603504"/>
    <n v="99.99981259811922"/>
    <n v="99.999769747423372"/>
    <n v="99.99981259811922"/>
    <n v="99.999769747423372"/>
    <n v="0.56804298987639723"/>
    <n v="0.59414402649889575"/>
    <n v="0.51869778414897405"/>
    <n v="0.54167740044712243"/>
    <m/>
    <m/>
    <m/>
    <n v="0"/>
    <m/>
    <n v="0"/>
    <m/>
    <n v="0"/>
    <m/>
    <n v="18.402730454741079"/>
    <n v="67.138338455282479"/>
    <n v="69.66900550443431"/>
    <n v="3.108428561316543"/>
    <n v="26.662761199427678"/>
    <n v="15.668853536255845"/>
    <n v="62.908003048333228"/>
    <n v="57.447796984303153"/>
    <s v="Medianas"/>
    <n v="2024"/>
    <n v="3"/>
    <d v="2025-11-04T00:00:00"/>
    <x v="28"/>
    <x v="4"/>
  </r>
  <r>
    <n v="2025"/>
    <n v="9"/>
    <n v="65"/>
    <x v="13"/>
    <s v="Salud"/>
    <n v="225"/>
    <s v="0e6523810856a138a75dec70a9cf3778a5c70b83ac915f22c33f05db97cb3e68"/>
    <s v="1fdf26a6fd55ee3b01ed15163fbd21c844fce1e79898ad2d3ed4519ab872f9ee"/>
    <x v="4"/>
    <n v="8.1990999999999996"/>
    <n v="8.1990999999999996"/>
    <n v="8.1990999999999996"/>
    <n v="8.1990999999999996"/>
    <n v="0.66989999999999994"/>
    <n v="0.43440000000000001"/>
    <n v="1.1423499999999998"/>
    <n v="0.43440000000000001"/>
    <n v="35081594.755000003"/>
    <n v="34439164.060000002"/>
    <n v="141.197"/>
    <n v="136.08000000000001"/>
    <n v="0"/>
    <n v="0"/>
    <n v="0.66989999999999994"/>
    <n v="0.43439999999999995"/>
    <n v="5.5388000000000002"/>
    <n v="1.50715"/>
    <n v="0"/>
    <n v="0"/>
    <n v="0"/>
    <n v="0"/>
    <n v="0"/>
    <n v="0"/>
    <s v="Salud"/>
    <s v="Accidentes y Enfermedades"/>
    <s v="Salud"/>
    <x v="30"/>
    <x v="1"/>
    <n v="4375142.85659"/>
    <n v="3560915.6343899998"/>
    <n v="770211891.61088026"/>
    <n v="686509089.51392007"/>
    <n v="736376107.87258017"/>
    <n v="657385268.86126006"/>
    <n v="3492067.6270599999"/>
    <n v="3648127.9097899995"/>
    <n v="2693586.2428799998"/>
    <n v="2373173.3838999998"/>
    <n v="4375142.85659"/>
    <n v="3560915.6343899998"/>
    <n v="2.3479213107057979E-4"/>
    <n v="2.2474815035945303E-4"/>
    <n v="0"/>
    <n v="0"/>
    <n v="1.8740188077859482E-4"/>
    <n v="2.3025257663551865E-4"/>
    <n v="1.8740188077859482E-4"/>
    <n v="2.3025257663551865E-4"/>
    <n v="1.0645252415996554E-6"/>
    <n v="1.1134391667985433E-6"/>
    <n v="1.1943177629017758E-6"/>
    <n v="1.2472290433588047E-6"/>
    <m/>
    <m/>
    <m/>
    <n v="0"/>
    <m/>
    <n v="0"/>
    <m/>
    <n v="0"/>
    <m/>
    <n v="54.212707182320429"/>
    <n v="8.1704089473234855"/>
    <n v="5.2981424790525793"/>
    <n v="2.4870189390473669E-5"/>
    <n v="54.21270718232045"/>
    <n v="267.50157582191554"/>
    <n v="12.094677547483208"/>
    <n v="28.822612215107984"/>
    <s v="Medianas"/>
    <n v="2024"/>
    <n v="3"/>
    <d v="2025-11-04T00:00:00"/>
    <x v="30"/>
    <x v="4"/>
  </r>
  <r>
    <n v="2025"/>
    <n v="9"/>
    <n v="65"/>
    <x v="13"/>
    <s v="GMM. Gpo y Col"/>
    <n v="225"/>
    <s v="0e6523810856a138a75dec70a9cf3778a5c70b83ac915f22c33f05db97cb3e68"/>
    <s v="1fdf26a6fd55ee3b01ed15163fbd21c844fce1e79898ad2d3ed4519ab872f9ee"/>
    <x v="10"/>
    <n v="771706.93464999995"/>
    <n v="719033.1237"/>
    <n v="1018417.05771"/>
    <n v="878141.50375999999"/>
    <n v="571901.51511000004"/>
    <n v="520827.21308000013"/>
    <n v="744199.50165999995"/>
    <n v="656478.03417999996"/>
    <n v="35081594.755000003"/>
    <n v="34439164.060000002"/>
    <n v="141.197"/>
    <n v="136.08000000000001"/>
    <n v="0"/>
    <n v="0"/>
    <n v="404131.47022000002"/>
    <n v="500735.59416000004"/>
    <n v="760998.3846799999"/>
    <n v="677004.76772999996"/>
    <n v="0"/>
    <n v="0"/>
    <n v="0"/>
    <n v="0"/>
    <n v="0"/>
    <n v="0"/>
    <s v="GMM. Gpo y Col"/>
    <s v="Accidentes y Enfermedades"/>
    <s v="Gastos Medicos"/>
    <x v="29"/>
    <x v="1"/>
    <n v="4375142.85659"/>
    <n v="3560915.6343899998"/>
    <n v="770211891.61088026"/>
    <n v="686509089.51392007"/>
    <n v="736376107.87258017"/>
    <n v="657385268.86126006"/>
    <n v="68170459.903579995"/>
    <n v="59480952.036400005"/>
    <n v="49387857.180560008"/>
    <n v="46483201.02234"/>
    <n v="4375142.85659"/>
    <n v="3560915.6343899998"/>
    <n v="1.1320254194287362"/>
    <n v="1.2088460239506253"/>
    <n v="52673.810949999955"/>
    <n v="7.3256445654340752"/>
    <n v="17.638439702320273"/>
    <n v="20.192366164360799"/>
    <n v="17.638439702320273"/>
    <n v="20.192366164360799"/>
    <n v="0.10019410801824845"/>
    <n v="0.10479793225224157"/>
    <n v="0.10473759702280248"/>
    <n v="0.10937773597292924"/>
    <m/>
    <m/>
    <m/>
    <n v="0"/>
    <m/>
    <n v="0"/>
    <m/>
    <n v="0"/>
    <m/>
    <n v="9.8063812234317371"/>
    <n v="74.108640136735374"/>
    <n v="72.434383884837999"/>
    <n v="1.1579800132229896"/>
    <n v="-19.292441972705475"/>
    <n v="12.406650728861312"/>
    <n v="53.105430754618155"/>
    <n v="73.96337781179426"/>
    <s v="Medianas"/>
    <n v="2024"/>
    <n v="3"/>
    <d v="2025-11-04T00:00:00"/>
    <x v="29"/>
    <x v="10"/>
  </r>
  <r>
    <n v="2025"/>
    <n v="9"/>
    <n v="65"/>
    <x v="13"/>
    <s v="Accidentes y Enfermedades Total"/>
    <n v="225"/>
    <s v="0e6523810856a138a75dec70a9cf3778a5c70b83ac915f22c33f05db97cb3e68"/>
    <s v="1fdf26a6fd55ee3b01ed15163fbd21c844fce1e79898ad2d3ed4519ab872f9ee"/>
    <x v="4"/>
    <n v="4375142.85659"/>
    <n v="3560915.6343899998"/>
    <n v="5953557.50471"/>
    <n v="5054971.4445099998"/>
    <n v="2937393.3841200001"/>
    <n v="2480849.2315000007"/>
    <n v="3892193.5735200001"/>
    <n v="3191965.6980199995"/>
    <n v="35081594.755000003"/>
    <n v="34439164.060000002"/>
    <n v="141.197"/>
    <n v="136.08000000000001"/>
    <n v="0"/>
    <n v="0"/>
    <n v="2717975.4529400002"/>
    <n v="2145836.1617299998"/>
    <n v="4320560.3988100002"/>
    <n v="3735280.90858"/>
    <n v="0"/>
    <n v="0"/>
    <n v="0"/>
    <n v="0"/>
    <n v="0"/>
    <n v="0"/>
    <s v="Accidentes y Enfermedades Total"/>
    <s v="Totales"/>
    <s v="Accidentes y Enfermedades Total"/>
    <x v="2"/>
    <x v="1"/>
    <n v="4375142.85659"/>
    <n v="3560915.6343899998"/>
    <n v="770211891.61088026"/>
    <n v="686509089.51392007"/>
    <n v="736376107.87258017"/>
    <n v="657385268.86126006"/>
    <n v="141339793.77810001"/>
    <n v="126298754.30562"/>
    <n v="98393742.550229996"/>
    <n v="90991856.303689986"/>
    <n v="4375142.85659"/>
    <n v="3560915.6343899998"/>
    <n v="3.0954784492319738"/>
    <n v="2.8194384449534886"/>
    <n v="814227.22220000019"/>
    <n v="22.865670119687653"/>
    <n v="100"/>
    <n v="100"/>
    <n v="100"/>
    <n v="100"/>
    <n v="0.56804405440163885"/>
    <n v="0.59414513993806251"/>
    <n v="0.51869897846673685"/>
    <n v="0.5416786476761658"/>
    <m/>
    <m/>
    <m/>
    <n v="0"/>
    <m/>
    <n v="0"/>
    <m/>
    <n v="0"/>
    <m/>
    <n v="18.402736725115631"/>
    <n v="67.138227948273524"/>
    <n v="69.668857288863592"/>
    <n v="2.9853457221839701"/>
    <n v="26.662766776599312"/>
    <n v="15.668955148342501"/>
    <n v="62.907937907513215"/>
    <n v="57.44778543431579"/>
    <s v="Medianas"/>
    <n v="2024"/>
    <n v="3"/>
    <d v="2025-11-04T00:00:00"/>
    <x v="2"/>
    <x v="4"/>
  </r>
  <r>
    <n v="2025"/>
    <n v="9"/>
    <n v="65"/>
    <x v="13"/>
    <s v="GMM. Individual"/>
    <n v="225"/>
    <s v="0e6523810856a138a75dec70a9cf3778a5c70b83ac915f22c33f05db97cb3e68"/>
    <s v="1fdf26a6fd55ee3b01ed15163fbd21c844fce1e79898ad2d3ed4519ab872f9ee"/>
    <x v="3"/>
    <n v="3603427.7228399999"/>
    <n v="2841874.3115900001"/>
    <n v="4935132.2478999998"/>
    <n v="4176821.7416499997"/>
    <n v="2365491.1991099999"/>
    <n v="1960021.58402"/>
    <n v="3147992.9295099992"/>
    <n v="2535487.229439999"/>
    <n v="35081594.755000003"/>
    <n v="34439164.060000002"/>
    <n v="141.197"/>
    <n v="136.08000000000001"/>
    <n v="0"/>
    <n v="0"/>
    <n v="2313843.3128200001"/>
    <n v="1645100.13317"/>
    <n v="3559556.4753299998"/>
    <n v="3058274.6336999997"/>
    <n v="0"/>
    <n v="0"/>
    <n v="0"/>
    <n v="0"/>
    <n v="0"/>
    <n v="0"/>
    <s v="GMM. Individual"/>
    <s v="Accidentes y Enfermedades"/>
    <s v="Gastos Medicos"/>
    <x v="38"/>
    <x v="1"/>
    <n v="4375142.85659"/>
    <n v="3560915.6343899998"/>
    <n v="770211891.61088026"/>
    <n v="686509089.51392007"/>
    <n v="736376107.87258017"/>
    <n v="657385268.86126006"/>
    <n v="64432853.400370002"/>
    <n v="58098326.261530012"/>
    <n v="45110846.690220006"/>
    <n v="40981977.13877999"/>
    <n v="4375142.85659"/>
    <n v="3560915.6343899998"/>
    <n v="5.5925316553174831"/>
    <n v="4.8914908474252483"/>
    <n v="761553.41124999989"/>
    <n v="26.797575393963101"/>
    <n v="82.361372895798951"/>
    <n v="79.80740358306258"/>
    <n v="82.361372895798951"/>
    <n v="79.80740358306258"/>
    <n v="0.46784888185814877"/>
    <n v="0.48934609424665421"/>
    <n v="0.41396018712617155"/>
    <n v="0.43229966447419316"/>
    <m/>
    <m/>
    <m/>
    <n v="0"/>
    <m/>
    <n v="0"/>
    <m/>
    <n v="0"/>
    <m/>
    <n v="20.686997449200661"/>
    <n v="65.645584733573216"/>
    <n v="68.969326899027692"/>
    <n v="5.2437304388322126"/>
    <n v="40.650606377459589"/>
    <n v="16.391001517856928"/>
    <n v="65.003697198131633"/>
    <n v="53.791772492966231"/>
    <s v="Medianas"/>
    <n v="2024"/>
    <n v="3"/>
    <d v="2025-11-04T00:00:00"/>
    <x v="38"/>
    <x v="3"/>
  </r>
  <r>
    <n v="2025"/>
    <n v="9"/>
    <n v="908"/>
    <x v="14"/>
    <s v="Total General"/>
    <n v="38"/>
    <s v="aea92132c4cbeb263e6ac2bf6c183b5d81737f179f21efdc5863739672f0f470"/>
    <s v="1fdf26a6fd55ee3b01ed15163fbd21c844fce1e79898ad2d3ed4519ab872f9ee"/>
    <x v="73"/>
    <n v="9930.3873499999991"/>
    <n v="6656.5933399999994"/>
    <n v="11933.928890000003"/>
    <n v="10411.1335"/>
    <n v="611948.50663000008"/>
    <n v="599970.08860000013"/>
    <n v="811839.72717000009"/>
    <n v="797790.49274000013"/>
    <n v="35081594.755000003"/>
    <n v="34439164.060000002"/>
    <n v="141.197"/>
    <n v="136.08000000000001"/>
    <n v="0"/>
    <n v="0"/>
    <n v="611948.50662999996"/>
    <n v="599970.08860000002"/>
    <n v="91601.066310000009"/>
    <n v="11641.754359999999"/>
    <n v="0"/>
    <n v="0"/>
    <n v="0"/>
    <n v="0"/>
    <n v="9930.3873500000009"/>
    <n v="6868.5492100000001"/>
    <s v="Total General"/>
    <s v="Totales"/>
    <s v="Total General"/>
    <x v="26"/>
    <x v="1"/>
    <n v="9930.3873499999991"/>
    <n v="6656.5933399999994"/>
    <n v="770211891.61088026"/>
    <n v="686509089.51392007"/>
    <n v="736376107.87258017"/>
    <n v="657385268.86126006"/>
    <n v="770211891.61088026"/>
    <n v="686509089.51392007"/>
    <n v="414187189.75591999"/>
    <n v="392042358.71284997"/>
    <n v="9930.3873499999991"/>
    <n v="6656.5933399999994"/>
    <n v="1.2893058985665392E-3"/>
    <n v="9.6962930887239571E-4"/>
    <n v="3273.7940099999996"/>
    <n v="49.181222928663985"/>
    <n v="100"/>
    <n v="100"/>
    <n v="100"/>
    <n v="100"/>
    <n v="1.2893058985665392E-3"/>
    <n v="1.3485482817590705E-3"/>
    <n v="9.6962930887239571E-4"/>
    <n v="1.012586325752435E-3"/>
    <m/>
    <m/>
    <n v="1.2893058985665395E-3"/>
    <n v="0"/>
    <m/>
    <n v="0"/>
    <m/>
    <n v="3061.8381400000007"/>
    <n v="44.577654558290632"/>
    <n v="1.9965025353098742"/>
    <n v="6162.3830477267347"/>
    <n v="9013.1702201895387"/>
    <n v="0.14774684533112203"/>
    <n v="1.9965025353098742"/>
    <n v="686.83215155898563"/>
    <n v="668.05827844734824"/>
    <n v="5153.6054622612746"/>
    <s v="Resto"/>
    <n v="2024"/>
    <n v="3"/>
    <d v="2025-11-04T00:00:00"/>
    <x v="26"/>
    <x v="73"/>
  </r>
  <r>
    <n v="2025"/>
    <n v="9"/>
    <n v="908"/>
    <x v="14"/>
    <s v="IMSS Invalidez (invalidez y vida)"/>
    <n v="38"/>
    <s v="aea92132c4cbeb263e6ac2bf6c183b5d81737f179f21efdc5863739672f0f470"/>
    <s v="1fdf26a6fd55ee3b01ed15163fbd21c844fce1e79898ad2d3ed4519ab872f9ee"/>
    <x v="19"/>
    <n v="3224.7001800000003"/>
    <n v="1770.3936899999999"/>
    <n v="4371.1574900000005"/>
    <n v="2392.6536899999996"/>
    <n v="89958.246189999991"/>
    <n v="91154.181589999978"/>
    <n v="119940.97062000001"/>
    <n v="121214.13636999998"/>
    <n v="35081594.755000003"/>
    <n v="34439164.060000002"/>
    <n v="141.197"/>
    <n v="136.08000000000001"/>
    <n v="0"/>
    <n v="0"/>
    <n v="89958.246189999991"/>
    <n v="91154.181590000007"/>
    <n v="32042.95694"/>
    <n v="39810.081630000001"/>
    <n v="0"/>
    <n v="0"/>
    <n v="0"/>
    <n v="0"/>
    <n v="3224.7001800000003"/>
    <n v="1770.3936899999999"/>
    <s v="IMSS Invalidez (invalidez y vida)"/>
    <s v="Pensiones"/>
    <s v="Pensiones IMSS"/>
    <x v="50"/>
    <x v="1"/>
    <n v="9930.3873499999991"/>
    <n v="6656.5933399999994"/>
    <n v="770211891.61088026"/>
    <n v="686509089.51392007"/>
    <n v="736376107.87258017"/>
    <n v="657385268.86126006"/>
    <n v="6986477.5804599989"/>
    <n v="6636278.7365200007"/>
    <n v="4584131.4985400001"/>
    <n v="4013065.9130599992"/>
    <n v="9930.3873499999991"/>
    <n v="6656.5933399999994"/>
    <n v="4.6156308996380999E-2"/>
    <n v="2.6677506480512553E-2"/>
    <n v="1454.3064900000004"/>
    <n v="82.145937268902074"/>
    <n v="32.473055343606518"/>
    <n v="26.59609201844378"/>
    <n v="32.473055343606518"/>
    <n v="26.59609201844378"/>
    <n v="4.186770179898956E-4"/>
    <n v="4.3791482987087766E-4"/>
    <n v="2.5788350322550281E-4"/>
    <n v="2.6930839096329646E-4"/>
    <m/>
    <m/>
    <n v="4.6156308996380999E-2"/>
    <n v="0"/>
    <m/>
    <n v="0"/>
    <m/>
    <n v="1454.3064900000004"/>
    <n v="82.145937268902074"/>
    <n v="-1.311991813364255"/>
    <n v="2789.6623304061709"/>
    <n v="5148.8085449513765"/>
    <n v="1.9623836318537282"/>
    <n v="-1.3119918133642883"/>
    <n v="-19.510446530074098"/>
    <n v="280.74264918323729"/>
    <n v="228.97260658041009"/>
    <s v="Grandes"/>
    <n v="2024"/>
    <n v="3"/>
    <d v="2025-11-04T00:00:00"/>
    <x v="50"/>
    <x v="19"/>
  </r>
  <r>
    <n v="2025"/>
    <n v="9"/>
    <n v="908"/>
    <x v="14"/>
    <s v="Pensiones Total"/>
    <n v="38"/>
    <s v="aea92132c4cbeb263e6ac2bf6c183b5d81737f179f21efdc5863739672f0f470"/>
    <s v="1fdf26a6fd55ee3b01ed15163fbd21c844fce1e79898ad2d3ed4519ab872f9ee"/>
    <x v="19"/>
    <n v="9930.3873499999991"/>
    <n v="6656.5933399999994"/>
    <n v="11933.928890000003"/>
    <n v="10411.1335"/>
    <n v="611948.50663000008"/>
    <n v="599970.08860000013"/>
    <n v="811839.72717000009"/>
    <n v="797790.49274000013"/>
    <n v="35081594.755000003"/>
    <n v="34439164.060000002"/>
    <n v="141.197"/>
    <n v="136.08000000000001"/>
    <n v="0"/>
    <n v="0"/>
    <n v="611948.50662999996"/>
    <n v="599970.08860000002"/>
    <n v="91601.066310000009"/>
    <n v="11641.754359999999"/>
    <n v="0"/>
    <n v="0"/>
    <n v="0"/>
    <n v="0"/>
    <n v="9930.3873500000009"/>
    <n v="6868.5492100000001"/>
    <s v="Pensiones Total"/>
    <s v="Totales"/>
    <s v="Pensiones Total"/>
    <x v="45"/>
    <x v="1"/>
    <n v="9930.3873499999991"/>
    <n v="6656.5933399999994"/>
    <n v="770211891.61088026"/>
    <n v="686509089.51392007"/>
    <n v="736376107.87258017"/>
    <n v="657385268.86126006"/>
    <n v="33835783.738299996"/>
    <n v="29123820.652660001"/>
    <n v="26028311.672510002"/>
    <n v="23525303.048969999"/>
    <n v="9930.3873499999991"/>
    <n v="6656.5933399999994"/>
    <n v="2.9348772964166398E-2"/>
    <n v="2.2856181609510168E-2"/>
    <n v="3273.7940099999996"/>
    <n v="49.181222928663985"/>
    <n v="100"/>
    <n v="100"/>
    <n v="100"/>
    <n v="100"/>
    <n v="1.2893058985665392E-3"/>
    <n v="1.3485482817590705E-3"/>
    <n v="9.6962930887239571E-4"/>
    <n v="1.012586325752435E-3"/>
    <m/>
    <m/>
    <n v="2.9348772964166402E-2"/>
    <n v="0"/>
    <m/>
    <n v="0"/>
    <m/>
    <n v="3061.8381400000007"/>
    <n v="44.577654558290632"/>
    <n v="1.9965025353098742"/>
    <n v="6162.3830477267347"/>
    <n v="9013.1702201895387"/>
    <n v="2.3510879780816292"/>
    <n v="1.9965025353098742"/>
    <n v="686.83215155898563"/>
    <n v="668.05827844734824"/>
    <n v="5153.6054622612746"/>
    <s v="Grandes"/>
    <n v="2024"/>
    <n v="3"/>
    <d v="2025-11-04T00:00:00"/>
    <x v="45"/>
    <x v="19"/>
  </r>
  <r>
    <n v="2025"/>
    <n v="9"/>
    <n v="908"/>
    <x v="14"/>
    <s v="IMSS Incapacidad Permanente RT"/>
    <n v="38"/>
    <s v="aea92132c4cbeb263e6ac2bf6c183b5d81737f179f21efdc5863739672f0f470"/>
    <s v="1fdf26a6fd55ee3b01ed15163fbd21c844fce1e79898ad2d3ed4519ab872f9ee"/>
    <x v="19"/>
    <n v="815.70528999999999"/>
    <n v="508.12302"/>
    <n v="1151.09222"/>
    <n v="839.89729000000011"/>
    <n v="51550.895860000004"/>
    <n v="50791.954829999995"/>
    <n v="68484.035140000022"/>
    <n v="67327.81998"/>
    <n v="35081594.755000003"/>
    <n v="34439164.060000002"/>
    <n v="141.197"/>
    <n v="136.08000000000001"/>
    <n v="0"/>
    <n v="0"/>
    <n v="51550.895859999997"/>
    <n v="50791.954829999995"/>
    <n v="-1198.4753799999999"/>
    <n v="-2821.7030099999997"/>
    <n v="0"/>
    <n v="0"/>
    <n v="0"/>
    <n v="0"/>
    <n v="815.70528999999999"/>
    <n v="508.12302"/>
    <s v="IMSS Incapacidad Permanente RT"/>
    <s v="Pensiones"/>
    <s v="Pensiones IMSS"/>
    <x v="44"/>
    <x v="1"/>
    <n v="9930.3873499999991"/>
    <n v="6656.5933399999994"/>
    <n v="770211891.61088026"/>
    <n v="686509089.51392007"/>
    <n v="736376107.87258017"/>
    <n v="657385268.86126006"/>
    <n v="4207526.2390700001"/>
    <n v="3308507.4316600002"/>
    <n v="2367681.2395000001"/>
    <n v="2069149.4791700002"/>
    <n v="9930.3873499999991"/>
    <n v="6656.5933399999994"/>
    <n v="1.9386814095787967E-2"/>
    <n v="1.5358074010583556E-2"/>
    <n v="307.58226999999999"/>
    <n v="60.533031941753009"/>
    <n v="8.2142343621671525"/>
    <n v="7.6333793285320333"/>
    <n v="8.2142343621671525"/>
    <n v="7.6333793285320333"/>
    <n v="1.0590660815350063E-4"/>
    <n v="1.1077291635066827E-4"/>
    <n v="7.4015483226853472E-5"/>
    <n v="7.7294555273528406E-5"/>
    <m/>
    <m/>
    <n v="1.9386814095787967E-2"/>
    <n v="0"/>
    <m/>
    <n v="0"/>
    <m/>
    <n v="307.58226999999999"/>
    <n v="60.533031941753009"/>
    <n v="1.4942150435835355"/>
    <n v="6319.7942310757853"/>
    <n v="9995.9956212965899"/>
    <n v="2.177273485973406"/>
    <n v="1.4942150435835133"/>
    <n v="-57.526522963166137"/>
    <n v="-4301.372954361399"/>
    <n v="-1800.0460945037585"/>
    <s v="Grandes"/>
    <n v="2024"/>
    <n v="3"/>
    <d v="2025-11-04T00:00:00"/>
    <x v="44"/>
    <x v="19"/>
  </r>
  <r>
    <n v="2025"/>
    <n v="9"/>
    <n v="908"/>
    <x v="14"/>
    <s v="IMSS Muerte (riesgos de trabajo)"/>
    <n v="38"/>
    <s v="aea92132c4cbeb263e6ac2bf6c183b5d81737f179f21efdc5863739672f0f470"/>
    <s v="1fdf26a6fd55ee3b01ed15163fbd21c844fce1e79898ad2d3ed4519ab872f9ee"/>
    <x v="19"/>
    <n v="0"/>
    <n v="0"/>
    <n v="0"/>
    <n v="0"/>
    <n v="52343.605629999998"/>
    <n v="51258.766059999994"/>
    <n v="69511.506939999992"/>
    <n v="68226.997000000003"/>
    <n v="0"/>
    <n v="0"/>
    <n v="0"/>
    <n v="0"/>
    <n v="0"/>
    <n v="0"/>
    <n v="52343.605630000005"/>
    <n v="51258.766060000002"/>
    <n v="2612.10167"/>
    <n v="-5758.0119599999998"/>
    <n v="0"/>
    <n v="0"/>
    <n v="0"/>
    <n v="0"/>
    <n v="0"/>
    <n v="0"/>
    <s v="IMSS Muerte (riesgos de trabajo)"/>
    <s v="Pensiones"/>
    <s v="Pensiones IMSS"/>
    <x v="52"/>
    <x v="1"/>
    <n v="9930.3873499999991"/>
    <n v="6656.5933399999994"/>
    <n v="770211891.61088026"/>
    <n v="686509089.51392007"/>
    <n v="736376107.87258017"/>
    <n v="657385268.86126006"/>
    <n v="734146.65706000011"/>
    <n v="714447.18023000006"/>
    <n v="1219830.20725"/>
    <n v="1139993.94463"/>
    <n v="9930.3873499999991"/>
    <n v="6656.5933399999994"/>
    <m/>
    <m/>
    <m/>
    <m/>
    <m/>
    <m/>
    <m/>
    <m/>
    <m/>
    <m/>
    <m/>
    <m/>
    <m/>
    <m/>
    <m/>
    <n v="0"/>
    <m/>
    <n v="0"/>
    <m/>
    <n v="0"/>
    <m/>
    <n v="2.1163981371111529"/>
    <m/>
    <m/>
    <n v="4.2910566830447712"/>
    <n v="2.1163981371111529"/>
    <n v="-145.3646447445031"/>
    <n v="2003.8885251353943"/>
    <n v="-890.21638746300914"/>
    <s v="Grandes"/>
    <n v="2024"/>
    <n v="3"/>
    <d v="2025-11-04T00:00:00"/>
    <x v="52"/>
    <x v="19"/>
  </r>
  <r>
    <n v="2025"/>
    <n v="9"/>
    <n v="908"/>
    <x v="14"/>
    <s v="IMSS Muerte (invalidez y vida)"/>
    <n v="38"/>
    <s v="aea92132c4cbeb263e6ac2bf6c183b5d81737f179f21efdc5863739672f0f470"/>
    <s v="1fdf26a6fd55ee3b01ed15163fbd21c844fce1e79898ad2d3ed4519ab872f9ee"/>
    <x v="19"/>
    <n v="5889.9818800000003"/>
    <n v="4378.0766299999996"/>
    <n v="6411.6791799999992"/>
    <n v="7178.5825199999999"/>
    <n v="418095.75895000005"/>
    <n v="406765.18612000003"/>
    <n v="553903.21447000001"/>
    <n v="541021.53939000017"/>
    <n v="35081594.755000003"/>
    <n v="34439164.060000002"/>
    <n v="141.197"/>
    <n v="136.08000000000001"/>
    <n v="0"/>
    <n v="0"/>
    <n v="418095.75894999999"/>
    <n v="406765.18612000003"/>
    <n v="58144.483079999998"/>
    <n v="-19588.612300000001"/>
    <n v="0"/>
    <n v="0"/>
    <n v="0"/>
    <n v="0"/>
    <n v="5889.9818800000003"/>
    <n v="4590.0325000000003"/>
    <s v="IMSS Muerte (invalidez y vida)"/>
    <s v="Pensiones"/>
    <s v="Pensiones IMSS"/>
    <x v="47"/>
    <x v="1"/>
    <n v="9930.3873499999991"/>
    <n v="6656.5933399999994"/>
    <n v="770211891.61088026"/>
    <n v="686509089.51392007"/>
    <n v="736376107.87258017"/>
    <n v="657385268.86126006"/>
    <n v="11124555.437059999"/>
    <n v="10033510.22236"/>
    <n v="11838885.316400001"/>
    <n v="10996134.72649"/>
    <n v="9930.3873499999991"/>
    <n v="6656.5933399999994"/>
    <n v="5.294577309919548E-2"/>
    <n v="4.3634545966209463E-2"/>
    <n v="1511.9052500000007"/>
    <n v="34.533549267729491"/>
    <n v="59.312710294226342"/>
    <n v="65.770528653024186"/>
    <n v="59.312710294226342"/>
    <n v="65.770528653024186"/>
    <n v="7.6472227242314319E-4"/>
    <n v="7.998605355375247E-4"/>
    <n v="6.3773032242003943E-4"/>
    <n v="6.6598337951561011E-4"/>
    <m/>
    <m/>
    <n v="5.294577309919548E-2"/>
    <n v="0"/>
    <m/>
    <n v="0"/>
    <m/>
    <n v="1299.94938"/>
    <n v="28.321136723977446"/>
    <n v="2.785531608070646"/>
    <n v="7098.4218197628816"/>
    <n v="9290.9562919185373"/>
    <n v="3.5315466598094867"/>
    <n v="2.785531608070646"/>
    <n v="-396.82798449178557"/>
    <n v="719.06350663527132"/>
    <n v="-2076.539062034527"/>
    <s v="Grandes"/>
    <n v="2024"/>
    <n v="3"/>
    <d v="2025-11-04T00:00:00"/>
    <x v="47"/>
    <x v="19"/>
  </r>
  <r>
    <n v="2025"/>
    <n v="9"/>
    <n v="908"/>
    <x v="14"/>
    <s v="Pensiones IMSS"/>
    <n v="38"/>
    <s v="aea92132c4cbeb263e6ac2bf6c183b5d81737f179f21efdc5863739672f0f470"/>
    <s v="1fdf26a6fd55ee3b01ed15163fbd21c844fce1e79898ad2d3ed4519ab872f9ee"/>
    <x v="19"/>
    <n v="9930.3873500000009"/>
    <n v="6656.5933399999994"/>
    <n v="11933.928890000003"/>
    <n v="10411.1335"/>
    <n v="611948.50663000008"/>
    <n v="599970.08860000013"/>
    <n v="811839.72717000009"/>
    <n v="797790.49274000013"/>
    <n v="35081594.755000003"/>
    <n v="34439164.060000002"/>
    <n v="141.197"/>
    <n v="136.08000000000001"/>
    <n v="0"/>
    <n v="0"/>
    <n v="611948.50662999996"/>
    <n v="599970.08860000002"/>
    <n v="91601.066309999995"/>
    <n v="11641.754359999999"/>
    <n v="0"/>
    <n v="0"/>
    <n v="0"/>
    <n v="0"/>
    <n v="9930.3873500000009"/>
    <n v="6868.5492100000001"/>
    <s v="Pensiones IMSS"/>
    <s v="Pensiones"/>
    <s v="Pensiones IMSS"/>
    <x v="54"/>
    <x v="1"/>
    <n v="9930.3873499999991"/>
    <n v="6656.5933399999994"/>
    <n v="770211891.61088026"/>
    <n v="686509089.51392007"/>
    <n v="736376107.87258017"/>
    <n v="657385268.86126006"/>
    <n v="23942240.545390002"/>
    <n v="21473044.214550003"/>
    <n v="20318076.806529999"/>
    <n v="18461842.460820001"/>
    <n v="9930.3873499999991"/>
    <n v="6656.5933399999994"/>
    <n v="4.1476432964466486E-2"/>
    <n v="3.0999765443082975E-2"/>
    <n v="3273.7940100000014"/>
    <n v="49.181222928664006"/>
    <n v="100.00000000000003"/>
    <n v="100"/>
    <n v="100.00000000000003"/>
    <n v="100"/>
    <n v="1.2893058985665395E-3"/>
    <n v="1.3485482817590707E-3"/>
    <n v="9.6962930887239571E-4"/>
    <n v="1.012586325752435E-3"/>
    <m/>
    <m/>
    <n v="4.1476432964466486E-2"/>
    <n v="0"/>
    <m/>
    <n v="0"/>
    <m/>
    <n v="3061.8381400000007"/>
    <n v="44.577654558290632"/>
    <n v="1.9965025353098742"/>
    <n v="6162.3830477267329"/>
    <n v="9013.1702201895387"/>
    <n v="3.0118426682653685"/>
    <n v="1.9965025353098742"/>
    <n v="686.83215155898552"/>
    <n v="668.05827844734836"/>
    <n v="5153.6054622612746"/>
    <s v="Grandes"/>
    <n v="2024"/>
    <n v="3"/>
    <d v="2025-11-04T00:00:00"/>
    <x v="54"/>
    <x v="19"/>
  </r>
  <r>
    <n v="2025"/>
    <n v="9"/>
    <n v="50"/>
    <x v="15"/>
    <s v="Incendio"/>
    <n v="38"/>
    <s v="aea92132c4cbeb263e6ac2bf6c183b5d81737f179f21efdc5863739672f0f470"/>
    <s v="1fdf26a6fd55ee3b01ed15163fbd21c844fce1e79898ad2d3ed4519ab872f9ee"/>
    <x v="32"/>
    <n v="0"/>
    <n v="0"/>
    <n v="0"/>
    <n v="-1750.6037900000001"/>
    <n v="110.12943"/>
    <n v="-179.43788000000001"/>
    <n v="145.47813000000002"/>
    <n v="-264.53361999999993"/>
    <n v="35081594.755000003"/>
    <n v="34439164.060000002"/>
    <n v="141.197"/>
    <n v="136.08000000000001"/>
    <n v="0"/>
    <n v="0"/>
    <n v="110.12943"/>
    <n v="131.60095999999999"/>
    <n v="0"/>
    <n v="0"/>
    <n v="0"/>
    <n v="0"/>
    <n v="0"/>
    <n v="0"/>
    <n v="0"/>
    <n v="0"/>
    <s v="Incendio"/>
    <s v="Daños Sin Autos"/>
    <s v="Incendio"/>
    <x v="0"/>
    <x v="1"/>
    <n v="38955130.270920001"/>
    <n v="44827465.708169997"/>
    <n v="770211891.61088026"/>
    <n v="686509089.51392007"/>
    <n v="736376107.87258017"/>
    <n v="657385268.86126006"/>
    <n v="27474382.985769995"/>
    <n v="23111339.717599995"/>
    <n v="16264256.545360003"/>
    <n v="14501632.43141"/>
    <m/>
    <m/>
    <m/>
    <m/>
    <m/>
    <m/>
    <m/>
    <m/>
    <m/>
    <m/>
    <m/>
    <m/>
    <m/>
    <m/>
    <m/>
    <m/>
    <m/>
    <n v="0"/>
    <m/>
    <n v="0"/>
    <m/>
    <n v="0"/>
    <m/>
    <n v="-161.37468298221089"/>
    <m/>
    <m/>
    <n v="6.7712550950518923E-4"/>
    <n v="-16.315633259818153"/>
    <m/>
    <m/>
    <m/>
    <s v="Resto"/>
    <n v="2024"/>
    <n v="3"/>
    <d v="2025-11-04T00:00:00"/>
    <x v="0"/>
    <x v="32"/>
  </r>
  <r>
    <n v="2025"/>
    <n v="9"/>
    <n v="50"/>
    <x v="15"/>
    <s v="Automoviles Residentes"/>
    <n v="38"/>
    <s v="aea92132c4cbeb263e6ac2bf6c183b5d81737f179f21efdc5863739672f0f470"/>
    <s v="1fdf26a6fd55ee3b01ed15163fbd21c844fce1e79898ad2d3ed4519ab872f9ee"/>
    <x v="39"/>
    <n v="-1.3650899999999999"/>
    <n v="-2.827"/>
    <n v="-2.2543700000000002"/>
    <n v="-4.4658500000000014"/>
    <n v="-272.12912999999998"/>
    <n v="107.12445000000002"/>
    <n v="-267.15989999999999"/>
    <n v="150.40416000000002"/>
    <n v="35081594.755000003"/>
    <n v="34439164.060000002"/>
    <n v="141.197"/>
    <n v="136.08000000000001"/>
    <n v="0"/>
    <n v="0"/>
    <n v="5.6075100000000004"/>
    <n v="8.2152900000000013"/>
    <n v="0"/>
    <n v="0"/>
    <n v="0"/>
    <n v="0"/>
    <n v="0"/>
    <n v="0"/>
    <n v="0"/>
    <n v="0"/>
    <s v="Automoviles Residentes"/>
    <s v="Automóviles"/>
    <s v="Automóviles"/>
    <x v="13"/>
    <x v="1"/>
    <n v="38955130.270920001"/>
    <n v="44827465.708169997"/>
    <n v="770211891.61088026"/>
    <n v="686509089.51392007"/>
    <n v="736376107.87258017"/>
    <n v="657385268.86126006"/>
    <n v="94745679.091170013"/>
    <n v="85247038.221249983"/>
    <n v="54974799.952469975"/>
    <n v="52348957.372600004"/>
    <n v="-1.3650899999999999"/>
    <n v="-2.827"/>
    <n v="-1.4407939370896565E-6"/>
    <n v="-3.3162442461200939E-6"/>
    <n v="1.46191"/>
    <n v="-51.712415988680583"/>
    <n v="100"/>
    <n v="100"/>
    <n v="-3.5042624437558086E-6"/>
    <n v="-6.3064015672979859E-6"/>
    <n v="-1.7723564318709051E-7"/>
    <n v="-1.8537945289178369E-7"/>
    <n v="-4.1179352803640891E-7"/>
    <n v="-4.3003701693787626E-7"/>
    <m/>
    <m/>
    <m/>
    <n v="0"/>
    <m/>
    <n v="0"/>
    <m/>
    <n v="0"/>
    <m/>
    <n v="-354.03083049667924"/>
    <n v="19934.885611937672"/>
    <n v="-3789.3332154227105"/>
    <n v="-4.950070400170204E-4"/>
    <n v="-31.743006029002029"/>
    <m/>
    <m/>
    <m/>
    <s v="Resto"/>
    <n v="2024"/>
    <n v="3"/>
    <d v="2025-11-04T00:00:00"/>
    <x v="13"/>
    <x v="39"/>
  </r>
  <r>
    <n v="2025"/>
    <n v="9"/>
    <n v="50"/>
    <x v="15"/>
    <s v="Daños"/>
    <n v="38"/>
    <s v="aea92132c4cbeb263e6ac2bf6c183b5d81737f179f21efdc5863739672f0f470"/>
    <s v="1fdf26a6fd55ee3b01ed15163fbd21c844fce1e79898ad2d3ed4519ab872f9ee"/>
    <x v="43"/>
    <n v="-1.3650899999999999"/>
    <n v="-2.827"/>
    <n v="-2.2543699999999998"/>
    <n v="-14909.349480000001"/>
    <n v="-145.24493999999999"/>
    <n v="-101.87731000000005"/>
    <n v="276.8482600000001"/>
    <n v="-1824.0489700000001"/>
    <n v="35081594.755000003"/>
    <n v="34439164.060000002"/>
    <n v="141.197"/>
    <n v="136.08000000000001"/>
    <n v="0"/>
    <n v="0"/>
    <n v="132.49170000000001"/>
    <n v="785.15796"/>
    <n v="0"/>
    <n v="0"/>
    <n v="0"/>
    <n v="0"/>
    <n v="0"/>
    <n v="0"/>
    <n v="0"/>
    <n v="0"/>
    <s v="Daños"/>
    <s v="Totales"/>
    <s v="Daños Total"/>
    <x v="23"/>
    <x v="1"/>
    <n v="38955130.270920001"/>
    <n v="44827465.708169997"/>
    <n v="770211891.61088026"/>
    <n v="686509089.51392007"/>
    <n v="736376107.87258017"/>
    <n v="657385268.86126006"/>
    <n v="283175278.75795996"/>
    <n v="248348596.68529999"/>
    <n v="126891670.49083996"/>
    <n v="126522432.59303005"/>
    <n v="-1.3650899999999999"/>
    <n v="-2.827"/>
    <n v="-4.8206538578771599E-7"/>
    <n v="-1.1383192970412839E-6"/>
    <n v="1.46191"/>
    <n v="-51.712415988680583"/>
    <n v="100"/>
    <n v="100"/>
    <n v="-3.5042624437558086E-6"/>
    <n v="-6.3064015672979859E-6"/>
    <n v="-1.7723564318709051E-7"/>
    <n v="-1.8537945289178369E-7"/>
    <n v="-4.1179352803640891E-7"/>
    <n v="-4.3003701693787626E-7"/>
    <m/>
    <m/>
    <m/>
    <n v="0"/>
    <m/>
    <n v="0"/>
    <m/>
    <n v="0"/>
    <m/>
    <n v="42.568487526810351"/>
    <n v="10639.953409665297"/>
    <n v="3603.7251503360471"/>
    <n v="-1.1446373070680389E-4"/>
    <n v="-83.125471975091486"/>
    <m/>
    <m/>
    <m/>
    <s v="Resto"/>
    <n v="2024"/>
    <n v="3"/>
    <d v="2025-11-04T00:00:00"/>
    <x v="23"/>
    <x v="43"/>
  </r>
  <r>
    <n v="2025"/>
    <n v="9"/>
    <n v="50"/>
    <x v="15"/>
    <s v="Automoviles"/>
    <n v="38"/>
    <s v="aea92132c4cbeb263e6ac2bf6c183b5d81737f179f21efdc5863739672f0f470"/>
    <s v="1fdf26a6fd55ee3b01ed15163fbd21c844fce1e79898ad2d3ed4519ab872f9ee"/>
    <x v="18"/>
    <n v="-1.3650899999999999"/>
    <n v="-2.827"/>
    <n v="-2.2543699999999998"/>
    <n v="-4.4658500000000014"/>
    <n v="-272.12912999999998"/>
    <n v="107.12445000000002"/>
    <n v="-267.15989999999999"/>
    <n v="150.40415999999999"/>
    <n v="35081594.755000003"/>
    <n v="34439164.060000002"/>
    <n v="141.197"/>
    <n v="136.08000000000001"/>
    <n v="0"/>
    <n v="0"/>
    <n v="5.6075100000000004"/>
    <n v="8.2152900000000013"/>
    <n v="0"/>
    <n v="0"/>
    <n v="0"/>
    <n v="0"/>
    <n v="0"/>
    <n v="0"/>
    <n v="0"/>
    <n v="0"/>
    <s v="Automoviles"/>
    <s v="Totales"/>
    <s v="Automoviles Total"/>
    <x v="11"/>
    <x v="1"/>
    <n v="38955130.270920001"/>
    <n v="44827465.708169997"/>
    <n v="770211891.61088026"/>
    <n v="686509089.51392007"/>
    <n v="736376107.87258017"/>
    <n v="657385268.86126006"/>
    <n v="155156263.74667996"/>
    <n v="139227565.87292001"/>
    <n v="88685882.672319964"/>
    <n v="83821223.317339987"/>
    <n v="-1.3650899999999999"/>
    <n v="-2.827"/>
    <n v="-8.7981623624860603E-7"/>
    <n v="-2.030488705505593E-6"/>
    <n v="1.46191"/>
    <n v="-51.712415988680583"/>
    <n v="100"/>
    <n v="100"/>
    <n v="-3.5042624437558086E-6"/>
    <n v="-6.3064015672979859E-6"/>
    <n v="-1.7723564318709051E-7"/>
    <n v="-1.8537945289178369E-7"/>
    <n v="-4.1179352803640891E-7"/>
    <n v="-4.3003701693787626E-7"/>
    <m/>
    <m/>
    <m/>
    <n v="0"/>
    <m/>
    <n v="0"/>
    <m/>
    <n v="0"/>
    <m/>
    <n v="-354.03083049667924"/>
    <n v="19934.885611937672"/>
    <n v="-3789.3332154227105"/>
    <n v="-3.0684605238183536E-4"/>
    <n v="-31.743006029002029"/>
    <m/>
    <m/>
    <m/>
    <s v="Resto"/>
    <n v="2024"/>
    <n v="3"/>
    <d v="2025-11-04T00:00:00"/>
    <x v="11"/>
    <x v="18"/>
  </r>
  <r>
    <n v="2025"/>
    <n v="9"/>
    <n v="50"/>
    <x v="15"/>
    <s v="Daños Sin Autos"/>
    <n v="38"/>
    <s v="aea92132c4cbeb263e6ac2bf6c183b5d81737f179f21efdc5863739672f0f470"/>
    <s v="1fdf26a6fd55ee3b01ed15163fbd21c844fce1e79898ad2d3ed4519ab872f9ee"/>
    <x v="40"/>
    <n v="0"/>
    <n v="0"/>
    <n v="0"/>
    <n v="-14904.88363"/>
    <n v="126.88418999999999"/>
    <n v="-209.00176000000005"/>
    <n v="544.00815999999998"/>
    <n v="-1974.4531299999999"/>
    <n v="35081594.755000003"/>
    <n v="34439164.060000002"/>
    <n v="141.197"/>
    <n v="136.08000000000001"/>
    <n v="0"/>
    <n v="0"/>
    <n v="126.88418999999999"/>
    <n v="776.94267000000013"/>
    <n v="0"/>
    <n v="0"/>
    <n v="0"/>
    <n v="0"/>
    <n v="0"/>
    <n v="0"/>
    <n v="0"/>
    <n v="0"/>
    <s v="Daños Sin Autos"/>
    <s v="Totales"/>
    <s v="Daños Sin Autos Total"/>
    <x v="24"/>
    <x v="1"/>
    <n v="38955130.270920001"/>
    <n v="44827465.708169997"/>
    <n v="770211891.61088026"/>
    <n v="686509089.51392007"/>
    <n v="736376107.87258017"/>
    <n v="657385268.86126006"/>
    <n v="128019015.01128"/>
    <n v="109121030.81238005"/>
    <n v="38205787.818519995"/>
    <n v="42701209.275690004"/>
    <n v="-1.3650899999999999"/>
    <n v="-2.827"/>
    <m/>
    <m/>
    <m/>
    <m/>
    <m/>
    <m/>
    <m/>
    <m/>
    <m/>
    <m/>
    <m/>
    <m/>
    <m/>
    <m/>
    <m/>
    <n v="0"/>
    <m/>
    <n v="0"/>
    <m/>
    <n v="0"/>
    <m/>
    <n v="-160.70962751701228"/>
    <m/>
    <m/>
    <n v="3.3210724668918812E-4"/>
    <n v="-83.668783438036684"/>
    <m/>
    <m/>
    <m/>
    <s v="Resto"/>
    <n v="2024"/>
    <n v="3"/>
    <d v="2025-11-04T00:00:00"/>
    <x v="24"/>
    <x v="40"/>
  </r>
  <r>
    <n v="2025"/>
    <n v="9"/>
    <n v="50"/>
    <x v="15"/>
    <s v="Huracan y Otros Riesgos Hidrometeorologicos"/>
    <n v="38"/>
    <s v="aea92132c4cbeb263e6ac2bf6c183b5d81737f179f21efdc5863739672f0f470"/>
    <s v="1fdf26a6fd55ee3b01ed15163fbd21c844fce1e79898ad2d3ed4519ab872f9ee"/>
    <x v="39"/>
    <n v="0"/>
    <n v="0"/>
    <n v="0"/>
    <n v="-4023.5561500000003"/>
    <n v="66.241849999999999"/>
    <n v="428.37148000000002"/>
    <n v="87.503690000000006"/>
    <n v="-686.37689999999998"/>
    <n v="35081594.755000003"/>
    <n v="34439164.060000002"/>
    <n v="141.197"/>
    <n v="136.08000000000001"/>
    <n v="0"/>
    <n v="0"/>
    <n v="66.241849999999999"/>
    <n v="525.13526999999999"/>
    <n v="0"/>
    <n v="0"/>
    <n v="0"/>
    <n v="0"/>
    <n v="0"/>
    <n v="0"/>
    <n v="0"/>
    <n v="0"/>
    <s v="Huracan y Otros Riesgos Hidrometeorologicos"/>
    <s v="Daños Sin Autos"/>
    <s v="Riesgos Catastroficos"/>
    <x v="14"/>
    <x v="1"/>
    <n v="38955130.270920001"/>
    <n v="44827465.708169997"/>
    <n v="770211891.61088026"/>
    <n v="686509089.51392007"/>
    <n v="736376107.87258017"/>
    <n v="657385268.86126006"/>
    <n v="20015897.230140001"/>
    <n v="17829353.362780001"/>
    <n v="3531534.8595499997"/>
    <n v="3750519.8539799992"/>
    <n v="0"/>
    <n v="0"/>
    <m/>
    <m/>
    <m/>
    <m/>
    <m/>
    <m/>
    <m/>
    <m/>
    <m/>
    <m/>
    <m/>
    <m/>
    <m/>
    <m/>
    <m/>
    <n v="0"/>
    <m/>
    <n v="0"/>
    <m/>
    <n v="0"/>
    <m/>
    <n v="-84.536353820753902"/>
    <m/>
    <m/>
    <n v="1.875724086960896E-3"/>
    <n v="-87.385754912253375"/>
    <m/>
    <m/>
    <m/>
    <s v="Resto"/>
    <n v="2024"/>
    <n v="3"/>
    <d v="2025-11-04T00:00:00"/>
    <x v="14"/>
    <x v="39"/>
  </r>
  <r>
    <n v="2025"/>
    <n v="9"/>
    <n v="50"/>
    <x v="15"/>
    <s v="Riesgos Catastroficos"/>
    <n v="38"/>
    <s v="aea92132c4cbeb263e6ac2bf6c183b5d81737f179f21efdc5863739672f0f470"/>
    <s v="1fdf26a6fd55ee3b01ed15163fbd21c844fce1e79898ad2d3ed4519ab872f9ee"/>
    <x v="39"/>
    <n v="0"/>
    <n v="0"/>
    <n v="0"/>
    <n v="-7573.4325200000003"/>
    <n v="-7.3035600000000045"/>
    <n v="485.32537000000002"/>
    <n v="366.74964999999997"/>
    <n v="-986.22275000000002"/>
    <n v="35081594.755000003"/>
    <n v="34439164.060000002"/>
    <n v="141.197"/>
    <n v="136.08000000000001"/>
    <n v="0"/>
    <n v="0"/>
    <n v="-7.3035600000000001"/>
    <n v="589.54206000000011"/>
    <n v="0"/>
    <n v="0"/>
    <n v="0"/>
    <n v="0"/>
    <n v="0"/>
    <n v="0"/>
    <n v="0"/>
    <n v="0"/>
    <s v="Riesgos Catastroficos"/>
    <s v="Daños Sin Autos"/>
    <s v="Riesgos Catastroficos"/>
    <x v="15"/>
    <x v="1"/>
    <n v="38955130.270920001"/>
    <n v="44827465.708169997"/>
    <n v="770211891.61088026"/>
    <n v="686509089.51392007"/>
    <n v="736376107.87258017"/>
    <n v="657385268.86126006"/>
    <n v="33259292.609760001"/>
    <n v="29883949.022059996"/>
    <n v="4197920.345660001"/>
    <n v="3819120.5799400005"/>
    <n v="0"/>
    <n v="0"/>
    <m/>
    <m/>
    <m/>
    <m/>
    <m/>
    <m/>
    <m/>
    <m/>
    <m/>
    <m/>
    <m/>
    <m/>
    <m/>
    <m/>
    <m/>
    <n v="0"/>
    <m/>
    <n v="0"/>
    <m/>
    <n v="0"/>
    <m/>
    <n v="-101.50487908761086"/>
    <m/>
    <m/>
    <n v="-1.7398043313401011E-4"/>
    <n v="-101.23885308539309"/>
    <m/>
    <m/>
    <m/>
    <s v="Resto"/>
    <n v="2024"/>
    <n v="3"/>
    <d v="2025-11-04T00:00:00"/>
    <x v="15"/>
    <x v="39"/>
  </r>
  <r>
    <n v="2025"/>
    <n v="9"/>
    <n v="50"/>
    <x v="15"/>
    <s v="Diversos"/>
    <n v="38"/>
    <s v="aea92132c4cbeb263e6ac2bf6c183b5d81737f179f21efdc5863739672f0f470"/>
    <s v="1fdf26a6fd55ee3b01ed15163fbd21c844fce1e79898ad2d3ed4519ab872f9ee"/>
    <x v="44"/>
    <n v="0"/>
    <n v="0"/>
    <n v="0"/>
    <n v="-5332.5449599999993"/>
    <n v="24.058319999999998"/>
    <n v="-422.88925000000006"/>
    <n v="31.780380000000036"/>
    <n v="-539.46660000000008"/>
    <n v="35081594.755000003"/>
    <n v="34439164.060000002"/>
    <n v="141.197"/>
    <n v="136.08000000000001"/>
    <n v="0"/>
    <n v="0"/>
    <n v="24.058319999999998"/>
    <n v="55.79965"/>
    <n v="0"/>
    <n v="0"/>
    <n v="0"/>
    <n v="0"/>
    <n v="0"/>
    <n v="0"/>
    <n v="0"/>
    <n v="0"/>
    <s v="Diversos"/>
    <s v="Daños Sin Autos"/>
    <s v="Diversos"/>
    <x v="6"/>
    <x v="1"/>
    <n v="38955130.270920001"/>
    <n v="44827465.708169997"/>
    <n v="770211891.61088026"/>
    <n v="686509089.51392007"/>
    <n v="736376107.87258017"/>
    <n v="657385268.86126006"/>
    <n v="28533293.443849999"/>
    <n v="24344761.40859"/>
    <n v="7125790.0811699983"/>
    <n v="6803443.1380700013"/>
    <n v="0"/>
    <n v="0"/>
    <m/>
    <m/>
    <m/>
    <m/>
    <m/>
    <m/>
    <m/>
    <m/>
    <m/>
    <m/>
    <m/>
    <m/>
    <m/>
    <m/>
    <m/>
    <n v="0"/>
    <m/>
    <n v="0"/>
    <m/>
    <n v="0"/>
    <m/>
    <n v="-105.68903560447565"/>
    <m/>
    <m/>
    <n v="3.3762319302072137E-4"/>
    <n v="-56.884460744825475"/>
    <m/>
    <m/>
    <m/>
    <s v="Resto"/>
    <n v="2024"/>
    <n v="3"/>
    <d v="2025-11-04T00:00:00"/>
    <x v="6"/>
    <x v="44"/>
  </r>
  <r>
    <n v="2025"/>
    <n v="9"/>
    <n v="50"/>
    <x v="15"/>
    <s v="Responsabilidad Civil y Riesgos Profesionales"/>
    <n v="38"/>
    <s v="aea92132c4cbeb263e6ac2bf6c183b5d81737f179f21efdc5863739672f0f470"/>
    <s v="1fdf26a6fd55ee3b01ed15163fbd21c844fce1e79898ad2d3ed4519ab872f9ee"/>
    <x v="32"/>
    <n v="0"/>
    <n v="0"/>
    <n v="0"/>
    <n v="-248.30235999999996"/>
    <n v="0"/>
    <n v="-92"/>
    <n v="0"/>
    <n v="-184.23016000000001"/>
    <n v="35081594.755000003"/>
    <n v="34439164.060000002"/>
    <n v="141.197"/>
    <n v="136.08000000000001"/>
    <n v="0"/>
    <n v="0"/>
    <n v="0"/>
    <n v="0"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38955130.270920001"/>
    <n v="44827465.708169997"/>
    <n v="770211891.61088026"/>
    <n v="686509089.51392007"/>
    <n v="736376107.87258017"/>
    <n v="657385268.86126006"/>
    <n v="16329723.705329999"/>
    <n v="14886594.835909994"/>
    <n v="6466126.8833499998"/>
    <n v="5654617.57862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22"/>
    <x v="32"/>
  </r>
  <r>
    <n v="2025"/>
    <n v="9"/>
    <n v="50"/>
    <x v="15"/>
    <s v="Terremoto y Erupcion Volcanica"/>
    <n v="38"/>
    <s v="aea92132c4cbeb263e6ac2bf6c183b5d81737f179f21efdc5863739672f0f470"/>
    <s v="1fdf26a6fd55ee3b01ed15163fbd21c844fce1e79898ad2d3ed4519ab872f9ee"/>
    <x v="39"/>
    <n v="0"/>
    <n v="0"/>
    <n v="0"/>
    <n v="-3549.87637"/>
    <n v="-73.545410000000004"/>
    <n v="56.953890000000001"/>
    <n v="279.24596000000003"/>
    <n v="-299.84585000000004"/>
    <n v="35081594.755000003"/>
    <n v="34439164.060000002"/>
    <n v="141.197"/>
    <n v="136.08000000000001"/>
    <n v="0"/>
    <n v="0"/>
    <n v="-73.545410000000004"/>
    <n v="64.406790000000001"/>
    <n v="0"/>
    <n v="0"/>
    <n v="0"/>
    <n v="0"/>
    <n v="0"/>
    <n v="0"/>
    <n v="0"/>
    <n v="0"/>
    <s v="Terremoto y Erupcion Volcanica"/>
    <s v="Daños Sin Autos"/>
    <s v="Riesgos Catastroficos"/>
    <x v="16"/>
    <x v="1"/>
    <n v="38955130.270920001"/>
    <n v="44827465.708169997"/>
    <n v="770211891.61088026"/>
    <n v="686509089.51392007"/>
    <n v="736376107.87258017"/>
    <n v="657385268.86126006"/>
    <n v="13243395.535650002"/>
    <n v="12054429.980210001"/>
    <n v="689036.33412999962"/>
    <n v="51228.88828999993"/>
    <n v="0"/>
    <n v="0"/>
    <m/>
    <m/>
    <m/>
    <m/>
    <m/>
    <m/>
    <m/>
    <m/>
    <m/>
    <m/>
    <m/>
    <m/>
    <m/>
    <m/>
    <m/>
    <n v="0"/>
    <m/>
    <n v="0"/>
    <m/>
    <n v="0"/>
    <m/>
    <n v="-229.13149567132288"/>
    <m/>
    <m/>
    <n v="-1.067366209256017E-2"/>
    <n v="-214.18890772230691"/>
    <m/>
    <m/>
    <m/>
    <s v="Resto"/>
    <n v="2024"/>
    <n v="3"/>
    <d v="2025-11-04T00:00:00"/>
    <x v="16"/>
    <x v="39"/>
  </r>
  <r>
    <n v="2025"/>
    <n v="9"/>
    <n v="50"/>
    <x v="15"/>
    <s v="RC General"/>
    <n v="38"/>
    <s v="aea92132c4cbeb263e6ac2bf6c183b5d81737f179f21efdc5863739672f0f470"/>
    <s v="1fdf26a6fd55ee3b01ed15163fbd21c844fce1e79898ad2d3ed4519ab872f9ee"/>
    <x v="39"/>
    <n v="0"/>
    <n v="0"/>
    <n v="0"/>
    <n v="-248.30235999999996"/>
    <n v="0"/>
    <n v="-92"/>
    <n v="0"/>
    <n v="-184.23016000000001"/>
    <n v="35081594.755000003"/>
    <n v="34439164.060000002"/>
    <n v="141.197"/>
    <n v="136.08000000000001"/>
    <n v="0"/>
    <n v="0"/>
    <n v="0"/>
    <n v="0"/>
    <n v="0"/>
    <n v="0"/>
    <n v="0"/>
    <n v="0"/>
    <n v="0"/>
    <n v="0"/>
    <n v="0"/>
    <n v="0"/>
    <s v="RC General"/>
    <s v="Daños Sin Autos"/>
    <s v="Responsabilidad Civil y Riesgos Profesionales"/>
    <x v="21"/>
    <x v="1"/>
    <n v="38955130.270920001"/>
    <n v="44827465.708169997"/>
    <n v="770211891.61088026"/>
    <n v="686509089.51392007"/>
    <n v="736376107.87258017"/>
    <n v="657385268.86126006"/>
    <n v="12779803.45988"/>
    <n v="11517178.810919996"/>
    <n v="5456545.1292399997"/>
    <n v="4845520.442519997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21"/>
    <x v="39"/>
  </r>
  <r>
    <n v="2025"/>
    <n v="9"/>
    <n v="50"/>
    <x v="15"/>
    <s v="Tecnicos"/>
    <n v="38"/>
    <s v="aea92132c4cbeb263e6ac2bf6c183b5d81737f179f21efdc5863739672f0f470"/>
    <s v="1fdf26a6fd55ee3b01ed15163fbd21c844fce1e79898ad2d3ed4519ab872f9ee"/>
    <x v="18"/>
    <n v="0"/>
    <n v="0"/>
    <n v="0"/>
    <n v="-449.24630999999988"/>
    <n v="0"/>
    <n v="-160.309"/>
    <n v="0"/>
    <n v="-205.95680999999996"/>
    <n v="35081594.755000003"/>
    <n v="34439164.060000002"/>
    <n v="141.197"/>
    <n v="136.08000000000001"/>
    <n v="0"/>
    <n v="0"/>
    <n v="0"/>
    <n v="20.55"/>
    <n v="0"/>
    <n v="0"/>
    <n v="0"/>
    <n v="0"/>
    <n v="0"/>
    <n v="0"/>
    <n v="0"/>
    <n v="0"/>
    <s v="Tecnicos"/>
    <s v="Daños Sin Autos"/>
    <s v="Diversos"/>
    <x v="7"/>
    <x v="1"/>
    <n v="38955130.270920001"/>
    <n v="44827465.708169997"/>
    <n v="770211891.61088026"/>
    <n v="686509089.51392007"/>
    <n v="736376107.87258017"/>
    <n v="657385268.86126006"/>
    <n v="14178888.769369997"/>
    <n v="13386827.930269996"/>
    <n v="4549067.9512800006"/>
    <n v="4465912.847530002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7"/>
    <x v="18"/>
  </r>
  <r>
    <n v="2025"/>
    <n v="9"/>
    <n v="50"/>
    <x v="15"/>
    <s v="Miscelaneos"/>
    <n v="38"/>
    <s v="aea92132c4cbeb263e6ac2bf6c183b5d81737f179f21efdc5863739672f0f470"/>
    <s v="1fdf26a6fd55ee3b01ed15163fbd21c844fce1e79898ad2d3ed4519ab872f9ee"/>
    <x v="18"/>
    <n v="0"/>
    <n v="0"/>
    <n v="0"/>
    <n v="-4883.2986499999997"/>
    <n v="24.058319999999998"/>
    <n v="-262.58024999999998"/>
    <n v="31.780380000000008"/>
    <n v="-333.50978999999995"/>
    <n v="35081594.755000003"/>
    <n v="34439164.060000002"/>
    <n v="141.197"/>
    <n v="136.08000000000001"/>
    <n v="0"/>
    <n v="0"/>
    <n v="24.058319999999998"/>
    <n v="35.249650000000003"/>
    <n v="0"/>
    <n v="0"/>
    <n v="0"/>
    <n v="0"/>
    <n v="0"/>
    <n v="0"/>
    <n v="0"/>
    <n v="0"/>
    <s v="Miscelaneos"/>
    <s v="Daños Sin Autos"/>
    <s v="Diversos"/>
    <x v="8"/>
    <x v="1"/>
    <n v="38955130.270920001"/>
    <n v="44827465.708169997"/>
    <n v="770211891.61088026"/>
    <n v="686509089.51392007"/>
    <n v="736376107.87258017"/>
    <n v="657385268.86126006"/>
    <n v="14354404.674479999"/>
    <n v="10957933.478320003"/>
    <n v="2576722.12989"/>
    <n v="2337530.29054"/>
    <n v="0"/>
    <n v="0"/>
    <m/>
    <m/>
    <m/>
    <m/>
    <m/>
    <m/>
    <m/>
    <m/>
    <m/>
    <m/>
    <m/>
    <m/>
    <m/>
    <m/>
    <m/>
    <n v="0"/>
    <m/>
    <n v="0"/>
    <m/>
    <n v="0"/>
    <m/>
    <n v="-109.16227324789278"/>
    <m/>
    <m/>
    <n v="9.3367925555197702E-4"/>
    <n v="-31.748769136714838"/>
    <m/>
    <m/>
    <m/>
    <s v="Resto"/>
    <n v="2024"/>
    <n v="3"/>
    <d v="2025-11-04T00:00:00"/>
    <x v="8"/>
    <x v="18"/>
  </r>
  <r>
    <n v="2025"/>
    <n v="9"/>
    <n v="50"/>
    <x v="15"/>
    <s v="AP Gpo y Col"/>
    <n v="38"/>
    <s v="aea92132c4cbeb263e6ac2bf6c183b5d81737f179f21efdc5863739672f0f470"/>
    <s v="1fdf26a6fd55ee3b01ed15163fbd21c844fce1e79898ad2d3ed4519ab872f9ee"/>
    <x v="3"/>
    <n v="116541.27370999999"/>
    <n v="157061.11686000001"/>
    <n v="311819.94682000001"/>
    <n v="295374.91264"/>
    <n v="6027.4080299999987"/>
    <n v="20852.391"/>
    <n v="-295.23182999999955"/>
    <n v="14421.529599999996"/>
    <n v="35081594.755000003"/>
    <n v="34439164.060000002"/>
    <n v="141.197"/>
    <n v="136.08000000000001"/>
    <n v="0"/>
    <n v="0"/>
    <n v="6027.4080300000005"/>
    <n v="20852.391"/>
    <n v="143798.00552000001"/>
    <n v="178667.76772999999"/>
    <n v="0"/>
    <n v="0"/>
    <n v="0"/>
    <n v="0"/>
    <n v="0"/>
    <n v="0"/>
    <s v="AP Gpo y Col"/>
    <s v="Accidentes y Enfermedades"/>
    <s v="Accidentes Personales"/>
    <x v="3"/>
    <x v="1"/>
    <n v="38955130.270920001"/>
    <n v="44827465.708169997"/>
    <n v="770211891.61088026"/>
    <n v="686509089.51392007"/>
    <n v="736376107.87258017"/>
    <n v="657385268.86126006"/>
    <n v="2314846.5560099999"/>
    <n v="2258296.9561299994"/>
    <n v="870337.63396000001"/>
    <n v="837886.56105000013"/>
    <n v="688323.78201999993"/>
    <n v="676961.63794000004"/>
    <n v="5.0345139900277927"/>
    <n v="6.9548478305152859"/>
    <n v="-40519.843150000015"/>
    <n v="-25.798774362542133"/>
    <n v="16.931170584864923"/>
    <n v="23.200888803380103"/>
    <n v="0.29916797325408517"/>
    <n v="0.35036804864785148"/>
    <n v="1.5131066525895444E-2"/>
    <n v="1.58263246816484E-2"/>
    <n v="2.2878228308849703E-2"/>
    <n v="2.3891791358827585E-2"/>
    <m/>
    <m/>
    <m/>
    <n v="0"/>
    <m/>
    <n v="0"/>
    <m/>
    <n v="0"/>
    <m/>
    <n v="-71.094882932129948"/>
    <n v="5.1719084905477635"/>
    <n v="13.27660939695676"/>
    <n v="0.69253675755413946"/>
    <n v="-71.094882932129934"/>
    <n v="-19.516537679417723"/>
    <n v="4.1915797150341456"/>
    <n v="11.67104244091291"/>
    <s v="Medianas"/>
    <n v="2024"/>
    <n v="3"/>
    <d v="2025-11-04T00:00:00"/>
    <x v="3"/>
    <x v="3"/>
  </r>
  <r>
    <n v="2025"/>
    <n v="9"/>
    <n v="50"/>
    <x v="15"/>
    <s v="GMM. Individual"/>
    <n v="38"/>
    <s v="aea92132c4cbeb263e6ac2bf6c183b5d81737f179f21efdc5863739672f0f470"/>
    <s v="1fdf26a6fd55ee3b01ed15163fbd21c844fce1e79898ad2d3ed4519ab872f9ee"/>
    <x v="15"/>
    <n v="0"/>
    <n v="0"/>
    <n v="0"/>
    <n v="-128.30592000000001"/>
    <n v="0"/>
    <n v="0"/>
    <n v="0"/>
    <n v="0"/>
    <n v="35081594.755000003"/>
    <n v="34439164.060000002"/>
    <n v="141.197"/>
    <n v="136.08000000000001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38"/>
    <x v="1"/>
    <n v="38955130.270920001"/>
    <n v="44827465.708169997"/>
    <n v="770211891.61088026"/>
    <n v="686509089.51392007"/>
    <n v="736376107.87258017"/>
    <n v="657385268.86126006"/>
    <n v="64432853.400370002"/>
    <n v="58098326.261530012"/>
    <n v="45110846.690220006"/>
    <n v="40981977.13877999"/>
    <n v="688323.78201999993"/>
    <n v="676961.63794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38"/>
    <x v="15"/>
  </r>
  <r>
    <n v="2025"/>
    <n v="9"/>
    <n v="50"/>
    <x v="15"/>
    <s v="Accidentes y Enfermedades Total"/>
    <n v="38"/>
    <s v="aea92132c4cbeb263e6ac2bf6c183b5d81737f179f21efdc5863739672f0f470"/>
    <s v="1fdf26a6fd55ee3b01ed15163fbd21c844fce1e79898ad2d3ed4519ab872f9ee"/>
    <x v="7"/>
    <n v="688323.78201999993"/>
    <n v="676961.63794000004"/>
    <n v="1039523.47191"/>
    <n v="941585.63239999977"/>
    <n v="75209.345289999997"/>
    <n v="140931.54597000001"/>
    <n v="76889.156060000008"/>
    <n v="137950.23259"/>
    <n v="35081594.755000003"/>
    <n v="34439164.060000002"/>
    <n v="141.197"/>
    <n v="136.08000000000001"/>
    <n v="0"/>
    <n v="0"/>
    <n v="75257.659290000011"/>
    <n v="140934.54597000001"/>
    <n v="687636.38060999999"/>
    <n v="663703.72508"/>
    <n v="0"/>
    <n v="0"/>
    <n v="0"/>
    <n v="0"/>
    <n v="0"/>
    <n v="0"/>
    <s v="Accidentes y Enfermedades Total"/>
    <s v="Totales"/>
    <s v="Accidentes y Enfermedades Total"/>
    <x v="2"/>
    <x v="1"/>
    <n v="38955130.270920001"/>
    <n v="44827465.708169997"/>
    <n v="770211891.61088026"/>
    <n v="686509089.51392007"/>
    <n v="736376107.87258017"/>
    <n v="657385268.86126006"/>
    <n v="141339793.77810001"/>
    <n v="126298754.30562"/>
    <n v="98393742.550229996"/>
    <n v="90991856.303689986"/>
    <n v="688323.78201999993"/>
    <n v="676961.63794000004"/>
    <n v="0.48699928280683025"/>
    <n v="0.53600024929927348"/>
    <n v="11362.144079999882"/>
    <n v="1.6784029468161599"/>
    <n v="100"/>
    <n v="100"/>
    <n v="1.7669656788026031"/>
    <n v="1.5101492516821464"/>
    <n v="8.9368106298694863E-2"/>
    <n v="9.3474486021632969E-2"/>
    <n v="9.8609275285680476E-2"/>
    <n v="0.10297791417088653"/>
    <m/>
    <m/>
    <m/>
    <n v="0"/>
    <m/>
    <n v="0"/>
    <m/>
    <n v="0"/>
    <m/>
    <n v="-46.634130228011728"/>
    <n v="10.926448751964626"/>
    <n v="20.8182470130591"/>
    <n v="7.6437122260702331E-2"/>
    <n v="-46.600985037394793"/>
    <n v="3.6059245451899757"/>
    <n v="10.944397564195075"/>
    <n v="21.23455702361959"/>
    <s v="Resto"/>
    <n v="2024"/>
    <n v="3"/>
    <d v="2025-11-04T00:00:00"/>
    <x v="2"/>
    <x v="7"/>
  </r>
  <r>
    <n v="2025"/>
    <n v="9"/>
    <n v="50"/>
    <x v="15"/>
    <s v="Accidentes Personales"/>
    <n v="38"/>
    <s v="aea92132c4cbeb263e6ac2bf6c183b5d81737f179f21efdc5863739672f0f470"/>
    <s v="1fdf26a6fd55ee3b01ed15163fbd21c844fce1e79898ad2d3ed4519ab872f9ee"/>
    <x v="1"/>
    <n v="688323.78201999993"/>
    <n v="676961.63794000004"/>
    <n v="1039523.47191"/>
    <n v="941713.93831999996"/>
    <n v="75209.345289999997"/>
    <n v="140931.54597000001"/>
    <n v="76889.156059999994"/>
    <n v="137950.23259"/>
    <n v="35081594.755000003"/>
    <n v="34439164.060000002"/>
    <n v="141.197"/>
    <n v="136.08000000000001"/>
    <n v="0"/>
    <n v="0"/>
    <n v="75257.659290000011"/>
    <n v="140934.54597000001"/>
    <n v="687636.38060999999"/>
    <n v="663703.72508"/>
    <n v="0"/>
    <n v="0"/>
    <n v="0"/>
    <n v="0"/>
    <n v="0"/>
    <n v="0"/>
    <s v="Accidentes Personales"/>
    <s v="Accidentes y Enfermedades"/>
    <s v="Accidentes Personales"/>
    <x v="5"/>
    <x v="1"/>
    <n v="38955130.270920001"/>
    <n v="44827465.708169997"/>
    <n v="770211891.61088026"/>
    <n v="686509089.51392007"/>
    <n v="736376107.87258017"/>
    <n v="657385268.86126006"/>
    <n v="5244412.8470900012"/>
    <n v="5071348.0979000004"/>
    <n v="1202481.4765700002"/>
    <n v="1153504.7586699999"/>
    <n v="688323.78201999993"/>
    <n v="676961.63794000004"/>
    <n v="13.124896953944699"/>
    <n v="13.348751157908559"/>
    <n v="11362.144079999882"/>
    <n v="1.6784029468161599"/>
    <n v="100"/>
    <n v="100"/>
    <n v="1.7669656788026031"/>
    <n v="1.5101492516821464"/>
    <n v="8.9368106298694863E-2"/>
    <n v="9.3474486021632969E-2"/>
    <n v="9.8609275285680476E-2"/>
    <n v="0.10297791417088653"/>
    <m/>
    <m/>
    <m/>
    <n v="0"/>
    <m/>
    <n v="0"/>
    <m/>
    <n v="0"/>
    <m/>
    <n v="-46.634130228011728"/>
    <n v="10.926448751964626"/>
    <n v="20.8182470130591"/>
    <n v="6.2545117538550148"/>
    <n v="-46.600985037394793"/>
    <n v="3.6059245451899757"/>
    <n v="10.944397564195075"/>
    <n v="21.23455702361959"/>
    <s v="Grandes"/>
    <n v="2024"/>
    <n v="3"/>
    <d v="2025-11-04T00:00:00"/>
    <x v="5"/>
    <x v="1"/>
  </r>
  <r>
    <n v="2025"/>
    <n v="9"/>
    <n v="50"/>
    <x v="15"/>
    <s v="Gastos Medicos"/>
    <n v="38"/>
    <s v="aea92132c4cbeb263e6ac2bf6c183b5d81737f179f21efdc5863739672f0f470"/>
    <s v="1fdf26a6fd55ee3b01ed15163fbd21c844fce1e79898ad2d3ed4519ab872f9ee"/>
    <x v="39"/>
    <n v="0"/>
    <n v="0"/>
    <n v="0"/>
    <n v="-128.30592000000001"/>
    <n v="0"/>
    <n v="0"/>
    <n v="0"/>
    <n v="0"/>
    <n v="35081594.755000003"/>
    <n v="34439164.060000002"/>
    <n v="141.197"/>
    <n v="136.08000000000001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28"/>
    <x v="1"/>
    <n v="38955130.270920001"/>
    <n v="44827465.708169997"/>
    <n v="770211891.61088026"/>
    <n v="686509089.51392007"/>
    <n v="736376107.87258017"/>
    <n v="657385268.86126006"/>
    <n v="132603313.30395003"/>
    <n v="117579278.29793002"/>
    <n v="94497674.830779999"/>
    <n v="87465178.161119998"/>
    <n v="688323.78201999993"/>
    <n v="676961.63794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28"/>
    <x v="39"/>
  </r>
  <r>
    <n v="2025"/>
    <n v="9"/>
    <n v="50"/>
    <x v="15"/>
    <s v="AP Individual"/>
    <n v="38"/>
    <s v="aea92132c4cbeb263e6ac2bf6c183b5d81737f179f21efdc5863739672f0f470"/>
    <s v="1fdf26a6fd55ee3b01ed15163fbd21c844fce1e79898ad2d3ed4519ab872f9ee"/>
    <x v="1"/>
    <n v="571782.50830999995"/>
    <n v="519900.52107999998"/>
    <n v="727703.52509000001"/>
    <n v="646339.02568000008"/>
    <n v="69181.937260000006"/>
    <n v="120079.15497"/>
    <n v="77184.387890000027"/>
    <n v="123528.70299000002"/>
    <n v="35081594.755000003"/>
    <n v="34439164.060000002"/>
    <n v="141.197"/>
    <n v="136.08000000000001"/>
    <n v="0"/>
    <n v="0"/>
    <n v="69230.251260000005"/>
    <n v="120082.15497"/>
    <n v="543838.37508999999"/>
    <n v="485035.95735000004"/>
    <n v="0"/>
    <n v="0"/>
    <n v="0"/>
    <n v="0"/>
    <n v="0"/>
    <n v="0"/>
    <s v="AP Individual"/>
    <s v="Accidentes y Enfermedades"/>
    <s v="Accidentes Personales"/>
    <x v="4"/>
    <x v="1"/>
    <n v="38955130.270920001"/>
    <n v="44827465.708169997"/>
    <n v="770211891.61088026"/>
    <n v="686509089.51392007"/>
    <n v="736376107.87258017"/>
    <n v="657385268.86126006"/>
    <n v="2929566.2910799994"/>
    <n v="2813051.1417699996"/>
    <n v="332143.84261000005"/>
    <n v="315618.19761999999"/>
    <n v="688323.78201999993"/>
    <n v="676961.63794000004"/>
    <n v="19.517650447131867"/>
    <n v="18.481730152722122"/>
    <n v="51881.98722999997"/>
    <n v="9.9792143162742875"/>
    <n v="83.068829415135085"/>
    <n v="76.79911119661989"/>
    <n v="1.4677977055485179"/>
    <n v="1.1597812030342949"/>
    <n v="7.4237039772799426E-2"/>
    <n v="7.7648161339984575E-2"/>
    <n v="7.5731046976830765E-2"/>
    <n v="7.9086122812058943E-2"/>
    <m/>
    <m/>
    <m/>
    <n v="0"/>
    <m/>
    <n v="0"/>
    <m/>
    <n v="0"/>
    <m/>
    <n v="-42.386388980432045"/>
    <n v="12.09934481285182"/>
    <n v="23.096563688868233"/>
    <n v="20.82890855852256"/>
    <n v="-42.347594213898212"/>
    <n v="12.123311034766914"/>
    <n v="12.72993124998637"/>
    <n v="24.757371726844816"/>
    <s v="Grandes"/>
    <n v="2024"/>
    <n v="3"/>
    <d v="2025-11-04T00:00:00"/>
    <x v="4"/>
    <x v="1"/>
  </r>
  <r>
    <n v="2025"/>
    <n v="9"/>
    <n v="50"/>
    <x v="15"/>
    <s v="Vida Individual"/>
    <n v="38"/>
    <s v="aea92132c4cbeb263e6ac2bf6c183b5d81737f179f21efdc5863739672f0f470"/>
    <s v="1fdf26a6fd55ee3b01ed15163fbd21c844fce1e79898ad2d3ed4519ab872f9ee"/>
    <x v="1"/>
    <n v="35833878.989029996"/>
    <n v="41968536.144139998"/>
    <n v="46003427.516400002"/>
    <n v="50001522.583829999"/>
    <n v="23437984.332290005"/>
    <n v="25622548.939860005"/>
    <n v="30968443.242919996"/>
    <n v="30815721.799730007"/>
    <n v="35081594.755000003"/>
    <n v="34439164.060000002"/>
    <n v="141.197"/>
    <n v="136.08000000000001"/>
    <n v="0"/>
    <n v="0"/>
    <n v="23426042.79476"/>
    <n v="25619095.544939999"/>
    <n v="11837662.10737"/>
    <n v="11349446.940450002"/>
    <n v="26662669.953610003"/>
    <n v="30943128.405030001"/>
    <n v="9171209.0354199987"/>
    <n v="11025407.739109999"/>
    <n v="0"/>
    <n v="0"/>
    <s v="Vida Individual"/>
    <s v="Vida"/>
    <s v="Vida"/>
    <x v="35"/>
    <x v="1"/>
    <n v="38955130.270920001"/>
    <n v="44827465.708169997"/>
    <n v="770211891.61088026"/>
    <n v="686509089.51392007"/>
    <n v="736376107.87258017"/>
    <n v="657385268.86126006"/>
    <n v="237940342.15414003"/>
    <n v="211843669.84491"/>
    <n v="117088322.10185003"/>
    <n v="108945740.33868003"/>
    <n v="38266807.853989996"/>
    <n v="44150506.897230007"/>
    <n v="15.060026670809975"/>
    <n v="19.811088136296455"/>
    <n v="-6134657.1551100016"/>
    <n v="-14.617276938229773"/>
    <n v="93.642195413207631"/>
    <n v="95.057880630523613"/>
    <n v="91.987573240847254"/>
    <n v="93.622370752248557"/>
    <n v="4.6524702331048502"/>
    <n v="4.8662468276646695"/>
    <n v="6.1133256332928738"/>
    <n v="6.384161333100602"/>
    <n v="11.205611336112845"/>
    <n v="3.8544153346971326"/>
    <m/>
    <n v="-4280458.451419998"/>
    <n v="-13.833308627980168"/>
    <n v="-1854198.7036899999"/>
    <n v="-16.817506867457364"/>
    <n v="0"/>
    <m/>
    <n v="-8.5259456922006649"/>
    <n v="65.407332372432222"/>
    <n v="61.051805218699876"/>
    <n v="20.017354345467794"/>
    <n v="-8.5602270631804025"/>
    <n v="4.3016648254460277"/>
    <n v="197.89416678970079"/>
    <n v="225.72990278171397"/>
    <s v="Grandes"/>
    <n v="2024"/>
    <n v="3"/>
    <d v="2025-11-04T00:00:00"/>
    <x v="35"/>
    <x v="1"/>
  </r>
  <r>
    <n v="2025"/>
    <n v="9"/>
    <n v="50"/>
    <x v="15"/>
    <s v="Vida Gpo y Col"/>
    <n v="38"/>
    <s v="aea92132c4cbeb263e6ac2bf6c183b5d81737f179f21efdc5863739672f0f470"/>
    <s v="1fdf26a6fd55ee3b01ed15163fbd21c844fce1e79898ad2d3ed4519ab872f9ee"/>
    <x v="16"/>
    <n v="2432928.8649600004"/>
    <n v="2181970.7530900002"/>
    <n v="3285080.0732600004"/>
    <n v="3011358.5670600003"/>
    <n v="1116722.7095999999"/>
    <n v="1082325.0287299999"/>
    <n v="1391847.6953400006"/>
    <n v="1559211.5262399998"/>
    <n v="35081594.755000003"/>
    <n v="34439164.060000002"/>
    <n v="141.197"/>
    <n v="136.08000000000001"/>
    <n v="0"/>
    <n v="0"/>
    <n v="1097867.1346499999"/>
    <n v="1047374.7702799999"/>
    <n v="2384054.3457499999"/>
    <n v="2097405.7173100002"/>
    <n v="448.40882000000056"/>
    <n v="37183.631039999993"/>
    <n v="2432480.4561399999"/>
    <n v="2144787.1220499999"/>
    <n v="0"/>
    <n v="0"/>
    <s v="Vida Gpo y Col"/>
    <s v="Vida"/>
    <s v="Vida"/>
    <x v="37"/>
    <x v="1"/>
    <n v="38955130.270920001"/>
    <n v="44827465.708169997"/>
    <n v="770211891.61088026"/>
    <n v="686509089.51392007"/>
    <n v="736376107.87258017"/>
    <n v="657385268.86126006"/>
    <n v="73920693.182379976"/>
    <n v="70894248.025429994"/>
    <n v="45785142.94049"/>
    <n v="42057026.428480007"/>
    <n v="38266807.853989996"/>
    <n v="44150506.897230007"/>
    <n v="3.2912690076612039"/>
    <n v="3.0777824913345868"/>
    <n v="250958.11187000014"/>
    <n v="11.501442515423532"/>
    <n v="6.3578045867923745"/>
    <n v="4.9421193694763597"/>
    <n v="6.2454645846125727"/>
    <n v="4.8674863024708683"/>
    <n v="0.31587786315160443"/>
    <n v="0.33039215136797806"/>
    <n v="0.31783566837183985"/>
    <n v="0.33191658779784755"/>
    <n v="6.0660797497348823E-4"/>
    <n v="3.2906623996862296"/>
    <m/>
    <n v="-36735.222219999996"/>
    <n v="-98.794069305610236"/>
    <n v="287693.33409000002"/>
    <n v="13.413607864962419"/>
    <n v="0"/>
    <m/>
    <n v="3.1781285618389665"/>
    <n v="45.900343642737781"/>
    <n v="49.603095146773349"/>
    <n v="2.4390503946913058"/>
    <n v="4.8208497858413857"/>
    <n v="13.666818301975315"/>
    <n v="46.050424001749079"/>
    <n v="49.936679471976291"/>
    <s v="Medianas"/>
    <n v="2024"/>
    <n v="3"/>
    <d v="2025-11-04T00:00:00"/>
    <x v="37"/>
    <x v="16"/>
  </r>
  <r>
    <n v="2025"/>
    <n v="9"/>
    <n v="50"/>
    <x v="15"/>
    <s v="Vida Total"/>
    <n v="38"/>
    <s v="aea92132c4cbeb263e6ac2bf6c183b5d81737f179f21efdc5863739672f0f470"/>
    <s v="1fdf26a6fd55ee3b01ed15163fbd21c844fce1e79898ad2d3ed4519ab872f9ee"/>
    <x v="25"/>
    <n v="38266807.853989996"/>
    <n v="44150506.897230007"/>
    <n v="49288507.589659989"/>
    <n v="53012881.150890008"/>
    <n v="24554707.041890003"/>
    <n v="26704873.968590006"/>
    <n v="32360290.938259993"/>
    <n v="32374933.325970005"/>
    <n v="35081594.755000003"/>
    <n v="34439164.060000002"/>
    <n v="141.197"/>
    <n v="136.08000000000001"/>
    <n v="0"/>
    <n v="0"/>
    <n v="24523909.929409999"/>
    <n v="26666470.315220002"/>
    <n v="14221716.453120001"/>
    <n v="13446852.65776"/>
    <n v="26663118.362430003"/>
    <n v="30980312.03607"/>
    <n v="11603689.491559999"/>
    <n v="13170194.861159999"/>
    <n v="0"/>
    <n v="0"/>
    <s v="Vida Total"/>
    <s v="Totales"/>
    <s v="Vida Total"/>
    <x v="36"/>
    <x v="1"/>
    <n v="38955130.270920001"/>
    <n v="44827465.708169997"/>
    <n v="770211891.61088026"/>
    <n v="686509089.51392007"/>
    <n v="736376107.87258017"/>
    <n v="657385268.86126006"/>
    <n v="311861035.33652008"/>
    <n v="282737917.87033993"/>
    <n v="162873465.04233998"/>
    <n v="151002766.76715994"/>
    <n v="38266807.853989996"/>
    <n v="44150506.897230007"/>
    <n v="12.270467778283814"/>
    <n v="15.615346972130167"/>
    <n v="-5883699.0432400107"/>
    <n v="-13.326458645051598"/>
    <n v="100"/>
    <n v="100"/>
    <n v="98.233037825459817"/>
    <n v="98.489857054719437"/>
    <n v="4.9683480962564541"/>
    <n v="5.196638979032647"/>
    <n v="6.4311613016647149"/>
    <n v="6.7160779208984511"/>
    <n v="8.5496792934258732"/>
    <n v="3.7207884848579424"/>
    <m/>
    <n v="-4317193.6736399978"/>
    <n v="-13.935281441366831"/>
    <n v="-1566505.3695999999"/>
    <n v="-11.894321884482927"/>
    <n v="0"/>
    <m/>
    <n v="-8.0515898679357498"/>
    <n v="64.167116148230633"/>
    <n v="60.485996300679986"/>
    <n v="15.075940722147008"/>
    <n v="-8.034660607433775"/>
    <n v="5.7624175342832817"/>
    <n v="172.43987397899409"/>
    <n v="198.31012500781094"/>
    <s v="Grandes"/>
    <n v="2024"/>
    <n v="3"/>
    <d v="2025-11-04T00:00:00"/>
    <x v="36"/>
    <x v="25"/>
  </r>
  <r>
    <n v="2025"/>
    <n v="9"/>
    <n v="50"/>
    <x v="15"/>
    <s v="Total General Sin Pensiones"/>
    <n v="38"/>
    <s v="aea92132c4cbeb263e6ac2bf6c183b5d81737f179f21efdc5863739672f0f470"/>
    <s v="1fdf26a6fd55ee3b01ed15163fbd21c844fce1e79898ad2d3ed4519ab872f9ee"/>
    <x v="24"/>
    <n v="38955130.270920001"/>
    <n v="44827465.708169997"/>
    <n v="50328028.8072"/>
    <n v="53939557.433809996"/>
    <n v="24629771.142240003"/>
    <n v="26845703.637250006"/>
    <n v="32437456.942579992"/>
    <n v="32511059.509590004"/>
    <n v="35081594.755000003"/>
    <n v="34439164.060000002"/>
    <n v="141.197"/>
    <n v="136.08000000000001"/>
    <n v="0"/>
    <n v="0"/>
    <n v="24599300.080400001"/>
    <n v="26808190.01915"/>
    <n v="14909352.833729999"/>
    <n v="14110556.38284"/>
    <n v="26663118.362430003"/>
    <n v="30980312.03607"/>
    <n v="11603689.491559999"/>
    <n v="13170194.861159999"/>
    <n v="0"/>
    <n v="0"/>
    <s v="Total General Sin Pensiones"/>
    <s v="Totales"/>
    <s v="Total General Sin Pensiones"/>
    <x v="25"/>
    <x v="1"/>
    <n v="38955130.270920001"/>
    <n v="44827465.708169997"/>
    <n v="770211891.61088026"/>
    <n v="686509089.51392007"/>
    <n v="736376107.87258017"/>
    <n v="657385268.86126006"/>
    <n v="736376107.87258017"/>
    <n v="657385268.86126006"/>
    <n v="388158878.08341002"/>
    <n v="368517055.66387999"/>
    <n v="38955130.270920001"/>
    <n v="44827465.708169997"/>
    <n v="5.290113279674828"/>
    <n v="6.8190554050323193"/>
    <n v="-5872335.4372499958"/>
    <n v="-13.099860419233423"/>
    <n v="100"/>
    <n v="100"/>
    <n v="100"/>
    <n v="100"/>
    <n v="5.0577160253195066"/>
    <n v="5.290113279674828"/>
    <n v="6.529770165156866"/>
    <n v="6.8190554050323193"/>
    <n v="3.6208559834268406"/>
    <n v="1.5757829956058078"/>
    <m/>
    <n v="-4317193.6736399978"/>
    <n v="-13.935281441366831"/>
    <n v="-1566505.3695999999"/>
    <n v="-11.894321884482927"/>
    <n v="0"/>
    <m/>
    <n v="-8.2543282342403046"/>
    <n v="63.226001224865946"/>
    <n v="59.886730630764305"/>
    <n v="6.3452808973101478"/>
    <n v="-8.2396086314373118"/>
    <n v="5.6609847919350864"/>
    <n v="164.99240681156905"/>
    <n v="189.98676800407196"/>
    <s v="Medianas"/>
    <n v="2024"/>
    <n v="3"/>
    <d v="2025-11-04T00:00:00"/>
    <x v="25"/>
    <x v="24"/>
  </r>
  <r>
    <n v="2025"/>
    <n v="9"/>
    <n v="50"/>
    <x v="15"/>
    <s v="Total General"/>
    <n v="38"/>
    <s v="aea92132c4cbeb263e6ac2bf6c183b5d81737f179f21efdc5863739672f0f470"/>
    <s v="1fdf26a6fd55ee3b01ed15163fbd21c844fce1e79898ad2d3ed4519ab872f9ee"/>
    <x v="24"/>
    <n v="38955130.270920001"/>
    <n v="44827465.708169997"/>
    <n v="50328028.8072"/>
    <n v="53939557.433809996"/>
    <n v="24629771.142240003"/>
    <n v="26845703.637250006"/>
    <n v="32437456.942579992"/>
    <n v="32511059.509590004"/>
    <n v="35081594.755000003"/>
    <n v="34439164.060000002"/>
    <n v="141.197"/>
    <n v="136.08000000000001"/>
    <n v="0"/>
    <n v="0"/>
    <n v="24599300.080400001"/>
    <n v="26808190.01915"/>
    <n v="14909352.833729999"/>
    <n v="14110556.38284"/>
    <n v="26663118.362430003"/>
    <n v="30980312.03607"/>
    <n v="11603689.491559999"/>
    <n v="13170194.861159999"/>
    <n v="0"/>
    <n v="0"/>
    <s v="Total General"/>
    <s v="Totales"/>
    <s v="Total General"/>
    <x v="26"/>
    <x v="1"/>
    <n v="38955130.270920001"/>
    <n v="44827465.708169997"/>
    <n v="770211891.61088026"/>
    <n v="686509089.51392007"/>
    <n v="736376107.87258017"/>
    <n v="657385268.86126006"/>
    <n v="770211891.61088026"/>
    <n v="686509089.51392007"/>
    <n v="414187189.75591999"/>
    <n v="392042358.71284997"/>
    <n v="38955130.270920001"/>
    <n v="44827465.708169997"/>
    <n v="5.0577160253195066"/>
    <n v="6.529770165156866"/>
    <n v="-5872335.4372499958"/>
    <n v="-13.099860419233423"/>
    <n v="100"/>
    <n v="100"/>
    <n v="100"/>
    <n v="100"/>
    <n v="5.0577160253195066"/>
    <n v="5.290113279674828"/>
    <n v="6.529770165156866"/>
    <n v="6.8190554050323193"/>
    <n v="3.4617900155585377"/>
    <n v="1.5065580806979171"/>
    <m/>
    <n v="-4317193.6736399978"/>
    <n v="-13.935281441366831"/>
    <n v="-1566505.3695999999"/>
    <n v="-11.894321884482927"/>
    <n v="0"/>
    <m/>
    <n v="-8.2543282342403046"/>
    <n v="63.226001224865946"/>
    <n v="59.886730630764305"/>
    <n v="5.9465313634529098"/>
    <n v="-8.2396086314373118"/>
    <n v="5.6609847919350864"/>
    <n v="164.99240681156905"/>
    <n v="189.98676800407196"/>
    <s v="Medianas"/>
    <n v="2024"/>
    <n v="3"/>
    <d v="2025-11-04T00:00:00"/>
    <x v="26"/>
    <x v="24"/>
  </r>
  <r>
    <n v="2025"/>
    <n v="9"/>
    <n v="1"/>
    <x v="16"/>
    <s v="Incendio"/>
    <n v="30"/>
    <s v="624b60c58c9d8bfb6ff1886c2fd605d2adeb6ea4da576068201b6c6958ce93f4"/>
    <s v="1fdf26a6fd55ee3b01ed15163fbd21c844fce1e79898ad2d3ed4519ab872f9ee"/>
    <x v="11"/>
    <n v="1938031.7991099998"/>
    <n v="1602582.0533699999"/>
    <n v="2113982.8208499998"/>
    <n v="1706187.3307699997"/>
    <n v="1535476.3591800001"/>
    <n v="454342.03234000003"/>
    <n v="1545179.1873399999"/>
    <n v="579159.37792999984"/>
    <n v="35081594.755000003"/>
    <n v="34439164.060000002"/>
    <n v="141.197"/>
    <n v="136.08000000000001"/>
    <n v="0"/>
    <n v="0"/>
    <n v="218310.01059999998"/>
    <n v="170785.37280000001"/>
    <n v="836069.72174000007"/>
    <n v="786204.32140999998"/>
    <n v="0"/>
    <n v="0"/>
    <n v="0"/>
    <n v="0"/>
    <n v="0"/>
    <n v="0"/>
    <s v="Incendio"/>
    <s v="Daños Sin Autos"/>
    <s v="Incendio"/>
    <x v="0"/>
    <x v="1"/>
    <n v="45159030.643440001"/>
    <n v="35723485.483519994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7.0539593195369603"/>
    <n v="6.9341806790611287"/>
    <n v="335449.74573999993"/>
    <n v="20.931829670412029"/>
    <m/>
    <m/>
    <n v="4.2915708585776011"/>
    <n v="4.4860741657174108"/>
    <n v="0.25162319878710926"/>
    <n v="0.26318504611849108"/>
    <n v="0.2334393058808153"/>
    <n v="0.24378125420212632"/>
    <m/>
    <m/>
    <m/>
    <n v="0"/>
    <m/>
    <n v="0"/>
    <m/>
    <n v="0"/>
    <m/>
    <n v="237.95604410004256"/>
    <n v="79.22864629389133"/>
    <n v="28.350625254075695"/>
    <n v="9.440802626899373"/>
    <n v="27.827112486766769"/>
    <n v="6.3425497637268347"/>
    <n v="26.111459956432885"/>
    <n v="21.722772077073927"/>
    <s v="Grandes"/>
    <n v="2024"/>
    <n v="3"/>
    <d v="2025-11-04T00:00:00"/>
    <x v="0"/>
    <x v="11"/>
  </r>
  <r>
    <n v="2025"/>
    <n v="9"/>
    <n v="1"/>
    <x v="16"/>
    <s v="AyA Agricola"/>
    <n v="30"/>
    <s v="624b60c58c9d8bfb6ff1886c2fd605d2adeb6ea4da576068201b6c6958ce93f4"/>
    <s v="1fdf26a6fd55ee3b01ed15163fbd21c844fce1e79898ad2d3ed4519ab872f9ee"/>
    <x v="11"/>
    <n v="19240.7343"/>
    <n v="15976.538"/>
    <n v="19240.7343"/>
    <n v="15976.538"/>
    <n v="195.04401000000001"/>
    <n v="2724.7272099999991"/>
    <n v="1500.5105500000002"/>
    <n v="2834.4113099999945"/>
    <n v="35081594.755000003"/>
    <n v="34439164.060000002"/>
    <n v="141.197"/>
    <n v="136.08000000000001"/>
    <n v="0"/>
    <n v="0"/>
    <n v="195.04401000000001"/>
    <n v="805.23254000000009"/>
    <n v="-901.40840000000003"/>
    <n v="-797.03144999999995"/>
    <n v="0"/>
    <n v="0"/>
    <n v="0"/>
    <n v="0"/>
    <n v="0"/>
    <n v="0"/>
    <s v="AyA Agricola"/>
    <s v="Daños Sin Autos"/>
    <s v="Agricola y de Animales"/>
    <x v="42"/>
    <x v="1"/>
    <n v="45159030.643440001"/>
    <n v="35723485.483519994"/>
    <n v="770211891.61088026"/>
    <n v="686509089.51392007"/>
    <n v="736376107.87258017"/>
    <n v="657385268.86126006"/>
    <n v="243942.288"/>
    <n v="252346.48006999999"/>
    <n v="239761.25995000004"/>
    <n v="226642.48680000001"/>
    <n v="19240.7343"/>
    <n v="15976.538"/>
    <n v="7.8874124112503203"/>
    <n v="6.3311911446389768"/>
    <n v="3264.1962999999996"/>
    <n v="20.431186656333168"/>
    <n v="100"/>
    <n v="100"/>
    <n v="4.2606614946893225E-2"/>
    <n v="4.4722786099274436E-2"/>
    <n v="2.4981092228735201E-3"/>
    <n v="2.6128949723242985E-3"/>
    <n v="2.3272143434127177E-3"/>
    <n v="2.4303157914802348E-3"/>
    <m/>
    <m/>
    <m/>
    <n v="0"/>
    <m/>
    <n v="0"/>
    <m/>
    <n v="0"/>
    <m/>
    <n v="-92.841705060081964"/>
    <n v="1.0137035674360932"/>
    <n v="17.054553433290735"/>
    <n v="8.1349259693027393E-2"/>
    <n v="-75.777927454347534"/>
    <n v="13.095712847968555"/>
    <n v="-21.637696076495406"/>
    <n v="-101.02895437814909"/>
    <s v="Grandes"/>
    <n v="2024"/>
    <n v="3"/>
    <d v="2025-11-04T00:00:00"/>
    <x v="42"/>
    <x v="11"/>
  </r>
  <r>
    <n v="2025"/>
    <n v="9"/>
    <n v="1"/>
    <x v="16"/>
    <s v="Agricola y de Animales"/>
    <n v="30"/>
    <s v="624b60c58c9d8bfb6ff1886c2fd605d2adeb6ea4da576068201b6c6958ce93f4"/>
    <s v="1fdf26a6fd55ee3b01ed15163fbd21c844fce1e79898ad2d3ed4519ab872f9ee"/>
    <x v="3"/>
    <n v="19240.7343"/>
    <n v="15976.538"/>
    <n v="19240.7343"/>
    <n v="15976.538"/>
    <n v="195.04401000000001"/>
    <n v="2724.7272099999991"/>
    <n v="1500.5105500000002"/>
    <n v="2834.4113099999945"/>
    <n v="35081594.755000003"/>
    <n v="34439164.060000002"/>
    <n v="141.197"/>
    <n v="136.08000000000001"/>
    <n v="0"/>
    <n v="0"/>
    <n v="195.04401000000001"/>
    <n v="805.23254000000009"/>
    <n v="-901.40840000000003"/>
    <n v="-797.03144999999995"/>
    <n v="0"/>
    <n v="0"/>
    <n v="0"/>
    <n v="0"/>
    <n v="0"/>
    <n v="0"/>
    <s v="Agricola y de Animales"/>
    <s v="Daños Sin Autos"/>
    <s v="Agricola y de Animales"/>
    <x v="40"/>
    <x v="1"/>
    <n v="45159030.643440001"/>
    <n v="35723485.483519994"/>
    <n v="770211891.61088026"/>
    <n v="686509089.51392007"/>
    <n v="736376107.87258017"/>
    <n v="657385268.86126006"/>
    <n v="366843.73006999999"/>
    <n v="256633.89926000001"/>
    <n v="259546.46557000003"/>
    <n v="220217.22775999998"/>
    <n v="19240.7343"/>
    <n v="15976.538"/>
    <n v="5.2449402082812053"/>
    <n v="6.2254199644193955"/>
    <n v="3264.1962999999996"/>
    <n v="20.431186656333168"/>
    <n v="100"/>
    <n v="100"/>
    <n v="4.2606614946893225E-2"/>
    <n v="4.4722786099274436E-2"/>
    <n v="2.4981092228735201E-3"/>
    <n v="2.6128949723242985E-3"/>
    <n v="2.3272143434127177E-3"/>
    <n v="2.4303157914802348E-3"/>
    <m/>
    <m/>
    <m/>
    <n v="0"/>
    <m/>
    <n v="0"/>
    <m/>
    <n v="0"/>
    <m/>
    <n v="-92.841705060081964"/>
    <n v="1.0137035674360932"/>
    <n v="17.054553433290735"/>
    <n v="7.5148012349794985E-2"/>
    <n v="-75.777927454347534"/>
    <n v="13.095712847968555"/>
    <n v="-21.637696076495406"/>
    <n v="-101.02895437814909"/>
    <s v="Medianas"/>
    <n v="2024"/>
    <n v="3"/>
    <d v="2025-11-04T00:00:00"/>
    <x v="40"/>
    <x v="3"/>
  </r>
  <r>
    <n v="2025"/>
    <n v="9"/>
    <n v="1"/>
    <x v="16"/>
    <s v="RC Viajero"/>
    <n v="30"/>
    <s v="624b60c58c9d8bfb6ff1886c2fd605d2adeb6ea4da576068201b6c6958ce93f4"/>
    <s v="1fdf26a6fd55ee3b01ed15163fbd21c844fce1e79898ad2d3ed4519ab872f9ee"/>
    <x v="1"/>
    <n v="64691.647530000002"/>
    <n v="67323.870169999995"/>
    <n v="83577.187550000002"/>
    <n v="85033.46084"/>
    <n v="25980.479370000008"/>
    <n v="61455.838210000002"/>
    <n v="44046.469469999996"/>
    <n v="72840.970379999984"/>
    <n v="35081594.755000003"/>
    <n v="34439164.060000002"/>
    <n v="141.197"/>
    <n v="136.08000000000001"/>
    <n v="0"/>
    <n v="0"/>
    <n v="25980.479370000001"/>
    <n v="48022.638209999997"/>
    <n v="65889.637130000003"/>
    <n v="58503.593159999997"/>
    <n v="0"/>
    <n v="0"/>
    <n v="0"/>
    <n v="0"/>
    <n v="0"/>
    <n v="0"/>
    <s v="RC Viajero"/>
    <s v="Daños Sin Autos"/>
    <s v="Responsabilidad Civil y Riesgos Profesionales"/>
    <x v="32"/>
    <x v="1"/>
    <n v="45159030.643440001"/>
    <n v="35723485.483519994"/>
    <n v="770211891.61088026"/>
    <n v="686509089.51392007"/>
    <n v="736376107.87258017"/>
    <n v="657385268.86126006"/>
    <n v="304582.73243999993"/>
    <n v="245659.01942999996"/>
    <n v="39777.686930000003"/>
    <n v="73049.030719999995"/>
    <n v="363741.69618000003"/>
    <n v="301674.42525999999"/>
    <n v="21.239433703860307"/>
    <n v="27.405413538737903"/>
    <n v="-2632.2226399999927"/>
    <n v="-3.9097910345221476"/>
    <n v="17.785051372825542"/>
    <n v="22.316731062627035"/>
    <n v="0.14325295872885924"/>
    <n v="0.18845829083799209"/>
    <n v="8.3992013411658614E-3"/>
    <n v="8.7851366765411137E-3"/>
    <n v="9.8066975657479464E-3"/>
    <n v="1.0241158930534016E-2"/>
    <m/>
    <m/>
    <m/>
    <n v="0"/>
    <m/>
    <n v="0"/>
    <m/>
    <n v="0"/>
    <m/>
    <n v="-57.724961327152634"/>
    <n v="40.160484949702138"/>
    <n v="91.283876067756381"/>
    <n v="65.314203452101054"/>
    <n v="-45.899516689630858"/>
    <n v="12.624940744750667"/>
    <n v="39.430296631836981"/>
    <n v="82.084938062973507"/>
    <s v="Grandes"/>
    <n v="2024"/>
    <n v="3"/>
    <d v="2025-11-04T00:00:00"/>
    <x v="32"/>
    <x v="1"/>
  </r>
  <r>
    <n v="2025"/>
    <n v="9"/>
    <n v="1"/>
    <x v="16"/>
    <s v="RC General"/>
    <n v="30"/>
    <s v="624b60c58c9d8bfb6ff1886c2fd605d2adeb6ea4da576068201b6c6958ce93f4"/>
    <s v="1fdf26a6fd55ee3b01ed15163fbd21c844fce1e79898ad2d3ed4519ab872f9ee"/>
    <x v="28"/>
    <n v="291775.13341000001"/>
    <n v="183779.77105000001"/>
    <n v="387839.81836000003"/>
    <n v="340537.08573000005"/>
    <n v="3536.8844899999981"/>
    <n v="75991.583470000056"/>
    <n v="64239.519529999969"/>
    <n v="68794.419890000005"/>
    <n v="35081594.755000003"/>
    <n v="34439164.060000002"/>
    <n v="141.197"/>
    <n v="136.08000000000001"/>
    <n v="0"/>
    <n v="0"/>
    <n v="-13935.050009999999"/>
    <n v="52087.398609999997"/>
    <n v="63528.008409999995"/>
    <n v="54087.43404"/>
    <n v="0"/>
    <n v="0"/>
    <n v="0"/>
    <n v="0"/>
    <n v="0"/>
    <n v="0"/>
    <s v="RC General"/>
    <s v="Daños Sin Autos"/>
    <s v="Responsabilidad Civil y Riesgos Profesionales"/>
    <x v="21"/>
    <x v="1"/>
    <n v="45159030.643440001"/>
    <n v="35723485.483519994"/>
    <n v="770211891.61088026"/>
    <n v="686509089.51392007"/>
    <n v="736376107.87258017"/>
    <n v="657385268.86126006"/>
    <n v="12779803.45988"/>
    <n v="11517178.810919996"/>
    <n v="5456545.1292399997"/>
    <n v="4845520.4425199972"/>
    <n v="363741.69618000003"/>
    <n v="301674.42525999999"/>
    <n v="2.2830956229176604"/>
    <n v="1.5957012916717892"/>
    <n v="107995.36236"/>
    <n v="58.763465501661912"/>
    <n v="80.214926271640067"/>
    <n v="60.919904261558891"/>
    <n v="0.64610583808531008"/>
    <n v="0.5144508397277795"/>
    <n v="3.7882449828158214E-2"/>
    <n v="3.9623112468022623E-2"/>
    <n v="2.6770187584861334E-2"/>
    <n v="2.795617421855956E-2"/>
    <m/>
    <m/>
    <m/>
    <n v="0"/>
    <m/>
    <n v="0"/>
    <m/>
    <n v="0"/>
    <m/>
    <n v="-95.345689182281234"/>
    <n v="1.2121953124188951"/>
    <n v="41.349264413505779"/>
    <n v="6.4819119172072601E-2"/>
    <n v="-126.75320784272124"/>
    <n v="17.454284045011793"/>
    <n v="-21.935285488670335"/>
    <n v="96.302217944891069"/>
    <s v="Medianas"/>
    <n v="2024"/>
    <n v="3"/>
    <d v="2025-11-04T00:00:00"/>
    <x v="21"/>
    <x v="28"/>
  </r>
  <r>
    <n v="2025"/>
    <n v="9"/>
    <n v="1"/>
    <x v="16"/>
    <s v="Responsabilidad Civil y Riesgos Profesionales"/>
    <n v="30"/>
    <s v="624b60c58c9d8bfb6ff1886c2fd605d2adeb6ea4da576068201b6c6958ce93f4"/>
    <s v="1fdf26a6fd55ee3b01ed15163fbd21c844fce1e79898ad2d3ed4519ab872f9ee"/>
    <x v="10"/>
    <n v="363741.69618000003"/>
    <n v="301674.42525999999"/>
    <n v="480486.15675000002"/>
    <n v="476385.48572"/>
    <n v="29558.709960000007"/>
    <n v="137480.02300000002"/>
    <n v="109571.01100000004"/>
    <n v="144176.33739999996"/>
    <n v="35081594.755000003"/>
    <n v="34439164.060000002"/>
    <n v="141.197"/>
    <n v="136.08000000000001"/>
    <n v="0"/>
    <n v="0"/>
    <n v="12086.775460000001"/>
    <n v="100115.49443999999"/>
    <n v="129684.4642"/>
    <n v="112076.23604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45159030.643440001"/>
    <n v="35723485.483519994"/>
    <n v="770211891.61088026"/>
    <n v="686509089.51392007"/>
    <n v="736376107.87258017"/>
    <n v="657385268.86126006"/>
    <n v="16329723.705329999"/>
    <n v="14886594.835909994"/>
    <n v="6466126.8833499998"/>
    <n v="5654617.5786299994"/>
    <n v="363741.69618000003"/>
    <n v="301674.42525999999"/>
    <n v="2.2274822449156026"/>
    <n v="2.0264837498787149"/>
    <n v="62067.270920000039"/>
    <n v="20.57425678908875"/>
    <n v="100"/>
    <n v="100"/>
    <n v="0.80546834375604293"/>
    <n v="0.84447086049083553"/>
    <n v="4.7226185435704289E-2"/>
    <n v="4.9396183864637358E-2"/>
    <n v="4.3943252881560431E-2"/>
    <n v="4.5890049496023586E-2"/>
    <m/>
    <m/>
    <m/>
    <n v="0"/>
    <m/>
    <n v="0"/>
    <m/>
    <n v="0"/>
    <m/>
    <n v="-78.499632662994244"/>
    <n v="8.1262913409225099"/>
    <n v="45.572316208611987"/>
    <n v="0.45713161051807416"/>
    <n v="-87.927167989722406"/>
    <n v="15.710938181146282"/>
    <n v="9.3201414175253241"/>
    <n v="89.32803061325933"/>
    <s v="Medianas"/>
    <n v="2024"/>
    <n v="3"/>
    <d v="2025-11-04T00:00:00"/>
    <x v="22"/>
    <x v="10"/>
  </r>
  <r>
    <n v="2025"/>
    <n v="9"/>
    <n v="1"/>
    <x v="16"/>
    <s v="RC Aviones y Barcos"/>
    <n v="30"/>
    <s v="624b60c58c9d8bfb6ff1886c2fd605d2adeb6ea4da576068201b6c6958ce93f4"/>
    <s v="1fdf26a6fd55ee3b01ed15163fbd21c844fce1e79898ad2d3ed4519ab872f9ee"/>
    <x v="14"/>
    <n v="7274.9152400000003"/>
    <n v="50570.784039999999"/>
    <n v="9069.1508400000021"/>
    <n v="50814.939149999998"/>
    <n v="41.346100000000014"/>
    <n v="32.601320000000008"/>
    <n v="1285.0219999999997"/>
    <n v="2540.9471300000009"/>
    <n v="35081594.755000003"/>
    <n v="34439164.060000002"/>
    <n v="141.197"/>
    <n v="136.08000000000001"/>
    <n v="0"/>
    <n v="0"/>
    <n v="41.3461"/>
    <n v="5.4576199999999995"/>
    <n v="266.81865999999997"/>
    <n v="-514.79115999999999"/>
    <n v="0"/>
    <n v="0"/>
    <n v="0"/>
    <n v="0"/>
    <n v="0"/>
    <n v="0"/>
    <s v="RC Aviones y Barcos"/>
    <s v="Daños Sin Autos"/>
    <s v="Responsabilidad Civil y Riesgos Profesionales"/>
    <x v="20"/>
    <x v="1"/>
    <n v="45159030.643440001"/>
    <n v="35723485.483519994"/>
    <n v="770211891.61088026"/>
    <n v="686509089.51392007"/>
    <n v="736376107.87258017"/>
    <n v="657385268.86126006"/>
    <n v="1654428.4389900002"/>
    <n v="1753080.82653"/>
    <n v="526599.48598999996"/>
    <n v="-6953.7859100000169"/>
    <n v="363741.69618000003"/>
    <n v="301674.42525999999"/>
    <n v="0.43972377822767661"/>
    <n v="2.8846806875469868"/>
    <n v="-43295.868799999997"/>
    <n v="-85.614391040000967"/>
    <n v="2.0000223555343952"/>
    <n v="16.763364675814085"/>
    <n v="1.6109546941873488E-2"/>
    <n v="0.14156172992506397"/>
    <n v="9.4453426638021435E-4"/>
    <n v="9.8793472007362095E-4"/>
    <n v="7.3663677309511568E-3"/>
    <n v="7.6927163469300182E-3"/>
    <m/>
    <m/>
    <m/>
    <n v="0"/>
    <m/>
    <n v="0"/>
    <m/>
    <n v="0"/>
    <m/>
    <n v="26.823392427055115"/>
    <n v="0.56833789310238081"/>
    <n v="6.4466708632030162E-2"/>
    <n v="7.8515268434548313E-3"/>
    <n v="657.5848080298739"/>
    <n v="-151.83046655268905"/>
    <n v="15.495955192938906"/>
    <n v="-1.0601619499449058"/>
    <s v="Medianas"/>
    <n v="2024"/>
    <n v="3"/>
    <d v="2025-11-04T00:00:00"/>
    <x v="20"/>
    <x v="14"/>
  </r>
  <r>
    <n v="2025"/>
    <n v="9"/>
    <n v="1"/>
    <x v="16"/>
    <s v="MyT Cascos"/>
    <n v="30"/>
    <s v="624b60c58c9d8bfb6ff1886c2fd605d2adeb6ea4da576068201b6c6958ce93f4"/>
    <s v="1fdf26a6fd55ee3b01ed15163fbd21c844fce1e79898ad2d3ed4519ab872f9ee"/>
    <x v="29"/>
    <n v="19398.175190000002"/>
    <n v="135006.02399000002"/>
    <n v="25467.20698999997"/>
    <n v="135641.77181000003"/>
    <n v="16564.841779999999"/>
    <n v="280098.14038000006"/>
    <n v="19328.601229999931"/>
    <n v="304446.79772999999"/>
    <n v="35081594.755000003"/>
    <n v="34439164.060000002"/>
    <n v="141.197"/>
    <n v="136.08000000000001"/>
    <n v="0"/>
    <n v="0"/>
    <n v="11509.017039999999"/>
    <n v="-1644.23305"/>
    <n v="692.21321999999998"/>
    <n v="-1452.2693999999999"/>
    <n v="0"/>
    <n v="0"/>
    <n v="0"/>
    <n v="0"/>
    <n v="0"/>
    <n v="0"/>
    <s v="MyT Cascos"/>
    <s v="Daños Sin Autos"/>
    <s v="Maritimo y Transportes"/>
    <x v="18"/>
    <x v="1"/>
    <n v="45159030.643440001"/>
    <n v="35723485.483519994"/>
    <n v="770211891.61088026"/>
    <n v="686509089.51392007"/>
    <n v="736376107.87258017"/>
    <n v="657385268.86126006"/>
    <n v="9273622.9556900002"/>
    <n v="5743535.6412700005"/>
    <n v="-3535315.863200001"/>
    <n v="5844440.7108500013"/>
    <n v="713377.60101999994"/>
    <n v="193403.598"/>
    <n v="0.20917580197821065"/>
    <n v="2.3505734520026014"/>
    <n v="-115607.84880000001"/>
    <n v="-85.631622488610702"/>
    <n v="2.7192016068718932"/>
    <n v="69.805332158298327"/>
    <n v="4.2955251504757146E-2"/>
    <n v="0.37791951754618452"/>
    <n v="2.5185504666033094E-3"/>
    <n v="2.6342754718159042E-3"/>
    <n v="1.9665584338524996E-2"/>
    <n v="2.0536819181217886E-2"/>
    <m/>
    <m/>
    <m/>
    <n v="0"/>
    <m/>
    <n v="0"/>
    <m/>
    <n v="0"/>
    <m/>
    <n v="-94.086057923295371"/>
    <n v="85.393814715826352"/>
    <n v="207.47084619035004"/>
    <n v="-0.46855337460586299"/>
    <n v="-799.96263850796561"/>
    <n v="-147.6642432870926"/>
    <n v="1662.6404563611193"/>
    <n v="113.21818458751525"/>
    <s v="Resto"/>
    <n v="2024"/>
    <n v="3"/>
    <d v="2025-11-04T00:00:00"/>
    <x v="18"/>
    <x v="29"/>
  </r>
  <r>
    <n v="2025"/>
    <n v="9"/>
    <n v="1"/>
    <x v="16"/>
    <s v="Maritimo y Transportes"/>
    <n v="30"/>
    <s v="624b60c58c9d8bfb6ff1886c2fd605d2adeb6ea4da576068201b6c6958ce93f4"/>
    <s v="1fdf26a6fd55ee3b01ed15163fbd21c844fce1e79898ad2d3ed4519ab872f9ee"/>
    <x v="0"/>
    <n v="713377.60101999994"/>
    <n v="193403.598"/>
    <n v="765614.53152999992"/>
    <n v="224363.52952999997"/>
    <n v="65609.380800000028"/>
    <n v="318058.21515999991"/>
    <n v="101600.22535999991"/>
    <n v="345658.26760999986"/>
    <n v="35081594.755000003"/>
    <n v="34439164.060000002"/>
    <n v="141.197"/>
    <n v="136.08000000000001"/>
    <n v="0"/>
    <n v="0"/>
    <n v="18033.28254"/>
    <n v="37965.335610000002"/>
    <n v="40288.921880000002"/>
    <n v="58342.162490000002"/>
    <n v="0"/>
    <n v="0"/>
    <n v="0"/>
    <n v="0"/>
    <n v="0"/>
    <n v="0"/>
    <s v="Maritimo y Transportes"/>
    <s v="Daños Sin Autos"/>
    <s v="Maritimo y Transportes"/>
    <x v="19"/>
    <x v="1"/>
    <n v="45159030.643440001"/>
    <n v="35723485.483519994"/>
    <n v="770211891.61088026"/>
    <n v="686509089.51392007"/>
    <n v="736376107.87258017"/>
    <n v="657385268.86126006"/>
    <n v="19761447.802860003"/>
    <n v="14710203.640279999"/>
    <n v="2527791.244059999"/>
    <n v="11141291.585630003"/>
    <n v="713377.60101999994"/>
    <n v="193403.598"/>
    <n v="3.6099460329862847"/>
    <n v="1.3147581279596663"/>
    <n v="519974.00301999995"/>
    <n v="268.85435865572674"/>
    <n v="100"/>
    <n v="100"/>
    <n v="1.579700872351715"/>
    <n v="0.54139061567556501"/>
    <n v="9.2620953894646738E-2"/>
    <n v="9.6876798879444379E-2"/>
    <n v="2.8172037479786121E-2"/>
    <n v="2.9420129589307464E-2"/>
    <m/>
    <m/>
    <m/>
    <n v="0"/>
    <m/>
    <n v="0"/>
    <m/>
    <n v="0"/>
    <m/>
    <n v="-79.371895561007562"/>
    <n v="9.1970060044204605"/>
    <n v="164.45310141541415"/>
    <n v="2.5955221165582429"/>
    <n v="-52.50066343348729"/>
    <n v="-30.943728925190893"/>
    <n v="44.759903463567191"/>
    <n v="65.073583133822581"/>
    <s v="Medianas"/>
    <n v="2024"/>
    <n v="3"/>
    <d v="2025-11-04T00:00:00"/>
    <x v="19"/>
    <x v="0"/>
  </r>
  <r>
    <n v="2025"/>
    <n v="9"/>
    <n v="1"/>
    <x v="16"/>
    <s v="MyT Carga"/>
    <n v="30"/>
    <s v="624b60c58c9d8bfb6ff1886c2fd605d2adeb6ea4da576068201b6c6958ce93f4"/>
    <s v="1fdf26a6fd55ee3b01ed15163fbd21c844fce1e79898ad2d3ed4519ab872f9ee"/>
    <x v="24"/>
    <n v="693979.42583000008"/>
    <n v="58397.574009999997"/>
    <n v="740147.32454000006"/>
    <n v="88721.757719999994"/>
    <n v="49044.539020000018"/>
    <n v="37960.074779999995"/>
    <n v="82271.624130000011"/>
    <n v="41211.46987999999"/>
    <n v="35081594.755000003"/>
    <n v="34439164.060000002"/>
    <n v="141.197"/>
    <n v="136.08000000000001"/>
    <n v="0"/>
    <n v="0"/>
    <n v="6524.2655000000004"/>
    <n v="39609.568659999997"/>
    <n v="39596.708659999997"/>
    <n v="59794.43189"/>
    <n v="0"/>
    <n v="0"/>
    <n v="0"/>
    <n v="0"/>
    <n v="0"/>
    <n v="0"/>
    <s v="MyT Carga"/>
    <s v="Daños Sin Autos"/>
    <s v="Maritimo y Transportes"/>
    <x v="17"/>
    <x v="1"/>
    <n v="45159030.643440001"/>
    <n v="35723485.483519994"/>
    <n v="770211891.61088026"/>
    <n v="686509089.51392007"/>
    <n v="736376107.87258017"/>
    <n v="657385268.86126006"/>
    <n v="10487824.847170001"/>
    <n v="8966667.9990099985"/>
    <n v="6063107.107259999"/>
    <n v="5296850.8747799993"/>
    <n v="713377.60101999994"/>
    <n v="193403.598"/>
    <n v="6.61700053102299"/>
    <n v="0.65127396281927263"/>
    <n v="635581.8518200001"/>
    <n v="1088.3703006415353"/>
    <n v="97.280798393128137"/>
    <n v="30.194667841701683"/>
    <n v="1.5367456208469581"/>
    <n v="0.1634710981293806"/>
    <n v="9.0102403428043459E-2"/>
    <n v="9.4242523407628509E-2"/>
    <n v="8.506453141261125E-3"/>
    <n v="8.8833104080895814E-3"/>
    <m/>
    <m/>
    <m/>
    <n v="0"/>
    <m/>
    <n v="0"/>
    <m/>
    <n v="0"/>
    <m/>
    <n v="29.20032245521309"/>
    <n v="7.0671459692544483"/>
    <n v="65.002828325539198"/>
    <n v="0.80890108243797643"/>
    <n v="-83.528562110830109"/>
    <n v="-33.778602106558118"/>
    <n v="16.476787391651861"/>
    <n v="66.242904912730324"/>
    <s v="Medianas"/>
    <n v="2024"/>
    <n v="3"/>
    <d v="2025-11-04T00:00:00"/>
    <x v="17"/>
    <x v="24"/>
  </r>
  <r>
    <n v="2025"/>
    <n v="9"/>
    <n v="1"/>
    <x v="16"/>
    <s v="Tecnicos"/>
    <n v="30"/>
    <s v="624b60c58c9d8bfb6ff1886c2fd605d2adeb6ea4da576068201b6c6958ce93f4"/>
    <s v="1fdf26a6fd55ee3b01ed15163fbd21c844fce1e79898ad2d3ed4519ab872f9ee"/>
    <x v="24"/>
    <n v="720343.06783000007"/>
    <n v="323341.49695999996"/>
    <n v="836839.98139000009"/>
    <n v="401946.07332999993"/>
    <n v="-19146.13679"/>
    <n v="263386.58826000011"/>
    <n v="-102629.95624000004"/>
    <n v="453698.49535000004"/>
    <n v="35081594.755000003"/>
    <n v="34439164.060000002"/>
    <n v="141.197"/>
    <n v="136.08000000000001"/>
    <n v="0"/>
    <n v="0"/>
    <n v="13511.542039999998"/>
    <n v="119405.5646"/>
    <n v="74875.544180000012"/>
    <n v="94231.606319999992"/>
    <n v="0"/>
    <n v="0"/>
    <n v="0"/>
    <n v="0"/>
    <n v="0"/>
    <n v="0"/>
    <s v="Tecnicos"/>
    <s v="Daños Sin Autos"/>
    <s v="Diversos"/>
    <x v="7"/>
    <x v="1"/>
    <n v="45159030.643440001"/>
    <n v="35723485.483519994"/>
    <n v="770211891.61088026"/>
    <n v="686509089.51392007"/>
    <n v="736376107.87258017"/>
    <n v="657385268.86126006"/>
    <n v="14178888.769369997"/>
    <n v="13386827.930269996"/>
    <n v="4549067.9512800006"/>
    <n v="4465912.8475300027"/>
    <n v="1489140.1352000001"/>
    <n v="1058232.3446900002"/>
    <n v="5.0803915563970303"/>
    <n v="2.4153705317214649"/>
    <n v="397001.57087000011"/>
    <n v="122.78089097828126"/>
    <n v="48.373087985655147"/>
    <n v="30.554868085677345"/>
    <n v="1.5951251777691564"/>
    <n v="0.90512303764190161"/>
    <n v="9.3525311109312961E-2"/>
    <n v="9.7822710450383821E-2"/>
    <n v="4.7099375944015621E-2"/>
    <n v="4.9185996747402101E-2"/>
    <m/>
    <m/>
    <m/>
    <n v="0"/>
    <m/>
    <n v="0"/>
    <m/>
    <n v="0"/>
    <m/>
    <n v="-107.26921477531728"/>
    <n v="-2.6579192116996206"/>
    <n v="81.457712893740705"/>
    <n v="-0.42088043078390874"/>
    <n v="-88.684327999902948"/>
    <n v="-20.5409446956353"/>
    <n v="18.045334011220532"/>
    <n v="126.71498371205946"/>
    <s v="Medianas"/>
    <n v="2024"/>
    <n v="3"/>
    <d v="2025-11-04T00:00:00"/>
    <x v="7"/>
    <x v="24"/>
  </r>
  <r>
    <n v="2025"/>
    <n v="9"/>
    <n v="1"/>
    <x v="16"/>
    <s v="Miscelaneos"/>
    <n v="30"/>
    <s v="624b60c58c9d8bfb6ff1886c2fd605d2adeb6ea4da576068201b6c6958ce93f4"/>
    <s v="1fdf26a6fd55ee3b01ed15163fbd21c844fce1e79898ad2d3ed4519ab872f9ee"/>
    <x v="3"/>
    <n v="768797.06737000006"/>
    <n v="734890.84773000004"/>
    <n v="1018180.87254"/>
    <n v="953610.03090000001"/>
    <n v="74446.5576"/>
    <n v="55187.137630000027"/>
    <n v="101525.23681"/>
    <n v="124537.74381000003"/>
    <n v="35081594.755000003"/>
    <n v="34439164.060000002"/>
    <n v="141.197"/>
    <n v="136.08000000000001"/>
    <n v="0"/>
    <n v="0"/>
    <n v="71843.594540000006"/>
    <n v="51642.394049999995"/>
    <n v="690831.39354999992"/>
    <n v="672088.67685000005"/>
    <n v="0"/>
    <n v="0"/>
    <n v="0"/>
    <n v="0"/>
    <n v="0"/>
    <n v="0"/>
    <s v="Miscelaneos"/>
    <s v="Daños Sin Autos"/>
    <s v="Diversos"/>
    <x v="8"/>
    <x v="1"/>
    <n v="45159030.643440001"/>
    <n v="35723485.483519994"/>
    <n v="770211891.61088026"/>
    <n v="686509089.51392007"/>
    <n v="736376107.87258017"/>
    <n v="657385268.86126006"/>
    <n v="14354404.674479999"/>
    <n v="10957933.478320003"/>
    <n v="2576722.12989"/>
    <n v="2337530.29054"/>
    <n v="1489140.1352000001"/>
    <n v="1058232.3446900002"/>
    <n v="5.3558269033393433"/>
    <n v="6.7064729785407371"/>
    <n v="33906.219640000025"/>
    <n v="4.613776283203519"/>
    <n v="51.626912014344853"/>
    <n v="69.44513191432263"/>
    <n v="1.7024215454050691"/>
    <n v="2.0571644613709963"/>
    <n v="9.9816307141412597E-2"/>
    <n v="0.10440277178344166"/>
    <n v="0.107047504389248"/>
    <n v="0.11178997804483773"/>
    <m/>
    <m/>
    <m/>
    <n v="0"/>
    <m/>
    <n v="0"/>
    <m/>
    <n v="0"/>
    <m/>
    <n v="34.898385379441123"/>
    <n v="9.6835121724223487"/>
    <n v="7.5095693190991897"/>
    <n v="2.8891961898576204"/>
    <n v="39.117474822025635"/>
    <n v="2.7887267477626265"/>
    <n v="10.39958450220607"/>
    <n v="7.6838661070800622"/>
    <s v="Medianas"/>
    <n v="2024"/>
    <n v="3"/>
    <d v="2025-11-04T00:00:00"/>
    <x v="8"/>
    <x v="3"/>
  </r>
  <r>
    <n v="2025"/>
    <n v="9"/>
    <n v="1"/>
    <x v="16"/>
    <s v="Diversos"/>
    <n v="30"/>
    <s v="624b60c58c9d8bfb6ff1886c2fd605d2adeb6ea4da576068201b6c6958ce93f4"/>
    <s v="1fdf26a6fd55ee3b01ed15163fbd21c844fce1e79898ad2d3ed4519ab872f9ee"/>
    <x v="24"/>
    <n v="1489140.1352000001"/>
    <n v="1058232.3446900002"/>
    <n v="1855020.8539299998"/>
    <n v="1355556.1042300002"/>
    <n v="55300.420809999981"/>
    <n v="318573.72588999983"/>
    <n v="-1104.7194300000101"/>
    <n v="578236.23916"/>
    <n v="35081594.755000003"/>
    <n v="34439164.060000002"/>
    <n v="141.197"/>
    <n v="136.08000000000001"/>
    <n v="0"/>
    <n v="0"/>
    <n v="85355.136579999991"/>
    <n v="171047.95865000002"/>
    <n v="765706.93773000001"/>
    <n v="766320.28316999995"/>
    <n v="0"/>
    <n v="0"/>
    <n v="0"/>
    <n v="0"/>
    <n v="0"/>
    <n v="0"/>
    <s v="Diversos"/>
    <s v="Daños Sin Autos"/>
    <s v="Diversos"/>
    <x v="6"/>
    <x v="1"/>
    <n v="45159030.643440001"/>
    <n v="35723485.483519994"/>
    <n v="770211891.61088026"/>
    <n v="686509089.51392007"/>
    <n v="736376107.87258017"/>
    <n v="657385268.86126006"/>
    <n v="28533293.443849999"/>
    <n v="24344761.40859"/>
    <n v="7125790.0811699983"/>
    <n v="6803443.1380700013"/>
    <n v="1489140.1352000001"/>
    <n v="1058232.3446900002"/>
    <n v="5.2189563680422806"/>
    <n v="4.3468585579015162"/>
    <n v="430907.79050999996"/>
    <n v="40.719582298935549"/>
    <n v="100"/>
    <n v="100"/>
    <n v="3.2975467231742259"/>
    <n v="2.9622874990128985"/>
    <n v="0.19334161825072554"/>
    <n v="0.20222548223382547"/>
    <n v="0.15414688033326363"/>
    <n v="0.16097597479223985"/>
    <m/>
    <m/>
    <m/>
    <n v="0"/>
    <m/>
    <n v="0"/>
    <m/>
    <n v="0"/>
    <m/>
    <n v="-82.641248691960669"/>
    <n v="3.7135807102917697"/>
    <n v="30.104327040138163"/>
    <n v="0.77606020076471427"/>
    <n v="-50.098710762953623"/>
    <n v="-8.0037740546645697E-2"/>
    <n v="11.147233017509569"/>
    <n v="22.320687890764709"/>
    <s v="Medianas"/>
    <n v="2024"/>
    <n v="3"/>
    <d v="2025-11-04T00:00:00"/>
    <x v="6"/>
    <x v="24"/>
  </r>
  <r>
    <n v="2025"/>
    <n v="9"/>
    <n v="1"/>
    <x v="16"/>
    <s v="Huracan y Otros Riesgos Hidrometeorologicos"/>
    <n v="30"/>
    <s v="624b60c58c9d8bfb6ff1886c2fd605d2adeb6ea4da576068201b6c6958ce93f4"/>
    <s v="1fdf26a6fd55ee3b01ed15163fbd21c844fce1e79898ad2d3ed4519ab872f9ee"/>
    <x v="3"/>
    <n v="1140818.5607999999"/>
    <n v="1026527.34984"/>
    <n v="1322518.7564299998"/>
    <n v="1127845.84246"/>
    <n v="6255.7982499999989"/>
    <n v="676580.87943999993"/>
    <n v="244902.45570000002"/>
    <n v="862878.97516999964"/>
    <n v="35081594.755000003"/>
    <n v="34439164.060000002"/>
    <n v="141.197"/>
    <n v="136.08000000000001"/>
    <n v="0"/>
    <n v="0"/>
    <n v="98502.819090000005"/>
    <n v="62716.043130000005"/>
    <n v="32862.736920000003"/>
    <n v="42366.872880000003"/>
    <n v="0"/>
    <n v="0"/>
    <n v="0"/>
    <n v="0"/>
    <n v="0"/>
    <n v="0"/>
    <s v="Huracan y Otros Riesgos Hidrometeorologicos"/>
    <s v="Daños Sin Autos"/>
    <s v="Riesgos Catastroficos"/>
    <x v="14"/>
    <x v="1"/>
    <n v="45159030.643440001"/>
    <n v="35723485.483519994"/>
    <n v="770211891.61088026"/>
    <n v="686509089.51392007"/>
    <n v="736376107.87258017"/>
    <n v="657385268.86126006"/>
    <n v="20015897.230140001"/>
    <n v="17829353.362780001"/>
    <n v="3531534.8595499997"/>
    <n v="3750519.8539799992"/>
    <n v="1659327.9166600001"/>
    <n v="1475918.4479200002"/>
    <n v="5.6995624412087391"/>
    <n v="5.7575130682133793"/>
    <n v="114291.21095999982"/>
    <n v="11.133771640649792"/>
    <n v="68.751845210699003"/>
    <n v="69.551766311118115"/>
    <n v="2.5262246433221884"/>
    <n v="2.8735363751489449"/>
    <n v="0.14811749509787553"/>
    <n v="0.15492335351507669"/>
    <n v="0.14952858826193088"/>
    <n v="0.15615308076771747"/>
    <m/>
    <m/>
    <m/>
    <n v="0"/>
    <m/>
    <n v="0"/>
    <m/>
    <n v="0"/>
    <m/>
    <n v="-99.075380573098982"/>
    <n v="0.54836048999878795"/>
    <n v="65.909678835683764"/>
    <n v="0.17714105902375643"/>
    <n v="57.061597278737629"/>
    <n v="-22.432941857473242"/>
    <n v="299.74015654810529"/>
    <n v="148.03085256643092"/>
    <s v="Medianas"/>
    <n v="2024"/>
    <n v="3"/>
    <d v="2025-11-04T00:00:00"/>
    <x v="14"/>
    <x v="3"/>
  </r>
  <r>
    <n v="2025"/>
    <n v="9"/>
    <n v="1"/>
    <x v="16"/>
    <s v="Riesgos Catastroficos"/>
    <n v="30"/>
    <s v="624b60c58c9d8bfb6ff1886c2fd605d2adeb6ea4da576068201b6c6958ce93f4"/>
    <s v="1fdf26a6fd55ee3b01ed15163fbd21c844fce1e79898ad2d3ed4519ab872f9ee"/>
    <x v="24"/>
    <n v="1659327.9166600001"/>
    <n v="1475918.4479200002"/>
    <n v="1950187.3091799999"/>
    <n v="1634698.7569300006"/>
    <n v="13100.125070000002"/>
    <n v="673349.84956999996"/>
    <n v="252426.54820999995"/>
    <n v="859089.02723999997"/>
    <n v="35081594.755000003"/>
    <n v="34439164.060000002"/>
    <n v="141.197"/>
    <n v="136.08000000000001"/>
    <n v="0"/>
    <n v="0"/>
    <n v="105541.18534"/>
    <n v="61224.982509999994"/>
    <n v="52527.322390000001"/>
    <n v="67735.377909999996"/>
    <n v="0"/>
    <n v="0"/>
    <n v="0"/>
    <n v="0"/>
    <n v="0"/>
    <n v="0"/>
    <s v="Riesgos Catastroficos"/>
    <s v="Daños Sin Autos"/>
    <s v="Riesgos Catastroficos"/>
    <x v="15"/>
    <x v="1"/>
    <n v="45159030.643440001"/>
    <n v="35723485.483519994"/>
    <n v="770211891.61088026"/>
    <n v="686509089.51392007"/>
    <n v="736376107.87258017"/>
    <n v="657385268.86126006"/>
    <n v="33259292.609760001"/>
    <n v="29883949.022059996"/>
    <n v="4197920.345660001"/>
    <n v="3819120.5799400005"/>
    <n v="1659327.9166600001"/>
    <n v="1475918.4479200002"/>
    <n v="4.9890655707243372"/>
    <n v="4.9388333744997812"/>
    <n v="183409.46873999992"/>
    <n v="12.426802375055157"/>
    <n v="100"/>
    <n v="100"/>
    <n v="3.6744099530423409"/>
    <n v="4.1315074045640729"/>
    <n v="0.2154378470046151"/>
    <n v="0.22533701174171231"/>
    <n v="0.21498891572797937"/>
    <n v="0.22451346536508562"/>
    <m/>
    <m/>
    <m/>
    <n v="0"/>
    <m/>
    <n v="0"/>
    <m/>
    <n v="0"/>
    <m/>
    <n v="-98.054484592464718"/>
    <n v="0.78948379873995977"/>
    <n v="45.622429241869455"/>
    <n v="0.31206225919802172"/>
    <n v="72.382548778616226"/>
    <n v="-22.452160140313882"/>
    <n v="200.92626187260714"/>
    <n v="90.38848589779721"/>
    <s v="Medianas"/>
    <n v="2024"/>
    <n v="3"/>
    <d v="2025-11-04T00:00:00"/>
    <x v="15"/>
    <x v="24"/>
  </r>
  <r>
    <n v="2025"/>
    <n v="9"/>
    <n v="1"/>
    <x v="16"/>
    <s v="Terremoto y Erupcion Volcanica"/>
    <n v="30"/>
    <s v="624b60c58c9d8bfb6ff1886c2fd605d2adeb6ea4da576068201b6c6958ce93f4"/>
    <s v="1fdf26a6fd55ee3b01ed15163fbd21c844fce1e79898ad2d3ed4519ab872f9ee"/>
    <x v="8"/>
    <n v="518509.35586000001"/>
    <n v="449391.09807999997"/>
    <n v="627668.55275000003"/>
    <n v="506852.91446999996"/>
    <n v="6844.3268200000011"/>
    <n v="-3231.0298699999994"/>
    <n v="7524.0925100000004"/>
    <n v="-3789.9479299999853"/>
    <n v="35081594.755000003"/>
    <n v="34439164.060000002"/>
    <n v="141.197"/>
    <n v="136.08000000000001"/>
    <n v="0"/>
    <n v="0"/>
    <n v="7038.36625"/>
    <n v="-1491.0606200000002"/>
    <n v="19664.585469999998"/>
    <n v="25368.50503"/>
    <n v="0"/>
    <n v="0"/>
    <n v="0"/>
    <n v="0"/>
    <n v="0"/>
    <n v="0"/>
    <s v="Terremoto y Erupcion Volcanica"/>
    <s v="Daños Sin Autos"/>
    <s v="Riesgos Catastroficos"/>
    <x v="16"/>
    <x v="1"/>
    <n v="45159030.643440001"/>
    <n v="35723485.483519994"/>
    <n v="770211891.61088026"/>
    <n v="686509089.51392007"/>
    <n v="736376107.87258017"/>
    <n v="657385268.86126006"/>
    <n v="13243395.535650002"/>
    <n v="12054429.980210001"/>
    <n v="689036.33412999962"/>
    <n v="51228.88828999993"/>
    <n v="1659327.9166600001"/>
    <n v="1475918.4479200002"/>
    <n v="3.9152297042266881"/>
    <n v="3.728016163499845"/>
    <n v="69118.257780000044"/>
    <n v="15.380424328675879"/>
    <n v="31.24815478930098"/>
    <n v="30.448233688881878"/>
    <n v="1.1481853097201522"/>
    <n v="1.2579710294151272"/>
    <n v="6.7320351906739559E-2"/>
    <n v="7.0413658226635589E-2"/>
    <n v="6.5460327466048476E-2"/>
    <n v="6.8360384597368137E-2"/>
    <m/>
    <m/>
    <m/>
    <n v="0"/>
    <m/>
    <n v="0"/>
    <m/>
    <n v="0"/>
    <m/>
    <n v="-311.83112182122915"/>
    <n v="1.3200006408077236"/>
    <n v="-0.71897949999552868"/>
    <n v="0.99331870918561616"/>
    <n v="-572.03756544787552"/>
    <n v="-22.484255785883811"/>
    <n v="35.792090612525897"/>
    <n v="-5.8776053939194233"/>
    <s v="Medianas"/>
    <n v="2024"/>
    <n v="3"/>
    <d v="2025-11-04T00:00:00"/>
    <x v="16"/>
    <x v="8"/>
  </r>
  <r>
    <n v="2025"/>
    <n v="9"/>
    <n v="1"/>
    <x v="16"/>
    <s v="GMM. Individual"/>
    <n v="30"/>
    <s v="624b60c58c9d8bfb6ff1886c2fd605d2adeb6ea4da576068201b6c6958ce93f4"/>
    <s v="1fdf26a6fd55ee3b01ed15163fbd21c844fce1e79898ad2d3ed4519ab872f9ee"/>
    <x v="8"/>
    <n v="579263.89187000005"/>
    <n v="564034.12647999998"/>
    <n v="1041377.62777"/>
    <n v="1025905.7500999999"/>
    <n v="574881.64754000003"/>
    <n v="613549.8302999998"/>
    <n v="783109.79725000018"/>
    <n v="789771.80698000011"/>
    <n v="35081594.755000003"/>
    <n v="34439164.060000002"/>
    <n v="141.197"/>
    <n v="136.08000000000001"/>
    <n v="0"/>
    <n v="0"/>
    <n v="521744.56718999997"/>
    <n v="561009.97407"/>
    <n v="781534.87605999992"/>
    <n v="723967.30602000002"/>
    <n v="0"/>
    <n v="0"/>
    <n v="0"/>
    <n v="0"/>
    <n v="0"/>
    <n v="0"/>
    <s v="GMM. Individual"/>
    <s v="Accidentes y Enfermedades"/>
    <s v="Gastos Medicos"/>
    <x v="38"/>
    <x v="1"/>
    <n v="45159030.643440001"/>
    <n v="35723485.483519994"/>
    <n v="770211891.61088026"/>
    <n v="686509089.51392007"/>
    <n v="736376107.87258017"/>
    <n v="657385268.86126006"/>
    <n v="64432853.400370002"/>
    <n v="58098326.261530012"/>
    <n v="45110846.690220006"/>
    <n v="40981977.13877999"/>
    <n v="2467716.4153400003"/>
    <n v="2261700.60464"/>
    <n v="0.89901946181181169"/>
    <n v="0.97082680823023459"/>
    <n v="15229.765390000073"/>
    <n v="2.7001496319106311"/>
    <n v="23.473681508504672"/>
    <n v="24.938496515535864"/>
    <n v="1.2827199424267237"/>
    <n v="1.5788888425800471"/>
    <n v="7.5208380729942126E-2"/>
    <n v="7.8664134492836338E-2"/>
    <n v="8.2159746330432715E-2"/>
    <n v="8.5799629714403955E-2"/>
    <m/>
    <m/>
    <m/>
    <n v="0"/>
    <m/>
    <n v="0"/>
    <m/>
    <n v="0"/>
    <m/>
    <n v="-6.3023703781472262"/>
    <n v="99.243480494554376"/>
    <n v="108.77884891983669"/>
    <n v="1.2743756540145674"/>
    <n v="-6.9990568251645175"/>
    <n v="7.9516809062106342"/>
    <n v="66.758961522012058"/>
    <n v="77.491064776687821"/>
    <s v="Medianas"/>
    <n v="2024"/>
    <n v="3"/>
    <d v="2025-11-04T00:00:00"/>
    <x v="38"/>
    <x v="8"/>
  </r>
  <r>
    <n v="2025"/>
    <n v="9"/>
    <n v="1"/>
    <x v="16"/>
    <s v="AP Gpo y Col"/>
    <n v="30"/>
    <s v="624b60c58c9d8bfb6ff1886c2fd605d2adeb6ea4da576068201b6c6958ce93f4"/>
    <s v="1fdf26a6fd55ee3b01ed15163fbd21c844fce1e79898ad2d3ed4519ab872f9ee"/>
    <x v="27"/>
    <n v="44298.946309999999"/>
    <n v="45140.152070000004"/>
    <n v="56512.689669999992"/>
    <n v="55254.684880000008"/>
    <n v="29039.14572"/>
    <n v="37204.366729999987"/>
    <n v="48848.902190000008"/>
    <n v="61466.813569999991"/>
    <n v="35081594.755000003"/>
    <n v="34439164.060000002"/>
    <n v="141.197"/>
    <n v="136.08000000000001"/>
    <n v="0"/>
    <n v="0"/>
    <n v="29039.14572"/>
    <n v="37204.366729999994"/>
    <n v="45030.83698"/>
    <n v="43339.928500000002"/>
    <n v="0"/>
    <n v="0"/>
    <n v="0"/>
    <n v="0"/>
    <n v="0"/>
    <n v="0"/>
    <s v="AP Gpo y Col"/>
    <s v="Accidentes y Enfermedades"/>
    <s v="Accidentes Personales"/>
    <x v="3"/>
    <x v="1"/>
    <n v="45159030.643440001"/>
    <n v="35723485.483519994"/>
    <n v="770211891.61088026"/>
    <n v="686509089.51392007"/>
    <n v="736376107.87258017"/>
    <n v="657385268.86126006"/>
    <n v="2314846.5560099999"/>
    <n v="2258296.9561299994"/>
    <n v="870337.63396000001"/>
    <n v="837886.56105000013"/>
    <n v="2467716.4153400003"/>
    <n v="2261700.60464"/>
    <n v="1.9136882397231616"/>
    <n v="1.9988581194988559"/>
    <n v="-841.20576000000437"/>
    <n v="-1.8635421491171034"/>
    <n v="1.7951392645696902"/>
    <n v="1.9958500244193489"/>
    <n v="9.8095432250902531E-2"/>
    <n v="0.12635987630832976"/>
    <n v="5.7515271826496708E-3"/>
    <n v="6.0158044016367417E-3"/>
    <n v="6.5753174662204848E-3"/>
    <n v="6.8666205660788474E-3"/>
    <m/>
    <m/>
    <m/>
    <n v="0"/>
    <m/>
    <n v="0"/>
    <m/>
    <n v="0"/>
    <m/>
    <n v="-21.946942597509413"/>
    <n v="65.55267819867926"/>
    <n v="82.41967522020353"/>
    <n v="3.3365379809986035"/>
    <n v="-21.946942597509423"/>
    <n v="3.9015026986027435"/>
    <n v="64.487244003253693"/>
    <n v="85.843165915698251"/>
    <s v="Resto"/>
    <n v="2024"/>
    <n v="3"/>
    <d v="2025-11-04T00:00:00"/>
    <x v="3"/>
    <x v="27"/>
  </r>
  <r>
    <n v="2025"/>
    <n v="9"/>
    <n v="1"/>
    <x v="16"/>
    <s v="Accidentes Personales"/>
    <n v="30"/>
    <s v="624b60c58c9d8bfb6ff1886c2fd605d2adeb6ea4da576068201b6c6958ce93f4"/>
    <s v="1fdf26a6fd55ee3b01ed15163fbd21c844fce1e79898ad2d3ed4519ab872f9ee"/>
    <x v="10"/>
    <n v="139536.79015000002"/>
    <n v="158916.77481"/>
    <n v="193933.84729000001"/>
    <n v="211110.19580999998"/>
    <n v="29005.94875"/>
    <n v="41505.236770000003"/>
    <n v="45568.579960000017"/>
    <n v="70419.195259999964"/>
    <n v="35081594.755000003"/>
    <n v="34439164.060000002"/>
    <n v="141.197"/>
    <n v="136.08000000000001"/>
    <n v="0"/>
    <n v="0"/>
    <n v="28967.69875"/>
    <n v="41037.31177"/>
    <n v="122455.98634999999"/>
    <n v="123701.84625"/>
    <n v="0"/>
    <n v="0"/>
    <n v="0"/>
    <n v="0"/>
    <n v="0"/>
    <n v="0"/>
    <s v="Accidentes Personales"/>
    <s v="Accidentes y Enfermedades"/>
    <s v="Accidentes Personales"/>
    <x v="5"/>
    <x v="1"/>
    <n v="45159030.643440001"/>
    <n v="35723485.483519994"/>
    <n v="770211891.61088026"/>
    <n v="686509089.51392007"/>
    <n v="736376107.87258017"/>
    <n v="657385268.86126006"/>
    <n v="5244412.8470900012"/>
    <n v="5071348.0979000004"/>
    <n v="1202481.4765700002"/>
    <n v="1153504.7586699999"/>
    <n v="2467716.4153400003"/>
    <n v="2261700.60464"/>
    <n v="2.6606751645691973"/>
    <n v="3.1336199318639948"/>
    <n v="-19379.984659999987"/>
    <n v="-12.195052840186682"/>
    <n v="5.6544904950423458"/>
    <n v="7.0264284531725254"/>
    <n v="0.30898978158263402"/>
    <n v="0.44485237836971897"/>
    <n v="1.8116675640798281E-2"/>
    <n v="1.8949119703669821E-2"/>
    <n v="2.3148531787469902E-2"/>
    <n v="2.4174069961330254E-2"/>
    <m/>
    <m/>
    <m/>
    <n v="0"/>
    <m/>
    <n v="0"/>
    <m/>
    <n v="0"/>
    <m/>
    <n v="-30.114966189120729"/>
    <n v="20.787312592484771"/>
    <n v="26.117593199096461"/>
    <n v="2.4121742675602431"/>
    <n v="-29.411314970254445"/>
    <n v="-1.0071473771556705"/>
    <n v="23.655600361753979"/>
    <n v="33.174372908763274"/>
    <s v="Medianas"/>
    <n v="2024"/>
    <n v="3"/>
    <d v="2025-11-04T00:00:00"/>
    <x v="5"/>
    <x v="10"/>
  </r>
  <r>
    <n v="2025"/>
    <n v="9"/>
    <n v="1"/>
    <x v="16"/>
    <s v="AP Individual"/>
    <n v="30"/>
    <s v="624b60c58c9d8bfb6ff1886c2fd605d2adeb6ea4da576068201b6c6958ce93f4"/>
    <s v="1fdf26a6fd55ee3b01ed15163fbd21c844fce1e79898ad2d3ed4519ab872f9ee"/>
    <x v="4"/>
    <n v="95237.843840000001"/>
    <n v="113776.62273999999"/>
    <n v="137421.15762000001"/>
    <n v="155855.51092999999"/>
    <n v="-33.196969999999787"/>
    <n v="4300.8700399999998"/>
    <n v="-3280.3222300000007"/>
    <n v="8952.381690000002"/>
    <n v="35081594.755000003"/>
    <n v="34439164.060000002"/>
    <n v="141.197"/>
    <n v="136.08000000000001"/>
    <n v="0"/>
    <n v="0"/>
    <n v="-71.446970000000007"/>
    <n v="3832.9450400000001"/>
    <n v="77425.149369999999"/>
    <n v="80361.917749999993"/>
    <n v="0"/>
    <n v="0"/>
    <n v="0"/>
    <n v="0"/>
    <n v="0"/>
    <n v="0"/>
    <s v="AP Individual"/>
    <s v="Accidentes y Enfermedades"/>
    <s v="Accidentes Personales"/>
    <x v="4"/>
    <x v="1"/>
    <n v="45159030.643440001"/>
    <n v="35723485.483519994"/>
    <n v="770211891.61088026"/>
    <n v="686509089.51392007"/>
    <n v="736376107.87258017"/>
    <n v="657385268.86126006"/>
    <n v="2929566.2910799994"/>
    <n v="2813051.1417699996"/>
    <n v="332143.84261000005"/>
    <n v="315618.19761999999"/>
    <n v="2467716.4153400003"/>
    <n v="2261700.60464"/>
    <n v="3.250919568878917"/>
    <n v="4.0445984451036541"/>
    <n v="-18538.77889999999"/>
    <n v="-16.294014054507866"/>
    <n v="3.8593512304726554"/>
    <n v="5.0305784287531763"/>
    <n v="0.21089434933173143"/>
    <n v="0.31849250206138918"/>
    <n v="1.2365148458148609E-2"/>
    <n v="1.2933315302033076E-2"/>
    <n v="1.6573214321249419E-2"/>
    <n v="1.7307449395251407E-2"/>
    <m/>
    <m/>
    <m/>
    <n v="0"/>
    <m/>
    <n v="0"/>
    <m/>
    <n v="0"/>
    <m/>
    <n v="-100.77186638264475"/>
    <n v="-3.4856910511089315E-2"/>
    <n v="3.7800999330312868"/>
    <n v="-9.9947570122440391E-3"/>
    <n v="-101.86402281416484"/>
    <n v="-3.6544279457541906"/>
    <n v="-9.2278762884355034E-2"/>
    <n v="4.7696037467946066"/>
    <s v="Medianas"/>
    <n v="2024"/>
    <n v="3"/>
    <d v="2025-11-04T00:00:00"/>
    <x v="4"/>
    <x v="4"/>
  </r>
  <r>
    <n v="2025"/>
    <n v="9"/>
    <n v="1"/>
    <x v="16"/>
    <s v="Accidentes y Enfermedades Total"/>
    <n v="30"/>
    <s v="624b60c58c9d8bfb6ff1886c2fd605d2adeb6ea4da576068201b6c6958ce93f4"/>
    <s v="1fdf26a6fd55ee3b01ed15163fbd21c844fce1e79898ad2d3ed4519ab872f9ee"/>
    <x v="16"/>
    <n v="2467716.4153400003"/>
    <n v="2261700.60464"/>
    <n v="4983764.38552"/>
    <n v="4505683.9236900005"/>
    <n v="3251215.8224600004"/>
    <n v="3369008.8630299997"/>
    <n v="4433447.0251300037"/>
    <n v="4307868.929039998"/>
    <n v="35081594.755000003"/>
    <n v="34439164.060000002"/>
    <n v="141.197"/>
    <n v="136.08000000000001"/>
    <n v="0"/>
    <n v="0"/>
    <n v="3007292.3536700001"/>
    <n v="3157671.0700700004"/>
    <n v="3584821.2752299998"/>
    <n v="3215688.0610000002"/>
    <n v="0"/>
    <n v="0"/>
    <n v="0"/>
    <n v="0"/>
    <n v="0"/>
    <n v="0"/>
    <s v="Accidentes y Enfermedades Total"/>
    <s v="Totales"/>
    <s v="Accidentes y Enfermedades Total"/>
    <x v="2"/>
    <x v="1"/>
    <n v="45159030.643440001"/>
    <n v="35723485.483519994"/>
    <n v="770211891.61088026"/>
    <n v="686509089.51392007"/>
    <n v="736376107.87258017"/>
    <n v="657385268.86126006"/>
    <n v="141339793.77810001"/>
    <n v="126298754.30562"/>
    <n v="98393742.550229996"/>
    <n v="90991856.303689986"/>
    <n v="2467716.4153400003"/>
    <n v="2261700.60464"/>
    <n v="1.7459459571691851"/>
    <n v="1.7907544829516657"/>
    <n v="206015.81070000026"/>
    <n v="9.1088895796971556"/>
    <n v="100"/>
    <n v="100"/>
    <n v="5.4645026258960936"/>
    <n v="6.3311308345972304"/>
    <n v="0.32039448393595027"/>
    <n v="0.33511630659356006"/>
    <n v="0.32944947695323129"/>
    <n v="0.34404491730667724"/>
    <m/>
    <m/>
    <m/>
    <n v="0"/>
    <m/>
    <n v="0"/>
    <m/>
    <n v="0"/>
    <m/>
    <n v="-3.4963707535058064"/>
    <n v="131.74997751968394"/>
    <n v="148.9590998967015"/>
    <n v="3.3042912467733965"/>
    <n v="-4.7623299914093531"/>
    <n v="11.479136260350087"/>
    <n v="83.889603491517278"/>
    <n v="98.195814089257212"/>
    <s v="Medianas"/>
    <n v="2024"/>
    <n v="3"/>
    <d v="2025-11-04T00:00:00"/>
    <x v="2"/>
    <x v="16"/>
  </r>
  <r>
    <n v="2025"/>
    <n v="9"/>
    <n v="1"/>
    <x v="16"/>
    <s v="GMM. Gpo y Col"/>
    <n v="30"/>
    <s v="624b60c58c9d8bfb6ff1886c2fd605d2adeb6ea4da576068201b6c6958ce93f4"/>
    <s v="1fdf26a6fd55ee3b01ed15163fbd21c844fce1e79898ad2d3ed4519ab872f9ee"/>
    <x v="4"/>
    <n v="1748915.7333199999"/>
    <n v="1538749.7033499999"/>
    <n v="3748452.9104599999"/>
    <n v="3268667.9777800003"/>
    <n v="2647328.2261700002"/>
    <n v="2713953.7959600007"/>
    <n v="3604768.6479199985"/>
    <n v="3447677.9268000005"/>
    <n v="35081594.755000003"/>
    <n v="34439164.060000002"/>
    <n v="141.197"/>
    <n v="136.08000000000001"/>
    <n v="0"/>
    <n v="0"/>
    <n v="2456580.0877300003"/>
    <n v="2555623.7842299999"/>
    <n v="2680830.4128200002"/>
    <n v="2368018.9087299998"/>
    <n v="0"/>
    <n v="0"/>
    <n v="0"/>
    <n v="0"/>
    <n v="0"/>
    <n v="0"/>
    <s v="GMM. Gpo y Col"/>
    <s v="Accidentes y Enfermedades"/>
    <s v="Gastos Medicos"/>
    <x v="29"/>
    <x v="1"/>
    <n v="45159030.643440001"/>
    <n v="35723485.483519994"/>
    <n v="770211891.61088026"/>
    <n v="686509089.51392007"/>
    <n v="736376107.87258017"/>
    <n v="657385268.86126006"/>
    <n v="68170459.903579995"/>
    <n v="59480952.036400005"/>
    <n v="49387857.180560008"/>
    <n v="46483201.02234"/>
    <n v="2467716.4153400003"/>
    <n v="2261700.60464"/>
    <n v="2.5655037912222669"/>
    <n v="2.5869621293356997"/>
    <n v="210166.02997000003"/>
    <n v="13.65823366285297"/>
    <n v="70.871827996452964"/>
    <n v="68.035075031291598"/>
    <n v="3.8727929018867346"/>
    <n v="4.3073896136474641"/>
    <n v="0.22706942756520976"/>
    <n v="0.23750305239705385"/>
    <n v="0.22414119883532863"/>
    <n v="0.23407121763094302"/>
    <m/>
    <m/>
    <m/>
    <n v="0"/>
    <m/>
    <n v="0"/>
    <m/>
    <n v="0"/>
    <m/>
    <n v="-2.454926457818829"/>
    <n v="151.36968441266902"/>
    <n v="176.3739606286502"/>
    <n v="5.3602816102984088"/>
    <n v="-3.8755194372179891"/>
    <n v="13.209839792105615"/>
    <n v="91.635042484686366"/>
    <n v="107.92243992682538"/>
    <s v="Medianas"/>
    <n v="2024"/>
    <n v="3"/>
    <d v="2025-11-04T00:00:00"/>
    <x v="29"/>
    <x v="4"/>
  </r>
  <r>
    <n v="2025"/>
    <n v="9"/>
    <n v="1"/>
    <x v="16"/>
    <s v="Gastos Medicos"/>
    <n v="30"/>
    <s v="624b60c58c9d8bfb6ff1886c2fd605d2adeb6ea4da576068201b6c6958ce93f4"/>
    <s v="1fdf26a6fd55ee3b01ed15163fbd21c844fce1e79898ad2d3ed4519ab872f9ee"/>
    <x v="0"/>
    <n v="2328179.62519"/>
    <n v="2102783.8298299997"/>
    <n v="4789830.5382300001"/>
    <n v="4294573.7278799992"/>
    <n v="3222209.8737100004"/>
    <n v="3327503.6262599998"/>
    <n v="4387878.4451700002"/>
    <n v="4237449.7337799994"/>
    <n v="35081594.755000003"/>
    <n v="34439164.060000002"/>
    <n v="141.197"/>
    <n v="136.08000000000001"/>
    <n v="0"/>
    <n v="0"/>
    <n v="2978324.6549200001"/>
    <n v="3116633.7583000003"/>
    <n v="3462365.2888799999"/>
    <n v="3091986.2147499998"/>
    <n v="0"/>
    <n v="0"/>
    <n v="0"/>
    <n v="0"/>
    <n v="0"/>
    <n v="0"/>
    <s v="Gastos Medicos"/>
    <s v="Accidentes y Enfermedades"/>
    <s v="Gastos Medicos"/>
    <x v="28"/>
    <x v="1"/>
    <n v="45159030.643440001"/>
    <n v="35723485.483519994"/>
    <n v="770211891.61088026"/>
    <n v="686509089.51392007"/>
    <n v="736376107.87258017"/>
    <n v="657385268.86126006"/>
    <n v="132603313.30395003"/>
    <n v="117579278.29793002"/>
    <n v="94497674.830779999"/>
    <n v="87465178.161119998"/>
    <n v="2467716.4153400003"/>
    <n v="2261700.60464"/>
    <n v="1.7557477013062293"/>
    <n v="1.7883966122855675"/>
    <n v="225395.79536000034"/>
    <n v="10.718923750627397"/>
    <n v="94.345509504957647"/>
    <n v="92.973571546827458"/>
    <n v="5.155512844313459"/>
    <n v="5.8862784562275108"/>
    <n v="0.30227780829515194"/>
    <n v="0.31616718688989021"/>
    <n v="0.30630094516576134"/>
    <n v="0.31987084734534693"/>
    <m/>
    <m/>
    <m/>
    <n v="0"/>
    <m/>
    <n v="0"/>
    <m/>
    <n v="0"/>
    <m/>
    <n v="-3.1643467408733028"/>
    <n v="138.40039827025973"/>
    <n v="158.24278173800741"/>
    <n v="3.4098297968496198"/>
    <n v="-4.4377720998389769"/>
    <n v="11.978678053710112"/>
    <n v="86.019943201412573"/>
    <n v="100.79714273732598"/>
    <s v="Medianas"/>
    <n v="2024"/>
    <n v="3"/>
    <d v="2025-11-04T00:00:00"/>
    <x v="28"/>
    <x v="0"/>
  </r>
  <r>
    <n v="2025"/>
    <n v="9"/>
    <n v="1"/>
    <x v="16"/>
    <s v="Automoviles Residentes"/>
    <n v="30"/>
    <s v="624b60c58c9d8bfb6ff1886c2fd605d2adeb6ea4da576068201b6c6958ce93f4"/>
    <s v="1fdf26a6fd55ee3b01ed15163fbd21c844fce1e79898ad2d3ed4519ab872f9ee"/>
    <x v="24"/>
    <n v="5003498.9887100002"/>
    <n v="4405047.3305500001"/>
    <n v="6557540.5255199997"/>
    <n v="5806176.9820699999"/>
    <n v="3109357.440669999"/>
    <n v="2710074.3370599984"/>
    <n v="4063172.0005600024"/>
    <n v="3733522.3687700005"/>
    <n v="35081594.755000003"/>
    <n v="34439164.060000002"/>
    <n v="141.197"/>
    <n v="136.08000000000001"/>
    <n v="1636.0263300000001"/>
    <n v="237.79416000000001"/>
    <n v="3107731.4390199999"/>
    <n v="2692211.3540500002"/>
    <n v="4665181.1255600005"/>
    <n v="3996014.6102700001"/>
    <n v="0"/>
    <n v="0"/>
    <n v="0"/>
    <n v="0"/>
    <n v="0"/>
    <n v="0"/>
    <s v="Automoviles Residentes"/>
    <s v="Automóviles"/>
    <s v="Automóviles"/>
    <x v="13"/>
    <x v="1"/>
    <n v="45159030.643440001"/>
    <n v="35723485.483519994"/>
    <n v="770211891.61088026"/>
    <n v="686509089.51392007"/>
    <n v="736376107.87258017"/>
    <n v="657385268.86126006"/>
    <n v="94745679.091170013"/>
    <n v="85247038.221249983"/>
    <n v="54974799.952469975"/>
    <n v="52348957.372600004"/>
    <n v="6944588.9035200002"/>
    <n v="5983154.6386799999"/>
    <n v="5.2809785487898946"/>
    <n v="5.1673904718157475"/>
    <n v="598451.65816000011"/>
    <n v="13.585589739515447"/>
    <n v="72.048886668782927"/>
    <n v="73.624159771371694"/>
    <n v="11.079730714806276"/>
    <n v="12.330956150911261"/>
    <n v="0.64962629676429662"/>
    <n v="0.679476008960327"/>
    <n v="0.64165899590185693"/>
    <n v="0.67008610311279693"/>
    <m/>
    <m/>
    <m/>
    <n v="0"/>
    <m/>
    <n v="0"/>
    <m/>
    <n v="0"/>
    <m/>
    <n v="14.733289716442233"/>
    <n v="62.143660819878612"/>
    <n v="61.522025388127375"/>
    <n v="5.6559686317335984"/>
    <n v="15.434155433038965"/>
    <n v="16.745847564475923"/>
    <n v="66.615450834118533"/>
    <n v="67.372410179153349"/>
    <s v="Medianas"/>
    <n v="2024"/>
    <n v="3"/>
    <d v="2025-11-04T00:00:00"/>
    <x v="13"/>
    <x v="24"/>
  </r>
  <r>
    <n v="2025"/>
    <n v="9"/>
    <n v="1"/>
    <x v="16"/>
    <s v="Camiones"/>
    <n v="30"/>
    <s v="624b60c58c9d8bfb6ff1886c2fd605d2adeb6ea4da576068201b6c6958ce93f4"/>
    <s v="1fdf26a6fd55ee3b01ed15163fbd21c844fce1e79898ad2d3ed4519ab872f9ee"/>
    <x v="4"/>
    <n v="1941089.91481"/>
    <n v="1578107.30813"/>
    <n v="2490665.4054300003"/>
    <n v="2038800.9598000001"/>
    <n v="1120667.4380299998"/>
    <n v="931140.52854000032"/>
    <n v="1469871.1622599997"/>
    <n v="1305128.9806900003"/>
    <n v="35081594.755000003"/>
    <n v="34439164.060000002"/>
    <n v="141.197"/>
    <n v="136.08000000000001"/>
    <n v="0"/>
    <n v="0"/>
    <n v="1119849.1516"/>
    <n v="930086.50954"/>
    <n v="1777596.1948699998"/>
    <n v="1474838.18142"/>
    <n v="0"/>
    <n v="0"/>
    <n v="0"/>
    <n v="0"/>
    <n v="0"/>
    <n v="0"/>
    <s v="Camiones"/>
    <s v="Automóviles"/>
    <s v="Automóviles"/>
    <x v="10"/>
    <x v="1"/>
    <n v="45159030.643440001"/>
    <n v="35723485.483519994"/>
    <n v="770211891.61088026"/>
    <n v="686509089.51392007"/>
    <n v="736376107.87258017"/>
    <n v="657385268.86126006"/>
    <n v="53875874.311059996"/>
    <n v="49568265.397800006"/>
    <n v="30548482.174040005"/>
    <n v="28997259.902610004"/>
    <n v="6944588.9035200002"/>
    <n v="5983154.6386799999"/>
    <n v="3.602892648391824"/>
    <n v="3.1837049278711325"/>
    <n v="362982.60667999997"/>
    <n v="23.001135905651516"/>
    <n v="27.951113331217069"/>
    <n v="26.375840228628306"/>
    <n v="4.2983427393208924"/>
    <n v="4.4175625272008094"/>
    <n v="0.25202024740883389"/>
    <n v="0.26360033874780187"/>
    <n v="0.22987420446936432"/>
    <n v="0.2400582098323619"/>
    <m/>
    <m/>
    <m/>
    <n v="0"/>
    <m/>
    <n v="0"/>
    <m/>
    <n v="0"/>
    <m/>
    <n v="20.354275609415474"/>
    <n v="57.733927185938441"/>
    <n v="59.00362565606315"/>
    <n v="3.6684881155317735"/>
    <n v="20.402687289148226"/>
    <n v="20.528219113401235"/>
    <n v="62.997949412346564"/>
    <n v="63.063631065239747"/>
    <s v="Medianas"/>
    <n v="2024"/>
    <n v="3"/>
    <d v="2025-11-04T00:00:00"/>
    <x v="10"/>
    <x v="4"/>
  </r>
  <r>
    <n v="2025"/>
    <n v="9"/>
    <n v="1"/>
    <x v="16"/>
    <s v="Automoviles Turistas"/>
    <n v="30"/>
    <s v="624b60c58c9d8bfb6ff1886c2fd605d2adeb6ea4da576068201b6c6958ce93f4"/>
    <s v="1fdf26a6fd55ee3b01ed15163fbd21c844fce1e79898ad2d3ed4519ab872f9ee"/>
    <x v="17"/>
    <n v="0"/>
    <n v="0"/>
    <n v="0"/>
    <n v="0"/>
    <n v="0"/>
    <n v="-0.15609999999999999"/>
    <n v="0"/>
    <n v="-0.15609999999999999"/>
    <n v="0"/>
    <n v="0"/>
    <n v="0"/>
    <n v="0"/>
    <n v="0"/>
    <n v="0"/>
    <n v="0"/>
    <n v="-0.15609999999999999"/>
    <n v="0"/>
    <n v="0"/>
    <n v="0"/>
    <n v="0"/>
    <n v="0"/>
    <n v="0"/>
    <n v="0"/>
    <n v="0"/>
    <s v="Automoviles Turistas"/>
    <s v="Automóviles"/>
    <s v="Automóviles"/>
    <x v="12"/>
    <x v="1"/>
    <n v="45159030.643440001"/>
    <n v="35723485.483519994"/>
    <n v="770211891.61088026"/>
    <n v="686509089.51392007"/>
    <n v="736376107.87258017"/>
    <n v="657385268.86126006"/>
    <n v="1588548.4696399998"/>
    <n v="1271754.1878799999"/>
    <n v="828130.02439999999"/>
    <n v="647638.39746000012"/>
    <n v="6944588.9035200002"/>
    <n v="5983154.63867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12"/>
    <x v="17"/>
  </r>
  <r>
    <n v="2025"/>
    <n v="9"/>
    <n v="1"/>
    <x v="16"/>
    <s v="Automoviles"/>
    <n v="30"/>
    <s v="624b60c58c9d8bfb6ff1886c2fd605d2adeb6ea4da576068201b6c6958ce93f4"/>
    <s v="1fdf26a6fd55ee3b01ed15163fbd21c844fce1e79898ad2d3ed4519ab872f9ee"/>
    <x v="24"/>
    <n v="6944588.9035200002"/>
    <n v="5983154.6386799999"/>
    <n v="9048205.9309500009"/>
    <n v="7844977.9418699993"/>
    <n v="4230024.8786999965"/>
    <n v="3641214.7094999989"/>
    <n v="5533043.1628200011"/>
    <n v="5038651.1933599971"/>
    <n v="35081594.755000003"/>
    <n v="34439164.060000002"/>
    <n v="141.197"/>
    <n v="136.08000000000001"/>
    <n v="1636.0263300000001"/>
    <n v="237.79416000000001"/>
    <n v="4227580.5906199999"/>
    <n v="3622297.7074899999"/>
    <n v="6442777.3204300003"/>
    <n v="5470852.7916899994"/>
    <n v="0"/>
    <n v="0"/>
    <n v="0"/>
    <n v="0"/>
    <n v="0"/>
    <n v="0"/>
    <s v="Automoviles"/>
    <s v="Totales"/>
    <s v="Automoviles Total"/>
    <x v="11"/>
    <x v="1"/>
    <n v="45159030.643440001"/>
    <n v="35723485.483519994"/>
    <n v="770211891.61088026"/>
    <n v="686509089.51392007"/>
    <n v="736376107.87258017"/>
    <n v="657385268.86126006"/>
    <n v="155156263.74667996"/>
    <n v="139227565.87292001"/>
    <n v="88685882.672319964"/>
    <n v="83821223.317339987"/>
    <n v="6944588.9035200002"/>
    <n v="5983154.6386799999"/>
    <n v="4.4758675775141565"/>
    <n v="4.2973922593325558"/>
    <n v="961434.26484000031"/>
    <n v="16.06901915294825"/>
    <n v="100"/>
    <n v="100"/>
    <n v="15.37807345412717"/>
    <n v="16.74851867811207"/>
    <n v="0.9016465441731305"/>
    <n v="0.94307634770812876"/>
    <n v="0.87153320037122117"/>
    <n v="0.91014431294515874"/>
    <m/>
    <m/>
    <m/>
    <n v="0"/>
    <m/>
    <n v="0"/>
    <m/>
    <n v="0"/>
    <m/>
    <n v="16.170707200093993"/>
    <n v="60.911091174251162"/>
    <n v="60.857773689488361"/>
    <n v="4.7696710583907214"/>
    <n v="16.709915418559529"/>
    <n v="17.765503217639388"/>
    <n v="65.617363139563622"/>
    <n v="66.210842174224126"/>
    <s v="Medianas"/>
    <n v="2024"/>
    <n v="3"/>
    <d v="2025-11-04T00:00:00"/>
    <x v="11"/>
    <x v="24"/>
  </r>
  <r>
    <n v="2025"/>
    <n v="9"/>
    <n v="1"/>
    <x v="16"/>
    <s v="Daños"/>
    <n v="30"/>
    <s v="624b60c58c9d8bfb6ff1886c2fd605d2adeb6ea4da576068201b6c6958ce93f4"/>
    <s v="1fdf26a6fd55ee3b01ed15163fbd21c844fce1e79898ad2d3ed4519ab872f9ee"/>
    <x v="0"/>
    <n v="13127448.78599"/>
    <n v="10630942.045919999"/>
    <n v="16232738.33749"/>
    <n v="13258145.687050002"/>
    <n v="5929264.9185299994"/>
    <n v="5545743.282669995"/>
    <n v="7542215.9258499956"/>
    <n v="7547804.8540100055"/>
    <n v="35081594.755000003"/>
    <n v="34439164.060000002"/>
    <n v="141.197"/>
    <n v="136.08000000000001"/>
    <n v="1636.0263300000001"/>
    <n v="237.79416000000001"/>
    <n v="4667102.0251499992"/>
    <n v="4164242.0840400001"/>
    <n v="8266153.2799700005"/>
    <n v="7260734.1412599999"/>
    <n v="0"/>
    <n v="0"/>
    <n v="0"/>
    <n v="0"/>
    <n v="0"/>
    <n v="0"/>
    <s v="Daños"/>
    <s v="Totales"/>
    <s v="Daños Total"/>
    <x v="23"/>
    <x v="1"/>
    <n v="45159030.643440001"/>
    <n v="35723485.483519994"/>
    <n v="770211891.61088026"/>
    <n v="686509089.51392007"/>
    <n v="736376107.87258017"/>
    <n v="657385268.86126006"/>
    <n v="283175278.75795996"/>
    <n v="248348596.68529999"/>
    <n v="126891670.49083996"/>
    <n v="126522432.59303005"/>
    <n v="13127448.78599"/>
    <n v="10630942.045919999"/>
    <n v="4.6358032535779721"/>
    <n v="4.2806531576223144"/>
    <n v="2496506.7400700003"/>
    <n v="23.483400899811357"/>
    <n v="100"/>
    <n v="100"/>
    <n v="29.069376819975982"/>
    <n v="29.758972009672124"/>
    <n v="1.7043944567688052"/>
    <n v="1.7827097655185637"/>
    <n v="1.5485508070180387"/>
    <n v="1.6171555021814217"/>
    <m/>
    <m/>
    <m/>
    <n v="0"/>
    <m/>
    <n v="0"/>
    <m/>
    <n v="0"/>
    <m/>
    <n v="6.9156038480626902"/>
    <n v="45.166924778696419"/>
    <n v="52.166056956338792"/>
    <n v="4.6726982910655437"/>
    <n v="12.075665414296521"/>
    <n v="13.847348204041587"/>
    <n v="56.460385708779611"/>
    <n v="57.352906786328816"/>
    <s v="Medianas"/>
    <n v="2024"/>
    <n v="3"/>
    <d v="2025-11-04T00:00:00"/>
    <x v="23"/>
    <x v="0"/>
  </r>
  <r>
    <n v="2025"/>
    <n v="9"/>
    <n v="1"/>
    <x v="16"/>
    <s v="Daños Sin Autos"/>
    <n v="30"/>
    <s v="624b60c58c9d8bfb6ff1886c2fd605d2adeb6ea4da576068201b6c6958ce93f4"/>
    <s v="1fdf26a6fd55ee3b01ed15163fbd21c844fce1e79898ad2d3ed4519ab872f9ee"/>
    <x v="24"/>
    <n v="6182859.8824699996"/>
    <n v="4647787.4072400006"/>
    <n v="7184532.4065399989"/>
    <n v="5413167.7451800006"/>
    <n v="1699240.0398300004"/>
    <n v="1904528.5731700002"/>
    <n v="2009172.7630299991"/>
    <n v="2509153.6606500018"/>
    <n v="35081594.755000003"/>
    <n v="34439164.060000002"/>
    <n v="141.197"/>
    <n v="136.08000000000001"/>
    <n v="0"/>
    <n v="0"/>
    <n v="439521.43452999997"/>
    <n v="541944.37655000004"/>
    <n v="1823375.9595400002"/>
    <n v="1789881.3495700001"/>
    <n v="0"/>
    <n v="0"/>
    <n v="0"/>
    <n v="0"/>
    <n v="0"/>
    <n v="0"/>
    <s v="Daños Sin Autos"/>
    <s v="Totales"/>
    <s v="Daños Sin Autos Total"/>
    <x v="24"/>
    <x v="1"/>
    <n v="45159030.643440001"/>
    <n v="35723485.483519994"/>
    <n v="770211891.61088026"/>
    <n v="686509089.51392007"/>
    <n v="736376107.87258017"/>
    <n v="657385268.86126006"/>
    <n v="128019015.01128"/>
    <n v="109121030.81238005"/>
    <n v="38205787.818519995"/>
    <n v="42701209.275690004"/>
    <n v="13127448.78599"/>
    <n v="10630942.045919999"/>
    <n v="4.8296418168232398"/>
    <n v="4.2592957312062873"/>
    <n v="1535072.4752299991"/>
    <n v="33.028026902408868"/>
    <n v="47.098716462474641"/>
    <n v="43.719431327572266"/>
    <n v="13.691303365848817"/>
    <n v="13.010453331560058"/>
    <n v="0.80274791259567435"/>
    <n v="0.83963341781043488"/>
    <n v="0.67701760664681765"/>
    <n v="0.70701118923626316"/>
    <m/>
    <m/>
    <m/>
    <n v="0"/>
    <m/>
    <n v="0"/>
    <m/>
    <n v="0"/>
    <m/>
    <n v="-10.778968414126044"/>
    <n v="27.483075342654679"/>
    <n v="40.977101710875544"/>
    <n v="4.4475984840346765"/>
    <n v="-18.899161325747325"/>
    <n v="1.8713313023819511"/>
    <n v="24.104816794934713"/>
    <n v="30.278229150786807"/>
    <s v="Medianas"/>
    <n v="2024"/>
    <n v="3"/>
    <d v="2025-11-04T00:00:00"/>
    <x v="24"/>
    <x v="24"/>
  </r>
  <r>
    <n v="2025"/>
    <n v="9"/>
    <n v="1"/>
    <x v="16"/>
    <s v="Vida Gpo y Col"/>
    <n v="30"/>
    <s v="624b60c58c9d8bfb6ff1886c2fd605d2adeb6ea4da576068201b6c6958ce93f4"/>
    <s v="1fdf26a6fd55ee3b01ed15163fbd21c844fce1e79898ad2d3ed4519ab872f9ee"/>
    <x v="1"/>
    <n v="9829567.1108899992"/>
    <n v="9680167.7136700004"/>
    <n v="10084378.197829999"/>
    <n v="9903578.7146700006"/>
    <n v="5448712.576919999"/>
    <n v="5010450.6524700001"/>
    <n v="7242856.9447300015"/>
    <n v="6461823.7003100011"/>
    <n v="35081594.755000003"/>
    <n v="34439164.060000002"/>
    <n v="141.197"/>
    <n v="136.08000000000001"/>
    <n v="-49269.193950000001"/>
    <n v="-28307.46027"/>
    <n v="4353593.8085399996"/>
    <n v="4164849.6463199998"/>
    <n v="6525618.6138199996"/>
    <n v="6489053.1399400001"/>
    <n v="2240140.7582100001"/>
    <n v="364884.94994000002"/>
    <n v="7589426.3526800005"/>
    <n v="9315282.7637299988"/>
    <n v="0"/>
    <n v="0"/>
    <s v="Vida Gpo y Col"/>
    <s v="Vida"/>
    <s v="Vida"/>
    <x v="37"/>
    <x v="1"/>
    <n v="45159030.643440001"/>
    <n v="35723485.483519994"/>
    <n v="770211891.61088026"/>
    <n v="686509089.51392007"/>
    <n v="736376107.87258017"/>
    <n v="657385268.86126006"/>
    <n v="73920693.182379976"/>
    <n v="70894248.025429994"/>
    <n v="45785142.94049"/>
    <n v="42057026.428480007"/>
    <n v="29563865.442110002"/>
    <n v="22830842.832959998"/>
    <n v="13.297449858374721"/>
    <n v="13.654376741816476"/>
    <n v="149399.39721999876"/>
    <n v="1.5433554628296653"/>
    <n v="33.248585609136953"/>
    <n v="42.399519739565285"/>
    <n v="21.766559137420028"/>
    <n v="27.097489460079892"/>
    <n v="1.2762159631593961"/>
    <n v="1.3348568762351631"/>
    <n v="1.4100567438260727"/>
    <n v="1.4725258036947253"/>
    <n v="3.0304650318727919"/>
    <n v="10.266984826501933"/>
    <m/>
    <n v="1875255.8082700002"/>
    <n v="513.9307084543658"/>
    <n v="-1725856.4110499984"/>
    <n v="-18.527150005255834"/>
    <n v="0"/>
    <m/>
    <n v="8.746956209097668"/>
    <n v="55.431867094975814"/>
    <n v="51.759957065562133"/>
    <n v="11.900612790489818"/>
    <n v="4.5318361585218625"/>
    <n v="0.56349475172179364"/>
    <n v="66.71541912240977"/>
    <n v="64.182702106189097"/>
    <s v="Grandes"/>
    <n v="2024"/>
    <n v="3"/>
    <d v="2025-11-04T00:00:00"/>
    <x v="37"/>
    <x v="1"/>
  </r>
  <r>
    <n v="2025"/>
    <n v="9"/>
    <n v="1"/>
    <x v="16"/>
    <s v="Vida Total"/>
    <n v="30"/>
    <s v="624b60c58c9d8bfb6ff1886c2fd605d2adeb6ea4da576068201b6c6958ce93f4"/>
    <s v="1fdf26a6fd55ee3b01ed15163fbd21c844fce1e79898ad2d3ed4519ab872f9ee"/>
    <x v="11"/>
    <n v="29563865.442110002"/>
    <n v="22830842.832959998"/>
    <n v="33612531.440720007"/>
    <n v="26854468.311599996"/>
    <n v="7982256.5043799998"/>
    <n v="7638039.9364300035"/>
    <n v="10645331.457670001"/>
    <n v="9670506.3353700023"/>
    <n v="35081594.755000003"/>
    <n v="34439164.060000002"/>
    <n v="141.197"/>
    <n v="136.08000000000001"/>
    <n v="-40792.198120000001"/>
    <n v="-25046.754580000001"/>
    <n v="6851795.4529499998"/>
    <n v="6755753.4499799991"/>
    <n v="9716887.0665499996"/>
    <n v="9535610.0468099993"/>
    <n v="5852113.5924800001"/>
    <n v="3558903.3608400002"/>
    <n v="8832334.8783200011"/>
    <n v="10482700.723599998"/>
    <n v="14879416.971309999"/>
    <n v="8789238.7485199999"/>
    <s v="Vida Total"/>
    <s v="Totales"/>
    <s v="Vida Total"/>
    <x v="36"/>
    <x v="1"/>
    <n v="45159030.643440001"/>
    <n v="35723485.483519994"/>
    <n v="770211891.61088026"/>
    <n v="686509089.51392007"/>
    <n v="736376107.87258017"/>
    <n v="657385268.86126006"/>
    <n v="311861035.33652008"/>
    <n v="282737917.87033993"/>
    <n v="162873465.04233998"/>
    <n v="151002766.76715994"/>
    <n v="29563865.442110002"/>
    <n v="22830842.832959998"/>
    <n v="9.4798202058838505"/>
    <n v="8.0749136885947976"/>
    <n v="6733022.6091500036"/>
    <n v="29.490906921008641"/>
    <n v="100"/>
    <n v="100"/>
    <n v="65.466120554127926"/>
    <n v="63.909897155730654"/>
    <n v="3.8384067766440042"/>
    <n v="4.0147779274807247"/>
    <n v="3.3256431971097835"/>
    <n v="3.4729775543203423"/>
    <n v="1.8765132316594653"/>
    <n v="2.8321379965885409"/>
    <n v="4.7711689776358419"/>
    <n v="2293210.2316399999"/>
    <n v="64.435866870482769"/>
    <n v="-1650365.8452799972"/>
    <n v="-15.74370850409268"/>
    <n v="6090178.2227899991"/>
    <n v="69.291304935999264"/>
    <n v="4.5066086432494101"/>
    <n v="27.000043414520082"/>
    <n v="33.454918823247567"/>
    <n v="4.9008943858994849"/>
    <n v="1.4216327413530072"/>
    <n v="1.9010531979612999"/>
    <n v="70.514305723867423"/>
    <n v="70.847627124182139"/>
    <s v="Grandes"/>
    <n v="2024"/>
    <n v="3"/>
    <d v="2025-11-04T00:00:00"/>
    <x v="36"/>
    <x v="11"/>
  </r>
  <r>
    <n v="2025"/>
    <n v="9"/>
    <n v="1"/>
    <x v="16"/>
    <s v="Vida Individual"/>
    <n v="30"/>
    <s v="624b60c58c9d8bfb6ff1886c2fd605d2adeb6ea4da576068201b6c6958ce93f4"/>
    <s v="1fdf26a6fd55ee3b01ed15163fbd21c844fce1e79898ad2d3ed4519ab872f9ee"/>
    <x v="3"/>
    <n v="19734298.331220001"/>
    <n v="13150675.119290002"/>
    <n v="23528153.242889997"/>
    <n v="16950889.596930001"/>
    <n v="2533543.9274600009"/>
    <n v="2627589.2839600001"/>
    <n v="3402474.5129399993"/>
    <n v="3208682.6350600007"/>
    <n v="35081594.755000003"/>
    <n v="34439164.060000002"/>
    <n v="141.197"/>
    <n v="136.08000000000001"/>
    <n v="8476.9958299999998"/>
    <n v="3260.7056899999998"/>
    <n v="2498201.6444099997"/>
    <n v="2590903.8036599997"/>
    <n v="3191268.45273"/>
    <n v="3046556.9068700001"/>
    <n v="3611972.83427"/>
    <n v="3194018.4109"/>
    <n v="1242908.5256400001"/>
    <n v="1167417.9598699999"/>
    <n v="14879416.971309999"/>
    <n v="8789238.7485199999"/>
    <s v="Vida Individual"/>
    <s v="Vida"/>
    <s v="Vida"/>
    <x v="35"/>
    <x v="1"/>
    <n v="45159030.643440001"/>
    <n v="35723485.483519994"/>
    <n v="770211891.61088026"/>
    <n v="686509089.51392007"/>
    <n v="736376107.87258017"/>
    <n v="657385268.86126006"/>
    <n v="237940342.15414003"/>
    <n v="211843669.84491"/>
    <n v="117088322.10185003"/>
    <n v="108945740.33868003"/>
    <n v="29563865.442110002"/>
    <n v="22830842.832959998"/>
    <n v="8.2938009387394818"/>
    <n v="6.2077262581966997"/>
    <n v="6583623.2119299993"/>
    <n v="50.063005527927949"/>
    <n v="66.751414390863033"/>
    <n v="57.600480260434729"/>
    <n v="43.699561416707894"/>
    <n v="36.812407695650776"/>
    <n v="2.5621908134846083"/>
    <n v="2.6799210512455618"/>
    <n v="1.9155864532837117"/>
    <n v="2.0004517506256181"/>
    <n v="1.5180161554656122"/>
    <n v="0.52236140974985745"/>
    <n v="6.2534233735240115"/>
    <n v="417954.42336999997"/>
    <n v="13.08553582357812"/>
    <n v="75490.565770000219"/>
    <n v="6.4664557480687224"/>
    <n v="6090178.2227899991"/>
    <n v="69.291304935999264"/>
    <n v="-3.5791497961304319"/>
    <n v="12.838277221399306"/>
    <n v="19.980641755081717"/>
    <n v="2.1637887382621996"/>
    <n v="-3.5779853778841852"/>
    <n v="4.7500030455257525"/>
    <n v="78.282403420899612"/>
    <n v="85.043670046586016"/>
    <s v="Medianas"/>
    <n v="2024"/>
    <n v="3"/>
    <d v="2025-11-04T00:00:00"/>
    <x v="35"/>
    <x v="3"/>
  </r>
  <r>
    <n v="2025"/>
    <n v="9"/>
    <n v="1"/>
    <x v="16"/>
    <s v="Total General Sin Pensiones"/>
    <n v="30"/>
    <s v="624b60c58c9d8bfb6ff1886c2fd605d2adeb6ea4da576068201b6c6958ce93f4"/>
    <s v="1fdf26a6fd55ee3b01ed15163fbd21c844fce1e79898ad2d3ed4519ab872f9ee"/>
    <x v="3"/>
    <n v="45159030.643440001"/>
    <n v="35723485.483519994"/>
    <n v="54829034.163730003"/>
    <n v="44618297.922339991"/>
    <n v="17162737.245370008"/>
    <n v="16552792.082129994"/>
    <n v="22620994.408650011"/>
    <n v="21526180.118420005"/>
    <n v="35081594.755000003"/>
    <n v="34439164.060000002"/>
    <n v="141.197"/>
    <n v="136.08000000000001"/>
    <n v="-39156.17179"/>
    <n v="-24808.960419999999"/>
    <n v="14526189.831770001"/>
    <n v="14077666.60409"/>
    <n v="21567861.621750001"/>
    <n v="20012032.24907"/>
    <n v="5852113.5924800001"/>
    <n v="3558903.3608400002"/>
    <n v="8832334.8783200011"/>
    <n v="10482700.723599998"/>
    <n v="14879416.971309999"/>
    <n v="8789238.7485199999"/>
    <s v="Total General Sin Pensiones"/>
    <s v="Totales"/>
    <s v="Total General Sin Pensiones"/>
    <x v="25"/>
    <x v="1"/>
    <n v="45159030.643440001"/>
    <n v="35723485.483519994"/>
    <n v="770211891.61088026"/>
    <n v="686509089.51392007"/>
    <n v="736376107.87258017"/>
    <n v="657385268.86126006"/>
    <n v="736376107.87258017"/>
    <n v="657385268.86126006"/>
    <n v="388158878.08341002"/>
    <n v="368517055.66387999"/>
    <n v="45159030.643440001"/>
    <n v="35723485.483519994"/>
    <n v="6.1326039995928481"/>
    <n v="5.434177973808441"/>
    <n v="9435545.159920007"/>
    <n v="26.412722701072443"/>
    <n v="100"/>
    <n v="100"/>
    <n v="100"/>
    <n v="100"/>
    <n v="5.8631957173487601"/>
    <n v="6.1326039995928481"/>
    <n v="5.2036434810810528"/>
    <n v="5.434177973808441"/>
    <n v="0.79471801568725375"/>
    <n v="1.1994325703799606"/>
    <n v="2.0206273414135101"/>
    <n v="2293210.2316399999"/>
    <n v="64.435866870482769"/>
    <n v="-1650365.8452799972"/>
    <n v="-15.74370850409268"/>
    <n v="6090178.2227899991"/>
    <n v="69.291304935999264"/>
    <n v="3.6848476088725546"/>
    <n v="38.005105514511619"/>
    <n v="46.335882006155728"/>
    <n v="4.4215753430949407"/>
    <n v="3.1860622949380746"/>
    <n v="7.774469645641835"/>
    <n v="67.351089721018695"/>
    <n v="70.346011983586607"/>
    <s v="Medianas"/>
    <n v="2024"/>
    <n v="3"/>
    <d v="2025-11-04T00:00:00"/>
    <x v="25"/>
    <x v="3"/>
  </r>
  <r>
    <n v="2025"/>
    <n v="9"/>
    <n v="1"/>
    <x v="16"/>
    <s v="Total General"/>
    <n v="30"/>
    <s v="624b60c58c9d8bfb6ff1886c2fd605d2adeb6ea4da576068201b6c6958ce93f4"/>
    <s v="1fdf26a6fd55ee3b01ed15163fbd21c844fce1e79898ad2d3ed4519ab872f9ee"/>
    <x v="3"/>
    <n v="45159030.643440001"/>
    <n v="35723485.483519994"/>
    <n v="54829034.163730003"/>
    <n v="44618297.922339991"/>
    <n v="17162737.245370008"/>
    <n v="16552792.082129994"/>
    <n v="22620994.408650007"/>
    <n v="21526180.118420005"/>
    <n v="35081594.755000003"/>
    <n v="34439164.060000002"/>
    <n v="141.197"/>
    <n v="136.08000000000001"/>
    <n v="-39156.17179"/>
    <n v="-24808.960419999999"/>
    <n v="14526189.831770001"/>
    <n v="14077666.60409"/>
    <n v="21567861.621750001"/>
    <n v="20012032.24907"/>
    <n v="5852113.5924800001"/>
    <n v="3558903.3608400002"/>
    <n v="8832334.8783200011"/>
    <n v="10482700.723599998"/>
    <n v="14879416.971309999"/>
    <n v="8789238.7485199999"/>
    <s v="Total General"/>
    <s v="Totales"/>
    <s v="Total General"/>
    <x v="26"/>
    <x v="1"/>
    <n v="45159030.643440001"/>
    <n v="35723485.483519994"/>
    <n v="770211891.61088026"/>
    <n v="686509089.51392007"/>
    <n v="736376107.87258017"/>
    <n v="657385268.86126006"/>
    <n v="770211891.61088026"/>
    <n v="686509089.51392007"/>
    <n v="414187189.75591999"/>
    <n v="392042358.71284997"/>
    <n v="45159030.643440001"/>
    <n v="35723485.483519994"/>
    <n v="5.8631957173487601"/>
    <n v="5.2036434810810528"/>
    <n v="9435545.159920007"/>
    <n v="26.412722701072443"/>
    <n v="100"/>
    <n v="100"/>
    <n v="100"/>
    <n v="100"/>
    <n v="5.8631957173487601"/>
    <n v="6.1326039995928481"/>
    <n v="5.2036434810810528"/>
    <n v="5.434177973808441"/>
    <n v="0.75980566597594867"/>
    <n v="1.1467409130554163"/>
    <n v="1.9318601976126393"/>
    <n v="2293210.2316399999"/>
    <n v="64.435866870482769"/>
    <n v="-1650365.8452799972"/>
    <n v="-15.74370850409268"/>
    <n v="6090178.2227899991"/>
    <n v="69.291304935999264"/>
    <n v="3.6848476088725546"/>
    <n v="38.005105514511619"/>
    <n v="46.335882006155728"/>
    <n v="4.1437151292593057"/>
    <n v="3.1860622949380746"/>
    <n v="7.774469645641835"/>
    <n v="67.351089721018695"/>
    <n v="70.346011983586607"/>
    <s v="Medianas"/>
    <n v="2024"/>
    <n v="3"/>
    <d v="2025-11-04T00:00:00"/>
    <x v="26"/>
    <x v="3"/>
  </r>
  <r>
    <n v="2025"/>
    <n v="9"/>
    <n v="126"/>
    <x v="17"/>
    <s v="Incendio"/>
    <n v="239"/>
    <s v="79bf08685d3138f9b109c3546780f056bc954fd69377b84a2cf23622e464897b"/>
    <s v="1fdf26a6fd55ee3b01ed15163fbd21c844fce1e79898ad2d3ed4519ab872f9ee"/>
    <x v="2"/>
    <n v="25947.773140000001"/>
    <n v="21901.83007"/>
    <n v="32490.947649999998"/>
    <n v="29646.268890000007"/>
    <n v="2451.1892900000003"/>
    <n v="13233.833119999999"/>
    <n v="6631.3220000000019"/>
    <n v="-602.88669999999865"/>
    <n v="35081594.755000003"/>
    <n v="34439164.060000002"/>
    <n v="141.197"/>
    <n v="136.08000000000001"/>
    <n v="0"/>
    <n v="0"/>
    <n v="238.42307"/>
    <n v="726.86239999999998"/>
    <n v="660.96016000000009"/>
    <n v="917.10411999999997"/>
    <n v="0"/>
    <n v="0"/>
    <n v="0"/>
    <n v="0"/>
    <n v="0"/>
    <n v="0"/>
    <s v="Incendio"/>
    <s v="Daños Sin Autos"/>
    <s v="Incendio"/>
    <x v="0"/>
    <x v="1"/>
    <n v="791062.99773000006"/>
    <n v="673928.0374299999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9.4443515450153392E-2"/>
    <n v="9.4766596560912839E-2"/>
    <n v="4045.9430700000012"/>
    <n v="18.473082190250057"/>
    <m/>
    <m/>
    <n v="3.2801146323944619"/>
    <n v="3.2498766713315317"/>
    <n v="3.3689135967156828E-3"/>
    <n v="3.5237119812271136E-3"/>
    <n v="3.1903190219240217E-3"/>
    <n v="3.3316581778503984E-3"/>
    <m/>
    <m/>
    <m/>
    <n v="0"/>
    <m/>
    <n v="0"/>
    <m/>
    <n v="0"/>
    <m/>
    <n v="-81.477858548060638"/>
    <n v="9.4466267944255673"/>
    <n v="60.423412462354108"/>
    <n v="1.5071019589267947E-2"/>
    <n v="-67.19832116780286"/>
    <n v="-27.929648816755925"/>
    <n v="36.07223013259982"/>
    <n v="79.25625718484396"/>
    <s v="Resto"/>
    <n v="2024"/>
    <n v="3"/>
    <d v="2025-11-04T00:00:00"/>
    <x v="0"/>
    <x v="2"/>
  </r>
  <r>
    <n v="2025"/>
    <n v="9"/>
    <n v="126"/>
    <x v="17"/>
    <s v="Terremoto y Erupcion Volcanica"/>
    <n v="239"/>
    <s v="79bf08685d3138f9b109c3546780f056bc954fd69377b84a2cf23622e464897b"/>
    <s v="1fdf26a6fd55ee3b01ed15163fbd21c844fce1e79898ad2d3ed4519ab872f9ee"/>
    <x v="2"/>
    <n v="21965.73198"/>
    <n v="17455.89143"/>
    <n v="27789.72394"/>
    <n v="23568.423439999999"/>
    <n v="163.59841"/>
    <n v="16.621490000000001"/>
    <n v="265.89831000000004"/>
    <n v="-45.510689999999997"/>
    <n v="35081594.755000003"/>
    <n v="34439164.060000002"/>
    <n v="141.197"/>
    <n v="136.08000000000001"/>
    <n v="0"/>
    <n v="0"/>
    <n v="45.695819999999998"/>
    <n v="16.621490000000001"/>
    <n v="-349.84221000000002"/>
    <n v="37.594110000000001"/>
    <n v="0"/>
    <n v="0"/>
    <n v="0"/>
    <n v="0"/>
    <n v="0"/>
    <n v="0"/>
    <s v="Terremoto y Erupcion Volcanica"/>
    <s v="Daños Sin Autos"/>
    <s v="Riesgos Catastroficos"/>
    <x v="16"/>
    <x v="1"/>
    <n v="791062.99773000006"/>
    <n v="673928.03742999991"/>
    <n v="770211891.61088026"/>
    <n v="686509089.51392007"/>
    <n v="736376107.87258017"/>
    <n v="657385268.86126006"/>
    <n v="13243395.535650002"/>
    <n v="12054429.980210001"/>
    <n v="689036.33412999962"/>
    <n v="51228.88828999993"/>
    <n v="28033.97091"/>
    <n v="22746.487799999999"/>
    <n v="0.16586178311196906"/>
    <n v="0.14480893297034939"/>
    <n v="4509.8405500000008"/>
    <n v="25.835635883076758"/>
    <n v="78.353980071244933"/>
    <n v="76.741040566271508"/>
    <n v="2.7767361187455246"/>
    <n v="2.5901714219469794"/>
    <n v="2.8519076658319546E-3"/>
    <n v="2.9829501181753266E-3"/>
    <n v="2.5427036140715296E-3"/>
    <n v="2.6553517787579195E-3"/>
    <m/>
    <m/>
    <m/>
    <n v="0"/>
    <m/>
    <n v="0"/>
    <m/>
    <n v="0"/>
    <m/>
    <n v="884.25839079408638"/>
    <n v="0.74478924785642409"/>
    <n v="9.5219943745949401E-2"/>
    <n v="2.3743074479020739E-2"/>
    <n v="174.92011847313321"/>
    <n v="-1030.5771835002877"/>
    <n v="-13.061837220843076"/>
    <n v="44.213016347507633"/>
    <s v="Resto"/>
    <n v="2024"/>
    <n v="3"/>
    <d v="2025-11-04T00:00:00"/>
    <x v="16"/>
    <x v="2"/>
  </r>
  <r>
    <n v="2025"/>
    <n v="9"/>
    <n v="126"/>
    <x v="17"/>
    <s v="Riesgos Catastroficos"/>
    <n v="239"/>
    <s v="79bf08685d3138f9b109c3546780f056bc954fd69377b84a2cf23622e464897b"/>
    <s v="1fdf26a6fd55ee3b01ed15163fbd21c844fce1e79898ad2d3ed4519ab872f9ee"/>
    <x v="2"/>
    <n v="28033.97091"/>
    <n v="22746.487799999999"/>
    <n v="35657.756179999997"/>
    <n v="31392.220699999998"/>
    <n v="3228.2097200000003"/>
    <n v="1628.337"/>
    <n v="4620.1059400000013"/>
    <n v="1298.1076499999999"/>
    <n v="35081594.755000003"/>
    <n v="34439164.060000002"/>
    <n v="141.197"/>
    <n v="136.08000000000001"/>
    <n v="0"/>
    <n v="0"/>
    <n v="80.537369999999996"/>
    <n v="42.649470000000001"/>
    <n v="-473.66183000000001"/>
    <n v="146.62589000000003"/>
    <n v="0"/>
    <n v="0"/>
    <n v="0"/>
    <n v="0"/>
    <n v="0"/>
    <n v="0"/>
    <s v="Riesgos Catastroficos"/>
    <s v="Daños Sin Autos"/>
    <s v="Riesgos Catastroficos"/>
    <x v="15"/>
    <x v="1"/>
    <n v="791062.99773000006"/>
    <n v="673928.03742999991"/>
    <n v="770211891.61088026"/>
    <n v="686509089.51392007"/>
    <n v="736376107.87258017"/>
    <n v="657385268.86126006"/>
    <n v="33259292.609760001"/>
    <n v="29883949.022059996"/>
    <n v="4197920.345660001"/>
    <n v="3819120.5799400005"/>
    <n v="28033.97091"/>
    <n v="22746.487799999999"/>
    <n v="8.428913759210073E-2"/>
    <n v="7.6116070815168371E-2"/>
    <n v="5287.483110000001"/>
    <n v="23.245272661390825"/>
    <n v="100"/>
    <n v="100"/>
    <n v="3.5438354455264705"/>
    <n v="3.3752101910973913"/>
    <n v="3.6397738356606785E-3"/>
    <n v="3.8070179912533088E-3"/>
    <n v="3.3133556638129231E-3"/>
    <n v="3.4601456523968141E-3"/>
    <m/>
    <m/>
    <m/>
    <n v="0"/>
    <m/>
    <n v="0"/>
    <m/>
    <n v="0"/>
    <m/>
    <n v="98.251941704941942"/>
    <n v="11.515349467843192"/>
    <n v="7.1586304413993966"/>
    <n v="7.6900213776982904E-2"/>
    <n v="88.835570524088567"/>
    <n v="-423.04106048392953"/>
    <n v="-17.003137027106447"/>
    <n v="29.087271013325132"/>
    <s v="Resto"/>
    <n v="2024"/>
    <n v="3"/>
    <d v="2025-11-04T00:00:00"/>
    <x v="15"/>
    <x v="2"/>
  </r>
  <r>
    <n v="2025"/>
    <n v="9"/>
    <n v="126"/>
    <x v="17"/>
    <s v="Huracan y Otros Riesgos Hidrometeorologicos"/>
    <n v="239"/>
    <s v="79bf08685d3138f9b109c3546780f056bc954fd69377b84a2cf23622e464897b"/>
    <s v="1fdf26a6fd55ee3b01ed15163fbd21c844fce1e79898ad2d3ed4519ab872f9ee"/>
    <x v="15"/>
    <n v="6068.2389299999995"/>
    <n v="5290.5963700000002"/>
    <n v="7868.0322399999986"/>
    <n v="7823.7972599999994"/>
    <n v="3064.6113100000002"/>
    <n v="1611.7155099999998"/>
    <n v="4354.2076300000008"/>
    <n v="1343.61834"/>
    <n v="35081594.755000003"/>
    <n v="34439164.060000002"/>
    <n v="141.197"/>
    <n v="136.08000000000001"/>
    <n v="0"/>
    <n v="0"/>
    <n v="34.841550000000005"/>
    <n v="26.027979999999999"/>
    <n v="-123.81962"/>
    <n v="109.03178"/>
    <n v="0"/>
    <n v="0"/>
    <n v="0"/>
    <n v="0"/>
    <n v="0"/>
    <n v="0"/>
    <s v="Huracan y Otros Riesgos Hidrometeorologicos"/>
    <s v="Daños Sin Autos"/>
    <s v="Riesgos Catastroficos"/>
    <x v="14"/>
    <x v="1"/>
    <n v="791062.99773000006"/>
    <n v="673928.03742999991"/>
    <n v="770211891.61088026"/>
    <n v="686509089.51392007"/>
    <n v="736376107.87258017"/>
    <n v="657385268.86126006"/>
    <n v="20015897.230140001"/>
    <n v="17829353.362780001"/>
    <n v="3531534.8595499997"/>
    <n v="3750519.8539799992"/>
    <n v="28033.97091"/>
    <n v="22746.487799999999"/>
    <n v="3.0317096756784036E-2"/>
    <n v="2.9673517947344533E-2"/>
    <n v="777.64255999999932"/>
    <n v="14.698580379512105"/>
    <n v="21.646019928755074"/>
    <n v="23.258959433728492"/>
    <n v="0.76709932678094583"/>
    <n v="0.78503876915041215"/>
    <n v="7.8786616982872326E-4"/>
    <n v="8.2406787307798225E-4"/>
    <n v="7.7065204974139311E-4"/>
    <n v="8.0479387363889521E-4"/>
    <m/>
    <m/>
    <m/>
    <n v="0"/>
    <m/>
    <n v="0"/>
    <m/>
    <n v="0"/>
    <m/>
    <n v="90.145921596299615"/>
    <n v="50.502482604125156"/>
    <n v="30.463777564645323"/>
    <n v="8.6778452765733247E-2"/>
    <n v="33.861905533967708"/>
    <n v="-213.56287130229373"/>
    <n v="-28.138957299335924"/>
    <n v="23.871920645521882"/>
    <s v="Resto"/>
    <n v="2024"/>
    <n v="3"/>
    <d v="2025-11-04T00:00:00"/>
    <x v="14"/>
    <x v="15"/>
  </r>
  <r>
    <n v="2025"/>
    <n v="9"/>
    <n v="126"/>
    <x v="17"/>
    <s v="Diversos"/>
    <n v="239"/>
    <s v="79bf08685d3138f9b109c3546780f056bc954fd69377b84a2cf23622e464897b"/>
    <s v="1fdf26a6fd55ee3b01ed15163fbd21c844fce1e79898ad2d3ed4519ab872f9ee"/>
    <x v="33"/>
    <n v="214889.80809000001"/>
    <n v="185018.60144"/>
    <n v="283491.76516000001"/>
    <n v="236349.93695999999"/>
    <n v="154374.98145999998"/>
    <n v="44596.482729999996"/>
    <n v="170879.37002"/>
    <n v="58513.928620000006"/>
    <n v="35081594.755000003"/>
    <n v="34439164.060000002"/>
    <n v="141.197"/>
    <n v="136.08000000000001"/>
    <n v="0"/>
    <n v="62.220419999999997"/>
    <n v="8992.1298999999999"/>
    <n v="2139.08788"/>
    <n v="7486.7316900000005"/>
    <n v="9094.9670100000003"/>
    <n v="0"/>
    <n v="0"/>
    <n v="0"/>
    <n v="0"/>
    <n v="0"/>
    <n v="0"/>
    <s v="Diversos"/>
    <s v="Daños Sin Autos"/>
    <s v="Diversos"/>
    <x v="6"/>
    <x v="1"/>
    <n v="791062.99773000006"/>
    <n v="673928.03742999991"/>
    <n v="770211891.61088026"/>
    <n v="686509089.51392007"/>
    <n v="736376107.87258017"/>
    <n v="657385268.86126006"/>
    <n v="28533293.443849999"/>
    <n v="24344761.40859"/>
    <n v="7125790.0811699983"/>
    <n v="6803443.1380700013"/>
    <n v="214889.80809000001"/>
    <n v="185018.60144"/>
    <n v="0.75311953915476537"/>
    <n v="0.75999348826937596"/>
    <n v="29871.206650000007"/>
    <n v="16.144974839022865"/>
    <n v="100"/>
    <n v="100"/>
    <n v="27.164689627329107"/>
    <n v="27.45376229568393"/>
    <n v="2.7900089628655693E-2"/>
    <n v="2.9182072285156728E-2"/>
    <n v="2.695064118830556E-2"/>
    <n v="2.8144622370454706E-2"/>
    <m/>
    <m/>
    <m/>
    <n v="0"/>
    <m/>
    <n v="0"/>
    <m/>
    <n v="0"/>
    <m/>
    <n v="246.1595444524869"/>
    <n v="71.839135988871448"/>
    <n v="24.103783286061788"/>
    <n v="2.166426174522571"/>
    <n v="320.37215881004386"/>
    <n v="-17.682695475769517"/>
    <n v="120.10754855834828"/>
    <n v="23.519468269077318"/>
    <s v="Resto"/>
    <n v="2024"/>
    <n v="3"/>
    <d v="2025-11-04T00:00:00"/>
    <x v="6"/>
    <x v="33"/>
  </r>
  <r>
    <n v="2025"/>
    <n v="9"/>
    <n v="126"/>
    <x v="17"/>
    <s v="Miscelaneos"/>
    <n v="239"/>
    <s v="79bf08685d3138f9b109c3546780f056bc954fd69377b84a2cf23622e464897b"/>
    <s v="1fdf26a6fd55ee3b01ed15163fbd21c844fce1e79898ad2d3ed4519ab872f9ee"/>
    <x v="34"/>
    <n v="33617.713280000004"/>
    <n v="27720.481239999997"/>
    <n v="44503.494390000007"/>
    <n v="33708.363899999997"/>
    <n v="8028.9787699999988"/>
    <n v="5049.8938000000007"/>
    <n v="7704.14563"/>
    <n v="7668.8267599999999"/>
    <n v="35081594.755000003"/>
    <n v="34439164.060000002"/>
    <n v="141.197"/>
    <n v="136.08000000000001"/>
    <n v="0"/>
    <n v="0"/>
    <n v="598.9606"/>
    <n v="201.24957000000001"/>
    <n v="1184.23351"/>
    <n v="1085.84863"/>
    <n v="0"/>
    <n v="0"/>
    <n v="0"/>
    <n v="0"/>
    <n v="0"/>
    <n v="0"/>
    <s v="Miscelaneos"/>
    <s v="Daños Sin Autos"/>
    <s v="Diversos"/>
    <x v="8"/>
    <x v="1"/>
    <n v="791062.99773000006"/>
    <n v="673928.03742999991"/>
    <n v="770211891.61088026"/>
    <n v="686509089.51392007"/>
    <n v="736376107.87258017"/>
    <n v="657385268.86126006"/>
    <n v="14354404.674479999"/>
    <n v="10957933.478320003"/>
    <n v="2576722.12989"/>
    <n v="2337530.29054"/>
    <n v="214889.80809000001"/>
    <n v="185018.60144"/>
    <n v="0.23419789285840123"/>
    <n v="0.25297179705319689"/>
    <n v="5897.2320400000062"/>
    <n v="21.273916527431847"/>
    <n v="15.644163666394197"/>
    <n v="14.982537444479343"/>
    <n v="4.2496885047673736"/>
    <n v="4.1132702158691972"/>
    <n v="4.3647356845775698E-3"/>
    <n v="4.5652911495353797E-3"/>
    <n v="4.0378899075651526E-3"/>
    <n v="4.2167785852606854E-3"/>
    <m/>
    <m/>
    <m/>
    <n v="0"/>
    <m/>
    <n v="0"/>
    <m/>
    <n v="0"/>
    <m/>
    <n v="58.993022189892351"/>
    <n v="23.883179391551995"/>
    <n v="18.217193836855632"/>
    <n v="0.31159660860842436"/>
    <n v="197.62080982334521"/>
    <n v="9.0606441157456743"/>
    <n v="50.577913472487367"/>
    <n v="18.533851260649474"/>
    <s v="Resto"/>
    <n v="2024"/>
    <n v="3"/>
    <d v="2025-11-04T00:00:00"/>
    <x v="8"/>
    <x v="34"/>
  </r>
  <r>
    <n v="2025"/>
    <n v="9"/>
    <n v="126"/>
    <x v="17"/>
    <s v="Tecnicos"/>
    <n v="239"/>
    <s v="79bf08685d3138f9b109c3546780f056bc954fd69377b84a2cf23622e464897b"/>
    <s v="1fdf26a6fd55ee3b01ed15163fbd21c844fce1e79898ad2d3ed4519ab872f9ee"/>
    <x v="17"/>
    <n v="181272.09481000001"/>
    <n v="157298.12019999998"/>
    <n v="238988.27077000003"/>
    <n v="202641.57306"/>
    <n v="146346.00269000002"/>
    <n v="39546.588930000005"/>
    <n v="163175.22438999999"/>
    <n v="50845.10186000001"/>
    <n v="35081594.755000003"/>
    <n v="34439164.060000002"/>
    <n v="141.197"/>
    <n v="136.08000000000001"/>
    <n v="0"/>
    <n v="62.220419999999997"/>
    <n v="8393.1693000000014"/>
    <n v="1937.8383100000001"/>
    <n v="6302.4981799999996"/>
    <n v="8009.1183799999999"/>
    <n v="0"/>
    <n v="0"/>
    <n v="0"/>
    <n v="0"/>
    <n v="0"/>
    <n v="0"/>
    <s v="Tecnicos"/>
    <s v="Daños Sin Autos"/>
    <s v="Diversos"/>
    <x v="7"/>
    <x v="1"/>
    <n v="791062.99773000006"/>
    <n v="673928.03742999991"/>
    <n v="770211891.61088026"/>
    <n v="686509089.51392007"/>
    <n v="736376107.87258017"/>
    <n v="657385268.86126006"/>
    <n v="14178888.769369997"/>
    <n v="13386827.930269996"/>
    <n v="4549067.9512800006"/>
    <n v="4465912.8475300027"/>
    <n v="214889.80809000001"/>
    <n v="185018.60144"/>
    <n v="1.2784647496607338"/>
    <n v="1.1750216034697882"/>
    <n v="23973.974610000034"/>
    <n v="15.241106873698062"/>
    <n v="84.355836333605808"/>
    <n v="85.017462555520638"/>
    <n v="22.915001122561733"/>
    <n v="23.34049207981473"/>
    <n v="2.353535394407812E-2"/>
    <n v="2.4616781135621348E-2"/>
    <n v="2.2912751280740398E-2"/>
    <n v="2.3927843785194015E-2"/>
    <m/>
    <m/>
    <m/>
    <n v="0"/>
    <m/>
    <n v="0"/>
    <m/>
    <n v="0"/>
    <m/>
    <n v="270.05973624941919"/>
    <n v="80.732780654072712"/>
    <n v="25.141170714384682"/>
    <n v="3.2170546638860755"/>
    <n v="333.12020702078087"/>
    <n v="-21.30846516467647"/>
    <n v="133.17210192355822"/>
    <n v="24.195401017408859"/>
    <s v="Resto"/>
    <n v="2024"/>
    <n v="3"/>
    <d v="2025-11-04T00:00:00"/>
    <x v="7"/>
    <x v="17"/>
  </r>
  <r>
    <n v="2025"/>
    <n v="9"/>
    <n v="126"/>
    <x v="17"/>
    <s v="Responsabilidad Civil y Riesgos Profesionales"/>
    <n v="239"/>
    <s v="79bf08685d3138f9b109c3546780f056bc954fd69377b84a2cf23622e464897b"/>
    <s v="1fdf26a6fd55ee3b01ed15163fbd21c844fce1e79898ad2d3ed4519ab872f9ee"/>
    <x v="29"/>
    <n v="240768.45349000001"/>
    <n v="201286.75959999999"/>
    <n v="300570.17651000002"/>
    <n v="253139.3726"/>
    <n v="38673.298880000002"/>
    <n v="22659.96616"/>
    <n v="50632.794529999999"/>
    <n v="32434.663569999997"/>
    <n v="35081594.755000003"/>
    <n v="34439164.060000002"/>
    <n v="141.197"/>
    <n v="136.08000000000001"/>
    <n v="0"/>
    <n v="0"/>
    <n v="4152.6990999999998"/>
    <n v="1199.22021"/>
    <n v="4879.1301800000001"/>
    <n v="10221.05615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791062.99773000006"/>
    <n v="673928.03742999991"/>
    <n v="770211891.61088026"/>
    <n v="686509089.51392007"/>
    <n v="736376107.87258017"/>
    <n v="657385268.86126006"/>
    <n v="16329723.705329999"/>
    <n v="14886594.835909994"/>
    <n v="6466126.8833499998"/>
    <n v="5654617.5786299994"/>
    <n v="240768.45349000001"/>
    <n v="201286.75959999999"/>
    <n v="1.4744184153673925"/>
    <n v="1.3521343317173422"/>
    <n v="39481.693890000024"/>
    <n v="19.614650247467157"/>
    <n v="100"/>
    <n v="100"/>
    <n v="30.436065671242201"/>
    <n v="29.867693347141294"/>
    <n v="3.1260028066619219E-2"/>
    <n v="3.2696396707599551E-2"/>
    <n v="2.9320334235125749E-2"/>
    <n v="3.0619298778732019E-2"/>
    <m/>
    <m/>
    <m/>
    <n v="0"/>
    <m/>
    <n v="0"/>
    <m/>
    <n v="0"/>
    <m/>
    <n v="70.6679463108254"/>
    <n v="16.062444360721138"/>
    <n v="11.257554249981577"/>
    <n v="0.59809062793961087"/>
    <n v="246.28328186697254"/>
    <n v="-52.263933311823166"/>
    <n v="85.111463453512528"/>
    <n v="11.732840446239011"/>
    <s v="Resto"/>
    <n v="2024"/>
    <n v="3"/>
    <d v="2025-11-04T00:00:00"/>
    <x v="22"/>
    <x v="29"/>
  </r>
  <r>
    <n v="2025"/>
    <n v="9"/>
    <n v="126"/>
    <x v="17"/>
    <s v="RC General"/>
    <n v="239"/>
    <s v="79bf08685d3138f9b109c3546780f056bc954fd69377b84a2cf23622e464897b"/>
    <s v="1fdf26a6fd55ee3b01ed15163fbd21c844fce1e79898ad2d3ed4519ab872f9ee"/>
    <x v="17"/>
    <n v="180050.26144999999"/>
    <n v="140630.94919999997"/>
    <n v="221236.89596000005"/>
    <n v="181537.42239999995"/>
    <n v="34895.665940000006"/>
    <n v="19947.9578"/>
    <n v="46662.370560000003"/>
    <n v="28786.782670000001"/>
    <n v="35081594.755000003"/>
    <n v="34439164.060000002"/>
    <n v="141.197"/>
    <n v="136.08000000000001"/>
    <n v="0"/>
    <n v="0"/>
    <n v="3457.2751000000003"/>
    <n v="1103.4018799999999"/>
    <n v="2470.2831000000001"/>
    <n v="8510.7754600000007"/>
    <n v="0"/>
    <n v="0"/>
    <n v="0"/>
    <n v="0"/>
    <n v="0"/>
    <n v="0"/>
    <s v="RC General"/>
    <s v="Daños Sin Autos"/>
    <s v="Responsabilidad Civil y Riesgos Profesionales"/>
    <x v="21"/>
    <x v="1"/>
    <n v="791062.99773000006"/>
    <n v="673928.03742999991"/>
    <n v="770211891.61088026"/>
    <n v="686509089.51392007"/>
    <n v="736376107.87258017"/>
    <n v="657385268.86126006"/>
    <n v="12779803.45988"/>
    <n v="11517178.810919996"/>
    <n v="5456545.1292399997"/>
    <n v="4845520.4425199972"/>
    <n v="240768.45349000001"/>
    <n v="201286.75959999999"/>
    <n v="1.408865652865765"/>
    <n v="1.2210537971908619"/>
    <n v="39419.312250000017"/>
    <n v="28.030325098595021"/>
    <n v="74.781500167536734"/>
    <n v="69.86597105515726"/>
    <n v="22.760546500931582"/>
    <n v="20.867353988756872"/>
    <n v="2.3376717941010892E-2"/>
    <n v="2.4450855958672038E-2"/>
    <n v="2.0484936229988322E-2"/>
    <n v="2.1392470422041034E-2"/>
    <m/>
    <m/>
    <m/>
    <n v="0"/>
    <m/>
    <n v="0"/>
    <m/>
    <n v="0"/>
    <m/>
    <n v="74.93352597728078"/>
    <n v="19.381069296414513"/>
    <n v="14.184614349456446"/>
    <n v="0.63951942325198652"/>
    <n v="213.32873023562371"/>
    <n v="-70.974641363643727"/>
    <n v="139.95461087030876"/>
    <n v="12.964763142746568"/>
    <s v="Resto"/>
    <n v="2024"/>
    <n v="3"/>
    <d v="2025-11-04T00:00:00"/>
    <x v="21"/>
    <x v="17"/>
  </r>
  <r>
    <n v="2025"/>
    <n v="9"/>
    <n v="126"/>
    <x v="17"/>
    <s v="RC Otros"/>
    <n v="239"/>
    <s v="79bf08685d3138f9b109c3546780f056bc954fd69377b84a2cf23622e464897b"/>
    <s v="1fdf26a6fd55ee3b01ed15163fbd21c844fce1e79898ad2d3ed4519ab872f9ee"/>
    <x v="11"/>
    <n v="60718.192040000002"/>
    <n v="60655.810400000002"/>
    <n v="79333.280549999996"/>
    <n v="71601.950199999992"/>
    <n v="3777.6329399999995"/>
    <n v="2712.0083599999998"/>
    <n v="3970.4239700000003"/>
    <n v="3647.8809000000001"/>
    <n v="35081594.755000003"/>
    <n v="34439164.060000002"/>
    <n v="141.197"/>
    <n v="136.08000000000001"/>
    <n v="0"/>
    <n v="0"/>
    <n v="695.42399999999998"/>
    <n v="95.818330000000003"/>
    <n v="2408.84708"/>
    <n v="1710.28069"/>
    <n v="0"/>
    <n v="0"/>
    <n v="0"/>
    <n v="0"/>
    <n v="0"/>
    <n v="0"/>
    <s v="RC Otros"/>
    <s v="Daños Sin Autos"/>
    <s v="Responsabilidad Civil y Riesgos Profesionales"/>
    <x v="33"/>
    <x v="1"/>
    <n v="791062.99773000006"/>
    <n v="673928.03742999991"/>
    <n v="770211891.61088026"/>
    <n v="686509089.51392007"/>
    <n v="736376107.87258017"/>
    <n v="657385268.86126006"/>
    <n v="1590909.0740200002"/>
    <n v="1370676.1790300002"/>
    <n v="443204.58119"/>
    <n v="743001.8912999999"/>
    <n v="240768.45349000001"/>
    <n v="201286.75959999999"/>
    <n v="3.8165721116024431"/>
    <n v="4.4252472850972637"/>
    <n v="62.381639999999607"/>
    <n v="0.10284528322779263"/>
    <n v="25.218499832463248"/>
    <n v="30.134028944842733"/>
    <n v="7.6755191703106167"/>
    <n v="9.0003393583844247"/>
    <n v="7.8833101256083338E-3"/>
    <n v="8.2455407489275111E-3"/>
    <n v="8.8353980051374265E-3"/>
    <n v="9.2268283566909835E-3"/>
    <m/>
    <m/>
    <m/>
    <n v="0"/>
    <m/>
    <n v="0"/>
    <m/>
    <n v="0"/>
    <m/>
    <n v="39.292820616526413"/>
    <n v="6.2215833724287544"/>
    <n v="4.4711435592327025"/>
    <n v="0.85234519233918837"/>
    <n v="625.7734506539615"/>
    <n v="40.845131099503895"/>
    <n v="28.869578553737004"/>
    <n v="5.6024914834301258"/>
    <s v="Grandes"/>
    <n v="2024"/>
    <n v="3"/>
    <d v="2025-11-04T00:00:00"/>
    <x v="33"/>
    <x v="11"/>
  </r>
  <r>
    <n v="2025"/>
    <n v="9"/>
    <n v="126"/>
    <x v="17"/>
    <s v="Maritimo y Transportes"/>
    <n v="239"/>
    <s v="79bf08685d3138f9b109c3546780f056bc954fd69377b84a2cf23622e464897b"/>
    <s v="1fdf26a6fd55ee3b01ed15163fbd21c844fce1e79898ad2d3ed4519ab872f9ee"/>
    <x v="29"/>
    <n v="281422.99210000003"/>
    <n v="242974.35852000001"/>
    <n v="368906.68420000002"/>
    <n v="325396.53489000001"/>
    <n v="201209.92409999997"/>
    <n v="102258.10902"/>
    <n v="241087.76281000001"/>
    <n v="144900.94546000002"/>
    <n v="35081594.755000003"/>
    <n v="34439164.060000002"/>
    <n v="141.197"/>
    <n v="136.08000000000001"/>
    <n v="5748.2577499999998"/>
    <n v="7405.4090500000002"/>
    <n v="17632.930399999997"/>
    <n v="11347.72169"/>
    <n v="14845.81143"/>
    <n v="5919.0341399999998"/>
    <n v="0"/>
    <n v="0"/>
    <n v="0"/>
    <n v="0"/>
    <n v="0"/>
    <n v="0"/>
    <s v="Maritimo y Transportes"/>
    <s v="Daños Sin Autos"/>
    <s v="Maritimo y Transportes"/>
    <x v="19"/>
    <x v="1"/>
    <n v="791062.99773000006"/>
    <n v="673928.03742999991"/>
    <n v="770211891.61088026"/>
    <n v="686509089.51392007"/>
    <n v="736376107.87258017"/>
    <n v="657385268.86126006"/>
    <n v="19761447.802860003"/>
    <n v="14710203.640279999"/>
    <n v="2527791.244059999"/>
    <n v="11141291.585630003"/>
    <n v="281422.99210000003"/>
    <n v="242974.35852000001"/>
    <n v="1.4241010826103069"/>
    <n v="1.6517402781201413"/>
    <n v="38448.633580000023"/>
    <n v="15.824152727142682"/>
    <n v="100"/>
    <n v="100"/>
    <n v="35.575294623507759"/>
    <n v="36.053457494745864"/>
    <n v="3.6538385756601392E-2"/>
    <n v="3.8217289927159948E-2"/>
    <n v="3.5392737289470851E-2"/>
    <n v="3.6960724559722269E-2"/>
    <m/>
    <m/>
    <m/>
    <n v="0"/>
    <m/>
    <n v="0"/>
    <m/>
    <n v="0"/>
    <m/>
    <n v="96.766717112524177"/>
    <n v="71.497329553124302"/>
    <n v="42.085967277729353"/>
    <n v="7.9599106363240537"/>
    <n v="55.387406227443336"/>
    <n v="150.81476265990923"/>
    <n v="118.77377321638254"/>
    <n v="191.71576682272692"/>
    <s v="Resto"/>
    <n v="2024"/>
    <n v="3"/>
    <d v="2025-11-04T00:00:00"/>
    <x v="19"/>
    <x v="29"/>
  </r>
  <r>
    <n v="2025"/>
    <n v="9"/>
    <n v="126"/>
    <x v="17"/>
    <s v="MyT Carga"/>
    <n v="239"/>
    <s v="79bf08685d3138f9b109c3546780f056bc954fd69377b84a2cf23622e464897b"/>
    <s v="1fdf26a6fd55ee3b01ed15163fbd21c844fce1e79898ad2d3ed4519ab872f9ee"/>
    <x v="12"/>
    <n v="281422.99210000003"/>
    <n v="242974.35852000001"/>
    <n v="368906.68420000002"/>
    <n v="325396.53489000001"/>
    <n v="201209.92409999997"/>
    <n v="102258.10902"/>
    <n v="241087.76280999996"/>
    <n v="144900.94546000002"/>
    <n v="35081594.755000003"/>
    <n v="34439164.060000002"/>
    <n v="141.197"/>
    <n v="136.08000000000001"/>
    <n v="5748.2577499999998"/>
    <n v="7405.4090500000002"/>
    <n v="17632.930399999997"/>
    <n v="11347.72169"/>
    <n v="14845.81143"/>
    <n v="5919.0341399999998"/>
    <n v="0"/>
    <n v="0"/>
    <n v="0"/>
    <n v="0"/>
    <n v="0"/>
    <n v="0"/>
    <s v="MyT Carga"/>
    <s v="Daños Sin Autos"/>
    <s v="Maritimo y Transportes"/>
    <x v="17"/>
    <x v="1"/>
    <n v="791062.99773000006"/>
    <n v="673928.03742999991"/>
    <n v="770211891.61088026"/>
    <n v="686509089.51392007"/>
    <n v="736376107.87258017"/>
    <n v="657385268.86126006"/>
    <n v="10487824.847170001"/>
    <n v="8966667.9990099985"/>
    <n v="6063107.107259999"/>
    <n v="5296850.8747799993"/>
    <n v="281422.99210000003"/>
    <n v="242974.35852000001"/>
    <n v="2.683330396921515"/>
    <n v="2.709750807622481"/>
    <n v="38448.633580000023"/>
    <n v="15.824152727142682"/>
    <n v="100"/>
    <n v="100"/>
    <n v="35.575294623507759"/>
    <n v="36.053457494745864"/>
    <n v="3.6538385756601392E-2"/>
    <n v="3.8217289927159948E-2"/>
    <n v="3.5392737289470851E-2"/>
    <n v="3.6960724559722269E-2"/>
    <m/>
    <m/>
    <m/>
    <n v="0"/>
    <m/>
    <n v="0"/>
    <m/>
    <n v="0"/>
    <m/>
    <n v="96.766717112524177"/>
    <n v="71.497329553124302"/>
    <n v="42.085967277729353"/>
    <n v="3.3185942544057987"/>
    <n v="55.387406227443336"/>
    <n v="150.81476265990923"/>
    <n v="118.77377321638254"/>
    <n v="191.71576682272692"/>
    <s v="Medianas"/>
    <n v="2024"/>
    <n v="3"/>
    <d v="2025-11-04T00:00:00"/>
    <x v="17"/>
    <x v="12"/>
  </r>
  <r>
    <n v="2025"/>
    <n v="9"/>
    <n v="126"/>
    <x v="17"/>
    <s v="Total General Sin Pensiones"/>
    <n v="239"/>
    <s v="79bf08685d3138f9b109c3546780f056bc954fd69377b84a2cf23622e464897b"/>
    <s v="1fdf26a6fd55ee3b01ed15163fbd21c844fce1e79898ad2d3ed4519ab872f9ee"/>
    <x v="46"/>
    <n v="791062.99773000006"/>
    <n v="673928.03742999991"/>
    <n v="1021117.3297000001"/>
    <n v="875924.33403999987"/>
    <n v="399937.60344999988"/>
    <n v="184376.72803000003"/>
    <n v="473851.3553"/>
    <n v="236544.75860000003"/>
    <n v="35081594.755000003"/>
    <n v="34439164.060000002"/>
    <n v="141.197"/>
    <n v="136.08000000000001"/>
    <n v="5748.2577499999998"/>
    <n v="7467.6294699999999"/>
    <n v="31096.719840000002"/>
    <n v="15455.541650000001"/>
    <n v="27398.97163"/>
    <n v="26298.78731"/>
    <n v="0"/>
    <n v="0"/>
    <n v="0"/>
    <n v="0"/>
    <n v="0"/>
    <n v="0"/>
    <s v="Total General Sin Pensiones"/>
    <s v="Totales"/>
    <s v="Total General Sin Pensiones"/>
    <x v="25"/>
    <x v="1"/>
    <n v="791062.99773000006"/>
    <n v="673928.03742999991"/>
    <n v="770211891.61088026"/>
    <n v="686509089.51392007"/>
    <n v="736376107.87258017"/>
    <n v="657385268.86126006"/>
    <n v="736376107.87258017"/>
    <n v="657385268.86126006"/>
    <n v="388158878.08341002"/>
    <n v="368517055.66387999"/>
    <n v="791062.99773000006"/>
    <n v="673928.03742999991"/>
    <n v="0.10742648889239664"/>
    <n v="0.10251644953915619"/>
    <n v="117134.96030000015"/>
    <n v="17.380929979807647"/>
    <n v="100"/>
    <n v="100"/>
    <n v="100"/>
    <n v="100"/>
    <n v="0.10270719088425267"/>
    <n v="0.10742648889239664"/>
    <n v="9.8167387398639089E-2"/>
    <n v="0.10251644953915619"/>
    <m/>
    <m/>
    <m/>
    <n v="0"/>
    <m/>
    <n v="0"/>
    <m/>
    <n v="0"/>
    <m/>
    <n v="116.91327735511491"/>
    <n v="50.556985296701193"/>
    <n v="27.358518682961165"/>
    <n v="0.10303451138996202"/>
    <n v="101.20110018919979"/>
    <n v="4.1834032384514552"/>
    <n v="113.49593794955143"/>
    <n v="58.769027894009007"/>
    <s v="Resto"/>
    <n v="2024"/>
    <n v="3"/>
    <d v="2025-11-04T00:00:00"/>
    <x v="25"/>
    <x v="46"/>
  </r>
  <r>
    <n v="2025"/>
    <n v="9"/>
    <n v="126"/>
    <x v="17"/>
    <s v="Daños Sin Autos"/>
    <n v="239"/>
    <s v="79bf08685d3138f9b109c3546780f056bc954fd69377b84a2cf23622e464897b"/>
    <s v="1fdf26a6fd55ee3b01ed15163fbd21c844fce1e79898ad2d3ed4519ab872f9ee"/>
    <x v="6"/>
    <n v="791062.99772999994"/>
    <n v="673928.03743000003"/>
    <n v="1021117.3296999999"/>
    <n v="875924.3340400001"/>
    <n v="399937.60344999994"/>
    <n v="184376.72803000003"/>
    <n v="473851.3553"/>
    <n v="236544.75859999997"/>
    <n v="35081594.755000003"/>
    <n v="34439164.060000002"/>
    <n v="141.197"/>
    <n v="136.08000000000001"/>
    <n v="5748.2577499999998"/>
    <n v="7467.6294699999999"/>
    <n v="31096.719839999998"/>
    <n v="15455.541649999999"/>
    <n v="27398.97163"/>
    <n v="26298.78731"/>
    <n v="0"/>
    <n v="0"/>
    <n v="0"/>
    <n v="0"/>
    <n v="0"/>
    <n v="0"/>
    <s v="Daños Sin Autos"/>
    <s v="Totales"/>
    <s v="Daños Sin Autos Total"/>
    <x v="24"/>
    <x v="1"/>
    <n v="791062.99773000006"/>
    <n v="673928.03742999991"/>
    <n v="770211891.61088026"/>
    <n v="686509089.51392007"/>
    <n v="736376107.87258017"/>
    <n v="657385268.86126006"/>
    <n v="128019015.01128"/>
    <n v="109121030.81238005"/>
    <n v="38205787.818519995"/>
    <n v="42701209.275690004"/>
    <n v="791062.99773000006"/>
    <n v="673928.03742999991"/>
    <n v="0.61792617109286296"/>
    <n v="0.61759683941103427"/>
    <n v="117134.96029999992"/>
    <n v="17.380929979807604"/>
    <n v="99.999999999999986"/>
    <n v="100.00000000000003"/>
    <n v="99.999999999999986"/>
    <n v="100.00000000000003"/>
    <n v="0.10270719088425265"/>
    <n v="0.10742648889239663"/>
    <n v="9.8167387398639103E-2"/>
    <n v="0.1025164495391562"/>
    <m/>
    <m/>
    <m/>
    <n v="0"/>
    <m/>
    <n v="0"/>
    <m/>
    <n v="0"/>
    <m/>
    <n v="116.91327735511496"/>
    <n v="50.556985296701221"/>
    <n v="27.358518682961158"/>
    <n v="1.0467984729165378"/>
    <n v="101.20110018919979"/>
    <n v="4.1834032384514552"/>
    <n v="113.49593794955142"/>
    <n v="58.769027894009"/>
    <s v="Resto"/>
    <n v="2024"/>
    <n v="3"/>
    <d v="2025-11-04T00:00:00"/>
    <x v="24"/>
    <x v="6"/>
  </r>
  <r>
    <n v="2025"/>
    <n v="9"/>
    <n v="126"/>
    <x v="17"/>
    <s v="Total General"/>
    <n v="239"/>
    <s v="79bf08685d3138f9b109c3546780f056bc954fd69377b84a2cf23622e464897b"/>
    <s v="1fdf26a6fd55ee3b01ed15163fbd21c844fce1e79898ad2d3ed4519ab872f9ee"/>
    <x v="38"/>
    <n v="791062.99773000006"/>
    <n v="673928.03742999991"/>
    <n v="1021117.3297000002"/>
    <n v="875924.33403999987"/>
    <n v="399937.60344999988"/>
    <n v="184376.72803000003"/>
    <n v="473851.3553"/>
    <n v="236544.75860000003"/>
    <n v="35081594.755000003"/>
    <n v="34439164.060000002"/>
    <n v="141.197"/>
    <n v="136.08000000000001"/>
    <n v="5748.2577499999998"/>
    <n v="7467.6294699999999"/>
    <n v="31096.719840000002"/>
    <n v="15455.541650000001"/>
    <n v="27398.97163"/>
    <n v="26298.78731"/>
    <n v="0"/>
    <n v="0"/>
    <n v="0"/>
    <n v="0"/>
    <n v="0"/>
    <n v="0"/>
    <s v="Total General"/>
    <s v="Totales"/>
    <s v="Total General"/>
    <x v="26"/>
    <x v="1"/>
    <n v="791062.99773000006"/>
    <n v="673928.03742999991"/>
    <n v="770211891.61088026"/>
    <n v="686509089.51392007"/>
    <n v="736376107.87258017"/>
    <n v="657385268.86126006"/>
    <n v="770211891.61088026"/>
    <n v="686509089.51392007"/>
    <n v="414187189.75591999"/>
    <n v="392042358.71284997"/>
    <n v="791062.99773000006"/>
    <n v="673928.03742999991"/>
    <n v="0.10270719088425267"/>
    <n v="9.8167387398639089E-2"/>
    <n v="117134.96030000015"/>
    <n v="17.380929979807647"/>
    <n v="100"/>
    <n v="100"/>
    <n v="100"/>
    <n v="100"/>
    <n v="0.10270719088425267"/>
    <n v="0.10742648889239664"/>
    <n v="9.8167387398639089E-2"/>
    <n v="0.10251644953915619"/>
    <m/>
    <m/>
    <m/>
    <n v="0"/>
    <m/>
    <n v="0"/>
    <m/>
    <n v="0"/>
    <m/>
    <n v="116.91327735511491"/>
    <n v="50.556985296701193"/>
    <n v="27.358518682961165"/>
    <n v="9.6559626502616513E-2"/>
    <n v="101.20110018919979"/>
    <n v="4.1834032384514552"/>
    <n v="113.49593794955143"/>
    <n v="58.769027894009007"/>
    <s v="Resto"/>
    <n v="2024"/>
    <n v="3"/>
    <d v="2025-11-04T00:00:00"/>
    <x v="26"/>
    <x v="38"/>
  </r>
  <r>
    <n v="2025"/>
    <n v="9"/>
    <n v="126"/>
    <x v="17"/>
    <s v="Daños"/>
    <n v="239"/>
    <s v="79bf08685d3138f9b109c3546780f056bc954fd69377b84a2cf23622e464897b"/>
    <s v="1fdf26a6fd55ee3b01ed15163fbd21c844fce1e79898ad2d3ed4519ab872f9ee"/>
    <x v="15"/>
    <n v="791062.99773000006"/>
    <n v="673928.03742999991"/>
    <n v="1021117.3297000001"/>
    <n v="875924.33403999987"/>
    <n v="399937.60344999988"/>
    <n v="184376.72803000003"/>
    <n v="473851.35529999988"/>
    <n v="236544.75860000003"/>
    <n v="35081594.755000003"/>
    <n v="34439164.060000002"/>
    <n v="141.197"/>
    <n v="136.08000000000001"/>
    <n v="5748.2577499999998"/>
    <n v="7467.6294699999999"/>
    <n v="31096.719840000002"/>
    <n v="15455.541650000001"/>
    <n v="27398.97163"/>
    <n v="26298.78731"/>
    <n v="0"/>
    <n v="0"/>
    <n v="0"/>
    <n v="0"/>
    <n v="0"/>
    <n v="0"/>
    <s v="Daños"/>
    <s v="Totales"/>
    <s v="Daños Total"/>
    <x v="23"/>
    <x v="1"/>
    <n v="791062.99773000006"/>
    <n v="673928.03742999991"/>
    <n v="770211891.61088026"/>
    <n v="686509089.51392007"/>
    <n v="736376107.87258017"/>
    <n v="657385268.86126006"/>
    <n v="283175278.75795996"/>
    <n v="248348596.68529999"/>
    <n v="126891670.49083996"/>
    <n v="126522432.59303005"/>
    <n v="791062.99773000006"/>
    <n v="673928.03742999991"/>
    <n v="0.27935454012783012"/>
    <n v="0.27136373888352655"/>
    <n v="117134.96030000015"/>
    <n v="17.380929979807647"/>
    <n v="100"/>
    <n v="100"/>
    <n v="100"/>
    <n v="100"/>
    <n v="0.10270719088425267"/>
    <n v="0.10742648889239664"/>
    <n v="9.8167387398639089E-2"/>
    <n v="0.10251644953915619"/>
    <m/>
    <m/>
    <m/>
    <n v="0"/>
    <m/>
    <n v="0"/>
    <m/>
    <n v="0"/>
    <m/>
    <n v="116.91327735511491"/>
    <n v="50.556985296701193"/>
    <n v="27.358518682961165"/>
    <n v="0.31518034391301558"/>
    <n v="101.20110018919979"/>
    <n v="4.1834032384514552"/>
    <n v="113.49593794955143"/>
    <n v="58.769027894009007"/>
    <s v="Resto"/>
    <n v="2024"/>
    <n v="3"/>
    <d v="2025-11-04T00:00:00"/>
    <x v="23"/>
    <x v="15"/>
  </r>
  <r>
    <n v="2025"/>
    <n v="9"/>
    <n v="105"/>
    <x v="18"/>
    <s v="Incendio"/>
    <n v="226"/>
    <s v="8f1f64db81c40ea10e1e9080c9ae60a7acb8925968c431ee16784dea9841c66f"/>
    <s v="1fdf26a6fd55ee3b01ed15163fbd21c844fce1e79898ad2d3ed4519ab872f9ee"/>
    <x v="45"/>
    <n v="44365.527329999997"/>
    <n v="0"/>
    <n v="81916.934299999994"/>
    <n v="18163.227880000002"/>
    <n v="23376.142159999999"/>
    <n v="0"/>
    <n v="41704.493040000001"/>
    <n v="-1601.9848600000005"/>
    <n v="35081594.755000003"/>
    <n v="34439164.060000002"/>
    <n v="141.197"/>
    <n v="136.08000000000001"/>
    <n v="0"/>
    <n v="0"/>
    <n v="19815.162989999997"/>
    <n v="0"/>
    <n v="36634.944210000001"/>
    <n v="0"/>
    <n v="0"/>
    <n v="0"/>
    <n v="0"/>
    <n v="0"/>
    <n v="0"/>
    <n v="0"/>
    <s v="Incendio"/>
    <s v="Daños Sin Autos"/>
    <s v="Incendio"/>
    <x v="0"/>
    <x v="1"/>
    <n v="2456286.8917"/>
    <n v="0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16147961303800182"/>
    <m/>
    <m/>
    <m/>
    <m/>
    <m/>
    <n v="1.8062029920004397"/>
    <m/>
    <n v="5.7601716895347502E-3"/>
    <n v="6.0248461154142775E-3"/>
    <m/>
    <m/>
    <m/>
    <m/>
    <m/>
    <n v="0"/>
    <m/>
    <n v="0"/>
    <m/>
    <n v="0"/>
    <m/>
    <m/>
    <n v="52.68987785521719"/>
    <m/>
    <n v="0.14372708703164752"/>
    <m/>
    <m/>
    <n v="54.088148398465918"/>
    <m/>
    <s v="Resto"/>
    <n v="2024"/>
    <n v="3"/>
    <d v="2025-11-04T00:00:00"/>
    <x v="0"/>
    <x v="45"/>
  </r>
  <r>
    <n v="2025"/>
    <n v="9"/>
    <n v="105"/>
    <x v="18"/>
    <s v="RC General"/>
    <n v="226"/>
    <s v="8f1f64db81c40ea10e1e9080c9ae60a7acb8925968c431ee16784dea9841c66f"/>
    <s v="1fdf26a6fd55ee3b01ed15163fbd21c844fce1e79898ad2d3ed4519ab872f9ee"/>
    <x v="15"/>
    <n v="2632.5455499999998"/>
    <n v="0"/>
    <n v="4847.8116499999996"/>
    <n v="1100.99379"/>
    <n v="3565.5368699999999"/>
    <n v="0"/>
    <n v="5925.2008300000007"/>
    <n v="276.23695999999995"/>
    <n v="35081594.755000003"/>
    <n v="34439164.060000002"/>
    <n v="141.197"/>
    <n v="136.08000000000001"/>
    <n v="0"/>
    <n v="0"/>
    <n v="3223.05746"/>
    <n v="0"/>
    <n v="1324.6992499999999"/>
    <n v="0"/>
    <n v="0"/>
    <n v="0"/>
    <n v="0"/>
    <n v="0"/>
    <n v="0"/>
    <n v="0"/>
    <s v="RC General"/>
    <s v="Daños Sin Autos"/>
    <s v="Responsabilidad Civil y Riesgos Profesionales"/>
    <x v="21"/>
    <x v="1"/>
    <n v="2456286.8917"/>
    <n v="0"/>
    <n v="770211891.61088026"/>
    <n v="686509089.51392007"/>
    <n v="736376107.87258017"/>
    <n v="657385268.86126006"/>
    <n v="12779803.45988"/>
    <n v="11517178.810919996"/>
    <n v="5456545.1292399997"/>
    <n v="4845520.4425199972"/>
    <n v="2632.5455499999998"/>
    <n v="0"/>
    <n v="2.0599264756022459E-2"/>
    <m/>
    <m/>
    <m/>
    <n v="100"/>
    <m/>
    <n v="0.10717581724250505"/>
    <m/>
    <n v="3.4179497598954127E-4"/>
    <n v="3.5750013095964348E-4"/>
    <m/>
    <m/>
    <m/>
    <m/>
    <m/>
    <n v="0"/>
    <m/>
    <n v="0"/>
    <m/>
    <n v="0"/>
    <m/>
    <m/>
    <n v="135.44065248937477"/>
    <m/>
    <n v="6.5344220299642541E-2"/>
    <m/>
    <m/>
    <n v="243.30484523185171"/>
    <m/>
    <s v="Resto"/>
    <n v="2024"/>
    <n v="3"/>
    <d v="2025-11-04T00:00:00"/>
    <x v="21"/>
    <x v="15"/>
  </r>
  <r>
    <n v="2025"/>
    <n v="9"/>
    <n v="105"/>
    <x v="18"/>
    <s v="Responsabilidad Civil y Riesgos Profesionales"/>
    <n v="226"/>
    <s v="8f1f64db81c40ea10e1e9080c9ae60a7acb8925968c431ee16784dea9841c66f"/>
    <s v="1fdf26a6fd55ee3b01ed15163fbd21c844fce1e79898ad2d3ed4519ab872f9ee"/>
    <x v="15"/>
    <n v="2632.5455499999998"/>
    <n v="0"/>
    <n v="4847.8116499999996"/>
    <n v="1100.99379"/>
    <n v="3565.5368699999999"/>
    <n v="0"/>
    <n v="5925.2008300000007"/>
    <n v="276.23695999999995"/>
    <n v="35081594.755000003"/>
    <n v="34439164.060000002"/>
    <n v="141.197"/>
    <n v="136.08000000000001"/>
    <n v="0"/>
    <n v="0"/>
    <n v="3223.05746"/>
    <n v="0"/>
    <n v="1324.6992499999999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456286.8917"/>
    <n v="0"/>
    <n v="770211891.61088026"/>
    <n v="686509089.51392007"/>
    <n v="736376107.87258017"/>
    <n v="657385268.86126006"/>
    <n v="16329723.705329999"/>
    <n v="14886594.835909994"/>
    <n v="6466126.8833499998"/>
    <n v="5654617.5786299994"/>
    <n v="2632.5455499999998"/>
    <n v="0"/>
    <n v="1.6121188560837319E-2"/>
    <m/>
    <m/>
    <m/>
    <n v="100"/>
    <m/>
    <n v="0.10717581724250505"/>
    <m/>
    <n v="3.4179497598954127E-4"/>
    <n v="3.5750013095964348E-4"/>
    <m/>
    <m/>
    <m/>
    <m/>
    <m/>
    <n v="0"/>
    <m/>
    <n v="0"/>
    <m/>
    <n v="0"/>
    <m/>
    <m/>
    <n v="135.44065248937477"/>
    <m/>
    <n v="5.5141770867211171E-2"/>
    <m/>
    <m/>
    <n v="243.30484523185171"/>
    <m/>
    <s v="Resto"/>
    <n v="2024"/>
    <n v="3"/>
    <d v="2025-11-04T00:00:00"/>
    <x v="22"/>
    <x v="15"/>
  </r>
  <r>
    <n v="2025"/>
    <n v="9"/>
    <n v="105"/>
    <x v="18"/>
    <s v="Terremoto y Erupcion Volcanica"/>
    <n v="226"/>
    <s v="8f1f64db81c40ea10e1e9080c9ae60a7acb8925968c431ee16784dea9841c66f"/>
    <s v="1fdf26a6fd55ee3b01ed15163fbd21c844fce1e79898ad2d3ed4519ab872f9ee"/>
    <x v="27"/>
    <n v="288237.88043000002"/>
    <n v="0"/>
    <n v="530550.26248000003"/>
    <n v="120488.75817999998"/>
    <n v="741.21381999999994"/>
    <n v="0"/>
    <n v="-2691.7278699999997"/>
    <n v="-4440.3142100000005"/>
    <n v="35081594.755000003"/>
    <n v="34439164.060000002"/>
    <n v="141.197"/>
    <n v="136.08000000000001"/>
    <n v="0"/>
    <n v="0"/>
    <n v="220.81960000000001"/>
    <n v="0"/>
    <n v="14405.676579999999"/>
    <n v="0"/>
    <n v="0"/>
    <n v="0"/>
    <n v="0"/>
    <n v="0"/>
    <n v="0"/>
    <n v="0"/>
    <s v="Terremoto y Erupcion Volcanica"/>
    <s v="Daños Sin Autos"/>
    <s v="Riesgos Catastroficos"/>
    <x v="16"/>
    <x v="1"/>
    <n v="2456286.8917"/>
    <n v="0"/>
    <n v="770211891.61088026"/>
    <n v="686509089.51392007"/>
    <n v="736376107.87258017"/>
    <n v="657385268.86126006"/>
    <n v="13243395.535650002"/>
    <n v="12054429.980210001"/>
    <n v="689036.33412999962"/>
    <n v="51228.88828999993"/>
    <n v="335648.40164999996"/>
    <n v="0"/>
    <n v="2.1764650889878672"/>
    <m/>
    <m/>
    <m/>
    <n v="85.87494503565739"/>
    <m/>
    <n v="11.734699289565077"/>
    <m/>
    <n v="3.7423192704433221E-2"/>
    <n v="3.9142752915046458E-2"/>
    <m/>
    <m/>
    <m/>
    <m/>
    <m/>
    <n v="0"/>
    <m/>
    <n v="0"/>
    <m/>
    <n v="0"/>
    <m/>
    <m/>
    <n v="0.25715350768408363"/>
    <m/>
    <n v="0.10757253040013939"/>
    <m/>
    <m/>
    <n v="1.5328651783462435"/>
    <m/>
    <s v="Resto"/>
    <n v="2024"/>
    <n v="3"/>
    <d v="2025-11-04T00:00:00"/>
    <x v="16"/>
    <x v="27"/>
  </r>
  <r>
    <n v="2025"/>
    <n v="9"/>
    <n v="105"/>
    <x v="18"/>
    <s v="Huracan y Otros Riesgos Hidrometeorologicos"/>
    <n v="226"/>
    <s v="8f1f64db81c40ea10e1e9080c9ae60a7acb8925968c431ee16784dea9841c66f"/>
    <s v="1fdf26a6fd55ee3b01ed15163fbd21c844fce1e79898ad2d3ed4519ab872f9ee"/>
    <x v="45"/>
    <n v="47410.521220000002"/>
    <n v="0"/>
    <n v="87266.81697"/>
    <n v="19818.602880000002"/>
    <n v="23893.278330000001"/>
    <n v="0"/>
    <n v="235348.85911000002"/>
    <n v="172654.48171999998"/>
    <n v="35081594.755000003"/>
    <n v="34439164.060000002"/>
    <n v="141.197"/>
    <n v="136.08000000000001"/>
    <n v="0"/>
    <n v="0"/>
    <n v="-1146.3152600000001"/>
    <n v="0"/>
    <n v="1954.66768"/>
    <n v="0"/>
    <n v="0"/>
    <n v="0"/>
    <n v="0"/>
    <n v="0"/>
    <n v="0"/>
    <n v="0"/>
    <s v="Huracan y Otros Riesgos Hidrometeorologicos"/>
    <s v="Daños Sin Autos"/>
    <s v="Riesgos Catastroficos"/>
    <x v="14"/>
    <x v="1"/>
    <n v="2456286.8917"/>
    <n v="0"/>
    <n v="770211891.61088026"/>
    <n v="686509089.51392007"/>
    <n v="736376107.87258017"/>
    <n v="657385268.86126006"/>
    <n v="20015897.230140001"/>
    <n v="17829353.362780001"/>
    <n v="3531534.8595499997"/>
    <n v="3750519.8539799992"/>
    <n v="335648.40164999996"/>
    <n v="0"/>
    <n v="0.23686433176030247"/>
    <m/>
    <m/>
    <m/>
    <n v="14.125054964342629"/>
    <m/>
    <n v="1.9301703469657447"/>
    <m/>
    <n v="6.1555166489109898E-3"/>
    <n v="6.4383568007075741E-3"/>
    <m/>
    <m/>
    <m/>
    <m/>
    <m/>
    <n v="0"/>
    <m/>
    <n v="0"/>
    <m/>
    <n v="0"/>
    <m/>
    <m/>
    <n v="50.396573830368872"/>
    <m/>
    <n v="0.67656923349878995"/>
    <m/>
    <m/>
    <n v="-58.645020415951223"/>
    <m/>
    <s v="Resto"/>
    <n v="2024"/>
    <n v="3"/>
    <d v="2025-11-04T00:00:00"/>
    <x v="14"/>
    <x v="45"/>
  </r>
  <r>
    <n v="2025"/>
    <n v="9"/>
    <n v="105"/>
    <x v="18"/>
    <s v="Riesgos Catastroficos"/>
    <n v="226"/>
    <s v="8f1f64db81c40ea10e1e9080c9ae60a7acb8925968c431ee16784dea9841c66f"/>
    <s v="1fdf26a6fd55ee3b01ed15163fbd21c844fce1e79898ad2d3ed4519ab872f9ee"/>
    <x v="33"/>
    <n v="335648.40164999996"/>
    <n v="0"/>
    <n v="617817.07944999996"/>
    <n v="140307.36105999997"/>
    <n v="24634.492150000002"/>
    <n v="0"/>
    <n v="232657.13124000002"/>
    <n v="168214.16751"/>
    <n v="35081594.755000003"/>
    <n v="34439164.060000002"/>
    <n v="141.197"/>
    <n v="136.08000000000001"/>
    <n v="0"/>
    <n v="0"/>
    <n v="-925.49566000000004"/>
    <n v="0"/>
    <n v="16360.34426"/>
    <n v="0"/>
    <n v="0"/>
    <n v="0"/>
    <n v="0"/>
    <n v="0"/>
    <n v="0"/>
    <n v="0"/>
    <s v="Riesgos Catastroficos"/>
    <s v="Daños Sin Autos"/>
    <s v="Riesgos Catastroficos"/>
    <x v="15"/>
    <x v="1"/>
    <n v="2456286.8917"/>
    <n v="0"/>
    <n v="770211891.61088026"/>
    <n v="686509089.51392007"/>
    <n v="736376107.87258017"/>
    <n v="657385268.86126006"/>
    <n v="33259292.609760001"/>
    <n v="29883949.022059996"/>
    <n v="4197920.345660001"/>
    <n v="3819120.5799400005"/>
    <n v="335648.40164999996"/>
    <n v="0"/>
    <n v="1.0091868326493008"/>
    <m/>
    <m/>
    <m/>
    <n v="100"/>
    <m/>
    <n v="13.664869636530819"/>
    <m/>
    <n v="4.3578709353344201E-2"/>
    <n v="4.558110971575402E-2"/>
    <m/>
    <m/>
    <m/>
    <m/>
    <m/>
    <n v="0"/>
    <m/>
    <n v="0"/>
    <m/>
    <n v="0"/>
    <m/>
    <m/>
    <n v="7.3393741870660874"/>
    <m/>
    <n v="0.58682609772403727"/>
    <m/>
    <m/>
    <n v="-5.6569448985421298"/>
    <m/>
    <s v="Resto"/>
    <n v="2024"/>
    <n v="3"/>
    <d v="2025-11-04T00:00:00"/>
    <x v="15"/>
    <x v="33"/>
  </r>
  <r>
    <n v="2025"/>
    <n v="9"/>
    <n v="105"/>
    <x v="18"/>
    <s v="Otros Automoviles y Obligatorios"/>
    <n v="226"/>
    <s v="8f1f64db81c40ea10e1e9080c9ae60a7acb8925968c431ee16784dea9841c66f"/>
    <s v="1fdf26a6fd55ee3b01ed15163fbd21c844fce1e79898ad2d3ed4519ab872f9ee"/>
    <x v="25"/>
    <n v="848487.86696000001"/>
    <n v="0"/>
    <n v="1872277.4363199999"/>
    <n v="317163.73834000004"/>
    <n v="125756.03567000001"/>
    <n v="0"/>
    <n v="239988.18742000003"/>
    <n v="16163.902850000008"/>
    <n v="35081594.755000003"/>
    <n v="34439164.060000002"/>
    <n v="141.197"/>
    <n v="136.08000000000001"/>
    <n v="0"/>
    <n v="0"/>
    <n v="125756.03567"/>
    <n v="0"/>
    <n v="836583.31091"/>
    <n v="0"/>
    <n v="0"/>
    <n v="0"/>
    <n v="0"/>
    <n v="0"/>
    <n v="0"/>
    <n v="0"/>
    <s v="Otros Automoviles y Obligatorios"/>
    <s v="Automóviles"/>
    <s v="Automóviles"/>
    <x v="9"/>
    <x v="1"/>
    <n v="2456286.8917"/>
    <n v="0"/>
    <n v="770211891.61088026"/>
    <n v="686509089.51392007"/>
    <n v="736376107.87258017"/>
    <n v="657385268.86126006"/>
    <n v="4946161.87481"/>
    <n v="3140508.06599"/>
    <n v="2334470.5214099996"/>
    <n v="1827367.6446699991"/>
    <n v="848487.86696000001"/>
    <n v="0"/>
    <n v="17.154470242496732"/>
    <m/>
    <m/>
    <m/>
    <n v="100"/>
    <m/>
    <n v="34.543516468988692"/>
    <m/>
    <n v="0.11016291441377352"/>
    <n v="0.11522479584669243"/>
    <m/>
    <m/>
    <m/>
    <m/>
    <m/>
    <n v="0"/>
    <m/>
    <n v="0"/>
    <m/>
    <n v="0"/>
    <m/>
    <m/>
    <n v="14.821194334877683"/>
    <m/>
    <n v="5.386918982983965"/>
    <m/>
    <m/>
    <n v="15.032099496846033"/>
    <m/>
    <s v="Grandes"/>
    <n v="2024"/>
    <n v="3"/>
    <d v="2025-11-04T00:00:00"/>
    <x v="9"/>
    <x v="25"/>
  </r>
  <r>
    <n v="2025"/>
    <n v="9"/>
    <n v="105"/>
    <x v="18"/>
    <s v="Automoviles"/>
    <n v="226"/>
    <s v="8f1f64db81c40ea10e1e9080c9ae60a7acb8925968c431ee16784dea9841c66f"/>
    <s v="1fdf26a6fd55ee3b01ed15163fbd21c844fce1e79898ad2d3ed4519ab872f9ee"/>
    <x v="27"/>
    <n v="848487.86696000001"/>
    <n v="0"/>
    <n v="1872277.4363199999"/>
    <n v="317163.73834000004"/>
    <n v="125756.03567000001"/>
    <n v="0"/>
    <n v="239988.18742000003"/>
    <n v="16163.902850000008"/>
    <n v="35081594.755000003"/>
    <n v="34439164.060000002"/>
    <n v="141.197"/>
    <n v="136.08000000000001"/>
    <n v="0"/>
    <n v="0"/>
    <n v="125756.03567"/>
    <n v="0"/>
    <n v="836583.31091"/>
    <n v="0"/>
    <n v="0"/>
    <n v="0"/>
    <n v="0"/>
    <n v="0"/>
    <n v="0"/>
    <n v="0"/>
    <s v="Automoviles"/>
    <s v="Totales"/>
    <s v="Automoviles Total"/>
    <x v="11"/>
    <x v="1"/>
    <n v="2456286.8917"/>
    <n v="0"/>
    <n v="770211891.61088026"/>
    <n v="686509089.51392007"/>
    <n v="736376107.87258017"/>
    <n v="657385268.86126006"/>
    <n v="155156263.74667996"/>
    <n v="139227565.87292001"/>
    <n v="88685882.672319964"/>
    <n v="83821223.317339987"/>
    <n v="848487.86696000001"/>
    <n v="0"/>
    <n v="0.54686020819971959"/>
    <m/>
    <m/>
    <m/>
    <n v="100"/>
    <m/>
    <n v="34.543516468988692"/>
    <m/>
    <n v="0.11016291441377352"/>
    <n v="0.11522479584669243"/>
    <m/>
    <m/>
    <m/>
    <m/>
    <m/>
    <n v="0"/>
    <m/>
    <n v="0"/>
    <m/>
    <n v="0"/>
    <m/>
    <m/>
    <n v="14.821194334877683"/>
    <m/>
    <n v="0.1417993843897887"/>
    <m/>
    <m/>
    <n v="15.032099496846033"/>
    <m/>
    <s v="Resto"/>
    <n v="2024"/>
    <n v="3"/>
    <d v="2025-11-04T00:00:00"/>
    <x v="11"/>
    <x v="27"/>
  </r>
  <r>
    <n v="2025"/>
    <n v="9"/>
    <n v="105"/>
    <x v="18"/>
    <s v="Miscelaneos"/>
    <n v="226"/>
    <s v="8f1f64db81c40ea10e1e9080c9ae60a7acb8925968c431ee16784dea9841c66f"/>
    <s v="1fdf26a6fd55ee3b01ed15163fbd21c844fce1e79898ad2d3ed4519ab872f9ee"/>
    <x v="25"/>
    <n v="1205741.52079"/>
    <n v="0"/>
    <n v="2177565.6968200002"/>
    <n v="296815.60979000002"/>
    <n v="117142.37351000002"/>
    <n v="0"/>
    <n v="219992.86703999998"/>
    <n v="21449.722640000004"/>
    <n v="35081594.755000003"/>
    <n v="34439164.060000002"/>
    <n v="141.197"/>
    <n v="136.08000000000001"/>
    <n v="0"/>
    <n v="0"/>
    <n v="115470.71398"/>
    <n v="0"/>
    <n v="1128130.84301"/>
    <n v="0"/>
    <n v="0"/>
    <n v="0"/>
    <n v="0"/>
    <n v="0"/>
    <n v="0"/>
    <n v="0"/>
    <s v="Miscelaneos"/>
    <s v="Daños Sin Autos"/>
    <s v="Diversos"/>
    <x v="8"/>
    <x v="1"/>
    <n v="2456286.8917"/>
    <n v="0"/>
    <n v="770211891.61088026"/>
    <n v="686509089.51392007"/>
    <n v="736376107.87258017"/>
    <n v="657385268.86126006"/>
    <n v="14354404.674479999"/>
    <n v="10957933.478320003"/>
    <n v="2576722.12989"/>
    <n v="2337530.29054"/>
    <n v="1225152.55021"/>
    <n v="0"/>
    <n v="8.3998016506642692"/>
    <m/>
    <m/>
    <m/>
    <n v="98.415623473446402"/>
    <m/>
    <n v="49.087976036687813"/>
    <m/>
    <n v="0.15654672875385234"/>
    <n v="0.16373990246281009"/>
    <m/>
    <m/>
    <m/>
    <m/>
    <m/>
    <n v="0"/>
    <m/>
    <n v="0"/>
    <m/>
    <n v="0"/>
    <m/>
    <m/>
    <n v="9.7153802444530992"/>
    <m/>
    <n v="4.5461779580788875"/>
    <m/>
    <m/>
    <n v="10.235578141974127"/>
    <m/>
    <s v="Grandes"/>
    <n v="2024"/>
    <n v="3"/>
    <d v="2025-11-04T00:00:00"/>
    <x v="8"/>
    <x v="25"/>
  </r>
  <r>
    <n v="2025"/>
    <n v="9"/>
    <n v="105"/>
    <x v="18"/>
    <s v="Tecnicos"/>
    <n v="226"/>
    <s v="8f1f64db81c40ea10e1e9080c9ae60a7acb8925968c431ee16784dea9841c66f"/>
    <s v="1fdf26a6fd55ee3b01ed15163fbd21c844fce1e79898ad2d3ed4519ab872f9ee"/>
    <x v="39"/>
    <n v="19411.029420000003"/>
    <n v="0"/>
    <n v="34760.1106"/>
    <n v="9118.317259999998"/>
    <n v="-941.95004999999992"/>
    <n v="0"/>
    <n v="7551.8985400000001"/>
    <n v="-14.209469999999726"/>
    <n v="35081594.755000003"/>
    <n v="34439164.060000002"/>
    <n v="141.197"/>
    <n v="136.08000000000001"/>
    <n v="0"/>
    <n v="0"/>
    <n v="-575.68974000000003"/>
    <n v="0"/>
    <n v="15869.23085"/>
    <n v="0"/>
    <n v="0"/>
    <n v="0"/>
    <n v="0"/>
    <n v="0"/>
    <n v="0"/>
    <n v="0"/>
    <s v="Tecnicos"/>
    <s v="Daños Sin Autos"/>
    <s v="Diversos"/>
    <x v="7"/>
    <x v="1"/>
    <n v="2456286.8917"/>
    <n v="0"/>
    <n v="770211891.61088026"/>
    <n v="686509089.51392007"/>
    <n v="736376107.87258017"/>
    <n v="657385268.86126006"/>
    <n v="14178888.769369997"/>
    <n v="13386827.930269996"/>
    <n v="4549067.9512800006"/>
    <n v="4465912.8475300027"/>
    <n v="1225152.55021"/>
    <n v="0"/>
    <n v="0.13690092175582025"/>
    <m/>
    <m/>
    <m/>
    <n v="1.5843765265535965"/>
    <m/>
    <n v="0.79025904854972373"/>
    <m/>
    <n v="2.5202193878625123E-3"/>
    <n v="2.6360210784240729E-3"/>
    <m/>
    <m/>
    <m/>
    <m/>
    <m/>
    <n v="0"/>
    <m/>
    <n v="0"/>
    <m/>
    <n v="0"/>
    <m/>
    <m/>
    <n v="-4.8526537651293697"/>
    <m/>
    <n v="-2.0706440529976198E-2"/>
    <m/>
    <m/>
    <n v="-3.6277104129466995"/>
    <m/>
    <s v="Resto"/>
    <n v="2024"/>
    <n v="3"/>
    <d v="2025-11-04T00:00:00"/>
    <x v="7"/>
    <x v="39"/>
  </r>
  <r>
    <n v="2025"/>
    <n v="9"/>
    <n v="105"/>
    <x v="18"/>
    <s v="Diversos"/>
    <n v="226"/>
    <s v="8f1f64db81c40ea10e1e9080c9ae60a7acb8925968c431ee16784dea9841c66f"/>
    <s v="1fdf26a6fd55ee3b01ed15163fbd21c844fce1e79898ad2d3ed4519ab872f9ee"/>
    <x v="8"/>
    <n v="1225152.55021"/>
    <n v="0"/>
    <n v="2212325.80742"/>
    <n v="305933.92704999994"/>
    <n v="116200.42346000001"/>
    <n v="0"/>
    <n v="227544.76557999998"/>
    <n v="21435.513169999995"/>
    <n v="35081594.755000003"/>
    <n v="34439164.060000002"/>
    <n v="141.197"/>
    <n v="136.08000000000001"/>
    <n v="0"/>
    <n v="0"/>
    <n v="114895.02424"/>
    <n v="0"/>
    <n v="1144000.0738599999"/>
    <n v="0"/>
    <n v="0"/>
    <n v="0"/>
    <n v="0"/>
    <n v="0"/>
    <n v="0"/>
    <n v="0"/>
    <s v="Diversos"/>
    <s v="Daños Sin Autos"/>
    <s v="Diversos"/>
    <x v="6"/>
    <x v="1"/>
    <n v="2456286.8917"/>
    <n v="0"/>
    <n v="770211891.61088026"/>
    <n v="686509089.51392007"/>
    <n v="736376107.87258017"/>
    <n v="657385268.86126006"/>
    <n v="28533293.443849999"/>
    <n v="24344761.40859"/>
    <n v="7125790.0811699983"/>
    <n v="6803443.1380700013"/>
    <n v="1225152.55021"/>
    <n v="0"/>
    <n v="4.2937649403176996"/>
    <m/>
    <m/>
    <m/>
    <n v="100"/>
    <m/>
    <n v="49.878235085237534"/>
    <m/>
    <n v="0.15906694814171485"/>
    <n v="0.16637592354123418"/>
    <m/>
    <m/>
    <m/>
    <m/>
    <m/>
    <n v="0"/>
    <m/>
    <n v="0"/>
    <m/>
    <n v="0"/>
    <m/>
    <m/>
    <n v="9.4845677332249281"/>
    <m/>
    <n v="1.63070231000856"/>
    <m/>
    <m/>
    <n v="10.043270701227296"/>
    <m/>
    <s v="Medianas"/>
    <n v="2024"/>
    <n v="3"/>
    <d v="2025-11-04T00:00:00"/>
    <x v="6"/>
    <x v="8"/>
  </r>
  <r>
    <n v="2025"/>
    <n v="9"/>
    <n v="105"/>
    <x v="18"/>
    <s v="Daños"/>
    <n v="226"/>
    <s v="8f1f64db81c40ea10e1e9080c9ae60a7acb8925968c431ee16784dea9841c66f"/>
    <s v="1fdf26a6fd55ee3b01ed15163fbd21c844fce1e79898ad2d3ed4519ab872f9ee"/>
    <x v="26"/>
    <n v="2456286.8917"/>
    <n v="0"/>
    <n v="4789185.0691400003"/>
    <n v="782669.24811999989"/>
    <n v="293532.63031000004"/>
    <n v="0"/>
    <n v="747819.77810999996"/>
    <n v="204487.83562999999"/>
    <n v="35081594.755000003"/>
    <n v="34439164.060000002"/>
    <n v="141.197"/>
    <n v="136.08000000000001"/>
    <n v="0"/>
    <n v="0"/>
    <n v="262763.78469999996"/>
    <n v="0"/>
    <n v="2034903.37249"/>
    <n v="0"/>
    <n v="0"/>
    <n v="0"/>
    <n v="0"/>
    <n v="0"/>
    <n v="0"/>
    <n v="0"/>
    <s v="Daños"/>
    <s v="Totales"/>
    <s v="Daños Total"/>
    <x v="23"/>
    <x v="1"/>
    <n v="2456286.8917"/>
    <n v="0"/>
    <n v="770211891.61088026"/>
    <n v="686509089.51392007"/>
    <n v="736376107.87258017"/>
    <n v="657385268.86126006"/>
    <n v="283175278.75795996"/>
    <n v="248348596.68529999"/>
    <n v="126891670.49083996"/>
    <n v="126522432.59303005"/>
    <n v="2456286.8917"/>
    <n v="0"/>
    <n v="0.8674086602734401"/>
    <m/>
    <m/>
    <m/>
    <n v="100"/>
    <m/>
    <n v="100"/>
    <m/>
    <n v="0.31891053857435686"/>
    <n v="0.3335641753500545"/>
    <m/>
    <m/>
    <m/>
    <m/>
    <m/>
    <n v="0"/>
    <m/>
    <n v="0"/>
    <m/>
    <n v="0"/>
    <m/>
    <m/>
    <n v="11.950258388051962"/>
    <m/>
    <n v="0.23132537319003108"/>
    <m/>
    <m/>
    <n v="12.912838430184049"/>
    <m/>
    <s v="Resto"/>
    <n v="2024"/>
    <n v="3"/>
    <d v="2025-11-04T00:00:00"/>
    <x v="23"/>
    <x v="26"/>
  </r>
  <r>
    <n v="2025"/>
    <n v="9"/>
    <n v="105"/>
    <x v="18"/>
    <s v="Total General Sin Pensiones"/>
    <n v="226"/>
    <s v="8f1f64db81c40ea10e1e9080c9ae60a7acb8925968c431ee16784dea9841c66f"/>
    <s v="1fdf26a6fd55ee3b01ed15163fbd21c844fce1e79898ad2d3ed4519ab872f9ee"/>
    <x v="44"/>
    <n v="2456286.8917"/>
    <n v="0"/>
    <n v="4789185.0691400003"/>
    <n v="782669.24811999989"/>
    <n v="293532.63031000004"/>
    <n v="0"/>
    <n v="747819.77810999996"/>
    <n v="204487.83562999999"/>
    <n v="35081594.755000003"/>
    <n v="34439164.060000002"/>
    <n v="141.197"/>
    <n v="136.08000000000001"/>
    <n v="0"/>
    <n v="0"/>
    <n v="262763.78469999996"/>
    <n v="0"/>
    <n v="2034903.37249"/>
    <n v="0"/>
    <n v="0"/>
    <n v="0"/>
    <n v="0"/>
    <n v="0"/>
    <n v="0"/>
    <n v="0"/>
    <s v="Total General Sin Pensiones"/>
    <s v="Totales"/>
    <s v="Total General Sin Pensiones"/>
    <x v="25"/>
    <x v="1"/>
    <n v="2456286.8917"/>
    <n v="0"/>
    <n v="770211891.61088026"/>
    <n v="686509089.51392007"/>
    <n v="736376107.87258017"/>
    <n v="657385268.86126006"/>
    <n v="736376107.87258017"/>
    <n v="657385268.86126006"/>
    <n v="388158878.08341002"/>
    <n v="368517055.66387999"/>
    <n v="2456286.8917"/>
    <n v="0"/>
    <n v="0.3335641753500545"/>
    <m/>
    <m/>
    <m/>
    <n v="100"/>
    <m/>
    <n v="100"/>
    <m/>
    <n v="0.31891053857435686"/>
    <n v="0.3335641753500545"/>
    <m/>
    <m/>
    <m/>
    <m/>
    <m/>
    <n v="0"/>
    <m/>
    <n v="0"/>
    <m/>
    <n v="0"/>
    <m/>
    <m/>
    <n v="11.950258388051962"/>
    <m/>
    <n v="7.5621774197039984E-2"/>
    <m/>
    <m/>
    <n v="12.912838430184049"/>
    <m/>
    <s v="Resto"/>
    <n v="2024"/>
    <n v="3"/>
    <d v="2025-11-04T00:00:00"/>
    <x v="25"/>
    <x v="44"/>
  </r>
  <r>
    <n v="2025"/>
    <n v="9"/>
    <n v="105"/>
    <x v="18"/>
    <s v="Daños Sin Autos"/>
    <n v="226"/>
    <s v="8f1f64db81c40ea10e1e9080c9ae60a7acb8925968c431ee16784dea9841c66f"/>
    <s v="1fdf26a6fd55ee3b01ed15163fbd21c844fce1e79898ad2d3ed4519ab872f9ee"/>
    <x v="7"/>
    <n v="1607799.0247399998"/>
    <n v="0"/>
    <n v="2916907.6328199999"/>
    <n v="465505.50977999973"/>
    <n v="167776.59464"/>
    <n v="0"/>
    <n v="507831.59069000004"/>
    <n v="188323.93278000003"/>
    <n v="35081594.755000003"/>
    <n v="34439164.060000002"/>
    <n v="141.197"/>
    <n v="136.08000000000001"/>
    <n v="0"/>
    <n v="0"/>
    <n v="137007.74903000001"/>
    <n v="0"/>
    <n v="1198320.06158"/>
    <n v="0"/>
    <n v="0"/>
    <n v="0"/>
    <n v="0"/>
    <n v="0"/>
    <n v="0"/>
    <n v="0"/>
    <s v="Daños Sin Autos"/>
    <s v="Totales"/>
    <s v="Daños Sin Autos Total"/>
    <x v="24"/>
    <x v="1"/>
    <n v="2456286.8917"/>
    <n v="0"/>
    <n v="770211891.61088026"/>
    <n v="686509089.51392007"/>
    <n v="736376107.87258017"/>
    <n v="657385268.86126006"/>
    <n v="128019015.01128"/>
    <n v="109121030.81238005"/>
    <n v="38205787.818519995"/>
    <n v="42701209.275690004"/>
    <n v="2456286.8917"/>
    <n v="0"/>
    <n v="1.2559064171821144"/>
    <m/>
    <m/>
    <m/>
    <n v="65.456483531011301"/>
    <m/>
    <n v="65.456483531011301"/>
    <m/>
    <n v="0.20874762416058334"/>
    <n v="0.2183393795033621"/>
    <m/>
    <m/>
    <m/>
    <m/>
    <m/>
    <n v="0"/>
    <m/>
    <n v="0"/>
    <m/>
    <n v="0"/>
    <m/>
    <m/>
    <n v="10.435172061827283"/>
    <m/>
    <n v="0.43913920957984126"/>
    <m/>
    <m/>
    <n v="11.433318478316517"/>
    <m/>
    <s v="Resto"/>
    <n v="2024"/>
    <n v="3"/>
    <d v="2025-11-04T00:00:00"/>
    <x v="24"/>
    <x v="7"/>
  </r>
  <r>
    <n v="2025"/>
    <n v="9"/>
    <n v="105"/>
    <x v="18"/>
    <s v="Total General"/>
    <n v="226"/>
    <s v="8f1f64db81c40ea10e1e9080c9ae60a7acb8925968c431ee16784dea9841c66f"/>
    <s v="1fdf26a6fd55ee3b01ed15163fbd21c844fce1e79898ad2d3ed4519ab872f9ee"/>
    <x v="53"/>
    <n v="2456286.8917"/>
    <n v="0"/>
    <n v="4789185.0691400003"/>
    <n v="782669.24811999989"/>
    <n v="293532.63031000004"/>
    <n v="0"/>
    <n v="747819.77810999996"/>
    <n v="204487.83562999999"/>
    <n v="35081594.755000003"/>
    <n v="34439164.060000002"/>
    <n v="141.197"/>
    <n v="136.08000000000001"/>
    <n v="0"/>
    <n v="0"/>
    <n v="262763.78469999996"/>
    <n v="0"/>
    <n v="2034903.37249"/>
    <n v="0"/>
    <n v="0"/>
    <n v="0"/>
    <n v="0"/>
    <n v="0"/>
    <n v="0"/>
    <n v="0"/>
    <s v="Total General"/>
    <s v="Totales"/>
    <s v="Total General"/>
    <x v="26"/>
    <x v="1"/>
    <n v="2456286.8917"/>
    <n v="0"/>
    <n v="770211891.61088026"/>
    <n v="686509089.51392007"/>
    <n v="736376107.87258017"/>
    <n v="657385268.86126006"/>
    <n v="770211891.61088026"/>
    <n v="686509089.51392007"/>
    <n v="414187189.75591999"/>
    <n v="392042358.71284997"/>
    <n v="2456286.8917"/>
    <n v="0"/>
    <n v="0.31891053857435686"/>
    <m/>
    <m/>
    <m/>
    <n v="100"/>
    <m/>
    <n v="100"/>
    <m/>
    <n v="0.31891053857435686"/>
    <n v="0.3335641753500545"/>
    <m/>
    <m/>
    <m/>
    <m/>
    <m/>
    <n v="0"/>
    <m/>
    <n v="0"/>
    <m/>
    <n v="0"/>
    <m/>
    <m/>
    <n v="11.950258388051962"/>
    <m/>
    <n v="7.0869557912444966E-2"/>
    <m/>
    <m/>
    <n v="12.912838430184049"/>
    <m/>
    <s v="Resto"/>
    <n v="2024"/>
    <n v="3"/>
    <d v="2025-11-04T00:00:00"/>
    <x v="26"/>
    <x v="53"/>
  </r>
  <r>
    <n v="2025"/>
    <n v="9"/>
    <n v="104"/>
    <x v="19"/>
    <s v="GMM. Individual"/>
    <n v="225"/>
    <s v="0e6523810856a138a75dec70a9cf3778a5c70b83ac915f22c33f05db97cb3e68"/>
    <s v="1fdf26a6fd55ee3b01ed15163fbd21c844fce1e79898ad2d3ed4519ab872f9ee"/>
    <x v="20"/>
    <n v="16006.85139"/>
    <n v="13455.271990000001"/>
    <n v="44610.18387999999"/>
    <n v="4680.849030000034"/>
    <n v="10487.673159999998"/>
    <n v="1055.6235999999999"/>
    <n v="16214.291279999999"/>
    <n v="1275.4607100000012"/>
    <n v="35081594.755000003"/>
    <n v="34439164.060000002"/>
    <n v="141.197"/>
    <n v="136.08000000000001"/>
    <n v="0"/>
    <n v="0"/>
    <n v="10487.67316"/>
    <n v="1055.6236000000001"/>
    <n v="20810.974750000001"/>
    <n v="22643.012460000002"/>
    <n v="0"/>
    <n v="0"/>
    <n v="0"/>
    <n v="0"/>
    <n v="0"/>
    <n v="0"/>
    <s v="GMM. Individual"/>
    <s v="Accidentes y Enfermedades"/>
    <s v="Gastos Medicos"/>
    <x v="38"/>
    <x v="1"/>
    <n v="3667211.9566700002"/>
    <n v="2528072.3686799998"/>
    <n v="770211891.61088026"/>
    <n v="686509089.51392007"/>
    <n v="736376107.87258017"/>
    <n v="657385268.86126006"/>
    <n v="64432853.400370002"/>
    <n v="58098326.261530012"/>
    <n v="45110846.690220006"/>
    <n v="40981977.13877999"/>
    <n v="57628.071120000001"/>
    <n v="39493.435319999997"/>
    <n v="2.4842685905181537E-2"/>
    <n v="2.315948299341878E-2"/>
    <n v="2551.5793999999987"/>
    <n v="18.963417476037204"/>
    <n v="27.776135967953252"/>
    <n v="34.06964190624884"/>
    <n v="0.43648558030267137"/>
    <n v="0.53223444695238287"/>
    <n v="2.0782399706296461E-3"/>
    <n v="2.1737331261662508E-3"/>
    <n v="1.9599554027066052E-3"/>
    <n v="2.0467863560903296E-3"/>
    <m/>
    <m/>
    <m/>
    <n v="0"/>
    <m/>
    <n v="0"/>
    <m/>
    <n v="0"/>
    <m/>
    <n v="893.5049917413744"/>
    <n v="65.519900850407026"/>
    <n v="7.8454274338307135"/>
    <n v="2.3248672834761307E-2"/>
    <n v="893.5049917413744"/>
    <n v="-8.0909627781921003"/>
    <n v="50.394915596156785"/>
    <n v="4.6620280842260335"/>
    <s v="Resto"/>
    <n v="2024"/>
    <n v="3"/>
    <d v="2025-11-04T00:00:00"/>
    <x v="38"/>
    <x v="20"/>
  </r>
  <r>
    <n v="2025"/>
    <n v="9"/>
    <n v="104"/>
    <x v="19"/>
    <s v="AP Individual"/>
    <n v="225"/>
    <s v="0e6523810856a138a75dec70a9cf3778a5c70b83ac915f22c33f05db97cb3e68"/>
    <s v="1fdf26a6fd55ee3b01ed15163fbd21c844fce1e79898ad2d3ed4519ab872f9ee"/>
    <x v="8"/>
    <n v="32089.588480000002"/>
    <n v="21974.356670000001"/>
    <n v="65189.559739999997"/>
    <n v="33236.796950000004"/>
    <n v="10335.083749999998"/>
    <n v="6769.8616399999992"/>
    <n v="13622.952229999997"/>
    <n v="7445.193049999998"/>
    <n v="35081594.755000003"/>
    <n v="34439164.060000002"/>
    <n v="141.197"/>
    <n v="136.08000000000001"/>
    <n v="0"/>
    <n v="0"/>
    <n v="9384.2173699999985"/>
    <n v="6076.7266399999999"/>
    <n v="30129.63493"/>
    <n v="20093.2533"/>
    <n v="0"/>
    <n v="0"/>
    <n v="0"/>
    <n v="0"/>
    <n v="0"/>
    <n v="0"/>
    <s v="AP Individual"/>
    <s v="Accidentes y Enfermedades"/>
    <s v="Accidentes Personales"/>
    <x v="4"/>
    <x v="1"/>
    <n v="3667211.9566700002"/>
    <n v="2528072.3686799998"/>
    <n v="770211891.61088026"/>
    <n v="686509089.51392007"/>
    <n v="736376107.87258017"/>
    <n v="657385268.86126006"/>
    <n v="2929566.2910799994"/>
    <n v="2813051.1417699996"/>
    <n v="332143.84261000005"/>
    <n v="315618.19761999999"/>
    <n v="57628.071120000001"/>
    <n v="39493.435319999997"/>
    <n v="1.0953699384686055"/>
    <n v="0.78115738259111489"/>
    <n v="10115.231810000001"/>
    <n v="46.031981558803011"/>
    <n v="55.683953768258633"/>
    <n v="55.640529855026053"/>
    <n v="0.87504046286811432"/>
    <n v="0.86921390946864496"/>
    <n v="4.166332515703617E-3"/>
    <n v="4.357771543227835E-3"/>
    <n v="3.2008835725043133E-3"/>
    <n v="3.3426907645899271E-3"/>
    <m/>
    <m/>
    <m/>
    <n v="0"/>
    <m/>
    <n v="0"/>
    <m/>
    <n v="0"/>
    <m/>
    <n v="52.663145860097657"/>
    <n v="32.206968800617034"/>
    <n v="30.80800836022836"/>
    <n v="3.1116288860833556"/>
    <n v="54.42882206068758"/>
    <n v="49.94901263699294"/>
    <n v="31.146136990382704"/>
    <n v="30.242621984962483"/>
    <s v="Medianas"/>
    <n v="2024"/>
    <n v="3"/>
    <d v="2025-11-04T00:00:00"/>
    <x v="4"/>
    <x v="8"/>
  </r>
  <r>
    <n v="2025"/>
    <n v="9"/>
    <n v="104"/>
    <x v="19"/>
    <s v="Accidentes y Enfermedades Total"/>
    <n v="225"/>
    <s v="0e6523810856a138a75dec70a9cf3778a5c70b83ac915f22c33f05db97cb3e68"/>
    <s v="1fdf26a6fd55ee3b01ed15163fbd21c844fce1e79898ad2d3ed4519ab872f9ee"/>
    <x v="44"/>
    <n v="57628.071120000001"/>
    <n v="39493.435319999997"/>
    <n v="127549.16993"/>
    <n v="43363.398330000025"/>
    <n v="21679.80186"/>
    <n v="8264.1233699999993"/>
    <n v="31164.26124"/>
    <n v="9038.6527099999985"/>
    <n v="35081594.755000003"/>
    <n v="34439164.060000002"/>
    <n v="141.197"/>
    <n v="136.08000000000001"/>
    <n v="0"/>
    <n v="0"/>
    <n v="20504.959050000001"/>
    <n v="7583.6833299999998"/>
    <n v="66756.81611"/>
    <n v="53578.563179999997"/>
    <n v="0"/>
    <n v="0"/>
    <n v="0"/>
    <n v="0"/>
    <n v="0"/>
    <n v="0"/>
    <s v="Accidentes y Enfermedades Total"/>
    <s v="Totales"/>
    <s v="Accidentes y Enfermedades Total"/>
    <x v="2"/>
    <x v="1"/>
    <n v="3667211.9566700002"/>
    <n v="2528072.3686799998"/>
    <n v="770211891.61088026"/>
    <n v="686509089.51392007"/>
    <n v="736376107.87258017"/>
    <n v="657385268.86126006"/>
    <n v="141339793.77810001"/>
    <n v="126298754.30562"/>
    <n v="98393742.550229996"/>
    <n v="90991856.303689986"/>
    <n v="57628.071120000001"/>
    <n v="39493.435319999997"/>
    <n v="4.0772714873544141E-2"/>
    <n v="3.1269853402063702E-2"/>
    <n v="18134.635800000004"/>
    <n v="45.918101712505077"/>
    <n v="100"/>
    <n v="100"/>
    <n v="1.5714409693496141"/>
    <n v="1.562195600461429"/>
    <n v="7.4821061252991344E-3"/>
    <n v="7.8259018053274156E-3"/>
    <n v="5.7527913210826034E-3"/>
    <n v="6.007654444160509E-3"/>
    <m/>
    <m/>
    <m/>
    <n v="0"/>
    <m/>
    <n v="0"/>
    <m/>
    <n v="0"/>
    <m/>
    <n v="162.3363772460236"/>
    <n v="37.620210842829962"/>
    <n v="20.92530898626319"/>
    <n v="2.2033720131066734E-2"/>
    <n v="170.38258531820847"/>
    <n v="24.596129772511755"/>
    <n v="30.715903251306216"/>
    <n v="14.154323818879236"/>
    <s v="Resto"/>
    <n v="2024"/>
    <n v="3"/>
    <d v="2025-11-04T00:00:00"/>
    <x v="2"/>
    <x v="44"/>
  </r>
  <r>
    <n v="2025"/>
    <n v="9"/>
    <n v="104"/>
    <x v="19"/>
    <s v="GMM. Gpo y Col"/>
    <n v="225"/>
    <s v="0e6523810856a138a75dec70a9cf3778a5c70b83ac915f22c33f05db97cb3e68"/>
    <s v="1fdf26a6fd55ee3b01ed15163fbd21c844fce1e79898ad2d3ed4519ab872f9ee"/>
    <x v="5"/>
    <n v="762.91266000000007"/>
    <n v="3019.56592"/>
    <n v="552.34373000000005"/>
    <n v="2949.1045999999997"/>
    <n v="108.19168999999999"/>
    <n v="292.42516999999998"/>
    <n v="289.73711000000003"/>
    <n v="259.10098999999997"/>
    <n v="35081594.755000003"/>
    <n v="34439164.060000002"/>
    <n v="141.197"/>
    <n v="136.08000000000001"/>
    <n v="0"/>
    <n v="0"/>
    <n v="-115.78474"/>
    <n v="305.12013000000002"/>
    <n v="7135.6767499999996"/>
    <n v="9450.6167799999985"/>
    <n v="0"/>
    <n v="0"/>
    <n v="0"/>
    <n v="0"/>
    <n v="0"/>
    <n v="0"/>
    <s v="GMM. Gpo y Col"/>
    <s v="Accidentes y Enfermedades"/>
    <s v="Gastos Medicos"/>
    <x v="29"/>
    <x v="1"/>
    <n v="3667211.9566700002"/>
    <n v="2528072.3686799998"/>
    <n v="770211891.61088026"/>
    <n v="686509089.51392007"/>
    <n v="736376107.87258017"/>
    <n v="657385268.86126006"/>
    <n v="68170459.903579995"/>
    <n v="59480952.036400005"/>
    <n v="49387857.180560008"/>
    <n v="46483201.02234"/>
    <n v="57628.071120000001"/>
    <n v="39493.435319999997"/>
    <n v="1.1191250008861029E-3"/>
    <n v="5.0765258736143702E-3"/>
    <n v="-2256.65326"/>
    <n v="-74.734359831429018"/>
    <n v="1.3238559701423511"/>
    <n v="7.645741363174988"/>
    <n v="2.0803615089997698E-2"/>
    <n v="0.11944143519817935"/>
    <n v="9.9052308632159122E-5"/>
    <n v="1.0360366826730501E-4"/>
    <n v="4.3984354557315348E-4"/>
    <n v="4.5932972079380048E-4"/>
    <m/>
    <m/>
    <m/>
    <n v="0"/>
    <m/>
    <n v="0"/>
    <m/>
    <n v="0"/>
    <m/>
    <n v="-63.001922850895497"/>
    <n v="14.181399218096601"/>
    <n v="9.6843446292439275"/>
    <n v="2.1906536581341353E-4"/>
    <n v="-137.94726359090106"/>
    <n v="-24.49512115335185"/>
    <n v="-1.6226175043593447"/>
    <n v="3.2285737227829916"/>
    <s v="Resto"/>
    <n v="2024"/>
    <n v="3"/>
    <d v="2025-11-04T00:00:00"/>
    <x v="29"/>
    <x v="5"/>
  </r>
  <r>
    <n v="2025"/>
    <n v="9"/>
    <n v="104"/>
    <x v="19"/>
    <s v="Gastos Medicos"/>
    <n v="225"/>
    <s v="0e6523810856a138a75dec70a9cf3778a5c70b83ac915f22c33f05db97cb3e68"/>
    <s v="1fdf26a6fd55ee3b01ed15163fbd21c844fce1e79898ad2d3ed4519ab872f9ee"/>
    <x v="6"/>
    <n v="16769.764050000002"/>
    <n v="16474.837909999998"/>
    <n v="45162.527610000005"/>
    <n v="7629.95363"/>
    <n v="10595.864849999998"/>
    <n v="1348.0487699999999"/>
    <n v="16504.028389999999"/>
    <n v="1534.5617000000011"/>
    <n v="35081594.755000003"/>
    <n v="34439164.060000002"/>
    <n v="141.197"/>
    <n v="136.08000000000001"/>
    <n v="0"/>
    <n v="0"/>
    <n v="10371.888419999999"/>
    <n v="1360.7437299999999"/>
    <n v="27946.6515"/>
    <n v="32093.629239999998"/>
    <n v="0"/>
    <n v="0"/>
    <n v="0"/>
    <n v="0"/>
    <n v="0"/>
    <n v="0"/>
    <s v="Gastos Medicos"/>
    <s v="Accidentes y Enfermedades"/>
    <s v="Gastos Medicos"/>
    <x v="28"/>
    <x v="1"/>
    <n v="3667211.9566700002"/>
    <n v="2528072.3686799998"/>
    <n v="770211891.61088026"/>
    <n v="686509089.51392007"/>
    <n v="736376107.87258017"/>
    <n v="657385268.86126006"/>
    <n v="132603313.30395003"/>
    <n v="117579278.29793002"/>
    <n v="94497674.830779999"/>
    <n v="87465178.161119998"/>
    <n v="57628.071120000001"/>
    <n v="39493.435319999997"/>
    <n v="1.264656487998966E-2"/>
    <n v="1.4011684838084295E-2"/>
    <n v="294.92614000000322"/>
    <n v="1.7901611027140163"/>
    <n v="29.099991938095606"/>
    <n v="41.715383269423825"/>
    <n v="0.4572891953926691"/>
    <n v="0.65167588215056205"/>
    <n v="2.1772922792618055E-3"/>
    <n v="2.2773367944335559E-3"/>
    <n v="2.399798948279758E-3"/>
    <n v="2.5061160768841298E-3"/>
    <m/>
    <m/>
    <m/>
    <n v="0"/>
    <m/>
    <n v="0"/>
    <m/>
    <n v="0"/>
    <m/>
    <n v="686.01494885084901"/>
    <n v="63.184340688442767"/>
    <n v="8.1824706098125137"/>
    <n v="1.1212831288150054E-2"/>
    <n v="662.22202545074379"/>
    <n v="-12.921498248105268"/>
    <n v="37.113170499156226"/>
    <n v="4.239918520352421"/>
    <s v="Resto"/>
    <n v="2024"/>
    <n v="3"/>
    <d v="2025-11-04T00:00:00"/>
    <x v="28"/>
    <x v="6"/>
  </r>
  <r>
    <n v="2025"/>
    <n v="9"/>
    <n v="104"/>
    <x v="19"/>
    <s v="AP Gpo y Col"/>
    <n v="225"/>
    <s v="0e6523810856a138a75dec70a9cf3778a5c70b83ac915f22c33f05db97cb3e68"/>
    <s v="1fdf26a6fd55ee3b01ed15163fbd21c844fce1e79898ad2d3ed4519ab872f9ee"/>
    <x v="31"/>
    <n v="8768.7185900000004"/>
    <n v="1044.24074"/>
    <n v="17197.082580000002"/>
    <n v="2496.6477500000001"/>
    <n v="748.85326000000009"/>
    <n v="146.21296000000001"/>
    <n v="1037.28062"/>
    <n v="58.897960000000012"/>
    <n v="35081594.755000003"/>
    <n v="34439164.060000002"/>
    <n v="141.197"/>
    <n v="136.08000000000001"/>
    <n v="0"/>
    <n v="0"/>
    <n v="748.85325999999998"/>
    <n v="146.21295999999998"/>
    <n v="8680.5296799999996"/>
    <n v="1391.6806399999998"/>
    <n v="0"/>
    <n v="0"/>
    <n v="0"/>
    <n v="0"/>
    <n v="0"/>
    <n v="0"/>
    <s v="AP Gpo y Col"/>
    <s v="Accidentes y Enfermedades"/>
    <s v="Accidentes Personales"/>
    <x v="3"/>
    <x v="1"/>
    <n v="3667211.9566700002"/>
    <n v="2528072.3686799998"/>
    <n v="770211891.61088026"/>
    <n v="686509089.51392007"/>
    <n v="736376107.87258017"/>
    <n v="657385268.86126006"/>
    <n v="2314846.5560099999"/>
    <n v="2258296.9561299994"/>
    <n v="870337.63396000001"/>
    <n v="837886.56105000013"/>
    <n v="57628.071120000001"/>
    <n v="39493.435319999997"/>
    <n v="0.37880344886074252"/>
    <n v="4.6240187197944753E-2"/>
    <n v="7724.4778500000002"/>
    <n v="739.72193902337119"/>
    <n v="15.216054293645776"/>
    <n v="2.6440868755501312"/>
    <n v="0.23911131108883071"/>
    <n v="4.1305808842222215E-2"/>
    <n v="1.1384813303337124E-3"/>
    <n v="1.1907934676660243E-3"/>
    <n v="1.5210880029853214E-4"/>
    <n v="1.588476026864522E-4"/>
    <m/>
    <m/>
    <m/>
    <n v="0"/>
    <m/>
    <n v="0"/>
    <m/>
    <n v="0"/>
    <m/>
    <n v="412.16613082725371"/>
    <n v="8.5400535131097186"/>
    <n v="14.00184405753026"/>
    <n v="8.6041695863793566E-2"/>
    <n v="412.16613082725371"/>
    <n v="523.74437284691987"/>
    <n v="8.6268152705630747"/>
    <n v="10.506214989094049"/>
    <s v="Resto"/>
    <n v="2024"/>
    <n v="3"/>
    <d v="2025-11-04T00:00:00"/>
    <x v="3"/>
    <x v="31"/>
  </r>
  <r>
    <n v="2025"/>
    <n v="9"/>
    <n v="104"/>
    <x v="19"/>
    <s v="Accidentes Personales"/>
    <n v="225"/>
    <s v="0e6523810856a138a75dec70a9cf3778a5c70b83ac915f22c33f05db97cb3e68"/>
    <s v="1fdf26a6fd55ee3b01ed15163fbd21c844fce1e79898ad2d3ed4519ab872f9ee"/>
    <x v="26"/>
    <n v="40858.307070000003"/>
    <n v="23018.597409999998"/>
    <n v="82386.642319999999"/>
    <n v="35733.4447"/>
    <n v="11083.93701"/>
    <n v="6916.0745999999999"/>
    <n v="14660.232849999999"/>
    <n v="7504.0910099999974"/>
    <n v="35081594.755000003"/>
    <n v="34439164.060000002"/>
    <n v="141.197"/>
    <n v="136.08000000000001"/>
    <n v="0"/>
    <n v="0"/>
    <n v="10133.07063"/>
    <n v="6222.9395999999997"/>
    <n v="38810.16461"/>
    <n v="21484.933940000003"/>
    <n v="0"/>
    <n v="0"/>
    <n v="0"/>
    <n v="0"/>
    <n v="0"/>
    <n v="0"/>
    <s v="Accidentes Personales"/>
    <s v="Accidentes y Enfermedades"/>
    <s v="Accidentes Personales"/>
    <x v="5"/>
    <x v="1"/>
    <n v="3667211.9566700002"/>
    <n v="2528072.3686799998"/>
    <n v="770211891.61088026"/>
    <n v="686509089.51392007"/>
    <n v="736376107.87258017"/>
    <n v="657385268.86126006"/>
    <n v="5244412.8470900012"/>
    <n v="5071348.0979000004"/>
    <n v="1202481.4765700002"/>
    <n v="1153504.7586699999"/>
    <n v="57628.071120000001"/>
    <n v="39493.435319999997"/>
    <n v="0.77908258295628452"/>
    <n v="0.45389503866894471"/>
    <n v="17839.709660000004"/>
    <n v="77.501288815494362"/>
    <n v="70.900008061904401"/>
    <n v="58.284616730576175"/>
    <n v="1.1141517739569451"/>
    <n v="0.91051971831086698"/>
    <n v="5.304813846037329E-3"/>
    <n v="5.5485650108938588E-3"/>
    <n v="3.3529923728028454E-3"/>
    <n v="3.5015383672763788E-3"/>
    <m/>
    <m/>
    <m/>
    <n v="0"/>
    <m/>
    <n v="0"/>
    <m/>
    <n v="0"/>
    <m/>
    <n v="60.263410258761517"/>
    <n v="27.127744159860999"/>
    <n v="30.045595206402286"/>
    <n v="0.92175532230369206"/>
    <n v="62.834147225211701"/>
    <n v="80.638975751023395"/>
    <n v="26.109321441499549"/>
    <n v="28.964201693049279"/>
    <s v="Resto"/>
    <n v="2024"/>
    <n v="3"/>
    <d v="2025-11-04T00:00:00"/>
    <x v="5"/>
    <x v="26"/>
  </r>
  <r>
    <n v="2025"/>
    <n v="9"/>
    <n v="104"/>
    <x v="19"/>
    <s v="Vida Individual"/>
    <n v="225"/>
    <s v="0e6523810856a138a75dec70a9cf3778a5c70b83ac915f22c33f05db97cb3e68"/>
    <s v="1fdf26a6fd55ee3b01ed15163fbd21c844fce1e79898ad2d3ed4519ab872f9ee"/>
    <x v="9"/>
    <n v="204738.42225"/>
    <n v="126322.79312999999"/>
    <n v="420732.89475999994"/>
    <n v="205127.19718000002"/>
    <n v="17564.090050000003"/>
    <n v="17308.912619999999"/>
    <n v="30078.356380000005"/>
    <n v="35539.552629999991"/>
    <n v="35081594.755000003"/>
    <n v="34439164.060000002"/>
    <n v="141.197"/>
    <n v="136.08000000000001"/>
    <n v="0"/>
    <n v="0"/>
    <n v="17920.721859999998"/>
    <n v="15267.268199999999"/>
    <n v="243970.74007"/>
    <n v="163619.07965"/>
    <n v="199964.97625000001"/>
    <n v="77017.898230000006"/>
    <n v="4773.4459999999999"/>
    <n v="2892.2383199999999"/>
    <n v="0"/>
    <n v="46412.656579999995"/>
    <s v="Vida Individual"/>
    <s v="Vida"/>
    <s v="Vida"/>
    <x v="35"/>
    <x v="1"/>
    <n v="3667211.9566700002"/>
    <n v="2528072.3686799998"/>
    <n v="770211891.61088026"/>
    <n v="686509089.51392007"/>
    <n v="736376107.87258017"/>
    <n v="657385268.86126006"/>
    <n v="237940342.15414003"/>
    <n v="211843669.84491"/>
    <n v="117088322.10185003"/>
    <n v="108945740.33868003"/>
    <n v="3609583.8855500002"/>
    <n v="2488578.9333600001"/>
    <n v="8.6046115760129702E-2"/>
    <n v="5.9630194861371347E-2"/>
    <n v="78415.629120000012"/>
    <n v="62.075597900453118"/>
    <n v="5.6720782434123578"/>
    <n v="5.0761015227048869"/>
    <n v="5.5829448820818106"/>
    <n v="4.9968028880422359"/>
    <n v="2.6582090523400558E-2"/>
    <n v="2.7803512371075898E-2"/>
    <n v="1.8400745898272421E-2"/>
    <n v="1.9215945217150917E-2"/>
    <n v="8.4039963311669436E-2"/>
    <n v="2.00615244846026E-3"/>
    <m/>
    <n v="122947.07802"/>
    <n v="159.63442374503757"/>
    <n v="1881.20768"/>
    <n v="65.043314964445955"/>
    <n v="-46412.656579999995"/>
    <m/>
    <n v="1.4742545392779416"/>
    <n v="8.5787952534639604"/>
    <n v="13.702129434540947"/>
    <n v="1.5000718888705028E-2"/>
    <n v="17.380016026704759"/>
    <n v="49.108979583482217"/>
    <n v="7.3454389878303399"/>
    <n v="9.3309828124314347"/>
    <s v="Resto"/>
    <n v="2024"/>
    <n v="3"/>
    <d v="2025-11-04T00:00:00"/>
    <x v="35"/>
    <x v="9"/>
  </r>
  <r>
    <n v="2025"/>
    <n v="9"/>
    <n v="104"/>
    <x v="19"/>
    <s v="Vida Total"/>
    <n v="225"/>
    <s v="0e6523810856a138a75dec70a9cf3778a5c70b83ac915f22c33f05db97cb3e68"/>
    <s v="1fdf26a6fd55ee3b01ed15163fbd21c844fce1e79898ad2d3ed4519ab872f9ee"/>
    <x v="12"/>
    <n v="3609583.8855500002"/>
    <n v="2488578.9333600001"/>
    <n v="5038391.6474800007"/>
    <n v="3166210.4649499999"/>
    <n v="829876.9656600001"/>
    <n v="608683.58028999995"/>
    <n v="1193089.5189200002"/>
    <n v="848379.17076999997"/>
    <n v="35081594.755000003"/>
    <n v="34439164.060000002"/>
    <n v="141.197"/>
    <n v="136.08000000000001"/>
    <n v="0"/>
    <n v="0"/>
    <n v="719683.69828999997"/>
    <n v="471694.25268999999"/>
    <n v="3028182.3903100002"/>
    <n v="2246165.8249499998"/>
    <n v="2717912.8104399997"/>
    <n v="1640134.7409000001"/>
    <n v="172396.24891999998"/>
    <n v="466899.95367000002"/>
    <n v="719274.82619000005"/>
    <n v="381544.23878999997"/>
    <s v="Vida Total"/>
    <s v="Totales"/>
    <s v="Vida Total"/>
    <x v="36"/>
    <x v="1"/>
    <n v="3667211.9566700002"/>
    <n v="2528072.3686799998"/>
    <n v="770211891.61088026"/>
    <n v="686509089.51392007"/>
    <n v="736376107.87258017"/>
    <n v="657385268.86126006"/>
    <n v="311861035.33652008"/>
    <n v="282737917.87033993"/>
    <n v="162873465.04233998"/>
    <n v="151002766.76715994"/>
    <n v="3609583.8855500002"/>
    <n v="2488578.9333600001"/>
    <n v="1.1574334323795867"/>
    <n v="0.88017162752865408"/>
    <n v="1121004.9521900001"/>
    <n v="45.0459873770793"/>
    <n v="100"/>
    <n v="100"/>
    <n v="98.428559030650391"/>
    <n v="98.437804399538592"/>
    <n v="0.4686481635593342"/>
    <n v="0.49018210218392766"/>
    <n v="0.36249759418655741"/>
    <n v="0.37855714924534001"/>
    <n v="0.87151407276871884"/>
    <n v="5.5279829599094436E-2"/>
    <n v="0.23063953001177326"/>
    <n v="1077778.0695399996"/>
    <n v="65.712776070372399"/>
    <n v="-294503.70475000003"/>
    <n v="-63.076404791882283"/>
    <n v="337730.58740000008"/>
    <n v="88.516757184187298"/>
    <n v="36.339634012242492"/>
    <n v="22.990931696647628"/>
    <n v="24.459082737157736"/>
    <n v="0.50952250904975127"/>
    <n v="52.574192750018511"/>
    <n v="34.815620319457416"/>
    <n v="23.766193892182454"/>
    <n v="20.999974598959096"/>
    <s v="Medianas"/>
    <n v="2024"/>
    <n v="3"/>
    <d v="2025-11-04T00:00:00"/>
    <x v="36"/>
    <x v="12"/>
  </r>
  <r>
    <n v="2025"/>
    <n v="9"/>
    <n v="104"/>
    <x v="19"/>
    <s v="Vida Gpo y Col"/>
    <n v="225"/>
    <s v="0e6523810856a138a75dec70a9cf3778a5c70b83ac915f22c33f05db97cb3e68"/>
    <s v="1fdf26a6fd55ee3b01ed15163fbd21c844fce1e79898ad2d3ed4519ab872f9ee"/>
    <x v="24"/>
    <n v="3404845.4633000004"/>
    <n v="2362256.14023"/>
    <n v="4617658.7527200002"/>
    <n v="2961083.2677699998"/>
    <n v="812312.8756100001"/>
    <n v="591374.66767"/>
    <n v="1163011.1625400002"/>
    <n v="812839.61813999992"/>
    <n v="35081594.755000003"/>
    <n v="34439164.060000002"/>
    <n v="141.197"/>
    <n v="136.08000000000001"/>
    <n v="0"/>
    <n v="0"/>
    <n v="701762.97643000004"/>
    <n v="456426.98449"/>
    <n v="2784211.6502399999"/>
    <n v="2082546.7453000001"/>
    <n v="2517947.8341899998"/>
    <n v="1563116.8426700002"/>
    <n v="167622.80291999999"/>
    <n v="464007.71535000001"/>
    <n v="719274.82619000005"/>
    <n v="335131.58220999996"/>
    <s v="Vida Gpo y Col"/>
    <s v="Vida"/>
    <s v="Vida"/>
    <x v="37"/>
    <x v="1"/>
    <n v="3667211.9566700002"/>
    <n v="2528072.3686799998"/>
    <n v="770211891.61088026"/>
    <n v="686509089.51392007"/>
    <n v="736376107.87258017"/>
    <n v="657385268.86126006"/>
    <n v="73920693.182379976"/>
    <n v="70894248.025429994"/>
    <n v="45785142.94049"/>
    <n v="42057026.428480007"/>
    <n v="3609583.8855500002"/>
    <n v="2488578.9333600001"/>
    <n v="4.6060789160884008"/>
    <n v="3.3320843453796862"/>
    <n v="1042589.3230700004"/>
    <n v="44.135320692551531"/>
    <n v="94.327921756587656"/>
    <n v="94.923898477295111"/>
    <n v="92.845614148568572"/>
    <n v="93.441001511496353"/>
    <n v="0.4420660730359337"/>
    <n v="0.46237858981285179"/>
    <n v="0.34409684828828496"/>
    <n v="0.35934120402818909"/>
    <n v="3.4062827684497252"/>
    <n v="0.22676032340015342"/>
    <n v="0.97303582423852208"/>
    <n v="954830.99151999969"/>
    <n v="61.085068336224204"/>
    <n v="-296384.91243000003"/>
    <n v="-63.874996605700304"/>
    <n v="384143.24398000009"/>
    <n v="114.62460250591616"/>
    <n v="37.360106886297764"/>
    <n v="23.857554898327184"/>
    <n v="25.034316033671988"/>
    <n v="1.774184426301382"/>
    <n v="53.751421427050872"/>
    <n v="33.692636504969386"/>
    <n v="25.20508727738094"/>
    <n v="21.916770200721217"/>
    <s v="Medianas"/>
    <n v="2024"/>
    <n v="3"/>
    <d v="2025-11-04T00:00:00"/>
    <x v="37"/>
    <x v="24"/>
  </r>
  <r>
    <n v="2025"/>
    <n v="9"/>
    <n v="104"/>
    <x v="19"/>
    <s v="Total General"/>
    <n v="225"/>
    <s v="0e6523810856a138a75dec70a9cf3778a5c70b83ac915f22c33f05db97cb3e68"/>
    <s v="1fdf26a6fd55ee3b01ed15163fbd21c844fce1e79898ad2d3ed4519ab872f9ee"/>
    <x v="15"/>
    <n v="3667211.9566700002"/>
    <n v="2528072.3686799998"/>
    <n v="5165940.8174099997"/>
    <n v="3209573.8632799992"/>
    <n v="851556.76752000011"/>
    <n v="616947.70365999988"/>
    <n v="1224253.7801600001"/>
    <n v="857417.82348000002"/>
    <n v="35081594.755000003"/>
    <n v="34439164.060000002"/>
    <n v="141.197"/>
    <n v="136.08000000000001"/>
    <n v="0"/>
    <n v="0"/>
    <n v="740188.65734000003"/>
    <n v="479277.93601999996"/>
    <n v="3094939.2064200002"/>
    <n v="2299744.3881300003"/>
    <n v="2717912.8104399997"/>
    <n v="1640134.7409000001"/>
    <n v="172396.24891999998"/>
    <n v="466899.95367000002"/>
    <n v="719274.82619000005"/>
    <n v="381544.23878999997"/>
    <s v="Total General"/>
    <s v="Totales"/>
    <s v="Total General"/>
    <x v="26"/>
    <x v="1"/>
    <n v="3667211.9566700002"/>
    <n v="2528072.3686799998"/>
    <n v="770211891.61088026"/>
    <n v="686509089.51392007"/>
    <n v="736376107.87258017"/>
    <n v="657385268.86126006"/>
    <n v="770211891.61088026"/>
    <n v="686509089.51392007"/>
    <n v="414187189.75591999"/>
    <n v="392042358.71284997"/>
    <n v="3667211.9566700002"/>
    <n v="2528072.3686799998"/>
    <n v="0.47613026968463334"/>
    <n v="0.36825038550763994"/>
    <n v="1139139.5879900004"/>
    <n v="45.05961150885831"/>
    <n v="100"/>
    <n v="100"/>
    <n v="100"/>
    <n v="100"/>
    <n v="0.47613026968463334"/>
    <n v="0.49800800398925504"/>
    <n v="0.36825038550763994"/>
    <n v="0.38456480368950052"/>
    <n v="0.3528785831591808"/>
    <n v="2.2382963804861183E-2"/>
    <n v="9.3386616595292182E-2"/>
    <n v="1077778.0695399996"/>
    <n v="65.712776070372399"/>
    <n v="-294503.70475000003"/>
    <n v="-63.076404791882283"/>
    <n v="337730.58740000008"/>
    <n v="88.516757184187298"/>
    <n v="38.027382623875262"/>
    <n v="23.22082218267126"/>
    <n v="24.403878279091"/>
    <n v="0.20559707991495862"/>
    <n v="54.438291795079088"/>
    <n v="34.577530546192548"/>
    <n v="23.916096826864532"/>
    <n v="20.840487251268694"/>
    <s v="Resto"/>
    <n v="2024"/>
    <n v="3"/>
    <d v="2025-11-04T00:00:00"/>
    <x v="26"/>
    <x v="15"/>
  </r>
  <r>
    <n v="2025"/>
    <n v="9"/>
    <n v="104"/>
    <x v="19"/>
    <s v="Total General Sin Pensiones"/>
    <n v="225"/>
    <s v="0e6523810856a138a75dec70a9cf3778a5c70b83ac915f22c33f05db97cb3e68"/>
    <s v="1fdf26a6fd55ee3b01ed15163fbd21c844fce1e79898ad2d3ed4519ab872f9ee"/>
    <x v="31"/>
    <n v="3667211.9566700002"/>
    <n v="2528072.3686799998"/>
    <n v="5165940.8174100006"/>
    <n v="3209573.8632799992"/>
    <n v="851556.76752000011"/>
    <n v="616947.70365999988"/>
    <n v="1224253.7801600001"/>
    <n v="857417.82348000002"/>
    <n v="35081594.755000003"/>
    <n v="34439164.060000002"/>
    <n v="141.197"/>
    <n v="136.08000000000001"/>
    <n v="0"/>
    <n v="0"/>
    <n v="740188.65734000003"/>
    <n v="479277.93601999996"/>
    <n v="3094939.2064200002"/>
    <n v="2299744.3881300003"/>
    <n v="2717912.8104399997"/>
    <n v="1640134.7409000001"/>
    <n v="172396.24891999998"/>
    <n v="466899.95367000002"/>
    <n v="719274.82619000005"/>
    <n v="381544.23878999997"/>
    <s v="Total General Sin Pensiones"/>
    <s v="Totales"/>
    <s v="Total General Sin Pensiones"/>
    <x v="25"/>
    <x v="1"/>
    <n v="3667211.9566700002"/>
    <n v="2528072.3686799998"/>
    <n v="770211891.61088026"/>
    <n v="686509089.51392007"/>
    <n v="736376107.87258017"/>
    <n v="657385268.86126006"/>
    <n v="736376107.87258017"/>
    <n v="657385268.86126006"/>
    <n v="388158878.08341002"/>
    <n v="368517055.66387999"/>
    <n v="3667211.9566700002"/>
    <n v="2528072.3686799998"/>
    <n v="0.49800800398925504"/>
    <n v="0.38456480368950052"/>
    <n v="1139139.5879900004"/>
    <n v="45.05961150885831"/>
    <n v="100"/>
    <n v="100"/>
    <n v="100"/>
    <n v="100"/>
    <n v="0.47613026968463334"/>
    <n v="0.49800800398925504"/>
    <n v="0.36825038550763994"/>
    <n v="0.38456480368950052"/>
    <n v="0.36909301936644279"/>
    <n v="2.3411439762495771E-2"/>
    <n v="9.7677643054989063E-2"/>
    <n v="1077778.0695399996"/>
    <n v="65.712776070372399"/>
    <n v="-294503.70475000003"/>
    <n v="-63.076404791882283"/>
    <n v="337730.58740000008"/>
    <n v="88.516757184187298"/>
    <n v="38.027382623875262"/>
    <n v="23.22082218267126"/>
    <n v="24.403878279091"/>
    <n v="0.21938356059886702"/>
    <n v="54.438291795079088"/>
    <n v="34.577530546192548"/>
    <n v="23.916096826864532"/>
    <n v="20.840487251268694"/>
    <s v="Resto"/>
    <n v="2024"/>
    <n v="3"/>
    <d v="2025-11-04T00:00:00"/>
    <x v="25"/>
    <x v="31"/>
  </r>
  <r>
    <n v="2025"/>
    <n v="9"/>
    <n v="39"/>
    <x v="20"/>
    <s v="Incendio"/>
    <n v="27"/>
    <s v="670671cd97404156226e507973f2ab8330d3022ca96e0c93bdbdb320c41adcaf"/>
    <s v="1fdf26a6fd55ee3b01ed15163fbd21c844fce1e79898ad2d3ed4519ab872f9ee"/>
    <x v="0"/>
    <n v="1170849.9036300001"/>
    <n v="656610.34217999992"/>
    <n v="1477607.5692300003"/>
    <n v="860900.30885999999"/>
    <n v="518788.63956999988"/>
    <n v="181113.10134000002"/>
    <n v="667175.53943000035"/>
    <n v="264696.38413999998"/>
    <n v="35081594.755000003"/>
    <n v="34439164.060000002"/>
    <n v="141.197"/>
    <n v="136.08000000000001"/>
    <n v="0"/>
    <n v="0"/>
    <n v="96839.833259999999"/>
    <n v="-46068.519209999999"/>
    <n v="154091.08937999999"/>
    <n v="168567.69965999998"/>
    <n v="0"/>
    <n v="0"/>
    <n v="0"/>
    <n v="0"/>
    <n v="0"/>
    <n v="0"/>
    <s v="Incendio"/>
    <s v="Daños Sin Autos"/>
    <s v="Incendio"/>
    <x v="0"/>
    <x v="1"/>
    <n v="24127131.326069999"/>
    <n v="20570212.76644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4.2616058174497562"/>
    <n v="2.8410743392775757"/>
    <n v="514239.56145000015"/>
    <n v="78.31731065074041"/>
    <m/>
    <m/>
    <n v="4.8528351249320139"/>
    <n v="3.1920444850781999"/>
    <n v="0.15201659652140589"/>
    <n v="0.1590016149509022"/>
    <n v="9.5644814061371E-2"/>
    <n v="9.9882119859089263E-2"/>
    <m/>
    <m/>
    <m/>
    <n v="0"/>
    <m/>
    <n v="0"/>
    <m/>
    <n v="0"/>
    <m/>
    <n v="186.44456736240647"/>
    <n v="44.30872291671146"/>
    <n v="27.583041220260064"/>
    <n v="3.1897470266970429"/>
    <n v="-310.20826134776041"/>
    <n v="-8.5880096300769537"/>
    <n v="62.845835959525097"/>
    <n v="-27.329387126311815"/>
    <s v="Medianas"/>
    <n v="2024"/>
    <n v="3"/>
    <d v="2025-11-04T00:00:00"/>
    <x v="0"/>
    <x v="0"/>
  </r>
  <r>
    <n v="2025"/>
    <n v="9"/>
    <n v="39"/>
    <x v="20"/>
    <s v="Vida Gpo y Col"/>
    <n v="27"/>
    <s v="670671cd97404156226e507973f2ab8330d3022ca96e0c93bdbdb320c41adcaf"/>
    <s v="1fdf26a6fd55ee3b01ed15163fbd21c844fce1e79898ad2d3ed4519ab872f9ee"/>
    <x v="9"/>
    <n v="767919.66617999994"/>
    <n v="714977.69192000001"/>
    <n v="934313.48199"/>
    <n v="859060.93531999993"/>
    <n v="381990.95246000006"/>
    <n v="392355.1272600001"/>
    <n v="382403.16037999984"/>
    <n v="450580.72778000002"/>
    <n v="35081594.755000003"/>
    <n v="34439164.060000002"/>
    <n v="141.197"/>
    <n v="136.08000000000001"/>
    <n v="69478.253400000001"/>
    <n v="64875.877489999999"/>
    <n v="340868.52085999999"/>
    <n v="351236.47593999997"/>
    <n v="695137.97083000001"/>
    <n v="649489.38613999996"/>
    <n v="767919.66617999994"/>
    <n v="714977.69192000001"/>
    <n v="0"/>
    <n v="0"/>
    <n v="0"/>
    <n v="0"/>
    <s v="Vida Gpo y Col"/>
    <s v="Vida"/>
    <s v="Vida"/>
    <x v="37"/>
    <x v="1"/>
    <n v="24127131.326069999"/>
    <n v="20570212.76644"/>
    <n v="770211891.61088026"/>
    <n v="686509089.51392007"/>
    <n v="736376107.87258017"/>
    <n v="657385268.86126006"/>
    <n v="73920693.182379976"/>
    <n v="70894248.025429994"/>
    <n v="45785142.94049"/>
    <n v="42057026.428480007"/>
    <n v="917106.39815999998"/>
    <n v="870755.25255999994"/>
    <n v="1.0388426205438295"/>
    <n v="1.0085129778984823"/>
    <n v="52941.97425999993"/>
    <n v="7.4047029520361241"/>
    <n v="83.732887233224531"/>
    <n v="82.110063627865856"/>
    <n v="3.1828055138500551"/>
    <n v="3.475791427332612"/>
    <n v="9.9702390283005607E-2"/>
    <n v="0.10428362055343572"/>
    <n v="0.10414686459959868"/>
    <n v="0.108760832617759"/>
    <n v="1.0388426205438295"/>
    <m/>
    <m/>
    <n v="52941.97425999993"/>
    <n v="7.4047029520361241"/>
    <n v="0"/>
    <m/>
    <n v="0"/>
    <m/>
    <n v="-2.6415290842196737"/>
    <n v="49.743608515745656"/>
    <n v="54.876555128086615"/>
    <n v="0.83431202334892596"/>
    <n v="-2.951844637506007"/>
    <n v="7.0283803960670577"/>
    <n v="49.03609573405987"/>
    <n v="54.07886309389044"/>
    <s v="Resto"/>
    <n v="2024"/>
    <n v="3"/>
    <d v="2025-11-04T00:00:00"/>
    <x v="37"/>
    <x v="9"/>
  </r>
  <r>
    <n v="2025"/>
    <n v="9"/>
    <n v="39"/>
    <x v="20"/>
    <s v="Vida Total"/>
    <n v="27"/>
    <s v="670671cd97404156226e507973f2ab8330d3022ca96e0c93bdbdb320c41adcaf"/>
    <s v="1fdf26a6fd55ee3b01ed15163fbd21c844fce1e79898ad2d3ed4519ab872f9ee"/>
    <x v="20"/>
    <n v="917106.39815999998"/>
    <n v="870755.25255999994"/>
    <n v="1112035.6825700002"/>
    <n v="1044446.4789999998"/>
    <n v="406717.33975000022"/>
    <n v="416257.87390000001"/>
    <n v="411971.79745000001"/>
    <n v="487993.56864000001"/>
    <n v="35081594.755000003"/>
    <n v="34439164.060000002"/>
    <n v="141.197"/>
    <n v="136.08000000000001"/>
    <n v="69659.558170000004"/>
    <n v="63842.000609999996"/>
    <n v="361179.90532000002"/>
    <n v="381783.11654000002"/>
    <n v="840671.45871000004"/>
    <n v="787652.53009999997"/>
    <n v="917106.39815999987"/>
    <n v="870755.25255999994"/>
    <n v="0"/>
    <n v="0"/>
    <n v="0"/>
    <n v="0"/>
    <s v="Vida Total"/>
    <s v="Totales"/>
    <s v="Vida Total"/>
    <x v="36"/>
    <x v="1"/>
    <n v="24127131.326069999"/>
    <n v="20570212.76644"/>
    <n v="770211891.61088026"/>
    <n v="686509089.51392007"/>
    <n v="736376107.87258017"/>
    <n v="657385268.86126006"/>
    <n v="311861035.33652008"/>
    <n v="282737917.87033993"/>
    <n v="162873465.04233998"/>
    <n v="151002766.76715994"/>
    <n v="917106.39815999998"/>
    <n v="870755.25255999994"/>
    <n v="0.29407533941211261"/>
    <n v="0.3079725772612209"/>
    <n v="46351.145600000047"/>
    <n v="5.3230968706452053"/>
    <n v="100"/>
    <n v="100"/>
    <n v="3.801141485763964"/>
    <n v="4.2330882156971379"/>
    <n v="0.11907196034611894"/>
    <n v="0.12454320398981396"/>
    <n v="0.12683812433955313"/>
    <n v="0.13245737222988657"/>
    <n v="0.29407533941211261"/>
    <m/>
    <m/>
    <n v="46351.145599999931"/>
    <n v="5.3230968706451831"/>
    <n v="0"/>
    <m/>
    <n v="0"/>
    <m/>
    <n v="-2.2919768605486501"/>
    <n v="44.347890339223603"/>
    <n v="47.804233471599701"/>
    <n v="0.24971369009941027"/>
    <n v="-5.3965747376996331"/>
    <n v="6.7312585923222867"/>
    <n v="42.963264849531839"/>
    <n v="48.471007449379869"/>
    <s v="Resto"/>
    <n v="2024"/>
    <n v="3"/>
    <d v="2025-11-04T00:00:00"/>
    <x v="36"/>
    <x v="20"/>
  </r>
  <r>
    <n v="2025"/>
    <n v="9"/>
    <n v="39"/>
    <x v="20"/>
    <s v="Vida Individual"/>
    <n v="27"/>
    <s v="670671cd97404156226e507973f2ab8330d3022ca96e0c93bdbdb320c41adcaf"/>
    <s v="1fdf26a6fd55ee3b01ed15163fbd21c844fce1e79898ad2d3ed4519ab872f9ee"/>
    <x v="26"/>
    <n v="149186.73197999998"/>
    <n v="155777.56063999998"/>
    <n v="177722.20058"/>
    <n v="185385.54368"/>
    <n v="24726.38729000001"/>
    <n v="23902.746640000005"/>
    <n v="29568.637070000004"/>
    <n v="37412.840859999982"/>
    <n v="35081594.755000003"/>
    <n v="34439164.060000002"/>
    <n v="141.197"/>
    <n v="136.08000000000001"/>
    <n v="181.30476999999999"/>
    <n v="-1033.87688"/>
    <n v="20311.384460000001"/>
    <n v="30546.640600000002"/>
    <n v="145533.48788"/>
    <n v="138163.14396000002"/>
    <n v="149186.73197999998"/>
    <n v="155777.56063999998"/>
    <n v="0"/>
    <n v="0"/>
    <n v="0"/>
    <n v="0"/>
    <s v="Vida Individual"/>
    <s v="Vida"/>
    <s v="Vida"/>
    <x v="35"/>
    <x v="1"/>
    <n v="24127131.326069999"/>
    <n v="20570212.76644"/>
    <n v="770211891.61088026"/>
    <n v="686509089.51392007"/>
    <n v="736376107.87258017"/>
    <n v="657385268.86126006"/>
    <n v="237940342.15414003"/>
    <n v="211843669.84491"/>
    <n v="117088322.10185003"/>
    <n v="108945740.33868003"/>
    <n v="917106.39815999998"/>
    <n v="870755.25255999994"/>
    <n v="6.2699217219480755E-2"/>
    <n v="7.3534206027512733E-2"/>
    <n v="-6590.8286599999992"/>
    <n v="-4.2309230115827319"/>
    <n v="16.267112766775465"/>
    <n v="17.889936372134148"/>
    <n v="0.61833597191390832"/>
    <n v="0.75729678836452674"/>
    <n v="1.9369570063113333E-2"/>
    <n v="2.0259583436378237E-2"/>
    <n v="2.2691259739954447E-2"/>
    <n v="2.3696539612127594E-2"/>
    <n v="6.2699217219480755E-2"/>
    <m/>
    <m/>
    <n v="-6590.8286599999992"/>
    <n v="-4.2309230115827319"/>
    <n v="0"/>
    <m/>
    <n v="0"/>
    <m/>
    <n v="3.4457991895445295"/>
    <n v="16.574119535854457"/>
    <n v="15.344152612094728"/>
    <n v="2.1117722797745452E-2"/>
    <n v="-33.506977981729356"/>
    <n v="5.3345224411901038"/>
    <n v="13.956502215316796"/>
    <n v="22.109109364827166"/>
    <s v="Resto"/>
    <n v="2024"/>
    <n v="3"/>
    <d v="2025-11-04T00:00:00"/>
    <x v="35"/>
    <x v="26"/>
  </r>
  <r>
    <n v="2025"/>
    <n v="9"/>
    <n v="39"/>
    <x v="20"/>
    <s v="Tecnicos"/>
    <n v="27"/>
    <s v="670671cd97404156226e507973f2ab8330d3022ca96e0c93bdbdb320c41adcaf"/>
    <s v="1fdf26a6fd55ee3b01ed15163fbd21c844fce1e79898ad2d3ed4519ab872f9ee"/>
    <x v="16"/>
    <n v="515224.20473"/>
    <n v="478254.79891000001"/>
    <n v="640974.83003000019"/>
    <n v="561664.56998000003"/>
    <n v="217162.35960000011"/>
    <n v="280635.97154"/>
    <n v="240899.82979000002"/>
    <n v="365728.80847000011"/>
    <n v="35081594.755000003"/>
    <n v="34439164.060000002"/>
    <n v="141.197"/>
    <n v="136.08000000000001"/>
    <n v="13618.946970000001"/>
    <n v="-23599.179980000001"/>
    <n v="48509.512900000002"/>
    <n v="17540.891299999999"/>
    <n v="82304.627059999999"/>
    <n v="74136.31078"/>
    <n v="0"/>
    <n v="0"/>
    <n v="0"/>
    <n v="0"/>
    <n v="0"/>
    <n v="0"/>
    <s v="Tecnicos"/>
    <s v="Daños Sin Autos"/>
    <s v="Diversos"/>
    <x v="7"/>
    <x v="1"/>
    <n v="24127131.326069999"/>
    <n v="20570212.76644"/>
    <n v="770211891.61088026"/>
    <n v="686509089.51392007"/>
    <n v="736376107.87258017"/>
    <n v="657385268.86126006"/>
    <n v="14178888.769369997"/>
    <n v="13386827.930269996"/>
    <n v="4549067.9512800006"/>
    <n v="4465912.8475300027"/>
    <n v="1230002.8380499999"/>
    <n v="955469.81291999994"/>
    <n v="3.6337417770214495"/>
    <n v="3.5725774724315458"/>
    <n v="36969.405819999985"/>
    <n v="7.7300647906215936"/>
    <n v="41.888050075300399"/>
    <n v="50.054412231864362"/>
    <n v="2.1354557148420157"/>
    <n v="2.324987127455802"/>
    <n v="6.6893826275834373E-2"/>
    <n v="6.9967534147530014E-2"/>
    <n v="6.9664743878136606E-2"/>
    <n v="7.2751067230095598E-2"/>
    <m/>
    <m/>
    <m/>
    <n v="0"/>
    <m/>
    <n v="0"/>
    <m/>
    <n v="0"/>
    <m/>
    <n v="-22.617774760550525"/>
    <n v="42.149098898372344"/>
    <n v="58.679175238722749"/>
    <n v="4.7737770006028537"/>
    <n v="176.55101482784974"/>
    <n v="11.017969729083955"/>
    <n v="58.93898633990117"/>
    <n v="23.660323956573333"/>
    <s v="Medianas"/>
    <n v="2024"/>
    <n v="3"/>
    <d v="2025-11-04T00:00:00"/>
    <x v="7"/>
    <x v="16"/>
  </r>
  <r>
    <n v="2025"/>
    <n v="9"/>
    <n v="39"/>
    <x v="20"/>
    <s v="Diversos"/>
    <n v="27"/>
    <s v="670671cd97404156226e507973f2ab8330d3022ca96e0c93bdbdb320c41adcaf"/>
    <s v="1fdf26a6fd55ee3b01ed15163fbd21c844fce1e79898ad2d3ed4519ab872f9ee"/>
    <x v="16"/>
    <n v="1230002.8380499999"/>
    <n v="955469.81291999994"/>
    <n v="1563343.8695499999"/>
    <n v="1158865.14983"/>
    <n v="275510.09727999999"/>
    <n v="370686.42474999989"/>
    <n v="318610.20066999987"/>
    <n v="486902.33750999992"/>
    <n v="35081594.755000003"/>
    <n v="34439164.060000002"/>
    <n v="141.197"/>
    <n v="136.08000000000001"/>
    <n v="51.562169999999242"/>
    <n v="-10091.845630000002"/>
    <n v="20909.173269999999"/>
    <n v="36818.135130000002"/>
    <n v="194679.73119999998"/>
    <n v="197470.56891999999"/>
    <n v="0"/>
    <n v="0"/>
    <n v="0"/>
    <n v="0"/>
    <n v="0"/>
    <n v="0"/>
    <s v="Diversos"/>
    <s v="Daños Sin Autos"/>
    <s v="Diversos"/>
    <x v="6"/>
    <x v="1"/>
    <n v="24127131.326069999"/>
    <n v="20570212.76644"/>
    <n v="770211891.61088026"/>
    <n v="686509089.51392007"/>
    <n v="736376107.87258017"/>
    <n v="657385268.86126006"/>
    <n v="28533293.443849999"/>
    <n v="24344761.40859"/>
    <n v="7125790.0811699983"/>
    <n v="6803443.1380700013"/>
    <n v="1230002.8380499999"/>
    <n v="955469.81291999994"/>
    <n v="4.3107636364182556"/>
    <n v="3.9247450278270724"/>
    <n v="274533.02512999997"/>
    <n v="28.732778515629164"/>
    <n v="100"/>
    <n v="100"/>
    <n v="5.0980069757441475"/>
    <n v="4.6449194462336081"/>
    <n v="0.15969668236067838"/>
    <n v="0.16703459345028548"/>
    <n v="0.13917802801365914"/>
    <n v="0.1453439646700769"/>
    <m/>
    <m/>
    <m/>
    <n v="0"/>
    <m/>
    <n v="0"/>
    <m/>
    <n v="0"/>
    <m/>
    <n v="-25.675698141411353"/>
    <n v="22.399143217976903"/>
    <n v="38.796246593824826"/>
    <n v="3.8663796455082133"/>
    <n v="-43.209580832455387"/>
    <n v="-1.413292996148019"/>
    <n v="10.740292860030413"/>
    <n v="18.644872160628605"/>
    <s v="Medianas"/>
    <n v="2024"/>
    <n v="3"/>
    <d v="2025-11-04T00:00:00"/>
    <x v="6"/>
    <x v="16"/>
  </r>
  <r>
    <n v="2025"/>
    <n v="9"/>
    <n v="39"/>
    <x v="20"/>
    <s v="Miscelaneos"/>
    <n v="27"/>
    <s v="670671cd97404156226e507973f2ab8330d3022ca96e0c93bdbdb320c41adcaf"/>
    <s v="1fdf26a6fd55ee3b01ed15163fbd21c844fce1e79898ad2d3ed4519ab872f9ee"/>
    <x v="24"/>
    <n v="714778.63332000002"/>
    <n v="477215.01400999998"/>
    <n v="922369.03952000011"/>
    <n v="597200.57984999986"/>
    <n v="58347.73768000002"/>
    <n v="90050.453210000036"/>
    <n v="77710.370880000046"/>
    <n v="121173.52903999998"/>
    <n v="35081594.755000003"/>
    <n v="34439164.060000002"/>
    <n v="141.197"/>
    <n v="136.08000000000001"/>
    <n v="-13567.384800000002"/>
    <n v="13507.334349999999"/>
    <n v="-27600.339629999999"/>
    <n v="19277.243829999999"/>
    <n v="112375.10414"/>
    <n v="123334.25814000001"/>
    <n v="0"/>
    <n v="0"/>
    <n v="0"/>
    <n v="0"/>
    <n v="0"/>
    <n v="0"/>
    <s v="Miscelaneos"/>
    <s v="Daños Sin Autos"/>
    <s v="Diversos"/>
    <x v="8"/>
    <x v="1"/>
    <n v="24127131.326069999"/>
    <n v="20570212.76644"/>
    <n v="770211891.61088026"/>
    <n v="686509089.51392007"/>
    <n v="736376107.87258017"/>
    <n v="657385268.86126006"/>
    <n v="14354404.674479999"/>
    <n v="10957933.478320003"/>
    <n v="2576722.12989"/>
    <n v="2337530.29054"/>
    <n v="1230002.8380499999"/>
    <n v="955469.81291999994"/>
    <n v="4.9795073326222319"/>
    <n v="4.354972723225214"/>
    <n v="237563.61931000004"/>
    <n v="49.781254222027037"/>
    <n v="58.111949924699616"/>
    <n v="49.945587768135638"/>
    <n v="2.9625512609021318"/>
    <n v="2.3199323187778074"/>
    <n v="9.2802856084844024E-2"/>
    <n v="9.7067059302755471E-2"/>
    <n v="6.9513284135522532E-2"/>
    <n v="7.2592897439981319E-2"/>
    <m/>
    <m/>
    <m/>
    <n v="0"/>
    <m/>
    <n v="0"/>
    <m/>
    <n v="0"/>
    <m/>
    <n v="-35.205503581496075"/>
    <n v="8.1630500633443326"/>
    <n v="18.869995822912863"/>
    <n v="2.2644171446802792"/>
    <n v="-243.17575620975066"/>
    <n v="-8.8857339114651985"/>
    <n v="-24.560902382448283"/>
    <n v="15.630080498897463"/>
    <s v="Medianas"/>
    <n v="2024"/>
    <n v="3"/>
    <d v="2025-11-04T00:00:00"/>
    <x v="8"/>
    <x v="24"/>
  </r>
  <r>
    <n v="2025"/>
    <n v="9"/>
    <n v="39"/>
    <x v="20"/>
    <s v="MyT Carga"/>
    <n v="27"/>
    <s v="670671cd97404156226e507973f2ab8330d3022ca96e0c93bdbdb320c41adcaf"/>
    <s v="1fdf26a6fd55ee3b01ed15163fbd21c844fce1e79898ad2d3ed4519ab872f9ee"/>
    <x v="13"/>
    <n v="1342994.15897"/>
    <n v="1237848.01303"/>
    <n v="1664479.35625"/>
    <n v="1508361.0267200002"/>
    <n v="526872.2001199997"/>
    <n v="622412.69558000017"/>
    <n v="797699.66752000037"/>
    <n v="964661.64740999998"/>
    <n v="35081594.755000003"/>
    <n v="34439164.060000002"/>
    <n v="141.197"/>
    <n v="136.08000000000001"/>
    <n v="0"/>
    <n v="0"/>
    <n v="79841.614819999988"/>
    <n v="129026.51682999999"/>
    <n v="423113.16736000002"/>
    <n v="349223.79439"/>
    <n v="0"/>
    <n v="0"/>
    <n v="0"/>
    <n v="0"/>
    <n v="0"/>
    <n v="0"/>
    <s v="MyT Carga"/>
    <s v="Daños Sin Autos"/>
    <s v="Maritimo y Transportes"/>
    <x v="17"/>
    <x v="1"/>
    <n v="24127131.326069999"/>
    <n v="20570212.76644"/>
    <n v="770211891.61088026"/>
    <n v="686509089.51392007"/>
    <n v="736376107.87258017"/>
    <n v="657385268.86126006"/>
    <n v="10487824.847170001"/>
    <n v="8966667.9990099985"/>
    <n v="6063107.107259999"/>
    <n v="5296850.8747799993"/>
    <n v="1372328.5925100001"/>
    <n v="1269333.10925"/>
    <n v="12.805268762019695"/>
    <n v="13.804994376580796"/>
    <n v="105146.14593999996"/>
    <n v="8.4942694768014082"/>
    <n v="97.862433698452122"/>
    <n v="97.519556057384875"/>
    <n v="5.5663234091939451"/>
    <n v="6.0176723842620188"/>
    <n v="0.17436684289061793"/>
    <n v="0.18237883394261167"/>
    <n v="0.1803105059987557"/>
    <n v="0.18829871487297437"/>
    <m/>
    <m/>
    <m/>
    <n v="0"/>
    <m/>
    <n v="0"/>
    <m/>
    <n v="0"/>
    <m/>
    <n v="-15.350023567718251"/>
    <n v="39.231160954868237"/>
    <n v="50.281835009490429"/>
    <n v="8.6898052566005308"/>
    <n v="-38.11999519044911"/>
    <n v="21.158172540638276"/>
    <n v="18.870037847833711"/>
    <n v="36.946656815116107"/>
    <s v="Grandes"/>
    <n v="2024"/>
    <n v="3"/>
    <d v="2025-11-04T00:00:00"/>
    <x v="17"/>
    <x v="13"/>
  </r>
  <r>
    <n v="2025"/>
    <n v="9"/>
    <n v="39"/>
    <x v="20"/>
    <s v="Maritimo y Transportes"/>
    <n v="27"/>
    <s v="670671cd97404156226e507973f2ab8330d3022ca96e0c93bdbdb320c41adcaf"/>
    <s v="1fdf26a6fd55ee3b01ed15163fbd21c844fce1e79898ad2d3ed4519ab872f9ee"/>
    <x v="19"/>
    <n v="1372328.5925100001"/>
    <n v="1269333.10925"/>
    <n v="1700581.8256900001"/>
    <n v="1548225.0037000002"/>
    <n v="526675.91160000011"/>
    <n v="607365.58887999982"/>
    <n v="802375.16504000034"/>
    <n v="1028331.8673899998"/>
    <n v="35081594.755000003"/>
    <n v="34439164.060000002"/>
    <n v="141.197"/>
    <n v="136.08000000000001"/>
    <n v="0"/>
    <n v="0"/>
    <n v="79576.365290000002"/>
    <n v="132655.74801000001"/>
    <n v="428945.17522999999"/>
    <n v="353659.91399000003"/>
    <n v="0"/>
    <n v="0"/>
    <n v="0"/>
    <n v="0"/>
    <n v="0"/>
    <n v="0"/>
    <s v="Maritimo y Transportes"/>
    <s v="Daños Sin Autos"/>
    <s v="Maritimo y Transportes"/>
    <x v="19"/>
    <x v="1"/>
    <n v="24127131.326069999"/>
    <n v="20570212.76644"/>
    <n v="770211891.61088026"/>
    <n v="686509089.51392007"/>
    <n v="736376107.87258017"/>
    <n v="657385268.86126006"/>
    <n v="19761447.802860003"/>
    <n v="14710203.640279999"/>
    <n v="2527791.244059999"/>
    <n v="11141291.585630003"/>
    <n v="1372328.5925100001"/>
    <n v="1269333.10925"/>
    <n v="6.9444739383487271"/>
    <n v="8.6289295531862464"/>
    <n v="102995.48326000012"/>
    <n v="8.1141413951500994"/>
    <n v="100"/>
    <n v="100"/>
    <n v="5.6879061748512267"/>
    <n v="6.1707339815215629"/>
    <n v="0.17817546151355917"/>
    <n v="0.18636245497897969"/>
    <n v="0.18489676664714608"/>
    <n v="0.19308815840196297"/>
    <m/>
    <m/>
    <m/>
    <n v="0"/>
    <m/>
    <n v="0"/>
    <m/>
    <n v="0"/>
    <m/>
    <n v="-13.285190790738389"/>
    <n v="38.378265560779845"/>
    <n v="47.849188243334225"/>
    <n v="20.83541957183467"/>
    <n v="-40.012878081995154"/>
    <n v="21.287473717512896"/>
    <n v="18.551640136138897"/>
    <n v="37.509410244823769"/>
    <s v="Grandes"/>
    <n v="2024"/>
    <n v="3"/>
    <d v="2025-11-04T00:00:00"/>
    <x v="19"/>
    <x v="19"/>
  </r>
  <r>
    <n v="2025"/>
    <n v="9"/>
    <n v="39"/>
    <x v="20"/>
    <s v="MyT Cascos"/>
    <n v="27"/>
    <s v="670671cd97404156226e507973f2ab8330d3022ca96e0c93bdbdb320c41adcaf"/>
    <s v="1fdf26a6fd55ee3b01ed15163fbd21c844fce1e79898ad2d3ed4519ab872f9ee"/>
    <x v="28"/>
    <n v="29334.433539999998"/>
    <n v="31485.096219999999"/>
    <n v="36102.469439999993"/>
    <n v="39863.976979999999"/>
    <n v="-196.28852000000018"/>
    <n v="-15047.106699999998"/>
    <n v="4675.4975199999981"/>
    <n v="63670.219979999994"/>
    <n v="35081594.755000003"/>
    <n v="34439164.060000002"/>
    <n v="141.197"/>
    <n v="136.08000000000001"/>
    <n v="0"/>
    <n v="0"/>
    <n v="-265.24953000000005"/>
    <n v="3629.2311800000002"/>
    <n v="5832.0078700000004"/>
    <n v="4436.1196"/>
    <n v="0"/>
    <n v="0"/>
    <n v="0"/>
    <n v="0"/>
    <n v="0"/>
    <n v="0"/>
    <s v="MyT Cascos"/>
    <s v="Daños Sin Autos"/>
    <s v="Maritimo y Transportes"/>
    <x v="18"/>
    <x v="1"/>
    <n v="24127131.326069999"/>
    <n v="20570212.76644"/>
    <n v="770211891.61088026"/>
    <n v="686509089.51392007"/>
    <n v="736376107.87258017"/>
    <n v="657385268.86126006"/>
    <n v="9273622.9556900002"/>
    <n v="5743535.6412700005"/>
    <n v="-3535315.863200001"/>
    <n v="5844440.7108500013"/>
    <n v="1372328.5925100001"/>
    <n v="1269333.10925"/>
    <n v="0.31632117976072471"/>
    <n v="0.54818317821107954"/>
    <n v="-2150.6626800000013"/>
    <n v="-6.8307324359830108"/>
    <n v="2.1375663015478734"/>
    <n v="2.4804439426151363"/>
    <n v="0.12158276565728049"/>
    <n v="0.15306159725954546"/>
    <n v="3.8086186229412417E-3"/>
    <n v="3.9836210363679968E-3"/>
    <n v="4.5862606483903787E-3"/>
    <n v="4.7894435289886107E-3"/>
    <m/>
    <m/>
    <m/>
    <n v="0"/>
    <m/>
    <n v="0"/>
    <m/>
    <n v="0"/>
    <m/>
    <n v="-98.695506558745933"/>
    <n v="-0.66914031161482646"/>
    <n v="-47.791204431643941"/>
    <n v="5.5522201578426739E-3"/>
    <n v="-107.30869754072818"/>
    <n v="31.46642552198098"/>
    <n v="-4.5481682451844838"/>
    <n v="81.810940805112651"/>
    <s v="Medianas"/>
    <n v="2024"/>
    <n v="3"/>
    <d v="2025-11-04T00:00:00"/>
    <x v="18"/>
    <x v="28"/>
  </r>
  <r>
    <n v="2025"/>
    <n v="9"/>
    <n v="39"/>
    <x v="20"/>
    <s v="Riesgos Catastroficos"/>
    <n v="27"/>
    <s v="670671cd97404156226e507973f2ab8330d3022ca96e0c93bdbdb320c41adcaf"/>
    <s v="1fdf26a6fd55ee3b01ed15163fbd21c844fce1e79898ad2d3ed4519ab872f9ee"/>
    <x v="0"/>
    <n v="1381512.1562300001"/>
    <n v="898437.84894000005"/>
    <n v="1660580.2043300001"/>
    <n v="1162058.6427499999"/>
    <n v="-142431.19290000002"/>
    <n v="-17069.814540000007"/>
    <n v="41783.052560000033"/>
    <n v="944028.32713000011"/>
    <n v="35081594.755000003"/>
    <n v="34439164.060000002"/>
    <n v="141.197"/>
    <n v="136.08000000000001"/>
    <n v="0"/>
    <n v="0"/>
    <n v="-8179.0747699999993"/>
    <n v="15539.57201"/>
    <n v="138889.60848"/>
    <n v="155305.67202"/>
    <n v="0"/>
    <n v="0"/>
    <n v="0"/>
    <n v="0"/>
    <n v="0"/>
    <n v="0"/>
    <s v="Riesgos Catastroficos"/>
    <s v="Daños Sin Autos"/>
    <s v="Riesgos Catastroficos"/>
    <x v="15"/>
    <x v="1"/>
    <n v="24127131.326069999"/>
    <n v="20570212.76644"/>
    <n v="770211891.61088026"/>
    <n v="686509089.51392007"/>
    <n v="736376107.87258017"/>
    <n v="657385268.86126006"/>
    <n v="33259292.609760001"/>
    <n v="29883949.022059996"/>
    <n v="4197920.345660001"/>
    <n v="3819120.5799400005"/>
    <n v="1381512.1562300001"/>
    <n v="898437.84894000005"/>
    <n v="4.1537628970033857"/>
    <n v="3.0064227732311526"/>
    <n v="483074.30729000003"/>
    <n v="53.768249841649428"/>
    <n v="100"/>
    <n v="100"/>
    <n v="5.7259693975190489"/>
    <n v="4.3676643462132203"/>
    <n v="0.17936780401307484"/>
    <n v="0.18760958448546675"/>
    <n v="0.13087049576810925"/>
    <n v="0.13666838785363986"/>
    <m/>
    <m/>
    <m/>
    <n v="0"/>
    <m/>
    <n v="0"/>
    <m/>
    <n v="0"/>
    <m/>
    <n v="734.40386869018641"/>
    <n v="-10.30980380865266"/>
    <n v="-1.8999438369765265"/>
    <n v="-3.392898892120519"/>
    <n v="-152.63384837585369"/>
    <n v="-10.570163553257716"/>
    <n v="-5.8889033236621016"/>
    <n v="10.005798119207675"/>
    <s v="Medianas"/>
    <n v="2024"/>
    <n v="3"/>
    <d v="2025-11-04T00:00:00"/>
    <x v="15"/>
    <x v="0"/>
  </r>
  <r>
    <n v="2025"/>
    <n v="9"/>
    <n v="39"/>
    <x v="20"/>
    <s v="Terremoto y Erupcion Volcanica"/>
    <n v="27"/>
    <s v="670671cd97404156226e507973f2ab8330d3022ca96e0c93bdbdb320c41adcaf"/>
    <s v="1fdf26a6fd55ee3b01ed15163fbd21c844fce1e79898ad2d3ed4519ab872f9ee"/>
    <x v="4"/>
    <n v="645156.6618"/>
    <n v="388717.40619000001"/>
    <n v="763380.05133000005"/>
    <n v="489370.06287000002"/>
    <n v="402.90176000000025"/>
    <n v="-7146.6378699999968"/>
    <n v="5896.8513100000018"/>
    <n v="-6359.2669599999999"/>
    <n v="35081594.755000003"/>
    <n v="34439164.060000002"/>
    <n v="141.197"/>
    <n v="136.08000000000001"/>
    <n v="0"/>
    <n v="0"/>
    <n v="-211.01882000000001"/>
    <n v="119.99515"/>
    <n v="79703.436579999994"/>
    <n v="88146.412159999993"/>
    <n v="0"/>
    <n v="0"/>
    <n v="0"/>
    <n v="0"/>
    <n v="0"/>
    <n v="0"/>
    <s v="Terremoto y Erupcion Volcanica"/>
    <s v="Daños Sin Autos"/>
    <s v="Riesgos Catastroficos"/>
    <x v="16"/>
    <x v="1"/>
    <n v="24127131.326069999"/>
    <n v="20570212.76644"/>
    <n v="770211891.61088026"/>
    <n v="686509089.51392007"/>
    <n v="736376107.87258017"/>
    <n v="657385268.86126006"/>
    <n v="13243395.535650002"/>
    <n v="12054429.980210001"/>
    <n v="689036.33412999962"/>
    <n v="51228.88828999993"/>
    <n v="1381512.1562300001"/>
    <n v="898437.84894000005"/>
    <n v="4.8715350988596366"/>
    <n v="3.2246850894498138"/>
    <n v="256439.25560999999"/>
    <n v="65.970612976527178"/>
    <n v="46.699311250402893"/>
    <n v="43.265920580774591"/>
    <n v="2.6739882710502401"/>
    <n v="1.8897101872674196"/>
    <n v="8.3763529079078469E-2"/>
    <n v="8.7612383794455698E-2"/>
    <n v="5.6622324762696116E-2"/>
    <n v="5.9130836147780808E-2"/>
    <m/>
    <m/>
    <m/>
    <n v="0"/>
    <m/>
    <n v="0"/>
    <m/>
    <n v="0"/>
    <m/>
    <n v="-105.63764062666856"/>
    <n v="6.2450220830998826E-2"/>
    <n v="-1.8385175853192468"/>
    <n v="5.8473224131020254E-2"/>
    <n v="-275.85612418501915"/>
    <n v="-9.5783542098964105"/>
    <n v="-0.26475498304040634"/>
    <n v="0.13613163265475786"/>
    <s v="Medianas"/>
    <n v="2024"/>
    <n v="3"/>
    <d v="2025-11-04T00:00:00"/>
    <x v="16"/>
    <x v="4"/>
  </r>
  <r>
    <n v="2025"/>
    <n v="9"/>
    <n v="39"/>
    <x v="20"/>
    <s v="Huracan y Otros Riesgos Hidrometeorologicos"/>
    <n v="27"/>
    <s v="670671cd97404156226e507973f2ab8330d3022ca96e0c93bdbdb320c41adcaf"/>
    <s v="1fdf26a6fd55ee3b01ed15163fbd21c844fce1e79898ad2d3ed4519ab872f9ee"/>
    <x v="16"/>
    <n v="736355.49442999996"/>
    <n v="509720.44274999999"/>
    <n v="897200.15299999993"/>
    <n v="672688.57988000009"/>
    <n v="-142834.09465999997"/>
    <n v="-9923.176670000008"/>
    <n v="35886.201250000042"/>
    <n v="950387.59408999979"/>
    <n v="35081594.755000003"/>
    <n v="34439164.060000002"/>
    <n v="141.197"/>
    <n v="136.08000000000001"/>
    <n v="0"/>
    <n v="0"/>
    <n v="-7968.0559499999999"/>
    <n v="15419.576859999999"/>
    <n v="59186.171900000001"/>
    <n v="67159.259860000006"/>
    <n v="0"/>
    <n v="0"/>
    <n v="0"/>
    <n v="0"/>
    <n v="0"/>
    <n v="0"/>
    <s v="Huracan y Otros Riesgos Hidrometeorologicos"/>
    <s v="Daños Sin Autos"/>
    <s v="Riesgos Catastroficos"/>
    <x v="14"/>
    <x v="1"/>
    <n v="24127131.326069999"/>
    <n v="20570212.76644"/>
    <n v="770211891.61088026"/>
    <n v="686509089.51392007"/>
    <n v="736376107.87258017"/>
    <n v="657385268.86126006"/>
    <n v="20015897.230140001"/>
    <n v="17829353.362780001"/>
    <n v="3531534.8595499997"/>
    <n v="3750519.8539799992"/>
    <n v="1381512.1562300001"/>
    <n v="898437.84894000005"/>
    <n v="3.6788532932772733"/>
    <n v="2.8588835073181982"/>
    <n v="226635.05167999998"/>
    <n v="44.462617676716661"/>
    <n v="53.3006887495971"/>
    <n v="56.734079419225402"/>
    <n v="3.0519811264688084"/>
    <n v="2.4779541589458005"/>
    <n v="9.5604274933996355E-2"/>
    <n v="9.9997200691011048E-2"/>
    <n v="7.4248171005413116E-2"/>
    <n v="7.7537551705859048E-2"/>
    <m/>
    <m/>
    <m/>
    <n v="0"/>
    <m/>
    <n v="0"/>
    <m/>
    <n v="0"/>
    <m/>
    <n v="1339.398888178818"/>
    <n v="-19.397437208038404"/>
    <n v="-1.9467880504190369"/>
    <n v="-4.0445330526399044"/>
    <n v="-151.67493260252797"/>
    <n v="-11.871911597329509"/>
    <n v="-13.462698624034511"/>
    <n v="22.959718275846999"/>
    <s v="Medianas"/>
    <n v="2024"/>
    <n v="3"/>
    <d v="2025-11-04T00:00:00"/>
    <x v="14"/>
    <x v="16"/>
  </r>
  <r>
    <n v="2025"/>
    <n v="9"/>
    <n v="39"/>
    <x v="20"/>
    <s v="Accidentes Personales"/>
    <n v="27"/>
    <s v="670671cd97404156226e507973f2ab8330d3022ca96e0c93bdbdb320c41adcaf"/>
    <s v="1fdf26a6fd55ee3b01ed15163fbd21c844fce1e79898ad2d3ed4519ab872f9ee"/>
    <x v="13"/>
    <n v="1068024.1460599999"/>
    <n v="1031161.50341"/>
    <n v="1377713.39267"/>
    <n v="1092095.20255"/>
    <n v="178382.66193000009"/>
    <n v="124205.14396999999"/>
    <n v="209780.26952999996"/>
    <n v="129658.06434"/>
    <n v="35081594.755000003"/>
    <n v="34439164.060000002"/>
    <n v="141.197"/>
    <n v="136.08000000000001"/>
    <n v="7521.2563599999994"/>
    <n v="10458.431910000001"/>
    <n v="93920.106610000003"/>
    <n v="61966.220549999998"/>
    <n v="488779.39480000001"/>
    <n v="441269.43101999996"/>
    <n v="0"/>
    <n v="0"/>
    <n v="0"/>
    <n v="0"/>
    <n v="0"/>
    <n v="0"/>
    <s v="Accidentes Personales"/>
    <s v="Accidentes y Enfermedades"/>
    <s v="Accidentes Personales"/>
    <x v="5"/>
    <x v="1"/>
    <n v="24127131.326069999"/>
    <n v="20570212.76644"/>
    <n v="770211891.61088026"/>
    <n v="686509089.51392007"/>
    <n v="736376107.87258017"/>
    <n v="657385268.86126006"/>
    <n v="5244412.8470900012"/>
    <n v="5071348.0979000004"/>
    <n v="1202481.4765700002"/>
    <n v="1153504.7586699999"/>
    <n v="1414828.5269200001"/>
    <n v="1349388.1166900001"/>
    <n v="20.364989889242242"/>
    <n v="20.333084684859134"/>
    <n v="36862.642649999936"/>
    <n v="3.5748660639576935"/>
    <n v="75.48788603980347"/>
    <n v="76.416969340103691"/>
    <n v="4.4266520193636607"/>
    <n v="5.0128869113708188"/>
    <n v="0.13866627582524754"/>
    <n v="0.14503785968091282"/>
    <n v="0.15020361990255798"/>
    <n v="0.15685801800764487"/>
    <m/>
    <m/>
    <m/>
    <n v="0"/>
    <m/>
    <n v="0"/>
    <m/>
    <n v="0"/>
    <m/>
    <n v="43.619383407410183"/>
    <n v="16.702118822693624"/>
    <n v="12.045168827507595"/>
    <n v="14.834545513235261"/>
    <n v="51.566620936993715"/>
    <n v="10.766656477921011"/>
    <n v="19.215234440975252"/>
    <n v="14.042717712569457"/>
    <s v="Grandes"/>
    <n v="2024"/>
    <n v="3"/>
    <d v="2025-11-04T00:00:00"/>
    <x v="5"/>
    <x v="13"/>
  </r>
  <r>
    <n v="2025"/>
    <n v="9"/>
    <n v="39"/>
    <x v="20"/>
    <s v="GMM. Gpo y Col"/>
    <n v="27"/>
    <s v="670671cd97404156226e507973f2ab8330d3022ca96e0c93bdbdb320c41adcaf"/>
    <s v="1fdf26a6fd55ee3b01ed15163fbd21c844fce1e79898ad2d3ed4519ab872f9ee"/>
    <x v="7"/>
    <n v="7055.3113600000006"/>
    <n v="6280.96245"/>
    <n v="7176.4617200000002"/>
    <n v="6563.0276899999999"/>
    <n v="2017.5422299999998"/>
    <n v="1645.2543599999999"/>
    <n v="2781.7414200000007"/>
    <n v="2076.1191699999999"/>
    <n v="35081594.755000003"/>
    <n v="34439164.060000002"/>
    <n v="141.197"/>
    <n v="136.08000000000001"/>
    <n v="0"/>
    <n v="0"/>
    <n v="-5570.5451600000006"/>
    <n v="876.41236000000004"/>
    <n v="3053.4943199999998"/>
    <n v="2920.07278"/>
    <n v="0"/>
    <n v="0"/>
    <n v="0"/>
    <n v="0"/>
    <n v="0"/>
    <n v="0"/>
    <s v="GMM. Gpo y Col"/>
    <s v="Accidentes y Enfermedades"/>
    <s v="Gastos Medicos"/>
    <x v="29"/>
    <x v="1"/>
    <n v="24127131.326069999"/>
    <n v="20570212.76644"/>
    <n v="770211891.61088026"/>
    <n v="686509089.51392007"/>
    <n v="736376107.87258017"/>
    <n v="657385268.86126006"/>
    <n v="68170459.903579995"/>
    <n v="59480952.036400005"/>
    <n v="49387857.180560008"/>
    <n v="46483201.02234"/>
    <n v="1414828.5269200001"/>
    <n v="1349388.1166900001"/>
    <n v="1.0349514100358136E-2"/>
    <n v="1.0559619903454635E-2"/>
    <n v="774.34891000000061"/>
    <n v="12.328507233791864"/>
    <n v="0.49866900657982949"/>
    <n v="0.46546744945456997"/>
    <n v="2.9242230519036266E-2"/>
    <n v="3.0534260978803768E-2"/>
    <n v="9.1602212804634594E-4"/>
    <n v="9.5811247602574649E-4"/>
    <n v="9.1491322488493332E-4"/>
    <n v="9.554461816401891E-4"/>
    <m/>
    <m/>
    <m/>
    <n v="0"/>
    <m/>
    <n v="0"/>
    <m/>
    <n v="0"/>
    <m/>
    <n v="22.627982581368133"/>
    <n v="28.596076445873532"/>
    <n v="26.194303390557604"/>
    <n v="4.0850977247786783E-3"/>
    <n v="-735.60778170677554"/>
    <n v="4.5691169382428898"/>
    <n v="-182.43181667356109"/>
    <n v="30.01337384474369"/>
    <s v="Resto"/>
    <n v="2024"/>
    <n v="3"/>
    <d v="2025-11-04T00:00:00"/>
    <x v="29"/>
    <x v="7"/>
  </r>
  <r>
    <n v="2025"/>
    <n v="9"/>
    <n v="39"/>
    <x v="20"/>
    <s v="AP Individual"/>
    <n v="27"/>
    <s v="670671cd97404156226e507973f2ab8330d3022ca96e0c93bdbdb320c41adcaf"/>
    <s v="1fdf26a6fd55ee3b01ed15163fbd21c844fce1e79898ad2d3ed4519ab872f9ee"/>
    <x v="13"/>
    <n v="641994.32507000002"/>
    <n v="626346.70036999998"/>
    <n v="830717.46867000009"/>
    <n v="596787.46600000001"/>
    <n v="92243.734610000014"/>
    <n v="53591.940009999998"/>
    <n v="111881.09142000003"/>
    <n v="73208.527929999967"/>
    <n v="35081594.755000003"/>
    <n v="34439164.060000002"/>
    <n v="141.197"/>
    <n v="136.08000000000001"/>
    <n v="16108.215410000001"/>
    <n v="-5137.2332200000001"/>
    <n v="56783.929320000003"/>
    <n v="17406.63437"/>
    <n v="290609.46164999995"/>
    <n v="260921.76605999999"/>
    <n v="0"/>
    <n v="0"/>
    <n v="0"/>
    <n v="0"/>
    <n v="0"/>
    <n v="0"/>
    <s v="AP Individual"/>
    <s v="Accidentes y Enfermedades"/>
    <s v="Accidentes Personales"/>
    <x v="4"/>
    <x v="1"/>
    <n v="24127131.326069999"/>
    <n v="20570212.76644"/>
    <n v="770211891.61088026"/>
    <n v="686509089.51392007"/>
    <n v="736376107.87258017"/>
    <n v="657385268.86126006"/>
    <n v="2929566.2910799994"/>
    <n v="2813051.1417699996"/>
    <n v="332143.84261000005"/>
    <n v="315618.19761999999"/>
    <n v="1414828.5269200001"/>
    <n v="1349388.1166900001"/>
    <n v="21.914312948806"/>
    <n v="22.265741673501761"/>
    <n v="15647.624700000044"/>
    <n v="2.4982369494014334"/>
    <n v="45.376122466768784"/>
    <n v="46.417090281364388"/>
    <n v="2.6608812974641056"/>
    <n v="3.0449208643669228"/>
    <n v="8.3352948982296782E-2"/>
    <n v="8.7182937931642987E-2"/>
    <n v="9.1236475953068899E-2"/>
    <n v="9.5278481286167865E-2"/>
    <m/>
    <m/>
    <m/>
    <n v="0"/>
    <m/>
    <n v="0"/>
    <m/>
    <n v="0"/>
    <m/>
    <n v="72.122402347792928"/>
    <n v="14.368309969086127"/>
    <n v="8.5562740217744881"/>
    <n v="27.77222479427736"/>
    <n v="226.22003836575101"/>
    <n v="11.378006533641649"/>
    <n v="19.539601015602383"/>
    <n v="6.6712082448488701"/>
    <s v="Grandes"/>
    <n v="2024"/>
    <n v="3"/>
    <d v="2025-11-04T00:00:00"/>
    <x v="4"/>
    <x v="13"/>
  </r>
  <r>
    <n v="2025"/>
    <n v="9"/>
    <n v="39"/>
    <x v="20"/>
    <s v="AP Gpo y Col"/>
    <n v="27"/>
    <s v="670671cd97404156226e507973f2ab8330d3022ca96e0c93bdbdb320c41adcaf"/>
    <s v="1fdf26a6fd55ee3b01ed15163fbd21c844fce1e79898ad2d3ed4519ab872f9ee"/>
    <x v="13"/>
    <n v="426029.82099000004"/>
    <n v="404814.80304000003"/>
    <n v="546995.924"/>
    <n v="495307.73654999997"/>
    <n v="86138.927319999988"/>
    <n v="70613.203959999999"/>
    <n v="97899.178110000008"/>
    <n v="56449.536410000008"/>
    <n v="35081594.755000003"/>
    <n v="34439164.060000002"/>
    <n v="141.197"/>
    <n v="136.08000000000001"/>
    <n v="-8586.9590500000013"/>
    <n v="15595.665130000001"/>
    <n v="37136.17729"/>
    <n v="44559.586179999998"/>
    <n v="198169.93315"/>
    <n v="180347.66495999999"/>
    <n v="0"/>
    <n v="0"/>
    <n v="0"/>
    <n v="0"/>
    <n v="0"/>
    <n v="0"/>
    <s v="AP Gpo y Col"/>
    <s v="Accidentes y Enfermedades"/>
    <s v="Accidentes Personales"/>
    <x v="3"/>
    <x v="1"/>
    <n v="24127131.326069999"/>
    <n v="20570212.76644"/>
    <n v="770211891.61088026"/>
    <n v="686509089.51392007"/>
    <n v="736376107.87258017"/>
    <n v="657385268.86126006"/>
    <n v="2314846.5560099999"/>
    <n v="2258296.9561299994"/>
    <n v="870337.63396000001"/>
    <n v="837886.56105000013"/>
    <n v="1414828.5269200001"/>
    <n v="1349388.1166900001"/>
    <n v="18.404235904272163"/>
    <n v="17.925667478812152"/>
    <n v="21215.017950000009"/>
    <n v="5.2406724731120402"/>
    <n v="30.1117635730347"/>
    <n v="29.999879058739303"/>
    <n v="1.7657707218995555"/>
    <n v="1.967966047003896"/>
    <n v="5.5313326842950782E-2"/>
    <n v="5.7854921749269823E-2"/>
    <n v="5.896714394948907E-2"/>
    <n v="6.1579536721477014E-2"/>
    <m/>
    <m/>
    <m/>
    <n v="0"/>
    <m/>
    <n v="0"/>
    <m/>
    <n v="0"/>
    <m/>
    <n v="21.986997458428291"/>
    <n v="20.218990097883754"/>
    <n v="17.443335428873301"/>
    <n v="9.8971851795114798"/>
    <n v="-16.659510391350764"/>
    <n v="9.8821729651741741"/>
    <n v="18.739561900084336"/>
    <n v="24.707603610993822"/>
    <s v="Grandes"/>
    <n v="2024"/>
    <n v="3"/>
    <d v="2025-11-04T00:00:00"/>
    <x v="3"/>
    <x v="13"/>
  </r>
  <r>
    <n v="2025"/>
    <n v="9"/>
    <n v="39"/>
    <x v="20"/>
    <s v="GMM. Individual"/>
    <n v="27"/>
    <s v="670671cd97404156226e507973f2ab8330d3022ca96e0c93bdbdb320c41adcaf"/>
    <s v="1fdf26a6fd55ee3b01ed15163fbd21c844fce1e79898ad2d3ed4519ab872f9ee"/>
    <x v="28"/>
    <n v="339749.06949999998"/>
    <n v="311945.65083"/>
    <n v="429513.66271"/>
    <n v="514975.11032000004"/>
    <n v="100179.92554000001"/>
    <n v="86790.085390000051"/>
    <n v="128367.92620000002"/>
    <n v="126350.68141000003"/>
    <n v="35081594.755000003"/>
    <n v="34439164.060000002"/>
    <n v="141.197"/>
    <n v="136.08000000000001"/>
    <n v="0"/>
    <n v="0"/>
    <n v="55637.145830000001"/>
    <n v="48604.111090000006"/>
    <n v="187379.42012"/>
    <n v="134829.78234999999"/>
    <n v="0"/>
    <n v="0"/>
    <n v="0"/>
    <n v="0"/>
    <n v="0"/>
    <n v="0"/>
    <s v="GMM. Individual"/>
    <s v="Accidentes y Enfermedades"/>
    <s v="Gastos Medicos"/>
    <x v="38"/>
    <x v="1"/>
    <n v="24127131.326069999"/>
    <n v="20570212.76644"/>
    <n v="770211891.61088026"/>
    <n v="686509089.51392007"/>
    <n v="736376107.87258017"/>
    <n v="657385268.86126006"/>
    <n v="64432853.400370002"/>
    <n v="58098326.261530012"/>
    <n v="45110846.690220006"/>
    <n v="40981977.13877999"/>
    <n v="1414828.5269200001"/>
    <n v="1349388.1166900001"/>
    <n v="0.52729167120518838"/>
    <n v="0.53692708706576942"/>
    <n v="27803.418669999985"/>
    <n v="8.9129047306871776"/>
    <n v="24.013444953616681"/>
    <n v="23.117563210441734"/>
    <n v="1.4081618942111538"/>
    <n v="1.5164920964693895"/>
    <n v="4.4111117109529779E-2"/>
    <n v="4.6137981103372375E-2"/>
    <n v="4.5439405769684978E-2"/>
    <n v="4.7452485719730285E-2"/>
    <m/>
    <m/>
    <m/>
    <n v="0"/>
    <m/>
    <n v="0"/>
    <m/>
    <n v="0"/>
    <m/>
    <n v="15.427845346425627"/>
    <n v="29.486445890030616"/>
    <n v="27.822181575244258"/>
    <n v="0.22207502826968425"/>
    <n v="14.470040871598201"/>
    <n v="38.974799820998165"/>
    <n v="29.692239304812297"/>
    <n v="36.048497774646158"/>
    <s v="Medianas"/>
    <n v="2024"/>
    <n v="3"/>
    <d v="2025-11-04T00:00:00"/>
    <x v="38"/>
    <x v="28"/>
  </r>
  <r>
    <n v="2025"/>
    <n v="9"/>
    <n v="39"/>
    <x v="20"/>
    <s v="Gastos Medicos"/>
    <n v="27"/>
    <s v="670671cd97404156226e507973f2ab8330d3022ca96e0c93bdbdb320c41adcaf"/>
    <s v="1fdf26a6fd55ee3b01ed15163fbd21c844fce1e79898ad2d3ed4519ab872f9ee"/>
    <x v="7"/>
    <n v="346804.38086000003"/>
    <n v="318226.61327999999"/>
    <n v="436690.12443000008"/>
    <n v="521538.13801"/>
    <n v="102197.46776999996"/>
    <n v="88435.33974999997"/>
    <n v="131149.66762000005"/>
    <n v="128426.80058000005"/>
    <n v="35081594.755000003"/>
    <n v="34439164.060000002"/>
    <n v="141.197"/>
    <n v="136.08000000000001"/>
    <n v="0"/>
    <n v="0"/>
    <n v="50066.60067"/>
    <n v="49480.523450000001"/>
    <n v="190432.91443999999"/>
    <n v="137749.85512999998"/>
    <n v="0"/>
    <n v="0"/>
    <n v="0"/>
    <n v="0"/>
    <n v="0"/>
    <n v="0"/>
    <s v="Gastos Medicos"/>
    <s v="Accidentes y Enfermedades"/>
    <s v="Gastos Medicos"/>
    <x v="28"/>
    <x v="1"/>
    <n v="24127131.326069999"/>
    <n v="20570212.76644"/>
    <n v="770211891.61088026"/>
    <n v="686509089.51392007"/>
    <n v="736376107.87258017"/>
    <n v="657385268.86126006"/>
    <n v="132603313.30395003"/>
    <n v="117579278.29793002"/>
    <n v="94497674.830779999"/>
    <n v="87465178.161119998"/>
    <n v="1414828.5269200001"/>
    <n v="1349388.1166900001"/>
    <n v="0.26153523031891646"/>
    <n v="0.27064855124697801"/>
    <n v="28577.767580000043"/>
    <n v="8.9803198058910247"/>
    <n v="24.512113960196512"/>
    <n v="23.583030659896302"/>
    <n v="1.4374041247301903"/>
    <n v="1.5470263574481935"/>
    <n v="4.5027139237576133E-2"/>
    <n v="4.7096093579398125E-2"/>
    <n v="4.6354318994569911E-2"/>
    <n v="4.840793190137048E-2"/>
    <m/>
    <m/>
    <m/>
    <n v="0"/>
    <m/>
    <n v="0"/>
    <m/>
    <n v="0"/>
    <m/>
    <n v="15.561796968162822"/>
    <n v="29.468332411653016"/>
    <n v="27.790051510301506"/>
    <n v="0.10814812952065565"/>
    <n v="1.1844604283384852"/>
    <n v="38.245455329358371"/>
    <n v="26.290938631711462"/>
    <n v="35.920562967781912"/>
    <s v="Resto"/>
    <n v="2024"/>
    <n v="3"/>
    <d v="2025-11-04T00:00:00"/>
    <x v="28"/>
    <x v="7"/>
  </r>
  <r>
    <n v="2025"/>
    <n v="9"/>
    <n v="39"/>
    <x v="20"/>
    <s v="Accidentes y Enfermedades Total"/>
    <n v="27"/>
    <s v="670671cd97404156226e507973f2ab8330d3022ca96e0c93bdbdb320c41adcaf"/>
    <s v="1fdf26a6fd55ee3b01ed15163fbd21c844fce1e79898ad2d3ed4519ab872f9ee"/>
    <x v="12"/>
    <n v="1414828.5269200001"/>
    <n v="1349388.1166900001"/>
    <n v="1814403.5170999998"/>
    <n v="1613633.3405600002"/>
    <n v="280580.12970000017"/>
    <n v="212640.48372000013"/>
    <n v="340929.93714999984"/>
    <n v="258084.86492000008"/>
    <n v="35081594.755000003"/>
    <n v="34439164.060000002"/>
    <n v="141.197"/>
    <n v="136.08000000000001"/>
    <n v="7521.2563599999994"/>
    <n v="10458.431910000001"/>
    <n v="143986.70728"/>
    <n v="111446.74400000001"/>
    <n v="679212.30923999997"/>
    <n v="579019.28614999994"/>
    <n v="0"/>
    <n v="0"/>
    <n v="0"/>
    <n v="0"/>
    <n v="0"/>
    <n v="0"/>
    <s v="Accidentes y Enfermedades Total"/>
    <s v="Totales"/>
    <s v="Accidentes y Enfermedades Total"/>
    <x v="2"/>
    <x v="1"/>
    <n v="24127131.326069999"/>
    <n v="20570212.76644"/>
    <n v="770211891.61088026"/>
    <n v="686509089.51392007"/>
    <n v="736376107.87258017"/>
    <n v="657385268.86126006"/>
    <n v="141339793.77810001"/>
    <n v="126298754.30562"/>
    <n v="98393742.550229996"/>
    <n v="90991856.303689986"/>
    <n v="1414828.5269200001"/>
    <n v="1349388.1166900001"/>
    <n v="1.0010121630297877"/>
    <n v="1.0684096799757237"/>
    <n v="65440.410230000038"/>
    <n v="4.8496358772243342"/>
    <n v="100"/>
    <n v="100"/>
    <n v="5.8640561440938512"/>
    <n v="6.5599132688190123"/>
    <n v="0.18369341506282369"/>
    <n v="0.19213395326031094"/>
    <n v="0.19655793889712792"/>
    <n v="0.20526594990901539"/>
    <m/>
    <m/>
    <m/>
    <n v="0"/>
    <m/>
    <n v="0"/>
    <m/>
    <n v="0"/>
    <m/>
    <n v="31.950475653291544"/>
    <n v="19.831387646021451"/>
    <n v="15.758289337955599"/>
    <n v="0.28516054215212316"/>
    <n v="29.197769366864577"/>
    <n v="17.303918105422866"/>
    <n v="21.199072119454513"/>
    <n v="19.247501191372884"/>
    <s v="Medianas"/>
    <n v="2024"/>
    <n v="3"/>
    <d v="2025-11-04T00:00:00"/>
    <x v="2"/>
    <x v="12"/>
  </r>
  <r>
    <n v="2025"/>
    <n v="9"/>
    <n v="39"/>
    <x v="20"/>
    <s v="RC Aviones y Barcos"/>
    <n v="27"/>
    <s v="670671cd97404156226e507973f2ab8330d3022ca96e0c93bdbdb320c41adcaf"/>
    <s v="1fdf26a6fd55ee3b01ed15163fbd21c844fce1e79898ad2d3ed4519ab872f9ee"/>
    <x v="27"/>
    <n v="5.6904300000000001"/>
    <n v="17.067790000000002"/>
    <n v="-23.907160000000005"/>
    <n v="-5.2200500000000005"/>
    <n v="87.577930000000009"/>
    <n v="130.63652000000002"/>
    <n v="-45.440839999999994"/>
    <n v="133.38632000000007"/>
    <n v="35081594.755000003"/>
    <n v="34439164.060000002"/>
    <n v="141.197"/>
    <n v="136.08000000000001"/>
    <n v="0"/>
    <n v="0"/>
    <n v="17.515720000000002"/>
    <n v="27.12809"/>
    <n v="1.1380899999999998"/>
    <n v="2.9747499999999998"/>
    <n v="0"/>
    <n v="0"/>
    <n v="0"/>
    <n v="0"/>
    <n v="0"/>
    <n v="0"/>
    <s v="RC Aviones y Barcos"/>
    <s v="Daños Sin Autos"/>
    <s v="Responsabilidad Civil y Riesgos Profesionales"/>
    <x v="20"/>
    <x v="1"/>
    <n v="24127131.326069999"/>
    <n v="20570212.76644"/>
    <n v="770211891.61088026"/>
    <n v="686509089.51392007"/>
    <n v="736376107.87258017"/>
    <n v="657385268.86126006"/>
    <n v="1654428.4389900002"/>
    <n v="1753080.82653"/>
    <n v="526599.48598999996"/>
    <n v="-6953.7859100000169"/>
    <n v="1578080.7199000001"/>
    <n v="1357613.8569200002"/>
    <n v="3.4395141342431881E-4"/>
    <n v="9.7358831045933679E-4"/>
    <n v="-11.377360000000003"/>
    <n v="-66.659831179080598"/>
    <n v="3.6059182069980499E-4"/>
    <n v="1.2571903205762399E-3"/>
    <n v="2.358519097482319E-5"/>
    <n v="8.2973327470126367E-5"/>
    <n v="7.3881357350879101E-7"/>
    <n v="7.7276135648125229E-7"/>
    <n v="2.4861710151696285E-6"/>
    <n v="2.5963146435522162E-6"/>
    <m/>
    <m/>
    <m/>
    <n v="0"/>
    <m/>
    <n v="0"/>
    <m/>
    <n v="0"/>
    <m/>
    <n v="-32.960607033928959"/>
    <n v="1539.0388775540689"/>
    <n v="765.39798064072738"/>
    <n v="1.6630842287161499E-2"/>
    <n v="-35.433272301883392"/>
    <n v="-61.741658962938061"/>
    <n v="1539.0452424676437"/>
    <n v="911.94520547945217"/>
    <s v="Resto"/>
    <n v="2024"/>
    <n v="3"/>
    <d v="2025-11-04T00:00:00"/>
    <x v="20"/>
    <x v="27"/>
  </r>
  <r>
    <n v="2025"/>
    <n v="9"/>
    <n v="39"/>
    <x v="20"/>
    <s v="RC Viajero"/>
    <n v="27"/>
    <s v="670671cd97404156226e507973f2ab8330d3022ca96e0c93bdbdb320c41adcaf"/>
    <s v="1fdf26a6fd55ee3b01ed15163fbd21c844fce1e79898ad2d3ed4519ab872f9ee"/>
    <x v="11"/>
    <n v="8887.5126300000011"/>
    <n v="9335.0034700000015"/>
    <n v="12720.457279999997"/>
    <n v="12107.439050000001"/>
    <n v="390.91981000000004"/>
    <n v="796.0706899999999"/>
    <n v="-291.26115999999996"/>
    <n v="-168.34487999999993"/>
    <n v="35081594.755000003"/>
    <n v="34439164.060000002"/>
    <n v="141.197"/>
    <n v="136.08000000000001"/>
    <n v="257.73417999999998"/>
    <n v="-93.87115"/>
    <n v="264.65858000000003"/>
    <n v="-318.66255999999998"/>
    <n v="1180.97605"/>
    <n v="995.90223000000003"/>
    <n v="0"/>
    <n v="0"/>
    <n v="0"/>
    <n v="0"/>
    <n v="0"/>
    <n v="0"/>
    <s v="RC Viajero"/>
    <s v="Daños Sin Autos"/>
    <s v="Responsabilidad Civil y Riesgos Profesionales"/>
    <x v="32"/>
    <x v="1"/>
    <n v="24127131.326069999"/>
    <n v="20570212.76644"/>
    <n v="770211891.61088026"/>
    <n v="686509089.51392007"/>
    <n v="736376107.87258017"/>
    <n v="657385268.86126006"/>
    <n v="304582.73243999993"/>
    <n v="245659.01942999996"/>
    <n v="39777.686930000003"/>
    <n v="73049.030719999995"/>
    <n v="1578080.7199000001"/>
    <n v="1357613.8569200002"/>
    <n v="2.9179305598851575"/>
    <n v="3.7999840151035009"/>
    <n v="-447.49084000000039"/>
    <n v="-4.7936869165405955"/>
    <n v="0.56318491937238702"/>
    <n v="0.6876037263775574"/>
    <n v="3.6836176294182184E-2"/>
    <n v="4.538117119152954E-2"/>
    <n v="1.1539048834226611E-3"/>
    <n v="1.2069257183908884E-3"/>
    <n v="1.3597785684978493E-3"/>
    <n v="1.4200201787561103E-3"/>
    <m/>
    <m/>
    <m/>
    <n v="0"/>
    <m/>
    <n v="0"/>
    <m/>
    <n v="0"/>
    <m/>
    <n v="-50.893832054035293"/>
    <n v="4.3985288828782236"/>
    <n v="8.5278028289795564"/>
    <n v="0.98276154339475064"/>
    <n v="-183.05292595402486"/>
    <n v="18.583533044202525"/>
    <n v="22.410156412570775"/>
    <n v="-31.997373878759163"/>
    <s v="Grandes"/>
    <n v="2024"/>
    <n v="3"/>
    <d v="2025-11-04T00:00:00"/>
    <x v="32"/>
    <x v="11"/>
  </r>
  <r>
    <n v="2025"/>
    <n v="9"/>
    <n v="39"/>
    <x v="20"/>
    <s v="Responsabilidad Civil y Riesgos Profesionales"/>
    <n v="27"/>
    <s v="670671cd97404156226e507973f2ab8330d3022ca96e0c93bdbdb320c41adcaf"/>
    <s v="1fdf26a6fd55ee3b01ed15163fbd21c844fce1e79898ad2d3ed4519ab872f9ee"/>
    <x v="1"/>
    <n v="1578080.7199000001"/>
    <n v="1357613.8569200002"/>
    <n v="2050398.11934"/>
    <n v="1772377.9240600001"/>
    <n v="204694.72872000001"/>
    <n v="205127.66029000006"/>
    <n v="407784.72437000001"/>
    <n v="355161.66622999974"/>
    <n v="35081594.755000003"/>
    <n v="34439164.060000002"/>
    <n v="141.197"/>
    <n v="136.08000000000001"/>
    <n v="53.631539999999973"/>
    <n v="-183.54158999999999"/>
    <n v="50183.929810000001"/>
    <n v="143218.76494999998"/>
    <n v="711740.86664999998"/>
    <n v="563372.3336799999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4127131.326069999"/>
    <n v="20570212.76644"/>
    <n v="770211891.61088026"/>
    <n v="686509089.51392007"/>
    <n v="736376107.87258017"/>
    <n v="657385268.86126006"/>
    <n v="16329723.705329999"/>
    <n v="14886594.835909994"/>
    <n v="6466126.8833499998"/>
    <n v="5654617.5786299994"/>
    <n v="1578080.7199000001"/>
    <n v="1357613.8569200002"/>
    <n v="9.6638543822080507"/>
    <n v="9.119707172019714"/>
    <n v="220466.86297999998"/>
    <n v="16.239290859933476"/>
    <n v="100"/>
    <n v="100"/>
    <n v="6.5406893947430973"/>
    <n v="6.5999018694397131"/>
    <n v="0.2048891658371414"/>
    <n v="0.21430362867952604"/>
    <n v="0.19775613719568563"/>
    <n v="0.20651723140551878"/>
    <m/>
    <m/>
    <m/>
    <n v="0"/>
    <m/>
    <n v="0"/>
    <m/>
    <n v="0"/>
    <m/>
    <n v="-0.21105470095451606"/>
    <n v="12.971119039650336"/>
    <n v="15.109425942025251"/>
    <n v="3.1656466446255513"/>
    <n v="-64.959947931739222"/>
    <n v="26.335786140019191"/>
    <n v="7.0508709224755037"/>
    <n v="25.421689420650427"/>
    <s v="Grandes"/>
    <n v="2024"/>
    <n v="3"/>
    <d v="2025-11-04T00:00:00"/>
    <x v="22"/>
    <x v="1"/>
  </r>
  <r>
    <n v="2025"/>
    <n v="9"/>
    <n v="39"/>
    <x v="20"/>
    <s v="RC General"/>
    <n v="27"/>
    <s v="670671cd97404156226e507973f2ab8330d3022ca96e0c93bdbdb320c41adcaf"/>
    <s v="1fdf26a6fd55ee3b01ed15163fbd21c844fce1e79898ad2d3ed4519ab872f9ee"/>
    <x v="13"/>
    <n v="1569187.5168399999"/>
    <n v="1348261.7856600001"/>
    <n v="2037701.5692199999"/>
    <n v="1760275.7050599998"/>
    <n v="204216.23098000005"/>
    <n v="204211.47347999993"/>
    <n v="408390.25755999994"/>
    <n v="355212.19765999989"/>
    <n v="35081594.755000003"/>
    <n v="34439164.060000002"/>
    <n v="141.197"/>
    <n v="136.08000000000001"/>
    <n v="-204.10264000000001"/>
    <n v="-89.670439999999999"/>
    <n v="49901.755509999995"/>
    <n v="143520.81982"/>
    <n v="710558.75251000002"/>
    <n v="562372.97392999998"/>
    <n v="0"/>
    <n v="0"/>
    <n v="0"/>
    <n v="0"/>
    <n v="0"/>
    <n v="0"/>
    <s v="RC General"/>
    <s v="Daños Sin Autos"/>
    <s v="Responsabilidad Civil y Riesgos Profesionales"/>
    <x v="21"/>
    <x v="1"/>
    <n v="24127131.326069999"/>
    <n v="20570212.76644"/>
    <n v="770211891.61088026"/>
    <n v="686509089.51392007"/>
    <n v="736376107.87258017"/>
    <n v="657385268.86126006"/>
    <n v="12779803.45988"/>
    <n v="11517178.810919996"/>
    <n v="5456545.1292399997"/>
    <n v="4845520.4425199972"/>
    <n v="1578080.7199000001"/>
    <n v="1357613.8569200002"/>
    <n v="12.278651403100172"/>
    <n v="11.706528202737006"/>
    <n v="220925.73117999989"/>
    <n v="16.385966993186905"/>
    <n v="99.436454488806902"/>
    <n v="99.311139083301853"/>
    <n v="6.5038296332579399"/>
    <n v="6.5544377249207129"/>
    <n v="0.20373452214014517"/>
    <n v="0.21309593019977863"/>
    <n v="0.19639387245617262"/>
    <n v="0.20509461491211908"/>
    <m/>
    <m/>
    <m/>
    <n v="0"/>
    <m/>
    <n v="0"/>
    <m/>
    <n v="0"/>
    <m/>
    <n v="2.3296928027827235E-3"/>
    <n v="13.014138131257051"/>
    <n v="15.146277648152321"/>
    <n v="3.7425921740418882"/>
    <n v="-65.230302075625374"/>
    <n v="26.350088899977099"/>
    <n v="7.0228894280346941"/>
    <n v="25.52057557407878"/>
    <s v="Grandes"/>
    <n v="2024"/>
    <n v="3"/>
    <d v="2025-11-04T00:00:00"/>
    <x v="21"/>
    <x v="13"/>
  </r>
  <r>
    <n v="2025"/>
    <n v="9"/>
    <n v="39"/>
    <x v="20"/>
    <s v="RC Otros"/>
    <n v="27"/>
    <s v="670671cd97404156226e507973f2ab8330d3022ca96e0c93bdbdb320c41adcaf"/>
    <s v="1fdf26a6fd55ee3b01ed15163fbd21c844fce1e79898ad2d3ed4519ab872f9ee"/>
    <x v="14"/>
    <n v="0"/>
    <n v="0"/>
    <n v="0"/>
    <n v="0"/>
    <n v="0"/>
    <n v="-10.5204"/>
    <n v="-268.83118999999999"/>
    <n v="-15.57287"/>
    <n v="0"/>
    <n v="0"/>
    <n v="0"/>
    <n v="0"/>
    <n v="0"/>
    <n v="0"/>
    <n v="0"/>
    <n v="-10.5204"/>
    <n v="0"/>
    <n v="0.48276999999999998"/>
    <n v="0"/>
    <n v="0"/>
    <n v="0"/>
    <n v="0"/>
    <n v="0"/>
    <n v="0"/>
    <s v="RC Otros"/>
    <s v="Daños Sin Autos"/>
    <s v="Responsabilidad Civil y Riesgos Profesionales"/>
    <x v="33"/>
    <x v="1"/>
    <n v="24127131.326069999"/>
    <n v="20570212.76644"/>
    <n v="770211891.61088026"/>
    <n v="686509089.51392007"/>
    <n v="736376107.87258017"/>
    <n v="657385268.86126006"/>
    <n v="1590909.0740200002"/>
    <n v="1370676.1790300002"/>
    <n v="443204.58119"/>
    <n v="743001.8912999999"/>
    <n v="1578080.7199000001"/>
    <n v="1357613.85692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-2179.1743480332252"/>
    <s v="Medianas"/>
    <n v="2024"/>
    <n v="3"/>
    <d v="2025-11-04T00:00:00"/>
    <x v="33"/>
    <x v="14"/>
  </r>
  <r>
    <n v="2025"/>
    <n v="9"/>
    <n v="39"/>
    <x v="20"/>
    <s v="Automoviles Turistas"/>
    <n v="27"/>
    <s v="670671cd97404156226e507973f2ab8330d3022ca96e0c93bdbdb320c41adcaf"/>
    <s v="1fdf26a6fd55ee3b01ed15163fbd21c844fce1e79898ad2d3ed4519ab872f9ee"/>
    <x v="13"/>
    <n v="582213.86660000007"/>
    <n v="362850.02570999996"/>
    <n v="694578.31614000013"/>
    <n v="510999.21235999995"/>
    <n v="390447.67967000004"/>
    <n v="259747.83763000002"/>
    <n v="464681.95200999995"/>
    <n v="322971.44030000002"/>
    <n v="35081594.755000003"/>
    <n v="34439164.060000002"/>
    <n v="141.197"/>
    <n v="136.08000000000001"/>
    <n v="0"/>
    <n v="0"/>
    <n v="67482.960680000004"/>
    <n v="67950.089469999992"/>
    <n v="113474.66429"/>
    <n v="86095.111900000004"/>
    <n v="0"/>
    <n v="0"/>
    <n v="0"/>
    <n v="0"/>
    <n v="0"/>
    <n v="0"/>
    <s v="Automoviles Turistas"/>
    <s v="Automóviles"/>
    <s v="Automóviles"/>
    <x v="12"/>
    <x v="1"/>
    <n v="24127131.326069999"/>
    <n v="20570212.76644"/>
    <n v="770211891.61088026"/>
    <n v="686509089.51392007"/>
    <n v="736376107.87258017"/>
    <n v="657385268.86126006"/>
    <n v="1588548.4696399998"/>
    <n v="1271754.1878799999"/>
    <n v="828130.02439999999"/>
    <n v="647638.39746000012"/>
    <n v="15062422.19067"/>
    <n v="13212604.42698"/>
    <n v="36.650683169393162"/>
    <n v="28.531459079750853"/>
    <n v="219363.84089000011"/>
    <n v="60.455787611083679"/>
    <n v="3.8653402436205533"/>
    <n v="2.7462414977705984"/>
    <n v="2.4131085404707964"/>
    <n v="1.7639585444735137"/>
    <n v="7.5591388933545708E-2"/>
    <n v="7.9064741560130061E-2"/>
    <n v="5.2854365841960585E-2"/>
    <n v="5.5195947170909115E-2"/>
    <m/>
    <m/>
    <m/>
    <n v="0"/>
    <m/>
    <n v="0"/>
    <m/>
    <n v="0"/>
    <m/>
    <n v="50.317971164855855"/>
    <n v="67.062586803390303"/>
    <n v="71.585453830888753"/>
    <n v="47.148112997459393"/>
    <n v="-0.68745868275306155"/>
    <n v="31.80151786294385"/>
    <n v="59.469627958129998"/>
    <n v="78.924445268071011"/>
    <s v="Grandes"/>
    <n v="2024"/>
    <n v="3"/>
    <d v="2025-11-04T00:00:00"/>
    <x v="12"/>
    <x v="13"/>
  </r>
  <r>
    <n v="2025"/>
    <n v="9"/>
    <n v="39"/>
    <x v="20"/>
    <s v="Automoviles"/>
    <n v="27"/>
    <s v="670671cd97404156226e507973f2ab8330d3022ca96e0c93bdbdb320c41adcaf"/>
    <s v="1fdf26a6fd55ee3b01ed15163fbd21c844fce1e79898ad2d3ed4519ab872f9ee"/>
    <x v="25"/>
    <n v="15062422.19067"/>
    <n v="13212604.42698"/>
    <n v="18571155.170509998"/>
    <n v="17013102.067880005"/>
    <n v="7238274.373619996"/>
    <n v="7481621.0139100011"/>
    <n v="9508022.2774700001"/>
    <n v="9953741.3033999968"/>
    <n v="35081594.755000003"/>
    <n v="34439164.060000002"/>
    <n v="141.197"/>
    <n v="136.08000000000001"/>
    <n v="13746.368"/>
    <n v="352.44616999999994"/>
    <n v="3770581.4764800002"/>
    <n v="3970648.01914"/>
    <n v="5953701.7107700007"/>
    <n v="5235204.5181200001"/>
    <n v="0"/>
    <n v="0"/>
    <n v="0"/>
    <n v="0"/>
    <n v="0"/>
    <n v="0"/>
    <s v="Automoviles"/>
    <s v="Totales"/>
    <s v="Automoviles Total"/>
    <x v="11"/>
    <x v="1"/>
    <n v="24127131.326069999"/>
    <n v="20570212.76644"/>
    <n v="770211891.61088026"/>
    <n v="686509089.51392007"/>
    <n v="736376107.87258017"/>
    <n v="657385268.86126006"/>
    <n v="155156263.74667996"/>
    <n v="139227565.87292001"/>
    <n v="88685882.672319964"/>
    <n v="83821223.317339987"/>
    <n v="15062422.19067"/>
    <n v="13212604.42698"/>
    <n v="9.7079046807043952"/>
    <n v="9.4899342268468647"/>
    <n v="1849817.7636900004"/>
    <n v="14.000402221326569"/>
    <n v="100"/>
    <n v="100"/>
    <n v="62.429395302352653"/>
    <n v="64.231734386997545"/>
    <n v="1.955620570745447"/>
    <n v="2.0454794811561627"/>
    <n v="1.924607354628783"/>
    <n v="2.0098723005867196"/>
    <m/>
    <m/>
    <m/>
    <n v="0"/>
    <m/>
    <n v="0"/>
    <m/>
    <n v="0"/>
    <m/>
    <n v="-3.2525924507211701"/>
    <n v="48.055181842556131"/>
    <n v="56.624877065361986"/>
    <n v="8.1616985201176302"/>
    <n v="-5.0386370611448017"/>
    <n v="13.724338565248996"/>
    <n v="63.331716294405105"/>
    <n v="75.845136620677593"/>
    <s v="Grandes"/>
    <n v="2024"/>
    <n v="3"/>
    <d v="2025-11-04T00:00:00"/>
    <x v="11"/>
    <x v="25"/>
  </r>
  <r>
    <n v="2025"/>
    <n v="9"/>
    <n v="39"/>
    <x v="20"/>
    <s v="Camiones"/>
    <n v="27"/>
    <s v="670671cd97404156226e507973f2ab8330d3022ca96e0c93bdbdb320c41adcaf"/>
    <s v="1fdf26a6fd55ee3b01ed15163fbd21c844fce1e79898ad2d3ed4519ab872f9ee"/>
    <x v="19"/>
    <n v="4010123.6929000001"/>
    <n v="3682274.10262"/>
    <n v="4928590.627940001"/>
    <n v="4622750.3304099999"/>
    <n v="1898866.4069300001"/>
    <n v="2005011.0535800003"/>
    <n v="2492198.218570001"/>
    <n v="2657215.708209998"/>
    <n v="35081594.755000003"/>
    <n v="34439164.060000002"/>
    <n v="141.197"/>
    <n v="136.08000000000001"/>
    <n v="-6040.0294400000002"/>
    <n v="950.29223000000002"/>
    <n v="1013876.23548"/>
    <n v="1073981.9745"/>
    <n v="1664221.4614200001"/>
    <n v="1505834.90496"/>
    <n v="0"/>
    <n v="0"/>
    <n v="0"/>
    <n v="0"/>
    <n v="0"/>
    <n v="0"/>
    <s v="Camiones"/>
    <s v="Automóviles"/>
    <s v="Automóviles"/>
    <x v="10"/>
    <x v="1"/>
    <n v="24127131.326069999"/>
    <n v="20570212.76644"/>
    <n v="770211891.61088026"/>
    <n v="686509089.51392007"/>
    <n v="736376107.87258017"/>
    <n v="657385268.86126006"/>
    <n v="53875874.311059996"/>
    <n v="49568265.397800006"/>
    <n v="30548482.174040005"/>
    <n v="28997259.902610004"/>
    <n v="15062422.19067"/>
    <n v="13212604.42698"/>
    <n v="7.4432642517260739"/>
    <n v="7.4286926788110499"/>
    <n v="327849.59028000012"/>
    <n v="8.9034542552584472"/>
    <n v="26.623365366720105"/>
    <n v="27.869403969294915"/>
    <n v="16.620806007579343"/>
    <n v="17.901001532796862"/>
    <n v="0.52065200973629733"/>
    <n v="0.54457547576949594"/>
    <n v="0.5363765984842559"/>
    <n v="0.5601394307174743"/>
    <m/>
    <m/>
    <m/>
    <n v="0"/>
    <m/>
    <n v="0"/>
    <m/>
    <n v="0"/>
    <m/>
    <n v="-5.2939681534660998"/>
    <n v="47.35181636147481"/>
    <n v="54.450347739007299"/>
    <n v="6.2159108138722852"/>
    <n v="-5.5965314546347571"/>
    <n v="10.518188676480932"/>
    <n v="60.921954137937163"/>
    <n v="71.321362717948716"/>
    <s v="Grandes"/>
    <n v="2024"/>
    <n v="3"/>
    <d v="2025-11-04T00:00:00"/>
    <x v="10"/>
    <x v="19"/>
  </r>
  <r>
    <n v="2025"/>
    <n v="9"/>
    <n v="39"/>
    <x v="20"/>
    <s v="Automoviles Residentes"/>
    <n v="27"/>
    <s v="670671cd97404156226e507973f2ab8330d3022ca96e0c93bdbdb320c41adcaf"/>
    <s v="1fdf26a6fd55ee3b01ed15163fbd21c844fce1e79898ad2d3ed4519ab872f9ee"/>
    <x v="25"/>
    <n v="10470084.631170001"/>
    <n v="9167480.2986500002"/>
    <n v="12947986.226430001"/>
    <n v="11879415.087609999"/>
    <n v="4948922.5361899994"/>
    <n v="5216793.6689900039"/>
    <n v="6551104.3560599945"/>
    <n v="6973485.7011800017"/>
    <n v="35081594.755000003"/>
    <n v="34439164.060000002"/>
    <n v="141.197"/>
    <n v="136.08000000000001"/>
    <n v="19786.397440000001"/>
    <n v="-597.84606000000008"/>
    <n v="2689184.5294899996"/>
    <n v="2828647.5014599999"/>
    <n v="4176005.58506"/>
    <n v="3643274.5012600003"/>
    <n v="0"/>
    <n v="0"/>
    <n v="0"/>
    <n v="0"/>
    <n v="0"/>
    <n v="0"/>
    <s v="Automoviles Residentes"/>
    <s v="Automóviles"/>
    <s v="Automóviles"/>
    <x v="13"/>
    <x v="1"/>
    <n v="24127131.326069999"/>
    <n v="20570212.76644"/>
    <n v="770211891.61088026"/>
    <n v="686509089.51392007"/>
    <n v="736376107.87258017"/>
    <n v="657385268.86126006"/>
    <n v="94745679.091170013"/>
    <n v="85247038.221249983"/>
    <n v="54974799.952469975"/>
    <n v="52348957.372600004"/>
    <n v="15062422.19067"/>
    <n v="13212604.42698"/>
    <n v="11.050725195705287"/>
    <n v="10.754016198025251"/>
    <n v="1302604.3325200006"/>
    <n v="14.208967896138503"/>
    <n v="69.511294389659355"/>
    <n v="69.384354532934495"/>
    <n v="43.395480754302518"/>
    <n v="44.566774309727172"/>
    <n v="1.359377172075604"/>
    <n v="1.4218392638265371"/>
    <n v="1.3353763903025664"/>
    <n v="1.3945369226983364"/>
    <m/>
    <m/>
    <m/>
    <n v="0"/>
    <m/>
    <n v="0"/>
    <m/>
    <n v="0"/>
    <m/>
    <n v="-5.1347848850588296"/>
    <n v="47.267263928858732"/>
    <n v="56.905425471797599"/>
    <n v="9.0021656112777695"/>
    <n v="-4.9303765102585935"/>
    <n v="14.622315272037788"/>
    <n v="64.396095137199438"/>
    <n v="77.640251934948424"/>
    <s v="Grandes"/>
    <n v="2024"/>
    <n v="3"/>
    <d v="2025-11-04T00:00:00"/>
    <x v="13"/>
    <x v="25"/>
  </r>
  <r>
    <n v="2025"/>
    <n v="9"/>
    <n v="39"/>
    <x v="20"/>
    <s v="Otros Automoviles y Obligatorios"/>
    <n v="27"/>
    <s v="670671cd97404156226e507973f2ab8330d3022ca96e0c93bdbdb320c41adcaf"/>
    <s v="1fdf26a6fd55ee3b01ed15163fbd21c844fce1e79898ad2d3ed4519ab872f9ee"/>
    <x v="17"/>
    <n v="0"/>
    <n v="0"/>
    <n v="0"/>
    <n v="-62.5625"/>
    <n v="37.750830000000001"/>
    <n v="68.453710000000001"/>
    <n v="37.750830000000001"/>
    <n v="68.453710000000001"/>
    <n v="35081594.755000003"/>
    <n v="34439164.060000002"/>
    <n v="141.197"/>
    <n v="136.08000000000001"/>
    <n v="0"/>
    <n v="0"/>
    <n v="37.750830000000001"/>
    <n v="68.453710000000001"/>
    <n v="0"/>
    <n v="0"/>
    <n v="0"/>
    <n v="0"/>
    <n v="0"/>
    <n v="0"/>
    <n v="0"/>
    <n v="0"/>
    <s v="Otros Automoviles y Obligatorios"/>
    <s v="Automóviles"/>
    <s v="Automóviles"/>
    <x v="9"/>
    <x v="1"/>
    <n v="24127131.326069999"/>
    <n v="20570212.76644"/>
    <n v="770211891.61088026"/>
    <n v="686509089.51392007"/>
    <n v="736376107.87258017"/>
    <n v="657385268.86126006"/>
    <n v="4946161.87481"/>
    <n v="3140508.06599"/>
    <n v="2334470.5214099996"/>
    <n v="1827367.6446699991"/>
    <n v="15062422.19067"/>
    <n v="13212604.42698"/>
    <m/>
    <m/>
    <m/>
    <m/>
    <m/>
    <m/>
    <m/>
    <m/>
    <m/>
    <m/>
    <m/>
    <m/>
    <m/>
    <m/>
    <m/>
    <n v="0"/>
    <m/>
    <n v="0"/>
    <m/>
    <n v="0"/>
    <m/>
    <n v="-44.852032125066707"/>
    <m/>
    <m/>
    <n v="1.6171045919739795E-3"/>
    <n v="-44.852032125066707"/>
    <m/>
    <m/>
    <m/>
    <s v="Resto"/>
    <n v="2024"/>
    <n v="3"/>
    <d v="2025-11-04T00:00:00"/>
    <x v="9"/>
    <x v="17"/>
  </r>
  <r>
    <n v="2025"/>
    <n v="9"/>
    <n v="39"/>
    <x v="20"/>
    <s v="Daños Sin Autos"/>
    <n v="27"/>
    <s v="670671cd97404156226e507973f2ab8330d3022ca96e0c93bdbdb320c41adcaf"/>
    <s v="1fdf26a6fd55ee3b01ed15163fbd21c844fce1e79898ad2d3ed4519ab872f9ee"/>
    <x v="3"/>
    <n v="6732774.2103199996"/>
    <n v="5137464.9702099999"/>
    <n v="8452511.5881399997"/>
    <n v="6502427.0291999998"/>
    <n v="1383238.1842700001"/>
    <n v="1347222.9607200001"/>
    <n v="2237728.6820700006"/>
    <n v="3079120.5824000007"/>
    <n v="35081594.755000003"/>
    <n v="34439164.060000002"/>
    <n v="141.197"/>
    <n v="136.08000000000001"/>
    <n v="105.19370999999956"/>
    <n v="-10275.387220000002"/>
    <n v="239330.22686"/>
    <n v="282163.70088999998"/>
    <n v="1628346.4709399999"/>
    <n v="1438376.1882699998"/>
    <n v="0"/>
    <n v="0"/>
    <n v="0"/>
    <n v="0"/>
    <n v="0"/>
    <n v="0"/>
    <s v="Daños Sin Autos"/>
    <s v="Totales"/>
    <s v="Daños Sin Autos Total"/>
    <x v="24"/>
    <x v="1"/>
    <n v="24127131.326069999"/>
    <n v="20570212.76644"/>
    <n v="770211891.61088026"/>
    <n v="686509089.51392007"/>
    <n v="736376107.87258017"/>
    <n v="657385268.86126006"/>
    <n v="128019015.01128"/>
    <n v="109121030.81238005"/>
    <n v="38205787.818519995"/>
    <n v="42701209.275690004"/>
    <n v="21795196.400990002"/>
    <n v="18350069.397189997"/>
    <n v="5.2591985727485575"/>
    <n v="4.7080429244141104"/>
    <n v="1595309.2401099997"/>
    <n v="31.052459712339207"/>
    <n v="30.891092176687966"/>
    <n v="27.996978425578682"/>
    <n v="27.905407067789529"/>
    <n v="24.975264128486305"/>
    <n v="0.87414571024585963"/>
    <n v="0.91431187654516"/>
    <n v="0.74834624168597108"/>
    <n v="0.78149986219028778"/>
    <m/>
    <m/>
    <m/>
    <n v="0"/>
    <m/>
    <n v="0"/>
    <m/>
    <n v="0"/>
    <m/>
    <n v="2.6732934785161477"/>
    <n v="20.544847355043807"/>
    <n v="26.223496773836509"/>
    <n v="3.6204938132423083"/>
    <n v="-15.180362993147156"/>
    <n v="13.207273884204529"/>
    <n v="14.697745911645033"/>
    <n v="19.616822302194187"/>
    <s v="Medianas"/>
    <n v="2024"/>
    <n v="3"/>
    <d v="2025-11-04T00:00:00"/>
    <x v="24"/>
    <x v="3"/>
  </r>
  <r>
    <n v="2025"/>
    <n v="9"/>
    <n v="39"/>
    <x v="20"/>
    <s v="Daños"/>
    <n v="27"/>
    <s v="670671cd97404156226e507973f2ab8330d3022ca96e0c93bdbdb320c41adcaf"/>
    <s v="1fdf26a6fd55ee3b01ed15163fbd21c844fce1e79898ad2d3ed4519ab872f9ee"/>
    <x v="19"/>
    <n v="21795196.400990002"/>
    <n v="18350069.397189997"/>
    <n v="27023666.758650005"/>
    <n v="23515529.09708"/>
    <n v="8621512.5578900017"/>
    <n v="8828843.9746300019"/>
    <n v="11745750.959540006"/>
    <n v="13032861.885800002"/>
    <n v="35081594.755000003"/>
    <n v="34439164.060000002"/>
    <n v="141.197"/>
    <n v="136.08000000000001"/>
    <n v="13851.56171"/>
    <n v="-9922.9410500000031"/>
    <n v="4009911.70334"/>
    <n v="4252811.7200300004"/>
    <n v="7582048.1817100001"/>
    <n v="6673580.7063899999"/>
    <n v="0"/>
    <n v="0"/>
    <n v="0"/>
    <n v="0"/>
    <n v="0"/>
    <n v="0"/>
    <s v="Daños"/>
    <s v="Totales"/>
    <s v="Daños Total"/>
    <x v="23"/>
    <x v="1"/>
    <n v="24127131.326069999"/>
    <n v="20570212.76644"/>
    <n v="770211891.61088026"/>
    <n v="686509089.51392007"/>
    <n v="736376107.87258017"/>
    <n v="657385268.86126006"/>
    <n v="283175278.75795996"/>
    <n v="248348596.68529999"/>
    <n v="126891670.49083996"/>
    <n v="126522432.59303005"/>
    <n v="21795196.400990002"/>
    <n v="18350069.397189997"/>
    <n v="7.6967157926307319"/>
    <n v="7.3888355489452033"/>
    <n v="3445127.0038000047"/>
    <n v="18.774463078202675"/>
    <n v="100"/>
    <n v="100"/>
    <n v="90.334802370142199"/>
    <n v="89.206998515483832"/>
    <n v="2.8297662809913069"/>
    <n v="2.9597913577013233"/>
    <n v="2.6729535963147537"/>
    <n v="2.7913721627770069"/>
    <m/>
    <m/>
    <m/>
    <n v="0"/>
    <m/>
    <n v="0"/>
    <m/>
    <n v="0"/>
    <m/>
    <n v="-2.3483416100202326"/>
    <n v="39.556939057903548"/>
    <n v="48.113409184065489"/>
    <n v="6.7943880985571639"/>
    <n v="-5.7115158789180276"/>
    <n v="13.612894116199659"/>
    <n v="52.886919302531176"/>
    <n v="63.726085097883114"/>
    <s v="Grandes"/>
    <n v="2024"/>
    <n v="3"/>
    <d v="2025-11-04T00:00:00"/>
    <x v="23"/>
    <x v="19"/>
  </r>
  <r>
    <n v="2025"/>
    <n v="9"/>
    <n v="39"/>
    <x v="20"/>
    <s v="Total General"/>
    <n v="27"/>
    <s v="670671cd97404156226e507973f2ab8330d3022ca96e0c93bdbdb320c41adcaf"/>
    <s v="1fdf26a6fd55ee3b01ed15163fbd21c844fce1e79898ad2d3ed4519ab872f9ee"/>
    <x v="8"/>
    <n v="24127131.326069999"/>
    <n v="20570212.76644"/>
    <n v="29950105.958319999"/>
    <n v="26173608.916639999"/>
    <n v="9308810.0273399986"/>
    <n v="9457742.3322500028"/>
    <n v="12498652.694140004"/>
    <n v="13778940.319359999"/>
    <n v="35081594.755000003"/>
    <n v="34439164.060000002"/>
    <n v="141.197"/>
    <n v="136.08000000000001"/>
    <n v="91032.376240000012"/>
    <n v="64377.491470000001"/>
    <n v="4515078.3159399992"/>
    <n v="4746041.5805699993"/>
    <n v="9101931.9496599995"/>
    <n v="8040252.5226400001"/>
    <n v="917106.39815999987"/>
    <n v="870755.25255999994"/>
    <n v="0"/>
    <n v="0"/>
    <n v="0"/>
    <n v="0"/>
    <s v="Total General"/>
    <s v="Totales"/>
    <s v="Total General"/>
    <x v="26"/>
    <x v="1"/>
    <n v="24127131.326069999"/>
    <n v="20570212.76644"/>
    <n v="770211891.61088026"/>
    <n v="686509089.51392007"/>
    <n v="736376107.87258017"/>
    <n v="657385268.86126006"/>
    <n v="770211891.61088026"/>
    <n v="686509089.51392007"/>
    <n v="414187189.75591999"/>
    <n v="392042358.71284997"/>
    <n v="24127131.326069999"/>
    <n v="20570212.76644"/>
    <n v="3.132531656400249"/>
    <n v="2.9963496595514347"/>
    <n v="3556918.5596299991"/>
    <n v="17.291598293203169"/>
    <n v="100"/>
    <n v="100"/>
    <n v="100"/>
    <n v="100"/>
    <n v="3.132531656400249"/>
    <n v="3.2764685149514481"/>
    <n v="2.9963496595514347"/>
    <n v="3.1290954849159092"/>
    <n v="0.11907196034611893"/>
    <m/>
    <m/>
    <n v="46351.145599999931"/>
    <n v="5.3230968706451831"/>
    <n v="0"/>
    <m/>
    <n v="0"/>
    <m/>
    <n v="-1.5747130729303005"/>
    <n v="38.582332485095669"/>
    <n v="45.977853703488037"/>
    <n v="2.2474886374022502"/>
    <n v="-4.8664399733780117"/>
    <n v="13.204553265341957"/>
    <n v="49.605713829893652"/>
    <n v="59.028513932938594"/>
    <s v="Medianas"/>
    <n v="2024"/>
    <n v="3"/>
    <d v="2025-11-04T00:00:00"/>
    <x v="26"/>
    <x v="8"/>
  </r>
  <r>
    <n v="2025"/>
    <n v="9"/>
    <n v="39"/>
    <x v="20"/>
    <s v="Total General Sin Pensiones"/>
    <n v="27"/>
    <s v="670671cd97404156226e507973f2ab8330d3022ca96e0c93bdbdb320c41adcaf"/>
    <s v="1fdf26a6fd55ee3b01ed15163fbd21c844fce1e79898ad2d3ed4519ab872f9ee"/>
    <x v="8"/>
    <n v="24127131.326069999"/>
    <n v="20570212.76644"/>
    <n v="29950105.958319999"/>
    <n v="26173608.916639999"/>
    <n v="9308810.0273399986"/>
    <n v="9457742.3322500028"/>
    <n v="12498652.694140004"/>
    <n v="13778940.319359999"/>
    <n v="35081594.755000003"/>
    <n v="34439164.060000002"/>
    <n v="141.197"/>
    <n v="136.08000000000001"/>
    <n v="91032.376240000012"/>
    <n v="64377.491470000001"/>
    <n v="4515078.3159399992"/>
    <n v="4746041.5805699993"/>
    <n v="9101931.9496599995"/>
    <n v="8040252.5226400001"/>
    <n v="917106.39815999987"/>
    <n v="870755.25255999994"/>
    <n v="0"/>
    <n v="0"/>
    <n v="0"/>
    <n v="0"/>
    <s v="Total General Sin Pensiones"/>
    <s v="Totales"/>
    <s v="Total General Sin Pensiones"/>
    <x v="25"/>
    <x v="1"/>
    <n v="24127131.326069999"/>
    <n v="20570212.76644"/>
    <n v="770211891.61088026"/>
    <n v="686509089.51392007"/>
    <n v="736376107.87258017"/>
    <n v="657385268.86126006"/>
    <n v="736376107.87258017"/>
    <n v="657385268.86126006"/>
    <n v="388158878.08341002"/>
    <n v="368517055.66387999"/>
    <n v="24127131.326069999"/>
    <n v="20570212.76644"/>
    <n v="3.2764685149514481"/>
    <n v="3.1290954849159092"/>
    <n v="3556918.5596299991"/>
    <n v="17.291598293203169"/>
    <n v="100"/>
    <n v="100"/>
    <n v="100"/>
    <n v="100"/>
    <n v="3.132531656400249"/>
    <n v="3.2764685149514481"/>
    <n v="2.9963496595514347"/>
    <n v="3.1290954849159092"/>
    <n v="0.12454320398981393"/>
    <m/>
    <m/>
    <n v="46351.145599999931"/>
    <n v="5.3230968706451831"/>
    <n v="0"/>
    <m/>
    <n v="0"/>
    <m/>
    <n v="-1.5747130729303005"/>
    <n v="38.582332485095669"/>
    <n v="45.977853703488037"/>
    <n v="2.3981958298374058"/>
    <n v="-4.8664399733780117"/>
    <n v="13.204553265341957"/>
    <n v="49.605713829893652"/>
    <n v="59.028513932938594"/>
    <s v="Medianas"/>
    <n v="2024"/>
    <n v="3"/>
    <d v="2025-11-04T00:00:00"/>
    <x v="25"/>
    <x v="8"/>
  </r>
  <r>
    <n v="2025"/>
    <n v="9"/>
    <n v="102"/>
    <x v="21"/>
    <s v="Daños"/>
    <n v="224"/>
    <s v="84a5092e4a5b6fe968fd523fb2fc917dbffae44105f82b6b94c8ed5b9a800223"/>
    <s v="1fdf26a6fd55ee3b01ed15163fbd21c844fce1e79898ad2d3ed4519ab872f9ee"/>
    <x v="53"/>
    <n v="291154.41632999998"/>
    <n v="305414.17260000005"/>
    <n v="328220.86913999997"/>
    <n v="348113.11714000005"/>
    <n v="125599.20271999999"/>
    <n v="92156.814029999994"/>
    <n v="147600.02744999999"/>
    <n v="114325.66949"/>
    <n v="35081594.755000003"/>
    <n v="34439164.060000002"/>
    <n v="141.197"/>
    <n v="136.08000000000001"/>
    <n v="-3785.3339000000001"/>
    <n v="3058.18145"/>
    <n v="20107.241160000001"/>
    <n v="20770.31107"/>
    <n v="53859.894289999997"/>
    <n v="55835.365969999999"/>
    <n v="0"/>
    <n v="0"/>
    <n v="0"/>
    <n v="0"/>
    <n v="0"/>
    <n v="0"/>
    <s v="Daños"/>
    <s v="Totales"/>
    <s v="Daños Total"/>
    <x v="23"/>
    <x v="1"/>
    <n v="291154.41632999998"/>
    <n v="305414.17260000005"/>
    <n v="770211891.61088026"/>
    <n v="686509089.51392007"/>
    <n v="736376107.87258017"/>
    <n v="657385268.86126006"/>
    <n v="283175278.75795996"/>
    <n v="248348596.68529999"/>
    <n v="126891670.49083996"/>
    <n v="126522432.59303005"/>
    <n v="291154.41632999998"/>
    <n v="305414.17260000005"/>
    <n v="0.10281773804798125"/>
    <n v="0.122978014241414"/>
    <n v="-14259.756270000071"/>
    <n v="-4.6689897029356331"/>
    <n v="100"/>
    <n v="100"/>
    <n v="100"/>
    <n v="100"/>
    <n v="3.7801859397555815E-2"/>
    <n v="3.9538818983570319E-2"/>
    <n v="4.4488001290157321E-2"/>
    <n v="4.6458931629095743E-2"/>
    <m/>
    <m/>
    <m/>
    <n v="0"/>
    <m/>
    <n v="0"/>
    <m/>
    <n v="0"/>
    <m/>
    <n v="36.288568612097883"/>
    <n v="43.138347102261868"/>
    <n v="30.174373784119535"/>
    <n v="9.8981440022153963E-2"/>
    <n v="-3.1923927752710246"/>
    <n v="-3.5380294293430592"/>
    <n v="37.332492803895555"/>
    <n v="37.199202887216245"/>
    <s v="Resto"/>
    <n v="2024"/>
    <n v="3"/>
    <d v="2025-11-04T00:00:00"/>
    <x v="23"/>
    <x v="53"/>
  </r>
  <r>
    <n v="2025"/>
    <n v="9"/>
    <n v="102"/>
    <x v="21"/>
    <s v="Total General"/>
    <n v="224"/>
    <s v="84a5092e4a5b6fe968fd523fb2fc917dbffae44105f82b6b94c8ed5b9a800223"/>
    <s v="1fdf26a6fd55ee3b01ed15163fbd21c844fce1e79898ad2d3ed4519ab872f9ee"/>
    <x v="60"/>
    <n v="291154.41632999998"/>
    <n v="305414.17260000005"/>
    <n v="328220.86913999997"/>
    <n v="348113.11714000005"/>
    <n v="125599.20271999999"/>
    <n v="92156.814029999994"/>
    <n v="147600.02744999999"/>
    <n v="114325.66949"/>
    <n v="35081594.755000003"/>
    <n v="34439164.060000002"/>
    <n v="141.197"/>
    <n v="136.08000000000001"/>
    <n v="-3785.3339000000001"/>
    <n v="3058.18145"/>
    <n v="20107.241160000001"/>
    <n v="20770.31107"/>
    <n v="53859.894289999997"/>
    <n v="55835.365969999999"/>
    <n v="0"/>
    <n v="0"/>
    <n v="0"/>
    <n v="0"/>
    <n v="0"/>
    <n v="0"/>
    <s v="Total General"/>
    <s v="Totales"/>
    <s v="Total General"/>
    <x v="26"/>
    <x v="1"/>
    <n v="291154.41632999998"/>
    <n v="305414.17260000005"/>
    <n v="770211891.61088026"/>
    <n v="686509089.51392007"/>
    <n v="736376107.87258017"/>
    <n v="657385268.86126006"/>
    <n v="770211891.61088026"/>
    <n v="686509089.51392007"/>
    <n v="414187189.75591999"/>
    <n v="392042358.71284997"/>
    <n v="291154.41632999998"/>
    <n v="305414.17260000005"/>
    <n v="3.7801859397555815E-2"/>
    <n v="4.4488001290157321E-2"/>
    <n v="-14259.756270000071"/>
    <n v="-4.6689897029356331"/>
    <n v="100"/>
    <n v="100"/>
    <n v="100"/>
    <n v="100"/>
    <n v="3.7801859397555815E-2"/>
    <n v="3.9538818983570319E-2"/>
    <n v="4.4488001290157321E-2"/>
    <n v="4.6458931629095743E-2"/>
    <m/>
    <m/>
    <m/>
    <n v="0"/>
    <m/>
    <n v="0"/>
    <m/>
    <n v="0"/>
    <m/>
    <n v="36.288568612097883"/>
    <n v="43.138347102261868"/>
    <n v="30.174373784119535"/>
    <n v="3.0324260582278134E-2"/>
    <n v="-3.1923927752710246"/>
    <n v="-3.5380294293430592"/>
    <n v="37.332492803895555"/>
    <n v="37.199202887216245"/>
    <s v="Resto"/>
    <n v="2024"/>
    <n v="3"/>
    <d v="2025-11-04T00:00:00"/>
    <x v="26"/>
    <x v="60"/>
  </r>
  <r>
    <n v="2025"/>
    <n v="9"/>
    <n v="102"/>
    <x v="21"/>
    <s v="Total General Sin Pensiones"/>
    <n v="224"/>
    <s v="84a5092e4a5b6fe968fd523fb2fc917dbffae44105f82b6b94c8ed5b9a800223"/>
    <s v="1fdf26a6fd55ee3b01ed15163fbd21c844fce1e79898ad2d3ed4519ab872f9ee"/>
    <x v="21"/>
    <n v="291154.41632999998"/>
    <n v="305414.17260000005"/>
    <n v="328220.86913999997"/>
    <n v="348113.11714000005"/>
    <n v="125599.20271999999"/>
    <n v="92156.814029999994"/>
    <n v="147600.02744999999"/>
    <n v="114325.66949"/>
    <n v="35081594.755000003"/>
    <n v="34439164.060000002"/>
    <n v="141.197"/>
    <n v="136.08000000000001"/>
    <n v="-3785.3339000000001"/>
    <n v="3058.18145"/>
    <n v="20107.241160000001"/>
    <n v="20770.31107"/>
    <n v="53859.894289999997"/>
    <n v="55835.365969999999"/>
    <n v="0"/>
    <n v="0"/>
    <n v="0"/>
    <n v="0"/>
    <n v="0"/>
    <n v="0"/>
    <s v="Total General Sin Pensiones"/>
    <s v="Totales"/>
    <s v="Total General Sin Pensiones"/>
    <x v="25"/>
    <x v="1"/>
    <n v="291154.41632999998"/>
    <n v="305414.17260000005"/>
    <n v="770211891.61088026"/>
    <n v="686509089.51392007"/>
    <n v="736376107.87258017"/>
    <n v="657385268.86126006"/>
    <n v="736376107.87258017"/>
    <n v="657385268.86126006"/>
    <n v="388158878.08341002"/>
    <n v="368517055.66387999"/>
    <n v="291154.41632999998"/>
    <n v="305414.17260000005"/>
    <n v="3.9538818983570319E-2"/>
    <n v="4.6458931629095743E-2"/>
    <n v="-14259.756270000071"/>
    <n v="-4.6689897029356331"/>
    <n v="100"/>
    <n v="100"/>
    <n v="100"/>
    <n v="100"/>
    <n v="3.7801859397555815E-2"/>
    <n v="3.9538818983570319E-2"/>
    <n v="4.4488001290157321E-2"/>
    <n v="4.6458931629095743E-2"/>
    <m/>
    <m/>
    <m/>
    <n v="0"/>
    <m/>
    <n v="0"/>
    <m/>
    <n v="0"/>
    <m/>
    <n v="36.288568612097883"/>
    <n v="43.138347102261868"/>
    <n v="30.174373784119535"/>
    <n v="3.2357678726856388E-2"/>
    <n v="-3.1923927752710246"/>
    <n v="-3.5380294293430592"/>
    <n v="37.332492803895555"/>
    <n v="37.199202887216245"/>
    <s v="Resto"/>
    <n v="2024"/>
    <n v="3"/>
    <d v="2025-11-04T00:00:00"/>
    <x v="25"/>
    <x v="21"/>
  </r>
  <r>
    <n v="2025"/>
    <n v="9"/>
    <n v="102"/>
    <x v="21"/>
    <s v="Credito"/>
    <n v="224"/>
    <s v="84a5092e4a5b6fe968fd523fb2fc917dbffae44105f82b6b94c8ed5b9a800223"/>
    <s v="1fdf26a6fd55ee3b01ed15163fbd21c844fce1e79898ad2d3ed4519ab872f9ee"/>
    <x v="19"/>
    <n v="291154.41632999998"/>
    <n v="305414.17260000005"/>
    <n v="328220.86913999997"/>
    <n v="348113.11714000005"/>
    <n v="125599.20271999999"/>
    <n v="92156.814029999994"/>
    <n v="147600.02744999999"/>
    <n v="114325.66949"/>
    <n v="35081594.755000003"/>
    <n v="34439164.060000002"/>
    <n v="141.197"/>
    <n v="136.08000000000001"/>
    <n v="-3785.3339000000001"/>
    <n v="3058.18145"/>
    <n v="20107.241160000001"/>
    <n v="20770.31107"/>
    <n v="53859.894289999997"/>
    <n v="55835.365969999999"/>
    <n v="0"/>
    <n v="0"/>
    <n v="0"/>
    <n v="0"/>
    <n v="0"/>
    <n v="0"/>
    <s v="Credito"/>
    <s v="Daños Sin Autos"/>
    <s v="Credito"/>
    <x v="1"/>
    <x v="1"/>
    <n v="291154.41632999998"/>
    <n v="305414.17260000005"/>
    <n v="770211891.61088026"/>
    <n v="686509089.51392007"/>
    <n v="736376107.87258017"/>
    <n v="657385268.86126006"/>
    <n v="1810044.4083199999"/>
    <n v="1458533.26676"/>
    <n v="1082737.7908399999"/>
    <n v="410807.17765999993"/>
    <n v="291154.41632999998"/>
    <n v="305414.17260000005"/>
    <n v="16.085484698148157"/>
    <n v="20.939815330948882"/>
    <n v="-14259.756270000071"/>
    <n v="-4.6689897029356331"/>
    <n v="100"/>
    <n v="100"/>
    <n v="100"/>
    <n v="100"/>
    <n v="3.7801859397555815E-2"/>
    <n v="3.9538818983570319E-2"/>
    <n v="4.4488001290157321E-2"/>
    <n v="4.6458931629095743E-2"/>
    <m/>
    <m/>
    <m/>
    <n v="0"/>
    <m/>
    <n v="0"/>
    <m/>
    <n v="0"/>
    <m/>
    <n v="36.288568612097883"/>
    <n v="43.138347102261868"/>
    <n v="30.174373784119535"/>
    <n v="11.600149526743566"/>
    <n v="-3.1923927752710246"/>
    <n v="-3.5380294293430592"/>
    <n v="37.332492803895555"/>
    <n v="37.199202887216245"/>
    <s v="Grandes"/>
    <n v="2024"/>
    <n v="3"/>
    <d v="2025-11-04T00:00:00"/>
    <x v="1"/>
    <x v="19"/>
  </r>
  <r>
    <n v="2025"/>
    <n v="9"/>
    <n v="102"/>
    <x v="21"/>
    <s v="Daños Sin Autos"/>
    <n v="224"/>
    <s v="84a5092e4a5b6fe968fd523fb2fc917dbffae44105f82b6b94c8ed5b9a800223"/>
    <s v="1fdf26a6fd55ee3b01ed15163fbd21c844fce1e79898ad2d3ed4519ab872f9ee"/>
    <x v="18"/>
    <n v="291154.41632999998"/>
    <n v="305414.17260000005"/>
    <n v="328220.86913999997"/>
    <n v="348113.11714000005"/>
    <n v="125599.20271999999"/>
    <n v="92156.814029999994"/>
    <n v="147600.02744999999"/>
    <n v="114325.66949"/>
    <n v="35081594.755000003"/>
    <n v="34439164.060000002"/>
    <n v="141.197"/>
    <n v="136.08000000000001"/>
    <n v="-3785.3339000000001"/>
    <n v="3058.18145"/>
    <n v="20107.241160000001"/>
    <n v="20770.31107"/>
    <n v="53859.894289999997"/>
    <n v="55835.365969999999"/>
    <n v="0"/>
    <n v="0"/>
    <n v="0"/>
    <n v="0"/>
    <n v="0"/>
    <n v="0"/>
    <s v="Daños Sin Autos"/>
    <s v="Totales"/>
    <s v="Daños Sin Autos Total"/>
    <x v="24"/>
    <x v="1"/>
    <n v="291154.41632999998"/>
    <n v="305414.17260000005"/>
    <n v="770211891.61088026"/>
    <n v="686509089.51392007"/>
    <n v="736376107.87258017"/>
    <n v="657385268.86126006"/>
    <n v="128019015.01128"/>
    <n v="109121030.81238005"/>
    <n v="38205787.818519995"/>
    <n v="42701209.275690004"/>
    <n v="291154.41632999998"/>
    <n v="305414.17260000005"/>
    <n v="0.22743060185578351"/>
    <n v="0.27988571068864032"/>
    <n v="-14259.756270000071"/>
    <n v="-4.6689897029356331"/>
    <n v="100"/>
    <n v="100"/>
    <n v="100"/>
    <n v="100"/>
    <n v="3.7801859397555815E-2"/>
    <n v="3.9538818983570319E-2"/>
    <n v="4.4488001290157321E-2"/>
    <n v="4.6458931629095743E-2"/>
    <m/>
    <m/>
    <m/>
    <n v="0"/>
    <m/>
    <n v="0"/>
    <m/>
    <n v="0"/>
    <m/>
    <n v="36.288568612097883"/>
    <n v="43.138347102261868"/>
    <n v="30.174373784119535"/>
    <n v="0.32874391523243668"/>
    <n v="-3.1923927752710246"/>
    <n v="-3.5380294293430592"/>
    <n v="37.332492803895555"/>
    <n v="37.199202887216245"/>
    <s v="Resto"/>
    <n v="2024"/>
    <n v="3"/>
    <d v="2025-11-04T00:00:00"/>
    <x v="24"/>
    <x v="18"/>
  </r>
  <r>
    <n v="2025"/>
    <n v="9"/>
    <n v="129"/>
    <x v="22"/>
    <s v="Automoviles Residentes"/>
    <n v="208"/>
    <s v="8df66f64b57424391d363fd6b811fed3c430c77597da265025728bd637bad804"/>
    <s v="1fdf26a6fd55ee3b01ed15163fbd21c844fce1e79898ad2d3ed4519ab872f9ee"/>
    <x v="26"/>
    <n v="278462.23986000003"/>
    <n v="169473.86775"/>
    <n v="362609.75860000006"/>
    <n v="215430.48690000002"/>
    <n v="177404.42518999998"/>
    <n v="98709.788560000015"/>
    <n v="227441.38837000012"/>
    <n v="119907.73733"/>
    <n v="35081594.755000003"/>
    <n v="34439164.060000002"/>
    <n v="141.197"/>
    <n v="136.08000000000001"/>
    <n v="0"/>
    <n v="0"/>
    <n v="178868.58948"/>
    <n v="91317.452000000005"/>
    <n v="228825.34779"/>
    <n v="115621.25993"/>
    <n v="0"/>
    <n v="0"/>
    <n v="0"/>
    <n v="0"/>
    <n v="0"/>
    <n v="0"/>
    <s v="Automoviles Residentes"/>
    <s v="Automóviles"/>
    <s v="Automóviles"/>
    <x v="13"/>
    <x v="1"/>
    <n v="278462.23986000003"/>
    <n v="169473.86775"/>
    <n v="770211891.61088026"/>
    <n v="686509089.51392007"/>
    <n v="736376107.87258017"/>
    <n v="657385268.86126006"/>
    <n v="94745679.091170013"/>
    <n v="85247038.221249983"/>
    <n v="54974799.952469975"/>
    <n v="52348957.372600004"/>
    <n v="278462.23986000003"/>
    <n v="169473.86775"/>
    <n v="0.2939049490500214"/>
    <n v="0.19880323268258057"/>
    <n v="108988.37211000003"/>
    <n v="64.309839361649907"/>
    <n v="100"/>
    <n v="100"/>
    <n v="100"/>
    <n v="100"/>
    <n v="3.6153978261436959E-2"/>
    <n v="3.7815219272185313E-2"/>
    <n v="2.4686325401750364E-2"/>
    <n v="2.5779991700082827E-2"/>
    <m/>
    <m/>
    <m/>
    <n v="0"/>
    <m/>
    <n v="0"/>
    <m/>
    <n v="0"/>
    <m/>
    <n v="79.723234927370967"/>
    <n v="63.708611005640122"/>
    <n v="58.244843214183398"/>
    <n v="0.32270135651858672"/>
    <n v="95.875580803546725"/>
    <n v="97.909405180791651"/>
    <n v="78.168171143414213"/>
    <n v="78.97981050828011"/>
    <s v="Resto"/>
    <n v="2024"/>
    <n v="3"/>
    <d v="2025-11-04T00:00:00"/>
    <x v="13"/>
    <x v="26"/>
  </r>
  <r>
    <n v="2025"/>
    <n v="9"/>
    <n v="129"/>
    <x v="22"/>
    <s v="Daños"/>
    <n v="208"/>
    <s v="8df66f64b57424391d363fd6b811fed3c430c77597da265025728bd637bad804"/>
    <s v="1fdf26a6fd55ee3b01ed15163fbd21c844fce1e79898ad2d3ed4519ab872f9ee"/>
    <x v="52"/>
    <n v="278462.23986000003"/>
    <n v="169473.86775"/>
    <n v="362609.75860000006"/>
    <n v="215430.48690000002"/>
    <n v="177404.42518999998"/>
    <n v="98709.788560000015"/>
    <n v="227441.38837000012"/>
    <n v="119907.73733"/>
    <n v="35081594.755000003"/>
    <n v="34439164.060000002"/>
    <n v="141.197"/>
    <n v="136.08000000000001"/>
    <n v="0"/>
    <n v="0"/>
    <n v="178868.58948"/>
    <n v="91317.452000000005"/>
    <n v="228825.34779"/>
    <n v="115621.25993"/>
    <n v="0"/>
    <n v="0"/>
    <n v="0"/>
    <n v="0"/>
    <n v="0"/>
    <n v="0"/>
    <s v="Daños"/>
    <s v="Totales"/>
    <s v="Daños Total"/>
    <x v="23"/>
    <x v="1"/>
    <n v="278462.23986000003"/>
    <n v="169473.86775"/>
    <n v="770211891.61088026"/>
    <n v="686509089.51392007"/>
    <n v="736376107.87258017"/>
    <n v="657385268.86126006"/>
    <n v="283175278.75795996"/>
    <n v="248348596.68529999"/>
    <n v="126891670.49083996"/>
    <n v="126522432.59303005"/>
    <n v="278462.23986000003"/>
    <n v="169473.86775"/>
    <n v="9.8335646063938964E-2"/>
    <n v="6.8240316237724627E-2"/>
    <n v="108988.37211000003"/>
    <n v="64.309839361649907"/>
    <n v="100"/>
    <n v="100"/>
    <n v="100"/>
    <n v="100"/>
    <n v="3.6153978261436959E-2"/>
    <n v="3.7815219272185313E-2"/>
    <n v="2.4686325401750364E-2"/>
    <n v="2.5779991700082827E-2"/>
    <m/>
    <m/>
    <m/>
    <n v="0"/>
    <m/>
    <n v="0"/>
    <m/>
    <n v="0"/>
    <m/>
    <n v="79.723234927370967"/>
    <n v="63.708611005640122"/>
    <n v="58.244843214183398"/>
    <n v="0.13980777816523932"/>
    <n v="95.875580803546725"/>
    <n v="97.909405180791651"/>
    <n v="78.168171143414213"/>
    <n v="78.97981050828011"/>
    <s v="Resto"/>
    <n v="2024"/>
    <n v="3"/>
    <d v="2025-11-04T00:00:00"/>
    <x v="23"/>
    <x v="52"/>
  </r>
  <r>
    <n v="2025"/>
    <n v="9"/>
    <n v="129"/>
    <x v="22"/>
    <s v="Total General"/>
    <n v="208"/>
    <s v="8df66f64b57424391d363fd6b811fed3c430c77597da265025728bd637bad804"/>
    <s v="1fdf26a6fd55ee3b01ed15163fbd21c844fce1e79898ad2d3ed4519ab872f9ee"/>
    <x v="54"/>
    <n v="278462.23986000003"/>
    <n v="169473.86775"/>
    <n v="362609.75860000006"/>
    <n v="215430.48690000002"/>
    <n v="177404.42518999998"/>
    <n v="98709.788560000015"/>
    <n v="227441.38837000012"/>
    <n v="119907.73733"/>
    <n v="35081594.755000003"/>
    <n v="34439164.060000002"/>
    <n v="141.197"/>
    <n v="136.08000000000001"/>
    <n v="0"/>
    <n v="0"/>
    <n v="178868.58948"/>
    <n v="91317.452000000005"/>
    <n v="228825.34779"/>
    <n v="115621.25993"/>
    <n v="0"/>
    <n v="0"/>
    <n v="0"/>
    <n v="0"/>
    <n v="0"/>
    <n v="0"/>
    <s v="Total General"/>
    <s v="Totales"/>
    <s v="Total General"/>
    <x v="26"/>
    <x v="1"/>
    <n v="278462.23986000003"/>
    <n v="169473.86775"/>
    <n v="770211891.61088026"/>
    <n v="686509089.51392007"/>
    <n v="736376107.87258017"/>
    <n v="657385268.86126006"/>
    <n v="770211891.61088026"/>
    <n v="686509089.51392007"/>
    <n v="414187189.75591999"/>
    <n v="392042358.71284997"/>
    <n v="278462.23986000003"/>
    <n v="169473.86775"/>
    <n v="3.6153978261436959E-2"/>
    <n v="2.4686325401750364E-2"/>
    <n v="108988.37211000003"/>
    <n v="64.309839361649907"/>
    <n v="100"/>
    <n v="100"/>
    <n v="100"/>
    <n v="100"/>
    <n v="3.6153978261436959E-2"/>
    <n v="3.7815219272185313E-2"/>
    <n v="2.4686325401750364E-2"/>
    <n v="2.5779991700082827E-2"/>
    <m/>
    <m/>
    <m/>
    <n v="0"/>
    <m/>
    <n v="0"/>
    <m/>
    <n v="0"/>
    <m/>
    <n v="79.723234927370967"/>
    <n v="63.708611005640122"/>
    <n v="58.244843214183398"/>
    <n v="4.2831944004483619E-2"/>
    <n v="95.875580803546725"/>
    <n v="97.909405180791651"/>
    <n v="78.168171143414213"/>
    <n v="78.97981050828011"/>
    <s v="Resto"/>
    <n v="2024"/>
    <n v="3"/>
    <d v="2025-11-04T00:00:00"/>
    <x v="26"/>
    <x v="54"/>
  </r>
  <r>
    <n v="2025"/>
    <n v="9"/>
    <n v="129"/>
    <x v="22"/>
    <s v="Automoviles"/>
    <n v="208"/>
    <s v="8df66f64b57424391d363fd6b811fed3c430c77597da265025728bd637bad804"/>
    <s v="1fdf26a6fd55ee3b01ed15163fbd21c844fce1e79898ad2d3ed4519ab872f9ee"/>
    <x v="33"/>
    <n v="278462.23986000003"/>
    <n v="169473.86775"/>
    <n v="362609.75860000006"/>
    <n v="215430.48690000002"/>
    <n v="177404.42518999998"/>
    <n v="98709.788560000015"/>
    <n v="227441.38837000012"/>
    <n v="119907.73733"/>
    <n v="35081594.755000003"/>
    <n v="34439164.060000002"/>
    <n v="141.197"/>
    <n v="136.08000000000001"/>
    <n v="0"/>
    <n v="0"/>
    <n v="178868.58948"/>
    <n v="91317.452000000005"/>
    <n v="228825.34779"/>
    <n v="115621.25993"/>
    <n v="0"/>
    <n v="0"/>
    <n v="0"/>
    <n v="0"/>
    <n v="0"/>
    <n v="0"/>
    <s v="Automoviles"/>
    <s v="Totales"/>
    <s v="Automoviles Total"/>
    <x v="11"/>
    <x v="1"/>
    <n v="278462.23986000003"/>
    <n v="169473.86775"/>
    <n v="770211891.61088026"/>
    <n v="686509089.51392007"/>
    <n v="736376107.87258017"/>
    <n v="657385268.86126006"/>
    <n v="155156263.74667996"/>
    <n v="139227565.87292001"/>
    <n v="88685882.672319964"/>
    <n v="83821223.317339987"/>
    <n v="278462.23986000003"/>
    <n v="169473.86775"/>
    <n v="0.17947212257871772"/>
    <n v="0.1217243630508396"/>
    <n v="108988.37211000003"/>
    <n v="64.309839361649907"/>
    <n v="100"/>
    <n v="100"/>
    <n v="100"/>
    <n v="100"/>
    <n v="3.6153978261436959E-2"/>
    <n v="3.7815219272185313E-2"/>
    <n v="2.4686325401750364E-2"/>
    <n v="2.5779991700082827E-2"/>
    <m/>
    <m/>
    <m/>
    <n v="0"/>
    <m/>
    <n v="0"/>
    <m/>
    <n v="0"/>
    <m/>
    <n v="79.723234927370967"/>
    <n v="63.708611005640122"/>
    <n v="58.244843214183398"/>
    <n v="0.20003682643096729"/>
    <n v="95.875580803546725"/>
    <n v="97.909405180791651"/>
    <n v="78.168171143414213"/>
    <n v="78.97981050828011"/>
    <s v="Resto"/>
    <n v="2024"/>
    <n v="3"/>
    <d v="2025-11-04T00:00:00"/>
    <x v="11"/>
    <x v="33"/>
  </r>
  <r>
    <n v="2025"/>
    <n v="9"/>
    <n v="129"/>
    <x v="22"/>
    <s v="Total General Sin Pensiones"/>
    <n v="208"/>
    <s v="8df66f64b57424391d363fd6b811fed3c430c77597da265025728bd637bad804"/>
    <s v="1fdf26a6fd55ee3b01ed15163fbd21c844fce1e79898ad2d3ed4519ab872f9ee"/>
    <x v="55"/>
    <n v="278462.23986000003"/>
    <n v="169473.86775"/>
    <n v="362609.75860000006"/>
    <n v="215430.48690000002"/>
    <n v="177404.42518999998"/>
    <n v="98709.788560000015"/>
    <n v="227441.38837000012"/>
    <n v="119907.73733"/>
    <n v="35081594.755000003"/>
    <n v="34439164.060000002"/>
    <n v="141.197"/>
    <n v="136.08000000000001"/>
    <n v="0"/>
    <n v="0"/>
    <n v="178868.58948"/>
    <n v="91317.452000000005"/>
    <n v="228825.34779"/>
    <n v="115621.25993"/>
    <n v="0"/>
    <n v="0"/>
    <n v="0"/>
    <n v="0"/>
    <n v="0"/>
    <n v="0"/>
    <s v="Total General Sin Pensiones"/>
    <s v="Totales"/>
    <s v="Total General Sin Pensiones"/>
    <x v="25"/>
    <x v="1"/>
    <n v="278462.23986000003"/>
    <n v="169473.86775"/>
    <n v="770211891.61088026"/>
    <n v="686509089.51392007"/>
    <n v="736376107.87258017"/>
    <n v="657385268.86126006"/>
    <n v="736376107.87258017"/>
    <n v="657385268.86126006"/>
    <n v="388158878.08341002"/>
    <n v="368517055.66387999"/>
    <n v="278462.23986000003"/>
    <n v="169473.86775"/>
    <n v="3.7815219272185313E-2"/>
    <n v="2.5779991700082827E-2"/>
    <n v="108988.37211000003"/>
    <n v="64.309839361649907"/>
    <n v="100"/>
    <n v="100"/>
    <n v="100"/>
    <n v="100"/>
    <n v="3.6153978261436959E-2"/>
    <n v="3.7815219272185313E-2"/>
    <n v="2.4686325401750364E-2"/>
    <n v="2.5779991700082827E-2"/>
    <m/>
    <m/>
    <m/>
    <n v="0"/>
    <m/>
    <n v="0"/>
    <m/>
    <n v="0"/>
    <m/>
    <n v="79.723234927370967"/>
    <n v="63.708611005640122"/>
    <n v="58.244843214183398"/>
    <n v="4.5704075111191504E-2"/>
    <n v="95.875580803546725"/>
    <n v="97.909405180791651"/>
    <n v="78.168171143414213"/>
    <n v="78.97981050828011"/>
    <s v="Resto"/>
    <n v="2024"/>
    <n v="3"/>
    <d v="2025-11-04T00:00:00"/>
    <x v="25"/>
    <x v="55"/>
  </r>
  <r>
    <n v="2025"/>
    <n v="9"/>
    <n v="8"/>
    <x v="23"/>
    <s v="Incendio"/>
    <n v="8"/>
    <s v="2c624232cdd221771294dfbb310aca000a0df6ac8b66b696d90ef06fdefb64a3"/>
    <s v="1fdf26a6fd55ee3b01ed15163fbd21c844fce1e79898ad2d3ed4519ab872f9ee"/>
    <x v="34"/>
    <n v="96460.627519999995"/>
    <n v="118525.77884"/>
    <n v="128988.71007999998"/>
    <n v="136410.70454999997"/>
    <n v="53581.54800000001"/>
    <n v="150534.41998000001"/>
    <n v="41404.906470000016"/>
    <n v="150909.34484000001"/>
    <n v="35081594.755000003"/>
    <n v="34439164.060000002"/>
    <n v="141.197"/>
    <n v="136.08000000000001"/>
    <n v="0"/>
    <n v="0"/>
    <n v="16336.0936"/>
    <n v="36691.266100000001"/>
    <n v="43200.376640000002"/>
    <n v="43608.061740000005"/>
    <n v="0"/>
    <n v="0"/>
    <n v="0"/>
    <n v="0"/>
    <n v="0"/>
    <n v="0"/>
    <s v="Incendio"/>
    <s v="Daños Sin Autos"/>
    <s v="Incendio"/>
    <x v="0"/>
    <x v="1"/>
    <n v="2435676.4140999997"/>
    <n v="1891357.5409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35109297111407578"/>
    <n v="0.51284685478332082"/>
    <n v="-22065.151320000004"/>
    <n v="-18.616331009126831"/>
    <m/>
    <m/>
    <n v="3.9603219443106075"/>
    <n v="6.2667040089613613"/>
    <n v="1.2523907845444302E-2"/>
    <n v="1.3099369532599119E-2"/>
    <n v="1.7264997747360008E-2"/>
    <n v="1.8029880566887885E-2"/>
    <m/>
    <m/>
    <m/>
    <n v="0"/>
    <m/>
    <n v="0"/>
    <m/>
    <n v="0"/>
    <m/>
    <n v="-64.405783071327576"/>
    <n v="55.547583897783056"/>
    <n v="127.00563662459372"/>
    <n v="0.32944357370756172"/>
    <n v="-55.476887727240353"/>
    <n v="-0.9348847064808874"/>
    <n v="37.814701793303627"/>
    <n v="84.138722603083522"/>
    <s v="Resto"/>
    <n v="2024"/>
    <n v="3"/>
    <d v="2025-11-04T00:00:00"/>
    <x v="0"/>
    <x v="34"/>
  </r>
  <r>
    <n v="2025"/>
    <n v="9"/>
    <n v="8"/>
    <x v="23"/>
    <s v="Accidentes Personales"/>
    <n v="8"/>
    <s v="2c624232cdd221771294dfbb310aca000a0df6ac8b66b696d90ef06fdefb64a3"/>
    <s v="1fdf26a6fd55ee3b01ed15163fbd21c844fce1e79898ad2d3ed4519ab872f9ee"/>
    <x v="17"/>
    <n v="59342.224259999995"/>
    <n v="44703.092990000005"/>
    <n v="71525.218979999991"/>
    <n v="53994.460340000005"/>
    <n v="18006.19728"/>
    <n v="27599.623879999999"/>
    <n v="21992.16906"/>
    <n v="37058.529739999998"/>
    <n v="35081594.755000003"/>
    <n v="34439164.060000002"/>
    <n v="141.197"/>
    <n v="136.08000000000001"/>
    <n v="0"/>
    <n v="0"/>
    <n v="18001.353090000001"/>
    <n v="27961.368730000002"/>
    <n v="55527.33726"/>
    <n v="51288.172960000004"/>
    <n v="0"/>
    <n v="0"/>
    <n v="0"/>
    <n v="0"/>
    <n v="0"/>
    <n v="0"/>
    <s v="Accidentes Personales"/>
    <s v="Accidentes y Enfermedades"/>
    <s v="Accidentes Personales"/>
    <x v="5"/>
    <x v="1"/>
    <n v="2435676.4140999997"/>
    <n v="1891357.54091"/>
    <n v="770211891.61088026"/>
    <n v="686509089.51392007"/>
    <n v="736376107.87258017"/>
    <n v="657385268.86126006"/>
    <n v="5244412.8470900012"/>
    <n v="5071348.0979000004"/>
    <n v="1202481.4765700002"/>
    <n v="1153504.7586699999"/>
    <n v="59342.224259999995"/>
    <n v="44703.092990000005"/>
    <n v="1.1315322799753946"/>
    <n v="0.88148342663583179"/>
    <n v="14639.131269999991"/>
    <n v="32.747468443122571"/>
    <n v="100"/>
    <n v="100"/>
    <n v="2.4363755347989189"/>
    <n v="2.3635453383653595"/>
    <n v="7.7046621723649471E-3"/>
    <n v="8.0586840916718541E-3"/>
    <n v="6.5116534759433195E-3"/>
    <n v="6.8001361009253931E-3"/>
    <m/>
    <m/>
    <m/>
    <n v="0"/>
    <m/>
    <n v="0"/>
    <m/>
    <n v="0"/>
    <m/>
    <n v="-34.759265712138387"/>
    <n v="30.342976699202005"/>
    <n v="61.739852958662119"/>
    <n v="1.4974199296076895"/>
    <n v="-35.62062979168045"/>
    <n v="8.2653837236630565"/>
    <n v="32.418902072885025"/>
    <n v="54.518161042326987"/>
    <s v="Resto"/>
    <n v="2024"/>
    <n v="3"/>
    <d v="2025-11-04T00:00:00"/>
    <x v="5"/>
    <x v="17"/>
  </r>
  <r>
    <n v="2025"/>
    <n v="9"/>
    <n v="8"/>
    <x v="23"/>
    <s v="AP Gpo y Col"/>
    <n v="8"/>
    <s v="2c624232cdd221771294dfbb310aca000a0df6ac8b66b696d90ef06fdefb64a3"/>
    <s v="1fdf26a6fd55ee3b01ed15163fbd21c844fce1e79898ad2d3ed4519ab872f9ee"/>
    <x v="7"/>
    <n v="36462.86707"/>
    <n v="27192.98603"/>
    <n v="42668.196000000004"/>
    <n v="30957.957009999984"/>
    <n v="17123.382039999997"/>
    <n v="26453.386300000009"/>
    <n v="20955.208610000001"/>
    <n v="35802.081630000015"/>
    <n v="35081594.755000003"/>
    <n v="34439164.060000002"/>
    <n v="141.197"/>
    <n v="136.08000000000001"/>
    <n v="0"/>
    <n v="0"/>
    <n v="17118.537850000001"/>
    <n v="26815.131149999997"/>
    <n v="33561.044880000001"/>
    <n v="34070.99194"/>
    <n v="0"/>
    <n v="0"/>
    <n v="0"/>
    <n v="0"/>
    <n v="0"/>
    <n v="0"/>
    <s v="AP Gpo y Col"/>
    <s v="Accidentes y Enfermedades"/>
    <s v="Accidentes Personales"/>
    <x v="3"/>
    <x v="1"/>
    <n v="2435676.4140999997"/>
    <n v="1891357.54091"/>
    <n v="770211891.61088026"/>
    <n v="686509089.51392007"/>
    <n v="736376107.87258017"/>
    <n v="657385268.86126006"/>
    <n v="2314846.5560099999"/>
    <n v="2258296.9561299994"/>
    <n v="870337.63396000001"/>
    <n v="837886.56105000013"/>
    <n v="59342.224259999995"/>
    <n v="44703.092990000005"/>
    <n v="1.5751742583253316"/>
    <n v="1.2041368588035517"/>
    <n v="9269.8810400000002"/>
    <n v="34.089235473343123"/>
    <n v="61.44506297951159"/>
    <n v="60.830211538344827"/>
    <n v="1.4970324817746079"/>
    <n v="1.4377496291323364"/>
    <n v="4.7341345241682471E-3"/>
    <n v="4.9516635154476527E-3"/>
    <n v="3.9610525840603041E-3"/>
    <n v="4.1365371750882712E-3"/>
    <m/>
    <m/>
    <m/>
    <n v="0"/>
    <m/>
    <n v="0"/>
    <m/>
    <n v="0"/>
    <m/>
    <n v="-35.269602742693131"/>
    <n v="46.961150935079218"/>
    <n v="97.280181995518817"/>
    <n v="1.9674412977052735"/>
    <n v="-36.160902013712501"/>
    <n v="-1.4967191471796037"/>
    <n v="51.007165930645485"/>
    <n v="78.703699608224554"/>
    <s v="Resto"/>
    <n v="2024"/>
    <n v="3"/>
    <d v="2025-11-04T00:00:00"/>
    <x v="3"/>
    <x v="7"/>
  </r>
  <r>
    <n v="2025"/>
    <n v="9"/>
    <n v="8"/>
    <x v="23"/>
    <s v="AP Individual"/>
    <n v="8"/>
    <s v="2c624232cdd221771294dfbb310aca000a0df6ac8b66b696d90ef06fdefb64a3"/>
    <s v="1fdf26a6fd55ee3b01ed15163fbd21c844fce1e79898ad2d3ed4519ab872f9ee"/>
    <x v="28"/>
    <n v="22879.357190000002"/>
    <n v="17510.106960000001"/>
    <n v="28857.022979999998"/>
    <n v="23036.50333"/>
    <n v="882.8152399999999"/>
    <n v="1146.23758"/>
    <n v="1036.96045"/>
    <n v="1256.4481100000005"/>
    <n v="35081594.755000003"/>
    <n v="34439164.060000002"/>
    <n v="141.197"/>
    <n v="136.08000000000001"/>
    <n v="0"/>
    <n v="0"/>
    <n v="882.81524000000002"/>
    <n v="1146.23758"/>
    <n v="21966.292379999999"/>
    <n v="17217.18102"/>
    <n v="0"/>
    <n v="0"/>
    <n v="0"/>
    <n v="0"/>
    <n v="0"/>
    <n v="0"/>
    <s v="AP Individual"/>
    <s v="Accidentes y Enfermedades"/>
    <s v="Accidentes Personales"/>
    <x v="4"/>
    <x v="1"/>
    <n v="2435676.4140999997"/>
    <n v="1891357.54091"/>
    <n v="770211891.61088026"/>
    <n v="686509089.51392007"/>
    <n v="736376107.87258017"/>
    <n v="657385268.86126006"/>
    <n v="2929566.2910799994"/>
    <n v="2813051.1417699996"/>
    <n v="332143.84261000005"/>
    <n v="315618.19761999999"/>
    <n v="59342.224259999995"/>
    <n v="44703.092990000005"/>
    <n v="0.78098103666960927"/>
    <n v="0.62245960267122868"/>
    <n v="5369.2502300000015"/>
    <n v="30.663720343145194"/>
    <n v="38.554937020488431"/>
    <n v="39.169788461655166"/>
    <n v="0.93934305302431131"/>
    <n v="0.92579570923302323"/>
    <n v="2.9705276481967009E-3"/>
    <n v="3.1070205762242036E-3"/>
    <n v="2.5506008918830133E-3"/>
    <n v="2.6635989258371223E-3"/>
    <m/>
    <m/>
    <m/>
    <n v="0"/>
    <m/>
    <n v="0"/>
    <m/>
    <n v="0"/>
    <m/>
    <n v="-22.981478237696596"/>
    <n v="3.8585666226053612"/>
    <n v="6.5461483623056065"/>
    <n v="0.26579304709152551"/>
    <n v="-22.981478237696585"/>
    <n v="27.583559436839789"/>
    <n v="4.0189542446580147"/>
    <n v="6.6575218014406401"/>
    <s v="Medianas"/>
    <n v="2024"/>
    <n v="3"/>
    <d v="2025-11-04T00:00:00"/>
    <x v="4"/>
    <x v="28"/>
  </r>
  <r>
    <n v="2025"/>
    <n v="9"/>
    <n v="8"/>
    <x v="23"/>
    <s v="Accidentes y Enfermedades Total"/>
    <n v="8"/>
    <s v="2c624232cdd221771294dfbb310aca000a0df6ac8b66b696d90ef06fdefb64a3"/>
    <s v="1fdf26a6fd55ee3b01ed15163fbd21c844fce1e79898ad2d3ed4519ab872f9ee"/>
    <x v="18"/>
    <n v="59342.224259999995"/>
    <n v="44703.092990000005"/>
    <n v="71525.218979999991"/>
    <n v="53994.460340000005"/>
    <n v="18006.19728"/>
    <n v="27599.623879999999"/>
    <n v="21992.16906"/>
    <n v="37058.529739999998"/>
    <n v="35081594.755000003"/>
    <n v="34439164.060000002"/>
    <n v="141.197"/>
    <n v="136.08000000000001"/>
    <n v="0"/>
    <n v="0"/>
    <n v="18001.353090000001"/>
    <n v="27961.368730000002"/>
    <n v="55527.33726"/>
    <n v="51288.172960000004"/>
    <n v="0"/>
    <n v="0"/>
    <n v="0"/>
    <n v="0"/>
    <n v="0"/>
    <n v="0"/>
    <s v="Accidentes y Enfermedades Total"/>
    <s v="Totales"/>
    <s v="Accidentes y Enfermedades Total"/>
    <x v="2"/>
    <x v="1"/>
    <n v="2435676.4140999997"/>
    <n v="1891357.54091"/>
    <n v="770211891.61088026"/>
    <n v="686509089.51392007"/>
    <n v="736376107.87258017"/>
    <n v="657385268.86126006"/>
    <n v="141339793.77810001"/>
    <n v="126298754.30562"/>
    <n v="98393742.550229996"/>
    <n v="90991856.303689986"/>
    <n v="59342.224259999995"/>
    <n v="44703.092990000005"/>
    <n v="4.198550363895806E-2"/>
    <n v="3.5394722011134534E-2"/>
    <n v="14639.131269999991"/>
    <n v="32.747468443122571"/>
    <n v="100"/>
    <n v="100"/>
    <n v="2.4363755347989189"/>
    <n v="2.3635453383653595"/>
    <n v="7.7046621723649471E-3"/>
    <n v="8.0586840916718541E-3"/>
    <n v="6.5116534759433195E-3"/>
    <n v="6.8001361009253931E-3"/>
    <m/>
    <m/>
    <m/>
    <n v="0"/>
    <m/>
    <n v="0"/>
    <m/>
    <n v="0"/>
    <m/>
    <n v="-34.759265712138387"/>
    <n v="30.342976699202005"/>
    <n v="61.739852958662119"/>
    <n v="1.8300144717849146E-2"/>
    <n v="-35.62062979168045"/>
    <n v="8.2653837236630565"/>
    <n v="32.418902072885025"/>
    <n v="54.518161042326987"/>
    <s v="Resto"/>
    <n v="2024"/>
    <n v="3"/>
    <d v="2025-11-04T00:00:00"/>
    <x v="2"/>
    <x v="18"/>
  </r>
  <r>
    <n v="2025"/>
    <n v="9"/>
    <n v="8"/>
    <x v="23"/>
    <s v="RC General"/>
    <n v="8"/>
    <s v="2c624232cdd221771294dfbb310aca000a0df6ac8b66b696d90ef06fdefb64a3"/>
    <s v="1fdf26a6fd55ee3b01ed15163fbd21c844fce1e79898ad2d3ed4519ab872f9ee"/>
    <x v="5"/>
    <n v="79197.87715"/>
    <n v="96965.622230000008"/>
    <n v="104533.71462000001"/>
    <n v="112967.91521000001"/>
    <n v="6699.8202600000004"/>
    <n v="11682.145699999997"/>
    <n v="7034.8430399999988"/>
    <n v="23707.190790000001"/>
    <n v="35081594.755000003"/>
    <n v="34439164.060000002"/>
    <n v="141.197"/>
    <n v="136.08000000000001"/>
    <n v="0"/>
    <n v="0"/>
    <n v="6379.9989599999999"/>
    <n v="8327.3245800000004"/>
    <n v="35158.54825"/>
    <n v="32070.707539999999"/>
    <n v="0"/>
    <n v="0"/>
    <n v="0"/>
    <n v="0"/>
    <n v="0"/>
    <n v="0"/>
    <s v="RC General"/>
    <s v="Daños Sin Autos"/>
    <s v="Responsabilidad Civil y Riesgos Profesionales"/>
    <x v="21"/>
    <x v="1"/>
    <n v="2435676.4140999997"/>
    <n v="1891357.54091"/>
    <n v="770211891.61088026"/>
    <n v="686509089.51392007"/>
    <n v="736376107.87258017"/>
    <n v="657385268.86126006"/>
    <n v="12779803.45988"/>
    <n v="11517178.810919996"/>
    <n v="5456545.1292399997"/>
    <n v="4845520.4425199972"/>
    <n v="98259.504889999997"/>
    <n v="111540.70735"/>
    <n v="0.61971122950856128"/>
    <n v="0.84192165305328248"/>
    <n v="-17767.745080000008"/>
    <n v="-18.32375709182309"/>
    <n v="80.600728895042579"/>
    <n v="86.932945409548736"/>
    <n v="3.2515763051088298"/>
    <n v="5.1267737660720858"/>
    <n v="1.0282608982361916E-2"/>
    <n v="1.0755085112525691E-2"/>
    <n v="1.4124448417522938E-2"/>
    <n v="1.4750197003648467E-2"/>
    <m/>
    <m/>
    <m/>
    <n v="0"/>
    <m/>
    <n v="0"/>
    <m/>
    <n v="0"/>
    <m/>
    <n v="-42.649060951191508"/>
    <n v="8.4595957632937644"/>
    <n v="12.047719007351123"/>
    <n v="0.12278502424725969"/>
    <n v="-23.384769037068086"/>
    <n v="9.6282275847787488"/>
    <n v="18.146366325008884"/>
    <n v="25.965515633273117"/>
    <s v="Resto"/>
    <n v="2024"/>
    <n v="3"/>
    <d v="2025-11-04T00:00:00"/>
    <x v="21"/>
    <x v="5"/>
  </r>
  <r>
    <n v="2025"/>
    <n v="9"/>
    <n v="8"/>
    <x v="23"/>
    <s v="Responsabilidad Civil y Riesgos Profesionales"/>
    <n v="8"/>
    <s v="2c624232cdd221771294dfbb310aca000a0df6ac8b66b696d90ef06fdefb64a3"/>
    <s v="1fdf26a6fd55ee3b01ed15163fbd21c844fce1e79898ad2d3ed4519ab872f9ee"/>
    <x v="26"/>
    <n v="98259.504889999997"/>
    <n v="111540.70735"/>
    <n v="131175.72565000004"/>
    <n v="136350.33825"/>
    <n v="12132.88306"/>
    <n v="10841.541490000001"/>
    <n v="13494.455939999998"/>
    <n v="22222.176590000003"/>
    <n v="35081594.755000003"/>
    <n v="34439164.060000002"/>
    <n v="141.197"/>
    <n v="136.08000000000001"/>
    <n v="0"/>
    <n v="0"/>
    <n v="9582.2672200000015"/>
    <n v="8037.9922400000005"/>
    <n v="43118.832020000002"/>
    <n v="37184.0504599999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435676.4140999997"/>
    <n v="1891357.54091"/>
    <n v="770211891.61088026"/>
    <n v="686509089.51392007"/>
    <n v="736376107.87258017"/>
    <n v="657385268.86126006"/>
    <n v="16329723.705329999"/>
    <n v="14886594.835909994"/>
    <n v="6466126.8833499998"/>
    <n v="5654617.5786299994"/>
    <n v="98259.504889999997"/>
    <n v="111540.70735"/>
    <n v="0.60172178453900127"/>
    <n v="0.74926945066669903"/>
    <n v="-13281.20246"/>
    <n v="-11.907045217424827"/>
    <n v="100"/>
    <n v="100"/>
    <n v="4.0341772955217294"/>
    <n v="5.8973887769698878"/>
    <n v="1.2757464012207412E-2"/>
    <n v="1.3343657383707845E-2"/>
    <n v="1.6247520834571313E-2"/>
    <n v="1.6967326868034892E-2"/>
    <m/>
    <m/>
    <m/>
    <n v="0"/>
    <m/>
    <n v="0"/>
    <m/>
    <n v="0"/>
    <m/>
    <n v="11.911051313054543"/>
    <n v="12.347795842837368"/>
    <n v="9.719807008198968"/>
    <n v="0.18763756540629686"/>
    <n v="19.212197945590461"/>
    <n v="15.960556976933503"/>
    <n v="22.222928523563475"/>
    <n v="21.616774236703211"/>
    <s v="Resto"/>
    <n v="2024"/>
    <n v="3"/>
    <d v="2025-11-04T00:00:00"/>
    <x v="22"/>
    <x v="26"/>
  </r>
  <r>
    <n v="2025"/>
    <n v="9"/>
    <n v="8"/>
    <x v="23"/>
    <s v="RC Viajero"/>
    <n v="8"/>
    <s v="2c624232cdd221771294dfbb310aca000a0df6ac8b66b696d90ef06fdefb64a3"/>
    <s v="1fdf26a6fd55ee3b01ed15163fbd21c844fce1e79898ad2d3ed4519ab872f9ee"/>
    <x v="19"/>
    <n v="11215.740689999999"/>
    <n v="4845.8347899999999"/>
    <n v="12956.457259999999"/>
    <n v="6065.45586"/>
    <n v="5139.3297399999992"/>
    <n v="-164.77968000000004"/>
    <n v="5853.4464399999988"/>
    <n v="-327.92692000000005"/>
    <n v="35081594.755000003"/>
    <n v="34439164.060000002"/>
    <n v="141.197"/>
    <n v="136.08000000000001"/>
    <n v="0"/>
    <n v="0"/>
    <n v="3060.2461899999998"/>
    <n v="-87.672550000000001"/>
    <n v="6025.6663099999996"/>
    <n v="2775.65769"/>
    <n v="0"/>
    <n v="0"/>
    <n v="0"/>
    <n v="0"/>
    <n v="0"/>
    <n v="0"/>
    <s v="RC Viajero"/>
    <s v="Daños Sin Autos"/>
    <s v="Responsabilidad Civil y Riesgos Profesionales"/>
    <x v="32"/>
    <x v="1"/>
    <n v="2435676.4140999997"/>
    <n v="1891357.54091"/>
    <n v="770211891.61088026"/>
    <n v="686509089.51392007"/>
    <n v="736376107.87258017"/>
    <n v="657385268.86126006"/>
    <n v="304582.73243999993"/>
    <n v="245659.01942999996"/>
    <n v="39777.686930000003"/>
    <n v="73049.030719999995"/>
    <n v="98259.504889999997"/>
    <n v="111540.70735"/>
    <n v="3.6823297893978277"/>
    <n v="1.9725857415061492"/>
    <n v="6369.9058999999988"/>
    <n v="131.45115704615259"/>
    <n v="11.414407901358599"/>
    <n v="4.3444540608787889"/>
    <n v="0.46047745197484691"/>
    <n v="0.25620934620687824"/>
    <n v="1.4561889802223824E-3"/>
    <n v="1.5230994827361685E-3"/>
    <n v="7.0586607868966056E-4"/>
    <n v="7.3713772114091967E-4"/>
    <m/>
    <m/>
    <m/>
    <n v="0"/>
    <m/>
    <n v="0"/>
    <m/>
    <n v="0"/>
    <m/>
    <n v="-3218.9098922876888"/>
    <n v="45.822472915963964"/>
    <n v="-3.4004394937285936"/>
    <n v="12.920132206390209"/>
    <n v="-3590.5408705461396"/>
    <n v="117.08967686141443"/>
    <n v="50.786851321675663"/>
    <n v="-3.1586225605506857"/>
    <s v="Grandes"/>
    <n v="2024"/>
    <n v="3"/>
    <d v="2025-11-04T00:00:00"/>
    <x v="32"/>
    <x v="19"/>
  </r>
  <r>
    <n v="2025"/>
    <n v="9"/>
    <n v="8"/>
    <x v="23"/>
    <s v="RC Aviones y Barcos"/>
    <n v="8"/>
    <s v="2c624232cdd221771294dfbb310aca000a0df6ac8b66b696d90ef06fdefb64a3"/>
    <s v="1fdf26a6fd55ee3b01ed15163fbd21c844fce1e79898ad2d3ed4519ab872f9ee"/>
    <x v="28"/>
    <n v="7845.8870499999994"/>
    <n v="9729.2503300000008"/>
    <n v="13685.553769999999"/>
    <n v="17316.96718"/>
    <n v="293.73305999999991"/>
    <n v="-675.82452999999998"/>
    <n v="606.16646000000003"/>
    <n v="-1157.0872799999995"/>
    <n v="35081594.755000003"/>
    <n v="34439164.060000002"/>
    <n v="141.197"/>
    <n v="136.08000000000001"/>
    <n v="0"/>
    <n v="0"/>
    <n v="142.02207000000001"/>
    <n v="-201.65979000000002"/>
    <n v="1934.6174599999999"/>
    <n v="2337.68523"/>
    <n v="0"/>
    <n v="0"/>
    <n v="0"/>
    <n v="0"/>
    <n v="0"/>
    <n v="0"/>
    <s v="RC Aviones y Barcos"/>
    <s v="Daños Sin Autos"/>
    <s v="Responsabilidad Civil y Riesgos Profesionales"/>
    <x v="20"/>
    <x v="1"/>
    <n v="2435676.4140999997"/>
    <n v="1891357.54091"/>
    <n v="770211891.61088026"/>
    <n v="686509089.51392007"/>
    <n v="736376107.87258017"/>
    <n v="657385268.86126006"/>
    <n v="1654428.4389900002"/>
    <n v="1753080.82653"/>
    <n v="526599.48598999996"/>
    <n v="-6953.7859100000169"/>
    <n v="98259.504889999997"/>
    <n v="111540.70735"/>
    <n v="0.47423550424397792"/>
    <n v="0.55498013455875916"/>
    <n v="-1883.3632800000014"/>
    <n v="-19.357743054392163"/>
    <n v="7.9848632035988274"/>
    <n v="8.7226005295724907"/>
    <n v="0.3221235384380528"/>
    <n v="0.51440566469092397"/>
    <n v="1.0186660496231121E-3"/>
    <n v="1.0654727884459858E-3"/>
    <n v="1.4172063383587181E-3"/>
    <n v="1.4799921432455069E-3"/>
    <m/>
    <m/>
    <m/>
    <n v="0"/>
    <m/>
    <n v="0"/>
    <m/>
    <n v="0"/>
    <m/>
    <n v="-143.46291780797006"/>
    <n v="3.7437839485593911"/>
    <n v="-6.9463165925138641"/>
    <n v="5.5779215098887863E-2"/>
    <n v="-170.42656842992844"/>
    <n v="-17.242174644701848"/>
    <n v="7.3410931585410175"/>
    <n v="-8.6264732057189768"/>
    <s v="Medianas"/>
    <n v="2024"/>
    <n v="3"/>
    <d v="2025-11-04T00:00:00"/>
    <x v="20"/>
    <x v="28"/>
  </r>
  <r>
    <n v="2025"/>
    <n v="9"/>
    <n v="8"/>
    <x v="23"/>
    <s v="Riesgos Catastroficos"/>
    <n v="8"/>
    <s v="2c624232cdd221771294dfbb310aca000a0df6ac8b66b696d90ef06fdefb64a3"/>
    <s v="1fdf26a6fd55ee3b01ed15163fbd21c844fce1e79898ad2d3ed4519ab872f9ee"/>
    <x v="31"/>
    <n v="112034.57638"/>
    <n v="99338.515610000002"/>
    <n v="141628.63059999997"/>
    <n v="118007.72359999998"/>
    <n v="7050.2563399999999"/>
    <n v="4555.3065999999981"/>
    <n v="6333.8328100000026"/>
    <n v="11669.12652"/>
    <n v="35081594.755000003"/>
    <n v="34439164.060000002"/>
    <n v="141.197"/>
    <n v="136.08000000000001"/>
    <n v="0"/>
    <n v="0"/>
    <n v="1422.60193"/>
    <n v="3221.43777"/>
    <n v="36853.584590000006"/>
    <n v="40492.007520000006"/>
    <n v="0"/>
    <n v="0"/>
    <n v="0"/>
    <n v="0"/>
    <n v="0"/>
    <n v="0"/>
    <s v="Riesgos Catastroficos"/>
    <s v="Daños Sin Autos"/>
    <s v="Riesgos Catastroficos"/>
    <x v="15"/>
    <x v="1"/>
    <n v="2435676.4140999997"/>
    <n v="1891357.54091"/>
    <n v="770211891.61088026"/>
    <n v="686509089.51392007"/>
    <n v="736376107.87258017"/>
    <n v="657385268.86126006"/>
    <n v="33259292.609760001"/>
    <n v="29883949.022059996"/>
    <n v="4197920.345660001"/>
    <n v="3819120.5799400005"/>
    <n v="112034.57638"/>
    <n v="99338.515610000002"/>
    <n v="0.33685195200791263"/>
    <n v="0.33241428546364282"/>
    <n v="12696.060769999996"/>
    <n v="12.780602460222322"/>
    <n v="100"/>
    <n v="100"/>
    <n v="4.5997315460887114"/>
    <n v="5.2522335656432615"/>
    <n v="1.4545942175169782E-2"/>
    <n v="1.5214314421970092E-2"/>
    <n v="1.447009473397304E-2"/>
    <n v="1.5111156321174761E-2"/>
    <m/>
    <m/>
    <m/>
    <n v="0"/>
    <m/>
    <n v="0"/>
    <m/>
    <n v="0"/>
    <m/>
    <n v="54.770182538317023"/>
    <n v="6.2929289937125032"/>
    <n v="4.585639892067638"/>
    <n v="0.16794640582661061"/>
    <n v="-55.839534035139835"/>
    <n v="-8.9855335727745622"/>
    <n v="3.8601453449551673"/>
    <n v="7.9557373597958865"/>
    <s v="Resto"/>
    <n v="2024"/>
    <n v="3"/>
    <d v="2025-11-04T00:00:00"/>
    <x v="15"/>
    <x v="31"/>
  </r>
  <r>
    <n v="2025"/>
    <n v="9"/>
    <n v="8"/>
    <x v="23"/>
    <s v="Terremoto y Erupcion Volcanica"/>
    <n v="8"/>
    <s v="2c624232cdd221771294dfbb310aca000a0df6ac8b66b696d90ef06fdefb64a3"/>
    <s v="1fdf26a6fd55ee3b01ed15163fbd21c844fce1e79898ad2d3ed4519ab872f9ee"/>
    <x v="31"/>
    <n v="38442.667930000003"/>
    <n v="36740.785680000001"/>
    <n v="47945.046050000004"/>
    <n v="43259.119470000005"/>
    <n v="-246.26982999999998"/>
    <n v="546.20401000000004"/>
    <n v="-1769.05853"/>
    <n v="677.80828999999926"/>
    <n v="35081594.755000003"/>
    <n v="34439164.060000002"/>
    <n v="141.197"/>
    <n v="136.08000000000001"/>
    <n v="0"/>
    <n v="0"/>
    <n v="-239.80766"/>
    <n v="545.16669999999999"/>
    <n v="15477.858990000001"/>
    <n v="18091.465230000002"/>
    <n v="0"/>
    <n v="0"/>
    <n v="0"/>
    <n v="0"/>
    <n v="0"/>
    <n v="0"/>
    <s v="Terremoto y Erupcion Volcanica"/>
    <s v="Daños Sin Autos"/>
    <s v="Riesgos Catastroficos"/>
    <x v="16"/>
    <x v="1"/>
    <n v="2435676.4140999997"/>
    <n v="1891357.54091"/>
    <n v="770211891.61088026"/>
    <n v="686509089.51392007"/>
    <n v="736376107.87258017"/>
    <n v="657385268.86126006"/>
    <n v="13243395.535650002"/>
    <n v="12054429.980210001"/>
    <n v="689036.33412999962"/>
    <n v="51228.88828999993"/>
    <n v="112034.57638"/>
    <n v="99338.515610000002"/>
    <n v="0.29027803199350105"/>
    <n v="0.30479073452928163"/>
    <n v="1701.8822500000024"/>
    <n v="4.6321335227363702"/>
    <n v="34.313217554917848"/>
    <n v="36.985438582798245"/>
    <n v="1.5783158923516056"/>
    <n v="1.9425616196461031"/>
    <n v="4.991180783978557E-3"/>
    <n v="5.2205208070998394E-3"/>
    <n v="5.3518280007063216E-3"/>
    <n v="5.5889274403187264E-3"/>
    <m/>
    <m/>
    <m/>
    <n v="0"/>
    <m/>
    <n v="0"/>
    <m/>
    <n v="0"/>
    <m/>
    <n v="-145.08751775733026"/>
    <n v="-0.64061586580939456"/>
    <n v="1.4866421604514801"/>
    <n v="-3.574119648000109E-2"/>
    <n v="-143.9879508414582"/>
    <n v="-14.446625559471061"/>
    <n v="-1.5493593794525193"/>
    <n v="3.0133916356093837"/>
    <s v="Resto"/>
    <n v="2024"/>
    <n v="3"/>
    <d v="2025-11-04T00:00:00"/>
    <x v="16"/>
    <x v="31"/>
  </r>
  <r>
    <n v="2025"/>
    <n v="9"/>
    <n v="8"/>
    <x v="23"/>
    <s v="Huracan y Otros Riesgos Hidrometeorologicos"/>
    <n v="8"/>
    <s v="2c624232cdd221771294dfbb310aca000a0df6ac8b66b696d90ef06fdefb64a3"/>
    <s v="1fdf26a6fd55ee3b01ed15163fbd21c844fce1e79898ad2d3ed4519ab872f9ee"/>
    <x v="34"/>
    <n v="73591.908450000003"/>
    <n v="62597.729930000001"/>
    <n v="93683.58455"/>
    <n v="74748.604130000007"/>
    <n v="7296.526170000001"/>
    <n v="4009.1025899999991"/>
    <n v="8102.8913399999983"/>
    <n v="10991.318230000004"/>
    <n v="35081594.755000003"/>
    <n v="34439164.060000002"/>
    <n v="141.197"/>
    <n v="136.08000000000001"/>
    <n v="0"/>
    <n v="0"/>
    <n v="1662.40959"/>
    <n v="2676.2710699999998"/>
    <n v="21375.725600000002"/>
    <n v="22400.542289999998"/>
    <n v="0"/>
    <n v="0"/>
    <n v="0"/>
    <n v="0"/>
    <n v="0"/>
    <n v="0"/>
    <s v="Huracan y Otros Riesgos Hidrometeorologicos"/>
    <s v="Daños Sin Autos"/>
    <s v="Riesgos Catastroficos"/>
    <x v="14"/>
    <x v="1"/>
    <n v="2435676.4140999997"/>
    <n v="1891357.54091"/>
    <n v="770211891.61088026"/>
    <n v="686509089.51392007"/>
    <n v="736376107.87258017"/>
    <n v="657385268.86126006"/>
    <n v="20015897.230140001"/>
    <n v="17829353.362780001"/>
    <n v="3531534.8595499997"/>
    <n v="3750519.8539799992"/>
    <n v="112034.57638"/>
    <n v="99338.515610000002"/>
    <n v="0.36766729766770123"/>
    <n v="0.35109366366969347"/>
    <n v="10994.178520000001"/>
    <n v="17.563222392080768"/>
    <n v="65.686782445082159"/>
    <n v="63.014561417201755"/>
    <n v="3.021415653737106"/>
    <n v="3.3096719459971586"/>
    <n v="9.5547613911912254E-3"/>
    <n v="9.9937936148702528E-3"/>
    <n v="9.118266733266718E-3"/>
    <n v="9.5222288808560346E-3"/>
    <m/>
    <m/>
    <m/>
    <n v="0"/>
    <m/>
    <n v="0"/>
    <m/>
    <n v="0"/>
    <m/>
    <n v="81.998988706347944"/>
    <n v="9.9148484170069118"/>
    <n v="6.404549485234023"/>
    <n v="0.20661062286469259"/>
    <n v="-37.883362838877154"/>
    <n v="-4.5749637519154724"/>
    <n v="7.777090804346777"/>
    <n v="11.947349467493629"/>
    <s v="Resto"/>
    <n v="2024"/>
    <n v="3"/>
    <d v="2025-11-04T00:00:00"/>
    <x v="14"/>
    <x v="34"/>
  </r>
  <r>
    <n v="2025"/>
    <n v="9"/>
    <n v="8"/>
    <x v="23"/>
    <s v="MyT Carga"/>
    <n v="8"/>
    <s v="2c624232cdd221771294dfbb310aca000a0df6ac8b66b696d90ef06fdefb64a3"/>
    <s v="1fdf26a6fd55ee3b01ed15163fbd21c844fce1e79898ad2d3ed4519ab872f9ee"/>
    <x v="17"/>
    <n v="84680.052810000008"/>
    <n v="73809.452129999991"/>
    <n v="107739.25652000002"/>
    <n v="94076.499809999979"/>
    <n v="13273.092930000004"/>
    <n v="16099.35392"/>
    <n v="24856.452909999993"/>
    <n v="24714.611560000001"/>
    <n v="35081594.755000003"/>
    <n v="34439164.060000002"/>
    <n v="141.197"/>
    <n v="136.08000000000001"/>
    <n v="0"/>
    <n v="0"/>
    <n v="8302.925009999999"/>
    <n v="9993.4629399999994"/>
    <n v="46894.45478"/>
    <n v="41561.568079999997"/>
    <n v="0"/>
    <n v="0"/>
    <n v="0"/>
    <n v="0"/>
    <n v="0"/>
    <n v="0"/>
    <s v="MyT Carga"/>
    <s v="Daños Sin Autos"/>
    <s v="Maritimo y Transportes"/>
    <x v="17"/>
    <x v="1"/>
    <n v="2435676.4140999997"/>
    <n v="1891357.54091"/>
    <n v="770211891.61088026"/>
    <n v="686509089.51392007"/>
    <n v="736376107.87258017"/>
    <n v="657385268.86126006"/>
    <n v="10487824.847170001"/>
    <n v="8966667.9990099985"/>
    <n v="6063107.107259999"/>
    <n v="5296850.8747799993"/>
    <n v="114531.72027999999"/>
    <n v="104988.33859"/>
    <n v="0.80741291968515083"/>
    <n v="0.82315361891562422"/>
    <n v="10870.600680000018"/>
    <n v="14.727924901615207"/>
    <n v="73.935895316144311"/>
    <n v="70.302524186272095"/>
    <n v="3.4766544652562112"/>
    <n v="3.9024589763439232"/>
    <n v="1.0994383978270402E-2"/>
    <n v="1.1499565494410736E-2"/>
    <n v="1.0751416588272774E-2"/>
    <n v="1.1227731381607417E-2"/>
    <m/>
    <m/>
    <m/>
    <n v="0"/>
    <m/>
    <n v="0"/>
    <m/>
    <n v="0"/>
    <m/>
    <n v="-17.555120559769609"/>
    <n v="15.674403226674135"/>
    <n v="21.81204907420846"/>
    <n v="0.21891569281543333"/>
    <n v="-16.916437676807959"/>
    <n v="12.831293298979896"/>
    <n v="17.705558256199431"/>
    <n v="24.044961250653564"/>
    <s v="Resto"/>
    <n v="2024"/>
    <n v="3"/>
    <d v="2025-11-04T00:00:00"/>
    <x v="17"/>
    <x v="17"/>
  </r>
  <r>
    <n v="2025"/>
    <n v="9"/>
    <n v="8"/>
    <x v="23"/>
    <s v="Maritimo y Transportes"/>
    <n v="8"/>
    <s v="2c624232cdd221771294dfbb310aca000a0df6ac8b66b696d90ef06fdefb64a3"/>
    <s v="1fdf26a6fd55ee3b01ed15163fbd21c844fce1e79898ad2d3ed4519ab872f9ee"/>
    <x v="9"/>
    <n v="114531.72027999999"/>
    <n v="104988.33859"/>
    <n v="188816.18491000001"/>
    <n v="181844.75151"/>
    <n v="14484.66394"/>
    <n v="18751.037120000005"/>
    <n v="30996.074479999996"/>
    <n v="27670.524029999997"/>
    <n v="35081594.755000003"/>
    <n v="34439164.060000002"/>
    <n v="141.197"/>
    <n v="136.08000000000001"/>
    <n v="0"/>
    <n v="0"/>
    <n v="13125.32266"/>
    <n v="14879.05984"/>
    <n v="48003.617700000003"/>
    <n v="43707.686820000003"/>
    <n v="0"/>
    <n v="0"/>
    <n v="0"/>
    <n v="0"/>
    <n v="0"/>
    <n v="0"/>
    <s v="Maritimo y Transportes"/>
    <s v="Daños Sin Autos"/>
    <s v="Maritimo y Transportes"/>
    <x v="19"/>
    <x v="1"/>
    <n v="2435676.4140999997"/>
    <n v="1891357.54091"/>
    <n v="770211891.61088026"/>
    <n v="686509089.51392007"/>
    <n v="736376107.87258017"/>
    <n v="657385268.86126006"/>
    <n v="19761447.802860003"/>
    <n v="14710203.640279999"/>
    <n v="2527791.244059999"/>
    <n v="11141291.585630003"/>
    <n v="114531.72027999999"/>
    <n v="104988.33859"/>
    <n v="0.5795715041861671"/>
    <n v="0.71371098019688328"/>
    <n v="9543.3816899999947"/>
    <n v="9.0899444816140651"/>
    <n v="100"/>
    <n v="100"/>
    <n v="4.7022551771237762"/>
    <n v="5.5509514366853319"/>
    <n v="1.4870157358965149E-2"/>
    <n v="1.5553426985957854E-2"/>
    <n v="1.5293073346535959E-2"/>
    <n v="1.597059495596297E-2"/>
    <m/>
    <m/>
    <m/>
    <n v="0"/>
    <m/>
    <n v="0"/>
    <m/>
    <n v="0"/>
    <m/>
    <n v="-22.752731769964107"/>
    <n v="12.646857922494133"/>
    <n v="17.860114153464675"/>
    <n v="0.57301661970849826"/>
    <n v="-11.786612856313372"/>
    <n v="9.8287765666753337"/>
    <n v="27.342361448728891"/>
    <n v="34.042203837681839"/>
    <s v="Resto"/>
    <n v="2024"/>
    <n v="3"/>
    <d v="2025-11-04T00:00:00"/>
    <x v="19"/>
    <x v="9"/>
  </r>
  <r>
    <n v="2025"/>
    <n v="9"/>
    <n v="8"/>
    <x v="23"/>
    <s v="MyT Cascos"/>
    <n v="8"/>
    <s v="2c624232cdd221771294dfbb310aca000a0df6ac8b66b696d90ef06fdefb64a3"/>
    <s v="1fdf26a6fd55ee3b01ed15163fbd21c844fce1e79898ad2d3ed4519ab872f9ee"/>
    <x v="10"/>
    <n v="29851.66747"/>
    <n v="31178.886460000002"/>
    <n v="81076.928389999986"/>
    <n v="87768.251700000008"/>
    <n v="1211.5710100000001"/>
    <n v="2651.6832000000004"/>
    <n v="6139.6215699999984"/>
    <n v="2955.9124700000002"/>
    <n v="35081594.755000003"/>
    <n v="34439164.060000002"/>
    <n v="141.197"/>
    <n v="136.08000000000001"/>
    <n v="0"/>
    <n v="0"/>
    <n v="4822.3976500000008"/>
    <n v="4885.5969000000005"/>
    <n v="1109.16292"/>
    <n v="2146.1187400000003"/>
    <n v="0"/>
    <n v="0"/>
    <n v="0"/>
    <n v="0"/>
    <n v="0"/>
    <n v="0"/>
    <s v="MyT Cascos"/>
    <s v="Daños Sin Autos"/>
    <s v="Maritimo y Transportes"/>
    <x v="18"/>
    <x v="1"/>
    <n v="2435676.4140999997"/>
    <n v="1891357.54091"/>
    <n v="770211891.61088026"/>
    <n v="686509089.51392007"/>
    <n v="736376107.87258017"/>
    <n v="657385268.86126006"/>
    <n v="9273622.9556900002"/>
    <n v="5743535.6412700005"/>
    <n v="-3535315.863200001"/>
    <n v="5844440.7108500013"/>
    <n v="114531.72027999999"/>
    <n v="104988.33859"/>
    <n v="0.32189865398489126"/>
    <n v="0.54285179734874567"/>
    <n v="-1327.2189900000012"/>
    <n v="-4.2567876556551028"/>
    <n v="26.06410468385571"/>
    <n v="29.697475813727898"/>
    <n v="1.2256007118675658"/>
    <n v="1.6484924603414073"/>
    <n v="3.8757733806947508E-3"/>
    <n v="4.0538614915471187E-3"/>
    <n v="4.5416567582631838E-3"/>
    <n v="4.74286357435555E-3"/>
    <m/>
    <m/>
    <m/>
    <n v="0"/>
    <m/>
    <n v="0"/>
    <m/>
    <n v="0"/>
    <m/>
    <n v="-54.309360560115174"/>
    <n v="4.0586376329482814"/>
    <n v="8.5047399091750648"/>
    <n v="-3.4270516606777622E-2"/>
    <n v="-1.2935829806179799"/>
    <n v="-48.317728216659631"/>
    <n v="434.77811627528996"/>
    <n v="227.64802379946599"/>
    <s v="Medianas"/>
    <n v="2024"/>
    <n v="3"/>
    <d v="2025-11-04T00:00:00"/>
    <x v="18"/>
    <x v="10"/>
  </r>
  <r>
    <n v="2025"/>
    <n v="9"/>
    <n v="8"/>
    <x v="23"/>
    <s v="Diversos"/>
    <n v="8"/>
    <s v="2c624232cdd221771294dfbb310aca000a0df6ac8b66b696d90ef06fdefb64a3"/>
    <s v="1fdf26a6fd55ee3b01ed15163fbd21c844fce1e79898ad2d3ed4519ab872f9ee"/>
    <x v="20"/>
    <n v="133832.09915999998"/>
    <n v="69278.503639999995"/>
    <n v="163901.69105999998"/>
    <n v="89591.69445000001"/>
    <n v="49708.507870000001"/>
    <n v="20125.884590000001"/>
    <n v="53652.347549999991"/>
    <n v="27253.234059999992"/>
    <n v="35081594.755000003"/>
    <n v="34439164.060000002"/>
    <n v="141.197"/>
    <n v="136.08000000000001"/>
    <n v="0"/>
    <n v="0"/>
    <n v="36218.777479999997"/>
    <n v="14474.280349999999"/>
    <n v="64574.980250000001"/>
    <n v="39291.828009999997"/>
    <n v="0"/>
    <n v="0"/>
    <n v="0"/>
    <n v="0"/>
    <n v="0"/>
    <n v="0"/>
    <s v="Diversos"/>
    <s v="Daños Sin Autos"/>
    <s v="Diversos"/>
    <x v="6"/>
    <x v="1"/>
    <n v="2435676.4140999997"/>
    <n v="1891357.54091"/>
    <n v="770211891.61088026"/>
    <n v="686509089.51392007"/>
    <n v="736376107.87258017"/>
    <n v="657385268.86126006"/>
    <n v="28533293.443849999"/>
    <n v="24344761.40859"/>
    <n v="7125790.0811699983"/>
    <n v="6803443.1380700013"/>
    <n v="133832.09915999998"/>
    <n v="69278.503639999995"/>
    <n v="0.46903838641468087"/>
    <n v="0.28457253072751498"/>
    <n v="64553.595519999988"/>
    <n v="93.179835198876987"/>
    <n v="100"/>
    <n v="100"/>
    <n v="5.4946584195360746"/>
    <n v="3.6628983225809133"/>
    <n v="1.7376010500187587E-2"/>
    <n v="1.8174421702334454E-2"/>
    <n v="1.0091418263529817E-2"/>
    <n v="1.0538493471264732E-2"/>
    <m/>
    <m/>
    <m/>
    <n v="0"/>
    <m/>
    <n v="0"/>
    <m/>
    <n v="0"/>
    <m/>
    <n v="146.98794056833057"/>
    <n v="37.142440552002476"/>
    <n v="29.050691820052137"/>
    <n v="0.69758591403577042"/>
    <n v="150.2285198586747"/>
    <n v="64.347100963501362"/>
    <n v="56.08794201683088"/>
    <n v="36.837889920306608"/>
    <s v="Resto"/>
    <n v="2024"/>
    <n v="3"/>
    <d v="2025-11-04T00:00:00"/>
    <x v="6"/>
    <x v="20"/>
  </r>
  <r>
    <n v="2025"/>
    <n v="9"/>
    <n v="8"/>
    <x v="23"/>
    <s v="Miscelaneos"/>
    <n v="8"/>
    <s v="2c624232cdd221771294dfbb310aca000a0df6ac8b66b696d90ef06fdefb64a3"/>
    <s v="1fdf26a6fd55ee3b01ed15163fbd21c844fce1e79898ad2d3ed4519ab872f9ee"/>
    <x v="6"/>
    <n v="38059.003979999994"/>
    <n v="32406.726159999998"/>
    <n v="51686.161789999991"/>
    <n v="41935.258699999998"/>
    <n v="12564.771310000004"/>
    <n v="10213.109490000003"/>
    <n v="15242.248530000001"/>
    <n v="13260.638299999999"/>
    <n v="35081594.755000003"/>
    <n v="34439164.060000002"/>
    <n v="141.197"/>
    <n v="136.08000000000001"/>
    <n v="0"/>
    <n v="0"/>
    <n v="8672.2667899999997"/>
    <n v="7496.2711600000002"/>
    <n v="23929.595809999999"/>
    <n v="18368.41057"/>
    <n v="0"/>
    <n v="0"/>
    <n v="0"/>
    <n v="0"/>
    <n v="0"/>
    <n v="0"/>
    <s v="Miscelaneos"/>
    <s v="Daños Sin Autos"/>
    <s v="Diversos"/>
    <x v="8"/>
    <x v="1"/>
    <n v="2435676.4140999997"/>
    <n v="1891357.54091"/>
    <n v="770211891.61088026"/>
    <n v="686509089.51392007"/>
    <n v="736376107.87258017"/>
    <n v="657385268.86126006"/>
    <n v="14354404.674479999"/>
    <n v="10957933.478320003"/>
    <n v="2576722.12989"/>
    <n v="2337530.29054"/>
    <n v="133832.09915999998"/>
    <n v="69278.503639999995"/>
    <n v="0.26513815684507802"/>
    <n v="0.29573756971709947"/>
    <n v="5652.2778199999957"/>
    <n v="17.441681063657288"/>
    <n v="28.43787418629622"/>
    <n v="46.777462643244817"/>
    <n v="1.562564048314401"/>
    <n v="1.7134108945053277"/>
    <n v="4.9413680046409662E-3"/>
    <n v="5.1684191777967873E-3"/>
    <n v="4.720509408396246E-3"/>
    <n v="4.929639846681654E-3"/>
    <m/>
    <m/>
    <m/>
    <n v="0"/>
    <m/>
    <n v="0"/>
    <m/>
    <n v="0"/>
    <m/>
    <n v="23.02591411854138"/>
    <n v="33.013925736476949"/>
    <n v="31.515400351073303"/>
    <n v="0.48762616520611757"/>
    <n v="15.68774134365758"/>
    <n v="30.275810848232787"/>
    <n v="36.240757507387251"/>
    <n v="40.810668573813352"/>
    <s v="Resto"/>
    <n v="2024"/>
    <n v="3"/>
    <d v="2025-11-04T00:00:00"/>
    <x v="8"/>
    <x v="6"/>
  </r>
  <r>
    <n v="2025"/>
    <n v="9"/>
    <n v="8"/>
    <x v="23"/>
    <s v="Tecnicos"/>
    <n v="8"/>
    <s v="2c624232cdd221771294dfbb310aca000a0df6ac8b66b696d90ef06fdefb64a3"/>
    <s v="1fdf26a6fd55ee3b01ed15163fbd21c844fce1e79898ad2d3ed4519ab872f9ee"/>
    <x v="7"/>
    <n v="95773.095180000004"/>
    <n v="36871.777479999997"/>
    <n v="112215.52927"/>
    <n v="47656.435750000004"/>
    <n v="37143.736560000005"/>
    <n v="9912.7751000000026"/>
    <n v="38410.099019999987"/>
    <n v="13992.595760000004"/>
    <n v="35081594.755000003"/>
    <n v="34439164.060000002"/>
    <n v="141.197"/>
    <n v="136.08000000000001"/>
    <n v="0"/>
    <n v="0"/>
    <n v="27546.510690000003"/>
    <n v="6978.0091900000007"/>
    <n v="40645.384439999994"/>
    <n v="20923.417440000001"/>
    <n v="0"/>
    <n v="0"/>
    <n v="0"/>
    <n v="0"/>
    <n v="0"/>
    <n v="0"/>
    <s v="Tecnicos"/>
    <s v="Daños Sin Autos"/>
    <s v="Diversos"/>
    <x v="7"/>
    <x v="1"/>
    <n v="2435676.4140999997"/>
    <n v="1891357.54091"/>
    <n v="770211891.61088026"/>
    <n v="686509089.51392007"/>
    <n v="736376107.87258017"/>
    <n v="657385268.86126006"/>
    <n v="14178888.769369997"/>
    <n v="13386827.930269996"/>
    <n v="4549067.9512800006"/>
    <n v="4465912.8475300027"/>
    <n v="133832.09915999998"/>
    <n v="69278.503639999995"/>
    <n v="0.67546263136568385"/>
    <n v="0.27543326673099577"/>
    <n v="58901.317700000007"/>
    <n v="159.74634727590575"/>
    <n v="71.562125813703787"/>
    <n v="53.222537356755183"/>
    <n v="3.932094371221674"/>
    <n v="1.9494874280755854"/>
    <n v="1.2434642495546622E-2"/>
    <n v="1.3006002524537668E-2"/>
    <n v="5.3709088551335731E-3"/>
    <n v="5.6088536245830784E-3"/>
    <m/>
    <m/>
    <m/>
    <n v="0"/>
    <m/>
    <n v="0"/>
    <m/>
    <n v="0"/>
    <m/>
    <n v="274.7057326055949"/>
    <n v="38.783059574497933"/>
    <n v="26.884451408334993"/>
    <n v="0.81651311780358504"/>
    <n v="294.76174278297276"/>
    <n v="94.257867083877244"/>
    <n v="67.772789135907132"/>
    <n v="33.350236451622415"/>
    <s v="Resto"/>
    <n v="2024"/>
    <n v="3"/>
    <d v="2025-11-04T00:00:00"/>
    <x v="7"/>
    <x v="7"/>
  </r>
  <r>
    <n v="2025"/>
    <n v="9"/>
    <n v="8"/>
    <x v="23"/>
    <s v="Vida Total"/>
    <n v="8"/>
    <s v="2c624232cdd221771294dfbb310aca000a0df6ac8b66b696d90ef06fdefb64a3"/>
    <s v="1fdf26a6fd55ee3b01ed15163fbd21c844fce1e79898ad2d3ed4519ab872f9ee"/>
    <x v="32"/>
    <n v="383626.22360000003"/>
    <n v="332799.49020999996"/>
    <n v="472322.24000000011"/>
    <n v="380953.94964000001"/>
    <n v="173608.04511999997"/>
    <n v="157059.77299000003"/>
    <n v="226242.17252999995"/>
    <n v="196362.8535400001"/>
    <n v="35081594.755000003"/>
    <n v="34439164.060000002"/>
    <n v="141.197"/>
    <n v="136.08000000000001"/>
    <n v="1291.6491699999999"/>
    <n v="3425.1155899999999"/>
    <n v="132858.6967"/>
    <n v="118508.34165"/>
    <n v="264927.26697"/>
    <n v="234480.86043"/>
    <n v="104075.22427000001"/>
    <n v="97085.66264000001"/>
    <n v="277042.63575000002"/>
    <n v="234714.62757000001"/>
    <n v="2508.3635800000002"/>
    <n v="999.2"/>
    <s v="Vida Total"/>
    <s v="Totales"/>
    <s v="Vida Total"/>
    <x v="36"/>
    <x v="1"/>
    <n v="2435676.4140999997"/>
    <n v="1891357.54091"/>
    <n v="770211891.61088026"/>
    <n v="686509089.51392007"/>
    <n v="736376107.87258017"/>
    <n v="657385268.86126006"/>
    <n v="311861035.33652008"/>
    <n v="282737917.87033993"/>
    <n v="162873465.04233998"/>
    <n v="151002766.76715994"/>
    <n v="383626.22360000003"/>
    <n v="332799.49020999996"/>
    <n v="0.12301191240067558"/>
    <n v="0.11770599879801678"/>
    <n v="50826.733390000067"/>
    <n v="15.272479341217693"/>
    <n v="100"/>
    <n v="100"/>
    <n v="15.750295128663581"/>
    <n v="17.595800001404186"/>
    <n v="4.9807881153023321E-2"/>
    <n v="5.2096506051549037E-2"/>
    <n v="4.8477069756736546E-2"/>
    <n v="5.0624725860754977E-2"/>
    <n v="3.3372307687523549E-2"/>
    <n v="8.8835283783064295E-2"/>
    <n v="8.0432093008775483E-4"/>
    <n v="6989.5616299999965"/>
    <n v="7.1993757264836811"/>
    <n v="42328.008180000004"/>
    <n v="18.033817754871851"/>
    <n v="1509.1635800000001"/>
    <n v="151.03718775020019"/>
    <n v="10.536289347020489"/>
    <n v="45.254478041370255"/>
    <n v="47.193513695256463"/>
    <n v="0.10659074826882908"/>
    <n v="12.109151853953048"/>
    <n v="12.984602020039592"/>
    <n v="50.149121386982308"/>
    <n v="50.540731312856344"/>
    <s v="Resto"/>
    <n v="2024"/>
    <n v="3"/>
    <d v="2025-11-04T00:00:00"/>
    <x v="36"/>
    <x v="32"/>
  </r>
  <r>
    <n v="2025"/>
    <n v="9"/>
    <n v="8"/>
    <x v="23"/>
    <s v="Vida Gpo y Col"/>
    <n v="8"/>
    <s v="2c624232cdd221771294dfbb310aca000a0df6ac8b66b696d90ef06fdefb64a3"/>
    <s v="1fdf26a6fd55ee3b01ed15163fbd21c844fce1e79898ad2d3ed4519ab872f9ee"/>
    <x v="31"/>
    <n v="311368.90298000001"/>
    <n v="264645.61819999997"/>
    <n v="372871.64769000007"/>
    <n v="286700.37384999997"/>
    <n v="135661.57820000002"/>
    <n v="128524.37785999999"/>
    <n v="183379.13928000003"/>
    <n v="160234.08269999994"/>
    <n v="35081594.755000003"/>
    <n v="34439164.060000002"/>
    <n v="141.197"/>
    <n v="136.08000000000001"/>
    <n v="1291.6491699999999"/>
    <n v="3425.1155899999999"/>
    <n v="106129.99306000001"/>
    <n v="93532.758730000001"/>
    <n v="221327.83900000001"/>
    <n v="184534.37792"/>
    <n v="96186.091079999998"/>
    <n v="87505.040430000008"/>
    <n v="215182.8119"/>
    <n v="177140.57777"/>
    <n v="0"/>
    <n v="0"/>
    <s v="Vida Gpo y Col"/>
    <s v="Vida"/>
    <s v="Vida"/>
    <x v="37"/>
    <x v="1"/>
    <n v="2435676.4140999997"/>
    <n v="1891357.54091"/>
    <n v="770211891.61088026"/>
    <n v="686509089.51392007"/>
    <n v="736376107.87258017"/>
    <n v="657385268.86126006"/>
    <n v="73920693.182379976"/>
    <n v="70894248.025429994"/>
    <n v="45785142.94049"/>
    <n v="42057026.428480007"/>
    <n v="383626.22360000003"/>
    <n v="332799.49020999996"/>
    <n v="0.42122021530801762"/>
    <n v="0.37329631891302484"/>
    <n v="46723.284780000045"/>
    <n v="17.655038121466269"/>
    <n v="81.164655548849709"/>
    <n v="79.521040742281741"/>
    <n v="12.783672789107051"/>
    <n v="13.992363288047033"/>
    <n v="4.0426395174031807E-2"/>
    <n v="4.2283949689725424E-2"/>
    <n v="3.8549470391918805E-2"/>
    <n v="4.0257308877399402E-2"/>
    <n v="0.13012065625884484"/>
    <n v="0.29109955904917273"/>
    <m/>
    <n v="8681.0506499999901"/>
    <n v="9.920629265858615"/>
    <n v="38042.234129999997"/>
    <n v="21.475731088217497"/>
    <n v="0"/>
    <m/>
    <n v="5.5531880090285091"/>
    <n v="43.569404941094547"/>
    <n v="48.564710322492694"/>
    <n v="0.29630043609633022"/>
    <n v="13.468259143691363"/>
    <n v="19.938540175939924"/>
    <n v="47.951488407203939"/>
    <n v="50.685817886219908"/>
    <s v="Resto"/>
    <n v="2024"/>
    <n v="3"/>
    <d v="2025-11-04T00:00:00"/>
    <x v="37"/>
    <x v="31"/>
  </r>
  <r>
    <n v="2025"/>
    <n v="9"/>
    <n v="8"/>
    <x v="23"/>
    <s v="Vida Individual"/>
    <n v="8"/>
    <s v="2c624232cdd221771294dfbb310aca000a0df6ac8b66b696d90ef06fdefb64a3"/>
    <s v="1fdf26a6fd55ee3b01ed15163fbd21c844fce1e79898ad2d3ed4519ab872f9ee"/>
    <x v="20"/>
    <n v="72257.320619999999"/>
    <n v="68153.872010000006"/>
    <n v="99450.592309999993"/>
    <n v="94253.575790000003"/>
    <n v="37946.466919999999"/>
    <n v="28535.395130000001"/>
    <n v="42863.03325"/>
    <n v="36128.770840000012"/>
    <n v="35081594.755000003"/>
    <n v="34439164.060000002"/>
    <n v="141.197"/>
    <n v="136.08000000000001"/>
    <n v="0"/>
    <n v="0"/>
    <n v="26728.70364"/>
    <n v="24975.582920000001"/>
    <n v="43599.427969999997"/>
    <n v="49946.482509999994"/>
    <n v="7889.1331900000005"/>
    <n v="9580.6222100000014"/>
    <n v="61859.823850000001"/>
    <n v="57574.049799999993"/>
    <n v="2508.3635800000002"/>
    <n v="999.2"/>
    <s v="Vida Individual"/>
    <s v="Vida"/>
    <s v="Vida"/>
    <x v="35"/>
    <x v="1"/>
    <n v="2435676.4140999997"/>
    <n v="1891357.54091"/>
    <n v="770211891.61088026"/>
    <n v="686509089.51392007"/>
    <n v="736376107.87258017"/>
    <n v="657385268.86126006"/>
    <n v="237940342.15414003"/>
    <n v="211843669.84491"/>
    <n v="117088322.10185003"/>
    <n v="108945740.33868003"/>
    <n v="383626.22360000003"/>
    <n v="332799.49020999996"/>
    <n v="3.0367830846099658E-2"/>
    <n v="3.2171776508542929E-2"/>
    <n v="4103.4486099999922"/>
    <n v="6.0208591074589313"/>
    <n v="18.835344451150288"/>
    <n v="20.478959257718273"/>
    <n v="2.9666223395565297"/>
    <n v="3.6034367133571545"/>
    <n v="9.3814859789915078E-3"/>
    <n v="9.8125563618236163E-3"/>
    <n v="9.9275993648177442E-3"/>
    <n v="1.0367416983355578E-2"/>
    <n v="3.3155929417338337E-3"/>
    <n v="2.5998039378260042E-2"/>
    <n v="1.0541985261057825E-3"/>
    <n v="-1691.4890200000009"/>
    <n v="-17.65531489420874"/>
    <n v="4285.7740500000073"/>
    <n v="7.4439336209418672"/>
    <n v="1509.1635800000001"/>
    <n v="151.03718775020019"/>
    <n v="32.980345101673024"/>
    <n v="52.515740404435718"/>
    <n v="41.869074035607383"/>
    <n v="3.2408412930362104E-2"/>
    <n v="7.0193385500369354"/>
    <n v="-12.707710775687209"/>
    <n v="61.305170467813362"/>
    <n v="50.004688348172536"/>
    <s v="Resto"/>
    <n v="2024"/>
    <n v="3"/>
    <d v="2025-11-04T00:00:00"/>
    <x v="35"/>
    <x v="20"/>
  </r>
  <r>
    <n v="2025"/>
    <n v="9"/>
    <n v="8"/>
    <x v="23"/>
    <s v="Camiones"/>
    <n v="8"/>
    <s v="2c624232cdd221771294dfbb310aca000a0df6ac8b66b696d90ef06fdefb64a3"/>
    <s v="1fdf26a6fd55ee3b01ed15163fbd21c844fce1e79898ad2d3ed4519ab872f9ee"/>
    <x v="28"/>
    <n v="750514.80228999991"/>
    <n v="478600.36772000004"/>
    <n v="902823.13721999992"/>
    <n v="597689.3112600001"/>
    <n v="386849.39477000001"/>
    <n v="243094.07976999995"/>
    <n v="473720.58576000005"/>
    <n v="315273.6556800002"/>
    <n v="35081594.755000003"/>
    <n v="34439164.060000002"/>
    <n v="141.197"/>
    <n v="136.08000000000001"/>
    <n v="0"/>
    <n v="0"/>
    <n v="383361.68372000003"/>
    <n v="241082.64846"/>
    <n v="644040.77811000007"/>
    <n v="423713.42685000005"/>
    <n v="0"/>
    <n v="0"/>
    <n v="0"/>
    <n v="0"/>
    <n v="0"/>
    <n v="0"/>
    <s v="Camiones"/>
    <s v="Automóviles"/>
    <s v="Automóviles"/>
    <x v="10"/>
    <x v="1"/>
    <n v="2435676.4140999997"/>
    <n v="1891357.54091"/>
    <n v="770211891.61088026"/>
    <n v="686509089.51392007"/>
    <n v="736376107.87258017"/>
    <n v="657385268.86126006"/>
    <n v="53875874.311059996"/>
    <n v="49568265.397800006"/>
    <n v="30548482.174040005"/>
    <n v="28997259.902610004"/>
    <n v="1437589.4380099999"/>
    <n v="1010183.11368"/>
    <n v="1.3930443113680091"/>
    <n v="0.96553785749630416"/>
    <n v="271914.43456999987"/>
    <n v="56.814505986564654"/>
    <n v="52.206477207352663"/>
    <n v="47.377585433645287"/>
    <n v="30.81340353526889"/>
    <n v="25.304595105255888"/>
    <n v="9.7442640196104435E-2"/>
    <n v="0.10192003709330916"/>
    <n v="6.971508098441509E-2"/>
    <n v="7.2803634396773773E-2"/>
    <m/>
    <m/>
    <m/>
    <n v="0"/>
    <m/>
    <n v="0"/>
    <m/>
    <n v="0"/>
    <m/>
    <n v="59.135670904043458"/>
    <n v="51.544538973732443"/>
    <n v="50.792706434404479"/>
    <n v="1.266345714219292"/>
    <n v="59.016704922090945"/>
    <n v="51.999143123212541"/>
    <n v="59.524442667281406"/>
    <n v="56.897571137236191"/>
    <s v="Medianas"/>
    <n v="2024"/>
    <n v="3"/>
    <d v="2025-11-04T00:00:00"/>
    <x v="10"/>
    <x v="28"/>
  </r>
  <r>
    <n v="2025"/>
    <n v="9"/>
    <n v="8"/>
    <x v="23"/>
    <s v="Automoviles Turistas"/>
    <n v="8"/>
    <s v="2c624232cdd221771294dfbb310aca000a0df6ac8b66b696d90ef06fdefb64a3"/>
    <s v="1fdf26a6fd55ee3b01ed15163fbd21c844fce1e79898ad2d3ed4519ab872f9ee"/>
    <x v="8"/>
    <n v="13005.399380000001"/>
    <n v="14808.950699999999"/>
    <n v="21145.91865"/>
    <n v="23118.152379999996"/>
    <n v="4846.0890899999995"/>
    <n v="2712.9942000000005"/>
    <n v="5222.7881800000014"/>
    <n v="6481.57798"/>
    <n v="35081594.755000003"/>
    <n v="34439164.060000002"/>
    <n v="141.197"/>
    <n v="136.08000000000001"/>
    <n v="0"/>
    <n v="0"/>
    <n v="4846.0890899999995"/>
    <n v="2712.9942000000001"/>
    <n v="14720.38451"/>
    <n v="16540.45433"/>
    <n v="0"/>
    <n v="0"/>
    <n v="0"/>
    <n v="0"/>
    <n v="0"/>
    <n v="0"/>
    <s v="Automoviles Turistas"/>
    <s v="Automóviles"/>
    <s v="Automóviles"/>
    <x v="12"/>
    <x v="1"/>
    <n v="2435676.4140999997"/>
    <n v="1891357.54091"/>
    <n v="770211891.61088026"/>
    <n v="686509089.51392007"/>
    <n v="736376107.87258017"/>
    <n v="657385268.86126006"/>
    <n v="1588548.4696399998"/>
    <n v="1271754.1878799999"/>
    <n v="828130.02439999999"/>
    <n v="647638.39746000012"/>
    <n v="1437589.4380099999"/>
    <n v="1010183.11368"/>
    <n v="0.81869704504183693"/>
    <n v="1.1644507123413808"/>
    <n v="-1803.5513199999987"/>
    <n v="-12.178792113880144"/>
    <n v="0.90466714877947896"/>
    <n v="1.4659669617770996"/>
    <n v="0.53395431777030988"/>
    <n v="0.78297996966109751"/>
    <n v="1.6885482451847779E-3"/>
    <n v="1.7661354355416443E-3"/>
    <n v="2.1571383287125037E-3"/>
    <n v="2.2527049816087985E-3"/>
    <m/>
    <m/>
    <m/>
    <n v="0"/>
    <m/>
    <n v="0"/>
    <m/>
    <n v="0"/>
    <m/>
    <n v="78.625117960075215"/>
    <n v="37.26213204534438"/>
    <n v="18.319962399496681"/>
    <n v="0.58518456609650238"/>
    <n v="78.625117960075229"/>
    <n v="-11.003747440594037"/>
    <n v="32.920940935394086"/>
    <n v="16.402174607013954"/>
    <s v="Medianas"/>
    <n v="2024"/>
    <n v="3"/>
    <d v="2025-11-04T00:00:00"/>
    <x v="12"/>
    <x v="8"/>
  </r>
  <r>
    <n v="2025"/>
    <n v="9"/>
    <n v="8"/>
    <x v="23"/>
    <s v="Automoviles"/>
    <n v="8"/>
    <s v="2c624232cdd221771294dfbb310aca000a0df6ac8b66b696d90ef06fdefb64a3"/>
    <s v="1fdf26a6fd55ee3b01ed15163fbd21c844fce1e79898ad2d3ed4519ab872f9ee"/>
    <x v="14"/>
    <n v="1437589.4380099999"/>
    <n v="1010183.11368"/>
    <n v="1809302.0733699999"/>
    <n v="1291265.2014899999"/>
    <n v="797920.19053999998"/>
    <n v="616683.09393999993"/>
    <n v="1012205.55262"/>
    <n v="793110.34232999978"/>
    <n v="35081594.755000003"/>
    <n v="34439164.060000002"/>
    <n v="141.197"/>
    <n v="136.08000000000001"/>
    <n v="0"/>
    <n v="0"/>
    <n v="794533.31099000003"/>
    <n v="612391.07025999995"/>
    <n v="1279455.00563"/>
    <n v="934153.10848000005"/>
    <n v="0"/>
    <n v="0"/>
    <n v="0"/>
    <n v="0"/>
    <n v="0"/>
    <n v="0"/>
    <s v="Automoviles"/>
    <s v="Totales"/>
    <s v="Automoviles Total"/>
    <x v="11"/>
    <x v="1"/>
    <n v="2435676.4140999997"/>
    <n v="1891357.54091"/>
    <n v="770211891.61088026"/>
    <n v="686509089.51392007"/>
    <n v="736376107.87258017"/>
    <n v="657385268.86126006"/>
    <n v="155156263.74667996"/>
    <n v="139227565.87292001"/>
    <n v="88685882.672319964"/>
    <n v="83821223.317339987"/>
    <n v="1437589.4380099999"/>
    <n v="1010183.11368"/>
    <n v="0.92654295952699584"/>
    <n v="0.72556257616544473"/>
    <n v="427406.32432999997"/>
    <n v="42.309787061575378"/>
    <n v="100"/>
    <n v="100"/>
    <n v="59.022184953956611"/>
    <n v="53.410478549389694"/>
    <n v="0.18664856433251309"/>
    <n v="0.1952248888361211"/>
    <n v="0.14714781335164198"/>
    <n v="0.15366683154155028"/>
    <m/>
    <m/>
    <m/>
    <n v="0"/>
    <m/>
    <n v="0"/>
    <m/>
    <n v="0"/>
    <m/>
    <n v="29.38901655987889"/>
    <n v="55.504038179671824"/>
    <n v="61.046664271934091"/>
    <n v="0.89971500141480965"/>
    <n v="29.742798282912396"/>
    <n v="36.964165083372166"/>
    <n v="62.099355389115388"/>
    <n v="65.555749341395156"/>
    <s v="Medianas"/>
    <n v="2024"/>
    <n v="3"/>
    <d v="2025-11-04T00:00:00"/>
    <x v="11"/>
    <x v="14"/>
  </r>
  <r>
    <n v="2025"/>
    <n v="9"/>
    <n v="8"/>
    <x v="23"/>
    <s v="Automoviles Residentes"/>
    <n v="8"/>
    <s v="2c624232cdd221771294dfbb310aca000a0df6ac8b66b696d90ef06fdefb64a3"/>
    <s v="1fdf26a6fd55ee3b01ed15163fbd21c844fce1e79898ad2d3ed4519ab872f9ee"/>
    <x v="12"/>
    <n v="674069.23634000006"/>
    <n v="516773.79525999998"/>
    <n v="885333.01750000007"/>
    <n v="670457.73785000003"/>
    <n v="406224.70668000018"/>
    <n v="370876.01996999996"/>
    <n v="533262.17867999978"/>
    <n v="471355.10866999964"/>
    <n v="35081594.755000003"/>
    <n v="34439164.060000002"/>
    <n v="141.197"/>
    <n v="136.08000000000001"/>
    <n v="0"/>
    <n v="0"/>
    <n v="406325.53818000003"/>
    <n v="368595.4276"/>
    <n v="620693.84300999995"/>
    <n v="493899.22730000003"/>
    <n v="0"/>
    <n v="0"/>
    <n v="0"/>
    <n v="0"/>
    <n v="0"/>
    <n v="0"/>
    <s v="Automoviles Residentes"/>
    <s v="Automóviles"/>
    <s v="Automóviles"/>
    <x v="13"/>
    <x v="1"/>
    <n v="2435676.4140999997"/>
    <n v="1891357.54091"/>
    <n v="770211891.61088026"/>
    <n v="686509089.51392007"/>
    <n v="736376107.87258017"/>
    <n v="657385268.86126006"/>
    <n v="94745679.091170013"/>
    <n v="85247038.221249983"/>
    <n v="54974799.952469975"/>
    <n v="52348957.372600004"/>
    <n v="1437589.4380099999"/>
    <n v="1010183.11368"/>
    <n v="0.71145116358432547"/>
    <n v="0.60620733112013392"/>
    <n v="157295.44108000008"/>
    <n v="30.437967738062532"/>
    <n v="46.888855643867856"/>
    <n v="51.156447604577629"/>
    <n v="27.674827100917408"/>
    <n v="27.32290347447271"/>
    <n v="8.7517375891223895E-2"/>
    <n v="9.1538716307270326E-2"/>
    <n v="7.5275594038514415E-2"/>
    <n v="7.8610492163167733E-2"/>
    <m/>
    <m/>
    <m/>
    <n v="0"/>
    <m/>
    <n v="0"/>
    <m/>
    <n v="0"/>
    <m/>
    <n v="9.5311329950260806"/>
    <n v="60.264537347184422"/>
    <n v="71.767574782580496"/>
    <n v="0.73892894022572753"/>
    <n v="10.23618519243945"/>
    <n v="25.672163206884989"/>
    <n v="65.463117244656431"/>
    <n v="74.629682985130671"/>
    <s v="Medianas"/>
    <n v="2024"/>
    <n v="3"/>
    <d v="2025-11-04T00:00:00"/>
    <x v="13"/>
    <x v="12"/>
  </r>
  <r>
    <n v="2025"/>
    <n v="9"/>
    <n v="8"/>
    <x v="23"/>
    <s v="Daños Sin Autos"/>
    <n v="8"/>
    <s v="2c624232cdd221771294dfbb310aca000a0df6ac8b66b696d90ef06fdefb64a3"/>
    <s v="1fdf26a6fd55ee3b01ed15163fbd21c844fce1e79898ad2d3ed4519ab872f9ee"/>
    <x v="15"/>
    <n v="555118.52822999994"/>
    <n v="503671.84402999998"/>
    <n v="754510.9423"/>
    <n v="662205.21236"/>
    <n v="136957.85921"/>
    <n v="204808.18978000002"/>
    <n v="145881.61724999998"/>
    <n v="239724.40604000003"/>
    <n v="35081594.755000003"/>
    <n v="34439164.060000002"/>
    <n v="141.197"/>
    <n v="136.08000000000001"/>
    <n v="0"/>
    <n v="0"/>
    <n v="76685.062890000001"/>
    <n v="77304.036300000007"/>
    <n v="235751.39120000001"/>
    <n v="204283.63455000002"/>
    <n v="0"/>
    <n v="0"/>
    <n v="0"/>
    <n v="0"/>
    <n v="0"/>
    <n v="0"/>
    <s v="Daños Sin Autos"/>
    <s v="Totales"/>
    <s v="Daños Sin Autos Total"/>
    <x v="24"/>
    <x v="1"/>
    <n v="2435676.4140999997"/>
    <n v="1891357.54091"/>
    <n v="770211891.61088026"/>
    <n v="686509089.51392007"/>
    <n v="736376107.87258017"/>
    <n v="657385268.86126006"/>
    <n v="128019015.01128"/>
    <n v="109121030.81238005"/>
    <n v="38205787.818519995"/>
    <n v="42701209.275690004"/>
    <n v="1992707.96624"/>
    <n v="1513854.95771"/>
    <n v="0.43362193357063983"/>
    <n v="0.46157174311888666"/>
    <n v="51446.68419999996"/>
    <n v="10.21432601599539"/>
    <n v="27.857495309633439"/>
    <n v="33.270812468844547"/>
    <n v="22.791144382580896"/>
    <n v="26.630176110840754"/>
    <n v="7.2073481891974225E-2"/>
    <n v="7.5385190026569363E-2"/>
    <n v="7.3367104925970136E-2"/>
    <n v="7.6617452183325233E-2"/>
    <m/>
    <m/>
    <m/>
    <n v="0"/>
    <m/>
    <n v="0"/>
    <m/>
    <n v="0"/>
    <m/>
    <n v="-33.1287194339656"/>
    <n v="24.671822727065383"/>
    <n v="40.663021411179201"/>
    <n v="0.35847411355724118"/>
    <n v="-0.80069998880512028"/>
    <n v="15.403953781866964"/>
    <n v="32.527936526552296"/>
    <n v="37.84152189688951"/>
    <s v="Resto"/>
    <n v="2024"/>
    <n v="3"/>
    <d v="2025-11-04T00:00:00"/>
    <x v="24"/>
    <x v="15"/>
  </r>
  <r>
    <n v="2025"/>
    <n v="9"/>
    <n v="8"/>
    <x v="23"/>
    <s v="Daños"/>
    <n v="8"/>
    <s v="2c624232cdd221771294dfbb310aca000a0df6ac8b66b696d90ef06fdefb64a3"/>
    <s v="1fdf26a6fd55ee3b01ed15163fbd21c844fce1e79898ad2d3ed4519ab872f9ee"/>
    <x v="20"/>
    <n v="1992707.96624"/>
    <n v="1513854.95771"/>
    <n v="2563813.0156700001"/>
    <n v="1953470.4138499999"/>
    <n v="934878.04974999989"/>
    <n v="821491.28371999972"/>
    <n v="1158087.1698700006"/>
    <n v="1032834.7483700005"/>
    <n v="35081594.755000003"/>
    <n v="34439164.060000002"/>
    <n v="141.197"/>
    <n v="136.08000000000001"/>
    <n v="0"/>
    <n v="0"/>
    <n v="871218.37387999997"/>
    <n v="689695.10655999999"/>
    <n v="1515206.39683"/>
    <n v="1138436.74303"/>
    <n v="0"/>
    <n v="0"/>
    <n v="0"/>
    <n v="0"/>
    <n v="0"/>
    <n v="0"/>
    <s v="Daños"/>
    <s v="Totales"/>
    <s v="Daños Total"/>
    <x v="23"/>
    <x v="1"/>
    <n v="2435676.4140999997"/>
    <n v="1891357.54091"/>
    <n v="770211891.61088026"/>
    <n v="686509089.51392007"/>
    <n v="736376107.87258017"/>
    <n v="657385268.86126006"/>
    <n v="283175278.75795996"/>
    <n v="248348596.68529999"/>
    <n v="126891670.49083996"/>
    <n v="126522432.59303005"/>
    <n v="1992707.96624"/>
    <n v="1513854.95771"/>
    <n v="0.70370124644363419"/>
    <n v="0.60956855722777137"/>
    <n v="478853.00852999999"/>
    <n v="31.631366406089413"/>
    <n v="100"/>
    <n v="100"/>
    <n v="81.813329336537507"/>
    <n v="80.040654660230445"/>
    <n v="0.25872204622448736"/>
    <n v="0.27061007886269051"/>
    <n v="0.22051491827761216"/>
    <n v="0.23028428372487553"/>
    <m/>
    <m/>
    <m/>
    <n v="0"/>
    <m/>
    <n v="0"/>
    <m/>
    <n v="0"/>
    <m/>
    <n v="13.802552537933854"/>
    <n v="46.914955206105901"/>
    <n v="54.264860681413296"/>
    <n v="0.7367528901887116"/>
    <n v="26.319349752296439"/>
    <n v="33.095352561900881"/>
    <n v="57.498329976872917"/>
    <n v="60.582646403729534"/>
    <s v="Resto"/>
    <n v="2024"/>
    <n v="3"/>
    <d v="2025-11-04T00:00:00"/>
    <x v="23"/>
    <x v="20"/>
  </r>
  <r>
    <n v="2025"/>
    <n v="9"/>
    <n v="8"/>
    <x v="23"/>
    <s v="Total General"/>
    <n v="8"/>
    <s v="2c624232cdd221771294dfbb310aca000a0df6ac8b66b696d90ef06fdefb64a3"/>
    <s v="1fdf26a6fd55ee3b01ed15163fbd21c844fce1e79898ad2d3ed4519ab872f9ee"/>
    <x v="52"/>
    <n v="2435676.4140999997"/>
    <n v="1891357.54091"/>
    <n v="3107660.4746499993"/>
    <n v="2388418.8238299997"/>
    <n v="1126492.2921500003"/>
    <n v="1006150.6805899995"/>
    <n v="1406321.51146"/>
    <n v="1266256.1316500003"/>
    <n v="35081594.755000003"/>
    <n v="34439164.060000002"/>
    <n v="141.197"/>
    <n v="136.08000000000001"/>
    <n v="1291.6491699999999"/>
    <n v="3425.1155899999999"/>
    <n v="1022078.4236699999"/>
    <n v="836164.81694000005"/>
    <n v="1835661.0010599999"/>
    <n v="1424205.77642"/>
    <n v="104075.22427000001"/>
    <n v="97085.66264000001"/>
    <n v="277042.63575000002"/>
    <n v="234714.62757000001"/>
    <n v="2508.3635800000002"/>
    <n v="999.2"/>
    <s v="Total General"/>
    <s v="Totales"/>
    <s v="Total General"/>
    <x v="26"/>
    <x v="1"/>
    <n v="2435676.4140999997"/>
    <n v="1891357.54091"/>
    <n v="770211891.61088026"/>
    <n v="686509089.51392007"/>
    <n v="736376107.87258017"/>
    <n v="657385268.86126006"/>
    <n v="770211891.61088026"/>
    <n v="686509089.51392007"/>
    <n v="414187189.75591999"/>
    <n v="392042358.71284997"/>
    <n v="2435676.4140999997"/>
    <n v="1891357.54091"/>
    <n v="0.3162345895498756"/>
    <n v="0.275503641510292"/>
    <n v="544318.87318999972"/>
    <n v="28.779268933366687"/>
    <n v="100"/>
    <n v="100"/>
    <n v="100"/>
    <n v="100"/>
    <n v="0.3162345895498756"/>
    <n v="0.33076526900591136"/>
    <n v="0.275503641510292"/>
    <n v="0.28770914568655592"/>
    <n v="1.3512544457386796E-2"/>
    <n v="3.5969664811402971E-2"/>
    <n v="3.256718842335472E-4"/>
    <n v="6989.5616299999965"/>
    <n v="7.1993757264836811"/>
    <n v="42328.008180000004"/>
    <n v="18.033817754871851"/>
    <n v="1509.1635800000001"/>
    <n v="151.03718775020019"/>
    <n v="11.96059535430949"/>
    <n v="46.249669522141659"/>
    <n v="53.197275439835892"/>
    <n v="0.27197661347610508"/>
    <n v="22.234086266672026"/>
    <n v="28.890152775132492"/>
    <n v="55.679040034069594"/>
    <n v="58.71095531165814"/>
    <s v="Resto"/>
    <n v="2024"/>
    <n v="3"/>
    <d v="2025-11-04T00:00:00"/>
    <x v="26"/>
    <x v="52"/>
  </r>
  <r>
    <n v="2025"/>
    <n v="9"/>
    <n v="8"/>
    <x v="23"/>
    <s v="Total General Sin Pensiones"/>
    <n v="8"/>
    <s v="2c624232cdd221771294dfbb310aca000a0df6ac8b66b696d90ef06fdefb64a3"/>
    <s v="1fdf26a6fd55ee3b01ed15163fbd21c844fce1e79898ad2d3ed4519ab872f9ee"/>
    <x v="49"/>
    <n v="2435676.4140999997"/>
    <n v="1891357.54091"/>
    <n v="3107660.4746499998"/>
    <n v="2388418.8238299997"/>
    <n v="1126492.2921500003"/>
    <n v="1006150.6805899995"/>
    <n v="1406321.51146"/>
    <n v="1266256.1316500003"/>
    <n v="35081594.755000003"/>
    <n v="34439164.060000002"/>
    <n v="141.197"/>
    <n v="136.08000000000001"/>
    <n v="1291.6491699999999"/>
    <n v="3425.1155899999999"/>
    <n v="1022078.4236699999"/>
    <n v="836164.81694000005"/>
    <n v="1835661.0010599999"/>
    <n v="1424205.77642"/>
    <n v="104075.22427000001"/>
    <n v="97085.66264000001"/>
    <n v="277042.63575000002"/>
    <n v="234714.62757000001"/>
    <n v="2508.3635800000002"/>
    <n v="999.2"/>
    <s v="Total General Sin Pensiones"/>
    <s v="Totales"/>
    <s v="Total General Sin Pensiones"/>
    <x v="25"/>
    <x v="1"/>
    <n v="2435676.4140999997"/>
    <n v="1891357.54091"/>
    <n v="770211891.61088026"/>
    <n v="686509089.51392007"/>
    <n v="736376107.87258017"/>
    <n v="657385268.86126006"/>
    <n v="736376107.87258017"/>
    <n v="657385268.86126006"/>
    <n v="388158878.08341002"/>
    <n v="368517055.66387999"/>
    <n v="2435676.4140999997"/>
    <n v="1891357.54091"/>
    <n v="0.33076526900591136"/>
    <n v="0.28770914568655592"/>
    <n v="544318.87318999972"/>
    <n v="28.779268933366687"/>
    <n v="100"/>
    <n v="100"/>
    <n v="100"/>
    <n v="100"/>
    <n v="0.3162345895498756"/>
    <n v="0.33076526900591136"/>
    <n v="0.275503641510292"/>
    <n v="0.28770914568655592"/>
    <n v="1.4133433059184587E-2"/>
    <n v="3.7622436793934989E-2"/>
    <n v="3.4063619842946325E-4"/>
    <n v="6989.5616299999965"/>
    <n v="7.1993757264836811"/>
    <n v="42328.008180000004"/>
    <n v="18.033817754871851"/>
    <n v="1509.1635800000001"/>
    <n v="151.03718775020019"/>
    <n v="11.96059535430949"/>
    <n v="46.249669522141659"/>
    <n v="53.197275439835892"/>
    <n v="0.29021422818208281"/>
    <n v="22.234086266672026"/>
    <n v="28.890152775132492"/>
    <n v="55.679040034069594"/>
    <n v="58.71095531165814"/>
    <s v="Resto"/>
    <n v="2024"/>
    <n v="3"/>
    <d v="2025-11-04T00:00:00"/>
    <x v="25"/>
    <x v="49"/>
  </r>
  <r>
    <n v="2025"/>
    <n v="9"/>
    <n v="81"/>
    <x v="24"/>
    <s v="Incendio"/>
    <n v="53"/>
    <s v="2858dcd1057d3eae7f7d5f782167e24b61153c01551450a628cee722509f6529"/>
    <s v="1fdf26a6fd55ee3b01ed15163fbd21c844fce1e79898ad2d3ed4519ab872f9ee"/>
    <x v="33"/>
    <n v="162794.03609000001"/>
    <n v="139891.83575"/>
    <n v="223476.92859"/>
    <n v="203059.87946000003"/>
    <n v="102870.65026000001"/>
    <n v="23699.994119999996"/>
    <n v="155931.02934000004"/>
    <n v="28842.925690000022"/>
    <n v="35081594.755000003"/>
    <n v="34439164.060000002"/>
    <n v="141.197"/>
    <n v="136.08000000000001"/>
    <n v="0"/>
    <n v="0"/>
    <n v="19998.698"/>
    <n v="1438.70425"/>
    <n v="79402.567299999995"/>
    <n v="77697.861380000002"/>
    <n v="0"/>
    <n v="0"/>
    <n v="0"/>
    <n v="0"/>
    <n v="0"/>
    <n v="0"/>
    <s v="Incendio"/>
    <s v="Daños Sin Autos"/>
    <s v="Incendio"/>
    <x v="0"/>
    <x v="1"/>
    <n v="1354763.1550999999"/>
    <n v="1282462.571049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59253027146894288"/>
    <n v="0.60529522502526345"/>
    <n v="22902.20034000001"/>
    <n v="16.371363072916157"/>
    <m/>
    <m/>
    <n v="12.016420396226646"/>
    <n v="10.90806382251494"/>
    <n v="2.1136266248696845E-2"/>
    <n v="2.2107457636060254E-2"/>
    <n v="2.0377273642370828E-2"/>
    <n v="2.1280038111034082E-2"/>
    <m/>
    <m/>
    <m/>
    <n v="0"/>
    <m/>
    <n v="0"/>
    <m/>
    <n v="0"/>
    <m/>
    <n v="334.05348431369157"/>
    <n v="63.190674996919661"/>
    <n v="16.941656382545538"/>
    <n v="0.63249525100086901"/>
    <n v="1290.0492752419409"/>
    <n v="2.1940191013272825"/>
    <n v="25.186462705217849"/>
    <n v="1.8516651867207417"/>
    <s v="Resto"/>
    <n v="2024"/>
    <n v="3"/>
    <d v="2025-11-04T00:00:00"/>
    <x v="0"/>
    <x v="33"/>
  </r>
  <r>
    <n v="2025"/>
    <n v="9"/>
    <n v="81"/>
    <x v="24"/>
    <s v="Maritimo y Transportes"/>
    <n v="53"/>
    <s v="2858dcd1057d3eae7f7d5f782167e24b61153c01551450a628cee722509f6529"/>
    <s v="1fdf26a6fd55ee3b01ed15163fbd21c844fce1e79898ad2d3ed4519ab872f9ee"/>
    <x v="20"/>
    <n v="53024.44124"/>
    <n v="69124.861000000004"/>
    <n v="67141.626829999994"/>
    <n v="85455.699339999992"/>
    <n v="51652.848190000004"/>
    <n v="19990.376110000001"/>
    <n v="65481.864300000001"/>
    <n v="27285.34977999999"/>
    <n v="35081594.755000003"/>
    <n v="34439164.060000002"/>
    <n v="141.197"/>
    <n v="136.08000000000001"/>
    <n v="0"/>
    <n v="0"/>
    <n v="17434.60615"/>
    <n v="19990.376110000001"/>
    <n v="44834.81222"/>
    <n v="63531.976029999998"/>
    <n v="0"/>
    <n v="0"/>
    <n v="0"/>
    <n v="0"/>
    <n v="0"/>
    <n v="0"/>
    <s v="Maritimo y Transportes"/>
    <s v="Daños Sin Autos"/>
    <s v="Maritimo y Transportes"/>
    <x v="19"/>
    <x v="1"/>
    <n v="1354763.1550999999"/>
    <n v="1282462.5710499999"/>
    <n v="770211891.61088026"/>
    <n v="686509089.51392007"/>
    <n v="736376107.87258017"/>
    <n v="657385268.86126006"/>
    <n v="19761447.802860003"/>
    <n v="14710203.640279999"/>
    <n v="2527791.244059999"/>
    <n v="11141291.585630003"/>
    <n v="53024.44124"/>
    <n v="69124.861000000004"/>
    <n v="0.26832265413430872"/>
    <n v="0.46991097261712861"/>
    <n v="-16100.419760000004"/>
    <n v="-23.29179332454644"/>
    <n v="100"/>
    <n v="100"/>
    <n v="3.9139270240993582"/>
    <n v="5.3900100135791797"/>
    <n v="6.8843965949552674E-3"/>
    <n v="7.2007280889639013E-3"/>
    <n v="1.0069037985927263E-2"/>
    <n v="1.0515121691080771E-2"/>
    <m/>
    <m/>
    <m/>
    <n v="0"/>
    <m/>
    <n v="0"/>
    <m/>
    <n v="0"/>
    <m/>
    <n v="158.3885761116878"/>
    <n v="97.413281464312135"/>
    <n v="28.919227931612042"/>
    <n v="2.0433984931064972"/>
    <n v="-12.785001872583578"/>
    <n v="-29.429532934991887"/>
    <n v="38.886314644187884"/>
    <n v="31.465062727720731"/>
    <s v="Resto"/>
    <n v="2024"/>
    <n v="3"/>
    <d v="2025-11-04T00:00:00"/>
    <x v="19"/>
    <x v="20"/>
  </r>
  <r>
    <n v="2025"/>
    <n v="9"/>
    <n v="81"/>
    <x v="24"/>
    <s v="MyT Cascos"/>
    <n v="53"/>
    <s v="2858dcd1057d3eae7f7d5f782167e24b61153c01551450a628cee722509f6529"/>
    <s v="1fdf26a6fd55ee3b01ed15163fbd21c844fce1e79898ad2d3ed4519ab872f9ee"/>
    <x v="17"/>
    <n v="13114.96652"/>
    <n v="11201.279140000001"/>
    <n v="17499.581449999998"/>
    <n v="12338.662100000001"/>
    <n v="34793.426369999994"/>
    <n v="-14.13654"/>
    <n v="38395.406869999992"/>
    <n v="-12.705500000000001"/>
    <n v="35081594.755000003"/>
    <n v="34439164.060000002"/>
    <n v="141.197"/>
    <n v="136.08000000000001"/>
    <n v="0"/>
    <n v="0"/>
    <n v="575.18432999999993"/>
    <n v="-14.13654"/>
    <n v="131.23603"/>
    <n v="534.37833000000001"/>
    <n v="0"/>
    <n v="0"/>
    <n v="0"/>
    <n v="0"/>
    <n v="0"/>
    <n v="0"/>
    <s v="MyT Cascos"/>
    <s v="Daños Sin Autos"/>
    <s v="Maritimo y Transportes"/>
    <x v="18"/>
    <x v="1"/>
    <n v="1354763.1550999999"/>
    <n v="1282462.5710499999"/>
    <n v="770211891.61088026"/>
    <n v="686509089.51392007"/>
    <n v="736376107.87258017"/>
    <n v="657385268.86126006"/>
    <n v="9273622.9556900002"/>
    <n v="5743535.6412700005"/>
    <n v="-3535315.863200001"/>
    <n v="5844440.7108500013"/>
    <n v="53024.44124"/>
    <n v="69124.861000000004"/>
    <n v="0.14142225301442812"/>
    <n v="0.19502410779021812"/>
    <n v="1913.6873799999994"/>
    <n v="17.084543256905206"/>
    <n v="24.733813715525727"/>
    <n v="16.20441470399485"/>
    <n v="0.96806341910235494"/>
    <n v="0.87341957518721935"/>
    <n v="1.7027738292342322E-3"/>
    <n v="1.7810146716858671E-3"/>
    <n v="1.6316286719424238E-3"/>
    <n v="1.7039139254524443E-3"/>
    <m/>
    <m/>
    <m/>
    <n v="0"/>
    <m/>
    <n v="0"/>
    <m/>
    <n v="0"/>
    <m/>
    <n v="-246224.0612625154"/>
    <n v="265.29557903896193"/>
    <n v="-0.12620469344003868"/>
    <n v="-0.98416740445100226"/>
    <n v="-4168.7772962832487"/>
    <n v="-75.441363799314246"/>
    <n v="438.28232993637488"/>
    <n v="-2.6454179008344147"/>
    <s v="Resto"/>
    <n v="2024"/>
    <n v="3"/>
    <d v="2025-11-04T00:00:00"/>
    <x v="18"/>
    <x v="17"/>
  </r>
  <r>
    <n v="2025"/>
    <n v="9"/>
    <n v="81"/>
    <x v="24"/>
    <s v="MyT Carga"/>
    <n v="53"/>
    <s v="2858dcd1057d3eae7f7d5f782167e24b61153c01551450a628cee722509f6529"/>
    <s v="1fdf26a6fd55ee3b01ed15163fbd21c844fce1e79898ad2d3ed4519ab872f9ee"/>
    <x v="5"/>
    <n v="39909.474719999998"/>
    <n v="57923.581859999998"/>
    <n v="49642.045379999989"/>
    <n v="73117.037240000005"/>
    <n v="16859.42182"/>
    <n v="20004.512650000001"/>
    <n v="27086.457429999999"/>
    <n v="27298.055279999993"/>
    <n v="35081594.755000003"/>
    <n v="34439164.060000002"/>
    <n v="141.197"/>
    <n v="136.08000000000001"/>
    <n v="0"/>
    <n v="0"/>
    <n v="16859.42182"/>
    <n v="20004.512649999997"/>
    <n v="44703.57619"/>
    <n v="62997.597700000006"/>
    <n v="0"/>
    <n v="0"/>
    <n v="0"/>
    <n v="0"/>
    <n v="0"/>
    <n v="0"/>
    <s v="MyT Carga"/>
    <s v="Daños Sin Autos"/>
    <s v="Maritimo y Transportes"/>
    <x v="17"/>
    <x v="1"/>
    <n v="1354763.1550999999"/>
    <n v="1282462.5710499999"/>
    <n v="770211891.61088026"/>
    <n v="686509089.51392007"/>
    <n v="736376107.87258017"/>
    <n v="657385268.86126006"/>
    <n v="10487824.847170001"/>
    <n v="8966667.9990099985"/>
    <n v="6063107.107259999"/>
    <n v="5296850.8747799993"/>
    <n v="53024.44124"/>
    <n v="69124.861000000004"/>
    <n v="0.38053147627431094"/>
    <n v="0.64598780579804327"/>
    <n v="-18014.10714"/>
    <n v="-31.099781059016163"/>
    <n v="75.266186284474273"/>
    <n v="83.795585296005143"/>
    <n v="2.9458636049970033"/>
    <n v="4.5165904383919608"/>
    <n v="5.1816227657210355E-3"/>
    <n v="5.4197134172780347E-3"/>
    <n v="8.437409313984838E-3"/>
    <n v="8.8112077656283261E-3"/>
    <m/>
    <m/>
    <m/>
    <n v="0"/>
    <m/>
    <n v="0"/>
    <m/>
    <n v="0"/>
    <m/>
    <n v="-15.721906776869176"/>
    <n v="42.244158657270347"/>
    <n v="34.536042156975824"/>
    <n v="0.27806570990330076"/>
    <n v="-15.721906776869154"/>
    <n v="-29.039236697751104"/>
    <n v="37.713810072697001"/>
    <n v="31.754405533466866"/>
    <s v="Resto"/>
    <n v="2024"/>
    <n v="3"/>
    <d v="2025-11-04T00:00:00"/>
    <x v="17"/>
    <x v="5"/>
  </r>
  <r>
    <n v="2025"/>
    <n v="9"/>
    <n v="81"/>
    <x v="24"/>
    <s v="Responsabilidad Civil y Riesgos Profesionales"/>
    <n v="53"/>
    <s v="2858dcd1057d3eae7f7d5f782167e24b61153c01551450a628cee722509f6529"/>
    <s v="1fdf26a6fd55ee3b01ed15163fbd21c844fce1e79898ad2d3ed4519ab872f9ee"/>
    <x v="20"/>
    <n v="74625.491170000008"/>
    <n v="61639.245560000003"/>
    <n v="111286.93810999999"/>
    <n v="87752.105080000008"/>
    <n v="293629.9853"/>
    <n v="-5951.6643900000008"/>
    <n v="293228.54946999997"/>
    <n v="-3283.9620599999989"/>
    <n v="35081594.755000003"/>
    <n v="34439164.060000002"/>
    <n v="141.197"/>
    <n v="136.08000000000001"/>
    <n v="0"/>
    <n v="0"/>
    <n v="23999.183659999999"/>
    <n v="-5884.3062300000001"/>
    <n v="64960.973669999999"/>
    <n v="65595.27837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354763.1550999999"/>
    <n v="1282462.5710499999"/>
    <n v="770211891.61088026"/>
    <n v="686509089.51392007"/>
    <n v="736376107.87258017"/>
    <n v="657385268.86126006"/>
    <n v="16329723.705329999"/>
    <n v="14886594.835909994"/>
    <n v="6466126.8833499998"/>
    <n v="5654617.5786299994"/>
    <n v="74625.491170000008"/>
    <n v="61639.245560000003"/>
    <n v="0.45699175636169731"/>
    <n v="0.41405873028337914"/>
    <n v="12986.245610000005"/>
    <n v="21.068144965140956"/>
    <n v="100"/>
    <n v="100"/>
    <n v="5.5083791501911374"/>
    <n v="4.8063192604158154"/>
    <n v="9.6889559850760719E-3"/>
    <n v="1.0134154323066785E-2"/>
    <n v="8.9786495913176355E-3"/>
    <n v="9.3764263483988794E-3"/>
    <m/>
    <m/>
    <m/>
    <n v="0"/>
    <m/>
    <n v="0"/>
    <m/>
    <n v="0"/>
    <m/>
    <n v="-5033.5776693551088"/>
    <n v="393.47142738544733"/>
    <n v="-9.6556412005507362"/>
    <n v="4.5410489246056187"/>
    <n v="-507.85069168638415"/>
    <n v="-0.96699749701817383"/>
    <n v="36.94400238197661"/>
    <n v="-8.9706246794299567"/>
    <s v="Resto"/>
    <n v="2024"/>
    <n v="3"/>
    <d v="2025-11-04T00:00:00"/>
    <x v="22"/>
    <x v="20"/>
  </r>
  <r>
    <n v="2025"/>
    <n v="9"/>
    <n v="81"/>
    <x v="24"/>
    <s v="RC Aviones y Barcos"/>
    <n v="53"/>
    <s v="2858dcd1057d3eae7f7d5f782167e24b61153c01551450a628cee722509f6529"/>
    <s v="1fdf26a6fd55ee3b01ed15163fbd21c844fce1e79898ad2d3ed4519ab872f9ee"/>
    <x v="0"/>
    <n v="25046.656469999998"/>
    <n v="20249.036899999999"/>
    <n v="42287.469390000006"/>
    <n v="31754.52216"/>
    <n v="275998.37856999994"/>
    <n v="-2221.7994800000001"/>
    <n v="276128.11112999998"/>
    <n v="-1962.55063"/>
    <n v="35081594.755000003"/>
    <n v="34439164.060000002"/>
    <n v="141.197"/>
    <n v="136.08000000000001"/>
    <n v="0"/>
    <n v="0"/>
    <n v="6376.9964800000007"/>
    <n v="-2221.7994800000001"/>
    <n v="17692.914140000001"/>
    <n v="18246.32012"/>
    <n v="0"/>
    <n v="0"/>
    <n v="0"/>
    <n v="0"/>
    <n v="0"/>
    <n v="0"/>
    <s v="RC Aviones y Barcos"/>
    <s v="Daños Sin Autos"/>
    <s v="Responsabilidad Civil y Riesgos Profesionales"/>
    <x v="20"/>
    <x v="1"/>
    <n v="1354763.1550999999"/>
    <n v="1282462.5710499999"/>
    <n v="770211891.61088026"/>
    <n v="686509089.51392007"/>
    <n v="736376107.87258017"/>
    <n v="657385268.86126006"/>
    <n v="1654428.4389900002"/>
    <n v="1753080.82653"/>
    <n v="526599.48598999996"/>
    <n v="-6953.7859100000169"/>
    <n v="74625.491170000008"/>
    <n v="61639.245560000003"/>
    <n v="1.5139159772477404"/>
    <n v="1.1550543816100247"/>
    <n v="4797.6195699999989"/>
    <n v="23.693075348191005"/>
    <n v="33.563137846480181"/>
    <n v="32.850883744658212"/>
    <n v="1.8487848872854249"/>
    <n v="1.5789183526363155"/>
    <n v="3.2519176531558736E-3"/>
    <n v="3.4013401850259348E-3"/>
    <n v="2.9495657390839858E-3"/>
    <n v="3.0802389191160167E-3"/>
    <m/>
    <m/>
    <m/>
    <n v="0"/>
    <m/>
    <n v="0"/>
    <m/>
    <n v="0"/>
    <m/>
    <n v="-12522.290177599642"/>
    <n v="1101.937014629402"/>
    <n v="-10.97237113534027"/>
    <n v="52.411440936203476"/>
    <n v="-387.01944245661633"/>
    <n v="-3.0329730946318634"/>
    <n v="36.042657696410437"/>
    <n v="-12.176699002253393"/>
    <s v="Medianas"/>
    <n v="2024"/>
    <n v="3"/>
    <d v="2025-11-04T00:00:00"/>
    <x v="20"/>
    <x v="0"/>
  </r>
  <r>
    <n v="2025"/>
    <n v="9"/>
    <n v="81"/>
    <x v="24"/>
    <s v="RC General"/>
    <n v="53"/>
    <s v="2858dcd1057d3eae7f7d5f782167e24b61153c01551450a628cee722509f6529"/>
    <s v="1fdf26a6fd55ee3b01ed15163fbd21c844fce1e79898ad2d3ed4519ab872f9ee"/>
    <x v="31"/>
    <n v="49578.834699999999"/>
    <n v="41390.208659999997"/>
    <n v="68999.468720000004"/>
    <n v="55997.582919999993"/>
    <n v="17631.606730000003"/>
    <n v="-3729.8649099999998"/>
    <n v="17100.438340000001"/>
    <n v="-1321.4114299999987"/>
    <n v="35081594.755000003"/>
    <n v="34439164.060000002"/>
    <n v="141.197"/>
    <n v="136.08000000000001"/>
    <n v="0"/>
    <n v="0"/>
    <n v="17622.187180000001"/>
    <n v="-3662.50675"/>
    <n v="47268.059529999999"/>
    <n v="47348.958250000003"/>
    <n v="0"/>
    <n v="0"/>
    <n v="0"/>
    <n v="0"/>
    <n v="0"/>
    <n v="0"/>
    <s v="RC General"/>
    <s v="Daños Sin Autos"/>
    <s v="Responsabilidad Civil y Riesgos Profesionales"/>
    <x v="21"/>
    <x v="1"/>
    <n v="1354763.1550999999"/>
    <n v="1282462.5710499999"/>
    <n v="770211891.61088026"/>
    <n v="686509089.51392007"/>
    <n v="736376107.87258017"/>
    <n v="657385268.86126006"/>
    <n v="12779803.45988"/>
    <n v="11517178.810919996"/>
    <n v="5456545.1292399997"/>
    <n v="4845520.4425199972"/>
    <n v="74625.491170000008"/>
    <n v="61639.245560000003"/>
    <n v="0.38794676972650044"/>
    <n v="0.3593780155671103"/>
    <n v="8188.6260400000028"/>
    <n v="19.783968975043109"/>
    <n v="66.436862153519797"/>
    <n v="67.149116255341781"/>
    <n v="3.6595942629057112"/>
    <n v="3.2274009077794985"/>
    <n v="6.4370383319201962E-3"/>
    <n v="6.7328141380408471E-3"/>
    <n v="6.0290838522336476E-3"/>
    <n v="6.296187429282861E-3"/>
    <m/>
    <m/>
    <m/>
    <n v="0"/>
    <m/>
    <n v="0"/>
    <m/>
    <n v="0"/>
    <m/>
    <n v="-572.71435173774171"/>
    <n v="35.562769550128223"/>
    <n v="-9.0114667955384995"/>
    <n v="0.32312766251153091"/>
    <n v="-581.15098163300308"/>
    <n v="-0.17085638837683881"/>
    <n v="37.281384840466295"/>
    <n v="-7.7351369182446579"/>
    <s v="Resto"/>
    <n v="2024"/>
    <n v="3"/>
    <d v="2025-11-04T00:00:00"/>
    <x v="21"/>
    <x v="31"/>
  </r>
  <r>
    <n v="2025"/>
    <n v="9"/>
    <n v="81"/>
    <x v="24"/>
    <s v="Miscelaneos"/>
    <n v="53"/>
    <s v="2858dcd1057d3eae7f7d5f782167e24b61153c01551450a628cee722509f6529"/>
    <s v="1fdf26a6fd55ee3b01ed15163fbd21c844fce1e79898ad2d3ed4519ab872f9ee"/>
    <x v="31"/>
    <n v="33510.231"/>
    <n v="30769.950219999999"/>
    <n v="51554.521990000008"/>
    <n v="46783.574379999991"/>
    <n v="14374.27879"/>
    <n v="6850.2971499999994"/>
    <n v="16922.450510000002"/>
    <n v="22918.459569999999"/>
    <n v="35081594.755000003"/>
    <n v="34439164.060000002"/>
    <n v="141.197"/>
    <n v="136.08000000000001"/>
    <n v="0"/>
    <n v="0"/>
    <n v="14935.88348"/>
    <n v="4436.5097599999999"/>
    <n v="33438.591529999998"/>
    <n v="35179.833619999998"/>
    <n v="0"/>
    <n v="0"/>
    <n v="0"/>
    <n v="0"/>
    <n v="0"/>
    <n v="0"/>
    <s v="Miscelaneos"/>
    <s v="Daños Sin Autos"/>
    <s v="Diversos"/>
    <x v="8"/>
    <x v="1"/>
    <n v="1354763.1550999999"/>
    <n v="1282462.5710499999"/>
    <n v="770211891.61088026"/>
    <n v="686509089.51392007"/>
    <n v="736376107.87258017"/>
    <n v="657385268.86126006"/>
    <n v="14354404.674479999"/>
    <n v="10957933.478320003"/>
    <n v="2576722.12989"/>
    <n v="2337530.29054"/>
    <n v="119743.58064"/>
    <n v="102089.85964"/>
    <n v="0.23344911725650466"/>
    <n v="0.28080066630152095"/>
    <n v="2740.280780000001"/>
    <n v="8.9057043004861836"/>
    <n v="27.984991613659833"/>
    <n v="30.140065162695134"/>
    <n v="2.4735121319066646"/>
    <n v="2.3992864130769518"/>
    <n v="4.3507807870784921E-3"/>
    <n v="4.5506950377317903E-3"/>
    <n v="4.4820892672792628E-3"/>
    <n v="4.6806570937162175E-3"/>
    <m/>
    <m/>
    <m/>
    <n v="0"/>
    <m/>
    <n v="0"/>
    <m/>
    <n v="0"/>
    <m/>
    <n v="109.83438346174519"/>
    <n v="42.895194575053814"/>
    <n v="22.262945181976313"/>
    <n v="0.55785133457962877"/>
    <n v="236.65841591656954"/>
    <n v="-4.9495461201103925"/>
    <n v="44.666604652292307"/>
    <n v="12.610945827435099"/>
    <s v="Resto"/>
    <n v="2024"/>
    <n v="3"/>
    <d v="2025-11-04T00:00:00"/>
    <x v="8"/>
    <x v="31"/>
  </r>
  <r>
    <n v="2025"/>
    <n v="9"/>
    <n v="81"/>
    <x v="24"/>
    <s v="Diversos"/>
    <n v="53"/>
    <s v="2858dcd1057d3eae7f7d5f782167e24b61153c01551450a628cee722509f6529"/>
    <s v="1fdf26a6fd55ee3b01ed15163fbd21c844fce1e79898ad2d3ed4519ab872f9ee"/>
    <x v="6"/>
    <n v="119743.58064"/>
    <n v="102089.85964"/>
    <n v="173052.26366"/>
    <n v="148194.10983"/>
    <n v="12801.391749999999"/>
    <n v="5197.3594100000018"/>
    <n v="15119.40883"/>
    <n v="71843.398779999989"/>
    <n v="35081594.755000003"/>
    <n v="34439164.060000002"/>
    <n v="141.197"/>
    <n v="136.08000000000001"/>
    <n v="0"/>
    <n v="0"/>
    <n v="28078.776829999999"/>
    <n v="3744.28604"/>
    <n v="120471.73884999999"/>
    <n v="123669.35917"/>
    <n v="0"/>
    <n v="0"/>
    <n v="0"/>
    <n v="0"/>
    <n v="0"/>
    <n v="0"/>
    <s v="Diversos"/>
    <s v="Daños Sin Autos"/>
    <s v="Diversos"/>
    <x v="6"/>
    <x v="1"/>
    <n v="1354763.1550999999"/>
    <n v="1282462.5710499999"/>
    <n v="770211891.61088026"/>
    <n v="686509089.51392007"/>
    <n v="736376107.87258017"/>
    <n v="657385268.86126006"/>
    <n v="28533293.443849999"/>
    <n v="24344761.40859"/>
    <n v="7125790.0811699983"/>
    <n v="6803443.1380700013"/>
    <n v="119743.58064"/>
    <n v="102089.85964"/>
    <n v="0.41966266836893745"/>
    <n v="0.41935042174608372"/>
    <n v="17653.721000000005"/>
    <n v="17.292335460399698"/>
    <n v="100"/>
    <n v="100"/>
    <n v="8.8387095699514582"/>
    <n v="7.9604552947237455"/>
    <n v="1.5546836129673235E-2"/>
    <n v="1.6261198504381676E-2"/>
    <n v="1.4870867873327694E-2"/>
    <n v="1.5529684718497376E-2"/>
    <m/>
    <m/>
    <m/>
    <n v="0"/>
    <m/>
    <n v="0"/>
    <m/>
    <n v="0"/>
    <m/>
    <n v="146.30568602528092"/>
    <n v="10.690670582572951"/>
    <n v="5.090965379252629"/>
    <n v="0.17964873514626623"/>
    <n v="649.91003705475453"/>
    <n v="-2.5856205138125143"/>
    <n v="23.307355814761696"/>
    <n v="3.0276586416631952"/>
    <s v="Resto"/>
    <n v="2024"/>
    <n v="3"/>
    <d v="2025-11-04T00:00:00"/>
    <x v="6"/>
    <x v="6"/>
  </r>
  <r>
    <n v="2025"/>
    <n v="9"/>
    <n v="81"/>
    <x v="24"/>
    <s v="Tecnicos"/>
    <n v="53"/>
    <s v="2858dcd1057d3eae7f7d5f782167e24b61153c01551450a628cee722509f6529"/>
    <s v="1fdf26a6fd55ee3b01ed15163fbd21c844fce1e79898ad2d3ed4519ab872f9ee"/>
    <x v="9"/>
    <n v="86233.34964"/>
    <n v="71319.909419999996"/>
    <n v="121497.74167"/>
    <n v="101410.53545"/>
    <n v="-1572.8870400000003"/>
    <n v="-1652.9377399999996"/>
    <n v="-1803.0416800000003"/>
    <n v="48924.939210000011"/>
    <n v="35081594.755000003"/>
    <n v="34439164.060000002"/>
    <n v="141.197"/>
    <n v="136.08000000000001"/>
    <n v="0"/>
    <n v="0"/>
    <n v="13142.89335"/>
    <n v="-692.22371999999996"/>
    <n v="87033.147319999989"/>
    <n v="88489.525549999991"/>
    <n v="0"/>
    <n v="0"/>
    <n v="0"/>
    <n v="0"/>
    <n v="0"/>
    <n v="0"/>
    <s v="Tecnicos"/>
    <s v="Daños Sin Autos"/>
    <s v="Diversos"/>
    <x v="7"/>
    <x v="1"/>
    <n v="1354763.1550999999"/>
    <n v="1282462.5710499999"/>
    <n v="770211891.61088026"/>
    <n v="686509089.51392007"/>
    <n v="736376107.87258017"/>
    <n v="657385268.86126006"/>
    <n v="14178888.769369997"/>
    <n v="13386827.930269996"/>
    <n v="4549067.9512800006"/>
    <n v="4465912.8475300027"/>
    <n v="119743.58064"/>
    <n v="102089.85964"/>
    <n v="0.60818129715698144"/>
    <n v="0.53276182969927477"/>
    <n v="14913.440220000004"/>
    <n v="20.91062697819115"/>
    <n v="72.015008386340156"/>
    <n v="69.859934837304877"/>
    <n v="6.3651974380447935"/>
    <n v="5.5611688816467932"/>
    <n v="1.1196055342594744E-2"/>
    <n v="1.1710503466649884E-2"/>
    <n v="1.038877860604843E-2"/>
    <n v="1.0849027624781158E-2"/>
    <m/>
    <m/>
    <m/>
    <n v="0"/>
    <m/>
    <n v="0"/>
    <m/>
    <n v="0"/>
    <m/>
    <n v="-4.8429349795110488"/>
    <n v="-1.8239892646712226"/>
    <n v="-2.3176385856940982"/>
    <n v="-3.4576028690831644E-2"/>
    <n v="-1998.6482217049715"/>
    <n v="-1.6458199102639459"/>
    <n v="15.101020421192787"/>
    <n v="-0.78226628032813539"/>
    <s v="Resto"/>
    <n v="2024"/>
    <n v="3"/>
    <d v="2025-11-04T00:00:00"/>
    <x v="7"/>
    <x v="9"/>
  </r>
  <r>
    <n v="2025"/>
    <n v="9"/>
    <n v="81"/>
    <x v="24"/>
    <s v="Riesgos Catastroficos"/>
    <n v="53"/>
    <s v="2858dcd1057d3eae7f7d5f782167e24b61153c01551450a628cee722509f6529"/>
    <s v="1fdf26a6fd55ee3b01ed15163fbd21c844fce1e79898ad2d3ed4519ab872f9ee"/>
    <x v="20"/>
    <n v="219600.46544"/>
    <n v="175619.03068999999"/>
    <n v="292235.82357000001"/>
    <n v="238778.58988999994"/>
    <n v="9901.5920499999957"/>
    <n v="-37708.485730000008"/>
    <n v="54573.277970000003"/>
    <n v="1239633.6976299998"/>
    <n v="35081594.755000003"/>
    <n v="34439164.060000002"/>
    <n v="141.197"/>
    <n v="136.08000000000001"/>
    <n v="0"/>
    <n v="0"/>
    <n v="7379.9306299999998"/>
    <n v="5082.24665"/>
    <n v="19768.922870000002"/>
    <n v="19985.816870000002"/>
    <n v="0"/>
    <n v="0"/>
    <n v="0"/>
    <n v="0"/>
    <n v="0"/>
    <n v="0"/>
    <s v="Riesgos Catastroficos"/>
    <s v="Daños Sin Autos"/>
    <s v="Riesgos Catastroficos"/>
    <x v="15"/>
    <x v="1"/>
    <n v="1354763.1550999999"/>
    <n v="1282462.5710499999"/>
    <n v="770211891.61088026"/>
    <n v="686509089.51392007"/>
    <n v="736376107.87258017"/>
    <n v="657385268.86126006"/>
    <n v="33259292.609760001"/>
    <n v="29883949.022059996"/>
    <n v="4197920.345660001"/>
    <n v="3819120.5799400005"/>
    <n v="219600.46544"/>
    <n v="175619.03068999999"/>
    <n v="0.66026799792957058"/>
    <n v="0.58767009192914899"/>
    <n v="43981.434750000015"/>
    <n v="25.04366102990021"/>
    <n v="100"/>
    <n v="100"/>
    <n v="16.209509729675997"/>
    <n v="13.693891319277579"/>
    <n v="2.851169500651447E-2"/>
    <n v="2.9821780350048899E-2"/>
    <n v="2.5581457459557644E-2"/>
    <n v="2.6714780359196649E-2"/>
    <m/>
    <m/>
    <m/>
    <n v="0"/>
    <m/>
    <n v="0"/>
    <m/>
    <n v="0"/>
    <m/>
    <n v="-126.25825953579069"/>
    <n v="4.5089121419486888"/>
    <n v="-21.471753705646197"/>
    <n v="0.23586898356079355"/>
    <n v="45.2100053034616"/>
    <n v="-1.0852396047197455"/>
    <n v="37.330969818286306"/>
    <n v="25.429266579685212"/>
    <s v="Resto"/>
    <n v="2024"/>
    <n v="3"/>
    <d v="2025-11-04T00:00:00"/>
    <x v="15"/>
    <x v="20"/>
  </r>
  <r>
    <n v="2025"/>
    <n v="9"/>
    <n v="81"/>
    <x v="24"/>
    <s v="Huracan y Otros Riesgos Hidrometeorologicos"/>
    <n v="53"/>
    <s v="2858dcd1057d3eae7f7d5f782167e24b61153c01551450a628cee722509f6529"/>
    <s v="1fdf26a6fd55ee3b01ed15163fbd21c844fce1e79898ad2d3ed4519ab872f9ee"/>
    <x v="33"/>
    <n v="148331.45390999998"/>
    <n v="115282.86103"/>
    <n v="193311.61906999999"/>
    <n v="154758.07390999998"/>
    <n v="9415.5964899999981"/>
    <n v="-38071.767760000002"/>
    <n v="54018.230209999994"/>
    <n v="1239040.88316"/>
    <n v="35081594.755000003"/>
    <n v="34439164.060000002"/>
    <n v="141.197"/>
    <n v="136.08000000000001"/>
    <n v="0"/>
    <n v="0"/>
    <n v="7330.4366399999999"/>
    <n v="5045.9180800000004"/>
    <n v="12912.89277"/>
    <n v="13137.792029999999"/>
    <n v="0"/>
    <n v="0"/>
    <n v="0"/>
    <n v="0"/>
    <n v="0"/>
    <n v="0"/>
    <s v="Huracan y Otros Riesgos Hidrometeorologicos"/>
    <s v="Daños Sin Autos"/>
    <s v="Riesgos Catastroficos"/>
    <x v="14"/>
    <x v="1"/>
    <n v="1354763.1550999999"/>
    <n v="1282462.5710499999"/>
    <n v="770211891.61088026"/>
    <n v="686509089.51392007"/>
    <n v="736376107.87258017"/>
    <n v="657385268.86126006"/>
    <n v="20015897.230140001"/>
    <n v="17829353.362780001"/>
    <n v="3531534.8595499997"/>
    <n v="3750519.8539799992"/>
    <n v="219600.46544"/>
    <n v="175619.03068999999"/>
    <n v="0.74106822294551966"/>
    <n v="0.64659025307480233"/>
    <n v="33048.592879999982"/>
    <n v="28.667394775533683"/>
    <n v="67.546056249378779"/>
    <n v="65.643717868763062"/>
    <n v="10.948884559755474"/>
    <n v="8.9891793828816091"/>
    <n v="1.9258525546751584E-2"/>
    <n v="2.0143436529810214E-2"/>
    <n v="1.6792619761469663E-2"/>
    <n v="1.7536575048250774E-2"/>
    <m/>
    <m/>
    <m/>
    <n v="0"/>
    <m/>
    <n v="0"/>
    <m/>
    <n v="0"/>
    <m/>
    <n v="-124.73117757324752"/>
    <n v="6.3476735660616566"/>
    <n v="-33.024655547100458"/>
    <n v="0.2666148534408001"/>
    <n v="45.274586780449667"/>
    <n v="-1.7118497498395779"/>
    <n v="56.768353695544548"/>
    <n v="38.407656845820846"/>
    <s v="Resto"/>
    <n v="2024"/>
    <n v="3"/>
    <d v="2025-11-04T00:00:00"/>
    <x v="14"/>
    <x v="33"/>
  </r>
  <r>
    <n v="2025"/>
    <n v="9"/>
    <n v="81"/>
    <x v="24"/>
    <s v="Terremoto y Erupcion Volcanica"/>
    <n v="53"/>
    <s v="2858dcd1057d3eae7f7d5f782167e24b61153c01551450a628cee722509f6529"/>
    <s v="1fdf26a6fd55ee3b01ed15163fbd21c844fce1e79898ad2d3ed4519ab872f9ee"/>
    <x v="20"/>
    <n v="71269.011530000003"/>
    <n v="60336.16966"/>
    <n v="98924.204500000007"/>
    <n v="84020.515979999996"/>
    <n v="485.99556000000001"/>
    <n v="363.28203000000002"/>
    <n v="555.04775999999993"/>
    <n v="592.81447000000003"/>
    <n v="35081594.755000003"/>
    <n v="34439164.060000002"/>
    <n v="141.197"/>
    <n v="136.08000000000001"/>
    <n v="0"/>
    <n v="0"/>
    <n v="49.493989999999997"/>
    <n v="36.328569999999999"/>
    <n v="6856.0300999999999"/>
    <n v="6848.02484"/>
    <n v="0"/>
    <n v="0"/>
    <n v="0"/>
    <n v="0"/>
    <n v="0"/>
    <n v="0"/>
    <s v="Terremoto y Erupcion Volcanica"/>
    <s v="Daños Sin Autos"/>
    <s v="Riesgos Catastroficos"/>
    <x v="16"/>
    <x v="1"/>
    <n v="1354763.1550999999"/>
    <n v="1282462.5710499999"/>
    <n v="770211891.61088026"/>
    <n v="686509089.51392007"/>
    <n v="736376107.87258017"/>
    <n v="657385268.86126006"/>
    <n v="13243395.535650002"/>
    <n v="12054429.980210001"/>
    <n v="689036.33412999962"/>
    <n v="51228.88828999993"/>
    <n v="219600.46544"/>
    <n v="175619.03068999999"/>
    <n v="0.53814757203430486"/>
    <n v="0.50053108906066157"/>
    <n v="10932.841870000004"/>
    <n v="18.119880548612223"/>
    <n v="32.453943750621221"/>
    <n v="34.356282131236945"/>
    <n v="5.2606251699205231"/>
    <n v="4.7047119363959711"/>
    <n v="9.2531694597628878E-3"/>
    <n v="9.6783438202386832E-3"/>
    <n v="8.7888376980879857E-3"/>
    <n v="9.1782053109458767E-3"/>
    <m/>
    <m/>
    <m/>
    <n v="0"/>
    <m/>
    <n v="0"/>
    <m/>
    <n v="0"/>
    <m/>
    <n v="33.779135730991136"/>
    <n v="0.68191707667423573"/>
    <n v="0.60209660647523444"/>
    <n v="7.053264623753612E-2"/>
    <n v="36.23985199527533"/>
    <n v="0.11689881662286794"/>
    <n v="0.72190450272381379"/>
    <n v="0.53049705351244025"/>
    <s v="Resto"/>
    <n v="2024"/>
    <n v="3"/>
    <d v="2025-11-04T00:00:00"/>
    <x v="16"/>
    <x v="20"/>
  </r>
  <r>
    <n v="2025"/>
    <n v="9"/>
    <n v="81"/>
    <x v="24"/>
    <s v="Automoviles Turistas"/>
    <n v="53"/>
    <s v="2858dcd1057d3eae7f7d5f782167e24b61153c01551450a628cee722509f6529"/>
    <s v="1fdf26a6fd55ee3b01ed15163fbd21c844fce1e79898ad2d3ed4519ab872f9ee"/>
    <x v="0"/>
    <n v="27819.203129999998"/>
    <n v="33847.315909999998"/>
    <n v="51680.183660000002"/>
    <n v="54850.578879999994"/>
    <n v="8968.8968299999997"/>
    <n v="15049.190259999999"/>
    <n v="13278.885479999999"/>
    <n v="17286.003709999997"/>
    <n v="35081594.755000003"/>
    <n v="34439164.060000002"/>
    <n v="141.197"/>
    <n v="136.08000000000001"/>
    <n v="0"/>
    <n v="0"/>
    <n v="8968.8968299999997"/>
    <n v="15049.190259999999"/>
    <n v="31129.590489999999"/>
    <n v="36761.442270000007"/>
    <n v="0"/>
    <n v="0"/>
    <n v="0"/>
    <n v="0"/>
    <n v="0"/>
    <n v="0"/>
    <s v="Automoviles Turistas"/>
    <s v="Automóviles"/>
    <s v="Automóviles"/>
    <x v="12"/>
    <x v="1"/>
    <n v="1354763.1550999999"/>
    <n v="1282462.5710499999"/>
    <n v="770211891.61088026"/>
    <n v="686509089.51392007"/>
    <n v="736376107.87258017"/>
    <n v="657385268.86126006"/>
    <n v="1588548.4696399998"/>
    <n v="1271754.1878799999"/>
    <n v="828130.02439999999"/>
    <n v="647638.39746000012"/>
    <n v="724975.14052000002"/>
    <n v="734097.73840999999"/>
    <n v="1.7512341399506963"/>
    <n v="2.6614668331796962"/>
    <n v="-6028.1127799999995"/>
    <n v="-17.80972173991211"/>
    <n v="3.8372630418811644"/>
    <n v="4.610736982150458"/>
    <n v="2.0534366487068039"/>
    <n v="2.6392439572164617"/>
    <n v="3.6118895894760574E-3"/>
    <n v="3.7778524904034136E-3"/>
    <n v="4.9303521871743097E-3"/>
    <n v="5.1487791882880492E-3"/>
    <m/>
    <m/>
    <m/>
    <n v="0"/>
    <m/>
    <n v="0"/>
    <m/>
    <n v="0"/>
    <m/>
    <n v="-40.402794601920334"/>
    <n v="32.239948743636063"/>
    <n v="44.461990132440022"/>
    <n v="1.0830300273798406"/>
    <n v="-40.402794601920334"/>
    <n v="-15.319996801638025"/>
    <n v="28.811483507568621"/>
    <n v="40.937431533477195"/>
    <s v="Medianas"/>
    <n v="2024"/>
    <n v="3"/>
    <d v="2025-11-04T00:00:00"/>
    <x v="12"/>
    <x v="0"/>
  </r>
  <r>
    <n v="2025"/>
    <n v="9"/>
    <n v="81"/>
    <x v="24"/>
    <s v="Automoviles"/>
    <n v="53"/>
    <s v="2858dcd1057d3eae7f7d5f782167e24b61153c01551450a628cee722509f6529"/>
    <s v="1fdf26a6fd55ee3b01ed15163fbd21c844fce1e79898ad2d3ed4519ab872f9ee"/>
    <x v="17"/>
    <n v="724975.14052000002"/>
    <n v="734097.73840999999"/>
    <n v="1009962.79752"/>
    <n v="984876.9301900001"/>
    <n v="471798.26864999998"/>
    <n v="512562.99935000017"/>
    <n v="637831.21860000002"/>
    <n v="689534.90963000036"/>
    <n v="35081594.755000003"/>
    <n v="34439164.060000002"/>
    <n v="141.197"/>
    <n v="136.08000000000001"/>
    <n v="0"/>
    <n v="0"/>
    <n v="464695.54152999999"/>
    <n v="509072.81862999999"/>
    <n v="727943.25864999997"/>
    <n v="719038.63792000001"/>
    <n v="0"/>
    <n v="0"/>
    <n v="0"/>
    <n v="0"/>
    <n v="0"/>
    <n v="0"/>
    <s v="Automoviles"/>
    <s v="Totales"/>
    <s v="Automoviles Total"/>
    <x v="11"/>
    <x v="1"/>
    <n v="1354763.1550999999"/>
    <n v="1282462.5710499999"/>
    <n v="770211891.61088026"/>
    <n v="686509089.51392007"/>
    <n v="736376107.87258017"/>
    <n v="657385268.86126006"/>
    <n v="155156263.74667996"/>
    <n v="139227565.87292001"/>
    <n v="88685882.672319964"/>
    <n v="83821223.317339987"/>
    <n v="724975.14052000002"/>
    <n v="734097.73840999999"/>
    <n v="0.46725483265287321"/>
    <n v="0.52726465036388548"/>
    <n v="-9122.5978899999755"/>
    <n v="-1.2426952723977647"/>
    <n v="100"/>
    <n v="100"/>
    <n v="53.513054129855419"/>
    <n v="57.24126028948875"/>
    <n v="9.4126713494871048E-2"/>
    <n v="9.8451746705156162E-2"/>
    <n v="0.10693197652048203"/>
    <n v="0.11166933200094722"/>
    <m/>
    <m/>
    <m/>
    <n v="0"/>
    <m/>
    <n v="0"/>
    <m/>
    <n v="0"/>
    <m/>
    <n v="-7.9531161538572643"/>
    <n v="65.077854712589883"/>
    <n v="69.822173878395645"/>
    <n v="0.53198801707056187"/>
    <n v="-8.7172749115591479"/>
    <n v="1.2384064305304587"/>
    <n v="63.836780684224834"/>
    <n v="70.799090867025043"/>
    <s v="Resto"/>
    <n v="2024"/>
    <n v="3"/>
    <d v="2025-11-04T00:00:00"/>
    <x v="11"/>
    <x v="17"/>
  </r>
  <r>
    <n v="2025"/>
    <n v="9"/>
    <n v="81"/>
    <x v="24"/>
    <s v="Automoviles Residentes"/>
    <n v="53"/>
    <s v="2858dcd1057d3eae7f7d5f782167e24b61153c01551450a628cee722509f6529"/>
    <s v="1fdf26a6fd55ee3b01ed15163fbd21c844fce1e79898ad2d3ed4519ab872f9ee"/>
    <x v="14"/>
    <n v="697155.93738999998"/>
    <n v="700250.42249999999"/>
    <n v="958282.61386000004"/>
    <n v="930026.35131000006"/>
    <n v="462829.37182"/>
    <n v="497513.80909000023"/>
    <n v="624552.3331200002"/>
    <n v="672248.90592000016"/>
    <n v="35081594.755000003"/>
    <n v="34439164.060000002"/>
    <n v="141.197"/>
    <n v="136.08000000000001"/>
    <n v="0"/>
    <n v="0"/>
    <n v="455726.6447"/>
    <n v="494023.62836999999"/>
    <n v="696813.66816"/>
    <n v="682277.19565000001"/>
    <n v="0"/>
    <n v="0"/>
    <n v="0"/>
    <n v="0"/>
    <n v="0"/>
    <n v="0"/>
    <s v="Automoviles Residentes"/>
    <s v="Automóviles"/>
    <s v="Automóviles"/>
    <x v="13"/>
    <x v="1"/>
    <n v="1354763.1550999999"/>
    <n v="1282462.5710499999"/>
    <n v="770211891.61088026"/>
    <n v="686509089.51392007"/>
    <n v="736376107.87258017"/>
    <n v="657385268.86126006"/>
    <n v="94745679.091170013"/>
    <n v="85247038.221249983"/>
    <n v="54974799.952469975"/>
    <n v="52348957.372600004"/>
    <n v="724975.14052000002"/>
    <n v="734097.73840999999"/>
    <n v="0.73581818619839578"/>
    <n v="0.82143665881103289"/>
    <n v="-3094.4851100000087"/>
    <n v="-0.44191120927170591"/>
    <n v="96.162736958118828"/>
    <n v="95.389263017849544"/>
    <n v="51.459617481148612"/>
    <n v="54.602016332272285"/>
    <n v="9.0514823905394989E-2"/>
    <n v="9.4673894214752724E-2"/>
    <n v="0.10200162433330773"/>
    <n v="0.10652055281265918"/>
    <m/>
    <m/>
    <m/>
    <n v="0"/>
    <m/>
    <n v="0"/>
    <m/>
    <n v="0"/>
    <m/>
    <n v="-6.9715526757822772"/>
    <n v="66.388213453755043"/>
    <n v="71.047984135989623"/>
    <n v="0.84189368987272772"/>
    <n v="-7.752055057843787"/>
    <n v="2.1305816173661229"/>
    <n v="65.401507680437405"/>
    <n v="72.408052257901957"/>
    <s v="Medianas"/>
    <n v="2024"/>
    <n v="3"/>
    <d v="2025-11-04T00:00:00"/>
    <x v="13"/>
    <x v="14"/>
  </r>
  <r>
    <n v="2025"/>
    <n v="9"/>
    <n v="81"/>
    <x v="24"/>
    <s v="Total General Sin Pensiones"/>
    <n v="53"/>
    <s v="2858dcd1057d3eae7f7d5f782167e24b61153c01551450a628cee722509f6529"/>
    <s v="1fdf26a6fd55ee3b01ed15163fbd21c844fce1e79898ad2d3ed4519ab872f9ee"/>
    <x v="57"/>
    <n v="1354763.1550999999"/>
    <n v="1282462.5710499999"/>
    <n v="1877156.3782800003"/>
    <n v="1748117.31379"/>
    <n v="942654.73620000028"/>
    <n v="517790.57887000014"/>
    <n v="1222165.3485100006"/>
    <n v="2053856.3194499996"/>
    <n v="35081594.755000003"/>
    <n v="34439164.060000002"/>
    <n v="141.197"/>
    <n v="136.08000000000001"/>
    <n v="0"/>
    <n v="0"/>
    <n v="561586.73679999996"/>
    <n v="533444.12544999993"/>
    <n v="1057382.2735599999"/>
    <n v="1069518.9297400001"/>
    <n v="0"/>
    <n v="0"/>
    <n v="0"/>
    <n v="0"/>
    <n v="0"/>
    <n v="0"/>
    <s v="Total General Sin Pensiones"/>
    <s v="Totales"/>
    <s v="Total General Sin Pensiones"/>
    <x v="25"/>
    <x v="1"/>
    <n v="1354763.1550999999"/>
    <n v="1282462.5710499999"/>
    <n v="770211891.61088026"/>
    <n v="686509089.51392007"/>
    <n v="736376107.87258017"/>
    <n v="657385268.86126006"/>
    <n v="736376107.87258017"/>
    <n v="657385268.86126006"/>
    <n v="388158878.08341002"/>
    <n v="368517055.66387999"/>
    <n v="1354763.1550999999"/>
    <n v="1282462.5710499999"/>
    <n v="0.18397706560767763"/>
    <n v="0.19508538322915497"/>
    <n v="72300.584049999947"/>
    <n v="5.6376369714092212"/>
    <n v="100"/>
    <n v="100"/>
    <n v="100"/>
    <n v="100"/>
    <n v="0.17589486345978692"/>
    <n v="0.18397706560767763"/>
    <n v="0.18680926307298309"/>
    <n v="0.19508538322915497"/>
    <m/>
    <m/>
    <m/>
    <n v="0"/>
    <m/>
    <n v="0"/>
    <m/>
    <n v="0"/>
    <m/>
    <n v="82.053280740874442"/>
    <n v="69.58077747031875"/>
    <n v="40.374712725227191"/>
    <n v="0.24285280832799522"/>
    <n v="5.2756436911287841"/>
    <n v="-1.1347771266611018"/>
    <n v="53.111041374776121"/>
    <n v="49.877015788741588"/>
    <s v="Resto"/>
    <n v="2024"/>
    <n v="3"/>
    <d v="2025-11-04T00:00:00"/>
    <x v="25"/>
    <x v="57"/>
  </r>
  <r>
    <n v="2025"/>
    <n v="9"/>
    <n v="81"/>
    <x v="24"/>
    <s v="Daños Sin Autos"/>
    <n v="53"/>
    <s v="2858dcd1057d3eae7f7d5f782167e24b61153c01551450a628cee722509f6529"/>
    <s v="1fdf26a6fd55ee3b01ed15163fbd21c844fce1e79898ad2d3ed4519ab872f9ee"/>
    <x v="2"/>
    <n v="629788.01457999996"/>
    <n v="548364.83263999992"/>
    <n v="867193.58076000004"/>
    <n v="763240.38359999994"/>
    <n v="470856.46754999988"/>
    <n v="5227.5795199999966"/>
    <n v="584334.1299099999"/>
    <n v="1364321.4098199999"/>
    <n v="35081594.755000003"/>
    <n v="34439164.060000002"/>
    <n v="141.197"/>
    <n v="136.08000000000001"/>
    <n v="0"/>
    <n v="0"/>
    <n v="96891.195269999982"/>
    <n v="24371.306819999998"/>
    <n v="329439.01491000003"/>
    <n v="350480.29181999998"/>
    <n v="0"/>
    <n v="0"/>
    <n v="0"/>
    <n v="0"/>
    <n v="0"/>
    <n v="0"/>
    <s v="Daños Sin Autos"/>
    <s v="Totales"/>
    <s v="Daños Sin Autos Total"/>
    <x v="24"/>
    <x v="1"/>
    <n v="1354763.1550999999"/>
    <n v="1282462.5710499999"/>
    <n v="770211891.61088026"/>
    <n v="686509089.51392007"/>
    <n v="736376107.87258017"/>
    <n v="657385268.86126006"/>
    <n v="128019015.01128"/>
    <n v="109121030.81238005"/>
    <n v="38205787.818519995"/>
    <n v="42701209.275690004"/>
    <n v="1354763.1550999999"/>
    <n v="1282462.5710499999"/>
    <n v="0.49194880504627231"/>
    <n v="0.50252900706449943"/>
    <n v="81423.181940000039"/>
    <n v="14.848359539761757"/>
    <n v="46.486945870144595"/>
    <n v="42.758739710511257"/>
    <n v="46.486945870144595"/>
    <n v="42.758739710511257"/>
    <n v="8.1768149964915882E-2"/>
    <n v="8.5525318902521505E-2"/>
    <n v="7.9877286552501064E-2"/>
    <n v="8.3416051228207749E-2"/>
    <m/>
    <m/>
    <m/>
    <n v="0"/>
    <m/>
    <n v="0"/>
    <m/>
    <n v="0"/>
    <m/>
    <n v="8907.1603071472782"/>
    <n v="74.764278876283456"/>
    <n v="0.95330320415202285"/>
    <n v="1.2324218251606252"/>
    <n v="297.56257629355957"/>
    <n v="-6.003554950475321"/>
    <n v="29.410965576275121"/>
    <n v="6.9536882354904668"/>
    <s v="Resto"/>
    <n v="2024"/>
    <n v="3"/>
    <d v="2025-11-04T00:00:00"/>
    <x v="24"/>
    <x v="2"/>
  </r>
  <r>
    <n v="2025"/>
    <n v="9"/>
    <n v="81"/>
    <x v="24"/>
    <s v="Daños"/>
    <n v="53"/>
    <s v="2858dcd1057d3eae7f7d5f782167e24b61153c01551450a628cee722509f6529"/>
    <s v="1fdf26a6fd55ee3b01ed15163fbd21c844fce1e79898ad2d3ed4519ab872f9ee"/>
    <x v="34"/>
    <n v="1354763.1550999999"/>
    <n v="1282462.5710499999"/>
    <n v="1877156.3782800003"/>
    <n v="1748117.3137899998"/>
    <n v="942654.73620000028"/>
    <n v="517790.57887000014"/>
    <n v="1222165.3485100006"/>
    <n v="2053856.3194499996"/>
    <n v="35081594.755000003"/>
    <n v="34439164.060000002"/>
    <n v="141.197"/>
    <n v="136.08000000000001"/>
    <n v="0"/>
    <n v="0"/>
    <n v="561586.73679999996"/>
    <n v="533444.12544999993"/>
    <n v="1057382.2735599999"/>
    <n v="1069518.9297400001"/>
    <n v="0"/>
    <n v="0"/>
    <n v="0"/>
    <n v="0"/>
    <n v="0"/>
    <n v="0"/>
    <s v="Daños"/>
    <s v="Totales"/>
    <s v="Daños Total"/>
    <x v="23"/>
    <x v="1"/>
    <n v="1354763.1550999999"/>
    <n v="1282462.5710499999"/>
    <n v="770211891.61088026"/>
    <n v="686509089.51392007"/>
    <n v="736376107.87258017"/>
    <n v="657385268.86126006"/>
    <n v="283175278.75795996"/>
    <n v="248348596.68529999"/>
    <n v="126891670.49083996"/>
    <n v="126522432.59303005"/>
    <n v="1354763.1550999999"/>
    <n v="1282462.5710499999"/>
    <n v="0.47841858266800341"/>
    <n v="0.51639614161987746"/>
    <n v="72300.584049999947"/>
    <n v="5.6376369714092212"/>
    <n v="100"/>
    <n v="100"/>
    <n v="100"/>
    <n v="100"/>
    <n v="0.17589486345978692"/>
    <n v="0.18397706560767763"/>
    <n v="0.18680926307298309"/>
    <n v="0.19508538322915497"/>
    <m/>
    <m/>
    <m/>
    <n v="0"/>
    <m/>
    <n v="0"/>
    <m/>
    <n v="0"/>
    <m/>
    <n v="82.053280740874442"/>
    <n v="69.58077747031875"/>
    <n v="40.374712725227191"/>
    <n v="0.74288149297242367"/>
    <n v="5.2756436911287841"/>
    <n v="-1.1347771266611018"/>
    <n v="53.111041374776121"/>
    <n v="49.877015788741588"/>
    <s v="Resto"/>
    <n v="2024"/>
    <n v="3"/>
    <d v="2025-11-04T00:00:00"/>
    <x v="23"/>
    <x v="34"/>
  </r>
  <r>
    <n v="2025"/>
    <n v="9"/>
    <n v="81"/>
    <x v="24"/>
    <s v="Total General"/>
    <n v="53"/>
    <s v="2858dcd1057d3eae7f7d5f782167e24b61153c01551450a628cee722509f6529"/>
    <s v="1fdf26a6fd55ee3b01ed15163fbd21c844fce1e79898ad2d3ed4519ab872f9ee"/>
    <x v="56"/>
    <n v="1354763.1550999999"/>
    <n v="1282462.5710499999"/>
    <n v="1877156.3782800003"/>
    <n v="1748117.3137899998"/>
    <n v="942654.73620000028"/>
    <n v="517790.57887000014"/>
    <n v="1222165.3485100006"/>
    <n v="2053856.3194499996"/>
    <n v="35081594.755000003"/>
    <n v="34439164.060000002"/>
    <n v="141.197"/>
    <n v="136.08000000000001"/>
    <n v="0"/>
    <n v="0"/>
    <n v="561586.73679999996"/>
    <n v="533444.12544999993"/>
    <n v="1057382.2735599999"/>
    <n v="1069518.9297400001"/>
    <n v="0"/>
    <n v="0"/>
    <n v="0"/>
    <n v="0"/>
    <n v="0"/>
    <n v="0"/>
    <s v="Total General"/>
    <s v="Totales"/>
    <s v="Total General"/>
    <x v="26"/>
    <x v="1"/>
    <n v="1354763.1550999999"/>
    <n v="1282462.5710499999"/>
    <n v="770211891.61088026"/>
    <n v="686509089.51392007"/>
    <n v="736376107.87258017"/>
    <n v="657385268.86126006"/>
    <n v="770211891.61088026"/>
    <n v="686509089.51392007"/>
    <n v="414187189.75591999"/>
    <n v="392042358.71284997"/>
    <n v="1354763.1550999999"/>
    <n v="1282462.5710499999"/>
    <n v="0.17589486345978692"/>
    <n v="0.18680926307298309"/>
    <n v="72300.584049999947"/>
    <n v="5.6376369714092212"/>
    <n v="100"/>
    <n v="100"/>
    <n v="100"/>
    <n v="100"/>
    <n v="0.17589486345978692"/>
    <n v="0.18397706560767763"/>
    <n v="0.18680926307298309"/>
    <n v="0.19508538322915497"/>
    <m/>
    <m/>
    <m/>
    <n v="0"/>
    <m/>
    <n v="0"/>
    <m/>
    <n v="0"/>
    <m/>
    <n v="82.053280740874442"/>
    <n v="69.58077747031875"/>
    <n v="40.374712725227191"/>
    <n v="0.22759147542817673"/>
    <n v="5.2756436911287841"/>
    <n v="-1.1347771266611018"/>
    <n v="53.111041374776121"/>
    <n v="49.877015788741588"/>
    <s v="Resto"/>
    <n v="2024"/>
    <n v="3"/>
    <d v="2025-11-04T00:00:00"/>
    <x v="26"/>
    <x v="56"/>
  </r>
  <r>
    <n v="2025"/>
    <n v="9"/>
    <n v="109"/>
    <x v="25"/>
    <s v="Incendio"/>
    <n v="228"/>
    <s v="9d693eeee1d1899cbc50b6d45df953d3835acf28ee869879b45565fccc814765"/>
    <s v="1fdf26a6fd55ee3b01ed15163fbd21c844fce1e79898ad2d3ed4519ab872f9ee"/>
    <x v="3"/>
    <n v="1838060.04186"/>
    <n v="1572009.5812599999"/>
    <n v="2380414.2700899998"/>
    <n v="2024010.58803"/>
    <n v="3373627.5536000002"/>
    <n v="3120120.0187400002"/>
    <n v="4059321.7869400005"/>
    <n v="3169363.87769"/>
    <n v="35081594.755000003"/>
    <n v="34439164.060000002"/>
    <n v="141.197"/>
    <n v="136.08000000000001"/>
    <n v="0"/>
    <n v="0"/>
    <n v="9505.1824499999984"/>
    <n v="436.69006000000002"/>
    <n v="25372.091969999998"/>
    <n v="-9691.5072300000011"/>
    <n v="0"/>
    <n v="0"/>
    <n v="0"/>
    <n v="0"/>
    <n v="0"/>
    <n v="0"/>
    <s v="Incendio"/>
    <s v="Daños Sin Autos"/>
    <s v="Incendio"/>
    <x v="0"/>
    <x v="1"/>
    <n v="3623624.7246500002"/>
    <n v="3245561.4989299998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6.6900866993519008"/>
    <n v="6.8018972524680876"/>
    <n v="266050.46060000011"/>
    <n v="16.924226402408738"/>
    <m/>
    <m/>
    <n v="50.724348726192538"/>
    <n v="48.435673820331601"/>
    <n v="0.23864342551446982"/>
    <n v="0.24960886457468431"/>
    <n v="0.22898598216274965"/>
    <n v="0.23913063704379564"/>
    <m/>
    <m/>
    <m/>
    <n v="0"/>
    <m/>
    <n v="0"/>
    <m/>
    <n v="0"/>
    <m/>
    <n v="8.124928955853882"/>
    <n v="183.54283738120455"/>
    <n v="198.47970749892988"/>
    <n v="20.742586937135197"/>
    <n v="2076.6427314603861"/>
    <n v="-361.79717321430502"/>
    <n v="37.463140450692599"/>
    <n v="-4.5059044959305048"/>
    <s v="Medianas"/>
    <n v="2024"/>
    <n v="3"/>
    <d v="2025-11-04T00:00:00"/>
    <x v="0"/>
    <x v="3"/>
  </r>
  <r>
    <n v="2025"/>
    <n v="9"/>
    <n v="109"/>
    <x v="25"/>
    <s v="Maritimo y Transportes"/>
    <n v="228"/>
    <s v="9d693eeee1d1899cbc50b6d45df953d3835acf28ee869879b45565fccc814765"/>
    <s v="1fdf26a6fd55ee3b01ed15163fbd21c844fce1e79898ad2d3ed4519ab872f9ee"/>
    <x v="34"/>
    <n v="3613.9360799999999"/>
    <n v="4972.4188700000004"/>
    <n v="7701.14984"/>
    <n v="7949.7827600000001"/>
    <n v="2217.5283599999998"/>
    <n v="4090.3371900000006"/>
    <n v="4260.2714900000001"/>
    <n v="8348.543509999985"/>
    <n v="35081594.755000003"/>
    <n v="34439164.060000002"/>
    <n v="141.197"/>
    <n v="136.08000000000001"/>
    <n v="0"/>
    <n v="0"/>
    <n v="0.1055"/>
    <n v="-2.6619099999999998"/>
    <n v="223.23353"/>
    <n v="24.184169999999998"/>
    <n v="0"/>
    <n v="0"/>
    <n v="0"/>
    <n v="0"/>
    <n v="0"/>
    <n v="0"/>
    <s v="Maritimo y Transportes"/>
    <s v="Daños Sin Autos"/>
    <s v="Maritimo y Transportes"/>
    <x v="19"/>
    <x v="1"/>
    <n v="3623624.7246500002"/>
    <n v="3245561.4989299998"/>
    <n v="770211891.61088026"/>
    <n v="686509089.51392007"/>
    <n v="736376107.87258017"/>
    <n v="657385268.86126006"/>
    <n v="19761447.802860003"/>
    <n v="14710203.640279999"/>
    <n v="2527791.244059999"/>
    <n v="11141291.585630003"/>
    <n v="3613.9360799999999"/>
    <n v="4972.4188700000004"/>
    <n v="1.8287810265991584E-2"/>
    <n v="3.3802515529998155E-2"/>
    <n v="-1358.4827900000005"/>
    <n v="-27.320361086152833"/>
    <n v="100"/>
    <n v="100"/>
    <n v="9.9732625605954917E-2"/>
    <n v="0.1532067370049624"/>
    <n v="4.6921322812110009E-4"/>
    <n v="4.9077313092636926E-4"/>
    <n v="7.2430488480796393E-4"/>
    <n v="7.5639341274156549E-4"/>
    <m/>
    <m/>
    <m/>
    <n v="0"/>
    <m/>
    <n v="0"/>
    <m/>
    <n v="0"/>
    <m/>
    <n v="-45.786172215303367"/>
    <n v="61.360475418259185"/>
    <n v="82.260511371601325"/>
    <n v="8.7725929315204371E-2"/>
    <n v="-103.96331957128528"/>
    <n v="823.05640425121067"/>
    <n v="4.7259925513877775E-2"/>
    <n v="-11.006828020147063"/>
    <s v="Resto"/>
    <n v="2024"/>
    <n v="3"/>
    <d v="2025-11-04T00:00:00"/>
    <x v="19"/>
    <x v="34"/>
  </r>
  <r>
    <n v="2025"/>
    <n v="9"/>
    <n v="109"/>
    <x v="25"/>
    <s v="MyT Carga"/>
    <n v="228"/>
    <s v="9d693eeee1d1899cbc50b6d45df953d3835acf28ee869879b45565fccc814765"/>
    <s v="1fdf26a6fd55ee3b01ed15163fbd21c844fce1e79898ad2d3ed4519ab872f9ee"/>
    <x v="6"/>
    <n v="3613.9360799999999"/>
    <n v="4972.4188700000004"/>
    <n v="7701.14984"/>
    <n v="7949.7827600000001"/>
    <n v="2217.5283599999998"/>
    <n v="4090.3371900000006"/>
    <n v="4260.2714900000001"/>
    <n v="8348.5435099999777"/>
    <n v="35081594.755000003"/>
    <n v="34439164.060000002"/>
    <n v="141.197"/>
    <n v="136.08000000000001"/>
    <n v="0"/>
    <n v="0"/>
    <n v="0.1055"/>
    <n v="-2.6619099999999998"/>
    <n v="223.23353"/>
    <n v="24.184169999999998"/>
    <n v="0"/>
    <n v="0"/>
    <n v="0"/>
    <n v="0"/>
    <n v="0"/>
    <n v="0"/>
    <s v="MyT Carga"/>
    <s v="Daños Sin Autos"/>
    <s v="Maritimo y Transportes"/>
    <x v="17"/>
    <x v="1"/>
    <n v="3623624.7246500002"/>
    <n v="3245561.4989299998"/>
    <n v="770211891.61088026"/>
    <n v="686509089.51392007"/>
    <n v="736376107.87258017"/>
    <n v="657385268.86126006"/>
    <n v="10487824.847170001"/>
    <n v="8966667.9990099985"/>
    <n v="6063107.107259999"/>
    <n v="5296850.8747799993"/>
    <n v="3613.9360799999999"/>
    <n v="4972.4188700000004"/>
    <n v="3.4458394687771433E-2"/>
    <n v="5.545447729913721E-2"/>
    <n v="-1358.4827900000005"/>
    <n v="-27.320361086152833"/>
    <n v="100"/>
    <n v="100"/>
    <n v="9.9732625605954917E-2"/>
    <n v="0.1532067370049624"/>
    <n v="4.6921322812110009E-4"/>
    <n v="4.9077313092636926E-4"/>
    <n v="7.2430488480796393E-4"/>
    <n v="7.5639341274156549E-4"/>
    <m/>
    <m/>
    <m/>
    <n v="0"/>
    <m/>
    <n v="0"/>
    <m/>
    <n v="0"/>
    <m/>
    <n v="-45.786172215303367"/>
    <n v="61.360475418259185"/>
    <n v="82.260511371601325"/>
    <n v="3.6574124797246588E-2"/>
    <n v="-103.96331957128528"/>
    <n v="823.05640425121067"/>
    <n v="4.7259925513877775E-2"/>
    <n v="-11.006828020147063"/>
    <s v="Resto"/>
    <n v="2024"/>
    <n v="3"/>
    <d v="2025-11-04T00:00:00"/>
    <x v="17"/>
    <x v="6"/>
  </r>
  <r>
    <n v="2025"/>
    <n v="9"/>
    <n v="109"/>
    <x v="25"/>
    <s v="Terremoto y Erupcion Volcanica"/>
    <n v="228"/>
    <s v="9d693eeee1d1899cbc50b6d45df953d3835acf28ee869879b45565fccc814765"/>
    <s v="1fdf26a6fd55ee3b01ed15163fbd21c844fce1e79898ad2d3ed4519ab872f9ee"/>
    <x v="24"/>
    <n v="694218.70475000003"/>
    <n v="584615.61965000001"/>
    <n v="849627.01182000001"/>
    <n v="744616.67335000006"/>
    <n v="0"/>
    <n v="6.7581800000000003"/>
    <n v="0"/>
    <n v="-2050.6763600000004"/>
    <n v="35081594.755000003"/>
    <n v="34439164.060000002"/>
    <n v="141.197"/>
    <n v="136.08000000000001"/>
    <n v="0"/>
    <n v="0"/>
    <n v="0"/>
    <n v="4.6500000000000005E-3"/>
    <n v="-212.41298"/>
    <n v="187.60952"/>
    <n v="0"/>
    <n v="0"/>
    <n v="0"/>
    <n v="0"/>
    <n v="0"/>
    <n v="0"/>
    <s v="Terremoto y Erupcion Volcanica"/>
    <s v="Daños Sin Autos"/>
    <s v="Riesgos Catastroficos"/>
    <x v="16"/>
    <x v="1"/>
    <n v="3623624.7246500002"/>
    <n v="3245561.4989299998"/>
    <n v="770211891.61088026"/>
    <n v="686509089.51392007"/>
    <n v="736376107.87258017"/>
    <n v="657385268.86126006"/>
    <n v="13243395.535650002"/>
    <n v="12054429.980210001"/>
    <n v="689036.33412999962"/>
    <n v="51228.88828999993"/>
    <n v="867769.63049999997"/>
    <n v="756695.53625999996"/>
    <n v="5.241999326239462"/>
    <n v="4.8497989586382362"/>
    <n v="109603.08510000003"/>
    <n v="18.747888598258399"/>
    <n v="80.000345754206478"/>
    <n v="77.259028451454554"/>
    <n v="19.158129152489803"/>
    <n v="18.012772823523349"/>
    <n v="9.0133470063420831E-2"/>
    <n v="9.4275017525436211E-2"/>
    <n v="8.5157739144274797E-2"/>
    <n v="8.8930441149477901E-2"/>
    <m/>
    <m/>
    <m/>
    <n v="0"/>
    <m/>
    <n v="0"/>
    <m/>
    <n v="0"/>
    <m/>
    <m/>
    <m/>
    <n v="1.1560040089325725E-3"/>
    <m/>
    <m/>
    <n v="-213.22078964862766"/>
    <m/>
    <n v="2.4785522611006096E-3"/>
    <s v="Medianas"/>
    <n v="2024"/>
    <n v="3"/>
    <d v="2025-11-04T00:00:00"/>
    <x v="16"/>
    <x v="24"/>
  </r>
  <r>
    <n v="2025"/>
    <n v="9"/>
    <n v="109"/>
    <x v="25"/>
    <s v="Huracan y Otros Riesgos Hidrometeorologicos"/>
    <n v="228"/>
    <s v="9d693eeee1d1899cbc50b6d45df953d3835acf28ee869879b45565fccc814765"/>
    <s v="1fdf26a6fd55ee3b01ed15163fbd21c844fce1e79898ad2d3ed4519ab872f9ee"/>
    <x v="26"/>
    <n v="173550.92574999999"/>
    <n v="172079.91661000001"/>
    <n v="244497.15751999998"/>
    <n v="226499.73902000004"/>
    <n v="2685.9602799999998"/>
    <n v="42.403270000000006"/>
    <n v="2746.9705199999999"/>
    <n v="-1018.1493099999996"/>
    <n v="35081594.755000003"/>
    <n v="34439164.060000002"/>
    <n v="141.197"/>
    <n v="136.08000000000001"/>
    <n v="0"/>
    <n v="0"/>
    <n v="0"/>
    <n v="-0.18221999999999999"/>
    <n v="-288.85888"/>
    <n v="431.00044000000003"/>
    <n v="0"/>
    <n v="0"/>
    <n v="0"/>
    <n v="0"/>
    <n v="0"/>
    <n v="0"/>
    <s v="Huracan y Otros Riesgos Hidrometeorologicos"/>
    <s v="Daños Sin Autos"/>
    <s v="Riesgos Catastroficos"/>
    <x v="14"/>
    <x v="1"/>
    <n v="3623624.7246500002"/>
    <n v="3245561.4989299998"/>
    <n v="770211891.61088026"/>
    <n v="686509089.51392007"/>
    <n v="736376107.87258017"/>
    <n v="657385268.86126006"/>
    <n v="20015897.230140001"/>
    <n v="17829353.362780001"/>
    <n v="3531534.8595499997"/>
    <n v="3750519.8539799992"/>
    <n v="867769.63049999997"/>
    <n v="756695.53625999996"/>
    <n v="0.86706543181420059"/>
    <n v="0.96514950996051641"/>
    <n v="1471.0091399999801"/>
    <n v="0.85484068622248"/>
    <n v="19.999654245793522"/>
    <n v="22.740971548545449"/>
    <n v="4.7894287885112883"/>
    <n v="5.3020075776327609"/>
    <n v="2.2532880580046911E-2"/>
    <n v="2.3568245071312201E-2"/>
    <n v="2.5065934193506525E-2"/>
    <n v="2.6176418115982633E-2"/>
    <m/>
    <m/>
    <m/>
    <n v="0"/>
    <m/>
    <n v="0"/>
    <m/>
    <n v="0"/>
    <m/>
    <n v="6234.3234613745581"/>
    <n v="1.5476496413906335"/>
    <n v="2.4641614684241333E-2"/>
    <n v="7.6056456663215671E-2"/>
    <m/>
    <n v="-167.02055338969029"/>
    <m/>
    <n v="-4.2278379112559598E-2"/>
    <s v="Resto"/>
    <n v="2024"/>
    <n v="3"/>
    <d v="2025-11-04T00:00:00"/>
    <x v="14"/>
    <x v="26"/>
  </r>
  <r>
    <n v="2025"/>
    <n v="9"/>
    <n v="109"/>
    <x v="25"/>
    <s v="Riesgos Catastroficos"/>
    <n v="228"/>
    <s v="9d693eeee1d1899cbc50b6d45df953d3835acf28ee869879b45565fccc814765"/>
    <s v="1fdf26a6fd55ee3b01ed15163fbd21c844fce1e79898ad2d3ed4519ab872f9ee"/>
    <x v="14"/>
    <n v="867769.63049999997"/>
    <n v="756695.53625999996"/>
    <n v="1094124.16934"/>
    <n v="971116.41237000015"/>
    <n v="2685.9602799999998"/>
    <n v="49.161450000000009"/>
    <n v="2746.9705199999999"/>
    <n v="-3068.8256699999993"/>
    <n v="35081594.755000003"/>
    <n v="34439164.060000002"/>
    <n v="141.197"/>
    <n v="136.08000000000001"/>
    <n v="0"/>
    <n v="0"/>
    <n v="0"/>
    <n v="-0.17757000000000001"/>
    <n v="-501.27186"/>
    <n v="618.60996"/>
    <n v="0"/>
    <n v="0"/>
    <n v="0"/>
    <n v="0"/>
    <n v="0"/>
    <n v="0"/>
    <s v="Riesgos Catastroficos"/>
    <s v="Daños Sin Autos"/>
    <s v="Riesgos Catastroficos"/>
    <x v="15"/>
    <x v="1"/>
    <n v="3623624.7246500002"/>
    <n v="3245561.4989299998"/>
    <n v="770211891.61088026"/>
    <n v="686509089.51392007"/>
    <n v="736376107.87258017"/>
    <n v="657385268.86126006"/>
    <n v="33259292.609760001"/>
    <n v="29883949.022059996"/>
    <n v="4197920.345660001"/>
    <n v="3819120.5799400005"/>
    <n v="867769.63049999997"/>
    <n v="756695.53625999996"/>
    <n v="2.6091042905865995"/>
    <n v="2.532113596169689"/>
    <n v="111074.09424000001"/>
    <n v="14.678835663414702"/>
    <n v="100"/>
    <n v="100"/>
    <n v="23.947557941001087"/>
    <n v="23.314780401156106"/>
    <n v="0.11266635064346774"/>
    <n v="0.1178432625967484"/>
    <n v="0.11022367333778131"/>
    <n v="0.11510685926546053"/>
    <m/>
    <m/>
    <m/>
    <n v="0"/>
    <m/>
    <n v="0"/>
    <m/>
    <n v="0"/>
    <m/>
    <n v="5363.5497529059849"/>
    <n v="0.30952457721439008"/>
    <n v="6.4968600506066917E-3"/>
    <n v="6.3983116849200494E-2"/>
    <m/>
    <n v="-181.03197368500176"/>
    <m/>
    <n v="-2.8704678469774397E-2"/>
    <s v="Medianas"/>
    <n v="2024"/>
    <n v="3"/>
    <d v="2025-11-04T00:00:00"/>
    <x v="15"/>
    <x v="14"/>
  </r>
  <r>
    <n v="2025"/>
    <n v="9"/>
    <n v="109"/>
    <x v="25"/>
    <s v="Tecnicos"/>
    <n v="228"/>
    <s v="9d693eeee1d1899cbc50b6d45df953d3835acf28ee869879b45565fccc814765"/>
    <s v="1fdf26a6fd55ee3b01ed15163fbd21c844fce1e79898ad2d3ed4519ab872f9ee"/>
    <x v="10"/>
    <n v="401978.13094999996"/>
    <n v="444289.54243999999"/>
    <n v="724801.81559000001"/>
    <n v="680904.97797000001"/>
    <n v="778037.33687999996"/>
    <n v="131539.97165999998"/>
    <n v="810389.32707"/>
    <n v="92202.052479999984"/>
    <n v="35081594.755000003"/>
    <n v="34439164.060000002"/>
    <n v="141.197"/>
    <n v="136.08000000000001"/>
    <n v="0"/>
    <n v="0"/>
    <n v="3014.20723"/>
    <n v="-2743.0471600000001"/>
    <n v="16055.960660000001"/>
    <n v="7446.09573"/>
    <n v="0"/>
    <n v="0"/>
    <n v="0"/>
    <n v="0"/>
    <n v="0"/>
    <n v="0"/>
    <s v="Tecnicos"/>
    <s v="Daños Sin Autos"/>
    <s v="Diversos"/>
    <x v="7"/>
    <x v="1"/>
    <n v="3623624.7246500002"/>
    <n v="3245561.4989299998"/>
    <n v="770211891.61088026"/>
    <n v="686509089.51392007"/>
    <n v="736376107.87258017"/>
    <n v="657385268.86126006"/>
    <n v="14178888.769369997"/>
    <n v="13386827.930269996"/>
    <n v="4549067.9512800006"/>
    <n v="4465912.8475300027"/>
    <n v="914181.11621000001"/>
    <n v="911883.96253999998"/>
    <n v="2.8350467902560523"/>
    <n v="3.3188560034852053"/>
    <n v="-42311.411490000028"/>
    <n v="-9.5233867665733047"/>
    <n v="43.971388581785149"/>
    <n v="48.722157718670388"/>
    <n v="11.093260519377496"/>
    <n v="13.689142620975565"/>
    <n v="5.2190590060778218E-2"/>
    <n v="5.4588698173726836E-2"/>
    <n v="6.4717211938821878E-2"/>
    <n v="6.7584347183442361E-2"/>
    <m/>
    <m/>
    <m/>
    <n v="0"/>
    <m/>
    <n v="0"/>
    <m/>
    <n v="0"/>
    <m/>
    <n v="491.48358256533936"/>
    <n v="193.55215544717683"/>
    <n v="29.606812471343297"/>
    <n v="17.103225214762478"/>
    <n v="-209.88535938988377"/>
    <n v="115.62925380224733"/>
    <n v="18.773135372144093"/>
    <n v="-36.838730785428673"/>
    <s v="Medianas"/>
    <n v="2024"/>
    <n v="3"/>
    <d v="2025-11-04T00:00:00"/>
    <x v="7"/>
    <x v="10"/>
  </r>
  <r>
    <n v="2025"/>
    <n v="9"/>
    <n v="109"/>
    <x v="25"/>
    <s v="Miscelaneos"/>
    <n v="228"/>
    <s v="9d693eeee1d1899cbc50b6d45df953d3835acf28ee869879b45565fccc814765"/>
    <s v="1fdf26a6fd55ee3b01ed15163fbd21c844fce1e79898ad2d3ed4519ab872f9ee"/>
    <x v="0"/>
    <n v="512202.98525999999"/>
    <n v="467594.42010000005"/>
    <n v="636227.52390999999"/>
    <n v="564680.53800000006"/>
    <n v="435282.26701999997"/>
    <n v="524216.92245999997"/>
    <n v="424261.60703999997"/>
    <n v="683794.92868000001"/>
    <n v="35081594.755000003"/>
    <n v="34439164.060000002"/>
    <n v="141.197"/>
    <n v="136.08000000000001"/>
    <n v="0"/>
    <n v="0"/>
    <n v="2816.5754700000002"/>
    <n v="-1777.2950800000001"/>
    <n v="5438.1943600000004"/>
    <n v="-2214.8837200000003"/>
    <n v="0"/>
    <n v="0"/>
    <n v="0"/>
    <n v="0"/>
    <n v="0"/>
    <n v="0"/>
    <s v="Miscelaneos"/>
    <s v="Daños Sin Autos"/>
    <s v="Diversos"/>
    <x v="8"/>
    <x v="1"/>
    <n v="3623624.7246500002"/>
    <n v="3245561.4989299998"/>
    <n v="770211891.61088026"/>
    <n v="686509089.51392007"/>
    <n v="736376107.87258017"/>
    <n v="657385268.86126006"/>
    <n v="14354404.674479999"/>
    <n v="10957933.478320003"/>
    <n v="2576722.12989"/>
    <n v="2337530.29054"/>
    <n v="914181.11621000001"/>
    <n v="911883.96253999998"/>
    <n v="3.5682635182399509"/>
    <n v="4.267177027722644"/>
    <n v="44608.56515999994"/>
    <n v="9.5400122932305145"/>
    <n v="56.028611418214844"/>
    <n v="51.277842281329619"/>
    <n v="14.135100187822921"/>
    <n v="14.407196420531765"/>
    <n v="6.6501568054050608E-2"/>
    <n v="6.9557252032493938E-2"/>
    <n v="6.8111905179737434E-2"/>
    <n v="7.1129433872161349E-2"/>
    <m/>
    <m/>
    <m/>
    <n v="0"/>
    <m/>
    <n v="0"/>
    <m/>
    <n v="0"/>
    <m/>
    <n v="-16.965239317848635"/>
    <n v="84.982376039656586"/>
    <n v="112.10931951409742"/>
    <n v="16.892867956956696"/>
    <n v="-258.47539903165659"/>
    <n v="-345.52956486582514"/>
    <n v="51.792475287698245"/>
    <n v="80.243268030341568"/>
    <s v="Medianas"/>
    <n v="2024"/>
    <n v="3"/>
    <d v="2025-11-04T00:00:00"/>
    <x v="8"/>
    <x v="0"/>
  </r>
  <r>
    <n v="2025"/>
    <n v="9"/>
    <n v="109"/>
    <x v="25"/>
    <s v="Diversos"/>
    <n v="228"/>
    <s v="9d693eeee1d1899cbc50b6d45df953d3835acf28ee869879b45565fccc814765"/>
    <s v="1fdf26a6fd55ee3b01ed15163fbd21c844fce1e79898ad2d3ed4519ab872f9ee"/>
    <x v="14"/>
    <n v="914181.11621000001"/>
    <n v="911883.96253999998"/>
    <n v="1361029.3395"/>
    <n v="1245585.5159699998"/>
    <n v="1213319.6039"/>
    <n v="655756.89411999995"/>
    <n v="1234650.9341100003"/>
    <n v="775996.98116000008"/>
    <n v="35081594.755000003"/>
    <n v="34439164.060000002"/>
    <n v="141.197"/>
    <n v="136.08000000000001"/>
    <n v="0"/>
    <n v="0"/>
    <n v="5830.7826999999997"/>
    <n v="-4520.3422399999999"/>
    <n v="21494.155019999998"/>
    <n v="5231.2120100000002"/>
    <n v="0"/>
    <n v="0"/>
    <n v="0"/>
    <n v="0"/>
    <n v="0"/>
    <n v="0"/>
    <s v="Diversos"/>
    <s v="Daños Sin Autos"/>
    <s v="Diversos"/>
    <x v="6"/>
    <x v="1"/>
    <n v="3623624.7246500002"/>
    <n v="3245561.4989299998"/>
    <n v="770211891.61088026"/>
    <n v="686509089.51392007"/>
    <n v="736376107.87258017"/>
    <n v="657385268.86126006"/>
    <n v="28533293.443849999"/>
    <n v="24344761.40859"/>
    <n v="7125790.0811699983"/>
    <n v="6803443.1380700013"/>
    <n v="914181.11621000001"/>
    <n v="911883.96253999998"/>
    <n v="3.2039102601632572"/>
    <n v="3.7457091783953302"/>
    <n v="2297.1536700000288"/>
    <n v="0.25191293677337967"/>
    <n v="100"/>
    <n v="100"/>
    <n v="25.228360707200419"/>
    <n v="28.096339041507328"/>
    <n v="0.11869215811482882"/>
    <n v="0.12414595020622078"/>
    <n v="0.1328291171185593"/>
    <n v="0.1387137810556037"/>
    <m/>
    <m/>
    <m/>
    <n v="0"/>
    <m/>
    <n v="0"/>
    <m/>
    <n v="0"/>
    <m/>
    <n v="85.025825085411768"/>
    <n v="132.72201562532427"/>
    <n v="71.912317910869618"/>
    <n v="17.027158954713169"/>
    <n v="-228.98985055609415"/>
    <n v="310.88288868644031"/>
    <n v="27.127294348507963"/>
    <n v="-86.410992927812913"/>
    <s v="Medianas"/>
    <n v="2024"/>
    <n v="3"/>
    <d v="2025-11-04T00:00:00"/>
    <x v="6"/>
    <x v="14"/>
  </r>
  <r>
    <n v="2025"/>
    <n v="9"/>
    <n v="109"/>
    <x v="25"/>
    <s v="Daños Sin Autos"/>
    <n v="228"/>
    <s v="9d693eeee1d1899cbc50b6d45df953d3835acf28ee869879b45565fccc814765"/>
    <s v="1fdf26a6fd55ee3b01ed15163fbd21c844fce1e79898ad2d3ed4519ab872f9ee"/>
    <x v="14"/>
    <n v="3623624.7246500002"/>
    <n v="3245561.4989299998"/>
    <n v="4843268.9287700001"/>
    <n v="4248662.2991299992"/>
    <n v="4591850.6461400008"/>
    <n v="3780016.4114999999"/>
    <n v="5300979.9630600009"/>
    <n v="3950640.5766900005"/>
    <n v="35081594.755000003"/>
    <n v="34439164.060000002"/>
    <n v="141.197"/>
    <n v="136.08000000000001"/>
    <n v="0"/>
    <n v="0"/>
    <n v="15336.070649999998"/>
    <n v="-4086.4916599999997"/>
    <n v="46588.208659999997"/>
    <n v="-3817.5010900000007"/>
    <n v="0"/>
    <n v="0"/>
    <n v="0"/>
    <n v="0"/>
    <n v="0"/>
    <n v="0"/>
    <s v="Daños Sin Autos"/>
    <s v="Totales"/>
    <s v="Daños Sin Autos Total"/>
    <x v="24"/>
    <x v="1"/>
    <n v="3623624.7246500002"/>
    <n v="3245561.4989299998"/>
    <n v="770211891.61088026"/>
    <n v="686509089.51392007"/>
    <n v="736376107.87258017"/>
    <n v="657385268.86126006"/>
    <n v="128019015.01128"/>
    <n v="109121030.81238005"/>
    <n v="38205787.818519995"/>
    <n v="42701209.275690004"/>
    <n v="3623624.7246500002"/>
    <n v="3245561.4989299998"/>
    <n v="2.8305363264439394"/>
    <n v="2.9742767959279424"/>
    <n v="378063.22572000045"/>
    <n v="11.648623076304077"/>
    <n v="100"/>
    <n v="100"/>
    <n v="100"/>
    <n v="100"/>
    <n v="0.47047114750088753"/>
    <n v="0.49208885050857998"/>
    <n v="0.47276307750389818"/>
    <n v="0.49370767077760142"/>
    <m/>
    <m/>
    <m/>
    <n v="0"/>
    <m/>
    <n v="0"/>
    <m/>
    <n v="0"/>
    <m/>
    <n v="21.477002908509757"/>
    <n v="126.71981772570338"/>
    <n v="116.46725575054424"/>
    <n v="12.018730428885783"/>
    <n v="-475.28696803947474"/>
    <n v="-1320.3849471592421"/>
    <n v="32.918352285065083"/>
    <n v="107.04624736596995"/>
    <s v="Medianas"/>
    <n v="2024"/>
    <n v="3"/>
    <d v="2025-11-04T00:00:00"/>
    <x v="24"/>
    <x v="14"/>
  </r>
  <r>
    <n v="2025"/>
    <n v="9"/>
    <n v="109"/>
    <x v="25"/>
    <s v="Total General Sin Pensiones"/>
    <n v="228"/>
    <s v="9d693eeee1d1899cbc50b6d45df953d3835acf28ee869879b45565fccc814765"/>
    <s v="1fdf26a6fd55ee3b01ed15163fbd21c844fce1e79898ad2d3ed4519ab872f9ee"/>
    <x v="45"/>
    <n v="3623624.7246500002"/>
    <n v="3245561.4989299998"/>
    <n v="4843268.928770001"/>
    <n v="4248662.2991299992"/>
    <n v="4591850.6461399999"/>
    <n v="3780016.4114999999"/>
    <n v="5300979.963059999"/>
    <n v="3950640.57669"/>
    <n v="35081594.755000003"/>
    <n v="34439164.060000002"/>
    <n v="141.197"/>
    <n v="136.08000000000001"/>
    <n v="0"/>
    <n v="0"/>
    <n v="15336.07065"/>
    <n v="-4086.4916600000001"/>
    <n v="46588.208659999997"/>
    <n v="-3817.5010899999997"/>
    <n v="0"/>
    <n v="0"/>
    <n v="0"/>
    <n v="0"/>
    <n v="0"/>
    <n v="0"/>
    <s v="Total General Sin Pensiones"/>
    <s v="Totales"/>
    <s v="Total General Sin Pensiones"/>
    <x v="25"/>
    <x v="1"/>
    <n v="3623624.7246500002"/>
    <n v="3245561.4989299998"/>
    <n v="770211891.61088026"/>
    <n v="686509089.51392007"/>
    <n v="736376107.87258017"/>
    <n v="657385268.86126006"/>
    <n v="736376107.87258017"/>
    <n v="657385268.86126006"/>
    <n v="388158878.08341002"/>
    <n v="368517055.66387999"/>
    <n v="3623624.7246500002"/>
    <n v="3245561.4989299998"/>
    <n v="0.49208885050857998"/>
    <n v="0.49370767077760142"/>
    <n v="378063.22572000045"/>
    <n v="11.648623076304077"/>
    <n v="100"/>
    <n v="100"/>
    <n v="100"/>
    <n v="100"/>
    <n v="0.47047114750088753"/>
    <n v="0.49208885050857998"/>
    <n v="0.47276307750389818"/>
    <n v="0.49370767077760142"/>
    <m/>
    <m/>
    <m/>
    <n v="0"/>
    <m/>
    <n v="0"/>
    <m/>
    <n v="0"/>
    <m/>
    <n v="21.477002908509736"/>
    <n v="126.71981772570334"/>
    <n v="116.46725575054424"/>
    <n v="1.1829822542802368"/>
    <n v="-475.28696803947474"/>
    <n v="-1320.3849471592423"/>
    <n v="32.91835228506509"/>
    <n v="107.04624736596999"/>
    <s v="Resto"/>
    <n v="2024"/>
    <n v="3"/>
    <d v="2025-11-04T00:00:00"/>
    <x v="25"/>
    <x v="45"/>
  </r>
  <r>
    <n v="2025"/>
    <n v="9"/>
    <n v="109"/>
    <x v="25"/>
    <s v="Daños"/>
    <n v="228"/>
    <s v="9d693eeee1d1899cbc50b6d45df953d3835acf28ee869879b45565fccc814765"/>
    <s v="1fdf26a6fd55ee3b01ed15163fbd21c844fce1e79898ad2d3ed4519ab872f9ee"/>
    <x v="29"/>
    <n v="3623624.7246500002"/>
    <n v="3245561.4989299998"/>
    <n v="4843268.928770001"/>
    <n v="4248662.2991299992"/>
    <n v="4591850.6461399999"/>
    <n v="3780016.4114999999"/>
    <n v="5300979.963059999"/>
    <n v="3950640.57669"/>
    <n v="35081594.755000003"/>
    <n v="34439164.060000002"/>
    <n v="141.197"/>
    <n v="136.08000000000001"/>
    <n v="0"/>
    <n v="0"/>
    <n v="15336.07065"/>
    <n v="-4086.4916600000001"/>
    <n v="46588.208659999997"/>
    <n v="-3817.5010899999997"/>
    <n v="0"/>
    <n v="0"/>
    <n v="0"/>
    <n v="0"/>
    <n v="0"/>
    <n v="0"/>
    <s v="Daños"/>
    <s v="Totales"/>
    <s v="Daños Total"/>
    <x v="23"/>
    <x v="1"/>
    <n v="3623624.7246500002"/>
    <n v="3245561.4989299998"/>
    <n v="770211891.61088026"/>
    <n v="686509089.51392007"/>
    <n v="736376107.87258017"/>
    <n v="657385268.86126006"/>
    <n v="283175278.75795996"/>
    <n v="248348596.68529999"/>
    <n v="126891670.49083996"/>
    <n v="126522432.59303005"/>
    <n v="3623624.7246500002"/>
    <n v="3245561.4989299998"/>
    <n v="1.279640207486912"/>
    <n v="1.3068571927719324"/>
    <n v="378063.22572000045"/>
    <n v="11.648623076304077"/>
    <n v="100"/>
    <n v="100"/>
    <n v="100"/>
    <n v="100"/>
    <n v="0.47047114750088753"/>
    <n v="0.49208885050857998"/>
    <n v="0.47276307750389818"/>
    <n v="0.49370767077760142"/>
    <m/>
    <m/>
    <m/>
    <n v="0"/>
    <m/>
    <n v="0"/>
    <m/>
    <n v="0"/>
    <m/>
    <n v="21.477002908509736"/>
    <n v="126.71981772570334"/>
    <n v="116.46725575054424"/>
    <n v="3.6187171532834976"/>
    <n v="-475.28696803947474"/>
    <n v="-1320.3849471592423"/>
    <n v="32.91835228506509"/>
    <n v="107.04624736596999"/>
    <s v="Resto"/>
    <n v="2024"/>
    <n v="3"/>
    <d v="2025-11-04T00:00:00"/>
    <x v="23"/>
    <x v="29"/>
  </r>
  <r>
    <n v="2025"/>
    <n v="9"/>
    <n v="109"/>
    <x v="25"/>
    <s v="Total General"/>
    <n v="228"/>
    <s v="9d693eeee1d1899cbc50b6d45df953d3835acf28ee869879b45565fccc814765"/>
    <s v="1fdf26a6fd55ee3b01ed15163fbd21c844fce1e79898ad2d3ed4519ab872f9ee"/>
    <x v="39"/>
    <n v="3623624.7246500002"/>
    <n v="3245561.4989299998"/>
    <n v="4843268.928770001"/>
    <n v="4248662.2991299992"/>
    <n v="4591850.6461399999"/>
    <n v="3780016.4114999999"/>
    <n v="5300979.963059999"/>
    <n v="3950640.57669"/>
    <n v="35081594.755000003"/>
    <n v="34439164.060000002"/>
    <n v="141.197"/>
    <n v="136.08000000000001"/>
    <n v="0"/>
    <n v="0"/>
    <n v="15336.07065"/>
    <n v="-4086.4916600000001"/>
    <n v="46588.208659999997"/>
    <n v="-3817.5010899999997"/>
    <n v="0"/>
    <n v="0"/>
    <n v="0"/>
    <n v="0"/>
    <n v="0"/>
    <n v="0"/>
    <s v="Total General"/>
    <s v="Totales"/>
    <s v="Total General"/>
    <x v="26"/>
    <x v="1"/>
    <n v="3623624.7246500002"/>
    <n v="3245561.4989299998"/>
    <n v="770211891.61088026"/>
    <n v="686509089.51392007"/>
    <n v="736376107.87258017"/>
    <n v="657385268.86126006"/>
    <n v="770211891.61088026"/>
    <n v="686509089.51392007"/>
    <n v="414187189.75591999"/>
    <n v="392042358.71284997"/>
    <n v="3623624.7246500002"/>
    <n v="3245561.4989299998"/>
    <n v="0.47047114750088753"/>
    <n v="0.47276307750389818"/>
    <n v="378063.22572000045"/>
    <n v="11.648623076304077"/>
    <n v="100"/>
    <n v="100"/>
    <n v="100"/>
    <n v="100"/>
    <n v="0.47047114750088753"/>
    <n v="0.49208885050857998"/>
    <n v="0.47276307750389818"/>
    <n v="0.49370767077760142"/>
    <m/>
    <m/>
    <m/>
    <n v="0"/>
    <m/>
    <n v="0"/>
    <m/>
    <n v="0"/>
    <m/>
    <n v="21.477002908509736"/>
    <n v="126.71981772570334"/>
    <n v="116.46725575054424"/>
    <n v="1.1086413968635709"/>
    <n v="-475.28696803947474"/>
    <n v="-1320.3849471592423"/>
    <n v="32.91835228506509"/>
    <n v="107.04624736596999"/>
    <s v="Resto"/>
    <n v="2024"/>
    <n v="3"/>
    <d v="2025-11-04T00:00:00"/>
    <x v="26"/>
    <x v="39"/>
  </r>
  <r>
    <n v="2025"/>
    <n v="9"/>
    <n v="43"/>
    <x v="26"/>
    <s v="Incendio"/>
    <n v="31"/>
    <s v="eb1e33e8a81b697b75855af6bfcdbcbf7cbbde9f94962ceaec1ed8af21f5a50f"/>
    <s v="1fdf26a6fd55ee3b01ed15163fbd21c844fce1e79898ad2d3ed4519ab872f9ee"/>
    <x v="10"/>
    <n v="922066.89832000004"/>
    <n v="926395.47250000003"/>
    <n v="1348740.9831699999"/>
    <n v="1221361.2595700002"/>
    <n v="659573.75520000025"/>
    <n v="559736.09301000019"/>
    <n v="722771.11728000012"/>
    <n v="609355.73757999996"/>
    <n v="35081594.755000003"/>
    <n v="34439164.060000002"/>
    <n v="141.197"/>
    <n v="136.08000000000001"/>
    <n v="0"/>
    <n v="0"/>
    <n v="162491.98381000001"/>
    <n v="217698.50002000001"/>
    <n v="453911.57068"/>
    <n v="454452.46043000004"/>
    <n v="0"/>
    <n v="0"/>
    <n v="0"/>
    <n v="0"/>
    <n v="0"/>
    <n v="0"/>
    <s v="Incendio"/>
    <s v="Daños Sin Autos"/>
    <s v="Incendio"/>
    <x v="0"/>
    <x v="1"/>
    <n v="95200080.783360004"/>
    <n v="84865140.385240003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3.3560968368154906"/>
    <n v="4.008402298697213"/>
    <n v="-4328.574179999996"/>
    <n v="-0.46724906462666249"/>
    <m/>
    <m/>
    <n v="0.96855684441936718"/>
    <n v="1.0916089554494173"/>
    <n v="0.11971600391569112"/>
    <n v="0.12521684075056264"/>
    <n v="0.13494292889201664"/>
    <n v="0.14092124000659864"/>
    <m/>
    <m/>
    <m/>
    <n v="0"/>
    <m/>
    <n v="0"/>
    <m/>
    <n v="0"/>
    <m/>
    <n v="17.836559663880092"/>
    <n v="71.532093430719542"/>
    <n v="60.420858005650516"/>
    <n v="4.0553575465345739"/>
    <n v="-25.359162421848648"/>
    <n v="-0.11902009497060106"/>
    <n v="35.798158563478019"/>
    <n v="47.903470434292529"/>
    <s v="Medianas"/>
    <n v="2024"/>
    <n v="3"/>
    <d v="2025-11-04T00:00:00"/>
    <x v="0"/>
    <x v="10"/>
  </r>
  <r>
    <n v="2025"/>
    <n v="9"/>
    <n v="43"/>
    <x v="26"/>
    <s v="AyA Agricola"/>
    <n v="31"/>
    <s v="eb1e33e8a81b697b75855af6bfcdbcbf7cbbde9f94962ceaec1ed8af21f5a50f"/>
    <s v="1fdf26a6fd55ee3b01ed15163fbd21c844fce1e79898ad2d3ed4519ab872f9ee"/>
    <x v="3"/>
    <n v="2845.0132999999996"/>
    <n v="0"/>
    <n v="2845.0132999999996"/>
    <n v="0"/>
    <n v="-5.8500000000000003E-2"/>
    <n v="-5.9799999999999999E-2"/>
    <n v="-6.1200000000000004E-2"/>
    <n v="-6.1000000000000089E-2"/>
    <n v="35081594.755000003"/>
    <n v="34439164.060000002"/>
    <n v="141.197"/>
    <n v="136.08000000000001"/>
    <n v="0"/>
    <n v="0"/>
    <n v="-5.8500000000000003E-2"/>
    <n v="-5.9799999999999999E-2"/>
    <n v="-286.19706000000002"/>
    <n v="0"/>
    <n v="0"/>
    <n v="0"/>
    <n v="0"/>
    <n v="0"/>
    <n v="0"/>
    <n v="0"/>
    <s v="AyA Agricola"/>
    <s v="Daños Sin Autos"/>
    <s v="Agricola y de Animales"/>
    <x v="42"/>
    <x v="1"/>
    <n v="95200080.783360004"/>
    <n v="84865140.385240003"/>
    <n v="770211891.61088026"/>
    <n v="686509089.51392007"/>
    <n v="736376107.87258017"/>
    <n v="657385268.86126006"/>
    <n v="243942.288"/>
    <n v="252346.48006999999"/>
    <n v="239761.25995000004"/>
    <n v="226642.48680000001"/>
    <n v="2845.0132999999996"/>
    <n v="0"/>
    <n v="1.1662649077063669"/>
    <m/>
    <m/>
    <m/>
    <n v="100"/>
    <m/>
    <n v="2.9884568128405189E-3"/>
    <m/>
    <n v="3.6938059915560641E-4"/>
    <n v="3.8635328734651044E-4"/>
    <m/>
    <m/>
    <m/>
    <m/>
    <m/>
    <n v="0"/>
    <m/>
    <n v="0"/>
    <m/>
    <n v="0"/>
    <m/>
    <n v="-2.1739130434782483"/>
    <n v="-2.0562294032157955E-3"/>
    <m/>
    <n v="-2.4399271180089575E-5"/>
    <n v="-2.1739130434782483"/>
    <m/>
    <n v="2.0440461547718204E-2"/>
    <m/>
    <s v="Medianas"/>
    <n v="2024"/>
    <n v="3"/>
    <d v="2025-11-04T00:00:00"/>
    <x v="42"/>
    <x v="3"/>
  </r>
  <r>
    <n v="2025"/>
    <n v="9"/>
    <n v="43"/>
    <x v="26"/>
    <s v="Agricola y de Animales"/>
    <n v="31"/>
    <s v="eb1e33e8a81b697b75855af6bfcdbcbf7cbbde9f94962ceaec1ed8af21f5a50f"/>
    <s v="1fdf26a6fd55ee3b01ed15163fbd21c844fce1e79898ad2d3ed4519ab872f9ee"/>
    <x v="24"/>
    <n v="2845.0132999999996"/>
    <n v="0"/>
    <n v="2845.0132999999996"/>
    <n v="0"/>
    <n v="-5.8500000000000003E-2"/>
    <n v="-5.9799999999999999E-2"/>
    <n v="-6.1200000000000004E-2"/>
    <n v="-6.1000000000000089E-2"/>
    <n v="35081594.755000003"/>
    <n v="34439164.060000002"/>
    <n v="141.197"/>
    <n v="136.08000000000001"/>
    <n v="0"/>
    <n v="0"/>
    <n v="-5.8500000000000003E-2"/>
    <n v="-5.9799999999999999E-2"/>
    <n v="-286.19706000000002"/>
    <n v="0"/>
    <n v="0"/>
    <n v="0"/>
    <n v="0"/>
    <n v="0"/>
    <n v="0"/>
    <n v="0"/>
    <s v="Agricola y de Animales"/>
    <s v="Daños Sin Autos"/>
    <s v="Agricola y de Animales"/>
    <x v="40"/>
    <x v="1"/>
    <n v="95200080.783360004"/>
    <n v="84865140.385240003"/>
    <n v="770211891.61088026"/>
    <n v="686509089.51392007"/>
    <n v="736376107.87258017"/>
    <n v="657385268.86126006"/>
    <n v="366843.73006999999"/>
    <n v="256633.89926000001"/>
    <n v="259546.46557000003"/>
    <n v="220217.22775999998"/>
    <n v="2845.0132999999996"/>
    <n v="0"/>
    <n v="0.77553821063184669"/>
    <m/>
    <m/>
    <m/>
    <n v="100"/>
    <m/>
    <n v="2.9884568128405189E-3"/>
    <m/>
    <n v="3.6938059915560641E-4"/>
    <n v="3.8635328734651044E-4"/>
    <m/>
    <m/>
    <m/>
    <m/>
    <m/>
    <n v="0"/>
    <m/>
    <n v="0"/>
    <m/>
    <n v="0"/>
    <m/>
    <n v="-2.1739130434782483"/>
    <n v="-2.0562294032157955E-3"/>
    <m/>
    <n v="-2.2539316754526361E-5"/>
    <n v="-2.1739130434782483"/>
    <m/>
    <n v="2.0440461547718204E-2"/>
    <m/>
    <s v="Medianas"/>
    <n v="2024"/>
    <n v="3"/>
    <d v="2025-11-04T00:00:00"/>
    <x v="40"/>
    <x v="24"/>
  </r>
  <r>
    <n v="2025"/>
    <n v="9"/>
    <n v="43"/>
    <x v="26"/>
    <s v="MyT Carga"/>
    <n v="31"/>
    <s v="eb1e33e8a81b697b75855af6bfcdbcbf7cbbde9f94962ceaec1ed8af21f5a50f"/>
    <s v="1fdf26a6fd55ee3b01ed15163fbd21c844fce1e79898ad2d3ed4519ab872f9ee"/>
    <x v="8"/>
    <n v="472930.33895"/>
    <n v="439372.17095"/>
    <n v="646913.83492000005"/>
    <n v="586166.00048000005"/>
    <n v="198280.46823999996"/>
    <n v="118740.78651000005"/>
    <n v="309096.22541999997"/>
    <n v="169166.15350000007"/>
    <n v="35081594.755000003"/>
    <n v="34439164.060000002"/>
    <n v="141.197"/>
    <n v="136.08000000000001"/>
    <n v="-40.405300000000004"/>
    <n v="0"/>
    <n v="88235.516209999987"/>
    <n v="81634.380680000002"/>
    <n v="266230.35564999998"/>
    <n v="281170.66914999997"/>
    <n v="0"/>
    <n v="0"/>
    <n v="0"/>
    <n v="0"/>
    <n v="0"/>
    <n v="0"/>
    <s v="MyT Carga"/>
    <s v="Daños Sin Autos"/>
    <s v="Maritimo y Transportes"/>
    <x v="17"/>
    <x v="1"/>
    <n v="95200080.783360004"/>
    <n v="84865140.385240003"/>
    <n v="770211891.61088026"/>
    <n v="686509089.51392007"/>
    <n v="736376107.87258017"/>
    <n v="657385268.86126006"/>
    <n v="10487824.847170001"/>
    <n v="8966667.9990099985"/>
    <n v="6063107.107259999"/>
    <n v="5296850.8747799993"/>
    <n v="539789.69822999998"/>
    <n v="478792.4509"/>
    <n v="4.5093272040828749"/>
    <n v="4.9000606579669359"/>
    <n v="33558.168000000005"/>
    <n v="7.6377545549690451"/>
    <n v="87.613813398211292"/>
    <n v="91.766729012560546"/>
    <n v="0.49677514457809513"/>
    <n v="0.51772985816731998"/>
    <n v="6.1402627523820391E-2"/>
    <n v="6.4224020021007272E-2"/>
    <n v="6.4000925502835759E-2"/>
    <n v="6.6836327456970851E-2"/>
    <m/>
    <m/>
    <m/>
    <n v="0"/>
    <m/>
    <n v="0"/>
    <m/>
    <n v="0"/>
    <m/>
    <n v="66.985981875150614"/>
    <n v="41.925935367187961"/>
    <n v="27.025104082778288"/>
    <n v="3.2702781714441063"/>
    <n v="8.0862198929099414"/>
    <n v="-5.3136102514411139"/>
    <n v="33.142545294871972"/>
    <n v="29.033746986051874"/>
    <s v="Medianas"/>
    <n v="2024"/>
    <n v="3"/>
    <d v="2025-11-04T00:00:00"/>
    <x v="17"/>
    <x v="8"/>
  </r>
  <r>
    <n v="2025"/>
    <n v="9"/>
    <n v="43"/>
    <x v="26"/>
    <s v="Maritimo y Transportes"/>
    <n v="31"/>
    <s v="eb1e33e8a81b697b75855af6bfcdbcbf7cbbde9f94962ceaec1ed8af21f5a50f"/>
    <s v="1fdf26a6fd55ee3b01ed15163fbd21c844fce1e79898ad2d3ed4519ab872f9ee"/>
    <x v="28"/>
    <n v="539789.69822999998"/>
    <n v="478792.4509"/>
    <n v="738246.70255999989"/>
    <n v="638669.70010999998"/>
    <n v="235679.92658999999"/>
    <n v="118929.25929000002"/>
    <n v="345552.8073499999"/>
    <n v="287016.8815700002"/>
    <n v="35081594.755000003"/>
    <n v="34439164.060000002"/>
    <n v="141.197"/>
    <n v="136.08000000000001"/>
    <n v="-40.405300000000004"/>
    <n v="0"/>
    <n v="105113.24437999999"/>
    <n v="85627.232010000007"/>
    <n v="277036.97772000002"/>
    <n v="289121.57442000002"/>
    <n v="0"/>
    <n v="0"/>
    <n v="0"/>
    <n v="0"/>
    <n v="0"/>
    <n v="0"/>
    <s v="Maritimo y Transportes"/>
    <s v="Daños Sin Autos"/>
    <s v="Maritimo y Transportes"/>
    <x v="19"/>
    <x v="1"/>
    <n v="95200080.783360004"/>
    <n v="84865140.385240003"/>
    <n v="770211891.61088026"/>
    <n v="686509089.51392007"/>
    <n v="736376107.87258017"/>
    <n v="657385268.86126006"/>
    <n v="19761447.802860003"/>
    <n v="14710203.640279999"/>
    <n v="2527791.244059999"/>
    <n v="11141291.585630003"/>
    <n v="539789.69822999998"/>
    <n v="478792.4509"/>
    <n v="2.7315291046229833"/>
    <n v="3.2548322416757958"/>
    <n v="60997.247329999984"/>
    <n v="12.739809747489073"/>
    <n v="100"/>
    <n v="100"/>
    <n v="0.5670055043948552"/>
    <n v="0.56418035571089797"/>
    <n v="7.0083272422741025E-2"/>
    <n v="7.3303532319845877E-2"/>
    <n v="6.9743060683873398E-2"/>
    <n v="7.2832853667283537E-2"/>
    <m/>
    <m/>
    <m/>
    <n v="0"/>
    <m/>
    <n v="0"/>
    <m/>
    <n v="0"/>
    <m/>
    <n v="98.168161474303204"/>
    <n v="43.661434696291423"/>
    <n v="24.839418221077892"/>
    <n v="9.3235518219243403"/>
    <n v="22.756793502006811"/>
    <n v="-4.1797630371384837"/>
    <n v="37.941954624641284"/>
    <n v="29.61634121624261"/>
    <s v="Medianas"/>
    <n v="2024"/>
    <n v="3"/>
    <d v="2025-11-04T00:00:00"/>
    <x v="19"/>
    <x v="28"/>
  </r>
  <r>
    <n v="2025"/>
    <n v="9"/>
    <n v="43"/>
    <x v="26"/>
    <s v="MyT Cascos"/>
    <n v="31"/>
    <s v="eb1e33e8a81b697b75855af6bfcdbcbf7cbbde9f94962ceaec1ed8af21f5a50f"/>
    <s v="1fdf26a6fd55ee3b01ed15163fbd21c844fce1e79898ad2d3ed4519ab872f9ee"/>
    <x v="4"/>
    <n v="66859.359280000004"/>
    <n v="39420.279950000004"/>
    <n v="91332.867640000011"/>
    <n v="52503.699630000003"/>
    <n v="37399.458350000001"/>
    <n v="188.47278000000011"/>
    <n v="36456.58193"/>
    <n v="117850.72806999995"/>
    <n v="35081594.755000003"/>
    <n v="34439164.060000002"/>
    <n v="141.197"/>
    <n v="136.08000000000001"/>
    <n v="0"/>
    <n v="0"/>
    <n v="16877.728170000002"/>
    <n v="3992.85133"/>
    <n v="10806.622069999999"/>
    <n v="7950.9052699999993"/>
    <n v="0"/>
    <n v="0"/>
    <n v="0"/>
    <n v="0"/>
    <n v="0"/>
    <n v="0"/>
    <s v="MyT Cascos"/>
    <s v="Daños Sin Autos"/>
    <s v="Maritimo y Transportes"/>
    <x v="18"/>
    <x v="1"/>
    <n v="95200080.783360004"/>
    <n v="84865140.385240003"/>
    <n v="770211891.61088026"/>
    <n v="686509089.51392007"/>
    <n v="736376107.87258017"/>
    <n v="657385268.86126006"/>
    <n v="9273622.9556900002"/>
    <n v="5743535.6412700005"/>
    <n v="-3535315.863200001"/>
    <n v="5844440.7108500013"/>
    <n v="539789.69822999998"/>
    <n v="478792.4509"/>
    <n v="0.72096266582605917"/>
    <n v="0.68634169633677877"/>
    <n v="27439.07933"/>
    <n v="69.606505496164033"/>
    <n v="12.386186601788717"/>
    <n v="8.2332709874394556"/>
    <n v="7.0230359816760082E-2"/>
    <n v="4.6450497543578093E-2"/>
    <n v="8.6806448989206354E-3"/>
    <n v="9.0795122988386115E-3"/>
    <n v="5.7421351810376421E-3"/>
    <n v="5.9965262103126894E-3"/>
    <m/>
    <m/>
    <m/>
    <n v="0"/>
    <m/>
    <n v="0"/>
    <m/>
    <n v="0"/>
    <m/>
    <n v="19743.426912894254"/>
    <n v="55.937506360739988"/>
    <n v="0.47811121645776161"/>
    <n v="-1.0578816659439245"/>
    <n v="322.69863751726524"/>
    <n v="35.916876167234221"/>
    <n v="156.17949865068246"/>
    <n v="50.218826591553643"/>
    <s v="Medianas"/>
    <n v="2024"/>
    <n v="3"/>
    <d v="2025-11-04T00:00:00"/>
    <x v="18"/>
    <x v="4"/>
  </r>
  <r>
    <n v="2025"/>
    <n v="9"/>
    <n v="43"/>
    <x v="26"/>
    <s v="RC Aviones y Barcos"/>
    <n v="31"/>
    <s v="eb1e33e8a81b697b75855af6bfcdbcbf7cbbde9f94962ceaec1ed8af21f5a50f"/>
    <s v="1fdf26a6fd55ee3b01ed15163fbd21c844fce1e79898ad2d3ed4519ab872f9ee"/>
    <x v="8"/>
    <n v="17678.00073"/>
    <n v="10312.35082"/>
    <n v="28368.41876"/>
    <n v="13665.972089999999"/>
    <n v="107.212"/>
    <n v="-557.83525000000009"/>
    <n v="-4.7037999999998874"/>
    <n v="5890.1185000000005"/>
    <n v="35081594.755000003"/>
    <n v="34439164.060000002"/>
    <n v="141.197"/>
    <n v="136.08000000000001"/>
    <n v="0"/>
    <n v="0"/>
    <n v="69.74812"/>
    <n v="-223.70295000000002"/>
    <n v="3532.1497799999997"/>
    <n v="3604.9449"/>
    <n v="0"/>
    <n v="0"/>
    <n v="0"/>
    <n v="0"/>
    <n v="0"/>
    <n v="0"/>
    <s v="RC Aviones y Barcos"/>
    <s v="Daños Sin Autos"/>
    <s v="Responsabilidad Civil y Riesgos Profesionales"/>
    <x v="20"/>
    <x v="1"/>
    <n v="95200080.783360004"/>
    <n v="84865140.385240003"/>
    <n v="770211891.61088026"/>
    <n v="686509089.51392007"/>
    <n v="736376107.87258017"/>
    <n v="657385268.86126006"/>
    <n v="1654428.4389900002"/>
    <n v="1753080.82653"/>
    <n v="526599.48598999996"/>
    <n v="-6953.7859100000169"/>
    <n v="800559.60157000006"/>
    <n v="641200.52296000009"/>
    <n v="1.0685261636817676"/>
    <n v="0.58824160665837544"/>
    <n v="7365.6499100000001"/>
    <n v="71.425517212960756"/>
    <n v="2.2082054472060757"/>
    <n v="1.6082879615248402"/>
    <n v="1.8569312740635752E-2"/>
    <n v="1.2151456738523882E-2"/>
    <n v="2.2952126450588649E-3"/>
    <n v="2.4006754891970146E-3"/>
    <n v="1.5021433769073062E-3"/>
    <n v="1.5686921062078745E-3"/>
    <m/>
    <m/>
    <m/>
    <n v="0"/>
    <m/>
    <n v="0"/>
    <m/>
    <n v="0"/>
    <m/>
    <n v="-119.21929458563258"/>
    <n v="0.60647129524131427"/>
    <n v="-5.4093897670560454"/>
    <n v="2.0359305858121544E-2"/>
    <n v="-131.17890041235486"/>
    <n v="-2.0193129720235126"/>
    <n v="1.9746648456113889"/>
    <n v="-6.2054471345734026"/>
    <s v="Medianas"/>
    <n v="2024"/>
    <n v="3"/>
    <d v="2025-11-04T00:00:00"/>
    <x v="20"/>
    <x v="8"/>
  </r>
  <r>
    <n v="2025"/>
    <n v="9"/>
    <n v="43"/>
    <x v="26"/>
    <s v="RC General"/>
    <n v="31"/>
    <s v="eb1e33e8a81b697b75855af6bfcdbcbf7cbbde9f94962ceaec1ed8af21f5a50f"/>
    <s v="1fdf26a6fd55ee3b01ed15163fbd21c844fce1e79898ad2d3ed4519ab872f9ee"/>
    <x v="3"/>
    <n v="775569.73228"/>
    <n v="630886.46021000005"/>
    <n v="972185.75217999995"/>
    <n v="819898.65223000001"/>
    <n v="307927.47798999993"/>
    <n v="162399.42154999997"/>
    <n v="452943.18977999984"/>
    <n v="177127.59704000002"/>
    <n v="35081594.755000003"/>
    <n v="34439164.060000002"/>
    <n v="141.197"/>
    <n v="136.08000000000001"/>
    <n v="0"/>
    <n v="0"/>
    <n v="55166.277929999997"/>
    <n v="57079.631869999997"/>
    <n v="192682.27294"/>
    <n v="196701.56712999998"/>
    <n v="0"/>
    <n v="0"/>
    <n v="0"/>
    <n v="0"/>
    <n v="0"/>
    <n v="0"/>
    <s v="RC General"/>
    <s v="Daños Sin Autos"/>
    <s v="Responsabilidad Civil y Riesgos Profesionales"/>
    <x v="21"/>
    <x v="1"/>
    <n v="95200080.783360004"/>
    <n v="84865140.385240003"/>
    <n v="770211891.61088026"/>
    <n v="686509089.51392007"/>
    <n v="736376107.87258017"/>
    <n v="657385268.86126006"/>
    <n v="12779803.45988"/>
    <n v="11517178.810919996"/>
    <n v="5456545.1292399997"/>
    <n v="4845520.4425199972"/>
    <n v="800559.60157000006"/>
    <n v="641200.52296000009"/>
    <n v="6.0687140824564949"/>
    <n v="5.4777864489854577"/>
    <n v="144683.27206999995"/>
    <n v="22.933329718605776"/>
    <n v="96.878449869192536"/>
    <n v="98.39144505023377"/>
    <n v="0.81467339722632004"/>
    <n v="0.74339882942057289"/>
    <n v="0.10069563203677807"/>
    <n v="0.10532250082375047"/>
    <n v="9.1897757778661979E-2"/>
    <n v="9.5969059559676176E-2"/>
    <m/>
    <m/>
    <m/>
    <n v="0"/>
    <m/>
    <n v="0"/>
    <m/>
    <n v="0"/>
    <m/>
    <n v="89.611191376808193"/>
    <n v="39.70339031730424"/>
    <n v="25.741465666570633"/>
    <n v="5.6432682346913676"/>
    <n v="-3.3520782761138013"/>
    <n v="-2.0433462979700834"/>
    <n v="28.630697099560585"/>
    <n v="29.018392025456563"/>
    <s v="Medianas"/>
    <n v="2024"/>
    <n v="3"/>
    <d v="2025-11-04T00:00:00"/>
    <x v="21"/>
    <x v="3"/>
  </r>
  <r>
    <n v="2025"/>
    <n v="9"/>
    <n v="43"/>
    <x v="26"/>
    <s v="RC Viajero"/>
    <n v="31"/>
    <s v="eb1e33e8a81b697b75855af6bfcdbcbf7cbbde9f94962ceaec1ed8af21f5a50f"/>
    <s v="1fdf26a6fd55ee3b01ed15163fbd21c844fce1e79898ad2d3ed4519ab872f9ee"/>
    <x v="4"/>
    <n v="7311.8685599999999"/>
    <n v="1.7119300000000002"/>
    <n v="7448.4031699999996"/>
    <n v="1.7119300000000002"/>
    <n v="0"/>
    <n v="0"/>
    <n v="0"/>
    <n v="0"/>
    <n v="35081594.755000003"/>
    <n v="34439164.060000002"/>
    <n v="141.197"/>
    <n v="136.08000000000001"/>
    <n v="0"/>
    <n v="0"/>
    <n v="0"/>
    <n v="0"/>
    <n v="3790.5781699999998"/>
    <n v="0.8099400000000001"/>
    <n v="0"/>
    <n v="0"/>
    <n v="0"/>
    <n v="0"/>
    <n v="0"/>
    <n v="0"/>
    <s v="RC Viajero"/>
    <s v="Daños Sin Autos"/>
    <s v="Responsabilidad Civil y Riesgos Profesionales"/>
    <x v="32"/>
    <x v="1"/>
    <n v="95200080.783360004"/>
    <n v="84865140.385240003"/>
    <n v="770211891.61088026"/>
    <n v="686509089.51392007"/>
    <n v="736376107.87258017"/>
    <n v="657385268.86126006"/>
    <n v="304582.73243999993"/>
    <n v="245659.01942999996"/>
    <n v="39777.686930000003"/>
    <n v="73049.030719999995"/>
    <n v="800559.60157000006"/>
    <n v="641200.52296000009"/>
    <n v="2.4006182167402983"/>
    <n v="6.9687243886757072E-4"/>
    <n v="7310.1566299999995"/>
    <n v="427012.58988393209"/>
    <n v="0.91334468360138188"/>
    <n v="2.6698824138463706E-4"/>
    <n v="7.6805276842559561E-3"/>
    <n v="2.0172358075751725E-6"/>
    <n v="9.4933207856702864E-4"/>
    <n v="9.9295298717991796E-4"/>
    <n v="2.4936741933193122E-7"/>
    <n v="2.6041502313634896E-7"/>
    <m/>
    <m/>
    <m/>
    <n v="0"/>
    <m/>
    <n v="0"/>
    <m/>
    <n v="0"/>
    <m/>
    <m/>
    <m/>
    <m/>
    <m/>
    <m/>
    <n v="467907.28078623099"/>
    <m/>
    <m/>
    <s v="Medianas"/>
    <n v="2024"/>
    <n v="3"/>
    <d v="2025-11-04T00:00:00"/>
    <x v="32"/>
    <x v="4"/>
  </r>
  <r>
    <n v="2025"/>
    <n v="9"/>
    <n v="43"/>
    <x v="26"/>
    <s v="Responsabilidad Civil y Riesgos Profesionales"/>
    <n v="31"/>
    <s v="eb1e33e8a81b697b75855af6bfcdbcbf7cbbde9f94962ceaec1ed8af21f5a50f"/>
    <s v="1fdf26a6fd55ee3b01ed15163fbd21c844fce1e79898ad2d3ed4519ab872f9ee"/>
    <x v="4"/>
    <n v="800559.60157000006"/>
    <n v="641200.52296000009"/>
    <n v="1008002.5741099999"/>
    <n v="833566.33624999993"/>
    <n v="308034.68998999993"/>
    <n v="161841.58629999997"/>
    <n v="452938.48597999988"/>
    <n v="183017.71554"/>
    <n v="35081594.755000003"/>
    <n v="34439164.060000002"/>
    <n v="141.197"/>
    <n v="136.08000000000001"/>
    <n v="0"/>
    <n v="0"/>
    <n v="55236.02605"/>
    <n v="56855.928919999998"/>
    <n v="200005.00089"/>
    <n v="200307.321969999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95200080.783360004"/>
    <n v="84865140.385240003"/>
    <n v="770211891.61088026"/>
    <n v="686509089.51392007"/>
    <n v="736376107.87258017"/>
    <n v="657385268.86126006"/>
    <n v="16329723.705329999"/>
    <n v="14886594.835909994"/>
    <n v="6466126.8833499998"/>
    <n v="5654617.5786299994"/>
    <n v="800559.60157000006"/>
    <n v="641200.52296000009"/>
    <n v="4.90246874972354"/>
    <n v="4.3072343274452018"/>
    <n v="159359.07860999997"/>
    <n v="24.853235907285942"/>
    <n v="100"/>
    <n v="100"/>
    <n v="0.8409232376512118"/>
    <n v="0.75555230339490442"/>
    <n v="0.10394017676040397"/>
    <n v="0.10871612930012742"/>
    <n v="9.3400150522988626E-2"/>
    <n v="9.7538012080907191E-2"/>
    <m/>
    <m/>
    <m/>
    <n v="0"/>
    <m/>
    <n v="0"/>
    <m/>
    <n v="0"/>
    <m/>
    <n v="90.330987870451935"/>
    <n v="38.47742121709669"/>
    <n v="25.240401482033121"/>
    <n v="4.7638206850406242"/>
    <n v="-2.8491362304172485"/>
    <n v="-0.1509286215934047"/>
    <n v="27.617322469041188"/>
    <n v="28.384348790063353"/>
    <s v="Medianas"/>
    <n v="2024"/>
    <n v="3"/>
    <d v="2025-11-04T00:00:00"/>
    <x v="22"/>
    <x v="4"/>
  </r>
  <r>
    <n v="2025"/>
    <n v="9"/>
    <n v="43"/>
    <x v="26"/>
    <s v="Tecnicos"/>
    <n v="31"/>
    <s v="eb1e33e8a81b697b75855af6bfcdbcbf7cbbde9f94962ceaec1ed8af21f5a50f"/>
    <s v="1fdf26a6fd55ee3b01ed15163fbd21c844fce1e79898ad2d3ed4519ab872f9ee"/>
    <x v="4"/>
    <n v="701688.90266000002"/>
    <n v="766095.60722999997"/>
    <n v="849945.02733000019"/>
    <n v="900300.88181999989"/>
    <n v="126865.07020000002"/>
    <n v="97348.618310000005"/>
    <n v="196825.84031999999"/>
    <n v="212912.49836999996"/>
    <n v="35081594.755000003"/>
    <n v="34439164.060000002"/>
    <n v="141.197"/>
    <n v="136.08000000000001"/>
    <n v="0"/>
    <n v="0"/>
    <n v="53163.076659999999"/>
    <n v="29806.347530000003"/>
    <n v="144196.26926"/>
    <n v="132919.92709000001"/>
    <n v="0"/>
    <n v="0"/>
    <n v="0"/>
    <n v="0"/>
    <n v="0"/>
    <n v="0"/>
    <s v="Tecnicos"/>
    <s v="Daños Sin Autos"/>
    <s v="Diversos"/>
    <x v="7"/>
    <x v="1"/>
    <n v="95200080.783360004"/>
    <n v="84865140.385240003"/>
    <n v="770211891.61088026"/>
    <n v="686509089.51392007"/>
    <n v="736376107.87258017"/>
    <n v="657385268.86126006"/>
    <n v="14178888.769369997"/>
    <n v="13386827.930269996"/>
    <n v="4549067.9512800006"/>
    <n v="4465912.8475300027"/>
    <n v="1159105.9818"/>
    <n v="1218716.8733900001"/>
    <n v="4.9488286005587856"/>
    <n v="5.722756811549969"/>
    <n v="-64406.704569999943"/>
    <n v="-8.4071366500687361"/>
    <n v="60.537078893366825"/>
    <n v="62.860835355386321"/>
    <n v="0.73706754961351684"/>
    <n v="0.90272119241464388"/>
    <n v="9.1103358738390025E-2"/>
    <n v="9.528947166512601E-2"/>
    <n v="0.11159292993082302"/>
    <n v="0.11653677736908384"/>
    <m/>
    <m/>
    <m/>
    <n v="0"/>
    <m/>
    <n v="0"/>
    <m/>
    <n v="0"/>
    <m/>
    <n v="30.320360373279144"/>
    <n v="18.079959611598969"/>
    <n v="12.707110886849618"/>
    <n v="2.7888145782545011"/>
    <n v="78.361594309707058"/>
    <n v="8.4835603034635998"/>
    <n v="36.868552101123896"/>
    <n v="22.424288203090978"/>
    <s v="Medianas"/>
    <n v="2024"/>
    <n v="3"/>
    <d v="2025-11-04T00:00:00"/>
    <x v="7"/>
    <x v="4"/>
  </r>
  <r>
    <n v="2025"/>
    <n v="9"/>
    <n v="43"/>
    <x v="26"/>
    <s v="Miscelaneos"/>
    <n v="31"/>
    <s v="eb1e33e8a81b697b75855af6bfcdbcbf7cbbde9f94962ceaec1ed8af21f5a50f"/>
    <s v="1fdf26a6fd55ee3b01ed15163fbd21c844fce1e79898ad2d3ed4519ab872f9ee"/>
    <x v="10"/>
    <n v="457417.07913999999"/>
    <n v="452621.26616"/>
    <n v="613782.81308999995"/>
    <n v="556367.7257699999"/>
    <n v="126359.11402999997"/>
    <n v="75304.052809999994"/>
    <n v="157103.8922"/>
    <n v="99550.210290000003"/>
    <n v="35081594.755000003"/>
    <n v="34439164.060000002"/>
    <n v="141.197"/>
    <n v="136.08000000000001"/>
    <n v="0"/>
    <n v="0"/>
    <n v="83924.53551999999"/>
    <n v="54450.565320000002"/>
    <n v="299623.91800000001"/>
    <n v="256848.05804"/>
    <n v="0"/>
    <n v="0"/>
    <n v="0"/>
    <n v="0"/>
    <n v="0"/>
    <n v="0"/>
    <s v="Miscelaneos"/>
    <s v="Daños Sin Autos"/>
    <s v="Diversos"/>
    <x v="8"/>
    <x v="1"/>
    <n v="95200080.783360004"/>
    <n v="84865140.385240003"/>
    <n v="770211891.61088026"/>
    <n v="686509089.51392007"/>
    <n v="736376107.87258017"/>
    <n v="657385268.86126006"/>
    <n v="14354404.674479999"/>
    <n v="10957933.478320003"/>
    <n v="2576722.12989"/>
    <n v="2337530.29054"/>
    <n v="1159105.9818"/>
    <n v="1218716.8733900001"/>
    <n v="3.186597351217356"/>
    <n v="4.1305348956123877"/>
    <n v="4795.8129799999879"/>
    <n v="1.0595642181568721"/>
    <n v="39.462921106633189"/>
    <n v="37.139164644613665"/>
    <n v="0.48047971742892864"/>
    <n v="0.53334179865296172"/>
    <n v="5.938847272058119E-2"/>
    <n v="6.211731671489127E-2"/>
    <n v="6.593084826895397E-2"/>
    <n v="6.8851750655143582E-2"/>
    <m/>
    <m/>
    <m/>
    <n v="0"/>
    <m/>
    <n v="0"/>
    <m/>
    <n v="0"/>
    <m/>
    <n v="67.798557069454461"/>
    <n v="27.624485353185879"/>
    <n v="16.637320965687962"/>
    <n v="4.9038704082304063"/>
    <n v="54.129778133219908"/>
    <n v="16.654149650350213"/>
    <n v="28.009958644222788"/>
    <n v="21.199523849045491"/>
    <s v="Medianas"/>
    <n v="2024"/>
    <n v="3"/>
    <d v="2025-11-04T00:00:00"/>
    <x v="8"/>
    <x v="10"/>
  </r>
  <r>
    <n v="2025"/>
    <n v="9"/>
    <n v="43"/>
    <x v="26"/>
    <s v="Diversos"/>
    <n v="31"/>
    <s v="eb1e33e8a81b697b75855af6bfcdbcbf7cbbde9f94962ceaec1ed8af21f5a50f"/>
    <s v="1fdf26a6fd55ee3b01ed15163fbd21c844fce1e79898ad2d3ed4519ab872f9ee"/>
    <x v="10"/>
    <n v="1159105.9818"/>
    <n v="1218716.8733900001"/>
    <n v="1463727.8404199996"/>
    <n v="1456668.6075900001"/>
    <n v="253224.18423000001"/>
    <n v="172652.67112000001"/>
    <n v="353929.73251999996"/>
    <n v="312462.70866000006"/>
    <n v="35081594.755000003"/>
    <n v="34439164.060000002"/>
    <n v="141.197"/>
    <n v="136.08000000000001"/>
    <n v="0"/>
    <n v="0"/>
    <n v="137087.61218"/>
    <n v="84256.912849999993"/>
    <n v="443820.18725999998"/>
    <n v="389767.98512999999"/>
    <n v="0"/>
    <n v="0"/>
    <n v="0"/>
    <n v="0"/>
    <n v="0"/>
    <n v="0"/>
    <s v="Diversos"/>
    <s v="Daños Sin Autos"/>
    <s v="Diversos"/>
    <x v="6"/>
    <x v="1"/>
    <n v="95200080.783360004"/>
    <n v="84865140.385240003"/>
    <n v="770211891.61088026"/>
    <n v="686509089.51392007"/>
    <n v="736376107.87258017"/>
    <n v="657385268.86126006"/>
    <n v="28533293.443849999"/>
    <n v="24344761.40859"/>
    <n v="7125790.0811699983"/>
    <n v="6803443.1380700013"/>
    <n v="1159105.9818"/>
    <n v="1218716.8733900001"/>
    <n v="4.0622929984615253"/>
    <n v="5.0060744196079012"/>
    <n v="-59610.89159000013"/>
    <n v="-4.8912830282053621"/>
    <n v="100"/>
    <n v="100"/>
    <n v="1.2175472670424454"/>
    <n v="1.4360629910676055"/>
    <n v="0.15049183145897121"/>
    <n v="0.15740678838001729"/>
    <n v="0.17752377819977702"/>
    <n v="0.18538852802422745"/>
    <m/>
    <m/>
    <m/>
    <n v="0"/>
    <m/>
    <n v="0"/>
    <m/>
    <n v="0"/>
    <m/>
    <n v="46.666821073390643"/>
    <n v="21.846508275003711"/>
    <n v="14.16675807890859"/>
    <n v="3.5536295813589645"/>
    <n v="62.701916724688076"/>
    <n v="13.867789093034899"/>
    <n v="30.888097503255512"/>
    <n v="21.617196913157873"/>
    <s v="Medianas"/>
    <n v="2024"/>
    <n v="3"/>
    <d v="2025-11-04T00:00:00"/>
    <x v="6"/>
    <x v="10"/>
  </r>
  <r>
    <n v="2025"/>
    <n v="9"/>
    <n v="43"/>
    <x v="26"/>
    <s v="Huracan y Otros Riesgos Hidrometeorologicos"/>
    <n v="31"/>
    <s v="eb1e33e8a81b697b75855af6bfcdbcbf7cbbde9f94962ceaec1ed8af21f5a50f"/>
    <s v="1fdf26a6fd55ee3b01ed15163fbd21c844fce1e79898ad2d3ed4519ab872f9ee"/>
    <x v="4"/>
    <n v="788493.29953999992"/>
    <n v="616648.08626999997"/>
    <n v="936565.81708999991"/>
    <n v="748929.00822000008"/>
    <n v="139431.72690000001"/>
    <n v="5358.6166600000179"/>
    <n v="223402.01032000003"/>
    <n v="1004235.6062299998"/>
    <n v="35081594.755000003"/>
    <n v="34439164.060000002"/>
    <n v="141.197"/>
    <n v="136.08000000000001"/>
    <n v="0"/>
    <n v="0"/>
    <n v="21414.68694"/>
    <n v="21499.062420000002"/>
    <n v="69354.186290000012"/>
    <n v="51214.41474"/>
    <n v="0"/>
    <n v="0"/>
    <n v="0"/>
    <n v="0"/>
    <n v="0"/>
    <n v="0"/>
    <s v="Huracan y Otros Riesgos Hidrometeorologicos"/>
    <s v="Daños Sin Autos"/>
    <s v="Riesgos Catastroficos"/>
    <x v="14"/>
    <x v="1"/>
    <n v="95200080.783360004"/>
    <n v="84865140.385240003"/>
    <n v="770211891.61088026"/>
    <n v="686509089.51392007"/>
    <n v="736376107.87258017"/>
    <n v="657385268.86126006"/>
    <n v="20015897.230140001"/>
    <n v="17829353.362780001"/>
    <n v="3531534.8595499997"/>
    <n v="3750519.8539799992"/>
    <n v="1396177.45652"/>
    <n v="942425.94732000004"/>
    <n v="3.9393352717293344"/>
    <n v="3.4586116149186608"/>
    <n v="171845.21326999995"/>
    <n v="27.867631003197069"/>
    <n v="56.475149047695915"/>
    <n v="65.43199367797304"/>
    <n v="0.8282485614001921"/>
    <n v="0.72662118211407467"/>
    <n v="0.10237355565763658"/>
    <n v="0.10707752344355501"/>
    <n v="8.9823732225689124E-2"/>
    <n v="9.3803149458790563E-2"/>
    <m/>
    <m/>
    <m/>
    <n v="0"/>
    <m/>
    <n v="0"/>
    <m/>
    <n v="0"/>
    <m/>
    <n v="2502.0097302500371"/>
    <n v="17.683311574282655"/>
    <n v="0.86899104680813721"/>
    <n v="3.9481905869610152"/>
    <n v="-0.3924612076176448"/>
    <n v="35.419269442187542"/>
    <n v="30.877280933635181"/>
    <n v="41.978537740095632"/>
    <s v="Medianas"/>
    <n v="2024"/>
    <n v="3"/>
    <d v="2025-11-04T00:00:00"/>
    <x v="14"/>
    <x v="4"/>
  </r>
  <r>
    <n v="2025"/>
    <n v="9"/>
    <n v="43"/>
    <x v="26"/>
    <s v="Terremoto y Erupcion Volcanica"/>
    <n v="31"/>
    <s v="eb1e33e8a81b697b75855af6bfcdbcbf7cbbde9f94962ceaec1ed8af21f5a50f"/>
    <s v="1fdf26a6fd55ee3b01ed15163fbd21c844fce1e79898ad2d3ed4519ab872f9ee"/>
    <x v="16"/>
    <n v="607684.15697999997"/>
    <n v="325777.86105000001"/>
    <n v="714131.21084000007"/>
    <n v="432240.89803000004"/>
    <n v="9498.7940500000022"/>
    <n v="1020.84284"/>
    <n v="10250.139120000002"/>
    <n v="-4849.8644200000008"/>
    <n v="35081594.755000003"/>
    <n v="34439164.060000002"/>
    <n v="141.197"/>
    <n v="136.08000000000001"/>
    <n v="0"/>
    <n v="0"/>
    <n v="4234.5288499999997"/>
    <n v="-193.15385999999998"/>
    <n v="71815.302020000003"/>
    <n v="57863.923430000003"/>
    <n v="0"/>
    <n v="0"/>
    <n v="0"/>
    <n v="0"/>
    <n v="0"/>
    <n v="0"/>
    <s v="Terremoto y Erupcion Volcanica"/>
    <s v="Daños Sin Autos"/>
    <s v="Riesgos Catastroficos"/>
    <x v="16"/>
    <x v="1"/>
    <n v="95200080.783360004"/>
    <n v="84865140.385240003"/>
    <n v="770211891.61088026"/>
    <n v="686509089.51392007"/>
    <n v="736376107.87258017"/>
    <n v="657385268.86126006"/>
    <n v="13243395.535650002"/>
    <n v="12054429.980210001"/>
    <n v="689036.33412999962"/>
    <n v="51228.88828999993"/>
    <n v="1396177.45652"/>
    <n v="942425.94732000004"/>
    <n v="4.5885827040668694"/>
    <n v="2.702557164335734"/>
    <n v="281906.29592999996"/>
    <n v="86.533288364470323"/>
    <n v="43.524850952304071"/>
    <n v="34.568006322026953"/>
    <n v="0.63832315264822437"/>
    <n v="0.38387712501405374"/>
    <n v="7.8898308841875028E-2"/>
    <n v="8.2523611301787564E-2"/>
    <n v="4.7454267689400247E-2"/>
    <n v="4.9556611089615829E-2"/>
    <m/>
    <m/>
    <m/>
    <n v="0"/>
    <m/>
    <n v="0"/>
    <m/>
    <n v="0"/>
    <m/>
    <n v="830.48544573227366"/>
    <n v="1.5631136571349884"/>
    <n v="0.31335549834779053"/>
    <n v="1.3785621424439827"/>
    <n v="-2292.3086859356576"/>
    <n v="24.110668207415053"/>
    <n v="5.8964158485620741"/>
    <n v="-0.33380705723085802"/>
    <s v="Medianas"/>
    <n v="2024"/>
    <n v="3"/>
    <d v="2025-11-04T00:00:00"/>
    <x v="16"/>
    <x v="16"/>
  </r>
  <r>
    <n v="2025"/>
    <n v="9"/>
    <n v="43"/>
    <x v="26"/>
    <s v="Riesgos Catastroficos"/>
    <n v="31"/>
    <s v="eb1e33e8a81b697b75855af6bfcdbcbf7cbbde9f94962ceaec1ed8af21f5a50f"/>
    <s v="1fdf26a6fd55ee3b01ed15163fbd21c844fce1e79898ad2d3ed4519ab872f9ee"/>
    <x v="4"/>
    <n v="1396177.45652"/>
    <n v="942425.94732000004"/>
    <n v="1650697.0279300001"/>
    <n v="1181169.90625"/>
    <n v="148930.52095000006"/>
    <n v="6379.4595000000027"/>
    <n v="233652.14944000007"/>
    <n v="999385.74181000004"/>
    <n v="35081594.755000003"/>
    <n v="34439164.060000002"/>
    <n v="141.197"/>
    <n v="136.08000000000001"/>
    <n v="0"/>
    <n v="0"/>
    <n v="25649.215789999998"/>
    <n v="21305.90856"/>
    <n v="141169.48831000002"/>
    <n v="109078.33817"/>
    <n v="0"/>
    <n v="0"/>
    <n v="0"/>
    <n v="0"/>
    <n v="0"/>
    <n v="0"/>
    <s v="Riesgos Catastroficos"/>
    <s v="Daños Sin Autos"/>
    <s v="Riesgos Catastroficos"/>
    <x v="15"/>
    <x v="1"/>
    <n v="95200080.783360004"/>
    <n v="84865140.385240003"/>
    <n v="770211891.61088026"/>
    <n v="686509089.51392007"/>
    <n v="736376107.87258017"/>
    <n v="657385268.86126006"/>
    <n v="33259292.609760001"/>
    <n v="29883949.022059996"/>
    <n v="4197920.345660001"/>
    <n v="3819120.5799400005"/>
    <n v="1396177.45652"/>
    <n v="942425.94732000004"/>
    <n v="4.1978567400747702"/>
    <n v="3.1536191773862008"/>
    <n v="453751.50919999997"/>
    <n v="48.14717914870068"/>
    <n v="100"/>
    <n v="100"/>
    <n v="1.4665717140484167"/>
    <n v="1.1104983071281285"/>
    <n v="0.1812718644995116"/>
    <n v="0.18960113474534257"/>
    <n v="0.13727799991508938"/>
    <n v="0.14335976054840638"/>
    <m/>
    <m/>
    <m/>
    <n v="0"/>
    <m/>
    <n v="0"/>
    <m/>
    <n v="0"/>
    <m/>
    <n v="2234.5319607405613"/>
    <n v="10.66701945762771"/>
    <n v="0.67691891528893378"/>
    <n v="3.5477214593643049"/>
    <n v="20.385458886997121"/>
    <n v="29.420277828202266"/>
    <n v="18.169093121366146"/>
    <n v="19.532666996442931"/>
    <s v="Medianas"/>
    <n v="2024"/>
    <n v="3"/>
    <d v="2025-11-04T00:00:00"/>
    <x v="15"/>
    <x v="4"/>
  </r>
  <r>
    <n v="2025"/>
    <n v="9"/>
    <n v="43"/>
    <x v="26"/>
    <s v="Automoviles"/>
    <n v="31"/>
    <s v="eb1e33e8a81b697b75855af6bfcdbcbf7cbbde9f94962ceaec1ed8af21f5a50f"/>
    <s v="1fdf26a6fd55ee3b01ed15163fbd21c844fce1e79898ad2d3ed4519ab872f9ee"/>
    <x v="1"/>
    <n v="23457291.307360001"/>
    <n v="21151401.852540001"/>
    <n v="32258263.146810003"/>
    <n v="27305566.67041"/>
    <n v="12254485.264839996"/>
    <n v="10720278.045529999"/>
    <n v="16976904.678170003"/>
    <n v="14498406.248109987"/>
    <n v="35081594.755000003"/>
    <n v="34439164.060000002"/>
    <n v="141.197"/>
    <n v="136.08000000000001"/>
    <n v="46861.188339999993"/>
    <n v="71779.237590000004"/>
    <n v="12030630.767419999"/>
    <n v="10667245.67117"/>
    <n v="20155261.258839998"/>
    <n v="16764188.22555"/>
    <n v="0"/>
    <n v="0"/>
    <n v="0"/>
    <n v="0"/>
    <n v="0"/>
    <n v="0"/>
    <s v="Automoviles"/>
    <s v="Totales"/>
    <s v="Automoviles Total"/>
    <x v="11"/>
    <x v="1"/>
    <n v="95200080.783360004"/>
    <n v="84865140.385240003"/>
    <n v="770211891.61088026"/>
    <n v="686509089.51392007"/>
    <n v="736376107.87258017"/>
    <n v="657385268.86126006"/>
    <n v="155156263.74667996"/>
    <n v="139227565.87292001"/>
    <n v="88685882.672319964"/>
    <n v="83821223.317339987"/>
    <n v="23457291.307360001"/>
    <n v="21151401.852540001"/>
    <n v="15.118494568584209"/>
    <n v="15.191964119983215"/>
    <n v="2305889.4548199996"/>
    <n v="10.901828024902716"/>
    <n v="100"/>
    <n v="100"/>
    <n v="24.639990968852302"/>
    <n v="24.923545470524804"/>
    <n v="3.0455633784489646"/>
    <n v="3.1855041271136626"/>
    <n v="3.0810082744157348"/>
    <n v="3.2175046893245742"/>
    <m/>
    <m/>
    <m/>
    <n v="0"/>
    <m/>
    <n v="0"/>
    <m/>
    <n v="0"/>
    <m/>
    <n v="14.311263316064004"/>
    <n v="52.241689393161131"/>
    <n v="50.683534454443915"/>
    <n v="13.817853412045682"/>
    <n v="12.781041501038782"/>
    <n v="20.228077779046426"/>
    <n v="59.689778330923019"/>
    <n v="63.631149493491378"/>
    <s v="Grandes"/>
    <n v="2024"/>
    <n v="3"/>
    <d v="2025-11-04T00:00:00"/>
    <x v="11"/>
    <x v="1"/>
  </r>
  <r>
    <n v="2025"/>
    <n v="9"/>
    <n v="43"/>
    <x v="26"/>
    <s v="Automoviles Residentes"/>
    <n v="31"/>
    <s v="eb1e33e8a81b697b75855af6bfcdbcbf7cbbde9f94962ceaec1ed8af21f5a50f"/>
    <s v="1fdf26a6fd55ee3b01ed15163fbd21c844fce1e79898ad2d3ed4519ab872f9ee"/>
    <x v="1"/>
    <n v="15444788.756290002"/>
    <n v="14017191.569329999"/>
    <n v="21761926.331940003"/>
    <n v="18489802.067459997"/>
    <n v="7561915.8658799995"/>
    <n v="6577987.1868900079"/>
    <n v="10315184.92244"/>
    <n v="8891072.7959100008"/>
    <n v="35081594.755000003"/>
    <n v="34439164.060000002"/>
    <n v="141.197"/>
    <n v="136.08000000000001"/>
    <n v="5832.3722699999998"/>
    <n v="8559.0764999999992"/>
    <n v="7344061.3684600005"/>
    <n v="6524954.8125299998"/>
    <n v="13181246.953120001"/>
    <n v="11021493.610879999"/>
    <n v="0"/>
    <n v="0"/>
    <n v="0"/>
    <n v="0"/>
    <n v="0"/>
    <n v="0"/>
    <s v="Automoviles Residentes"/>
    <s v="Automóviles"/>
    <s v="Automóviles"/>
    <x v="13"/>
    <x v="1"/>
    <n v="95200080.783360004"/>
    <n v="84865140.385240003"/>
    <n v="770211891.61088026"/>
    <n v="686509089.51392007"/>
    <n v="736376107.87258017"/>
    <n v="657385268.86126006"/>
    <n v="94745679.091170013"/>
    <n v="85247038.221249983"/>
    <n v="54974799.952469975"/>
    <n v="52348957.372600004"/>
    <n v="23457291.307360001"/>
    <n v="21151401.852540001"/>
    <n v="16.301312001181703"/>
    <n v="16.443024721808879"/>
    <n v="1427597.1869600024"/>
    <n v="10.184616368400246"/>
    <n v="65.842166318001162"/>
    <n v="66.270744922974089"/>
    <n v="16.223503834452199"/>
    <n v="16.517019244532953"/>
    <n v="2.0052649049585027"/>
    <n v="2.0974049254409692"/>
    <n v="2.0418071345937769"/>
    <n v="2.1322643255470184"/>
    <m/>
    <m/>
    <m/>
    <n v="0"/>
    <m/>
    <n v="0"/>
    <m/>
    <n v="0"/>
    <m/>
    <n v="14.957898989997599"/>
    <n v="48.96095366018104"/>
    <n v="46.927996627247538"/>
    <n v="13.755240350884165"/>
    <n v="12.553444115153933"/>
    <n v="19.595831731082036"/>
    <n v="55.715983431458746"/>
    <n v="59.202092229031578"/>
    <s v="Grandes"/>
    <n v="2024"/>
    <n v="3"/>
    <d v="2025-11-04T00:00:00"/>
    <x v="13"/>
    <x v="1"/>
  </r>
  <r>
    <n v="2025"/>
    <n v="9"/>
    <n v="43"/>
    <x v="26"/>
    <s v="Otros Automoviles y Obligatorios"/>
    <n v="31"/>
    <s v="eb1e33e8a81b697b75855af6bfcdbcbf7cbbde9f94962ceaec1ed8af21f5a50f"/>
    <s v="1fdf26a6fd55ee3b01ed15163fbd21c844fce1e79898ad2d3ed4519ab872f9ee"/>
    <x v="13"/>
    <n v="2260889.33347"/>
    <n v="1824031.6871199999"/>
    <n v="2530775.9802999999"/>
    <n v="2055274.6480199997"/>
    <n v="1430315.86087"/>
    <n v="1182388.5942999993"/>
    <n v="2277426.5280799977"/>
    <n v="1653153.7715000005"/>
    <n v="35081594.755000003"/>
    <n v="34439164.060000002"/>
    <n v="141.197"/>
    <n v="136.08000000000001"/>
    <n v="39139.744549999996"/>
    <n v="28746.791410000002"/>
    <n v="1424315.86087"/>
    <n v="1182388.5943"/>
    <n v="1821933.7358199998"/>
    <n v="1518501.3664599999"/>
    <n v="0"/>
    <n v="0"/>
    <n v="0"/>
    <n v="0"/>
    <n v="0"/>
    <n v="0"/>
    <s v="Otros Automoviles y Obligatorios"/>
    <s v="Automóviles"/>
    <s v="Automóviles"/>
    <x v="9"/>
    <x v="1"/>
    <n v="95200080.783360004"/>
    <n v="84865140.385240003"/>
    <n v="770211891.61088026"/>
    <n v="686509089.51392007"/>
    <n v="736376107.87258017"/>
    <n v="657385268.86126006"/>
    <n v="4946161.87481"/>
    <n v="3140508.06599"/>
    <n v="2334470.5214099996"/>
    <n v="1827367.6446699991"/>
    <n v="23457291.307360001"/>
    <n v="21151401.852540001"/>
    <n v="45.709974535696915"/>
    <n v="58.080783388945065"/>
    <n v="436857.64635000005"/>
    <n v="23.950112787775257"/>
    <n v="9.6383222761982736"/>
    <n v="8.6236917053370519"/>
    <n v="2.3748817384041341"/>
    <n v="2.1493297234175563"/>
    <n v="0.29354121354078322"/>
    <n v="0.30702915389281155"/>
    <n v="0.265696655001538"/>
    <n v="0.27746768501211405"/>
    <m/>
    <m/>
    <m/>
    <n v="0"/>
    <m/>
    <n v="0"/>
    <m/>
    <n v="0"/>
    <m/>
    <n v="20.968340507105388"/>
    <n v="63.263417616056394"/>
    <n v="64.822809968114996"/>
    <n v="61.269390542832895"/>
    <n v="20.460893122300995"/>
    <n v="19.982357346663136"/>
    <n v="78.176051788675863"/>
    <n v="77.865494257436112"/>
    <s v="Grandes"/>
    <n v="2024"/>
    <n v="3"/>
    <d v="2025-11-04T00:00:00"/>
    <x v="9"/>
    <x v="13"/>
  </r>
  <r>
    <n v="2025"/>
    <n v="9"/>
    <n v="43"/>
    <x v="26"/>
    <s v="Camiones"/>
    <n v="31"/>
    <s v="eb1e33e8a81b697b75855af6bfcdbcbf7cbbde9f94962ceaec1ed8af21f5a50f"/>
    <s v="1fdf26a6fd55ee3b01ed15163fbd21c844fce1e79898ad2d3ed4519ab872f9ee"/>
    <x v="1"/>
    <n v="5655250.4173599994"/>
    <n v="5223581.8085699994"/>
    <n v="7799882.9124300005"/>
    <n v="6613926.0993399993"/>
    <n v="3228970.9382900018"/>
    <n v="2921291.3061299985"/>
    <n v="4340230.7015999965"/>
    <n v="3902513.0036000004"/>
    <n v="35081594.755000003"/>
    <n v="34439164.060000002"/>
    <n v="141.197"/>
    <n v="136.08000000000001"/>
    <n v="1889.07152"/>
    <n v="34473.369679999996"/>
    <n v="3228970.93829"/>
    <n v="2921291.3061299999"/>
    <n v="5052003.8113199994"/>
    <n v="4124300.9141299999"/>
    <n v="0"/>
    <n v="0"/>
    <n v="0"/>
    <n v="0"/>
    <n v="0"/>
    <n v="0"/>
    <s v="Camiones"/>
    <s v="Automóviles"/>
    <s v="Automóviles"/>
    <x v="10"/>
    <x v="1"/>
    <n v="95200080.783360004"/>
    <n v="84865140.385240003"/>
    <n v="770211891.61088026"/>
    <n v="686509089.51392007"/>
    <n v="736376107.87258017"/>
    <n v="657385268.86126006"/>
    <n v="53875874.311059996"/>
    <n v="49568265.397800006"/>
    <n v="30548482.174040005"/>
    <n v="28997259.902610004"/>
    <n v="23457291.307360001"/>
    <n v="21151401.852540001"/>
    <n v="10.496814185712532"/>
    <n v="10.538157360660513"/>
    <n v="431668.60878999997"/>
    <n v="8.2638431752287023"/>
    <n v="24.108710350481079"/>
    <n v="24.696149432491239"/>
    <n v="5.9403840530652987"/>
    <n v="6.1551560332757074"/>
    <n v="0.7342460534505868"/>
    <n v="0.76798396320845363"/>
    <n v="0.76089040747712966"/>
    <n v="0.79459976607300986"/>
    <m/>
    <m/>
    <m/>
    <n v="0"/>
    <m/>
    <n v="0"/>
    <m/>
    <n v="0"/>
    <m/>
    <n v="10.53231601772724"/>
    <n v="57.096869280588983"/>
    <n v="55.925060871779998"/>
    <n v="10.569988125413216"/>
    <n v="10.532316017727128"/>
    <n v="22.493579312112178"/>
    <n v="63.914657606846234"/>
    <n v="70.831187320051086"/>
    <s v="Grandes"/>
    <n v="2024"/>
    <n v="3"/>
    <d v="2025-11-04T00:00:00"/>
    <x v="10"/>
    <x v="1"/>
  </r>
  <r>
    <n v="2025"/>
    <n v="9"/>
    <n v="43"/>
    <x v="26"/>
    <s v="Automoviles Turistas"/>
    <n v="31"/>
    <s v="eb1e33e8a81b697b75855af6bfcdbcbf7cbbde9f94962ceaec1ed8af21f5a50f"/>
    <s v="1fdf26a6fd55ee3b01ed15163fbd21c844fce1e79898ad2d3ed4519ab872f9ee"/>
    <x v="19"/>
    <n v="96362.800239999997"/>
    <n v="86596.787519999998"/>
    <n v="165677.92213999998"/>
    <n v="146563.85558999999"/>
    <n v="33282.599800000025"/>
    <n v="38610.95820999999"/>
    <n v="44062.526050000015"/>
    <n v="51666.677100000023"/>
    <n v="35081594.755000003"/>
    <n v="34439164.060000002"/>
    <n v="141.197"/>
    <n v="136.08000000000001"/>
    <n v="0"/>
    <n v="0"/>
    <n v="33282.599800000004"/>
    <n v="38610.958210000004"/>
    <n v="100076.75857999999"/>
    <n v="99892.334080000001"/>
    <n v="0"/>
    <n v="0"/>
    <n v="0"/>
    <n v="0"/>
    <n v="0"/>
    <n v="0"/>
    <s v="Automoviles Turistas"/>
    <s v="Automóviles"/>
    <s v="Automóviles"/>
    <x v="12"/>
    <x v="1"/>
    <n v="95200080.783360004"/>
    <n v="84865140.385240003"/>
    <n v="770211891.61088026"/>
    <n v="686509089.51392007"/>
    <n v="736376107.87258017"/>
    <n v="657385268.86126006"/>
    <n v="1588548.4696399998"/>
    <n v="1271754.1878799999"/>
    <n v="828130.02439999999"/>
    <n v="647638.39746000012"/>
    <n v="23457291.307360001"/>
    <n v="21151401.852540001"/>
    <n v="6.0660912828072497"/>
    <n v="6.8092394226242634"/>
    <n v="9766.0127199999988"/>
    <n v="11.277569295217194"/>
    <n v="0.41080105531948202"/>
    <n v="0.40941393919760871"/>
    <n v="0.10122134293067031"/>
    <n v="0.10204046929858278"/>
    <n v="1.2511206499092015E-2"/>
    <n v="1.3086084571428579E-2"/>
    <n v="1.261407734328973E-2"/>
    <n v="1.3172912692431519E-2"/>
    <m/>
    <m/>
    <m/>
    <n v="0"/>
    <m/>
    <n v="0"/>
    <m/>
    <n v="0"/>
    <m/>
    <n v="-13.80011959563323"/>
    <n v="34.538846647364743"/>
    <n v="44.587056074202039"/>
    <n v="4.0190065351288364"/>
    <n v="-13.800119595633319"/>
    <n v="0.18462327634900522"/>
    <n v="33.257072143672943"/>
    <n v="38.652573859249244"/>
    <s v="Grandes"/>
    <n v="2024"/>
    <n v="3"/>
    <d v="2025-11-04T00:00:00"/>
    <x v="12"/>
    <x v="19"/>
  </r>
  <r>
    <n v="2025"/>
    <n v="9"/>
    <n v="43"/>
    <x v="26"/>
    <s v="Daños Sin Autos"/>
    <n v="31"/>
    <s v="eb1e33e8a81b697b75855af6bfcdbcbf7cbbde9f94962ceaec1ed8af21f5a50f"/>
    <s v="1fdf26a6fd55ee3b01ed15163fbd21c844fce1e79898ad2d3ed4519ab872f9ee"/>
    <x v="28"/>
    <n v="4820544.6497400003"/>
    <n v="4207531.2670700001"/>
    <n v="6212260.1414900003"/>
    <n v="5331435.8097700002"/>
    <n v="1605443.0184599997"/>
    <n v="1019539.0094200005"/>
    <n v="2108844.2313700006"/>
    <n v="2391238.7241600016"/>
    <n v="35081594.755000003"/>
    <n v="34439164.060000002"/>
    <n v="141.197"/>
    <n v="136.08000000000001"/>
    <n v="-40.405300000000004"/>
    <n v="0"/>
    <n v="485578.02370999998"/>
    <n v="465744.42255999998"/>
    <n v="1515657.0278"/>
    <n v="1442727.6801199999"/>
    <n v="0"/>
    <n v="0"/>
    <n v="0"/>
    <n v="0"/>
    <n v="0"/>
    <n v="0"/>
    <s v="Daños Sin Autos"/>
    <s v="Totales"/>
    <s v="Daños Sin Autos Total"/>
    <x v="24"/>
    <x v="1"/>
    <n v="95200080.783360004"/>
    <n v="84865140.385240003"/>
    <n v="770211891.61088026"/>
    <n v="686509089.51392007"/>
    <n v="736376107.87258017"/>
    <n v="657385268.86126006"/>
    <n v="128019015.01128"/>
    <n v="109121030.81238005"/>
    <n v="38205787.818519995"/>
    <n v="42701209.275690004"/>
    <n v="28277835.9571"/>
    <n v="25358933.11961"/>
    <n v="3.7654911259200459"/>
    <n v="3.8558390034862513"/>
    <n v="613013.3826700002"/>
    <n v="14.569431425684565"/>
    <n v="17.047077637246346"/>
    <n v="16.591909632887223"/>
    <n v="5.0635930243691369"/>
    <n v="4.9579029127509537"/>
    <n v="0.62587252965647455"/>
    <n v="0.65463077878324238"/>
    <n v="0.612887918213745"/>
    <n v="0.64004039432742321"/>
    <m/>
    <m/>
    <m/>
    <n v="0"/>
    <m/>
    <n v="0"/>
    <m/>
    <n v="0"/>
    <m/>
    <n v="57.467542058377028"/>
    <n v="33.304183139276397"/>
    <n v="24.231287771985524"/>
    <n v="4.2020937405765837"/>
    <n v="4.2584731430562517"/>
    <n v="5.0549628100248434"/>
    <n v="32.03746063941815"/>
    <n v="32.282212989859694"/>
    <s v="Medianas"/>
    <n v="2024"/>
    <n v="3"/>
    <d v="2025-11-04T00:00:00"/>
    <x v="24"/>
    <x v="28"/>
  </r>
  <r>
    <n v="2025"/>
    <n v="9"/>
    <n v="43"/>
    <x v="26"/>
    <s v="Daños"/>
    <n v="31"/>
    <s v="eb1e33e8a81b697b75855af6bfcdbcbf7cbbde9f94962ceaec1ed8af21f5a50f"/>
    <s v="1fdf26a6fd55ee3b01ed15163fbd21c844fce1e79898ad2d3ed4519ab872f9ee"/>
    <x v="1"/>
    <n v="28277835.9571"/>
    <n v="25358933.11961"/>
    <n v="38470523.288300008"/>
    <n v="32637002.480180003"/>
    <n v="13859928.283299994"/>
    <n v="11739817.054950001"/>
    <n v="19085748.909539998"/>
    <n v="16889644.972270001"/>
    <n v="35081594.755000003"/>
    <n v="34439164.060000002"/>
    <n v="141.197"/>
    <n v="136.08000000000001"/>
    <n v="46820.783039999995"/>
    <n v="71779.237590000004"/>
    <n v="12516208.791129999"/>
    <n v="11132990.093729999"/>
    <n v="21670918.28664"/>
    <n v="18206915.905669998"/>
    <n v="0"/>
    <n v="0"/>
    <n v="0"/>
    <n v="0"/>
    <n v="0"/>
    <n v="0"/>
    <s v="Daños"/>
    <s v="Totales"/>
    <s v="Daños Total"/>
    <x v="23"/>
    <x v="1"/>
    <n v="95200080.783360004"/>
    <n v="84865140.385240003"/>
    <n v="770211891.61088026"/>
    <n v="686509089.51392007"/>
    <n v="736376107.87258017"/>
    <n v="657385268.86126006"/>
    <n v="283175278.75795996"/>
    <n v="248348596.68529999"/>
    <n v="126891670.49083996"/>
    <n v="126522432.59303005"/>
    <n v="28277835.9571"/>
    <n v="25358933.11961"/>
    <n v="9.9859832684300383"/>
    <n v="10.211023318865012"/>
    <n v="2918902.8374899998"/>
    <n v="11.51035346685314"/>
    <n v="100"/>
    <n v="100"/>
    <n v="29.703583993221439"/>
    <n v="29.881448383275753"/>
    <n v="3.6714359081054386"/>
    <n v="3.8401349058969054"/>
    <n v="3.6938961926294795"/>
    <n v="3.8575450836519969"/>
    <m/>
    <m/>
    <m/>
    <n v="0"/>
    <m/>
    <n v="0"/>
    <m/>
    <n v="0"/>
    <m/>
    <n v="18.05915048272464"/>
    <n v="49.013397999503006"/>
    <n v="46.294601589022008"/>
    <n v="10.922646245957107"/>
    <n v="12.424503082770343"/>
    <n v="19.025750428666743"/>
    <n v="57.755784160037983"/>
    <n v="61.14703968211861"/>
    <s v="Grandes"/>
    <n v="2024"/>
    <n v="3"/>
    <d v="2025-11-04T00:00:00"/>
    <x v="23"/>
    <x v="1"/>
  </r>
  <r>
    <n v="2025"/>
    <n v="9"/>
    <n v="43"/>
    <x v="26"/>
    <s v="Vida Individual"/>
    <n v="31"/>
    <s v="eb1e33e8a81b697b75855af6bfcdbcbf7cbbde9f94962ceaec1ed8af21f5a50f"/>
    <s v="1fdf26a6fd55ee3b01ed15163fbd21c844fce1e79898ad2d3ed4519ab872f9ee"/>
    <x v="19"/>
    <n v="25281929.663479999"/>
    <n v="22611587.159080002"/>
    <n v="36139103.72755"/>
    <n v="31549124.180510003"/>
    <n v="15447998.222689997"/>
    <n v="12988963.952519996"/>
    <n v="21613999.128700003"/>
    <n v="17505280.683480006"/>
    <n v="35081594.755000003"/>
    <n v="34439164.060000002"/>
    <n v="141.197"/>
    <n v="136.08000000000001"/>
    <n v="1085.6389999999999"/>
    <n v="2338.0862900000002"/>
    <n v="15403016.21067"/>
    <n v="12862195.000969999"/>
    <n v="16065090.894409999"/>
    <n v="13418590.48924"/>
    <n v="2933893.7492300002"/>
    <n v="2853166.7345800004"/>
    <n v="15492081.956019999"/>
    <n v="14075458.096579999"/>
    <n v="6855953.95823"/>
    <n v="5682962.3279200001"/>
    <s v="Vida Individual"/>
    <s v="Vida"/>
    <s v="Vida"/>
    <x v="35"/>
    <x v="1"/>
    <n v="95200080.783360004"/>
    <n v="84865140.385240003"/>
    <n v="770211891.61088026"/>
    <n v="686509089.51392007"/>
    <n v="736376107.87258017"/>
    <n v="657385268.86126006"/>
    <n v="237940342.15414003"/>
    <n v="211843669.84491"/>
    <n v="117088322.10185003"/>
    <n v="108945740.33868003"/>
    <n v="30445615.764770001"/>
    <n v="27770715.722789999"/>
    <n v="10.625322900099942"/>
    <n v="10.673713864395317"/>
    <n v="2670342.5043999963"/>
    <n v="11.809619933414005"/>
    <n v="83.03963979186409"/>
    <n v="81.422414117054373"/>
    <n v="26.556626271160706"/>
    <n v="26.644140404924936"/>
    <n v="3.2824642074278327"/>
    <n v="3.4332903244947066"/>
    <n v="3.2937054300460962"/>
    <n v="3.4396248638562263"/>
    <n v="1.2330375432213996"/>
    <n v="6.5109101784783014"/>
    <n v="2.8813751784002428"/>
    <n v="80727.014649999794"/>
    <n v="2.8293830035097223"/>
    <n v="1416623.8594400007"/>
    <n v="10.064495590265764"/>
    <n v="1172991.6303099999"/>
    <n v="20.640496322616354"/>
    <n v="18.93171987510922"/>
    <n v="61.102923820742951"/>
    <n v="57.443840015025636"/>
    <n v="13.193457678258005"/>
    <n v="19.754180445160308"/>
    <n v="19.722640819035007"/>
    <n v="95.878799017748634"/>
    <n v="95.85354744437457"/>
    <s v="Grandes"/>
    <n v="2024"/>
    <n v="3"/>
    <d v="2025-11-04T00:00:00"/>
    <x v="35"/>
    <x v="19"/>
  </r>
  <r>
    <n v="2025"/>
    <n v="9"/>
    <n v="43"/>
    <x v="26"/>
    <s v="Vida Gpo y Col"/>
    <n v="31"/>
    <s v="eb1e33e8a81b697b75855af6bfcdbcbf7cbbde9f94962ceaec1ed8af21f5a50f"/>
    <s v="1fdf26a6fd55ee3b01ed15163fbd21c844fce1e79898ad2d3ed4519ab872f9ee"/>
    <x v="19"/>
    <n v="5163686.1012899997"/>
    <n v="5159128.5637100004"/>
    <n v="6062944.0049099997"/>
    <n v="6591925.3626800003"/>
    <n v="2332667.0326700001"/>
    <n v="2746362.0126400008"/>
    <n v="3302230.9668399976"/>
    <n v="3479026.2500200015"/>
    <n v="35081594.755000003"/>
    <n v="34439164.060000002"/>
    <n v="141.197"/>
    <n v="136.08000000000001"/>
    <n v="215348.43336000002"/>
    <n v="148691.80381000001"/>
    <n v="2046703.75419"/>
    <n v="2439476.3314299998"/>
    <n v="4700789.9393500006"/>
    <n v="5020730.5334900003"/>
    <n v="5163684.3552900003"/>
    <n v="5158939.1015799996"/>
    <n v="1.746"/>
    <n v="17.46"/>
    <n v="0"/>
    <n v="172.00212999999999"/>
    <s v="Vida Gpo y Col"/>
    <s v="Vida"/>
    <s v="Vida"/>
    <x v="37"/>
    <x v="1"/>
    <n v="95200080.783360004"/>
    <n v="84865140.385240003"/>
    <n v="770211891.61088026"/>
    <n v="686509089.51392007"/>
    <n v="736376107.87258017"/>
    <n v="657385268.86126006"/>
    <n v="73920693.182379976"/>
    <n v="70894248.025429994"/>
    <n v="45785142.94049"/>
    <n v="42057026.428480007"/>
    <n v="30445615.764770001"/>
    <n v="27770715.722789999"/>
    <n v="6.9854405836670868"/>
    <n v="7.2772174152399565"/>
    <n v="4557.5375799993053"/>
    <n v="8.8339290710015561E-2"/>
    <n v="16.960360208135896"/>
    <n v="18.577585882945641"/>
    <n v="5.4240354197184235"/>
    <n v="6.0792081887692149"/>
    <n v="0.67042409465923336"/>
    <n v="0.70122944594279324"/>
    <n v="0.75150185809817904"/>
    <n v="0.78479528034553891"/>
    <n v="6.9854382216762492"/>
    <n v="2.3619908375212362E-6"/>
    <m/>
    <n v="4745.2537100007758"/>
    <n v="9.198119257789461E-2"/>
    <n v="-15.714"/>
    <n v="-90"/>
    <n v="-172.00212999999999"/>
    <m/>
    <n v="-15.063381231825568"/>
    <n v="45.174454583659717"/>
    <n v="53.23306017140721"/>
    <n v="5.0948121658196479"/>
    <n v="-16.100692274794891"/>
    <n v="-6.3723912686786459"/>
    <n v="43.539570595511591"/>
    <n v="48.588075284221155"/>
    <s v="Grandes"/>
    <n v="2024"/>
    <n v="3"/>
    <d v="2025-11-04T00:00:00"/>
    <x v="37"/>
    <x v="19"/>
  </r>
  <r>
    <n v="2025"/>
    <n v="9"/>
    <n v="43"/>
    <x v="26"/>
    <s v="Vida Total"/>
    <n v="31"/>
    <s v="eb1e33e8a81b697b75855af6bfcdbcbf7cbbde9f94962ceaec1ed8af21f5a50f"/>
    <s v="1fdf26a6fd55ee3b01ed15163fbd21c844fce1e79898ad2d3ed4519ab872f9ee"/>
    <x v="19"/>
    <n v="30445615.764770001"/>
    <n v="27770715.722789999"/>
    <n v="42202047.732459992"/>
    <n v="38141049.543189995"/>
    <n v="17780665.255360004"/>
    <n v="15735325.965159997"/>
    <n v="24916230.095540002"/>
    <n v="20984306.933500003"/>
    <n v="35081594.755000003"/>
    <n v="34439164.060000002"/>
    <n v="141.197"/>
    <n v="136.08000000000001"/>
    <n v="216434.07236000002"/>
    <n v="151029.89010000002"/>
    <n v="17449719.96486"/>
    <n v="15301671.3324"/>
    <n v="20765880.833759997"/>
    <n v="18439321.02273"/>
    <n v="8097578.1045200005"/>
    <n v="8012105.8361599995"/>
    <n v="15492083.702019999"/>
    <n v="14075475.55658"/>
    <n v="6855953.95823"/>
    <n v="5683134.33005"/>
    <s v="Vida Total"/>
    <s v="Totales"/>
    <s v="Vida Total"/>
    <x v="36"/>
    <x v="1"/>
    <n v="95200080.783360004"/>
    <n v="84865140.385240003"/>
    <n v="770211891.61088026"/>
    <n v="686509089.51392007"/>
    <n v="736376107.87258017"/>
    <n v="657385268.86126006"/>
    <n v="311861035.33652008"/>
    <n v="282737917.87033993"/>
    <n v="162873465.04233998"/>
    <n v="151002766.76715994"/>
    <n v="30445615.764770001"/>
    <n v="27770715.722789999"/>
    <n v="9.7625584202646642"/>
    <n v="9.8220698277637108"/>
    <n v="2674900.0419800021"/>
    <n v="9.6320889554346145"/>
    <n v="100"/>
    <n v="100"/>
    <n v="31.980661690879135"/>
    <n v="32.723348593694148"/>
    <n v="3.9528883020870667"/>
    <n v="4.1345197704375005"/>
    <n v="4.0452072881442751"/>
    <n v="4.2244201442017646"/>
    <n v="2.596534092751325"/>
    <n v="4.967624020520212"/>
    <n v="2.1984003069931264"/>
    <n v="85472.268360001035"/>
    <n v="1.0667890578061279"/>
    <n v="1416608.1454399992"/>
    <n v="10.064371464719457"/>
    <n v="1172819.62818"/>
    <n v="20.63684509406416"/>
    <n v="12.998391610880166"/>
    <n v="58.401398062491531"/>
    <n v="56.661578773235668"/>
    <n v="10.916858219193537"/>
    <n v="14.038000070696111"/>
    <n v="12.617383298235696"/>
    <n v="84.030723784618999"/>
    <n v="82.983919600606527"/>
    <s v="Grandes"/>
    <n v="2024"/>
    <n v="3"/>
    <d v="2025-11-04T00:00:00"/>
    <x v="36"/>
    <x v="19"/>
  </r>
  <r>
    <n v="2025"/>
    <n v="9"/>
    <n v="43"/>
    <x v="26"/>
    <s v="GMM. Individual"/>
    <n v="31"/>
    <s v="eb1e33e8a81b697b75855af6bfcdbcbf7cbbde9f94962ceaec1ed8af21f5a50f"/>
    <s v="1fdf26a6fd55ee3b01ed15163fbd21c844fce1e79898ad2d3ed4519ab872f9ee"/>
    <x v="13"/>
    <n v="19878539.760400001"/>
    <n v="17809760.004270002"/>
    <n v="26030914.574589998"/>
    <n v="23277189.102389999"/>
    <n v="14176384.310949998"/>
    <n v="12626613.988190003"/>
    <n v="18615850.938899998"/>
    <n v="16384712.927309999"/>
    <n v="35081594.755000003"/>
    <n v="34439164.060000002"/>
    <n v="141.197"/>
    <n v="136.08000000000001"/>
    <n v="0"/>
    <n v="0"/>
    <n v="13643710.34619"/>
    <n v="12302563.43678"/>
    <n v="18592968.849540003"/>
    <n v="16588827.341370001"/>
    <n v="0"/>
    <n v="0"/>
    <n v="0"/>
    <n v="0"/>
    <n v="0"/>
    <n v="0"/>
    <s v="GMM. Individual"/>
    <s v="Accidentes y Enfermedades"/>
    <s v="Gastos Medicos"/>
    <x v="38"/>
    <x v="1"/>
    <n v="95200080.783360004"/>
    <n v="84865140.385240003"/>
    <n v="770211891.61088026"/>
    <n v="686509089.51392007"/>
    <n v="736376107.87258017"/>
    <n v="657385268.86126006"/>
    <n v="64432853.400370002"/>
    <n v="58098326.261530012"/>
    <n v="45110846.690220006"/>
    <n v="40981977.13877999"/>
    <n v="36476629.061489999"/>
    <n v="31735491.54284"/>
    <n v="30.851558966168412"/>
    <n v="30.65451476880633"/>
    <n v="2068779.7561299987"/>
    <n v="11.61598896129985"/>
    <n v="54.496646954108655"/>
    <n v="56.119376566858783"/>
    <n v="20.880801357339358"/>
    <n v="20.985954802435618"/>
    <n v="2.5809183131182896"/>
    <n v="2.6995090617252493"/>
    <n v="2.5942497013229833"/>
    <n v="2.709181487306604"/>
    <m/>
    <m/>
    <m/>
    <n v="0"/>
    <m/>
    <n v="0"/>
    <m/>
    <n v="0"/>
    <m/>
    <n v="12.273839401517584"/>
    <n v="71.315018516554957"/>
    <n v="70.897159676282513"/>
    <n v="31.425666665714402"/>
    <n v="10.901361462607696"/>
    <n v="12.081272937068777"/>
    <n v="73.381020839646865"/>
    <n v="74.161742621187486"/>
    <s v="Grandes"/>
    <n v="2024"/>
    <n v="3"/>
    <d v="2025-11-04T00:00:00"/>
    <x v="38"/>
    <x v="13"/>
  </r>
  <r>
    <n v="2025"/>
    <n v="9"/>
    <n v="43"/>
    <x v="26"/>
    <s v="Gastos Medicos"/>
    <n v="31"/>
    <s v="eb1e33e8a81b697b75855af6bfcdbcbf7cbbde9f94962ceaec1ed8af21f5a50f"/>
    <s v="1fdf26a6fd55ee3b01ed15163fbd21c844fce1e79898ad2d3ed4519ab872f9ee"/>
    <x v="13"/>
    <n v="36263478.94094"/>
    <n v="31598391.372650001"/>
    <n v="45892535.833640009"/>
    <n v="40197245.173670009"/>
    <n v="25203842.731239997"/>
    <n v="23043868.559859995"/>
    <n v="32818080.452700004"/>
    <n v="29990348.136830006"/>
    <n v="35081594.755000003"/>
    <n v="34439164.060000002"/>
    <n v="141.197"/>
    <n v="136.08000000000001"/>
    <n v="34686.571710000004"/>
    <n v="10838.96622"/>
    <n v="24126764.788830001"/>
    <n v="22415223.342879999"/>
    <n v="31987381.76884"/>
    <n v="28541276.026390001"/>
    <n v="0"/>
    <n v="0"/>
    <n v="0"/>
    <n v="0"/>
    <n v="0"/>
    <n v="0"/>
    <s v="Gastos Medicos"/>
    <s v="Accidentes y Enfermedades"/>
    <s v="Gastos Medicos"/>
    <x v="28"/>
    <x v="1"/>
    <n v="95200080.783360004"/>
    <n v="84865140.385240003"/>
    <n v="770211891.61088026"/>
    <n v="686509089.51392007"/>
    <n v="736376107.87258017"/>
    <n v="657385268.86126006"/>
    <n v="132603313.30395003"/>
    <n v="117579278.29793002"/>
    <n v="94497674.830779999"/>
    <n v="87465178.161119998"/>
    <n v="36476629.061489999"/>
    <n v="31735491.54284"/>
    <n v="27.347340000334498"/>
    <n v="26.874115771134388"/>
    <n v="4665087.5682899989"/>
    <n v="14.763686901884077"/>
    <n v="99.415652909728351"/>
    <n v="99.567991029838225"/>
    <n v="38.091857320438834"/>
    <n v="37.233652391560398"/>
    <n v="4.70824708575919"/>
    <n v="4.9245865737967289"/>
    <n v="4.6027637296139972"/>
    <n v="4.8066777382136294"/>
    <m/>
    <m/>
    <m/>
    <n v="0"/>
    <m/>
    <n v="0"/>
    <m/>
    <n v="0"/>
    <m/>
    <n v="9.3733140586578898"/>
    <n v="69.501998890641119"/>
    <n v="72.927347117441002"/>
    <n v="26.671389297539143"/>
    <n v="7.6356207554526101"/>
    <n v="12.074112381183099"/>
    <n v="75.425881877999487"/>
    <n v="78.536163982837721"/>
    <s v="Grandes"/>
    <n v="2024"/>
    <n v="3"/>
    <d v="2025-11-04T00:00:00"/>
    <x v="28"/>
    <x v="13"/>
  </r>
  <r>
    <n v="2025"/>
    <n v="9"/>
    <n v="43"/>
    <x v="26"/>
    <s v="Accidentes y Enfermedades Total"/>
    <n v="31"/>
    <s v="eb1e33e8a81b697b75855af6bfcdbcbf7cbbde9f94962ceaec1ed8af21f5a50f"/>
    <s v="1fdf26a6fd55ee3b01ed15163fbd21c844fce1e79898ad2d3ed4519ab872f9ee"/>
    <x v="13"/>
    <n v="36476629.061489999"/>
    <n v="31735491.54284"/>
    <n v="46145667.041720003"/>
    <n v="40390283.380840003"/>
    <n v="25254323.737339996"/>
    <n v="23092395.722279999"/>
    <n v="32894710.883050002"/>
    <n v="30061929.56845"/>
    <n v="35081594.755000003"/>
    <n v="34439164.060000002"/>
    <n v="141.197"/>
    <n v="136.08000000000001"/>
    <n v="44542.088460000006"/>
    <n v="20023.450559999997"/>
    <n v="24177245.79493"/>
    <n v="22463750.5053"/>
    <n v="32183007.397769999"/>
    <n v="28696939.995310001"/>
    <n v="0"/>
    <n v="0"/>
    <n v="0"/>
    <n v="0"/>
    <n v="0"/>
    <n v="0"/>
    <s v="Accidentes y Enfermedades Total"/>
    <s v="Totales"/>
    <s v="Accidentes y Enfermedades Total"/>
    <x v="2"/>
    <x v="1"/>
    <n v="95200080.783360004"/>
    <n v="84865140.385240003"/>
    <n v="770211891.61088026"/>
    <n v="686509089.51392007"/>
    <n v="736376107.87258017"/>
    <n v="657385268.86126006"/>
    <n v="141339793.77810001"/>
    <n v="126298754.30562"/>
    <n v="98393742.550229996"/>
    <n v="90991856.303689986"/>
    <n v="36476629.061489999"/>
    <n v="31735491.54284"/>
    <n v="25.80775596627614"/>
    <n v="25.127319518960483"/>
    <n v="4741137.5186499991"/>
    <n v="14.939543357158659"/>
    <n v="100"/>
    <n v="100"/>
    <n v="38.315754315899426"/>
    <n v="37.395203023030092"/>
    <n v="4.7359213040972366"/>
    <n v="4.9535323962197024"/>
    <n v="4.6227343567016987"/>
    <n v="4.8275331143049574"/>
    <m/>
    <m/>
    <m/>
    <n v="0"/>
    <m/>
    <n v="0"/>
    <m/>
    <n v="0"/>
    <m/>
    <n v="9.3620776339551792"/>
    <n v="69.234258721571692"/>
    <n v="72.765205766885259"/>
    <n v="25.666595337043578"/>
    <n v="7.6278237208240229"/>
    <n v="12.147871525778475"/>
    <n v="75.124258886400014"/>
    <n v="78.279253847174289"/>
    <s v="Grandes"/>
    <n v="2024"/>
    <n v="3"/>
    <d v="2025-11-04T00:00:00"/>
    <x v="2"/>
    <x v="13"/>
  </r>
  <r>
    <n v="2025"/>
    <n v="9"/>
    <n v="43"/>
    <x v="26"/>
    <s v="AP Gpo y Col"/>
    <n v="31"/>
    <s v="eb1e33e8a81b697b75855af6bfcdbcbf7cbbde9f94962ceaec1ed8af21f5a50f"/>
    <s v="1fdf26a6fd55ee3b01ed15163fbd21c844fce1e79898ad2d3ed4519ab872f9ee"/>
    <x v="25"/>
    <n v="203828.45149000001"/>
    <n v="128290.6351"/>
    <n v="240260.17413999996"/>
    <n v="182287.38173000002"/>
    <n v="50089.548820000004"/>
    <n v="46396.425910000005"/>
    <n v="76555.477970000007"/>
    <n v="69244.885799999989"/>
    <n v="35081594.755000003"/>
    <n v="34439164.060000002"/>
    <n v="141.197"/>
    <n v="136.08000000000001"/>
    <n v="9855.5167500000007"/>
    <n v="9184.4843399999991"/>
    <n v="50089.548820000004"/>
    <n v="46396.425909999998"/>
    <n v="186679.20868000001"/>
    <n v="148325.33502999999"/>
    <n v="0"/>
    <n v="0"/>
    <n v="0"/>
    <n v="0"/>
    <n v="0"/>
    <n v="0"/>
    <s v="AP Gpo y Col"/>
    <s v="Accidentes y Enfermedades"/>
    <s v="Accidentes Personales"/>
    <x v="3"/>
    <x v="1"/>
    <n v="95200080.783360004"/>
    <n v="84865140.385240003"/>
    <n v="770211891.61088026"/>
    <n v="686509089.51392007"/>
    <n v="736376107.87258017"/>
    <n v="657385268.86126006"/>
    <n v="2314846.5560099999"/>
    <n v="2258296.9561299994"/>
    <n v="870337.63396000001"/>
    <n v="837886.56105000013"/>
    <n v="36476629.061489999"/>
    <n v="31735491.54284"/>
    <n v="8.8052683647995309"/>
    <n v="5.6808576370686525"/>
    <n v="75537.816390000007"/>
    <n v="58.880226394638832"/>
    <n v="0.55879190795399125"/>
    <n v="0.40424971810132332"/>
    <n v="0.21410533458877812"/>
    <n v="0.15117000280401666"/>
    <n v="2.6463945014364495E-2"/>
    <n v="2.7679938187955135E-2"/>
    <n v="1.8687390605539637E-2"/>
    <n v="1.9515289005825821E-2"/>
    <m/>
    <m/>
    <m/>
    <n v="0"/>
    <m/>
    <n v="0"/>
    <m/>
    <n v="0"/>
    <m/>
    <n v="7.9599297522700008"/>
    <n v="24.574365577446109"/>
    <n v="36.165091765143195"/>
    <n v="5.7551859032103021"/>
    <n v="7.959929752270023"/>
    <n v="25.857938323377216"/>
    <n v="26.831884050816839"/>
    <n v="31.280176040469382"/>
    <s v="Grandes"/>
    <n v="2024"/>
    <n v="3"/>
    <d v="2025-11-04T00:00:00"/>
    <x v="3"/>
    <x v="25"/>
  </r>
  <r>
    <n v="2025"/>
    <n v="9"/>
    <n v="43"/>
    <x v="26"/>
    <s v="Accidentes Personales"/>
    <n v="31"/>
    <s v="eb1e33e8a81b697b75855af6bfcdbcbf7cbbde9f94962ceaec1ed8af21f5a50f"/>
    <s v="1fdf26a6fd55ee3b01ed15163fbd21c844fce1e79898ad2d3ed4519ab872f9ee"/>
    <x v="4"/>
    <n v="213150.12055000002"/>
    <n v="137100.17019"/>
    <n v="253131.20808000001"/>
    <n v="193038.20717000001"/>
    <n v="50481.006100000006"/>
    <n v="48527.162420000008"/>
    <n v="76630.43035000001"/>
    <n v="71581.431619999988"/>
    <n v="35081594.755000003"/>
    <n v="34439164.060000002"/>
    <n v="141.197"/>
    <n v="136.08000000000001"/>
    <n v="9855.5167500000007"/>
    <n v="9184.4843399999991"/>
    <n v="50481.006099999999"/>
    <n v="48527.162420000001"/>
    <n v="195625.62893000001"/>
    <n v="155663.96891999998"/>
    <n v="0"/>
    <n v="0"/>
    <n v="0"/>
    <n v="0"/>
    <n v="0"/>
    <n v="0"/>
    <s v="Accidentes Personales"/>
    <s v="Accidentes y Enfermedades"/>
    <s v="Accidentes Personales"/>
    <x v="5"/>
    <x v="1"/>
    <n v="95200080.783360004"/>
    <n v="84865140.385240003"/>
    <n v="770211891.61088026"/>
    <n v="686509089.51392007"/>
    <n v="736376107.87258017"/>
    <n v="657385268.86126006"/>
    <n v="5244412.8470900012"/>
    <n v="5071348.0979000004"/>
    <n v="1202481.4765700002"/>
    <n v="1153504.7586699999"/>
    <n v="36476629.061489999"/>
    <n v="31735491.54284"/>
    <n v="4.0643276333264247"/>
    <n v="2.7034265355748692"/>
    <n v="76049.950360000017"/>
    <n v="55.470354452956805"/>
    <n v="0.58434709027165044"/>
    <n v="0.43200897016177414"/>
    <n v="0.22389699546059261"/>
    <n v="0.16155063146969689"/>
    <n v="2.7674218338047406E-2"/>
    <n v="2.8945822422973388E-2"/>
    <n v="1.9970627087701521E-2"/>
    <n v="2.0855376091327465E-2"/>
    <m/>
    <m/>
    <m/>
    <n v="0"/>
    <m/>
    <n v="0"/>
    <m/>
    <n v="0"/>
    <m/>
    <n v="4.0262887475051246"/>
    <n v="23.683311071906406"/>
    <n v="35.395406404491496"/>
    <n v="4.1980693327596015"/>
    <n v="4.0262887475051246"/>
    <n v="25.671746832137778"/>
    <n v="25.804904181580131"/>
    <n v="31.174306267971009"/>
    <s v="Medianas"/>
    <n v="2024"/>
    <n v="3"/>
    <d v="2025-11-04T00:00:00"/>
    <x v="5"/>
    <x v="4"/>
  </r>
  <r>
    <n v="2025"/>
    <n v="9"/>
    <n v="43"/>
    <x v="26"/>
    <s v="AP Individual"/>
    <n v="31"/>
    <s v="eb1e33e8a81b697b75855af6bfcdbcbf7cbbde9f94962ceaec1ed8af21f5a50f"/>
    <s v="1fdf26a6fd55ee3b01ed15163fbd21c844fce1e79898ad2d3ed4519ab872f9ee"/>
    <x v="12"/>
    <n v="9321.6690600000002"/>
    <n v="8809.5350899999994"/>
    <n v="12871.033939999999"/>
    <n v="10750.825440000001"/>
    <n v="391.45727999999997"/>
    <n v="2130.7365100000002"/>
    <n v="74.952379999999721"/>
    <n v="2336.5458200000003"/>
    <n v="35081594.755000003"/>
    <n v="34439164.060000002"/>
    <n v="141.197"/>
    <n v="136.08000000000001"/>
    <n v="0"/>
    <n v="0"/>
    <n v="391.45728000000003"/>
    <n v="2130.7365099999997"/>
    <n v="8946.4202499999992"/>
    <n v="7338.6338900000001"/>
    <n v="0"/>
    <n v="0"/>
    <n v="0"/>
    <n v="0"/>
    <n v="0"/>
    <n v="0"/>
    <s v="AP Individual"/>
    <s v="Accidentes y Enfermedades"/>
    <s v="Accidentes Personales"/>
    <x v="4"/>
    <x v="1"/>
    <n v="95200080.783360004"/>
    <n v="84865140.385240003"/>
    <n v="770211891.61088026"/>
    <n v="686509089.51392007"/>
    <n v="736376107.87258017"/>
    <n v="657385268.86126006"/>
    <n v="2929566.2910799994"/>
    <n v="2813051.1417699996"/>
    <n v="332143.84261000005"/>
    <n v="315618.19761999999"/>
    <n v="36476629.061489999"/>
    <n v="31735491.54284"/>
    <n v="0.31819280172572983"/>
    <n v="0.31316654571935554"/>
    <n v="512.13397000000077"/>
    <n v="5.8134051884456639"/>
    <n v="2.555518231765912E-2"/>
    <n v="2.7759252060450792E-2"/>
    <n v="9.7916608718144407E-3"/>
    <n v="1.0380628665680236E-2"/>
    <n v="1.2102733236829084E-3"/>
    <n v="1.2658842350182534E-3"/>
    <n v="1.283236482161883E-3"/>
    <n v="1.3400870855016429E-3"/>
    <m/>
    <m/>
    <m/>
    <n v="0"/>
    <m/>
    <n v="0"/>
    <m/>
    <n v="0"/>
    <m/>
    <n v="-81.628076575268338"/>
    <n v="4.1994333576995704"/>
    <n v="24.186707791409688"/>
    <n v="0.11785775612274262"/>
    <n v="-81.628076575268324"/>
    <n v="21.908523903758859"/>
    <n v="4.375574465105192"/>
    <n v="29.034511626250371"/>
    <s v="Medianas"/>
    <n v="2024"/>
    <n v="3"/>
    <d v="2025-11-04T00:00:00"/>
    <x v="4"/>
    <x v="12"/>
  </r>
  <r>
    <n v="2025"/>
    <n v="9"/>
    <n v="43"/>
    <x v="26"/>
    <s v="GMM. Gpo y Col"/>
    <n v="31"/>
    <s v="eb1e33e8a81b697b75855af6bfcdbcbf7cbbde9f94962ceaec1ed8af21f5a50f"/>
    <s v="1fdf26a6fd55ee3b01ed15163fbd21c844fce1e79898ad2d3ed4519ab872f9ee"/>
    <x v="1"/>
    <n v="16384939.180540001"/>
    <n v="13788631.368379999"/>
    <n v="19861621.259050004"/>
    <n v="16920056.071279999"/>
    <n v="11027458.420290001"/>
    <n v="10417254.57167"/>
    <n v="14202229.513799995"/>
    <n v="13605635.209519999"/>
    <n v="35081594.755000003"/>
    <n v="34439164.060000002"/>
    <n v="141.197"/>
    <n v="136.08000000000001"/>
    <n v="34686.571710000004"/>
    <n v="10838.96622"/>
    <n v="10483054.442639999"/>
    <n v="10112659.906100001"/>
    <n v="13394412.919300001"/>
    <n v="11952448.68502"/>
    <n v="0"/>
    <n v="0"/>
    <n v="0"/>
    <n v="0"/>
    <n v="0"/>
    <n v="0"/>
    <s v="GMM. Gpo y Col"/>
    <s v="Accidentes y Enfermedades"/>
    <s v="Gastos Medicos"/>
    <x v="29"/>
    <x v="1"/>
    <n v="95200080.783360004"/>
    <n v="84865140.385240003"/>
    <n v="770211891.61088026"/>
    <n v="686509089.51392007"/>
    <n v="736376107.87258017"/>
    <n v="657385268.86126006"/>
    <n v="68170459.903579995"/>
    <n v="59480952.036400005"/>
    <n v="49387857.180560008"/>
    <n v="46483201.02234"/>
    <n v="36476629.061489999"/>
    <n v="31735491.54284"/>
    <n v="24.035248117314726"/>
    <n v="23.181591579001456"/>
    <n v="2596307.8121600021"/>
    <n v="18.829336594738756"/>
    <n v="44.91900595561971"/>
    <n v="43.448614462979442"/>
    <n v="17.211055963099479"/>
    <n v="16.24769758912478"/>
    <n v="2.1273287726409005"/>
    <n v="2.2250775120714796"/>
    <n v="2.0085140282910139"/>
    <n v="2.0974962509070254"/>
    <m/>
    <m/>
    <m/>
    <n v="0"/>
    <m/>
    <n v="0"/>
    <m/>
    <n v="0"/>
    <m/>
    <n v="5.857626348879541"/>
    <n v="67.302406794326401"/>
    <n v="75.549590770544356"/>
    <n v="22.328278750734334"/>
    <n v="3.6626816285651342"/>
    <n v="12.064174231404268"/>
    <n v="78.264381617913031"/>
    <n v="84.607432105307382"/>
    <s v="Grandes"/>
    <n v="2024"/>
    <n v="3"/>
    <d v="2025-11-04T00:00:00"/>
    <x v="29"/>
    <x v="1"/>
  </r>
  <r>
    <n v="2025"/>
    <n v="9"/>
    <n v="43"/>
    <x v="26"/>
    <s v="Total General"/>
    <n v="31"/>
    <s v="eb1e33e8a81b697b75855af6bfcdbcbf7cbbde9f94962ceaec1ed8af21f5a50f"/>
    <s v="1fdf26a6fd55ee3b01ed15163fbd21c844fce1e79898ad2d3ed4519ab872f9ee"/>
    <x v="13"/>
    <n v="95200080.783360004"/>
    <n v="84865140.385240003"/>
    <n v="126818238.06247999"/>
    <n v="111168335.40421"/>
    <n v="56894917.276000008"/>
    <n v="50567538.742390014"/>
    <n v="76896689.88812995"/>
    <n v="67935881.474220037"/>
    <n v="35081594.755000003"/>
    <n v="34439164.060000002"/>
    <n v="141.197"/>
    <n v="136.08000000000001"/>
    <n v="307796.94386"/>
    <n v="242832.57825000002"/>
    <n v="54143174.550919995"/>
    <n v="48898411.931429997"/>
    <n v="74619806.518169999"/>
    <n v="65343176.923709996"/>
    <n v="8097578.1045200005"/>
    <n v="8012105.8361599995"/>
    <n v="15492083.702019999"/>
    <n v="14075475.55658"/>
    <n v="6855953.95823"/>
    <n v="5683134.33005"/>
    <s v="Total General"/>
    <s v="Totales"/>
    <s v="Total General"/>
    <x v="26"/>
    <x v="1"/>
    <n v="95200080.783360004"/>
    <n v="84865140.385240003"/>
    <n v="770211891.61088026"/>
    <n v="686509089.51392007"/>
    <n v="736376107.87258017"/>
    <n v="657385268.86126006"/>
    <n v="770211891.61088026"/>
    <n v="686509089.51392007"/>
    <n v="414187189.75591999"/>
    <n v="392042358.71284997"/>
    <n v="95200080.783360004"/>
    <n v="84865140.385240003"/>
    <n v="12.360245514289742"/>
    <n v="12.361837837475454"/>
    <n v="10334940.398120001"/>
    <n v="12.178074944794993"/>
    <n v="100"/>
    <n v="100"/>
    <n v="100"/>
    <n v="100"/>
    <n v="12.360245514289742"/>
    <n v="12.92818707255411"/>
    <n v="12.361837837475454"/>
    <n v="12.909498342158718"/>
    <n v="1.0513442070576324"/>
    <n v="2.0114054159328374"/>
    <n v="0.89013867909659672"/>
    <n v="85472.268360001035"/>
    <n v="1.0667890578061279"/>
    <n v="1416608.1454399992"/>
    <n v="10.064371464719457"/>
    <n v="1172819.62818"/>
    <n v="20.63684509406416"/>
    <n v="12.51272790998199"/>
    <n v="59.76351785401495"/>
    <n v="59.585759845375655"/>
    <n v="13.736522684230797"/>
    <n v="10.725834259903365"/>
    <n v="14.1967838589953"/>
    <n v="72.558717420067381"/>
    <n v="74.833233144633098"/>
    <s v="Grandes"/>
    <n v="2024"/>
    <n v="3"/>
    <d v="2025-11-04T00:00:00"/>
    <x v="26"/>
    <x v="13"/>
  </r>
  <r>
    <n v="2025"/>
    <n v="9"/>
    <n v="43"/>
    <x v="26"/>
    <s v="Total General Sin Pensiones"/>
    <n v="31"/>
    <s v="eb1e33e8a81b697b75855af6bfcdbcbf7cbbde9f94962ceaec1ed8af21f5a50f"/>
    <s v="1fdf26a6fd55ee3b01ed15163fbd21c844fce1e79898ad2d3ed4519ab872f9ee"/>
    <x v="13"/>
    <n v="95200080.783360004"/>
    <n v="84865140.385240003"/>
    <n v="126818238.06247999"/>
    <n v="111168335.40421"/>
    <n v="56894917.276000008"/>
    <n v="50567538.742390014"/>
    <n v="76896689.88812995"/>
    <n v="67935881.474220037"/>
    <n v="35081594.755000003"/>
    <n v="34439164.060000002"/>
    <n v="141.197"/>
    <n v="136.08000000000001"/>
    <n v="307796.94386"/>
    <n v="242832.57825000002"/>
    <n v="54143174.550919995"/>
    <n v="48898411.931429997"/>
    <n v="74619806.518169999"/>
    <n v="65343176.923709996"/>
    <n v="8097578.1045200005"/>
    <n v="8012105.8361599995"/>
    <n v="15492083.702019999"/>
    <n v="14075475.55658"/>
    <n v="6855953.95823"/>
    <n v="5683134.33005"/>
    <s v="Total General Sin Pensiones"/>
    <s v="Totales"/>
    <s v="Total General Sin Pensiones"/>
    <x v="25"/>
    <x v="1"/>
    <n v="95200080.783360004"/>
    <n v="84865140.385240003"/>
    <n v="770211891.61088026"/>
    <n v="686509089.51392007"/>
    <n v="736376107.87258017"/>
    <n v="657385268.86126006"/>
    <n v="736376107.87258017"/>
    <n v="657385268.86126006"/>
    <n v="388158878.08341002"/>
    <n v="368517055.66387999"/>
    <n v="95200080.783360004"/>
    <n v="84865140.385240003"/>
    <n v="12.92818707255411"/>
    <n v="12.909498342158718"/>
    <n v="10334940.398120001"/>
    <n v="12.178074944794993"/>
    <n v="100"/>
    <n v="100"/>
    <n v="100"/>
    <n v="100"/>
    <n v="12.360245514289742"/>
    <n v="12.92818707255411"/>
    <n v="12.361837837475454"/>
    <n v="12.909498342158718"/>
    <n v="1.0996524762209117"/>
    <n v="2.1038275870705858"/>
    <n v="0.93103970714600215"/>
    <n v="85472.268360001035"/>
    <n v="1.0667890578061279"/>
    <n v="1416608.1454399992"/>
    <n v="10.064371464719457"/>
    <n v="1172819.62818"/>
    <n v="20.63684509406416"/>
    <n v="12.51272790998199"/>
    <n v="59.76351785401495"/>
    <n v="59.585759845375655"/>
    <n v="14.657636470129653"/>
    <n v="10.725834259903365"/>
    <n v="14.1967838589953"/>
    <n v="72.558717420067381"/>
    <n v="74.833233144633098"/>
    <s v="Grandes"/>
    <n v="2024"/>
    <n v="3"/>
    <d v="2025-11-04T00:00:00"/>
    <x v="25"/>
    <x v="13"/>
  </r>
  <r>
    <n v="2025"/>
    <n v="9"/>
    <n v="92"/>
    <x v="27"/>
    <s v="Incendio"/>
    <n v="219"/>
    <s v="314f04b30f62e0056bd059354a5536fb2e302107eed143b5fa2aa0bbba07f608"/>
    <s v="1fdf26a6fd55ee3b01ed15163fbd21c844fce1e79898ad2d3ed4519ab872f9ee"/>
    <x v="28"/>
    <n v="920234.04208000004"/>
    <n v="1042685.87324"/>
    <n v="1805521.9005300002"/>
    <n v="1717323.2866699998"/>
    <n v="522661.11417999998"/>
    <n v="75780.24801000001"/>
    <n v="554894.46183000004"/>
    <n v="44019.143330000028"/>
    <n v="35081594.755000003"/>
    <n v="34439164.060000002"/>
    <n v="141.197"/>
    <n v="136.08000000000001"/>
    <n v="0"/>
    <n v="0"/>
    <n v="105052.3946"/>
    <n v="29995.598679999999"/>
    <n v="398802.34875"/>
    <n v="272581.84636999998"/>
    <n v="0"/>
    <n v="0"/>
    <n v="0"/>
    <n v="0"/>
    <n v="0"/>
    <n v="0"/>
    <s v="Incendio"/>
    <s v="Daños Sin Autos"/>
    <s v="Incendio"/>
    <x v="0"/>
    <x v="1"/>
    <n v="8451044.7932900004"/>
    <n v="8783487.935729999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3.3494256906756501"/>
    <n v="4.5115769400679211"/>
    <n v="-122451.83115999994"/>
    <n v="-11.743885124241505"/>
    <m/>
    <m/>
    <n v="10.888997332148231"/>
    <n v="11.870977462136652"/>
    <n v="0.11947803612267682"/>
    <n v="0.12496793856316073"/>
    <n v="0.15188231141677516"/>
    <n v="0.15861107977764205"/>
    <m/>
    <m/>
    <m/>
    <n v="0"/>
    <m/>
    <n v="0"/>
    <m/>
    <n v="0"/>
    <m/>
    <n v="589.7062597512604"/>
    <n v="56.796541996928504"/>
    <n v="7.2677927221286245"/>
    <n v="3.2135567507947909"/>
    <n v="250.22603056109429"/>
    <n v="46.305542375947354"/>
    <n v="26.341969882894279"/>
    <n v="11.004253980760062"/>
    <s v="Medianas"/>
    <n v="2024"/>
    <n v="3"/>
    <d v="2025-11-04T00:00:00"/>
    <x v="0"/>
    <x v="28"/>
  </r>
  <r>
    <n v="2025"/>
    <n v="9"/>
    <n v="92"/>
    <x v="27"/>
    <s v="Terremoto y Erupcion Volcanica"/>
    <n v="219"/>
    <s v="314f04b30f62e0056bd059354a5536fb2e302107eed143b5fa2aa0bbba07f608"/>
    <s v="1fdf26a6fd55ee3b01ed15163fbd21c844fce1e79898ad2d3ed4519ab872f9ee"/>
    <x v="12"/>
    <n v="333988.53466"/>
    <n v="377222.82202999998"/>
    <n v="425486.14824000001"/>
    <n v="490134.24803999998"/>
    <n v="-15647.513270000003"/>
    <n v="-252048.84623"/>
    <n v="-5640.5270200000514"/>
    <n v="-250271.52937999999"/>
    <n v="35081594.755000003"/>
    <n v="34439164.060000002"/>
    <n v="141.197"/>
    <n v="136.08000000000001"/>
    <n v="0"/>
    <n v="0"/>
    <n v="248.19633999999999"/>
    <n v="1763.29801"/>
    <n v="64068.832479999997"/>
    <n v="63368.320189999999"/>
    <n v="0"/>
    <n v="0"/>
    <n v="0"/>
    <n v="0"/>
    <n v="0"/>
    <n v="0"/>
    <s v="Terremoto y Erupcion Volcanica"/>
    <s v="Daños Sin Autos"/>
    <s v="Riesgos Catastroficos"/>
    <x v="16"/>
    <x v="1"/>
    <n v="8451044.7932900004"/>
    <n v="8783487.9357299991"/>
    <n v="770211891.61088026"/>
    <n v="686509089.51392007"/>
    <n v="736376107.87258017"/>
    <n v="657385268.86126006"/>
    <n v="13243395.535650002"/>
    <n v="12054429.980210001"/>
    <n v="689036.33412999962"/>
    <n v="51228.88828999993"/>
    <n v="1211744.34668"/>
    <n v="1252241.9398000001"/>
    <n v="2.5219252401012535"/>
    <n v="3.1293294054492353"/>
    <n v="-43234.287369999976"/>
    <n v="-11.461206704657334"/>
    <n v="27.562623714736457"/>
    <n v="30.123797170556958"/>
    <n v="3.9520383908647809"/>
    <n v="4.2946813929749981"/>
    <n v="4.336320151607511E-2"/>
    <n v="4.535569949776156E-2"/>
    <n v="5.4947971963064765E-2"/>
    <n v="5.7382305308336948E-2"/>
    <m/>
    <m/>
    <m/>
    <n v="0"/>
    <m/>
    <n v="0"/>
    <m/>
    <n v="0"/>
    <m/>
    <n v="-93.791872684978955"/>
    <n v="-4.6850450378271686"/>
    <n v="-66.816966394985229"/>
    <n v="-2.2709271623182365"/>
    <n v="-85.924311228593737"/>
    <n v="1.1054613534012381"/>
    <n v="0.38739014024873647"/>
    <n v="2.7826175677578746"/>
    <s v="Medianas"/>
    <n v="2024"/>
    <n v="3"/>
    <d v="2025-11-04T00:00:00"/>
    <x v="16"/>
    <x v="12"/>
  </r>
  <r>
    <n v="2025"/>
    <n v="9"/>
    <n v="92"/>
    <x v="27"/>
    <s v="Huracan y Otros Riesgos Hidrometeorologicos"/>
    <n v="219"/>
    <s v="314f04b30f62e0056bd059354a5536fb2e302107eed143b5fa2aa0bbba07f608"/>
    <s v="1fdf26a6fd55ee3b01ed15163fbd21c844fce1e79898ad2d3ed4519ab872f9ee"/>
    <x v="24"/>
    <n v="877755.81201999995"/>
    <n v="875019.11777000001"/>
    <n v="1016667.4336499999"/>
    <n v="1043782.3352300001"/>
    <n v="52067.291649999999"/>
    <n v="-184968.99243999997"/>
    <n v="250886.64922999998"/>
    <n v="1526751.9770499999"/>
    <n v="35081594.755000003"/>
    <n v="34439164.060000002"/>
    <n v="141.197"/>
    <n v="136.08000000000001"/>
    <n v="0"/>
    <n v="0"/>
    <n v="11293.001890000001"/>
    <n v="36436.345280000001"/>
    <n v="168334.79003999999"/>
    <n v="153007.27658000001"/>
    <n v="0"/>
    <n v="0"/>
    <n v="0"/>
    <n v="0"/>
    <n v="0"/>
    <n v="0"/>
    <s v="Huracan y Otros Riesgos Hidrometeorologicos"/>
    <s v="Daños Sin Autos"/>
    <s v="Riesgos Catastroficos"/>
    <x v="14"/>
    <x v="1"/>
    <n v="8451044.7932900004"/>
    <n v="8783487.9357299991"/>
    <n v="770211891.61088026"/>
    <n v="686509089.51392007"/>
    <n v="736376107.87258017"/>
    <n v="657385268.86126006"/>
    <n v="20015897.230140001"/>
    <n v="17829353.362780001"/>
    <n v="3531534.8595499997"/>
    <n v="3750519.8539799992"/>
    <n v="1211744.34668"/>
    <n v="1252241.9398000001"/>
    <n v="4.3852933592118593"/>
    <n v="4.9077445489226914"/>
    <n v="2736.6942499999423"/>
    <n v="0.31275822372596185"/>
    <n v="72.437376285263539"/>
    <n v="69.876202829443031"/>
    <n v="10.386358533052913"/>
    <n v="9.9620916448298935"/>
    <n v="0.11396290054470518"/>
    <n v="0.11919938773623051"/>
    <n v="0.12745921811312849"/>
    <n v="0.13310598201960488"/>
    <m/>
    <m/>
    <m/>
    <n v="0"/>
    <m/>
    <n v="0"/>
    <m/>
    <n v="0"/>
    <m/>
    <n v="-128.14920001626194"/>
    <n v="5.9318652109151317"/>
    <n v="-21.138851561483175"/>
    <n v="1.4743530425361451"/>
    <n v="-69.006216723391418"/>
    <n v="10.017506227545979"/>
    <n v="6.7086559393435774"/>
    <n v="23.813472204996224"/>
    <s v="Medianas"/>
    <n v="2024"/>
    <n v="3"/>
    <d v="2025-11-04T00:00:00"/>
    <x v="14"/>
    <x v="24"/>
  </r>
  <r>
    <n v="2025"/>
    <n v="9"/>
    <n v="92"/>
    <x v="27"/>
    <s v="Riesgos Catastroficos"/>
    <n v="219"/>
    <s v="314f04b30f62e0056bd059354a5536fb2e302107eed143b5fa2aa0bbba07f608"/>
    <s v="1fdf26a6fd55ee3b01ed15163fbd21c844fce1e79898ad2d3ed4519ab872f9ee"/>
    <x v="16"/>
    <n v="1211744.34668"/>
    <n v="1252241.9398000001"/>
    <n v="1442153.5818899998"/>
    <n v="1533916.5832699998"/>
    <n v="36419.778379999996"/>
    <n v="-437017.83866999997"/>
    <n v="245246.12220999991"/>
    <n v="1276480.4476699999"/>
    <n v="35081594.755000003"/>
    <n v="34439164.060000002"/>
    <n v="141.197"/>
    <n v="136.08000000000001"/>
    <n v="0"/>
    <n v="0"/>
    <n v="11541.19823"/>
    <n v="38199.64329"/>
    <n v="232403.62252"/>
    <n v="216375.59677"/>
    <n v="0"/>
    <n v="0"/>
    <n v="0"/>
    <n v="0"/>
    <n v="0"/>
    <n v="0"/>
    <s v="Riesgos Catastroficos"/>
    <s v="Daños Sin Autos"/>
    <s v="Riesgos Catastroficos"/>
    <x v="15"/>
    <x v="1"/>
    <n v="8451044.7932900004"/>
    <n v="8783487.9357299991"/>
    <n v="770211891.61088026"/>
    <n v="686509089.51392007"/>
    <n v="736376107.87258017"/>
    <n v="657385268.86126006"/>
    <n v="33259292.609760001"/>
    <n v="29883949.022059996"/>
    <n v="4197920.345660001"/>
    <n v="3819120.5799400005"/>
    <n v="1211744.34668"/>
    <n v="1252241.9398000001"/>
    <n v="3.6433256741137408"/>
    <n v="4.190349604985637"/>
    <n v="-40497.593120000092"/>
    <n v="-3.2340070902327489"/>
    <n v="100"/>
    <n v="100"/>
    <n v="14.338396923917696"/>
    <n v="14.256773037804892"/>
    <n v="0.15732610206078029"/>
    <n v="0.16455508723399206"/>
    <n v="0.18240719007619327"/>
    <n v="0.19048828732794185"/>
    <m/>
    <m/>
    <m/>
    <n v="0"/>
    <m/>
    <n v="0"/>
    <m/>
    <n v="0"/>
    <m/>
    <n v="-108.33370520774123"/>
    <n v="3.0055661889230012"/>
    <n v="-34.898834225261425"/>
    <n v="0.86756716138390766"/>
    <n v="-69.787157062219791"/>
    <n v="7.407501580243947"/>
    <n v="4.96601477414871"/>
    <n v="17.654321402336763"/>
    <s v="Medianas"/>
    <n v="2024"/>
    <n v="3"/>
    <d v="2025-11-04T00:00:00"/>
    <x v="15"/>
    <x v="16"/>
  </r>
  <r>
    <n v="2025"/>
    <n v="9"/>
    <n v="92"/>
    <x v="27"/>
    <s v="MyT Cascos"/>
    <n v="219"/>
    <s v="314f04b30f62e0056bd059354a5536fb2e302107eed143b5fa2aa0bbba07f608"/>
    <s v="1fdf26a6fd55ee3b01ed15163fbd21c844fce1e79898ad2d3ed4519ab872f9ee"/>
    <x v="25"/>
    <n v="972048.44886999996"/>
    <n v="1565200.5572200001"/>
    <n v="1128056.3242899997"/>
    <n v="1674915.4319900002"/>
    <n v="437763.34406000003"/>
    <n v="743990.84220000007"/>
    <n v="723596.81840999995"/>
    <n v="1813338.0327400002"/>
    <n v="35081594.755000003"/>
    <n v="34439164.060000002"/>
    <n v="141.197"/>
    <n v="136.08000000000001"/>
    <n v="0"/>
    <n v="0"/>
    <n v="82288.359200000006"/>
    <n v="141367.92413999999"/>
    <n v="109112.90937000001"/>
    <n v="120144.09185"/>
    <n v="0"/>
    <n v="0"/>
    <n v="0"/>
    <n v="0"/>
    <n v="0"/>
    <n v="0"/>
    <s v="MyT Cascos"/>
    <s v="Daños Sin Autos"/>
    <s v="Maritimo y Transportes"/>
    <x v="18"/>
    <x v="1"/>
    <n v="8451044.7932900004"/>
    <n v="8783487.9357299991"/>
    <n v="770211891.61088026"/>
    <n v="686509089.51392007"/>
    <n v="736376107.87258017"/>
    <n v="657385268.86126006"/>
    <n v="9273622.9556900002"/>
    <n v="5743535.6412700005"/>
    <n v="-3535315.863200001"/>
    <n v="5844440.7108500013"/>
    <n v="1484813.6890199999"/>
    <n v="2047867.8155999999"/>
    <n v="10.481862951669626"/>
    <n v="27.25151639999061"/>
    <n v="-593152.10835000011"/>
    <n v="-37.896236722756825"/>
    <n v="65.466021498735444"/>
    <n v="76.430741539898449"/>
    <n v="11.502109770401306"/>
    <n v="17.819806535544764"/>
    <n v="0.12620532861898343"/>
    <n v="0.13200434376914896"/>
    <n v="0.22799414911290306"/>
    <n v="0.23809486329550425"/>
    <m/>
    <m/>
    <m/>
    <n v="0"/>
    <m/>
    <n v="0"/>
    <m/>
    <n v="0"/>
    <m/>
    <n v="-41.160116599618"/>
    <n v="45.035136321537991"/>
    <n v="47.533259477074594"/>
    <n v="-12.382580821611716"/>
    <n v="-41.791350689631756"/>
    <n v="-9.1816270863925844"/>
    <n v="75.415786890038447"/>
    <n v="117.665315008996"/>
    <s v="Grandes"/>
    <n v="2024"/>
    <n v="3"/>
    <d v="2025-11-04T00:00:00"/>
    <x v="18"/>
    <x v="25"/>
  </r>
  <r>
    <n v="2025"/>
    <n v="9"/>
    <n v="92"/>
    <x v="27"/>
    <s v="Maritimo y Transportes"/>
    <n v="219"/>
    <s v="314f04b30f62e0056bd059354a5536fb2e302107eed143b5fa2aa0bbba07f608"/>
    <s v="1fdf26a6fd55ee3b01ed15163fbd21c844fce1e79898ad2d3ed4519ab872f9ee"/>
    <x v="25"/>
    <n v="1484813.6890199999"/>
    <n v="2047867.8155999999"/>
    <n v="1924678.5825300002"/>
    <n v="2406581.7637500004"/>
    <n v="667277.01566999999"/>
    <n v="1031163.8851900001"/>
    <n v="1035098.85514"/>
    <n v="2158385.4295499995"/>
    <n v="35081594.755000003"/>
    <n v="34439164.060000002"/>
    <n v="141.197"/>
    <n v="136.08000000000001"/>
    <n v="0"/>
    <n v="0"/>
    <n v="201318.27424"/>
    <n v="268972.5404"/>
    <n v="322859.81586000003"/>
    <n v="333304.89062000002"/>
    <n v="0"/>
    <n v="0"/>
    <n v="0"/>
    <n v="0"/>
    <n v="0"/>
    <n v="0"/>
    <s v="Maritimo y Transportes"/>
    <s v="Daños Sin Autos"/>
    <s v="Maritimo y Transportes"/>
    <x v="19"/>
    <x v="1"/>
    <n v="8451044.7932900004"/>
    <n v="8783487.9357299991"/>
    <n v="770211891.61088026"/>
    <n v="686509089.51392007"/>
    <n v="736376107.87258017"/>
    <n v="657385268.86126006"/>
    <n v="19761447.802860003"/>
    <n v="14710203.640279999"/>
    <n v="2527791.244059999"/>
    <n v="11141291.585630003"/>
    <n v="1484813.6890199999"/>
    <n v="2047867.8155999999"/>
    <n v="7.5136887936171775"/>
    <n v="13.921410373901663"/>
    <n v="-563054.12657999992"/>
    <n v="-27.494651866240304"/>
    <n v="100"/>
    <n v="100"/>
    <n v="17.569587256228001"/>
    <n v="23.314972714535877"/>
    <n v="0.19277989670018555"/>
    <n v="0.20163795011080488"/>
    <n v="0.29830163167249313"/>
    <n v="0.3115171441470494"/>
    <m/>
    <m/>
    <m/>
    <n v="0"/>
    <m/>
    <n v="0"/>
    <m/>
    <n v="0"/>
    <m/>
    <n v="-35.288946281604019"/>
    <n v="44.940117443988086"/>
    <n v="50.353049026647348"/>
    <n v="26.39763141984211"/>
    <n v="-25.152852428500172"/>
    <n v="-3.1337898284572119"/>
    <n v="62.35470143713907"/>
    <n v="80.698647985533114"/>
    <s v="Grandes"/>
    <n v="2024"/>
    <n v="3"/>
    <d v="2025-11-04T00:00:00"/>
    <x v="19"/>
    <x v="25"/>
  </r>
  <r>
    <n v="2025"/>
    <n v="9"/>
    <n v="92"/>
    <x v="27"/>
    <s v="MyT Carga"/>
    <n v="219"/>
    <s v="314f04b30f62e0056bd059354a5536fb2e302107eed143b5fa2aa0bbba07f608"/>
    <s v="1fdf26a6fd55ee3b01ed15163fbd21c844fce1e79898ad2d3ed4519ab872f9ee"/>
    <x v="0"/>
    <n v="512765.24014999997"/>
    <n v="482667.25838000001"/>
    <n v="796622.25824"/>
    <n v="731666.33175999997"/>
    <n v="229513.67161000002"/>
    <n v="287173.04299000005"/>
    <n v="311502.03672999999"/>
    <n v="345047.39681000001"/>
    <n v="35081594.755000003"/>
    <n v="34439164.060000002"/>
    <n v="141.197"/>
    <n v="136.08000000000001"/>
    <n v="0"/>
    <n v="0"/>
    <n v="119029.91504000001"/>
    <n v="127604.61626000001"/>
    <n v="213746.90649000002"/>
    <n v="213160.79877000002"/>
    <n v="0"/>
    <n v="0"/>
    <n v="0"/>
    <n v="0"/>
    <n v="0"/>
    <n v="0"/>
    <s v="MyT Carga"/>
    <s v="Daños Sin Autos"/>
    <s v="Maritimo y Transportes"/>
    <x v="17"/>
    <x v="1"/>
    <n v="8451044.7932900004"/>
    <n v="8783487.9357299991"/>
    <n v="770211891.61088026"/>
    <n v="686509089.51392007"/>
    <n v="736376107.87258017"/>
    <n v="657385268.86126006"/>
    <n v="10487824.847170001"/>
    <n v="8966667.9990099985"/>
    <n v="6063107.107259999"/>
    <n v="5296850.8747799993"/>
    <n v="1484813.6890199999"/>
    <n v="2047867.8155999999"/>
    <n v="4.889147631869184"/>
    <n v="5.3829054274485335"/>
    <n v="30097.981769999955"/>
    <n v="6.2357620591500851"/>
    <n v="34.533978501264556"/>
    <n v="23.569258460101562"/>
    <n v="6.0674774858266955"/>
    <n v="5.4951661789911181"/>
    <n v="6.6574568081202087E-2"/>
    <n v="6.9633606341655913E-2"/>
    <n v="7.0307482559590087E-2"/>
    <n v="7.342228085154523E-2"/>
    <m/>
    <m/>
    <m/>
    <n v="0"/>
    <m/>
    <n v="0"/>
    <m/>
    <n v="0"/>
    <m/>
    <n v="-20.078267367876812"/>
    <n v="44.759990272129215"/>
    <n v="59.497104476042793"/>
    <n v="3.7854134447860739"/>
    <n v="-6.7197421780797235"/>
    <n v="0.2749603695341829"/>
    <n v="55.687315898332642"/>
    <n v="59.86307848174517"/>
    <s v="Medianas"/>
    <n v="2024"/>
    <n v="3"/>
    <d v="2025-11-04T00:00:00"/>
    <x v="17"/>
    <x v="0"/>
  </r>
  <r>
    <n v="2025"/>
    <n v="9"/>
    <n v="92"/>
    <x v="27"/>
    <s v="Tecnicos"/>
    <n v="219"/>
    <s v="314f04b30f62e0056bd059354a5536fb2e302107eed143b5fa2aa0bbba07f608"/>
    <s v="1fdf26a6fd55ee3b01ed15163fbd21c844fce1e79898ad2d3ed4519ab872f9ee"/>
    <x v="1"/>
    <n v="965471.74445"/>
    <n v="988616.60175999999"/>
    <n v="1148917.8697099998"/>
    <n v="1169695.1472100001"/>
    <n v="306759.4877099999"/>
    <n v="213232.92103"/>
    <n v="632428.21773999999"/>
    <n v="329511.64871000004"/>
    <n v="35081594.755000003"/>
    <n v="34439164.060000002"/>
    <n v="141.197"/>
    <n v="136.08000000000001"/>
    <n v="0"/>
    <n v="0"/>
    <n v="21072.306120000001"/>
    <n v="40992.833129999999"/>
    <n v="128983.52929999999"/>
    <n v="178723.26811"/>
    <n v="0"/>
    <n v="0"/>
    <n v="0"/>
    <n v="0"/>
    <n v="0"/>
    <n v="0"/>
    <s v="Tecnicos"/>
    <s v="Daños Sin Autos"/>
    <s v="Diversos"/>
    <x v="7"/>
    <x v="1"/>
    <n v="8451044.7932900004"/>
    <n v="8783487.9357299991"/>
    <n v="770211891.61088026"/>
    <n v="686509089.51392007"/>
    <n v="736376107.87258017"/>
    <n v="657385268.86126006"/>
    <n v="14178888.769369997"/>
    <n v="13386827.930269996"/>
    <n v="4549067.9512800006"/>
    <n v="4465912.8475300027"/>
    <n v="1623165.8376"/>
    <n v="1396858.3320299999"/>
    <n v="6.8092201028875001"/>
    <n v="7.3849952125294909"/>
    <n v="-23144.857309999992"/>
    <n v="-2.3411358122851667"/>
    <n v="59.480782683150778"/>
    <n v="70.774292502753795"/>
    <n v="11.424288571000945"/>
    <n v="11.255398868807527"/>
    <n v="0.12535144613656099"/>
    <n v="0.13111122619652696"/>
    <n v="0.1440063382787817"/>
    <n v="0.1503861812225436"/>
    <m/>
    <m/>
    <m/>
    <n v="0"/>
    <m/>
    <n v="0"/>
    <m/>
    <n v="0"/>
    <m/>
    <n v="43.861222848812133"/>
    <n v="31.773015572273582"/>
    <n v="21.568818554168402"/>
    <n v="6.7433481098844661"/>
    <n v="-48.595145758348309"/>
    <n v="-27.830589344072621"/>
    <n v="16.337206955306968"/>
    <n v="22.936483628292802"/>
    <s v="Grandes"/>
    <n v="2024"/>
    <n v="3"/>
    <d v="2025-11-04T00:00:00"/>
    <x v="7"/>
    <x v="1"/>
  </r>
  <r>
    <n v="2025"/>
    <n v="9"/>
    <n v="92"/>
    <x v="27"/>
    <s v="Miscelaneos"/>
    <n v="219"/>
    <s v="314f04b30f62e0056bd059354a5536fb2e302107eed143b5fa2aa0bbba07f608"/>
    <s v="1fdf26a6fd55ee3b01ed15163fbd21c844fce1e79898ad2d3ed4519ab872f9ee"/>
    <x v="4"/>
    <n v="657694.09314999997"/>
    <n v="408241.73027"/>
    <n v="1266450.35249"/>
    <n v="829002.42706000002"/>
    <n v="78561.703219999996"/>
    <n v="147798.50841000001"/>
    <n v="104198.82611999998"/>
    <n v="168712.13082000005"/>
    <n v="35081594.755000003"/>
    <n v="34439164.060000002"/>
    <n v="141.197"/>
    <n v="136.08000000000001"/>
    <n v="0"/>
    <n v="0"/>
    <n v="23772.435960000003"/>
    <n v="24636.013039999998"/>
    <n v="101111.50863"/>
    <n v="88930.208419999995"/>
    <n v="0"/>
    <n v="0"/>
    <n v="0"/>
    <n v="0"/>
    <n v="0"/>
    <n v="0"/>
    <s v="Miscelaneos"/>
    <s v="Daños Sin Autos"/>
    <s v="Diversos"/>
    <x v="8"/>
    <x v="1"/>
    <n v="8451044.7932900004"/>
    <n v="8783487.9357299991"/>
    <n v="770211891.61088026"/>
    <n v="686509089.51392007"/>
    <n v="736376107.87258017"/>
    <n v="657385268.86126006"/>
    <n v="14354404.674479999"/>
    <n v="10957933.478320003"/>
    <n v="2576722.12989"/>
    <n v="2337530.29054"/>
    <n v="1623165.8376"/>
    <n v="1396858.3320299999"/>
    <n v="4.5818277251113209"/>
    <n v="3.7255357598008425"/>
    <n v="249452.36287999997"/>
    <n v="61.104082308052867"/>
    <n v="40.519217316849229"/>
    <n v="29.225707497246205"/>
    <n v="7.7823998006991868"/>
    <n v="4.6478316274487019"/>
    <n v="8.5391318975152161E-2"/>
    <n v="8.9314969092371063E-2"/>
    <n v="5.9466325574662665E-2"/>
    <n v="6.2100833348025429E-2"/>
    <m/>
    <m/>
    <m/>
    <n v="0"/>
    <m/>
    <n v="0"/>
    <m/>
    <n v="0"/>
    <m/>
    <n v="-46.845401847990139"/>
    <n v="11.945021863239155"/>
    <n v="36.203674796363934"/>
    <n v="3.0489008616289484"/>
    <n v="-3.5053443046886623"/>
    <n v="13.697595481245362"/>
    <n v="23.511107965949854"/>
    <n v="27.702637245207978"/>
    <s v="Medianas"/>
    <n v="2024"/>
    <n v="3"/>
    <d v="2025-11-04T00:00:00"/>
    <x v="8"/>
    <x v="4"/>
  </r>
  <r>
    <n v="2025"/>
    <n v="9"/>
    <n v="92"/>
    <x v="27"/>
    <s v="Diversos"/>
    <n v="219"/>
    <s v="314f04b30f62e0056bd059354a5536fb2e302107eed143b5fa2aa0bbba07f608"/>
    <s v="1fdf26a6fd55ee3b01ed15163fbd21c844fce1e79898ad2d3ed4519ab872f9ee"/>
    <x v="3"/>
    <n v="1623165.8376"/>
    <n v="1396858.3320299999"/>
    <n v="2415368.2222000002"/>
    <n v="1998697.5742700004"/>
    <n v="385321.19092999998"/>
    <n v="361031.42943999998"/>
    <n v="736627.04385999986"/>
    <n v="498223.77952999994"/>
    <n v="35081594.755000003"/>
    <n v="34439164.060000002"/>
    <n v="141.197"/>
    <n v="136.08000000000001"/>
    <n v="0"/>
    <n v="0"/>
    <n v="44844.742079999996"/>
    <n v="65628.846170000004"/>
    <n v="230095.03793000002"/>
    <n v="267653.47652999999"/>
    <n v="0"/>
    <n v="0"/>
    <n v="0"/>
    <n v="0"/>
    <n v="0"/>
    <n v="0"/>
    <s v="Diversos"/>
    <s v="Daños Sin Autos"/>
    <s v="Diversos"/>
    <x v="6"/>
    <x v="1"/>
    <n v="8451044.7932900004"/>
    <n v="8783487.9357299991"/>
    <n v="770211891.61088026"/>
    <n v="686509089.51392007"/>
    <n v="736376107.87258017"/>
    <n v="657385268.86126006"/>
    <n v="28533293.443849999"/>
    <n v="24344761.40859"/>
    <n v="7125790.0811699983"/>
    <n v="6803443.1380700013"/>
    <n v="1623165.8376"/>
    <n v="1396858.3320299999"/>
    <n v="5.6886732714335624"/>
    <n v="5.7378189442313499"/>
    <n v="226307.50557000004"/>
    <n v="16.201178056554678"/>
    <n v="100"/>
    <n v="100"/>
    <n v="19.206688371700132"/>
    <n v="15.90323049625623"/>
    <n v="0.21074276511171314"/>
    <n v="0.22042619528889804"/>
    <n v="0.20347266385344434"/>
    <n v="0.21248701457056901"/>
    <m/>
    <m/>
    <m/>
    <n v="0"/>
    <m/>
    <n v="0"/>
    <m/>
    <n v="0"/>
    <m/>
    <n v="6.7278800429303676"/>
    <n v="23.738867711738735"/>
    <n v="25.845958832154942"/>
    <n v="5.4074170939755399"/>
    <n v="-31.669159680428383"/>
    <n v="-14.032486738796468"/>
    <n v="19.489660656499144"/>
    <n v="24.520079851323725"/>
    <s v="Medianas"/>
    <n v="2024"/>
    <n v="3"/>
    <d v="2025-11-04T00:00:00"/>
    <x v="6"/>
    <x v="3"/>
  </r>
  <r>
    <n v="2025"/>
    <n v="9"/>
    <n v="92"/>
    <x v="27"/>
    <s v="RC General"/>
    <n v="219"/>
    <s v="314f04b30f62e0056bd059354a5536fb2e302107eed143b5fa2aa0bbba07f608"/>
    <s v="1fdf26a6fd55ee3b01ed15163fbd21c844fce1e79898ad2d3ed4519ab872f9ee"/>
    <x v="1"/>
    <n v="1558791.7627900001"/>
    <n v="1622467.94952"/>
    <n v="1955973.2284400002"/>
    <n v="2074878.2577800001"/>
    <n v="1318360.4912999999"/>
    <n v="2348403.6211999995"/>
    <n v="1858970.8146200005"/>
    <n v="2719569.3036099998"/>
    <n v="35081594.755000003"/>
    <n v="34439164.060000002"/>
    <n v="141.197"/>
    <n v="136.08000000000001"/>
    <n v="0"/>
    <n v="0"/>
    <n v="237564.88339999999"/>
    <n v="317780.04713000002"/>
    <n v="947943.77674999996"/>
    <n v="921825.51234999998"/>
    <n v="0"/>
    <n v="0"/>
    <n v="0"/>
    <n v="0"/>
    <n v="0"/>
    <n v="0"/>
    <s v="RC General"/>
    <s v="Daños Sin Autos"/>
    <s v="Responsabilidad Civil y Riesgos Profesionales"/>
    <x v="21"/>
    <x v="1"/>
    <n v="8451044.7932900004"/>
    <n v="8783487.9357299991"/>
    <n v="770211891.61088026"/>
    <n v="686509089.51392007"/>
    <n v="736376107.87258017"/>
    <n v="657385268.86126006"/>
    <n v="12779803.45988"/>
    <n v="11517178.810919996"/>
    <n v="5456545.1292399997"/>
    <n v="4845520.4425199972"/>
    <n v="3211086.8779099998"/>
    <n v="3043833.9750600001"/>
    <n v="12.19730622371118"/>
    <n v="14.087373098537459"/>
    <n v="-63676.186729999958"/>
    <n v="-3.9246498982515088"/>
    <n v="48.544054460605899"/>
    <n v="53.303431225680363"/>
    <n v="18.444959184545525"/>
    <n v="18.471795730714533"/>
    <n v="0.2023847956345913"/>
    <n v="0.21168418504144726"/>
    <n v="0.23633597490585037"/>
    <n v="0.24680625294973241"/>
    <m/>
    <m/>
    <m/>
    <n v="0"/>
    <m/>
    <n v="0"/>
    <m/>
    <n v="0"/>
    <m/>
    <n v="-43.861418054434054"/>
    <n v="84.575792788405252"/>
    <n v="144.74268178269804"/>
    <n v="24.161084717054731"/>
    <n v="-25.24235377722912"/>
    <n v="2.8333197606363658"/>
    <n v="25.061073159263188"/>
    <n v="34.472906517838368"/>
    <s v="Grandes"/>
    <n v="2024"/>
    <n v="3"/>
    <d v="2025-11-04T00:00:00"/>
    <x v="21"/>
    <x v="1"/>
  </r>
  <r>
    <n v="2025"/>
    <n v="9"/>
    <n v="92"/>
    <x v="27"/>
    <s v="Responsabilidad Civil y Riesgos Profesionales"/>
    <n v="219"/>
    <s v="314f04b30f62e0056bd059354a5536fb2e302107eed143b5fa2aa0bbba07f608"/>
    <s v="1fdf26a6fd55ee3b01ed15163fbd21c844fce1e79898ad2d3ed4519ab872f9ee"/>
    <x v="13"/>
    <n v="3211086.8779099998"/>
    <n v="3043833.9750600001"/>
    <n v="4125168.0376300002"/>
    <n v="3817907.6400300004"/>
    <n v="1836570.1294099998"/>
    <n v="3001746.2557900008"/>
    <n v="2804276.611"/>
    <n v="3485844.7656"/>
    <n v="35081594.755000003"/>
    <n v="34439164.060000002"/>
    <n v="141.197"/>
    <n v="136.08000000000001"/>
    <n v="0"/>
    <n v="0"/>
    <n v="645887.36634000007"/>
    <n v="779237.4034500001"/>
    <n v="1551407.6345200001"/>
    <n v="1519686.41493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8451044.7932900004"/>
    <n v="8783487.9357299991"/>
    <n v="770211891.61088026"/>
    <n v="686509089.51392007"/>
    <n v="736376107.87258017"/>
    <n v="657385268.86126006"/>
    <n v="16329723.705329999"/>
    <n v="14886594.835909994"/>
    <n v="6466126.8833499998"/>
    <n v="5654617.5786299994"/>
    <n v="3211086.8779099998"/>
    <n v="3043833.9750600001"/>
    <n v="19.664061290038273"/>
    <n v="20.446811434120253"/>
    <n v="167252.90284999972"/>
    <n v="5.494810302414832"/>
    <n v="100"/>
    <n v="100"/>
    <n v="37.996330116005936"/>
    <n v="34.654046289266361"/>
    <n v="0.41690954306016831"/>
    <n v="0.4360661411444971"/>
    <n v="0.44337853956386425"/>
    <n v="0.46302132390836942"/>
    <m/>
    <m/>
    <m/>
    <n v="0"/>
    <m/>
    <n v="0"/>
    <m/>
    <n v="0"/>
    <m/>
    <n v="-38.816609636224875"/>
    <n v="57.194657112652401"/>
    <n v="98.617279404367991"/>
    <n v="28.402939851661269"/>
    <n v="-17.112889668746046"/>
    <n v="2.0873529748215436"/>
    <n v="41.632344199455694"/>
    <n v="51.276197233486052"/>
    <s v="Grandes"/>
    <n v="2024"/>
    <n v="3"/>
    <d v="2025-11-04T00:00:00"/>
    <x v="22"/>
    <x v="13"/>
  </r>
  <r>
    <n v="2025"/>
    <n v="9"/>
    <n v="92"/>
    <x v="27"/>
    <s v="RC Viajero"/>
    <n v="219"/>
    <s v="314f04b30f62e0056bd059354a5536fb2e302107eed143b5fa2aa0bbba07f608"/>
    <s v="1fdf26a6fd55ee3b01ed15163fbd21c844fce1e79898ad2d3ed4519ab872f9ee"/>
    <x v="8"/>
    <n v="4117.3627400000005"/>
    <n v="4709.21893"/>
    <n v="5779.0204100000001"/>
    <n v="5938.8151099999995"/>
    <n v="-245.10016999999999"/>
    <n v="784.27692999999999"/>
    <n v="-183.87397000000004"/>
    <n v="747.26615000000049"/>
    <n v="35081594.755000003"/>
    <n v="34439164.060000002"/>
    <n v="141.197"/>
    <n v="136.08000000000001"/>
    <n v="0"/>
    <n v="0"/>
    <n v="-276.48746"/>
    <n v="193.97313"/>
    <n v="2070.7519600000001"/>
    <n v="2724.69083"/>
    <n v="0"/>
    <n v="0"/>
    <n v="0"/>
    <n v="0"/>
    <n v="0"/>
    <n v="0"/>
    <s v="RC Viajero"/>
    <s v="Daños Sin Autos"/>
    <s v="Responsabilidad Civil y Riesgos Profesionales"/>
    <x v="32"/>
    <x v="1"/>
    <n v="8451044.7932900004"/>
    <n v="8783487.9357299991"/>
    <n v="770211891.61088026"/>
    <n v="686509089.51392007"/>
    <n v="736376107.87258017"/>
    <n v="657385268.86126006"/>
    <n v="304582.73243999993"/>
    <n v="245659.01942999996"/>
    <n v="39777.686930000003"/>
    <n v="73049.030719999995"/>
    <n v="3211086.8779099998"/>
    <n v="3043833.9750600001"/>
    <n v="1.3518043872730323"/>
    <n v="1.9169737552998261"/>
    <n v="-591.85618999999951"/>
    <n v="-12.568033017738667"/>
    <n v="0.12822333672516106"/>
    <n v="0.15471339661050904"/>
    <n v="4.8720162307850069E-2"/>
    <n v="5.3614452077102047E-2"/>
    <n v="5.3457532723736993E-4"/>
    <n v="5.5913855650412472E-4"/>
    <n v="6.8596599840132382E-4"/>
    <n v="7.1635601724958514E-4"/>
    <m/>
    <m/>
    <m/>
    <n v="0"/>
    <m/>
    <n v="0"/>
    <m/>
    <n v="0"/>
    <m/>
    <n v="-131.25173782684135"/>
    <n v="-5.952843737056793"/>
    <n v="16.654076645359954"/>
    <n v="-0.61617501900329819"/>
    <n v="-242.5390516717444"/>
    <n v="-24.000479716812496"/>
    <n v="-13.352031790422645"/>
    <n v="7.1190877094851892"/>
    <s v="Medianas"/>
    <n v="2024"/>
    <n v="3"/>
    <d v="2025-11-04T00:00:00"/>
    <x v="32"/>
    <x v="8"/>
  </r>
  <r>
    <n v="2025"/>
    <n v="9"/>
    <n v="92"/>
    <x v="27"/>
    <s v="RC Aviones y Barcos"/>
    <n v="219"/>
    <s v="314f04b30f62e0056bd059354a5536fb2e302107eed143b5fa2aa0bbba07f608"/>
    <s v="1fdf26a6fd55ee3b01ed15163fbd21c844fce1e79898ad2d3ed4519ab872f9ee"/>
    <x v="13"/>
    <n v="686261.50394000008"/>
    <n v="667133.44837999996"/>
    <n v="794131.23951000022"/>
    <n v="758946.28458999994"/>
    <n v="93664.484190000003"/>
    <n v="54196.192989999996"/>
    <n v="113654.89738000001"/>
    <n v="118052.97364000004"/>
    <n v="35081594.755000003"/>
    <n v="34439164.060000002"/>
    <n v="141.197"/>
    <n v="136.08000000000001"/>
    <n v="0"/>
    <n v="0"/>
    <n v="4468.8595100000002"/>
    <n v="18304.496729999999"/>
    <n v="98001.626019999996"/>
    <n v="111428.87965999999"/>
    <n v="0"/>
    <n v="0"/>
    <n v="0"/>
    <n v="0"/>
    <n v="0"/>
    <n v="0"/>
    <s v="RC Aviones y Barcos"/>
    <s v="Daños Sin Autos"/>
    <s v="Responsabilidad Civil y Riesgos Profesionales"/>
    <x v="20"/>
    <x v="1"/>
    <n v="8451044.7932900004"/>
    <n v="8783487.9357299991"/>
    <n v="770211891.61088026"/>
    <n v="686509089.51392007"/>
    <n v="736376107.87258017"/>
    <n v="657385268.86126006"/>
    <n v="1654428.4389900002"/>
    <n v="1753080.82653"/>
    <n v="526599.48598999996"/>
    <n v="-6953.7859100000169"/>
    <n v="3211086.8779099998"/>
    <n v="3043833.9750600001"/>
    <n v="41.480277282887542"/>
    <n v="38.054916709146013"/>
    <n v="19128.055560000124"/>
    <n v="2.8672007986481285"/>
    <n v="21.371626805272463"/>
    <n v="21.917537350796191"/>
    <n v="8.1204338720921356"/>
    <n v="7.5953135390121567"/>
    <n v="8.9100351658385868E-2"/>
    <n v="9.3194428309554586E-2"/>
    <n v="9.7177657014324612E-2"/>
    <n v="0.10148287160976789"/>
    <m/>
    <m/>
    <m/>
    <n v="0"/>
    <m/>
    <n v="0"/>
    <m/>
    <n v="0"/>
    <m/>
    <n v="72.824840680751308"/>
    <n v="13.648512068977878"/>
    <n v="8.1237409279364723"/>
    <n v="17.786664568027831"/>
    <n v="-75.586001757285132"/>
    <n v="-12.050066087867183"/>
    <n v="4.5599850650314755"/>
    <n v="16.427067009784203"/>
    <s v="Grandes"/>
    <n v="2024"/>
    <n v="3"/>
    <d v="2025-11-04T00:00:00"/>
    <x v="20"/>
    <x v="13"/>
  </r>
  <r>
    <n v="2025"/>
    <n v="9"/>
    <n v="92"/>
    <x v="27"/>
    <s v="RC Otros"/>
    <n v="219"/>
    <s v="314f04b30f62e0056bd059354a5536fb2e302107eed143b5fa2aa0bbba07f608"/>
    <s v="1fdf26a6fd55ee3b01ed15163fbd21c844fce1e79898ad2d3ed4519ab872f9ee"/>
    <x v="13"/>
    <n v="961916.24844000011"/>
    <n v="749523.35823000001"/>
    <n v="1369284.5492700001"/>
    <n v="978144.28255"/>
    <n v="424790.25408999994"/>
    <n v="598362.16466999985"/>
    <n v="831834.77297000005"/>
    <n v="647475.22219999984"/>
    <n v="35081594.755000003"/>
    <n v="34439164.060000002"/>
    <n v="141.197"/>
    <n v="136.08000000000001"/>
    <n v="0"/>
    <n v="0"/>
    <n v="404130.11089000001"/>
    <n v="442958.88645999995"/>
    <n v="503391.47979000001"/>
    <n v="483707.33208999998"/>
    <n v="0"/>
    <n v="0"/>
    <n v="0"/>
    <n v="0"/>
    <n v="0"/>
    <n v="0"/>
    <s v="RC Otros"/>
    <s v="Daños Sin Autos"/>
    <s v="Responsabilidad Civil y Riesgos Profesionales"/>
    <x v="33"/>
    <x v="1"/>
    <n v="8451044.7932900004"/>
    <n v="8783487.9357299991"/>
    <n v="770211891.61088026"/>
    <n v="686509089.51392007"/>
    <n v="736376107.87258017"/>
    <n v="657385268.86126006"/>
    <n v="1590909.0740200002"/>
    <n v="1370676.1790300002"/>
    <n v="443204.58119"/>
    <n v="743001.8912999999"/>
    <n v="3211086.8779099998"/>
    <n v="3043833.9750600001"/>
    <n v="60.463307686678483"/>
    <n v="54.682744888761583"/>
    <n v="212392.8902100001"/>
    <n v="28.337060863795639"/>
    <n v="29.956095397396492"/>
    <n v="24.624318026912931"/>
    <n v="11.382216897060429"/>
    <n v="8.5333225674625677"/>
    <n v="0.12488982043995384"/>
    <n v="0.13062838923699119"/>
    <n v="0.10917894164528788"/>
    <n v="0.11401584333161953"/>
    <m/>
    <m/>
    <m/>
    <n v="0"/>
    <m/>
    <n v="0"/>
    <m/>
    <n v="0"/>
    <m/>
    <n v="-29.007835192207686"/>
    <n v="44.160835704658169"/>
    <n v="79.832357204054659"/>
    <n v="95.845185749082802"/>
    <n v="-8.7657741512555116"/>
    <n v="4.0694333937318916"/>
    <n v="80.281476170115369"/>
    <n v="91.575805672836424"/>
    <s v="Grandes"/>
    <n v="2024"/>
    <n v="3"/>
    <d v="2025-11-04T00:00:00"/>
    <x v="33"/>
    <x v="13"/>
  </r>
  <r>
    <n v="2025"/>
    <n v="9"/>
    <n v="92"/>
    <x v="27"/>
    <s v="Total General Sin Pensiones"/>
    <n v="219"/>
    <s v="314f04b30f62e0056bd059354a5536fb2e302107eed143b5fa2aa0bbba07f608"/>
    <s v="1fdf26a6fd55ee3b01ed15163fbd21c844fce1e79898ad2d3ed4519ab872f9ee"/>
    <x v="7"/>
    <n v="8451044.7932900004"/>
    <n v="8783487.9357299991"/>
    <n v="11712890.32478"/>
    <n v="11474426.847989999"/>
    <n v="3448249.2285699989"/>
    <n v="4032703.97976"/>
    <n v="5376143.0940399989"/>
    <n v="7462953.5656799981"/>
    <n v="35081594.755000003"/>
    <n v="34439164.060000002"/>
    <n v="141.197"/>
    <n v="136.08000000000001"/>
    <n v="0"/>
    <n v="0"/>
    <n v="1008643.97549"/>
    <n v="1182034.03199"/>
    <n v="2735568.45958"/>
    <n v="2609602.2252199999"/>
    <n v="0"/>
    <n v="0"/>
    <n v="0"/>
    <n v="0"/>
    <n v="0"/>
    <n v="0"/>
    <s v="Total General Sin Pensiones"/>
    <s v="Totales"/>
    <s v="Total General Sin Pensiones"/>
    <x v="25"/>
    <x v="1"/>
    <n v="8451044.7932900004"/>
    <n v="8783487.9357299991"/>
    <n v="770211891.61088026"/>
    <n v="686509089.51392007"/>
    <n v="736376107.87258017"/>
    <n v="657385268.86126006"/>
    <n v="736376107.87258017"/>
    <n v="657385268.86126006"/>
    <n v="388158878.08341002"/>
    <n v="368517055.66387999"/>
    <n v="8451044.7932900004"/>
    <n v="8783487.9357299991"/>
    <n v="1.147653312341353"/>
    <n v="1.3361248497315716"/>
    <n v="-332443.14243999869"/>
    <n v="-3.7848647925804779"/>
    <n v="100"/>
    <n v="100"/>
    <n v="100"/>
    <n v="100"/>
    <n v="1.0972363430555241"/>
    <n v="1.147653312341353"/>
    <n v="1.2794423365827701"/>
    <n v="1.3361248497315716"/>
    <m/>
    <m/>
    <m/>
    <n v="0"/>
    <m/>
    <n v="0"/>
    <m/>
    <n v="0"/>
    <m/>
    <n v="-14.492875106215564"/>
    <n v="40.802638169754538"/>
    <n v="45.912330150253013"/>
    <n v="0.88836026258016365"/>
    <n v="-14.668787175957299"/>
    <n v="4.827028163243563"/>
    <n v="36.871457994688974"/>
    <n v="45.295563460456115"/>
    <s v="Resto"/>
    <n v="2024"/>
    <n v="3"/>
    <d v="2025-11-04T00:00:00"/>
    <x v="25"/>
    <x v="7"/>
  </r>
  <r>
    <n v="2025"/>
    <n v="9"/>
    <n v="92"/>
    <x v="27"/>
    <s v="Total General"/>
    <n v="219"/>
    <s v="314f04b30f62e0056bd059354a5536fb2e302107eed143b5fa2aa0bbba07f608"/>
    <s v="1fdf26a6fd55ee3b01ed15163fbd21c844fce1e79898ad2d3ed4519ab872f9ee"/>
    <x v="33"/>
    <n v="8451044.7932900004"/>
    <n v="8783487.9357299991"/>
    <n v="11712890.32478"/>
    <n v="11474426.847989999"/>
    <n v="3448249.2285699989"/>
    <n v="4032703.97976"/>
    <n v="5376143.0940399989"/>
    <n v="7462953.5656799981"/>
    <n v="35081594.755000003"/>
    <n v="34439164.060000002"/>
    <n v="141.197"/>
    <n v="136.08000000000001"/>
    <n v="0"/>
    <n v="0"/>
    <n v="1008643.97549"/>
    <n v="1182034.03199"/>
    <n v="2735568.45958"/>
    <n v="2609602.2252199999"/>
    <n v="0"/>
    <n v="0"/>
    <n v="0"/>
    <n v="0"/>
    <n v="0"/>
    <n v="0"/>
    <s v="Total General"/>
    <s v="Totales"/>
    <s v="Total General"/>
    <x v="26"/>
    <x v="1"/>
    <n v="8451044.7932900004"/>
    <n v="8783487.9357299991"/>
    <n v="770211891.61088026"/>
    <n v="686509089.51392007"/>
    <n v="736376107.87258017"/>
    <n v="657385268.86126006"/>
    <n v="770211891.61088026"/>
    <n v="686509089.51392007"/>
    <n v="414187189.75591999"/>
    <n v="392042358.71284997"/>
    <n v="8451044.7932900004"/>
    <n v="8783487.9357299991"/>
    <n v="1.0972363430555241"/>
    <n v="1.2794423365827701"/>
    <n v="-332443.14243999869"/>
    <n v="-3.7848647925804779"/>
    <n v="100"/>
    <n v="100"/>
    <n v="100"/>
    <n v="100"/>
    <n v="1.0972363430555241"/>
    <n v="1.147653312341353"/>
    <n v="1.2794423365827701"/>
    <n v="1.3361248497315716"/>
    <m/>
    <m/>
    <m/>
    <n v="0"/>
    <m/>
    <n v="0"/>
    <m/>
    <n v="0"/>
    <m/>
    <n v="-14.492875106215564"/>
    <n v="40.802638169754538"/>
    <n v="45.912330150253013"/>
    <n v="0.83253401212192191"/>
    <n v="-14.668787175957299"/>
    <n v="4.827028163243563"/>
    <n v="36.871457994688974"/>
    <n v="45.295563460456115"/>
    <s v="Resto"/>
    <n v="2024"/>
    <n v="3"/>
    <d v="2025-11-04T00:00:00"/>
    <x v="26"/>
    <x v="33"/>
  </r>
  <r>
    <n v="2025"/>
    <n v="9"/>
    <n v="92"/>
    <x v="27"/>
    <s v="Daños Sin Autos"/>
    <n v="219"/>
    <s v="314f04b30f62e0056bd059354a5536fb2e302107eed143b5fa2aa0bbba07f608"/>
    <s v="1fdf26a6fd55ee3b01ed15163fbd21c844fce1e79898ad2d3ed4519ab872f9ee"/>
    <x v="11"/>
    <n v="8451044.7932900004"/>
    <n v="8783487.9357299991"/>
    <n v="11712890.324780002"/>
    <n v="11474426.847989999"/>
    <n v="3448249.2285699989"/>
    <n v="4032703.97976"/>
    <n v="5376143.0940399989"/>
    <n v="7462953.56568"/>
    <n v="35081594.755000003"/>
    <n v="34439164.060000002"/>
    <n v="141.197"/>
    <n v="136.08000000000001"/>
    <n v="0"/>
    <n v="0"/>
    <n v="1008643.9754900001"/>
    <n v="1182034.0319900003"/>
    <n v="2735568.45958"/>
    <n v="2609602.2252200004"/>
    <n v="0"/>
    <n v="0"/>
    <n v="0"/>
    <n v="0"/>
    <n v="0"/>
    <n v="0"/>
    <s v="Daños Sin Autos"/>
    <s v="Totales"/>
    <s v="Daños Sin Autos Total"/>
    <x v="24"/>
    <x v="1"/>
    <n v="8451044.7932900004"/>
    <n v="8783487.9357299991"/>
    <n v="770211891.61088026"/>
    <n v="686509089.51392007"/>
    <n v="736376107.87258017"/>
    <n v="657385268.86126006"/>
    <n v="128019015.01128"/>
    <n v="109121030.81238005"/>
    <n v="38205787.818519995"/>
    <n v="42701209.275690004"/>
    <n v="8451044.7932900004"/>
    <n v="8783487.9357299991"/>
    <n v="6.6013980755478885"/>
    <n v="8.0493080667759696"/>
    <n v="-332443.14243999869"/>
    <n v="-3.7848647925804779"/>
    <n v="100"/>
    <n v="100"/>
    <n v="100"/>
    <n v="100"/>
    <n v="1.0972363430555241"/>
    <n v="1.147653312341353"/>
    <n v="1.2794423365827701"/>
    <n v="1.3361248497315716"/>
    <m/>
    <m/>
    <m/>
    <n v="0"/>
    <m/>
    <n v="0"/>
    <m/>
    <n v="0"/>
    <m/>
    <n v="-14.492875106215564"/>
    <n v="40.802638169754538"/>
    <n v="45.912330150253013"/>
    <n v="9.0254629611340818"/>
    <n v="-14.668787175957299"/>
    <n v="4.8270281632435408"/>
    <n v="36.871457994688974"/>
    <n v="45.295563460456115"/>
    <s v="Grandes"/>
    <n v="2024"/>
    <n v="3"/>
    <d v="2025-11-04T00:00:00"/>
    <x v="24"/>
    <x v="11"/>
  </r>
  <r>
    <n v="2025"/>
    <n v="9"/>
    <n v="92"/>
    <x v="27"/>
    <s v="Daños"/>
    <n v="219"/>
    <s v="314f04b30f62e0056bd059354a5536fb2e302107eed143b5fa2aa0bbba07f608"/>
    <s v="1fdf26a6fd55ee3b01ed15163fbd21c844fce1e79898ad2d3ed4519ab872f9ee"/>
    <x v="10"/>
    <n v="8451044.7932900004"/>
    <n v="8783487.9357299991"/>
    <n v="11712890.324779999"/>
    <n v="11474426.847989999"/>
    <n v="3448249.2285699989"/>
    <n v="4032703.97976"/>
    <n v="5376143.0940399989"/>
    <n v="7462953.5656799991"/>
    <n v="35081594.755000003"/>
    <n v="34439164.060000002"/>
    <n v="141.197"/>
    <n v="136.08000000000001"/>
    <n v="0"/>
    <n v="0"/>
    <n v="1008643.97549"/>
    <n v="1182034.03199"/>
    <n v="2735568.45958"/>
    <n v="2609602.2252199999"/>
    <n v="0"/>
    <n v="0"/>
    <n v="0"/>
    <n v="0"/>
    <n v="0"/>
    <n v="0"/>
    <s v="Daños"/>
    <s v="Totales"/>
    <s v="Daños Total"/>
    <x v="23"/>
    <x v="1"/>
    <n v="8451044.7932900004"/>
    <n v="8783487.9357299991"/>
    <n v="770211891.61088026"/>
    <n v="686509089.51392007"/>
    <n v="736376107.87258017"/>
    <n v="657385268.86126006"/>
    <n v="283175278.75795996"/>
    <n v="248348596.68529999"/>
    <n v="126891670.49083996"/>
    <n v="126522432.59303005"/>
    <n v="8451044.7932900004"/>
    <n v="8783487.9357299991"/>
    <n v="2.9843865009534998"/>
    <n v="3.5367576273685071"/>
    <n v="-332443.14243999869"/>
    <n v="-3.7848647925804779"/>
    <n v="100"/>
    <n v="100"/>
    <n v="100"/>
    <n v="100"/>
    <n v="1.0972363430555241"/>
    <n v="1.147653312341353"/>
    <n v="1.2794423365827701"/>
    <n v="1.3361248497315716"/>
    <m/>
    <m/>
    <m/>
    <n v="0"/>
    <m/>
    <n v="0"/>
    <m/>
    <n v="0"/>
    <m/>
    <n v="-14.492875106215564"/>
    <n v="40.802638169754538"/>
    <n v="45.912330150253013"/>
    <n v="2.7174748470341248"/>
    <n v="-14.668787175957299"/>
    <n v="4.827028163243563"/>
    <n v="36.871457994688974"/>
    <n v="45.295563460456115"/>
    <s v="Medianas"/>
    <n v="2024"/>
    <n v="3"/>
    <d v="2025-11-04T00:00:00"/>
    <x v="23"/>
    <x v="10"/>
  </r>
  <r>
    <n v="2025"/>
    <n v="9"/>
    <n v="707"/>
    <x v="28"/>
    <s v="Salud Individual"/>
    <n v="9"/>
    <s v="19581e27de7ced00ff1ce50b2047e7a567c76b1cbaebabe5ef03f7c3017bb5b7"/>
    <s v="1fdf26a6fd55ee3b01ed15163fbd21c844fce1e79898ad2d3ed4519ab872f9ee"/>
    <x v="25"/>
    <n v="69497.924870000003"/>
    <n v="76747.690010000006"/>
    <n v="94501.170819999985"/>
    <n v="105161.8606"/>
    <n v="65932.593290000019"/>
    <n v="58957.028890000001"/>
    <n v="87015.449229999998"/>
    <n v="85298.282330000002"/>
    <n v="35081594.755000003"/>
    <n v="34439164.060000002"/>
    <n v="141.197"/>
    <n v="136.08000000000001"/>
    <n v="0"/>
    <n v="0"/>
    <n v="29335.971369999999"/>
    <n v="35133.64142"/>
    <n v="19654.442449999999"/>
    <n v="32822.985489999999"/>
    <n v="0"/>
    <n v="0"/>
    <n v="0"/>
    <n v="0"/>
    <n v="0"/>
    <n v="0"/>
    <s v="Salud Individual"/>
    <s v="Accidentes y Enfermedades"/>
    <s v="Salud"/>
    <x v="31"/>
    <x v="1"/>
    <n v="463598.83335000003"/>
    <n v="1101163.0575699999"/>
    <n v="770211891.61088026"/>
    <n v="686509089.51392007"/>
    <n v="736376107.87258017"/>
    <n v="657385268.86126006"/>
    <n v="2072323.7688199999"/>
    <n v="1808255.37136"/>
    <n v="1386445.2605200002"/>
    <n v="1105964.9052499998"/>
    <n v="463598.83335000003"/>
    <n v="1101163.0575699999"/>
    <n v="3.3536229191432163"/>
    <n v="4.2442948725918948"/>
    <n v="-7249.7651400000032"/>
    <n v="-9.4462323739716183"/>
    <n v="14.990961984913287"/>
    <n v="6.9696934965620407"/>
    <n v="14.990961984913287"/>
    <n v="6.9696934965620407"/>
    <n v="9.0232214832007725E-3"/>
    <n v="9.4378299522484867E-3"/>
    <n v="1.1179413525950676E-2"/>
    <n v="1.1674689659983462E-2"/>
    <m/>
    <m/>
    <m/>
    <n v="0"/>
    <m/>
    <n v="0"/>
    <m/>
    <n v="0"/>
    <m/>
    <n v="11.831607751155149"/>
    <n v="94.869873328348802"/>
    <n v="76.819287827839602"/>
    <n v="4.7555136266448299"/>
    <n v="-16.5017624580743"/>
    <n v="-40.119881977256419"/>
    <n v="149.25873091861735"/>
    <n v="107.0397494179924"/>
    <s v="Grandes"/>
    <n v="2024"/>
    <n v="3"/>
    <d v="2025-11-04T00:00:00"/>
    <x v="31"/>
    <x v="25"/>
  </r>
  <r>
    <n v="2025"/>
    <n v="9"/>
    <n v="707"/>
    <x v="28"/>
    <s v="Gastos Medicos"/>
    <n v="9"/>
    <s v="19581e27de7ced00ff1ce50b2047e7a567c76b1cbaebabe5ef03f7c3017bb5b7"/>
    <s v="1fdf26a6fd55ee3b01ed15163fbd21c844fce1e79898ad2d3ed4519ab872f9ee"/>
    <x v="45"/>
    <n v="2277.6200299999996"/>
    <n v="3205.6219900000001"/>
    <n v="3733.7310799999991"/>
    <n v="5192.7363400000013"/>
    <n v="1219.4645800000001"/>
    <n v="1201.7425999999998"/>
    <n v="1578.03135"/>
    <n v="1591.4020400000004"/>
    <n v="35081594.755000003"/>
    <n v="34439164.060000002"/>
    <n v="141.197"/>
    <n v="136.08000000000001"/>
    <n v="0"/>
    <n v="0"/>
    <n v="523.21458000000007"/>
    <n v="830.99259999999992"/>
    <n v="825.61243999999999"/>
    <n v="1599.8900900000001"/>
    <n v="0"/>
    <n v="0"/>
    <n v="0"/>
    <n v="0"/>
    <n v="0"/>
    <n v="0"/>
    <s v="Gastos Medicos"/>
    <s v="Accidentes y Enfermedades"/>
    <s v="Gastos Medicos"/>
    <x v="28"/>
    <x v="1"/>
    <n v="463598.83335000003"/>
    <n v="1101163.0575699999"/>
    <n v="770211891.61088026"/>
    <n v="686509089.51392007"/>
    <n v="736376107.87258017"/>
    <n v="657385268.86126006"/>
    <n v="132603313.30395003"/>
    <n v="117579278.29793002"/>
    <n v="94497674.830779999"/>
    <n v="87465178.161119998"/>
    <n v="463598.83335000003"/>
    <n v="1101163.0575699999"/>
    <n v="1.7176192458926692E-3"/>
    <n v="2.7263494353804304E-3"/>
    <n v="-928.00196000000051"/>
    <n v="-28.949201212585905"/>
    <n v="0.49129114789650052"/>
    <n v="0.29111238049286098"/>
    <n v="0.49129114789650052"/>
    <n v="0.29111238049286098"/>
    <n v="2.9571343351196647E-4"/>
    <n v="3.0930118531142115E-4"/>
    <n v="4.669453090955762E-4"/>
    <n v="4.8763216059782751E-4"/>
    <m/>
    <m/>
    <m/>
    <n v="0"/>
    <m/>
    <n v="0"/>
    <m/>
    <n v="0"/>
    <m/>
    <n v="1.4746901707570537"/>
    <n v="53.541177366621604"/>
    <n v="37.488593594280893"/>
    <n v="1.2904704609756105E-3"/>
    <n v="-37.037396000878928"/>
    <n v="-48.395677605578527"/>
    <n v="63.372904119516427"/>
    <n v="51.940605494968715"/>
    <s v="Resto"/>
    <n v="2024"/>
    <n v="3"/>
    <d v="2025-11-04T00:00:00"/>
    <x v="28"/>
    <x v="45"/>
  </r>
  <r>
    <n v="2025"/>
    <n v="9"/>
    <n v="707"/>
    <x v="28"/>
    <s v="Total General"/>
    <n v="9"/>
    <s v="19581e27de7ced00ff1ce50b2047e7a567c76b1cbaebabe5ef03f7c3017bb5b7"/>
    <s v="1fdf26a6fd55ee3b01ed15163fbd21c844fce1e79898ad2d3ed4519ab872f9ee"/>
    <x v="21"/>
    <n v="463598.83335000003"/>
    <n v="1101163.0575699999"/>
    <n v="614619.24873000011"/>
    <n v="1221728.4890100001"/>
    <n v="678238.56258999987"/>
    <n v="740129.87489000009"/>
    <n v="937848.31672999985"/>
    <n v="1074614.3763599996"/>
    <n v="35081594.755000003"/>
    <n v="34439164.060000002"/>
    <n v="141.197"/>
    <n v="136.08000000000001"/>
    <n v="0"/>
    <n v="0"/>
    <n v="284923.41979000001"/>
    <n v="414996.02199000004"/>
    <n v="205301.03013"/>
    <n v="432384.65850999998"/>
    <n v="0"/>
    <n v="0"/>
    <n v="0"/>
    <n v="0"/>
    <n v="0"/>
    <n v="0"/>
    <s v="Total General"/>
    <s v="Totales"/>
    <s v="Total General"/>
    <x v="26"/>
    <x v="1"/>
    <n v="463598.83335000003"/>
    <n v="1101163.0575699999"/>
    <n v="770211891.61088026"/>
    <n v="686509089.51392007"/>
    <n v="736376107.87258017"/>
    <n v="657385268.86126006"/>
    <n v="770211891.61088026"/>
    <n v="686509089.51392007"/>
    <n v="414187189.75591999"/>
    <n v="392042358.71284997"/>
    <n v="463598.83335000003"/>
    <n v="1101163.0575699999"/>
    <n v="6.0191077078853433E-2"/>
    <n v="0.16040036095511478"/>
    <n v="-637564.22421999997"/>
    <n v="-57.899165780856251"/>
    <n v="100"/>
    <n v="100"/>
    <n v="100"/>
    <n v="100"/>
    <n v="6.0191077078853433E-2"/>
    <n v="6.2956799982193265E-2"/>
    <n v="0.16040036095511478"/>
    <n v="0.16750650033236419"/>
    <m/>
    <m/>
    <m/>
    <n v="0"/>
    <m/>
    <n v="0"/>
    <m/>
    <n v="0"/>
    <m/>
    <n v="-8.3622232259167539"/>
    <n v="146.29859132496023"/>
    <n v="67.213467597004879"/>
    <n v="0.16375169956117788"/>
    <n v="-31.343096152168492"/>
    <n v="-52.518891202692409"/>
    <n v="138.78323923147477"/>
    <n v="95.978433513362546"/>
    <s v="Resto"/>
    <n v="2024"/>
    <n v="3"/>
    <d v="2025-11-04T00:00:00"/>
    <x v="26"/>
    <x v="21"/>
  </r>
  <r>
    <n v="2025"/>
    <n v="9"/>
    <n v="707"/>
    <x v="28"/>
    <s v="Total General Sin Pensiones"/>
    <n v="9"/>
    <s v="19581e27de7ced00ff1ce50b2047e7a567c76b1cbaebabe5ef03f7c3017bb5b7"/>
    <s v="1fdf26a6fd55ee3b01ed15163fbd21c844fce1e79898ad2d3ed4519ab872f9ee"/>
    <x v="22"/>
    <n v="463598.83335000003"/>
    <n v="1101163.0575699999"/>
    <n v="614619.24873000011"/>
    <n v="1221728.4890100001"/>
    <n v="678238.56258999987"/>
    <n v="740129.87489000009"/>
    <n v="937848.31672999985"/>
    <n v="1074614.3763599996"/>
    <n v="35081594.755000003"/>
    <n v="34439164.060000002"/>
    <n v="141.197"/>
    <n v="136.08000000000001"/>
    <n v="0"/>
    <n v="0"/>
    <n v="284923.41979000001"/>
    <n v="414996.02199000004"/>
    <n v="205301.03013"/>
    <n v="432384.65850999998"/>
    <n v="0"/>
    <n v="0"/>
    <n v="0"/>
    <n v="0"/>
    <n v="0"/>
    <n v="0"/>
    <s v="Total General Sin Pensiones"/>
    <s v="Totales"/>
    <s v="Total General Sin Pensiones"/>
    <x v="25"/>
    <x v="1"/>
    <n v="463598.83335000003"/>
    <n v="1101163.0575699999"/>
    <n v="770211891.61088026"/>
    <n v="686509089.51392007"/>
    <n v="736376107.87258017"/>
    <n v="657385268.86126006"/>
    <n v="736376107.87258017"/>
    <n v="657385268.86126006"/>
    <n v="388158878.08341002"/>
    <n v="368517055.66387999"/>
    <n v="463598.83335000003"/>
    <n v="1101163.0575699999"/>
    <n v="6.2956799982193265E-2"/>
    <n v="0.16750650033236419"/>
    <n v="-637564.22421999997"/>
    <n v="-57.899165780856251"/>
    <n v="100"/>
    <n v="100"/>
    <n v="100"/>
    <n v="100"/>
    <n v="6.0191077078853433E-2"/>
    <n v="6.2956799982193265E-2"/>
    <n v="0.16040036095511478"/>
    <n v="0.16750650033236419"/>
    <m/>
    <m/>
    <m/>
    <n v="0"/>
    <m/>
    <n v="0"/>
    <m/>
    <n v="0"/>
    <m/>
    <n v="-8.3622232259167539"/>
    <n v="146.29859132496023"/>
    <n v="67.213467597004879"/>
    <n v="0.17473220397248151"/>
    <n v="-31.343096152168492"/>
    <n v="-52.518891202692409"/>
    <n v="138.78323923147477"/>
    <n v="95.978433513362546"/>
    <s v="Resto"/>
    <n v="2024"/>
    <n v="3"/>
    <d v="2025-11-04T00:00:00"/>
    <x v="25"/>
    <x v="22"/>
  </r>
  <r>
    <n v="2025"/>
    <n v="9"/>
    <n v="707"/>
    <x v="28"/>
    <s v="Salud"/>
    <n v="9"/>
    <s v="19581e27de7ced00ff1ce50b2047e7a567c76b1cbaebabe5ef03f7c3017bb5b7"/>
    <s v="1fdf26a6fd55ee3b01ed15163fbd21c844fce1e79898ad2d3ed4519ab872f9ee"/>
    <x v="25"/>
    <n v="461321.21331999998"/>
    <n v="1097957.4355799998"/>
    <n v="610885.51765000029"/>
    <n v="1216535.7526699998"/>
    <n v="677019.09800999984"/>
    <n v="738928.1322900001"/>
    <n v="936270.28537999967"/>
    <n v="1073022.9743199996"/>
    <n v="35081594.755000003"/>
    <n v="34439164.060000002"/>
    <n v="141.197"/>
    <n v="136.08000000000001"/>
    <n v="0"/>
    <n v="0"/>
    <n v="284400.20520999999"/>
    <n v="414165.02938999998"/>
    <n v="204475.41769"/>
    <n v="430784.76842000004"/>
    <n v="0"/>
    <n v="0"/>
    <n v="0"/>
    <n v="0"/>
    <n v="0"/>
    <n v="0"/>
    <s v="Salud"/>
    <s v="Accidentes y Enfermedades"/>
    <s v="Salud"/>
    <x v="30"/>
    <x v="1"/>
    <n v="463598.83335000003"/>
    <n v="1101163.0575699999"/>
    <n v="770211891.61088026"/>
    <n v="686509089.51392007"/>
    <n v="736376107.87258017"/>
    <n v="657385268.86126006"/>
    <n v="3492067.6270599999"/>
    <n v="3648127.9097899995"/>
    <n v="2693586.2428799998"/>
    <n v="2373173.3838999998"/>
    <n v="463598.83335000003"/>
    <n v="1101163.0575699999"/>
    <n v="13.210546375025103"/>
    <n v="30.096462150725483"/>
    <n v="-636636.22225999983"/>
    <n v="-57.983688768744891"/>
    <n v="99.508708852103496"/>
    <n v="99.708887619507124"/>
    <n v="99.508708852103496"/>
    <n v="99.708887619507124"/>
    <n v="5.9895363645341468E-2"/>
    <n v="6.2647498796881848E-2"/>
    <n v="0.15993341564601921"/>
    <n v="0.16701886817176637"/>
    <m/>
    <m/>
    <m/>
    <n v="0"/>
    <m/>
    <n v="0"/>
    <m/>
    <n v="0"/>
    <m/>
    <n v="-8.3782213147223121"/>
    <n v="146.75655020017015"/>
    <n v="67.300253028448125"/>
    <n v="25.13448751825101"/>
    <n v="-31.331670945546321"/>
    <n v="-52.534204391682749"/>
    <n v="139.08772429611659"/>
    <n v="96.141985453441933"/>
    <s v="Grandes"/>
    <n v="2024"/>
    <n v="3"/>
    <d v="2025-11-04T00:00:00"/>
    <x v="30"/>
    <x v="25"/>
  </r>
  <r>
    <n v="2025"/>
    <n v="9"/>
    <n v="707"/>
    <x v="28"/>
    <s v="GMM. Individual"/>
    <n v="9"/>
    <s v="19581e27de7ced00ff1ce50b2047e7a567c76b1cbaebabe5ef03f7c3017bb5b7"/>
    <s v="1fdf26a6fd55ee3b01ed15163fbd21c844fce1e79898ad2d3ed4519ab872f9ee"/>
    <x v="6"/>
    <n v="1805.0414099999998"/>
    <n v="2433.6390799999999"/>
    <n v="2443.2998399999997"/>
    <n v="3587.1511099999998"/>
    <n v="1038.8876200000002"/>
    <n v="955.57699999999977"/>
    <n v="1358.4775300000001"/>
    <n v="1308.7207999999996"/>
    <n v="35081594.755000003"/>
    <n v="34439164.060000002"/>
    <n v="141.197"/>
    <n v="136.08000000000001"/>
    <n v="0"/>
    <n v="0"/>
    <n v="425.13761999999997"/>
    <n v="612.327"/>
    <n v="507.84300000000002"/>
    <n v="1084.6735100000001"/>
    <n v="0"/>
    <n v="0"/>
    <n v="0"/>
    <n v="0"/>
    <n v="0"/>
    <n v="0"/>
    <s v="GMM. Individual"/>
    <s v="Accidentes y Enfermedades"/>
    <s v="Gastos Medicos"/>
    <x v="38"/>
    <x v="1"/>
    <n v="463598.83335000003"/>
    <n v="1101163.0575699999"/>
    <n v="770211891.61088026"/>
    <n v="686509089.51392007"/>
    <n v="736376107.87258017"/>
    <n v="657385268.86126006"/>
    <n v="64432853.400370002"/>
    <n v="58098326.261530012"/>
    <n v="45110846.690220006"/>
    <n v="40981977.13877999"/>
    <n v="463598.83335000003"/>
    <n v="1101163.0575699999"/>
    <n v="2.8014301939787048E-3"/>
    <n v="4.1888282100330338E-3"/>
    <n v="-628.59767000000011"/>
    <n v="-25.829535495460576"/>
    <n v="0.38935417437456321"/>
    <n v="0.22100624092588539"/>
    <n v="0.38935417437456321"/>
    <n v="0.22100624092588539"/>
    <n v="2.3435647120752676E-4"/>
    <n v="2.4512492878331376E-4"/>
    <n v="3.5449480817845077E-4"/>
    <n v="3.7019981969106387E-4"/>
    <m/>
    <m/>
    <m/>
    <n v="0"/>
    <m/>
    <n v="0"/>
    <m/>
    <n v="0"/>
    <m/>
    <n v="8.7183575996492735"/>
    <n v="57.55478041913733"/>
    <n v="39.265354006396045"/>
    <n v="2.3029663511619038E-3"/>
    <n v="-30.570165940747351"/>
    <n v="-53.180104859387598"/>
    <n v="83.714380231685766"/>
    <n v="56.452655509214011"/>
    <s v="Resto"/>
    <n v="2024"/>
    <n v="3"/>
    <d v="2025-11-04T00:00:00"/>
    <x v="38"/>
    <x v="6"/>
  </r>
  <r>
    <n v="2025"/>
    <n v="9"/>
    <n v="707"/>
    <x v="28"/>
    <s v="Accidentes y Enfermedades Total"/>
    <n v="9"/>
    <s v="19581e27de7ced00ff1ce50b2047e7a567c76b1cbaebabe5ef03f7c3017bb5b7"/>
    <s v="1fdf26a6fd55ee3b01ed15163fbd21c844fce1e79898ad2d3ed4519ab872f9ee"/>
    <x v="5"/>
    <n v="463598.83335000003"/>
    <n v="1101163.0575699999"/>
    <n v="614619.24873000011"/>
    <n v="1221728.4890099997"/>
    <n v="678238.56258999987"/>
    <n v="740129.87489000009"/>
    <n v="937848.31672999985"/>
    <n v="1074614.3763599996"/>
    <n v="35081594.755000003"/>
    <n v="34439164.060000002"/>
    <n v="141.197"/>
    <n v="136.08000000000001"/>
    <n v="0"/>
    <n v="0"/>
    <n v="284923.41979000001"/>
    <n v="414996.02199000004"/>
    <n v="205301.03013"/>
    <n v="432384.65850999998"/>
    <n v="0"/>
    <n v="0"/>
    <n v="0"/>
    <n v="0"/>
    <n v="0"/>
    <n v="0"/>
    <s v="Accidentes y Enfermedades Total"/>
    <s v="Totales"/>
    <s v="Accidentes y Enfermedades Total"/>
    <x v="2"/>
    <x v="1"/>
    <n v="463598.83335000003"/>
    <n v="1101163.0575699999"/>
    <n v="770211891.61088026"/>
    <n v="686509089.51392007"/>
    <n v="736376107.87258017"/>
    <n v="657385268.86126006"/>
    <n v="141339793.77810001"/>
    <n v="126298754.30562"/>
    <n v="98393742.550229996"/>
    <n v="90991856.303689986"/>
    <n v="463598.83335000003"/>
    <n v="1101163.0575699999"/>
    <n v="0.32800304921757473"/>
    <n v="0.87187166937956162"/>
    <n v="-637564.22421999997"/>
    <n v="-57.899165780856251"/>
    <n v="100"/>
    <n v="100"/>
    <n v="100"/>
    <n v="100"/>
    <n v="6.0191077078853433E-2"/>
    <n v="6.2956799982193265E-2"/>
    <n v="0.16040036095511478"/>
    <n v="0.16750650033236419"/>
    <m/>
    <m/>
    <m/>
    <n v="0"/>
    <m/>
    <n v="0"/>
    <m/>
    <n v="0"/>
    <m/>
    <n v="-8.3622232259167539"/>
    <n v="146.29859132496023"/>
    <n v="67.213467597004879"/>
    <n v="0.68931066652308626"/>
    <n v="-31.343096152168492"/>
    <n v="-52.518891202692409"/>
    <n v="138.78323923147477"/>
    <n v="95.978433513362546"/>
    <s v="Resto"/>
    <n v="2024"/>
    <n v="3"/>
    <d v="2025-11-04T00:00:00"/>
    <x v="2"/>
    <x v="5"/>
  </r>
  <r>
    <n v="2025"/>
    <n v="9"/>
    <n v="707"/>
    <x v="28"/>
    <s v="GMM. Gpo y Col"/>
    <n v="9"/>
    <s v="19581e27de7ced00ff1ce50b2047e7a567c76b1cbaebabe5ef03f7c3017bb5b7"/>
    <s v="1fdf26a6fd55ee3b01ed15163fbd21c844fce1e79898ad2d3ed4519ab872f9ee"/>
    <x v="20"/>
    <n v="472.57862"/>
    <n v="771.98291000000006"/>
    <n v="1290.4312399999999"/>
    <n v="1605.5852299999999"/>
    <n v="180.57695999999999"/>
    <n v="246.16560000000004"/>
    <n v="219.55382"/>
    <n v="282.68124000000006"/>
    <n v="35081594.755000003"/>
    <n v="34439164.060000002"/>
    <n v="141.197"/>
    <n v="136.08000000000001"/>
    <n v="0"/>
    <n v="0"/>
    <n v="98.07696"/>
    <n v="218.66560000000001"/>
    <n v="317.76943999999997"/>
    <n v="515.21658000000002"/>
    <n v="0"/>
    <n v="0"/>
    <n v="0"/>
    <n v="0"/>
    <n v="0"/>
    <n v="0"/>
    <s v="GMM. Gpo y Col"/>
    <s v="Accidentes y Enfermedades"/>
    <s v="Gastos Medicos"/>
    <x v="29"/>
    <x v="1"/>
    <n v="463598.83335000003"/>
    <n v="1101163.0575699999"/>
    <n v="770211891.61088026"/>
    <n v="686509089.51392007"/>
    <n v="736376107.87258017"/>
    <n v="657385268.86126006"/>
    <n v="68170459.903579995"/>
    <n v="59480952.036400005"/>
    <n v="49387857.180560008"/>
    <n v="46483201.02234"/>
    <n v="463598.83335000003"/>
    <n v="1101163.0575699999"/>
    <n v="6.9323079332076257E-4"/>
    <n v="1.297865759659625E-3"/>
    <n v="-299.40429000000006"/>
    <n v="-38.783797687956593"/>
    <n v="0.10193697352193734"/>
    <n v="7.0106139566975603E-2"/>
    <n v="0.10193697352193734"/>
    <n v="7.0106139566975603E-2"/>
    <n v="6.1356962304439733E-5"/>
    <n v="6.4176256528107408E-5"/>
    <n v="1.1245050091712543E-4"/>
    <n v="1.1743234090676371E-4"/>
    <m/>
    <m/>
    <m/>
    <n v="0"/>
    <m/>
    <n v="0"/>
    <m/>
    <n v="0"/>
    <m/>
    <n v="-26.64411274361651"/>
    <n v="38.2109880468143"/>
    <n v="31.887441653339195"/>
    <n v="3.6563027899715902E-4"/>
    <n v="-55.147512914697153"/>
    <n v="-38.323133933306266"/>
    <n v="30.864188828227157"/>
    <n v="42.441491304491791"/>
    <s v="Resto"/>
    <n v="2024"/>
    <n v="3"/>
    <d v="2025-11-04T00:00:00"/>
    <x v="29"/>
    <x v="20"/>
  </r>
  <r>
    <n v="2025"/>
    <n v="9"/>
    <n v="707"/>
    <x v="28"/>
    <s v="Salud Gpo y Col"/>
    <n v="9"/>
    <s v="19581e27de7ced00ff1ce50b2047e7a567c76b1cbaebabe5ef03f7c3017bb5b7"/>
    <s v="1fdf26a6fd55ee3b01ed15163fbd21c844fce1e79898ad2d3ed4519ab872f9ee"/>
    <x v="1"/>
    <n v="391823.28844999999"/>
    <n v="1021209.74557"/>
    <n v="516384.34683000005"/>
    <n v="1111373.8920700001"/>
    <n v="611086.50471999962"/>
    <n v="679971.10340000002"/>
    <n v="849254.83614999999"/>
    <n v="987724.69198999996"/>
    <n v="35081594.755000003"/>
    <n v="34439164.060000002"/>
    <n v="141.197"/>
    <n v="136.08000000000001"/>
    <n v="0"/>
    <n v="0"/>
    <n v="255064.23384"/>
    <n v="379031.38797000004"/>
    <n v="184820.97524"/>
    <n v="397961.78292999999"/>
    <n v="0"/>
    <n v="0"/>
    <n v="0"/>
    <n v="0"/>
    <n v="0"/>
    <n v="0"/>
    <s v="Salud Gpo y Col"/>
    <s v="Accidentes y Enfermedades"/>
    <s v="Salud"/>
    <x v="27"/>
    <x v="1"/>
    <n v="463598.83335000003"/>
    <n v="1101163.0575699999"/>
    <n v="770211891.61088026"/>
    <n v="686509089.51392007"/>
    <n v="736376107.87258017"/>
    <n v="657385268.86126006"/>
    <n v="1419743.8582400002"/>
    <n v="1839872.5384300002"/>
    <n v="1307140.9823599996"/>
    <n v="1267208.4786499999"/>
    <n v="463598.83335000003"/>
    <n v="1101163.0575699999"/>
    <n v="27.598167526903598"/>
    <n v="55.50437458245986"/>
    <n v="-629386.45712000004"/>
    <n v="-61.631458165207839"/>
    <n v="84.517746867190198"/>
    <n v="92.739194122945108"/>
    <n v="84.517746867190198"/>
    <n v="92.739194122945108"/>
    <n v="5.0872142162140692E-2"/>
    <n v="5.3209668844633351E-2"/>
    <n v="0.14875400212006856"/>
    <n v="0.15534417851178292"/>
    <m/>
    <m/>
    <m/>
    <n v="0"/>
    <m/>
    <n v="0"/>
    <m/>
    <n v="0"/>
    <m/>
    <n v="-10.130518537561784"/>
    <n v="155.95972029569128"/>
    <n v="66.58486235072759"/>
    <n v="46.749854297789916"/>
    <n v="-32.706302977686889"/>
    <n v="-53.558109555331512"/>
    <n v="138.00610753665018"/>
    <n v="95.24316259198946"/>
    <s v="Grandes"/>
    <n v="2024"/>
    <n v="3"/>
    <d v="2025-11-04T00:00:00"/>
    <x v="27"/>
    <x v="1"/>
  </r>
  <r>
    <n v="2025"/>
    <n v="9"/>
    <n v="9"/>
    <x v="29"/>
    <s v="Incendio"/>
    <n v="9"/>
    <s v="19581e27de7ced00ff1ce50b2047e7a567c76b1cbaebabe5ef03f7c3017bb5b7"/>
    <s v="1fdf26a6fd55ee3b01ed15163fbd21c844fce1e79898ad2d3ed4519ab872f9ee"/>
    <x v="20"/>
    <n v="131389.17071000001"/>
    <n v="91239.821840000004"/>
    <n v="204260.98389999999"/>
    <n v="146328.55343999999"/>
    <n v="85448.994750000013"/>
    <n v="27462.962420000003"/>
    <n v="99255.653159999987"/>
    <n v="53592.186600000023"/>
    <n v="35081594.755000003"/>
    <n v="34439164.060000002"/>
    <n v="141.197"/>
    <n v="136.08000000000001"/>
    <n v="0"/>
    <n v="0"/>
    <n v="23022.463899999999"/>
    <n v="8272.5347999999994"/>
    <n v="43031.948750000003"/>
    <n v="45185.130720000001"/>
    <n v="0"/>
    <n v="0"/>
    <n v="0"/>
    <n v="0"/>
    <n v="0"/>
    <n v="0"/>
    <s v="Incendio"/>
    <s v="Daños Sin Autos"/>
    <s v="Incendio"/>
    <x v="0"/>
    <x v="1"/>
    <n v="2630736.9253099998"/>
    <n v="2219668.689840000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47822428179024568"/>
    <n v="0.39478378559992383"/>
    <n v="40149.348870000002"/>
    <n v="44.004194725858525"/>
    <m/>
    <m/>
    <n v="4.9943865327589689"/>
    <n v="4.110515333104817"/>
    <n v="1.7058834346896749E-2"/>
    <n v="1.7842671605626716E-2"/>
    <n v="1.3290402593882915E-2"/>
    <n v="1.3879200852499784E-2"/>
    <m/>
    <m/>
    <m/>
    <n v="0"/>
    <m/>
    <n v="0"/>
    <m/>
    <n v="0"/>
    <m/>
    <n v="211.14267078402099"/>
    <n v="65.035036212079916"/>
    <n v="30.099754543755697"/>
    <n v="0.52537903907066441"/>
    <n v="178.29999457965414"/>
    <n v="-4.7652445299819597"/>
    <n v="53.500862890853853"/>
    <n v="18.308090887824697"/>
    <s v="Resto"/>
    <n v="2024"/>
    <n v="3"/>
    <d v="2025-11-04T00:00:00"/>
    <x v="0"/>
    <x v="20"/>
  </r>
  <r>
    <n v="2025"/>
    <n v="9"/>
    <n v="9"/>
    <x v="29"/>
    <s v="Credito"/>
    <n v="9"/>
    <s v="19581e27de7ced00ff1ce50b2047e7a567c76b1cbaebabe5ef03f7c3017bb5b7"/>
    <s v="1fdf26a6fd55ee3b01ed15163fbd21c844fce1e79898ad2d3ed4519ab872f9ee"/>
    <x v="11"/>
    <n v="0"/>
    <n v="0"/>
    <n v="0"/>
    <n v="0"/>
    <n v="0"/>
    <n v="148.42836"/>
    <n v="0"/>
    <n v="148.42836"/>
    <n v="0"/>
    <n v="0"/>
    <n v="0"/>
    <n v="0"/>
    <n v="0"/>
    <n v="0"/>
    <n v="0"/>
    <n v="148.42836"/>
    <n v="0"/>
    <n v="0"/>
    <n v="0"/>
    <n v="0"/>
    <n v="0"/>
    <n v="0"/>
    <n v="0"/>
    <n v="0"/>
    <s v="Credito"/>
    <s v="Daños Sin Autos"/>
    <s v="Credito"/>
    <x v="1"/>
    <x v="1"/>
    <n v="2630736.9253099998"/>
    <n v="2219668.6898400001"/>
    <n v="770211891.61088026"/>
    <n v="686509089.51392007"/>
    <n v="736376107.87258017"/>
    <n v="657385268.86126006"/>
    <n v="1810044.4083199999"/>
    <n v="1458533.26676"/>
    <n v="1082737.7908399999"/>
    <n v="410807.17765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3"/>
    <d v="2025-11-04T00:00:00"/>
    <x v="1"/>
    <x v="11"/>
  </r>
  <r>
    <n v="2025"/>
    <n v="9"/>
    <n v="9"/>
    <x v="29"/>
    <s v="AP Gpo y Col"/>
    <n v="9"/>
    <s v="19581e27de7ced00ff1ce50b2047e7a567c76b1cbaebabe5ef03f7c3017bb5b7"/>
    <s v="1fdf26a6fd55ee3b01ed15163fbd21c844fce1e79898ad2d3ed4519ab872f9ee"/>
    <x v="17"/>
    <n v="37180.585869999995"/>
    <n v="32377.886449999998"/>
    <n v="46452.664370000006"/>
    <n v="40315.970140000005"/>
    <n v="11664.73373"/>
    <n v="17321.142530000001"/>
    <n v="20103.577449999997"/>
    <n v="26340.267210000002"/>
    <n v="35081594.755000003"/>
    <n v="34439164.060000002"/>
    <n v="141.197"/>
    <n v="136.08000000000001"/>
    <n v="0"/>
    <n v="0"/>
    <n v="11664.73373"/>
    <n v="17321.142530000001"/>
    <n v="35477.233070000002"/>
    <n v="36134.335719999995"/>
    <n v="0"/>
    <n v="0"/>
    <n v="0"/>
    <n v="0"/>
    <n v="0"/>
    <n v="0"/>
    <s v="AP Gpo y Col"/>
    <s v="Accidentes y Enfermedades"/>
    <s v="Accidentes Personales"/>
    <x v="3"/>
    <x v="1"/>
    <n v="2630736.9253099998"/>
    <n v="2219668.6898400001"/>
    <n v="770211891.61088026"/>
    <n v="686509089.51392007"/>
    <n v="736376107.87258017"/>
    <n v="657385268.86126006"/>
    <n v="2314846.5560099999"/>
    <n v="2258296.9561299994"/>
    <n v="870337.63396000001"/>
    <n v="837886.56105000013"/>
    <n v="49720.984400000001"/>
    <n v="43591.007850000002"/>
    <n v="1.6061792853383141"/>
    <n v="1.4337302435852088"/>
    <n v="4802.6994199999972"/>
    <n v="14.83327031681525"/>
    <n v="74.778458871381474"/>
    <n v="74.276526391440143"/>
    <n v="1.4133144790073877"/>
    <n v="1.4586810454281753"/>
    <n v="4.8273191150343927E-3"/>
    <n v="5.0491298498828519E-3"/>
    <n v="4.7163084865962995E-3"/>
    <n v="4.9252528134811754E-3"/>
    <m/>
    <m/>
    <m/>
    <n v="0"/>
    <m/>
    <n v="0"/>
    <m/>
    <n v="0"/>
    <m/>
    <n v="-32.656095232766383"/>
    <n v="31.373184303187529"/>
    <n v="53.496828944497089"/>
    <n v="1.3402538595195461"/>
    <n v="-32.656095232766383"/>
    <n v="-1.8184993217857714"/>
    <n v="32.8794912133772"/>
    <n v="47.935411527194397"/>
    <s v="Resto"/>
    <n v="2024"/>
    <n v="3"/>
    <d v="2025-11-04T00:00:00"/>
    <x v="3"/>
    <x v="17"/>
  </r>
  <r>
    <n v="2025"/>
    <n v="9"/>
    <n v="9"/>
    <x v="29"/>
    <s v="Accidentes y Enfermedades Total"/>
    <n v="9"/>
    <s v="19581e27de7ced00ff1ce50b2047e7a567c76b1cbaebabe5ef03f7c3017bb5b7"/>
    <s v="1fdf26a6fd55ee3b01ed15163fbd21c844fce1e79898ad2d3ed4519ab872f9ee"/>
    <x v="49"/>
    <n v="49720.984400000001"/>
    <n v="43591.007850000002"/>
    <n v="63003.931099999994"/>
    <n v="55062.250540000001"/>
    <n v="14521.048970000003"/>
    <n v="30865.280050000001"/>
    <n v="10473.272789999994"/>
    <n v="37784.577080000003"/>
    <n v="35081594.755000003"/>
    <n v="34439164.060000002"/>
    <n v="141.197"/>
    <n v="136.08000000000001"/>
    <n v="0"/>
    <n v="0"/>
    <n v="14521.04897"/>
    <n v="30865.280050000001"/>
    <n v="46737.38005"/>
    <n v="39832.672740000002"/>
    <n v="0"/>
    <n v="0"/>
    <n v="0"/>
    <n v="0"/>
    <n v="0"/>
    <n v="0"/>
    <s v="Accidentes y Enfermedades Total"/>
    <s v="Totales"/>
    <s v="Accidentes y Enfermedades Total"/>
    <x v="2"/>
    <x v="1"/>
    <n v="2630736.9253099998"/>
    <n v="2219668.6898400001"/>
    <n v="770211891.61088026"/>
    <n v="686509089.51392007"/>
    <n v="736376107.87258017"/>
    <n v="657385268.86126006"/>
    <n v="141339793.77810001"/>
    <n v="126298754.30562"/>
    <n v="98393742.550229996"/>
    <n v="90991856.303689986"/>
    <n v="49720.984400000001"/>
    <n v="43591.007850000002"/>
    <n v="3.517833376639895E-2"/>
    <n v="3.4514202526905131E-2"/>
    <n v="6129.9765499999994"/>
    <n v="14.062479516632687"/>
    <n v="100"/>
    <n v="100"/>
    <n v="1.8900021481296918"/>
    <n v="1.9638519950985189"/>
    <n v="6.455494253147627E-3"/>
    <n v="6.752118091344096E-3"/>
    <n v="6.3496621553640956E-3"/>
    <n v="6.6309681574565071E-3"/>
    <m/>
    <m/>
    <m/>
    <n v="0"/>
    <m/>
    <n v="0"/>
    <m/>
    <n v="0"/>
    <m/>
    <n v="-52.953451429966847"/>
    <n v="29.205071350115912"/>
    <n v="70.806529998594641"/>
    <n v="1.4758102084171673E-2"/>
    <n v="-52.953451429966861"/>
    <n v="17.334280717412874"/>
    <n v="31.06945437349135"/>
    <n v="77.487343747850147"/>
    <s v="Resto"/>
    <n v="2024"/>
    <n v="3"/>
    <d v="2025-11-04T00:00:00"/>
    <x v="2"/>
    <x v="49"/>
  </r>
  <r>
    <n v="2025"/>
    <n v="9"/>
    <n v="9"/>
    <x v="29"/>
    <s v="AP Individual"/>
    <n v="9"/>
    <s v="19581e27de7ced00ff1ce50b2047e7a567c76b1cbaebabe5ef03f7c3017bb5b7"/>
    <s v="1fdf26a6fd55ee3b01ed15163fbd21c844fce1e79898ad2d3ed4519ab872f9ee"/>
    <x v="14"/>
    <n v="12540.398529999999"/>
    <n v="11213.1214"/>
    <n v="16551.266729999999"/>
    <n v="14746.2804"/>
    <n v="2856.3152399999994"/>
    <n v="13544.13752"/>
    <n v="-9630.3046600000016"/>
    <n v="11444.309869999994"/>
    <n v="35081594.755000003"/>
    <n v="34439164.060000002"/>
    <n v="141.197"/>
    <n v="136.08000000000001"/>
    <n v="0"/>
    <n v="0"/>
    <n v="2856.3152400000004"/>
    <n v="13544.13752"/>
    <n v="11260.146980000001"/>
    <n v="3698.3370199999999"/>
    <n v="0"/>
    <n v="0"/>
    <n v="0"/>
    <n v="0"/>
    <n v="0"/>
    <n v="0"/>
    <s v="AP Individual"/>
    <s v="Accidentes y Enfermedades"/>
    <s v="Accidentes Personales"/>
    <x v="4"/>
    <x v="1"/>
    <n v="2630736.9253099998"/>
    <n v="2219668.6898400001"/>
    <n v="770211891.61088026"/>
    <n v="686509089.51392007"/>
    <n v="736376107.87258017"/>
    <n v="657385268.86126006"/>
    <n v="2929566.2910799994"/>
    <n v="2813051.1417699996"/>
    <n v="332143.84261000005"/>
    <n v="315618.19761999999"/>
    <n v="49720.984400000001"/>
    <n v="43591.007850000002"/>
    <n v="0.42806331326869951"/>
    <n v="0.39861064854102124"/>
    <n v="1327.2771299999986"/>
    <n v="11.836821190574099"/>
    <n v="25.221541128618519"/>
    <n v="25.723473608559843"/>
    <n v="0.4766876691223037"/>
    <n v="0.50517094967034348"/>
    <n v="1.6281751381132337E-3"/>
    <n v="1.702988241461243E-3"/>
    <n v="1.6333536687677952E-3"/>
    <n v="1.7057153439753313E-3"/>
    <m/>
    <m/>
    <m/>
    <n v="0"/>
    <m/>
    <n v="0"/>
    <m/>
    <n v="0"/>
    <m/>
    <n v="-78.911058487244318"/>
    <n v="22.776909626651236"/>
    <n v="120.78828933395833"/>
    <n v="0.85996332720033475"/>
    <n v="-78.911058487244304"/>
    <n v="204.46513984817969"/>
    <n v="25.36658930894346"/>
    <n v="366.22237094011518"/>
    <s v="Medianas"/>
    <n v="2024"/>
    <n v="3"/>
    <d v="2025-11-04T00:00:00"/>
    <x v="4"/>
    <x v="14"/>
  </r>
  <r>
    <n v="2025"/>
    <n v="9"/>
    <n v="9"/>
    <x v="29"/>
    <s v="Accidentes Personales"/>
    <n v="9"/>
    <s v="19581e27de7ced00ff1ce50b2047e7a567c76b1cbaebabe5ef03f7c3017bb5b7"/>
    <s v="1fdf26a6fd55ee3b01ed15163fbd21c844fce1e79898ad2d3ed4519ab872f9ee"/>
    <x v="7"/>
    <n v="49720.984400000001"/>
    <n v="43591.007850000002"/>
    <n v="63003.931099999994"/>
    <n v="55062.250539999994"/>
    <n v="14521.048970000003"/>
    <n v="30865.280050000001"/>
    <n v="10473.272789999994"/>
    <n v="37784.577080000003"/>
    <n v="35081594.755000003"/>
    <n v="34439164.060000002"/>
    <n v="141.197"/>
    <n v="136.08000000000001"/>
    <n v="0"/>
    <n v="0"/>
    <n v="14521.04897"/>
    <n v="30865.280050000001"/>
    <n v="46737.38005"/>
    <n v="39832.672740000002"/>
    <n v="0"/>
    <n v="0"/>
    <n v="0"/>
    <n v="0"/>
    <n v="0"/>
    <n v="0"/>
    <s v="Accidentes Personales"/>
    <s v="Accidentes y Enfermedades"/>
    <s v="Accidentes Personales"/>
    <x v="5"/>
    <x v="1"/>
    <n v="2630736.9253099998"/>
    <n v="2219668.6898400001"/>
    <n v="770211891.61088026"/>
    <n v="686509089.51392007"/>
    <n v="736376107.87258017"/>
    <n v="657385268.86126006"/>
    <n v="5244412.8470900012"/>
    <n v="5071348.0979000004"/>
    <n v="1202481.4765700002"/>
    <n v="1153504.7586699999"/>
    <n v="49720.984400000001"/>
    <n v="43591.007850000002"/>
    <n v="0.94807532987394361"/>
    <n v="0.85955463928912013"/>
    <n v="6129.9765499999994"/>
    <n v="14.062479516632687"/>
    <n v="100"/>
    <n v="100"/>
    <n v="1.8900021481296918"/>
    <n v="1.9638519950985189"/>
    <n v="6.455494253147627E-3"/>
    <n v="6.752118091344096E-3"/>
    <n v="6.3496621553640956E-3"/>
    <n v="6.6309681574565071E-3"/>
    <m/>
    <m/>
    <m/>
    <n v="0"/>
    <m/>
    <n v="0"/>
    <m/>
    <n v="0"/>
    <m/>
    <n v="-52.953451429966847"/>
    <n v="29.205071350115912"/>
    <n v="70.806529998594641"/>
    <n v="1.207590241757432"/>
    <n v="-52.953451429966861"/>
    <n v="17.334280717412874"/>
    <n v="31.06945437349135"/>
    <n v="77.487343747850147"/>
    <s v="Resto"/>
    <n v="2024"/>
    <n v="3"/>
    <d v="2025-11-04T00:00:00"/>
    <x v="5"/>
    <x v="7"/>
  </r>
  <r>
    <n v="2025"/>
    <n v="9"/>
    <n v="9"/>
    <x v="29"/>
    <s v="AyA Pecuario"/>
    <n v="9"/>
    <s v="19581e27de7ced00ff1ce50b2047e7a567c76b1cbaebabe5ef03f7c3017bb5b7"/>
    <s v="1fdf26a6fd55ee3b01ed15163fbd21c844fce1e79898ad2d3ed4519ab872f9ee"/>
    <x v="25"/>
    <n v="1952.8924199999999"/>
    <n v="2712.7042999999999"/>
    <n v="3156.3440500000002"/>
    <n v="3649.6853700000001"/>
    <n v="490.75256999999988"/>
    <n v="1383.11736"/>
    <n v="-137.55481"/>
    <n v="481.31971000000004"/>
    <n v="35081594.755000003"/>
    <n v="34439164.060000002"/>
    <n v="141.197"/>
    <n v="136.08000000000001"/>
    <n v="28.540279999999999"/>
    <n v="155.22439000000003"/>
    <n v="423.97353999999996"/>
    <n v="1158.4913600000002"/>
    <n v="1434.7497800000001"/>
    <n v="1657.2228300000002"/>
    <n v="0"/>
    <n v="0"/>
    <n v="0"/>
    <n v="0"/>
    <n v="0"/>
    <n v="0"/>
    <s v="AyA Pecuario"/>
    <s v="Daños Sin Autos"/>
    <s v="Agricola y de Animales"/>
    <x v="41"/>
    <x v="1"/>
    <n v="2630736.9253099998"/>
    <n v="2219668.6898400001"/>
    <n v="770211891.61088026"/>
    <n v="686509089.51392007"/>
    <n v="736376107.87258017"/>
    <n v="657385268.86126006"/>
    <n v="122810.53707000001"/>
    <n v="4200.0141899999999"/>
    <n v="20794.376750000003"/>
    <n v="-6126.4596399999982"/>
    <n v="73701.963470000002"/>
    <n v="76899.377909999996"/>
    <n v="1.5901668265540465"/>
    <n v="64.587979403945766"/>
    <n v="-759.81187999999997"/>
    <n v="-28.009388269853076"/>
    <n v="2.6497155951549574"/>
    <n v="3.5276023990400058"/>
    <n v="7.4233664385498208E-2"/>
    <n v="0.12221212617976511"/>
    <n v="2.5355261860675392E-4"/>
    <n v="2.6520312094888355E-4"/>
    <n v="3.9514470258809236E-4"/>
    <n v="4.1265060665247595E-4"/>
    <m/>
    <m/>
    <m/>
    <n v="0"/>
    <m/>
    <n v="0"/>
    <m/>
    <n v="0"/>
    <m/>
    <n v="-64.518371022398284"/>
    <n v="25.129524031846053"/>
    <n v="50.986661539188042"/>
    <n v="2.3600253852282433"/>
    <n v="-63.402960553801634"/>
    <n v="-13.424449987814857"/>
    <n v="29.550347099547903"/>
    <n v="69.905587771802544"/>
    <s v="Grandes"/>
    <n v="2024"/>
    <n v="3"/>
    <d v="2025-11-04T00:00:00"/>
    <x v="41"/>
    <x v="25"/>
  </r>
  <r>
    <n v="2025"/>
    <n v="9"/>
    <n v="9"/>
    <x v="29"/>
    <s v="AyA Agricola"/>
    <n v="9"/>
    <s v="19581e27de7ced00ff1ce50b2047e7a567c76b1cbaebabe5ef03f7c3017bb5b7"/>
    <s v="1fdf26a6fd55ee3b01ed15163fbd21c844fce1e79898ad2d3ed4519ab872f9ee"/>
    <x v="1"/>
    <n v="71745.571049999999"/>
    <n v="74186.673609999998"/>
    <n v="214112.62187"/>
    <n v="219720.65625"/>
    <n v="136918.24306000004"/>
    <n v="102209.97793000001"/>
    <n v="161456.03059000001"/>
    <n v="120968.72182000004"/>
    <n v="35081594.755000003"/>
    <n v="34439164.060000002"/>
    <n v="141.197"/>
    <n v="136.08000000000001"/>
    <n v="7.0613000000000001"/>
    <n v="21.548209999999997"/>
    <n v="64812.596600000004"/>
    <n v="28461.020989999997"/>
    <n v="54779.032049999994"/>
    <n v="49200.131890000004"/>
    <n v="0"/>
    <n v="0"/>
    <n v="0"/>
    <n v="0"/>
    <n v="0"/>
    <n v="0"/>
    <s v="AyA Agricola"/>
    <s v="Daños Sin Autos"/>
    <s v="Agricola y de Animales"/>
    <x v="42"/>
    <x v="1"/>
    <n v="2630736.9253099998"/>
    <n v="2219668.6898400001"/>
    <n v="770211891.61088026"/>
    <n v="686509089.51392007"/>
    <n v="736376107.87258017"/>
    <n v="657385268.86126006"/>
    <n v="243942.288"/>
    <n v="252346.48006999999"/>
    <n v="239761.25995000004"/>
    <n v="226642.48680000001"/>
    <n v="73701.963470000002"/>
    <n v="76899.377909999996"/>
    <n v="29.41087895756721"/>
    <n v="29.398735258530607"/>
    <n v="-2441.1025599999994"/>
    <n v="-3.2904866079221939"/>
    <n v="97.345535549000203"/>
    <n v="96.472397600960008"/>
    <n v="2.7272043190538966"/>
    <n v="3.3422408465538873"/>
    <n v="9.3150432798363835E-3"/>
    <n v="9.7430606836601211E-3"/>
    <n v="1.0806364364749717E-2"/>
    <n v="1.1285113482769107E-2"/>
    <m/>
    <m/>
    <m/>
    <n v="0"/>
    <m/>
    <n v="0"/>
    <m/>
    <n v="0"/>
    <m/>
    <n v="33.957805131090524"/>
    <n v="190.83859959046217"/>
    <n v="137.77404074931135"/>
    <n v="57.10607422089501"/>
    <n v="127.72407434987105"/>
    <n v="11.339197570594139"/>
    <n v="118.31643271980745"/>
    <n v="57.847448567073336"/>
    <s v="Grandes"/>
    <n v="2024"/>
    <n v="3"/>
    <d v="2025-11-04T00:00:00"/>
    <x v="42"/>
    <x v="1"/>
  </r>
  <r>
    <n v="2025"/>
    <n v="9"/>
    <n v="9"/>
    <x v="29"/>
    <s v="AyA Otros"/>
    <n v="9"/>
    <s v="19581e27de7ced00ff1ce50b2047e7a567c76b1cbaebabe5ef03f7c3017bb5b7"/>
    <s v="1fdf26a6fd55ee3b01ed15163fbd21c844fce1e79898ad2d3ed4519ab872f9ee"/>
    <x v="1"/>
    <n v="3.5"/>
    <n v="0"/>
    <n v="3.5"/>
    <n v="0"/>
    <n v="6.8300000000000001E-3"/>
    <n v="0"/>
    <n v="6.8300000000000001E-3"/>
    <n v="0"/>
    <n v="35081594.755000003"/>
    <n v="34439164.060000002"/>
    <n v="141.197"/>
    <n v="136.08000000000001"/>
    <n v="0"/>
    <n v="0"/>
    <n v="6.8300000000000001E-3"/>
    <n v="0"/>
    <n v="3.5"/>
    <n v="0"/>
    <n v="0"/>
    <n v="0"/>
    <n v="0"/>
    <n v="0"/>
    <n v="0"/>
    <n v="0"/>
    <s v="AyA Otros"/>
    <s v="Daños Sin Autos"/>
    <s v="Agricola y de Animales"/>
    <x v="39"/>
    <x v="1"/>
    <n v="2630736.9253099998"/>
    <n v="2219668.6898400001"/>
    <n v="770211891.61088026"/>
    <n v="686509089.51392007"/>
    <n v="736376107.87258017"/>
    <n v="657385268.86126006"/>
    <n v="90.905000000000001"/>
    <n v="87.405000000000001"/>
    <n v="-1009.1711299999999"/>
    <n v="-298.79939999999999"/>
    <n v="73701.963470000002"/>
    <n v="76899.377909999996"/>
    <n v="3.8501732577966004"/>
    <m/>
    <m/>
    <m/>
    <n v="4.748855844830588E-3"/>
    <m/>
    <n v="1.3304256941569967E-4"/>
    <m/>
    <n v="4.54420405361417E-7"/>
    <n v="4.7530059199118223E-7"/>
    <m/>
    <m/>
    <m/>
    <m/>
    <m/>
    <n v="0"/>
    <m/>
    <n v="0"/>
    <m/>
    <n v="0"/>
    <m/>
    <m/>
    <n v="0.19514285714285715"/>
    <m/>
    <n v="-6.7679304301937384E-4"/>
    <m/>
    <m/>
    <n v="0.19514285714285715"/>
    <m/>
    <s v="Grandes"/>
    <n v="2024"/>
    <n v="3"/>
    <d v="2025-11-04T00:00:00"/>
    <x v="39"/>
    <x v="1"/>
  </r>
  <r>
    <n v="2025"/>
    <n v="9"/>
    <n v="9"/>
    <x v="29"/>
    <s v="Agricola y de Animales"/>
    <n v="9"/>
    <s v="19581e27de7ced00ff1ce50b2047e7a567c76b1cbaebabe5ef03f7c3017bb5b7"/>
    <s v="1fdf26a6fd55ee3b01ed15163fbd21c844fce1e79898ad2d3ed4519ab872f9ee"/>
    <x v="25"/>
    <n v="73701.963470000002"/>
    <n v="76899.377909999996"/>
    <n v="217272.46592000005"/>
    <n v="223370.34162000002"/>
    <n v="137409.00246000005"/>
    <n v="103593.09528999998"/>
    <n v="161318.48261000001"/>
    <n v="121450.04153"/>
    <n v="35081594.755000003"/>
    <n v="34439164.060000002"/>
    <n v="141.197"/>
    <n v="136.08000000000001"/>
    <n v="35.601579999999998"/>
    <n v="176.77260000000001"/>
    <n v="65236.576970000002"/>
    <n v="29619.512350000001"/>
    <n v="56217.28183"/>
    <n v="50857.354719999996"/>
    <n v="0"/>
    <n v="0"/>
    <n v="0"/>
    <n v="0"/>
    <n v="0"/>
    <n v="0"/>
    <s v="Agricola y de Animales"/>
    <s v="Daños Sin Autos"/>
    <s v="Agricola y de Animales"/>
    <x v="40"/>
    <x v="1"/>
    <n v="2630736.9253099998"/>
    <n v="2219668.6898400001"/>
    <n v="770211891.61088026"/>
    <n v="686509089.51392007"/>
    <n v="736376107.87258017"/>
    <n v="657385268.86126006"/>
    <n v="366843.73006999999"/>
    <n v="256633.89926000001"/>
    <n v="259546.46557000003"/>
    <n v="220217.22775999998"/>
    <n v="73701.963470000002"/>
    <n v="76899.377909999996"/>
    <n v="20.090833624425425"/>
    <n v="29.964622028398509"/>
    <n v="-3197.4144399999932"/>
    <n v="-4.1579197737361735"/>
    <n v="100"/>
    <n v="100"/>
    <n v="2.8015710260088107"/>
    <n v="3.4644529727336524"/>
    <n v="9.5690503188485005E-3"/>
    <n v="1.0008739105200996E-2"/>
    <n v="1.1201509067337809E-2"/>
    <n v="1.1697764089421582E-2"/>
    <m/>
    <m/>
    <m/>
    <n v="0"/>
    <m/>
    <n v="0"/>
    <m/>
    <n v="0"/>
    <m/>
    <n v="32.643012621000778"/>
    <n v="186.43872698986053"/>
    <n v="134.71252707823106"/>
    <n v="52.941966348195422"/>
    <n v="120.24865297959573"/>
    <n v="10.539138615269295"/>
    <n v="116.04363435299874"/>
    <n v="58.240371551121854"/>
    <s v="Grandes"/>
    <n v="2024"/>
    <n v="3"/>
    <d v="2025-11-04T00:00:00"/>
    <x v="40"/>
    <x v="25"/>
  </r>
  <r>
    <n v="2025"/>
    <n v="9"/>
    <n v="9"/>
    <x v="29"/>
    <s v="Terremoto y Erupcion Volcanica"/>
    <n v="9"/>
    <s v="19581e27de7ced00ff1ce50b2047e7a567c76b1cbaebabe5ef03f7c3017bb5b7"/>
    <s v="1fdf26a6fd55ee3b01ed15163fbd21c844fce1e79898ad2d3ed4519ab872f9ee"/>
    <x v="45"/>
    <n v="24661.508320000001"/>
    <n v="20957.046489999997"/>
    <n v="36443.556730000011"/>
    <n v="28477.458049999994"/>
    <n v="92.651800000000009"/>
    <n v="1328.7742800000001"/>
    <n v="-55.252160000000025"/>
    <n v="518.10477999999989"/>
    <n v="35081594.755000003"/>
    <n v="34439164.060000002"/>
    <n v="141.197"/>
    <n v="136.08000000000001"/>
    <n v="0"/>
    <n v="0"/>
    <n v="79.77546000000001"/>
    <n v="758.95362"/>
    <n v="-1060.15598"/>
    <n v="5200.0970299999999"/>
    <n v="0"/>
    <n v="0"/>
    <n v="0"/>
    <n v="0"/>
    <n v="0"/>
    <n v="0"/>
    <s v="Terremoto y Erupcion Volcanica"/>
    <s v="Daños Sin Autos"/>
    <s v="Riesgos Catastroficos"/>
    <x v="16"/>
    <x v="1"/>
    <n v="2630736.9253099998"/>
    <n v="2219668.6898400001"/>
    <n v="770211891.61088026"/>
    <n v="686509089.51392007"/>
    <n v="736376107.87258017"/>
    <n v="657385268.86126006"/>
    <n v="13243395.535650002"/>
    <n v="12054429.980210001"/>
    <n v="689036.33412999962"/>
    <n v="51228.88828999993"/>
    <n v="82613.120049999998"/>
    <n v="65510.015869999996"/>
    <n v="0.18621741118894689"/>
    <n v="0.1738534839424643"/>
    <n v="3704.4618300000038"/>
    <n v="17.676449931853"/>
    <n v="29.851805990469916"/>
    <n v="31.990599012504862"/>
    <n v="0.93743726644555869"/>
    <n v="0.94415200727594339"/>
    <n v="3.2019121735995314E-3"/>
    <n v="3.3490370011118472E-3"/>
    <n v="3.0526975986346441E-3"/>
    <n v="3.1879397794085558E-3"/>
    <m/>
    <m/>
    <m/>
    <n v="0"/>
    <m/>
    <n v="0"/>
    <m/>
    <n v="0"/>
    <m/>
    <n v="-93.027273225065727"/>
    <n v="0.37569397134100352"/>
    <n v="6.3404653925544645"/>
    <n v="1.344657682195893E-2"/>
    <n v="-89.488756901903969"/>
    <n v="-120.38723458204394"/>
    <n v="-7.5248794993355617"/>
    <n v="14.594989586184703"/>
    <s v="Resto"/>
    <n v="2024"/>
    <n v="3"/>
    <d v="2025-11-04T00:00:00"/>
    <x v="16"/>
    <x v="45"/>
  </r>
  <r>
    <n v="2025"/>
    <n v="9"/>
    <n v="9"/>
    <x v="29"/>
    <s v="Huracan y Otros Riesgos Hidrometeorologicos"/>
    <n v="9"/>
    <s v="19581e27de7ced00ff1ce50b2047e7a567c76b1cbaebabe5ef03f7c3017bb5b7"/>
    <s v="1fdf26a6fd55ee3b01ed15163fbd21c844fce1e79898ad2d3ed4519ab872f9ee"/>
    <x v="31"/>
    <n v="57951.611729999997"/>
    <n v="44552.969380000002"/>
    <n v="120065.03927000001"/>
    <n v="91398.022070000006"/>
    <n v="32688.575279999997"/>
    <n v="23745.213010000003"/>
    <n v="26376.32936"/>
    <n v="74005.653889999987"/>
    <n v="35081594.755000003"/>
    <n v="34439164.060000002"/>
    <n v="141.197"/>
    <n v="136.08000000000001"/>
    <n v="0"/>
    <n v="0"/>
    <n v="12353.472880000001"/>
    <n v="10169.60577"/>
    <n v="2183.71234"/>
    <n v="9411.0435799999996"/>
    <n v="0"/>
    <n v="0"/>
    <n v="0"/>
    <n v="0"/>
    <n v="0"/>
    <n v="0"/>
    <s v="Huracan y Otros Riesgos Hidrometeorologicos"/>
    <s v="Daños Sin Autos"/>
    <s v="Riesgos Catastroficos"/>
    <x v="14"/>
    <x v="1"/>
    <n v="2630736.9253099998"/>
    <n v="2219668.6898400001"/>
    <n v="770211891.61088026"/>
    <n v="686509089.51392007"/>
    <n v="736376107.87258017"/>
    <n v="657385268.86126006"/>
    <n v="20015897.230140001"/>
    <n v="17829353.362780001"/>
    <n v="3531534.8595499997"/>
    <n v="3750519.8539799992"/>
    <n v="82613.120049999998"/>
    <n v="65510.015869999996"/>
    <n v="0.28952792404797262"/>
    <n v="0.24988550326792772"/>
    <n v="13398.642349999995"/>
    <n v="30.073511454917078"/>
    <n v="70.148194009530087"/>
    <n v="68.009400987495141"/>
    <n v="2.2028660932400572"/>
    <n v="2.0071900632707265"/>
    <n v="7.5241128267697277E-3"/>
    <n v="7.8698386748891815E-3"/>
    <n v="6.4897857960694375E-3"/>
    <n v="6.7772996278386071E-3"/>
    <m/>
    <m/>
    <m/>
    <n v="0"/>
    <m/>
    <n v="0"/>
    <m/>
    <n v="0"/>
    <m/>
    <n v="37.663853620658649"/>
    <n v="56.406671538831418"/>
    <n v="53.296589072375767"/>
    <n v="0.92561949917054731"/>
    <n v="21.47445200326581"/>
    <n v="-76.796278527062128"/>
    <n v="565.70971614329017"/>
    <n v="108.06034084904323"/>
    <s v="Resto"/>
    <n v="2024"/>
    <n v="3"/>
    <d v="2025-11-04T00:00:00"/>
    <x v="14"/>
    <x v="31"/>
  </r>
  <r>
    <n v="2025"/>
    <n v="9"/>
    <n v="9"/>
    <x v="29"/>
    <s v="Riesgos Catastroficos"/>
    <n v="9"/>
    <s v="19581e27de7ced00ff1ce50b2047e7a567c76b1cbaebabe5ef03f7c3017bb5b7"/>
    <s v="1fdf26a6fd55ee3b01ed15163fbd21c844fce1e79898ad2d3ed4519ab872f9ee"/>
    <x v="45"/>
    <n v="82613.120049999998"/>
    <n v="65510.015869999996"/>
    <n v="156508.59599999999"/>
    <n v="119875.48011999999"/>
    <n v="32781.227079999997"/>
    <n v="25123.463410000004"/>
    <n v="26321.077199999992"/>
    <n v="74573.234790000002"/>
    <n v="35081594.755000003"/>
    <n v="34439164.060000002"/>
    <n v="141.197"/>
    <n v="136.08000000000001"/>
    <n v="0"/>
    <n v="0"/>
    <n v="12433.24834"/>
    <n v="10978.03551"/>
    <n v="1123.55636"/>
    <n v="14611.140609999999"/>
    <n v="0"/>
    <n v="0"/>
    <n v="0"/>
    <n v="0"/>
    <n v="0"/>
    <n v="0"/>
    <s v="Riesgos Catastroficos"/>
    <s v="Daños Sin Autos"/>
    <s v="Riesgos Catastroficos"/>
    <x v="15"/>
    <x v="1"/>
    <n v="2630736.9253099998"/>
    <n v="2219668.6898400001"/>
    <n v="770211891.61088026"/>
    <n v="686509089.51392007"/>
    <n v="736376107.87258017"/>
    <n v="657385268.86126006"/>
    <n v="33259292.609760001"/>
    <n v="29883949.022059996"/>
    <n v="4197920.345660001"/>
    <n v="3819120.5799400005"/>
    <n v="82613.120049999998"/>
    <n v="65510.015869999996"/>
    <n v="0.24839109183505911"/>
    <n v="0.21921472233017544"/>
    <n v="17103.104180000002"/>
    <n v="26.107617213740109"/>
    <n v="100"/>
    <n v="100"/>
    <n v="3.1403033596856158"/>
    <n v="2.9513420705466697"/>
    <n v="1.0726025000369259E-2"/>
    <n v="1.1218875676001029E-2"/>
    <n v="9.5424833947040811E-3"/>
    <n v="9.9652394072471621E-3"/>
    <m/>
    <m/>
    <m/>
    <n v="0"/>
    <m/>
    <n v="0"/>
    <m/>
    <n v="0"/>
    <m/>
    <n v="30.480525495350051"/>
    <n v="39.680412820820457"/>
    <n v="38.35056834645826"/>
    <n v="0.78089206990053317"/>
    <n v="13.255676105933833"/>
    <n v="-92.310276179047733"/>
    <n v="1106.5976556796847"/>
    <n v="75.134692102590066"/>
    <s v="Resto"/>
    <n v="2024"/>
    <n v="3"/>
    <d v="2025-11-04T00:00:00"/>
    <x v="15"/>
    <x v="45"/>
  </r>
  <r>
    <n v="2025"/>
    <n v="9"/>
    <n v="9"/>
    <x v="29"/>
    <s v="Otros Riesgos Catastroficos"/>
    <n v="9"/>
    <s v="19581e27de7ced00ff1ce50b2047e7a567c76b1cbaebabe5ef03f7c3017bb5b7"/>
    <s v="1fdf26a6fd55ee3b01ed15163fbd21c844fce1e79898ad2d3ed4519ab872f9ee"/>
    <x v="13"/>
    <n v="0"/>
    <n v="0"/>
    <n v="0"/>
    <n v="0"/>
    <n v="0"/>
    <n v="49.476119999999995"/>
    <n v="0"/>
    <n v="49.476119999999995"/>
    <n v="0"/>
    <n v="0"/>
    <n v="0"/>
    <n v="0"/>
    <n v="0"/>
    <n v="0"/>
    <n v="0"/>
    <n v="49.476120000000002"/>
    <n v="0"/>
    <n v="0"/>
    <n v="0"/>
    <n v="0"/>
    <n v="0"/>
    <n v="0"/>
    <n v="0"/>
    <n v="0"/>
    <s v="Otros Riesgos Catastroficos"/>
    <s v="Daños Sin Autos"/>
    <s v="Riesgos Catastroficos"/>
    <x v="34"/>
    <x v="1"/>
    <n v="2630736.9253099998"/>
    <n v="2219668.6898400001"/>
    <n v="770211891.61088026"/>
    <n v="686509089.51392007"/>
    <n v="736376107.87258017"/>
    <n v="657385268.86126006"/>
    <n v="-0.15603"/>
    <n v="165.67907"/>
    <n v="-22650.848019999998"/>
    <n v="17371.837670000001"/>
    <n v="82613.120049999998"/>
    <n v="65510.0158699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3"/>
    <d v="2025-11-04T00:00:00"/>
    <x v="34"/>
    <x v="13"/>
  </r>
  <r>
    <n v="2025"/>
    <n v="9"/>
    <n v="9"/>
    <x v="29"/>
    <s v="RC Aviones y Barcos"/>
    <n v="9"/>
    <s v="19581e27de7ced00ff1ce50b2047e7a567c76b1cbaebabe5ef03f7c3017bb5b7"/>
    <s v="1fdf26a6fd55ee3b01ed15163fbd21c844fce1e79898ad2d3ed4519ab872f9ee"/>
    <x v="17"/>
    <n v="0"/>
    <n v="0"/>
    <n v="0"/>
    <n v="0"/>
    <n v="0"/>
    <n v="49.476119999999995"/>
    <n v="0"/>
    <n v="49.476119999999995"/>
    <n v="0"/>
    <n v="0"/>
    <n v="0"/>
    <n v="0"/>
    <n v="0"/>
    <n v="0"/>
    <n v="-88.455160000000006"/>
    <n v="26.977119999999999"/>
    <n v="-6209.2648600000002"/>
    <n v="0"/>
    <n v="0"/>
    <n v="0"/>
    <n v="0"/>
    <n v="0"/>
    <n v="0"/>
    <n v="0"/>
    <s v="RC Aviones y Barcos"/>
    <s v="Daños Sin Autos"/>
    <s v="Responsabilidad Civil y Riesgos Profesionales"/>
    <x v="20"/>
    <x v="1"/>
    <n v="2630736.9253099998"/>
    <n v="2219668.6898400001"/>
    <n v="770211891.61088026"/>
    <n v="686509089.51392007"/>
    <n v="736376107.87258017"/>
    <n v="657385268.86126006"/>
    <n v="1654428.4389900002"/>
    <n v="1753080.82653"/>
    <n v="526599.48598999996"/>
    <n v="-6953.7859100000169"/>
    <n v="90650.026590000009"/>
    <n v="82831.374379999994"/>
    <m/>
    <m/>
    <m/>
    <m/>
    <m/>
    <m/>
    <m/>
    <m/>
    <m/>
    <m/>
    <m/>
    <m/>
    <m/>
    <m/>
    <m/>
    <n v="0"/>
    <m/>
    <n v="0"/>
    <m/>
    <n v="0"/>
    <m/>
    <m/>
    <m/>
    <m/>
    <m/>
    <n v="-427.88955974544353"/>
    <m/>
    <n v="1.424567352084253"/>
    <m/>
    <s v="Resto"/>
    <n v="2024"/>
    <n v="3"/>
    <d v="2025-11-04T00:00:00"/>
    <x v="20"/>
    <x v="17"/>
  </r>
  <r>
    <n v="2025"/>
    <n v="9"/>
    <n v="9"/>
    <x v="29"/>
    <s v="Responsabilidad Civil y Riesgos Profesionales"/>
    <n v="9"/>
    <s v="19581e27de7ced00ff1ce50b2047e7a567c76b1cbaebabe5ef03f7c3017bb5b7"/>
    <s v="1fdf26a6fd55ee3b01ed15163fbd21c844fce1e79898ad2d3ed4519ab872f9ee"/>
    <x v="33"/>
    <n v="90650.026590000009"/>
    <n v="82831.374379999994"/>
    <n v="281443.43828"/>
    <n v="179440.50647999998"/>
    <n v="22455.42469"/>
    <n v="1212.98802"/>
    <n v="26469.84275"/>
    <n v="2746.1801199999959"/>
    <n v="35081594.755000003"/>
    <n v="34439164.060000002"/>
    <n v="141.197"/>
    <n v="136.08000000000001"/>
    <n v="-3500"/>
    <n v="0"/>
    <n v="8621.27621"/>
    <n v="7579.6489700000002"/>
    <n v="132902.51547000001"/>
    <n v="64387.9536599999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630736.9253099998"/>
    <n v="2219668.6898400001"/>
    <n v="770211891.61088026"/>
    <n v="686509089.51392007"/>
    <n v="736376107.87258017"/>
    <n v="657385268.86126006"/>
    <n v="16329723.705329999"/>
    <n v="14886594.835909994"/>
    <n v="6466126.8833499998"/>
    <n v="5654617.5786299994"/>
    <n v="90650.026590000009"/>
    <n v="82831.374379999994"/>
    <n v="0.55512284363030562"/>
    <n v="0.55641585797842164"/>
    <n v="7818.6522100000147"/>
    <n v="9.4392399842732289"/>
    <n v="100"/>
    <n v="100"/>
    <n v="3.4458035586100277"/>
    <n v="3.7316999045461472"/>
    <n v="1.1769491951157439E-2"/>
    <n v="1.2310288943498117E-2"/>
    <n v="1.2065590338890984E-2"/>
    <n v="1.260012633436138E-2"/>
    <m/>
    <m/>
    <m/>
    <n v="0"/>
    <m/>
    <n v="0"/>
    <m/>
    <n v="0"/>
    <m/>
    <n v="1751.2486784494374"/>
    <n v="24.771558856307223"/>
    <n v="1.4644064873718687"/>
    <n v="0.34727782326421336"/>
    <n v="13.742420580725124"/>
    <n v="106.40897546114063"/>
    <n v="6.4869172562396491"/>
    <n v="11.771843239535562"/>
    <s v="Resto"/>
    <n v="2024"/>
    <n v="3"/>
    <d v="2025-11-04T00:00:00"/>
    <x v="22"/>
    <x v="33"/>
  </r>
  <r>
    <n v="2025"/>
    <n v="9"/>
    <n v="9"/>
    <x v="29"/>
    <s v="RC Viajero"/>
    <n v="9"/>
    <s v="19581e27de7ced00ff1ce50b2047e7a567c76b1cbaebabe5ef03f7c3017bb5b7"/>
    <s v="1fdf26a6fd55ee3b01ed15163fbd21c844fce1e79898ad2d3ed4519ab872f9ee"/>
    <x v="24"/>
    <n v="8015.8427699999993"/>
    <n v="5080.8318399999998"/>
    <n v="10146.84042"/>
    <n v="7564.5278799999996"/>
    <n v="3025.2974300000005"/>
    <n v="1130.2781900000007"/>
    <n v="5186.8379399999994"/>
    <n v="2108.2722099999996"/>
    <n v="35081594.755000003"/>
    <n v="34439164.060000002"/>
    <n v="141.197"/>
    <n v="136.08000000000001"/>
    <n v="0"/>
    <n v="0"/>
    <n v="3037.38537"/>
    <n v="1023.2886500000001"/>
    <n v="6282.2023099999997"/>
    <n v="4578.42263"/>
    <n v="0"/>
    <n v="0"/>
    <n v="0"/>
    <n v="0"/>
    <n v="0"/>
    <n v="0"/>
    <s v="RC Viajero"/>
    <s v="Daños Sin Autos"/>
    <s v="Responsabilidad Civil y Riesgos Profesionales"/>
    <x v="32"/>
    <x v="1"/>
    <n v="2630736.9253099998"/>
    <n v="2219668.6898400001"/>
    <n v="770211891.61088026"/>
    <n v="686509089.51392007"/>
    <n v="736376107.87258017"/>
    <n v="657385268.86126006"/>
    <n v="304582.73243999993"/>
    <n v="245659.01942999996"/>
    <n v="39777.686930000003"/>
    <n v="73049.030719999995"/>
    <n v="90650.026590000009"/>
    <n v="82831.374379999994"/>
    <n v="2.6317456363285627"/>
    <n v="2.0682455917104123"/>
    <n v="2935.0109299999995"/>
    <n v="57.766346583121695"/>
    <n v="8.8426259445623376"/>
    <n v="6.1339460778364066"/>
    <n v="0.30469951947230267"/>
    <n v="0.2289004599315333"/>
    <n v="1.0407321488162238E-3"/>
    <n v="1.0885528039683535E-3"/>
    <n v="7.4009680536021188E-4"/>
    <n v="7.728849550889921E-4"/>
    <m/>
    <m/>
    <m/>
    <n v="0"/>
    <m/>
    <n v="0"/>
    <m/>
    <n v="0"/>
    <m/>
    <n v="167.65954229374262"/>
    <n v="37.741476683181006"/>
    <n v="22.245927942381986"/>
    <n v="7.6055137025032655"/>
    <n v="196.82586335732344"/>
    <n v="37.213246082526894"/>
    <n v="48.349053725396502"/>
    <n v="22.350244455261222"/>
    <s v="Medianas"/>
    <n v="2024"/>
    <n v="3"/>
    <d v="2025-11-04T00:00:00"/>
    <x v="32"/>
    <x v="24"/>
  </r>
  <r>
    <n v="2025"/>
    <n v="9"/>
    <n v="9"/>
    <x v="29"/>
    <s v="RC Otros"/>
    <n v="9"/>
    <s v="19581e27de7ced00ff1ce50b2047e7a567c76b1cbaebabe5ef03f7c3017bb5b7"/>
    <s v="1fdf26a6fd55ee3b01ed15163fbd21c844fce1e79898ad2d3ed4519ab872f9ee"/>
    <x v="14"/>
    <n v="0"/>
    <n v="0"/>
    <n v="0"/>
    <n v="0"/>
    <n v="0"/>
    <n v="247.38060000000002"/>
    <n v="0"/>
    <n v="247.38060000000002"/>
    <n v="0"/>
    <n v="0"/>
    <n v="0"/>
    <n v="0"/>
    <n v="0"/>
    <n v="0"/>
    <n v="0"/>
    <n v="247.38060000000002"/>
    <n v="0"/>
    <n v="0"/>
    <n v="0"/>
    <n v="0"/>
    <n v="0"/>
    <n v="0"/>
    <n v="0"/>
    <n v="0"/>
    <s v="RC Otros"/>
    <s v="Daños Sin Autos"/>
    <s v="Responsabilidad Civil y Riesgos Profesionales"/>
    <x v="33"/>
    <x v="1"/>
    <n v="2630736.9253099998"/>
    <n v="2219668.6898400001"/>
    <n v="770211891.61088026"/>
    <n v="686509089.51392007"/>
    <n v="736376107.87258017"/>
    <n v="657385268.86126006"/>
    <n v="1590909.0740200002"/>
    <n v="1370676.1790300002"/>
    <n v="443204.58119"/>
    <n v="743001.8912999999"/>
    <n v="90650.026590000009"/>
    <n v="82831.37437999999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3"/>
    <d v="2025-11-04T00:00:00"/>
    <x v="33"/>
    <x v="14"/>
  </r>
  <r>
    <n v="2025"/>
    <n v="9"/>
    <n v="9"/>
    <x v="29"/>
    <s v="RC General"/>
    <n v="9"/>
    <s v="19581e27de7ced00ff1ce50b2047e7a567c76b1cbaebabe5ef03f7c3017bb5b7"/>
    <s v="1fdf26a6fd55ee3b01ed15163fbd21c844fce1e79898ad2d3ed4519ab872f9ee"/>
    <x v="26"/>
    <n v="82634.183819999991"/>
    <n v="77750.542540000009"/>
    <n v="271296.59785999998"/>
    <n v="171875.97860000003"/>
    <n v="19430.127259999994"/>
    <n v="-214.14688999999981"/>
    <n v="21283.004810000002"/>
    <n v="341.05118999999712"/>
    <n v="35081594.755000003"/>
    <n v="34439164.060000002"/>
    <n v="141.197"/>
    <n v="136.08000000000001"/>
    <n v="-3500"/>
    <n v="0"/>
    <n v="5672.3459999999995"/>
    <n v="6282.0025999999998"/>
    <n v="132829.57801999999"/>
    <n v="59809.531029999998"/>
    <n v="0"/>
    <n v="0"/>
    <n v="0"/>
    <n v="0"/>
    <n v="0"/>
    <n v="0"/>
    <s v="RC General"/>
    <s v="Daños Sin Autos"/>
    <s v="Responsabilidad Civil y Riesgos Profesionales"/>
    <x v="21"/>
    <x v="1"/>
    <n v="2630736.9253099998"/>
    <n v="2219668.6898400001"/>
    <n v="770211891.61088026"/>
    <n v="686509089.51392007"/>
    <n v="736376107.87258017"/>
    <n v="657385268.86126006"/>
    <n v="12779803.45988"/>
    <n v="11517178.810919996"/>
    <n v="5456545.1292399997"/>
    <n v="4845520.4425199972"/>
    <n v="90650.026590000009"/>
    <n v="82831.374379999994"/>
    <n v="0.64659980162774666"/>
    <n v="0.67508322842292723"/>
    <n v="4883.6412799999816"/>
    <n v="6.2811668194951986"/>
    <n v="91.157374055437643"/>
    <n v="93.866053922163616"/>
    <n v="3.1411040391377245"/>
    <n v="3.502799444614614"/>
    <n v="1.0728759802341213E-2"/>
    <n v="1.1221736139529761E-2"/>
    <n v="1.1325493533530774E-2"/>
    <n v="1.182724137927239E-2"/>
    <m/>
    <m/>
    <m/>
    <n v="0"/>
    <m/>
    <n v="0"/>
    <m/>
    <n v="0"/>
    <m/>
    <n v="-9173.2708095830894"/>
    <n v="23.513425512042524"/>
    <n v="-0.27542816166180256"/>
    <n v="0.35608845523662452"/>
    <n v="-9.7048129206441338"/>
    <n v="122.08764344494476"/>
    <n v="4.2703937515678332"/>
    <n v="10.503347028166791"/>
    <s v="Resto"/>
    <n v="2024"/>
    <n v="3"/>
    <d v="2025-11-04T00:00:00"/>
    <x v="21"/>
    <x v="26"/>
  </r>
  <r>
    <n v="2025"/>
    <n v="9"/>
    <n v="9"/>
    <x v="29"/>
    <s v="MyT Carga"/>
    <n v="9"/>
    <s v="19581e27de7ced00ff1ce50b2047e7a567c76b1cbaebabe5ef03f7c3017bb5b7"/>
    <s v="1fdf26a6fd55ee3b01ed15163fbd21c844fce1e79898ad2d3ed4519ab872f9ee"/>
    <x v="7"/>
    <n v="70168.102900000013"/>
    <n v="76282.468040000007"/>
    <n v="89219.955360000007"/>
    <n v="95004.453720000005"/>
    <n v="53848.112749999993"/>
    <n v="39643.911730000014"/>
    <n v="49473.063859999987"/>
    <n v="50284.162430000004"/>
    <n v="35081594.755000003"/>
    <n v="34439164.060000002"/>
    <n v="141.197"/>
    <n v="136.08000000000001"/>
    <n v="0"/>
    <n v="446.17955999999998"/>
    <n v="54206.125359999998"/>
    <n v="31733.441729999999"/>
    <n v="61101.202389999999"/>
    <n v="58605.036619999999"/>
    <n v="0"/>
    <n v="0"/>
    <n v="0"/>
    <n v="0"/>
    <n v="0"/>
    <n v="0"/>
    <s v="MyT Carga"/>
    <s v="Daños Sin Autos"/>
    <s v="Maritimo y Transportes"/>
    <x v="17"/>
    <x v="1"/>
    <n v="2630736.9253099998"/>
    <n v="2219668.6898400001"/>
    <n v="770211891.61088026"/>
    <n v="686509089.51392007"/>
    <n v="736376107.87258017"/>
    <n v="657385268.86126006"/>
    <n v="10487824.847170001"/>
    <n v="8966667.9990099985"/>
    <n v="6063107.107259999"/>
    <n v="5296850.8747799993"/>
    <n v="99359.772079999995"/>
    <n v="96706.940099999993"/>
    <n v="0.66904342818934415"/>
    <n v="0.85073371790304142"/>
    <n v="-6114.3651399999944"/>
    <n v="-8.0154264762301928"/>
    <n v="70.620233351082788"/>
    <n v="78.880034836300254"/>
    <n v="2.6672413430974884"/>
    <n v="3.4366600920743111"/>
    <n v="9.1102336466456074E-3"/>
    <n v="9.5288402420766263E-3"/>
    <n v="1.1111647202517229E-2"/>
    <n v="1.1603921117998049E-2"/>
    <m/>
    <m/>
    <m/>
    <n v="0"/>
    <m/>
    <n v="0"/>
    <m/>
    <n v="0"/>
    <m/>
    <n v="35.829463844888785"/>
    <n v="76.741582748419987"/>
    <n v="51.969886067676853"/>
    <n v="0.88812735446355473"/>
    <n v="70.8170384454545"/>
    <n v="4.2593024660753098"/>
    <n v="88.715316949100711"/>
    <n v="54.14797696614766"/>
    <s v="Resto"/>
    <n v="2024"/>
    <n v="3"/>
    <d v="2025-11-04T00:00:00"/>
    <x v="17"/>
    <x v="7"/>
  </r>
  <r>
    <n v="2025"/>
    <n v="9"/>
    <n v="9"/>
    <x v="29"/>
    <s v="MyT Cascos"/>
    <n v="9"/>
    <s v="19581e27de7ced00ff1ce50b2047e7a567c76b1cbaebabe5ef03f7c3017bb5b7"/>
    <s v="1fdf26a6fd55ee3b01ed15163fbd21c844fce1e79898ad2d3ed4519ab872f9ee"/>
    <x v="14"/>
    <n v="29191.669180000001"/>
    <n v="20424.47206"/>
    <n v="28421.576530000002"/>
    <n v="26160.182119999998"/>
    <n v="10236.50965"/>
    <n v="30021.838929999994"/>
    <n v="8465.710779999994"/>
    <n v="61741.314539999992"/>
    <n v="35081594.755000003"/>
    <n v="34439164.060000002"/>
    <n v="141.197"/>
    <n v="136.08000000000001"/>
    <n v="0"/>
    <n v="0"/>
    <n v="23610.704750000001"/>
    <n v="13780.16705"/>
    <n v="76631.953989999995"/>
    <n v="58139.131939999999"/>
    <n v="0"/>
    <n v="0"/>
    <n v="0"/>
    <n v="0"/>
    <n v="0"/>
    <n v="0"/>
    <s v="MyT Cascos"/>
    <s v="Daños Sin Autos"/>
    <s v="Maritimo y Transportes"/>
    <x v="18"/>
    <x v="1"/>
    <n v="2630736.9253099998"/>
    <n v="2219668.6898400001"/>
    <n v="770211891.61088026"/>
    <n v="686509089.51392007"/>
    <n v="736376107.87258017"/>
    <n v="657385268.86126006"/>
    <n v="9273622.9556900002"/>
    <n v="5743535.6412700005"/>
    <n v="-3535315.863200001"/>
    <n v="5844440.7108500013"/>
    <n v="99359.772079999995"/>
    <n v="96706.940099999993"/>
    <n v="0.31478171281579787"/>
    <n v="0.3556079971584154"/>
    <n v="8767.1971200000007"/>
    <n v="42.92496322179111"/>
    <n v="29.379766648917215"/>
    <n v="21.119965163699771"/>
    <n v="1.1096384780686546"/>
    <n v="0.9201585873372955"/>
    <n v="3.7900828977005673E-3"/>
    <n v="3.9642336121327847E-3"/>
    <n v="2.975120413112296E-3"/>
    <n v="3.1069257294706045E-3"/>
    <m/>
    <m/>
    <m/>
    <n v="0"/>
    <m/>
    <n v="0"/>
    <m/>
    <n v="0"/>
    <m/>
    <n v="-65.90312247738116"/>
    <n v="35.066544454447666"/>
    <n v="146.98954686224576"/>
    <n v="-0.28955007264144128"/>
    <n v="71.338305728303936"/>
    <n v="31.807874374671986"/>
    <n v="30.810521617497912"/>
    <n v="23.702051596197258"/>
    <s v="Medianas"/>
    <n v="2024"/>
    <n v="3"/>
    <d v="2025-11-04T00:00:00"/>
    <x v="18"/>
    <x v="14"/>
  </r>
  <r>
    <n v="2025"/>
    <n v="9"/>
    <n v="9"/>
    <x v="29"/>
    <s v="Maritimo y Transportes"/>
    <n v="9"/>
    <s v="19581e27de7ced00ff1ce50b2047e7a567c76b1cbaebabe5ef03f7c3017bb5b7"/>
    <s v="1fdf26a6fd55ee3b01ed15163fbd21c844fce1e79898ad2d3ed4519ab872f9ee"/>
    <x v="26"/>
    <n v="99359.772079999995"/>
    <n v="96706.940099999993"/>
    <n v="117641.53189"/>
    <n v="121164.63583999999"/>
    <n v="64084.622399999993"/>
    <n v="69665.750660000005"/>
    <n v="57938.774639999967"/>
    <n v="112025.47697"/>
    <n v="35081594.755000003"/>
    <n v="34439164.060000002"/>
    <n v="141.197"/>
    <n v="136.08000000000001"/>
    <n v="0"/>
    <n v="446.17955999999998"/>
    <n v="77816.830109999995"/>
    <n v="45513.608780000002"/>
    <n v="137733.15638"/>
    <n v="116744.16856000001"/>
    <n v="0"/>
    <n v="0"/>
    <n v="0"/>
    <n v="0"/>
    <n v="0"/>
    <n v="0"/>
    <s v="Maritimo y Transportes"/>
    <s v="Daños Sin Autos"/>
    <s v="Maritimo y Transportes"/>
    <x v="19"/>
    <x v="1"/>
    <n v="2630736.9253099998"/>
    <n v="2219668.6898400001"/>
    <n v="770211891.61088026"/>
    <n v="686509089.51392007"/>
    <n v="736376107.87258017"/>
    <n v="657385268.86126006"/>
    <n v="19761447.802860003"/>
    <n v="14710203.640279999"/>
    <n v="2527791.244059999"/>
    <n v="11141291.585630003"/>
    <n v="99359.772079999995"/>
    <n v="96706.940099999993"/>
    <n v="0.5027960151058366"/>
    <n v="0.65741401319009363"/>
    <n v="2652.8319800000027"/>
    <n v="2.7431660822448078"/>
    <n v="100"/>
    <n v="100"/>
    <n v="3.7768798211661423"/>
    <n v="4.3568186794116057"/>
    <n v="1.2900316544346173E-2"/>
    <n v="1.3493073854209411E-2"/>
    <n v="1.4086767615629523E-2"/>
    <n v="1.4710846847468652E-2"/>
    <m/>
    <m/>
    <m/>
    <n v="0"/>
    <m/>
    <n v="0"/>
    <m/>
    <n v="0"/>
    <m/>
    <n v="-8.01129422582183"/>
    <n v="64.497553746804044"/>
    <n v="72.038005326155499"/>
    <n v="2.5352023253736258"/>
    <n v="70.974862674908266"/>
    <n v="17.978617757864978"/>
    <n v="56.498255144394307"/>
    <n v="38.985766348242521"/>
    <s v="Resto"/>
    <n v="2024"/>
    <n v="3"/>
    <d v="2025-11-04T00:00:00"/>
    <x v="19"/>
    <x v="26"/>
  </r>
  <r>
    <n v="2025"/>
    <n v="9"/>
    <n v="9"/>
    <x v="29"/>
    <s v="Tecnicos"/>
    <n v="9"/>
    <s v="19581e27de7ced00ff1ce50b2047e7a567c76b1cbaebabe5ef03f7c3017bb5b7"/>
    <s v="1fdf26a6fd55ee3b01ed15163fbd21c844fce1e79898ad2d3ed4519ab872f9ee"/>
    <x v="34"/>
    <n v="30868.447769999999"/>
    <n v="27695.458569999999"/>
    <n v="43050.256089999995"/>
    <n v="36936.334099999993"/>
    <n v="7785.6868499999991"/>
    <n v="8029.7195699999993"/>
    <n v="10176.769010000002"/>
    <n v="9040.1015399999997"/>
    <n v="35081594.755000003"/>
    <n v="34439164.060000002"/>
    <n v="141.197"/>
    <n v="136.08000000000001"/>
    <n v="0"/>
    <n v="0"/>
    <n v="32957.300730000003"/>
    <n v="7225.16446"/>
    <n v="51482.134539999999"/>
    <n v="32821.92009"/>
    <n v="0"/>
    <n v="0"/>
    <n v="0"/>
    <n v="0"/>
    <n v="0"/>
    <n v="0"/>
    <s v="Tecnicos"/>
    <s v="Daños Sin Autos"/>
    <s v="Diversos"/>
    <x v="7"/>
    <x v="1"/>
    <n v="2630736.9253099998"/>
    <n v="2219668.6898400001"/>
    <n v="770211891.61088026"/>
    <n v="686509089.51392007"/>
    <n v="736376107.87258017"/>
    <n v="657385268.86126006"/>
    <n v="14178888.769369997"/>
    <n v="13386827.930269996"/>
    <n v="4549067.9512800006"/>
    <n v="4465912.8475300027"/>
    <n v="271131.26597000001"/>
    <n v="266735.76113999996"/>
    <n v="0.21770710153734821"/>
    <n v="0.20688589346379546"/>
    <n v="3172.9892"/>
    <n v="11.456712991338636"/>
    <n v="11.385056481614155"/>
    <n v="10.38310665642754"/>
    <n v="1.1733764586271784"/>
    <n v="1.2477293884789791"/>
    <n v="4.0077864424346082E-3"/>
    <n v="4.1919404282656824E-3"/>
    <n v="4.0342449929701082E-3"/>
    <n v="4.2129721917825748E-3"/>
    <m/>
    <m/>
    <m/>
    <n v="0"/>
    <m/>
    <n v="0"/>
    <m/>
    <n v="0"/>
    <m/>
    <n v="-3.0391188368736555"/>
    <n v="25.222152108233459"/>
    <n v="28.992910695827483"/>
    <n v="0.17114905588098084"/>
    <n v="356.14602840472924"/>
    <n v="56.852903178218675"/>
    <n v="64.01696632138129"/>
    <n v="22.013229086501017"/>
    <s v="Resto"/>
    <n v="2024"/>
    <n v="3"/>
    <d v="2025-11-04T00:00:00"/>
    <x v="7"/>
    <x v="34"/>
  </r>
  <r>
    <n v="2025"/>
    <n v="9"/>
    <n v="9"/>
    <x v="29"/>
    <s v="Diversos"/>
    <n v="9"/>
    <s v="19581e27de7ced00ff1ce50b2047e7a567c76b1cbaebabe5ef03f7c3017bb5b7"/>
    <s v="1fdf26a6fd55ee3b01ed15163fbd21c844fce1e79898ad2d3ed4519ab872f9ee"/>
    <x v="9"/>
    <n v="271131.26597000001"/>
    <n v="266735.76113999996"/>
    <n v="334443.09820000007"/>
    <n v="300496.04622999998"/>
    <n v="40055.997770000009"/>
    <n v="37459.838799999998"/>
    <n v="41727.32137000002"/>
    <n v="46936.609200000006"/>
    <n v="35081594.755000003"/>
    <n v="34439164.060000002"/>
    <n v="141.197"/>
    <n v="136.08000000000001"/>
    <n v="0"/>
    <n v="0"/>
    <n v="57727.301049999995"/>
    <n v="34163.200360000003"/>
    <n v="114648.43120000001"/>
    <n v="77054.062640000004"/>
    <n v="0"/>
    <n v="0"/>
    <n v="0"/>
    <n v="0"/>
    <n v="0"/>
    <n v="0"/>
    <s v="Diversos"/>
    <s v="Daños Sin Autos"/>
    <s v="Diversos"/>
    <x v="6"/>
    <x v="1"/>
    <n v="2630736.9253099998"/>
    <n v="2219668.6898400001"/>
    <n v="770211891.61088026"/>
    <n v="686509089.51392007"/>
    <n v="736376107.87258017"/>
    <n v="657385268.86126006"/>
    <n v="28533293.443849999"/>
    <n v="24344761.40859"/>
    <n v="7125790.0811699983"/>
    <n v="6803443.1380700013"/>
    <n v="271131.26597000001"/>
    <n v="266735.76113999996"/>
    <n v="0.95022772784204845"/>
    <n v="1.0956597875955474"/>
    <n v="4395.504830000049"/>
    <n v="1.6478873365963986"/>
    <n v="100"/>
    <n v="100"/>
    <n v="10.306285792451503"/>
    <n v="12.01691776619271"/>
    <n v="3.5202165653783313E-2"/>
    <n v="3.681967177795991E-2"/>
    <n v="3.8853930008248126E-2"/>
    <n v="4.057525682041014E-2"/>
    <m/>
    <m/>
    <m/>
    <n v="0"/>
    <m/>
    <n v="0"/>
    <m/>
    <n v="0"/>
    <m/>
    <n v="6.9305129257523967"/>
    <n v="14.773654977302437"/>
    <n v="14.04380074119071"/>
    <n v="0.5621271089061205"/>
    <n v="68.975097302622814"/>
    <n v="48.789599499305524"/>
    <n v="50.351583921193679"/>
    <n v="44.336663362724934"/>
    <s v="Resto"/>
    <n v="2024"/>
    <n v="3"/>
    <d v="2025-11-04T00:00:00"/>
    <x v="6"/>
    <x v="9"/>
  </r>
  <r>
    <n v="2025"/>
    <n v="9"/>
    <n v="9"/>
    <x v="29"/>
    <s v="Miscelaneos"/>
    <n v="9"/>
    <s v="19581e27de7ced00ff1ce50b2047e7a567c76b1cbaebabe5ef03f7c3017bb5b7"/>
    <s v="1fdf26a6fd55ee3b01ed15163fbd21c844fce1e79898ad2d3ed4519ab872f9ee"/>
    <x v="29"/>
    <n v="240262.81819999998"/>
    <n v="239040.30257"/>
    <n v="291392.84211000003"/>
    <n v="263559.71213"/>
    <n v="32270.310919999993"/>
    <n v="29430.11923"/>
    <n v="31550.552359999994"/>
    <n v="37896.507660000017"/>
    <n v="35081594.755000003"/>
    <n v="34439164.060000002"/>
    <n v="141.197"/>
    <n v="136.08000000000001"/>
    <n v="0"/>
    <n v="0"/>
    <n v="24770.000319999999"/>
    <n v="26938.035899999999"/>
    <n v="63166.29666"/>
    <n v="44232.142549999997"/>
    <n v="0"/>
    <n v="0"/>
    <n v="0"/>
    <n v="0"/>
    <n v="0"/>
    <n v="0"/>
    <s v="Miscelaneos"/>
    <s v="Daños Sin Autos"/>
    <s v="Diversos"/>
    <x v="8"/>
    <x v="1"/>
    <n v="2630736.9253099998"/>
    <n v="2219668.6898400001"/>
    <n v="770211891.61088026"/>
    <n v="686509089.51392007"/>
    <n v="736376107.87258017"/>
    <n v="657385268.86126006"/>
    <n v="14354404.674479999"/>
    <n v="10957933.478320003"/>
    <n v="2576722.12989"/>
    <n v="2337530.29054"/>
    <n v="271131.26597000001"/>
    <n v="266735.76113999996"/>
    <n v="1.6737915897491147"/>
    <n v="2.1814359709605395"/>
    <n v="1222.5156299999799"/>
    <n v="0.51142657403639991"/>
    <n v="88.614943518385843"/>
    <n v="89.616893343572485"/>
    <n v="9.1329093338243226"/>
    <n v="10.769188377713734"/>
    <n v="3.1194379211348697E-2"/>
    <n v="3.2627731349694218E-2"/>
    <n v="3.4819685015278018E-2"/>
    <n v="3.6362284628627575E-2"/>
    <m/>
    <m/>
    <m/>
    <n v="0"/>
    <m/>
    <n v="0"/>
    <m/>
    <n v="0"/>
    <m/>
    <n v="9.6506292339611157"/>
    <n v="13.431254640964665"/>
    <n v="12.311781282732333"/>
    <n v="1.2523783820406591"/>
    <n v="-8.0482318311855821"/>
    <n v="42.806323678752037"/>
    <n v="39.213950523848865"/>
    <n v="60.901494585186001"/>
    <s v="Resto"/>
    <n v="2024"/>
    <n v="3"/>
    <d v="2025-11-04T00:00:00"/>
    <x v="8"/>
    <x v="29"/>
  </r>
  <r>
    <n v="2025"/>
    <n v="9"/>
    <n v="9"/>
    <x v="29"/>
    <s v="Vida Total"/>
    <n v="9"/>
    <s v="19581e27de7ced00ff1ce50b2047e7a567c76b1cbaebabe5ef03f7c3017bb5b7"/>
    <s v="1fdf26a6fd55ee3b01ed15163fbd21c844fce1e79898ad2d3ed4519ab872f9ee"/>
    <x v="2"/>
    <n v="518961.64506000001"/>
    <n v="306912.45566000004"/>
    <n v="977247.74098"/>
    <n v="628150.42676000006"/>
    <n v="445103.15012000012"/>
    <n v="340390.41955000011"/>
    <n v="597901.72677000018"/>
    <n v="454661.04898000002"/>
    <n v="35081594.755000003"/>
    <n v="34439164.060000002"/>
    <n v="141.197"/>
    <n v="136.08000000000001"/>
    <n v="43780.573689999997"/>
    <n v="44373.368829999999"/>
    <n v="419809.08173000003"/>
    <n v="311424.96402999997"/>
    <n v="637437.78422999999"/>
    <n v="439578.69472000003"/>
    <n v="354658.36411000002"/>
    <n v="118193.47401999999"/>
    <n v="164303.28094999999"/>
    <n v="188718.98164000001"/>
    <n v="0"/>
    <n v="0"/>
    <s v="Vida Total"/>
    <s v="Totales"/>
    <s v="Vida Total"/>
    <x v="36"/>
    <x v="1"/>
    <n v="2630736.9253099998"/>
    <n v="2219668.6898400001"/>
    <n v="770211891.61088026"/>
    <n v="686509089.51392007"/>
    <n v="736376107.87258017"/>
    <n v="657385268.86126006"/>
    <n v="311861035.33652008"/>
    <n v="282737917.87033993"/>
    <n v="162873465.04233998"/>
    <n v="151002766.76715994"/>
    <n v="518961.64506000001"/>
    <n v="306912.45566000004"/>
    <n v="0.16640797863702458"/>
    <n v="0.10855015767667435"/>
    <n v="212049.18939999997"/>
    <n v="69.091099266075304"/>
    <n v="100"/>
    <n v="100"/>
    <n v="19.726854481994501"/>
    <n v="13.826948907502187"/>
    <n v="6.7379074604340866E-2"/>
    <n v="7.0475079176495939E-2"/>
    <n v="4.4706247935815117E-2"/>
    <n v="4.668684715001932E-2"/>
    <n v="0.11372320486504464"/>
    <n v="5.2684773771979929E-2"/>
    <m/>
    <n v="236464.89009000003"/>
    <n v="200.06594446152488"/>
    <n v="-24415.700690000027"/>
    <n v="-12.937596673012663"/>
    <n v="0"/>
    <m/>
    <n v="30.762537532175969"/>
    <n v="85.76802435342583"/>
    <n v="110.90798476002135"/>
    <n v="0.27328156247200414"/>
    <n v="34.802642761021318"/>
    <n v="45.011073531675819"/>
    <n v="65.858832362300745"/>
    <n v="70.846237038027837"/>
    <s v="Resto"/>
    <n v="2024"/>
    <n v="3"/>
    <d v="2025-11-04T00:00:00"/>
    <x v="36"/>
    <x v="2"/>
  </r>
  <r>
    <n v="2025"/>
    <n v="9"/>
    <n v="9"/>
    <x v="29"/>
    <s v="Vida Individual"/>
    <n v="9"/>
    <s v="19581e27de7ced00ff1ce50b2047e7a567c76b1cbaebabe5ef03f7c3017bb5b7"/>
    <s v="1fdf26a6fd55ee3b01ed15163fbd21c844fce1e79898ad2d3ed4519ab872f9ee"/>
    <x v="5"/>
    <n v="81521.361540000013"/>
    <n v="87121.716549999997"/>
    <n v="116309.71315000001"/>
    <n v="116419.01163000001"/>
    <n v="53098.377549999983"/>
    <n v="62614.678039999992"/>
    <n v="77258.030640000026"/>
    <n v="78080.381949999995"/>
    <n v="35081594.755000003"/>
    <n v="34439164.060000002"/>
    <n v="141.197"/>
    <n v="136.08000000000001"/>
    <n v="0"/>
    <n v="0"/>
    <n v="52279.834689999996"/>
    <n v="54176.795279999998"/>
    <n v="61600.661469999999"/>
    <n v="67082.951920000007"/>
    <n v="12362.933779999999"/>
    <n v="16850.931219999999"/>
    <n v="69158.427760000006"/>
    <n v="70270.785329999999"/>
    <n v="0"/>
    <n v="0"/>
    <s v="Vida Individual"/>
    <s v="Vida"/>
    <s v="Vida"/>
    <x v="35"/>
    <x v="1"/>
    <n v="2630736.9253099998"/>
    <n v="2219668.6898400001"/>
    <n v="770211891.61088026"/>
    <n v="686509089.51392007"/>
    <n v="736376107.87258017"/>
    <n v="657385268.86126006"/>
    <n v="237940342.15414003"/>
    <n v="211843669.84491"/>
    <n v="117088322.10185003"/>
    <n v="108945740.33868003"/>
    <n v="518961.64506000001"/>
    <n v="306912.45566000004"/>
    <n v="3.4261260953886374E-2"/>
    <n v="4.1125475504546108E-2"/>
    <n v="-5600.3550099999848"/>
    <n v="-6.4281963576623085"/>
    <n v="15.708552320966779"/>
    <n v="28.386504015501444"/>
    <n v="3.0988032575850863"/>
    <n v="3.9249874068494415"/>
    <n v="1.0584277187606125E-2"/>
    <n v="1.1070614685682628E-2"/>
    <n v="1.2690540865480188E-2"/>
    <n v="1.3252763740951256E-2"/>
    <n v="5.1958123906500784E-3"/>
    <n v="2.9065448563236288E-2"/>
    <m/>
    <n v="-4487.9974399999992"/>
    <n v="-26.633527734498696"/>
    <n v="-1112.3575699999928"/>
    <n v="-1.58295878546999"/>
    <n v="0"/>
    <m/>
    <n v="-15.198194397678977"/>
    <n v="65.134311482207323"/>
    <n v="71.87034475389936"/>
    <n v="4.5348995183150727E-2"/>
    <n v="-3.5014263582701988"/>
    <n v="-8.1724049003358274"/>
    <n v="84.868950174278041"/>
    <n v="80.76089934833027"/>
    <s v="Resto"/>
    <n v="2024"/>
    <n v="3"/>
    <d v="2025-11-04T00:00:00"/>
    <x v="35"/>
    <x v="5"/>
  </r>
  <r>
    <n v="2025"/>
    <n v="9"/>
    <n v="9"/>
    <x v="29"/>
    <s v="Vida Gpo y Col"/>
    <n v="9"/>
    <s v="19581e27de7ced00ff1ce50b2047e7a567c76b1cbaebabe5ef03f7c3017bb5b7"/>
    <s v="1fdf26a6fd55ee3b01ed15163fbd21c844fce1e79898ad2d3ed4519ab872f9ee"/>
    <x v="20"/>
    <n v="437440.28352"/>
    <n v="219790.73911000002"/>
    <n v="860938.02783000004"/>
    <n v="511731.41513000004"/>
    <n v="392004.77257000003"/>
    <n v="277775.74150999991"/>
    <n v="520643.69613000005"/>
    <n v="376580.6670299999"/>
    <n v="35081594.755000003"/>
    <n v="34439164.060000002"/>
    <n v="141.197"/>
    <n v="136.08000000000001"/>
    <n v="43780.573689999997"/>
    <n v="44373.368829999999"/>
    <n v="367529.24704000005"/>
    <n v="257248.16875000001"/>
    <n v="575837.12275999994"/>
    <n v="372495.74280000001"/>
    <n v="342295.43033"/>
    <n v="101342.5428"/>
    <n v="95144.853189999994"/>
    <n v="118448.19631"/>
    <n v="0"/>
    <n v="0"/>
    <s v="Vida Gpo y Col"/>
    <s v="Vida"/>
    <s v="Vida"/>
    <x v="37"/>
    <x v="1"/>
    <n v="2630736.9253099998"/>
    <n v="2219668.6898400001"/>
    <n v="770211891.61088026"/>
    <n v="686509089.51392007"/>
    <n v="736376107.87258017"/>
    <n v="657385268.86126006"/>
    <n v="73920693.182379976"/>
    <n v="70894248.025429994"/>
    <n v="45785142.94049"/>
    <n v="42057026.428480007"/>
    <n v="518961.64506000001"/>
    <n v="306912.45566000004"/>
    <n v="0.59176972602344313"/>
    <n v="0.31002619427059919"/>
    <n v="217649.54440999997"/>
    <n v="99.025803039440888"/>
    <n v="84.291447679033212"/>
    <n v="71.613495984498556"/>
    <n v="16.628051224409411"/>
    <n v="9.9019615006527459"/>
    <n v="5.6794797416734745E-2"/>
    <n v="5.9404464490813311E-2"/>
    <n v="3.201570707033493E-2"/>
    <n v="3.3434083409068061E-2"/>
    <n v="0.46305765759727868"/>
    <n v="0.12871206842616445"/>
    <m/>
    <n v="240952.88753000001"/>
    <n v="237.76084640536573"/>
    <n v="-23303.343120000005"/>
    <n v="-19.673869122507369"/>
    <n v="0"/>
    <m/>
    <n v="41.122752634570105"/>
    <n v="89.613322626716283"/>
    <n v="126.38191337578594"/>
    <n v="0.85618335423679848"/>
    <n v="42.869528994460552"/>
    <n v="54.588913803822379"/>
    <n v="63.825208989379554"/>
    <n v="69.060700349566517"/>
    <s v="Resto"/>
    <n v="2024"/>
    <n v="3"/>
    <d v="2025-11-04T00:00:00"/>
    <x v="37"/>
    <x v="20"/>
  </r>
  <r>
    <n v="2025"/>
    <n v="9"/>
    <n v="9"/>
    <x v="29"/>
    <s v="Camiones"/>
    <n v="9"/>
    <s v="19581e27de7ced00ff1ce50b2047e7a567c76b1cbaebabe5ef03f7c3017bb5b7"/>
    <s v="1fdf26a6fd55ee3b01ed15163fbd21c844fce1e79898ad2d3ed4519ab872f9ee"/>
    <x v="8"/>
    <n v="774014.44336000003"/>
    <n v="747373.85496000003"/>
    <n v="993729.08249000006"/>
    <n v="946416.83726000006"/>
    <n v="492129.09430000029"/>
    <n v="501483.99158999999"/>
    <n v="630132.05990999995"/>
    <n v="631028.81994000007"/>
    <n v="35081594.755000003"/>
    <n v="34439164.060000002"/>
    <n v="141.197"/>
    <n v="136.08000000000001"/>
    <n v="1510.65554"/>
    <n v="6460.1791299999995"/>
    <n v="492196.84015"/>
    <n v="501722.89220999996"/>
    <n v="755843.67630999989"/>
    <n v="692424.07689999999"/>
    <n v="0"/>
    <n v="0"/>
    <n v="0"/>
    <n v="0"/>
    <n v="0"/>
    <n v="0"/>
    <s v="Camiones"/>
    <s v="Automóviles"/>
    <s v="Automóviles"/>
    <x v="10"/>
    <x v="1"/>
    <n v="2630736.9253099998"/>
    <n v="2219668.6898400001"/>
    <n v="770211891.61088026"/>
    <n v="686509089.51392007"/>
    <n v="736376107.87258017"/>
    <n v="657385268.86126006"/>
    <n v="53875874.311059996"/>
    <n v="49568265.397800006"/>
    <n v="30548482.174040005"/>
    <n v="28997259.902610004"/>
    <n v="1313208.97698"/>
    <n v="1189241.9350899998"/>
    <n v="1.4366624268427051"/>
    <n v="1.5077668120159209"/>
    <n v="26640.588400000008"/>
    <n v="3.5645598549103319"/>
    <n v="58.940690851810103"/>
    <n v="62.844559454879978"/>
    <n v="29.421962945564843"/>
    <n v="33.670513909617419"/>
    <n v="0.10049370203064079"/>
    <n v="0.10511129232535238"/>
    <n v="0.10886583533645199"/>
    <n v="0.11368886562587879"/>
    <m/>
    <m/>
    <m/>
    <n v="0"/>
    <m/>
    <n v="0"/>
    <m/>
    <n v="0"/>
    <m/>
    <n v="-1.8654428549831015"/>
    <n v="63.5813838516586"/>
    <n v="67.099482844076704"/>
    <n v="1.6109772377437788"/>
    <n v="-1.8986680113477372"/>
    <n v="9.1590690626950799"/>
    <n v="65.118867244201368"/>
    <n v="72.458903286007327"/>
    <s v="Medianas"/>
    <n v="2024"/>
    <n v="3"/>
    <d v="2025-11-04T00:00:00"/>
    <x v="10"/>
    <x v="8"/>
  </r>
  <r>
    <n v="2025"/>
    <n v="9"/>
    <n v="9"/>
    <x v="29"/>
    <s v="Automoviles Turistas"/>
    <n v="9"/>
    <s v="19581e27de7ced00ff1ce50b2047e7a567c76b1cbaebabe5ef03f7c3017bb5b7"/>
    <s v="1fdf26a6fd55ee3b01ed15163fbd21c844fce1e79898ad2d3ed4519ab872f9ee"/>
    <x v="16"/>
    <n v="15195.06263"/>
    <n v="11873.10974"/>
    <n v="23056.743409999995"/>
    <n v="13719.09381"/>
    <n v="7460.8754400000007"/>
    <n v="3593.1947799999994"/>
    <n v="9128.2057900000018"/>
    <n v="7733.6297300000015"/>
    <n v="35081594.755000003"/>
    <n v="34439164.060000002"/>
    <n v="141.197"/>
    <n v="136.08000000000001"/>
    <n v="0"/>
    <n v="0"/>
    <n v="7460.8754400000007"/>
    <n v="3593.1947799999998"/>
    <n v="15749.47673"/>
    <n v="11302.729069999999"/>
    <n v="0"/>
    <n v="0"/>
    <n v="0"/>
    <n v="0"/>
    <n v="0"/>
    <n v="0"/>
    <s v="Automoviles Turistas"/>
    <s v="Automóviles"/>
    <s v="Automóviles"/>
    <x v="12"/>
    <x v="1"/>
    <n v="2630736.9253099998"/>
    <n v="2219668.6898400001"/>
    <n v="770211891.61088026"/>
    <n v="686509089.51392007"/>
    <n v="736376107.87258017"/>
    <n v="657385268.86126006"/>
    <n v="1588548.4696399998"/>
    <n v="1271754.1878799999"/>
    <n v="828130.02439999999"/>
    <n v="647638.39746000012"/>
    <n v="1313208.97698"/>
    <n v="1189241.9350899998"/>
    <n v="0.95653755112952499"/>
    <n v="0.93360099405627606"/>
    <n v="3321.9528900000005"/>
    <n v="27.978793784820198"/>
    <n v="1.1570940266448864"/>
    <n v="0.99837630928322951"/>
    <n v="0.57759719277933697"/>
    <n v="0.53490459158820891"/>
    <n v="1.9728418628047768E-3"/>
    <n v="2.0634920752520256E-3"/>
    <n v="1.7294905371765298E-3"/>
    <n v="1.8061113174268281E-3"/>
    <m/>
    <m/>
    <m/>
    <n v="0"/>
    <m/>
    <n v="0"/>
    <m/>
    <n v="0"/>
    <m/>
    <n v="107.63904816760315"/>
    <n v="49.100656059619027"/>
    <n v="30.263299663563959"/>
    <n v="0.90093043606353762"/>
    <n v="107.63904816760311"/>
    <n v="39.342247632942694"/>
    <n v="47.372211584581329"/>
    <n v="31.790506148972035"/>
    <s v="Medianas"/>
    <n v="2024"/>
    <n v="3"/>
    <d v="2025-11-04T00:00:00"/>
    <x v="12"/>
    <x v="16"/>
  </r>
  <r>
    <n v="2025"/>
    <n v="9"/>
    <n v="9"/>
    <x v="29"/>
    <s v="Otros Automoviles y Obligatorios"/>
    <n v="9"/>
    <s v="19581e27de7ced00ff1ce50b2047e7a567c76b1cbaebabe5ef03f7c3017bb5b7"/>
    <s v="1fdf26a6fd55ee3b01ed15163fbd21c844fce1e79898ad2d3ed4519ab872f9ee"/>
    <x v="17"/>
    <n v="0"/>
    <n v="0"/>
    <n v="0"/>
    <n v="0"/>
    <n v="0"/>
    <n v="2.9999999999999997E-5"/>
    <n v="172.06802000000002"/>
    <n v="2.9999999999999997E-5"/>
    <n v="0"/>
    <n v="0"/>
    <n v="0"/>
    <n v="0"/>
    <n v="0"/>
    <n v="0"/>
    <n v="0"/>
    <n v="2.9999999999999997E-5"/>
    <n v="0"/>
    <n v="0"/>
    <n v="0"/>
    <n v="0"/>
    <n v="0"/>
    <n v="0"/>
    <n v="0"/>
    <n v="0"/>
    <s v="Otros Automoviles y Obligatorios"/>
    <s v="Automóviles"/>
    <s v="Automóviles"/>
    <x v="9"/>
    <x v="1"/>
    <n v="2630736.9253099998"/>
    <n v="2219668.6898400001"/>
    <n v="770211891.61088026"/>
    <n v="686509089.51392007"/>
    <n v="736376107.87258017"/>
    <n v="657385268.86126006"/>
    <n v="4946161.87481"/>
    <n v="3140508.06599"/>
    <n v="2334470.5214099996"/>
    <n v="1827367.6446699991"/>
    <n v="1313208.97698"/>
    <n v="1189241.9350899998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9"/>
    <x v="17"/>
  </r>
  <r>
    <n v="2025"/>
    <n v="9"/>
    <n v="9"/>
    <x v="29"/>
    <s v="Automoviles"/>
    <n v="9"/>
    <s v="19581e27de7ced00ff1ce50b2047e7a567c76b1cbaebabe5ef03f7c3017bb5b7"/>
    <s v="1fdf26a6fd55ee3b01ed15163fbd21c844fce1e79898ad2d3ed4519ab872f9ee"/>
    <x v="29"/>
    <n v="1313208.97698"/>
    <n v="1189241.9350899998"/>
    <n v="1700455.6909400001"/>
    <n v="1530073.78945"/>
    <n v="890286.41792999976"/>
    <n v="828305.10312999994"/>
    <n v="1137150.0308400001"/>
    <n v="1089898.0284700007"/>
    <n v="35081594.755000003"/>
    <n v="34439164.060000002"/>
    <n v="141.197"/>
    <n v="136.08000000000001"/>
    <n v="1587.22677"/>
    <n v="6544.4926599999999"/>
    <n v="890503.05599999998"/>
    <n v="828341.27240000002"/>
    <n v="1249568.0947700001"/>
    <n v="1133122.87992"/>
    <n v="0"/>
    <n v="0"/>
    <n v="0"/>
    <n v="0"/>
    <n v="0"/>
    <n v="0"/>
    <s v="Automoviles"/>
    <s v="Totales"/>
    <s v="Automoviles Total"/>
    <x v="11"/>
    <x v="1"/>
    <n v="2630736.9253099998"/>
    <n v="2219668.6898400001"/>
    <n v="770211891.61088026"/>
    <n v="686509089.51392007"/>
    <n v="736376107.87258017"/>
    <n v="657385268.86126006"/>
    <n v="155156263.74667996"/>
    <n v="139227565.87292001"/>
    <n v="88685882.672319964"/>
    <n v="83821223.317339987"/>
    <n v="1313208.97698"/>
    <n v="1189241.9350899998"/>
    <n v="0.8463783190371521"/>
    <n v="0.8541713184697064"/>
    <n v="123967.04189000023"/>
    <n v="10.424038896729515"/>
    <n v="100"/>
    <n v="100"/>
    <n v="49.91791327919475"/>
    <n v="53.577452370863675"/>
    <n v="0.17049970161242956"/>
    <n v="0.17833400119049392"/>
    <n v="0.17323032619015105"/>
    <n v="0.18090486529307781"/>
    <m/>
    <m/>
    <m/>
    <n v="0"/>
    <m/>
    <n v="0"/>
    <m/>
    <n v="0"/>
    <m/>
    <n v="7.4829087211686574"/>
    <n v="67.794725252137738"/>
    <n v="69.649839842497258"/>
    <n v="1.0038648667674253"/>
    <n v="7.5043687512871493"/>
    <n v="10.276486064620038"/>
    <n v="71.264868215438"/>
    <n v="73.102510511347376"/>
    <s v="Resto"/>
    <n v="2024"/>
    <n v="3"/>
    <d v="2025-11-04T00:00:00"/>
    <x v="11"/>
    <x v="29"/>
  </r>
  <r>
    <n v="2025"/>
    <n v="9"/>
    <n v="9"/>
    <x v="29"/>
    <s v="Automoviles Residentes"/>
    <n v="9"/>
    <s v="19581e27de7ced00ff1ce50b2047e7a567c76b1cbaebabe5ef03f7c3017bb5b7"/>
    <s v="1fdf26a6fd55ee3b01ed15163fbd21c844fce1e79898ad2d3ed4519ab872f9ee"/>
    <x v="27"/>
    <n v="523999.47099"/>
    <n v="429994.97038999997"/>
    <n v="683669.86504000006"/>
    <n v="569937.85838000011"/>
    <n v="390696.44819000002"/>
    <n v="323227.91673000006"/>
    <n v="497717.69712000003"/>
    <n v="451135.57876999973"/>
    <n v="35081594.755000003"/>
    <n v="34439164.060000002"/>
    <n v="141.197"/>
    <n v="136.08000000000001"/>
    <n v="76.57123"/>
    <n v="84.31353"/>
    <n v="390845.34041"/>
    <n v="323025.18537999998"/>
    <n v="477974.94173000002"/>
    <n v="429396.07394999999"/>
    <n v="0"/>
    <n v="0"/>
    <n v="0"/>
    <n v="0"/>
    <n v="0"/>
    <n v="0"/>
    <s v="Automoviles Residentes"/>
    <s v="Automóviles"/>
    <s v="Automóviles"/>
    <x v="13"/>
    <x v="1"/>
    <n v="2630736.9253099998"/>
    <n v="2219668.6898400001"/>
    <n v="770211891.61088026"/>
    <n v="686509089.51392007"/>
    <n v="736376107.87258017"/>
    <n v="657385268.86126006"/>
    <n v="94745679.091170013"/>
    <n v="85247038.221249983"/>
    <n v="54974799.952469975"/>
    <n v="52348957.372600004"/>
    <n v="1313208.97698"/>
    <n v="1189241.9350899998"/>
    <n v="0.55305896376105557"/>
    <n v="0.50441045150916797"/>
    <n v="94004.500600000028"/>
    <n v="21.861767479451942"/>
    <n v="39.902215121545005"/>
    <n v="36.157064235836813"/>
    <n v="19.918353140850567"/>
    <n v="19.372033869658054"/>
    <n v="6.8033157718983966E-2"/>
    <n v="7.1159216789889512E-2"/>
    <n v="6.2635000316522554E-2"/>
    <n v="6.5409888349772197E-2"/>
    <m/>
    <m/>
    <m/>
    <n v="0"/>
    <m/>
    <n v="0"/>
    <m/>
    <n v="0"/>
    <m/>
    <n v="20.873361478970899"/>
    <n v="74.560466149298094"/>
    <n v="75.170162208371053"/>
    <n v="0.71068280107938142"/>
    <n v="20.995314947414336"/>
    <n v="11.313300406574434"/>
    <n v="81.771094316233402"/>
    <n v="75.227792002964122"/>
    <s v="Resto"/>
    <n v="2024"/>
    <n v="3"/>
    <d v="2025-11-04T00:00:00"/>
    <x v="13"/>
    <x v="27"/>
  </r>
  <r>
    <n v="2025"/>
    <n v="9"/>
    <n v="9"/>
    <x v="29"/>
    <s v="Daños"/>
    <n v="9"/>
    <s v="19581e27de7ced00ff1ce50b2047e7a567c76b1cbaebabe5ef03f7c3017bb5b7"/>
    <s v="1fdf26a6fd55ee3b01ed15163fbd21c844fce1e79898ad2d3ed4519ab872f9ee"/>
    <x v="5"/>
    <n v="2062054.2958499999"/>
    <n v="1869165.22633"/>
    <n v="3012025.8051300002"/>
    <n v="2620749.3531799996"/>
    <n v="1272521.6870800001"/>
    <n v="1092971.6300899994"/>
    <n v="1550181.1825699999"/>
    <n v="1501370.1860400005"/>
    <n v="35081594.755000003"/>
    <n v="34439164.060000002"/>
    <n v="141.197"/>
    <n v="136.08000000000001"/>
    <n v="-1877.17165"/>
    <n v="7167.4448199999997"/>
    <n v="1135360.7525799999"/>
    <n v="964616.24153"/>
    <n v="1735224.9847599999"/>
    <n v="1501962.69083"/>
    <n v="0"/>
    <n v="0"/>
    <n v="0"/>
    <n v="0"/>
    <n v="0"/>
    <n v="0"/>
    <s v="Daños"/>
    <s v="Totales"/>
    <s v="Daños Total"/>
    <x v="23"/>
    <x v="1"/>
    <n v="2630736.9253099998"/>
    <n v="2219668.6898400001"/>
    <n v="770211891.61088026"/>
    <n v="686509089.51392007"/>
    <n v="736376107.87258017"/>
    <n v="657385268.86126006"/>
    <n v="283175278.75795996"/>
    <n v="248348596.68529999"/>
    <n v="126891670.49083996"/>
    <n v="126522432.59303005"/>
    <n v="2062054.2958499999"/>
    <n v="1869165.22633"/>
    <n v="0.72819008244448891"/>
    <n v="0.75263772426246123"/>
    <n v="192889.0695199999"/>
    <n v="10.319530173302361"/>
    <n v="100"/>
    <n v="100"/>
    <n v="78.38314336987581"/>
    <n v="84.209199097399292"/>
    <n v="0.26772558542783093"/>
    <n v="0.28002732215299009"/>
    <n v="0.27227100920884451"/>
    <n v="0.28433329964448656"/>
    <m/>
    <m/>
    <m/>
    <n v="0"/>
    <m/>
    <n v="0"/>
    <m/>
    <n v="0"/>
    <m/>
    <n v="16.427696021278781"/>
    <n v="61.711356953161776"/>
    <n v="58.473783627784861"/>
    <n v="1.0028409919718575"/>
    <n v="17.700770907524642"/>
    <n v="15.530498550606264"/>
    <n v="65.430175484537088"/>
    <n v="64.223715237356743"/>
    <s v="Resto"/>
    <n v="2024"/>
    <n v="3"/>
    <d v="2025-11-04T00:00:00"/>
    <x v="23"/>
    <x v="5"/>
  </r>
  <r>
    <n v="2025"/>
    <n v="9"/>
    <n v="9"/>
    <x v="29"/>
    <s v="Daños Sin Autos"/>
    <n v="9"/>
    <s v="19581e27de7ced00ff1ce50b2047e7a567c76b1cbaebabe5ef03f7c3017bb5b7"/>
    <s v="1fdf26a6fd55ee3b01ed15163fbd21c844fce1e79898ad2d3ed4519ab872f9ee"/>
    <x v="31"/>
    <n v="748845.31887000008"/>
    <n v="679923.29123999993"/>
    <n v="1311570.1141900001"/>
    <n v="1090675.5637300001"/>
    <n v="382235.2691500003"/>
    <n v="264666.52695999999"/>
    <n v="413031.15172999998"/>
    <n v="411472.15756999992"/>
    <n v="35081594.755000003"/>
    <n v="34439164.060000002"/>
    <n v="141.197"/>
    <n v="136.08000000000001"/>
    <n v="-3464.39842"/>
    <n v="622.95216000000005"/>
    <n v="244857.69657999999"/>
    <n v="136274.96913000001"/>
    <n v="485656.88999000005"/>
    <n v="368839.81091"/>
    <n v="0"/>
    <n v="0"/>
    <n v="0"/>
    <n v="0"/>
    <n v="0"/>
    <n v="0"/>
    <s v="Daños Sin Autos"/>
    <s v="Totales"/>
    <s v="Daños Sin Autos Total"/>
    <x v="24"/>
    <x v="1"/>
    <n v="2630736.9253099998"/>
    <n v="2219668.6898400001"/>
    <n v="770211891.61088026"/>
    <n v="686509089.51392007"/>
    <n v="736376107.87258017"/>
    <n v="657385268.86126006"/>
    <n v="128019015.01128"/>
    <n v="109121030.81238005"/>
    <n v="38205787.818519995"/>
    <n v="42701209.275690004"/>
    <n v="2062054.2958499999"/>
    <n v="1869165.22633"/>
    <n v="0.58494850847275914"/>
    <n v="0.62309097172023875"/>
    <n v="68922.027630000142"/>
    <n v="10.136735793284068"/>
    <n v="36.31549956648054"/>
    <n v="36.375772546068106"/>
    <n v="28.465230090681072"/>
    <n v="30.631746726535603"/>
    <n v="9.722588381540144E-2"/>
    <n v="0.10169332096249617"/>
    <n v="9.9040683018693426E-2"/>
    <n v="0.10342843435140871"/>
    <m/>
    <m/>
    <m/>
    <n v="0"/>
    <m/>
    <n v="0"/>
    <m/>
    <n v="0"/>
    <m/>
    <n v="44.421462562875938"/>
    <n v="51.043287514541646"/>
    <n v="38.925939200776369"/>
    <n v="1.00046430390506"/>
    <n v="79.679142944011303"/>
    <n v="31.671494135025569"/>
    <n v="50.417836465790025"/>
    <n v="36.946925223115962"/>
    <s v="Resto"/>
    <n v="2024"/>
    <n v="3"/>
    <d v="2025-11-04T00:00:00"/>
    <x v="24"/>
    <x v="31"/>
  </r>
  <r>
    <n v="2025"/>
    <n v="9"/>
    <n v="9"/>
    <x v="29"/>
    <s v="Total General Sin Pensiones"/>
    <n v="9"/>
    <s v="19581e27de7ced00ff1ce50b2047e7a567c76b1cbaebabe5ef03f7c3017bb5b7"/>
    <s v="1fdf26a6fd55ee3b01ed15163fbd21c844fce1e79898ad2d3ed4519ab872f9ee"/>
    <x v="32"/>
    <n v="2630736.9253099998"/>
    <n v="2219668.6898400001"/>
    <n v="4052277.4772099997"/>
    <n v="3303962.0304800002"/>
    <n v="1732145.8861699998"/>
    <n v="1464227.3296900005"/>
    <n v="2158556.182130001"/>
    <n v="1993815.8121"/>
    <n v="35081594.755000003"/>
    <n v="34439164.060000002"/>
    <n v="141.197"/>
    <n v="136.08000000000001"/>
    <n v="41903.402040000001"/>
    <n v="51540.813649999996"/>
    <n v="1569690.88328"/>
    <n v="1306906.4856099999"/>
    <n v="2419400.14904"/>
    <n v="1981374.0582900001"/>
    <n v="354658.36411000002"/>
    <n v="118193.47401999999"/>
    <n v="164303.28094999999"/>
    <n v="188718.98164000001"/>
    <n v="0"/>
    <n v="0"/>
    <s v="Total General Sin Pensiones"/>
    <s v="Totales"/>
    <s v="Total General Sin Pensiones"/>
    <x v="25"/>
    <x v="1"/>
    <n v="2630736.9253099998"/>
    <n v="2219668.6898400001"/>
    <n v="770211891.61088026"/>
    <n v="686509089.51392007"/>
    <n v="736376107.87258017"/>
    <n v="657385268.86126006"/>
    <n v="736376107.87258017"/>
    <n v="657385268.86126006"/>
    <n v="388158878.08341002"/>
    <n v="368517055.66387999"/>
    <n v="2630736.9253099998"/>
    <n v="2219668.6898400001"/>
    <n v="0.35725451942083014"/>
    <n v="0.33765111495196237"/>
    <n v="411068.23546999972"/>
    <n v="18.519350989251947"/>
    <n v="100"/>
    <n v="100"/>
    <n v="100"/>
    <n v="100"/>
    <n v="0.34156015428531944"/>
    <n v="0.35725451942083014"/>
    <n v="0.32332691930002372"/>
    <n v="0.33765111495196237"/>
    <n v="4.8162665833173503E-2"/>
    <n v="2.2312413343322436E-2"/>
    <m/>
    <n v="236464.89009000003"/>
    <n v="200.06594446152488"/>
    <n v="-24415.700690000027"/>
    <n v="-12.937596673012663"/>
    <n v="0"/>
    <m/>
    <n v="18.297606597516648"/>
    <n v="65.842611228254526"/>
    <n v="65.966030714049765"/>
    <n v="0.44624662321849179"/>
    <n v="20.107360439591449"/>
    <n v="22.107188136299349"/>
    <n v="64.879341431091575"/>
    <n v="65.9596041515709"/>
    <s v="Resto"/>
    <n v="2024"/>
    <n v="3"/>
    <d v="2025-11-04T00:00:00"/>
    <x v="25"/>
    <x v="32"/>
  </r>
  <r>
    <n v="2025"/>
    <n v="9"/>
    <n v="9"/>
    <x v="29"/>
    <s v="Total General"/>
    <n v="9"/>
    <s v="19581e27de7ced00ff1ce50b2047e7a567c76b1cbaebabe5ef03f7c3017bb5b7"/>
    <s v="1fdf26a6fd55ee3b01ed15163fbd21c844fce1e79898ad2d3ed4519ab872f9ee"/>
    <x v="49"/>
    <n v="2630736.9253099998"/>
    <n v="2219668.6898400001"/>
    <n v="4052277.4772100002"/>
    <n v="3303962.0304800002"/>
    <n v="1732145.8861699998"/>
    <n v="1464227.3296900005"/>
    <n v="2158556.182130001"/>
    <n v="1993815.8121"/>
    <n v="35081594.755000003"/>
    <n v="34439164.060000002"/>
    <n v="141.197"/>
    <n v="136.08000000000001"/>
    <n v="41903.402040000001"/>
    <n v="51540.813649999996"/>
    <n v="1569690.88328"/>
    <n v="1306906.4856099999"/>
    <n v="2419400.14904"/>
    <n v="1981374.0582900001"/>
    <n v="354658.36411000002"/>
    <n v="118193.47401999999"/>
    <n v="164303.28094999999"/>
    <n v="188718.98164000001"/>
    <n v="0"/>
    <n v="0"/>
    <s v="Total General"/>
    <s v="Totales"/>
    <s v="Total General"/>
    <x v="26"/>
    <x v="1"/>
    <n v="2630736.9253099998"/>
    <n v="2219668.6898400001"/>
    <n v="770211891.61088026"/>
    <n v="686509089.51392007"/>
    <n v="736376107.87258017"/>
    <n v="657385268.86126006"/>
    <n v="770211891.61088026"/>
    <n v="686509089.51392007"/>
    <n v="414187189.75591999"/>
    <n v="392042358.71284997"/>
    <n v="2630736.9253099998"/>
    <n v="2219668.6898400001"/>
    <n v="0.34156015428531944"/>
    <n v="0.32332691930002372"/>
    <n v="411068.23546999972"/>
    <n v="18.519350989251947"/>
    <n v="100"/>
    <n v="100"/>
    <n v="100"/>
    <n v="100"/>
    <n v="0.34156015428531944"/>
    <n v="0.35725451942083014"/>
    <n v="0.32332691930002372"/>
    <n v="0.33765111495196237"/>
    <n v="4.6046856452480932E-2"/>
    <n v="2.1332218151859938E-2"/>
    <m/>
    <n v="236464.89009000003"/>
    <n v="200.06594446152488"/>
    <n v="-24415.700690000027"/>
    <n v="-12.937596673012663"/>
    <n v="0"/>
    <m/>
    <n v="18.297606597516648"/>
    <n v="65.842611228254526"/>
    <n v="65.966030714049765"/>
    <n v="0.41820363570171043"/>
    <n v="20.107360439591449"/>
    <n v="22.107188136299349"/>
    <n v="64.879341431091575"/>
    <n v="65.9596041515709"/>
    <s v="Resto"/>
    <n v="2024"/>
    <n v="3"/>
    <d v="2025-11-04T00:00:00"/>
    <x v="26"/>
    <x v="49"/>
  </r>
  <r>
    <n v="2025"/>
    <n v="9"/>
    <n v="601"/>
    <x v="30"/>
    <s v="Daños Sin Autos"/>
    <n v="241"/>
    <s v="749fc650cacb0f06547520d53c31505c8156e0a3be07073eddb2ef3ad9e383ba"/>
    <s v="1fdf26a6fd55ee3b01ed15163fbd21c844fce1e79898ad2d3ed4519ab872f9ee"/>
    <x v="49"/>
    <n v="127853.12620999999"/>
    <n v="117391.58254"/>
    <n v="168224.63607999997"/>
    <n v="144640.37508000003"/>
    <n v="112869.93919"/>
    <n v="62260.730449999995"/>
    <n v="137409.31709"/>
    <n v="68492.398669999995"/>
    <n v="35081594.755000003"/>
    <n v="34439164.060000002"/>
    <n v="141.197"/>
    <n v="136.08000000000001"/>
    <n v="0"/>
    <n v="0"/>
    <n v="117160.00358"/>
    <n v="65894.041509999995"/>
    <n v="153477.44413999998"/>
    <n v="154011.50796000002"/>
    <n v="0"/>
    <n v="0"/>
    <n v="0"/>
    <n v="0"/>
    <n v="0"/>
    <n v="0"/>
    <s v="Daños Sin Autos"/>
    <s v="Totales"/>
    <s v="Daños Sin Autos Total"/>
    <x v="24"/>
    <x v="1"/>
    <n v="127853.12620999999"/>
    <n v="117391.58254"/>
    <n v="770211891.61088026"/>
    <n v="686509089.51392007"/>
    <n v="736376107.87258017"/>
    <n v="657385268.86126006"/>
    <n v="128019015.01128"/>
    <n v="109121030.81238005"/>
    <n v="38205787.818519995"/>
    <n v="42701209.275690004"/>
    <n v="127853.12620999999"/>
    <n v="117391.58254"/>
    <n v="9.9870418623932242E-2"/>
    <n v="0.10757924633413712"/>
    <n v="10461.543669999985"/>
    <n v="8.9116642297886415"/>
    <n v="100"/>
    <n v="100"/>
    <n v="100"/>
    <n v="100"/>
    <n v="1.6599734125449316E-2"/>
    <n v="1.736247616443895E-2"/>
    <n v="1.7099785615820269E-2"/>
    <n v="1.7857349122432996E-2"/>
    <m/>
    <m/>
    <m/>
    <n v="0"/>
    <m/>
    <n v="0"/>
    <m/>
    <n v="0"/>
    <m/>
    <n v="81.28592191934365"/>
    <n v="88.280938085635896"/>
    <n v="53.036792845675521"/>
    <n v="0.29542628390792425"/>
    <n v="77.800603658860339"/>
    <n v="-0.34676877531694128"/>
    <n v="76.336952466532011"/>
    <n v="42.785141437037318"/>
    <s v="Resto"/>
    <n v="2024"/>
    <n v="3"/>
    <d v="2025-11-04T00:00:00"/>
    <x v="24"/>
    <x v="49"/>
  </r>
  <r>
    <n v="2025"/>
    <n v="9"/>
    <n v="601"/>
    <x v="30"/>
    <s v="Total General Sin Pensiones"/>
    <n v="241"/>
    <s v="749fc650cacb0f06547520d53c31505c8156e0a3be07073eddb2ef3ad9e383ba"/>
    <s v="1fdf26a6fd55ee3b01ed15163fbd21c844fce1e79898ad2d3ed4519ab872f9ee"/>
    <x v="60"/>
    <n v="127853.12620999999"/>
    <n v="117391.58254"/>
    <n v="168224.63607999997"/>
    <n v="144640.37508000003"/>
    <n v="112869.93919"/>
    <n v="62260.730449999995"/>
    <n v="137409.31709"/>
    <n v="68492.398669999995"/>
    <n v="35081594.755000003"/>
    <n v="34439164.060000002"/>
    <n v="141.197"/>
    <n v="136.08000000000001"/>
    <n v="0"/>
    <n v="0"/>
    <n v="117160.00358"/>
    <n v="65894.041509999995"/>
    <n v="153477.44413999998"/>
    <n v="154011.50796000002"/>
    <n v="0"/>
    <n v="0"/>
    <n v="0"/>
    <n v="0"/>
    <n v="0"/>
    <n v="0"/>
    <s v="Total General Sin Pensiones"/>
    <s v="Totales"/>
    <s v="Total General Sin Pensiones"/>
    <x v="25"/>
    <x v="1"/>
    <n v="127853.12620999999"/>
    <n v="117391.58254"/>
    <n v="770211891.61088026"/>
    <n v="686509089.51392007"/>
    <n v="736376107.87258017"/>
    <n v="657385268.86126006"/>
    <n v="736376107.87258017"/>
    <n v="657385268.86126006"/>
    <n v="388158878.08341002"/>
    <n v="368517055.66387999"/>
    <n v="127853.12620999999"/>
    <n v="117391.58254"/>
    <n v="1.736247616443895E-2"/>
    <n v="1.7857349122432996E-2"/>
    <n v="10461.543669999985"/>
    <n v="8.9116642297886415"/>
    <n v="100"/>
    <n v="100"/>
    <n v="100"/>
    <n v="100"/>
    <n v="1.6599734125449316E-2"/>
    <n v="1.736247616443895E-2"/>
    <n v="1.7099785615820269E-2"/>
    <n v="1.7857349122432996E-2"/>
    <m/>
    <m/>
    <m/>
    <n v="0"/>
    <m/>
    <n v="0"/>
    <m/>
    <n v="0"/>
    <m/>
    <n v="81.28592191934365"/>
    <n v="88.280938085635896"/>
    <n v="53.036792845675521"/>
    <n v="2.9078283549074407E-2"/>
    <n v="77.800603658860339"/>
    <n v="-0.34676877531694128"/>
    <n v="76.336952466532011"/>
    <n v="42.785141437037318"/>
    <s v="Resto"/>
    <n v="2024"/>
    <n v="3"/>
    <d v="2025-11-04T00:00:00"/>
    <x v="25"/>
    <x v="60"/>
  </r>
  <r>
    <n v="2025"/>
    <n v="9"/>
    <n v="601"/>
    <x v="30"/>
    <s v="Daños"/>
    <n v="241"/>
    <s v="749fc650cacb0f06547520d53c31505c8156e0a3be07073eddb2ef3ad9e383ba"/>
    <s v="1fdf26a6fd55ee3b01ed15163fbd21c844fce1e79898ad2d3ed4519ab872f9ee"/>
    <x v="48"/>
    <n v="127853.12620999999"/>
    <n v="117391.58254"/>
    <n v="168224.63607999997"/>
    <n v="144640.37508000003"/>
    <n v="112869.93919"/>
    <n v="62260.730449999995"/>
    <n v="137409.31709"/>
    <n v="68492.398669999995"/>
    <n v="35081594.755000003"/>
    <n v="34439164.060000002"/>
    <n v="141.197"/>
    <n v="136.08000000000001"/>
    <n v="0"/>
    <n v="0"/>
    <n v="117160.00358"/>
    <n v="65894.041509999995"/>
    <n v="153477.44413999998"/>
    <n v="154011.50796000002"/>
    <n v="0"/>
    <n v="0"/>
    <n v="0"/>
    <n v="0"/>
    <n v="0"/>
    <n v="0"/>
    <s v="Daños"/>
    <s v="Totales"/>
    <s v="Daños Total"/>
    <x v="23"/>
    <x v="1"/>
    <n v="127853.12620999999"/>
    <n v="117391.58254"/>
    <n v="770211891.61088026"/>
    <n v="686509089.51392007"/>
    <n v="736376107.87258017"/>
    <n v="657385268.86126006"/>
    <n v="283175278.75795996"/>
    <n v="248348596.68529999"/>
    <n v="126891670.49083996"/>
    <n v="126522432.59303005"/>
    <n v="127853.12620999999"/>
    <n v="117391.58254"/>
    <n v="4.514981914056157E-2"/>
    <n v="4.7268872909620327E-2"/>
    <n v="10461.543669999985"/>
    <n v="8.9116642297886415"/>
    <n v="100"/>
    <n v="100"/>
    <n v="100"/>
    <n v="100"/>
    <n v="1.6599734125449316E-2"/>
    <n v="1.736247616443895E-2"/>
    <n v="1.7099785615820269E-2"/>
    <n v="1.7857349122432996E-2"/>
    <m/>
    <m/>
    <m/>
    <n v="0"/>
    <m/>
    <n v="0"/>
    <m/>
    <n v="0"/>
    <m/>
    <n v="81.28592191934365"/>
    <n v="88.280938085635896"/>
    <n v="53.036792845675521"/>
    <n v="8.8949841036372712E-2"/>
    <n v="77.800603658860339"/>
    <n v="-0.34676877531694128"/>
    <n v="76.336952466532011"/>
    <n v="42.785141437037318"/>
    <s v="Resto"/>
    <n v="2024"/>
    <n v="3"/>
    <d v="2025-11-04T00:00:00"/>
    <x v="23"/>
    <x v="48"/>
  </r>
  <r>
    <n v="2025"/>
    <n v="9"/>
    <n v="601"/>
    <x v="30"/>
    <s v="Credito a la Vivienda"/>
    <n v="241"/>
    <s v="749fc650cacb0f06547520d53c31505c8156e0a3be07073eddb2ef3ad9e383ba"/>
    <s v="1fdf26a6fd55ee3b01ed15163fbd21c844fce1e79898ad2d3ed4519ab872f9ee"/>
    <x v="1"/>
    <n v="127853.12620999999"/>
    <n v="117391.58254"/>
    <n v="168224.63607999994"/>
    <n v="144640.37508000003"/>
    <n v="112869.93919"/>
    <n v="62260.730449999995"/>
    <n v="137409.31709"/>
    <n v="68492.398669999995"/>
    <n v="35081594.755000003"/>
    <n v="34439164.060000002"/>
    <n v="141.197"/>
    <n v="136.08000000000001"/>
    <n v="0"/>
    <n v="0"/>
    <n v="117160.00358"/>
    <n v="65894.041509999995"/>
    <n v="153477.44413999998"/>
    <n v="154011.50796000002"/>
    <n v="0"/>
    <n v="0"/>
    <n v="0"/>
    <n v="0"/>
    <n v="0"/>
    <n v="0"/>
    <s v="Credito a la Vivienda"/>
    <s v="Daños Sin Autos"/>
    <s v="Credito a la Vivienda"/>
    <x v="56"/>
    <x v="1"/>
    <n v="127853.12620999999"/>
    <n v="117391.58254"/>
    <n v="770211891.61088026"/>
    <n v="686509089.51392007"/>
    <n v="736376107.87258017"/>
    <n v="657385268.86126006"/>
    <n v="483986.32531999995"/>
    <n v="469015.02191999997"/>
    <n v="281362.05818000005"/>
    <n v="150068.56199000002"/>
    <n v="127853.12620999999"/>
    <n v="117391.58254"/>
    <n v="26.416681530302871"/>
    <n v="25.029386491595893"/>
    <n v="10461.543669999985"/>
    <n v="8.9116642297886415"/>
    <n v="100"/>
    <n v="100"/>
    <n v="100"/>
    <n v="100"/>
    <n v="1.6599734125449316E-2"/>
    <n v="1.736247616443895E-2"/>
    <n v="1.7099785615820269E-2"/>
    <n v="1.7857349122432996E-2"/>
    <m/>
    <m/>
    <m/>
    <n v="0"/>
    <m/>
    <n v="0"/>
    <m/>
    <n v="0"/>
    <m/>
    <n v="81.28592191934365"/>
    <n v="88.280938085635896"/>
    <n v="53.036792845675521"/>
    <n v="40.115550732072052"/>
    <n v="77.800603658860339"/>
    <n v="-0.34676877531694128"/>
    <n v="76.336952466532011"/>
    <n v="42.785141437037318"/>
    <s v="Grandes"/>
    <n v="2024"/>
    <n v="3"/>
    <d v="2025-11-04T00:00:00"/>
    <x v="56"/>
    <x v="1"/>
  </r>
  <r>
    <n v="2025"/>
    <n v="9"/>
    <n v="601"/>
    <x v="30"/>
    <s v="Total General"/>
    <n v="241"/>
    <s v="749fc650cacb0f06547520d53c31505c8156e0a3be07073eddb2ef3ad9e383ba"/>
    <s v="1fdf26a6fd55ee3b01ed15163fbd21c844fce1e79898ad2d3ed4519ab872f9ee"/>
    <x v="61"/>
    <n v="127853.12620999999"/>
    <n v="117391.58254"/>
    <n v="168224.63607999997"/>
    <n v="144640.37508000003"/>
    <n v="112869.93919"/>
    <n v="62260.730449999995"/>
    <n v="137409.31709"/>
    <n v="68492.398669999995"/>
    <n v="35081594.755000003"/>
    <n v="34439164.060000002"/>
    <n v="141.197"/>
    <n v="136.08000000000001"/>
    <n v="0"/>
    <n v="0"/>
    <n v="117160.00358"/>
    <n v="65894.041509999995"/>
    <n v="153477.44413999998"/>
    <n v="154011.50796000002"/>
    <n v="0"/>
    <n v="0"/>
    <n v="0"/>
    <n v="0"/>
    <n v="0"/>
    <n v="0"/>
    <s v="Total General"/>
    <s v="Totales"/>
    <s v="Total General"/>
    <x v="26"/>
    <x v="1"/>
    <n v="127853.12620999999"/>
    <n v="117391.58254"/>
    <n v="770211891.61088026"/>
    <n v="686509089.51392007"/>
    <n v="736376107.87258017"/>
    <n v="657385268.86126006"/>
    <n v="770211891.61088026"/>
    <n v="686509089.51392007"/>
    <n v="414187189.75591999"/>
    <n v="392042358.71284997"/>
    <n v="127853.12620999999"/>
    <n v="117391.58254"/>
    <n v="1.6599734125449316E-2"/>
    <n v="1.7099785615820269E-2"/>
    <n v="10461.543669999985"/>
    <n v="8.9116642297886415"/>
    <n v="100"/>
    <n v="100"/>
    <n v="100"/>
    <n v="100"/>
    <n v="1.6599734125449316E-2"/>
    <n v="1.736247616443895E-2"/>
    <n v="1.7099785615820269E-2"/>
    <n v="1.7857349122432996E-2"/>
    <m/>
    <m/>
    <m/>
    <n v="0"/>
    <m/>
    <n v="0"/>
    <m/>
    <n v="0"/>
    <m/>
    <n v="81.28592191934365"/>
    <n v="88.280938085635896"/>
    <n v="53.036792845675521"/>
    <n v="2.7250948841878505E-2"/>
    <n v="77.800603658860339"/>
    <n v="-0.34676877531694128"/>
    <n v="76.336952466532011"/>
    <n v="42.785141437037318"/>
    <s v="Resto"/>
    <n v="2024"/>
    <n v="3"/>
    <d v="2025-11-04T00:00:00"/>
    <x v="26"/>
    <x v="61"/>
  </r>
  <r>
    <n v="2025"/>
    <n v="9"/>
    <n v="76"/>
    <x v="31"/>
    <s v="Incendio"/>
    <n v="48"/>
    <s v="98010bd9270f9b100b6214a21754fd33bdc8d41b2bc9f9dd16ff54d3c34ffd71"/>
    <s v="1fdf26a6fd55ee3b01ed15163fbd21c844fce1e79898ad2d3ed4519ab872f9ee"/>
    <x v="26"/>
    <n v="312010.25630000001"/>
    <n v="303250.16833999997"/>
    <n v="369148.42567999999"/>
    <n v="339465.68912999996"/>
    <n v="1152538.38295"/>
    <n v="68231.660179999992"/>
    <n v="1429346.0227999999"/>
    <n v="82869.41562"/>
    <n v="35081594.755000003"/>
    <n v="34439164.060000002"/>
    <n v="141.197"/>
    <n v="136.08000000000001"/>
    <n v="0"/>
    <n v="0"/>
    <n v="-0.152"/>
    <n v="-55.18047"/>
    <n v="-1655.1733999999999"/>
    <n v="-2886.5508599999998"/>
    <n v="0"/>
    <n v="0"/>
    <n v="0"/>
    <n v="0"/>
    <n v="0"/>
    <n v="0"/>
    <s v="Incendio"/>
    <s v="Daños Sin Autos"/>
    <s v="Incendio"/>
    <x v="0"/>
    <x v="1"/>
    <n v="2295531.7768099997"/>
    <n v="2103649.4367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.1356406309892444"/>
    <n v="1.3121271723986889"/>
    <n v="8760.0879600000335"/>
    <n v="2.8887330905545738"/>
    <m/>
    <m/>
    <n v="13.592068707216376"/>
    <n v="14.415432678472689"/>
    <n v="4.0509664898504466E-2"/>
    <n v="4.2371045579060136E-2"/>
    <n v="4.4172782701932617E-2"/>
    <n v="4.6129748064677178E-2"/>
    <m/>
    <m/>
    <m/>
    <n v="0"/>
    <m/>
    <n v="0"/>
    <m/>
    <n v="0"/>
    <m/>
    <n v="1589.1548291651141"/>
    <n v="369.39118496214638"/>
    <n v="22.500122771077766"/>
    <n v="7.0863268771962735"/>
    <n v="-99.724540222292418"/>
    <n v="-42.659129172593204"/>
    <n v="9.1833278616004835E-3"/>
    <n v="1.9116403166372757"/>
    <s v="Resto"/>
    <n v="2024"/>
    <n v="3"/>
    <d v="2025-11-04T00:00:00"/>
    <x v="0"/>
    <x v="26"/>
  </r>
  <r>
    <n v="2025"/>
    <n v="9"/>
    <n v="76"/>
    <x v="31"/>
    <s v="Diversos"/>
    <n v="48"/>
    <s v="98010bd9270f9b100b6214a21754fd33bdc8d41b2bc9f9dd16ff54d3c34ffd71"/>
    <s v="1fdf26a6fd55ee3b01ed15163fbd21c844fce1e79898ad2d3ed4519ab872f9ee"/>
    <x v="15"/>
    <n v="78360.864840000009"/>
    <n v="49884.043409999998"/>
    <n v="84475.555740000011"/>
    <n v="61405.88357999998"/>
    <n v="-63591.8269"/>
    <n v="47079.647879999997"/>
    <n v="-51641.020240000005"/>
    <n v="126875.03172"/>
    <n v="35081594.755000003"/>
    <n v="34439164.060000002"/>
    <n v="141.197"/>
    <n v="136.08000000000001"/>
    <n v="0"/>
    <n v="0"/>
    <n v="359.12194"/>
    <n v="-1148.47199"/>
    <n v="-777.19316000000003"/>
    <n v="-81.300939999999997"/>
    <n v="0"/>
    <n v="0"/>
    <n v="0"/>
    <n v="0"/>
    <n v="0"/>
    <n v="0"/>
    <s v="Diversos"/>
    <s v="Daños Sin Autos"/>
    <s v="Diversos"/>
    <x v="6"/>
    <x v="1"/>
    <n v="2295531.7768099997"/>
    <n v="2103649.43671"/>
    <n v="770211891.61088026"/>
    <n v="686509089.51392007"/>
    <n v="736376107.87258017"/>
    <n v="657385268.86126006"/>
    <n v="28533293.443849999"/>
    <n v="24344761.40859"/>
    <n v="7125790.0811699983"/>
    <n v="6803443.1380700013"/>
    <n v="78360.864840000009"/>
    <n v="49884.043409999998"/>
    <n v="0.27462958313664187"/>
    <n v="0.20490668432839318"/>
    <n v="28476.821430000011"/>
    <n v="57.08603289422085"/>
    <n v="100"/>
    <n v="100"/>
    <n v="3.4136257938844428"/>
    <n v="2.3713097125163634"/>
    <n v="1.017393599001829E-2"/>
    <n v="1.0641418699255148E-2"/>
    <n v="7.2663340037231244E-3"/>
    <n v="7.5882508740134141E-3"/>
    <m/>
    <m/>
    <m/>
    <n v="0"/>
    <m/>
    <n v="0"/>
    <m/>
    <n v="0"/>
    <m/>
    <n v="-235.07286006489991"/>
    <n v="-81.152533257314147"/>
    <n v="94.378171178004749"/>
    <n v="-0.89241790981244751"/>
    <n v="-131.26954276002846"/>
    <n v="855.94609361220182"/>
    <n v="-46.207552830238491"/>
    <n v="1412.6183411901511"/>
    <s v="Resto"/>
    <n v="2024"/>
    <n v="3"/>
    <d v="2025-11-04T00:00:00"/>
    <x v="6"/>
    <x v="15"/>
  </r>
  <r>
    <n v="2025"/>
    <n v="9"/>
    <n v="76"/>
    <x v="31"/>
    <s v="Tecnicos"/>
    <n v="48"/>
    <s v="98010bd9270f9b100b6214a21754fd33bdc8d41b2bc9f9dd16ff54d3c34ffd71"/>
    <s v="1fdf26a6fd55ee3b01ed15163fbd21c844fce1e79898ad2d3ed4519ab872f9ee"/>
    <x v="26"/>
    <n v="78360.864840000009"/>
    <n v="49884.043409999998"/>
    <n v="84475.555740000011"/>
    <n v="61405.88357999998"/>
    <n v="-63591.8269"/>
    <n v="47079.647879999997"/>
    <n v="-51641.020240000005"/>
    <n v="126875.03172"/>
    <n v="35081594.755000003"/>
    <n v="34439164.060000002"/>
    <n v="141.197"/>
    <n v="136.08000000000001"/>
    <n v="0"/>
    <n v="0"/>
    <n v="359.12194"/>
    <n v="-1148.47199"/>
    <n v="-777.19316000000003"/>
    <n v="-81.300939999999997"/>
    <n v="0"/>
    <n v="0"/>
    <n v="0"/>
    <n v="0"/>
    <n v="0"/>
    <n v="0"/>
    <s v="Tecnicos"/>
    <s v="Daños Sin Autos"/>
    <s v="Diversos"/>
    <x v="7"/>
    <x v="1"/>
    <n v="2295531.7768099997"/>
    <n v="2103649.43671"/>
    <n v="770211891.61088026"/>
    <n v="686509089.51392007"/>
    <n v="736376107.87258017"/>
    <n v="657385268.86126006"/>
    <n v="14178888.769369997"/>
    <n v="13386827.930269996"/>
    <n v="4549067.9512800006"/>
    <n v="4465912.8475300027"/>
    <n v="78360.864840000009"/>
    <n v="49884.043409999998"/>
    <n v="0.55265871758074148"/>
    <n v="0.37263527752682407"/>
    <n v="28476.821430000011"/>
    <n v="57.08603289422085"/>
    <n v="100"/>
    <n v="100"/>
    <n v="3.4136257938844428"/>
    <n v="2.3713097125163634"/>
    <n v="1.017393599001829E-2"/>
    <n v="1.0641418699255148E-2"/>
    <n v="7.2663340037231244E-3"/>
    <n v="7.5882508740134141E-3"/>
    <m/>
    <m/>
    <m/>
    <n v="0"/>
    <m/>
    <n v="0"/>
    <m/>
    <n v="0"/>
    <m/>
    <n v="-235.07286006489991"/>
    <n v="-81.152533257314147"/>
    <n v="94.378171178004749"/>
    <n v="-1.397908925104246"/>
    <n v="-131.26954276002846"/>
    <n v="855.94609361220182"/>
    <n v="-46.207552830238491"/>
    <n v="1412.6183411901511"/>
    <s v="Resto"/>
    <n v="2024"/>
    <n v="3"/>
    <d v="2025-11-04T00:00:00"/>
    <x v="7"/>
    <x v="26"/>
  </r>
  <r>
    <n v="2025"/>
    <n v="9"/>
    <n v="76"/>
    <x v="31"/>
    <s v="Responsabilidad Civil y Riesgos Profesionales"/>
    <n v="48"/>
    <s v="98010bd9270f9b100b6214a21754fd33bdc8d41b2bc9f9dd16ff54d3c34ffd71"/>
    <s v="1fdf26a6fd55ee3b01ed15163fbd21c844fce1e79898ad2d3ed4519ab872f9ee"/>
    <x v="14"/>
    <n v="325672.29281999997"/>
    <n v="273358.78075999999"/>
    <n v="449703.60731999995"/>
    <n v="354131.84283000004"/>
    <n v="119144.10653999999"/>
    <n v="23228.471409999998"/>
    <n v="153046.77122000002"/>
    <n v="60862.811150000009"/>
    <n v="35081594.755000003"/>
    <n v="34439164.060000002"/>
    <n v="141.197"/>
    <n v="136.08000000000001"/>
    <n v="0"/>
    <n v="0"/>
    <n v="16373.87067"/>
    <n v="-740.90304000000003"/>
    <n v="992.7585600000001"/>
    <n v="-170.93535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295531.7768099997"/>
    <n v="2103649.43671"/>
    <n v="770211891.61088026"/>
    <n v="686509089.51392007"/>
    <n v="736376107.87258017"/>
    <n v="657385268.86126006"/>
    <n v="16329723.705329999"/>
    <n v="14886594.835909994"/>
    <n v="6466126.8833499998"/>
    <n v="5654617.5786299994"/>
    <n v="325672.29281999997"/>
    <n v="273358.78075999999"/>
    <n v="1.9943527440926694"/>
    <n v="1.8362747409541493"/>
    <n v="52313.512059999979"/>
    <n v="19.137308088131078"/>
    <n v="100"/>
    <n v="100"/>
    <n v="14.187226511521986"/>
    <n v="12.994502600562532"/>
    <n v="4.2283467233784712E-2"/>
    <n v="4.4226352449277605E-2"/>
    <n v="3.9818668818143478E-2"/>
    <n v="4.1582735985781855E-2"/>
    <m/>
    <m/>
    <m/>
    <n v="0"/>
    <m/>
    <n v="0"/>
    <m/>
    <n v="0"/>
    <m/>
    <n v="412.92271642424021"/>
    <n v="36.584047573814111"/>
    <n v="8.4974301339139462"/>
    <n v="1.8425884411082463"/>
    <n v="-2309.9883231684407"/>
    <n v="-680.78013705181525"/>
    <n v="1649.3305955478238"/>
    <n v="433.44050250577197"/>
    <s v="Medianas"/>
    <n v="2024"/>
    <n v="3"/>
    <d v="2025-11-04T00:00:00"/>
    <x v="22"/>
    <x v="14"/>
  </r>
  <r>
    <n v="2025"/>
    <n v="9"/>
    <n v="76"/>
    <x v="31"/>
    <s v="RC General"/>
    <n v="48"/>
    <s v="98010bd9270f9b100b6214a21754fd33bdc8d41b2bc9f9dd16ff54d3c34ffd71"/>
    <s v="1fdf26a6fd55ee3b01ed15163fbd21c844fce1e79898ad2d3ed4519ab872f9ee"/>
    <x v="10"/>
    <n v="309951.4901"/>
    <n v="260885.61496000001"/>
    <n v="428465.24728999997"/>
    <n v="340929.62809000001"/>
    <n v="119144.10653999999"/>
    <n v="23228.471409999998"/>
    <n v="153046.77122000002"/>
    <n v="60862.811150000009"/>
    <n v="35081594.755000003"/>
    <n v="34439164.060000002"/>
    <n v="141.197"/>
    <n v="136.08000000000001"/>
    <n v="0"/>
    <n v="0"/>
    <n v="16373.87067"/>
    <n v="-740.90304000000003"/>
    <n v="992.7585600000001"/>
    <n v="-170.93535"/>
    <n v="0"/>
    <n v="0"/>
    <n v="0"/>
    <n v="0"/>
    <n v="0"/>
    <n v="0"/>
    <s v="RC General"/>
    <s v="Daños Sin Autos"/>
    <s v="Responsabilidad Civil y Riesgos Profesionales"/>
    <x v="21"/>
    <x v="1"/>
    <n v="2295531.7768099997"/>
    <n v="2103649.43671"/>
    <n v="770211891.61088026"/>
    <n v="686509089.51392007"/>
    <n v="736376107.87258017"/>
    <n v="657385268.86126006"/>
    <n v="12779803.45988"/>
    <n v="11517178.810919996"/>
    <n v="5456545.1292399997"/>
    <n v="4845520.4425199972"/>
    <n v="325672.29281999997"/>
    <n v="273358.78075999999"/>
    <n v="2.4253228234146129"/>
    <n v="2.2651868069690964"/>
    <n v="49065.875139999989"/>
    <n v="18.807428361860023"/>
    <n v="95.172815413963107"/>
    <n v="95.437071468740925"/>
    <n v="13.502382900171655"/>
    <n v="12.40157273390626"/>
    <n v="4.0242366221033499E-2"/>
    <n v="4.2091464780879724E-2"/>
    <n v="3.8001771417872851E-2"/>
    <n v="3.9685345461408478E-2"/>
    <m/>
    <m/>
    <m/>
    <n v="0"/>
    <m/>
    <n v="0"/>
    <m/>
    <n v="0"/>
    <m/>
    <n v="412.92271642424021"/>
    <n v="38.439597919519727"/>
    <n v="8.9036995825015026"/>
    <n v="2.1835081304751283"/>
    <n v="-2309.9883231684407"/>
    <n v="-680.78013705181525"/>
    <n v="1649.3305955478238"/>
    <n v="433.44050250577197"/>
    <s v="Medianas"/>
    <n v="2024"/>
    <n v="3"/>
    <d v="2025-11-04T00:00:00"/>
    <x v="21"/>
    <x v="10"/>
  </r>
  <r>
    <n v="2025"/>
    <n v="9"/>
    <n v="76"/>
    <x v="31"/>
    <s v="RC Otros"/>
    <n v="48"/>
    <s v="98010bd9270f9b100b6214a21754fd33bdc8d41b2bc9f9dd16ff54d3c34ffd71"/>
    <s v="1fdf26a6fd55ee3b01ed15163fbd21c844fce1e79898ad2d3ed4519ab872f9ee"/>
    <x v="24"/>
    <n v="15720.802720000002"/>
    <n v="12473.165800000001"/>
    <n v="21238.360029999996"/>
    <n v="13202.214740000001"/>
    <n v="0"/>
    <n v="0"/>
    <n v="0"/>
    <n v="0"/>
    <n v="35081594.755000003"/>
    <n v="34439164.060000002"/>
    <n v="141.197"/>
    <n v="136.08000000000001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3"/>
    <x v="1"/>
    <n v="2295531.7768099997"/>
    <n v="2103649.43671"/>
    <n v="770211891.61088026"/>
    <n v="686509089.51392007"/>
    <n v="736376107.87258017"/>
    <n v="657385268.86126006"/>
    <n v="1590909.0740200002"/>
    <n v="1370676.1790300002"/>
    <n v="443204.58119"/>
    <n v="743001.8912999999"/>
    <n v="325672.29281999997"/>
    <n v="273358.78075999999"/>
    <n v="0.9881647528903571"/>
    <n v="0.9100009171259551"/>
    <n v="3247.6369200000008"/>
    <n v="26.036989903557604"/>
    <n v="4.8271845860369016"/>
    <n v="4.5629285312590815"/>
    <n v="0.68484361135033012"/>
    <n v="0.59292986665627112"/>
    <n v="2.0411010127512194E-3"/>
    <n v="2.1348876683978824E-3"/>
    <n v="1.8168974002706322E-3"/>
    <n v="1.8973905243733777E-3"/>
    <m/>
    <m/>
    <m/>
    <n v="0"/>
    <m/>
    <n v="0"/>
    <m/>
    <n v="0"/>
    <m/>
    <m/>
    <m/>
    <m/>
    <m/>
    <m/>
    <m/>
    <m/>
    <m/>
    <s v="Medianas"/>
    <n v="2024"/>
    <n v="3"/>
    <d v="2025-11-04T00:00:00"/>
    <x v="33"/>
    <x v="24"/>
  </r>
  <r>
    <n v="2025"/>
    <n v="9"/>
    <n v="76"/>
    <x v="31"/>
    <s v="Riesgos Catastroficos"/>
    <n v="48"/>
    <s v="98010bd9270f9b100b6214a21754fd33bdc8d41b2bc9f9dd16ff54d3c34ffd71"/>
    <s v="1fdf26a6fd55ee3b01ed15163fbd21c844fce1e79898ad2d3ed4519ab872f9ee"/>
    <x v="12"/>
    <n v="620875.13535"/>
    <n v="599315.02326000005"/>
    <n v="735151.27604999999"/>
    <n v="671836.33025000012"/>
    <n v="-4616.0876199999993"/>
    <n v="-11123.295369999998"/>
    <n v="146808.76131999999"/>
    <n v="311705.17212999996"/>
    <n v="35081594.755000003"/>
    <n v="34439164.060000002"/>
    <n v="141.197"/>
    <n v="136.08000000000001"/>
    <n v="0"/>
    <n v="0"/>
    <n v="-59.817019999999999"/>
    <n v="-182.99039999999999"/>
    <n v="0"/>
    <n v="2.0000000000000002E-5"/>
    <n v="0"/>
    <n v="0"/>
    <n v="0"/>
    <n v="0"/>
    <n v="0"/>
    <n v="0"/>
    <s v="Riesgos Catastroficos"/>
    <s v="Daños Sin Autos"/>
    <s v="Riesgos Catastroficos"/>
    <x v="15"/>
    <x v="1"/>
    <n v="2295531.7768099997"/>
    <n v="2103649.43671"/>
    <n v="770211891.61088026"/>
    <n v="686509089.51392007"/>
    <n v="736376107.87258017"/>
    <n v="657385268.86126006"/>
    <n v="33259292.609760001"/>
    <n v="29883949.022059996"/>
    <n v="4197920.345660001"/>
    <n v="3819120.5799400005"/>
    <n v="620875.13535"/>
    <n v="599315.02326000005"/>
    <n v="1.8667719203618993"/>
    <n v="2.0054746540277941"/>
    <n v="21560.112089999951"/>
    <n v="3.5974589745344288"/>
    <n v="100"/>
    <n v="100"/>
    <n v="27.047115688932134"/>
    <n v="28.489301154535429"/>
    <n v="8.0610951624163332E-2"/>
    <n v="8.4314948395560099E-2"/>
    <n v="8.7298920351417716E-2"/>
    <n v="9.1166482068901419E-2"/>
    <m/>
    <m/>
    <m/>
    <n v="0"/>
    <m/>
    <n v="0"/>
    <m/>
    <n v="0"/>
    <m/>
    <n v="-58.500718838683511"/>
    <n v="-0.74348083168088486"/>
    <n v="-1.8560014246755154"/>
    <n v="-0.10996129606823814"/>
    <n v="-67.311389012756948"/>
    <m/>
    <m/>
    <n v="-914951999.99999976"/>
    <s v="Medianas"/>
    <n v="2024"/>
    <n v="3"/>
    <d v="2025-11-04T00:00:00"/>
    <x v="15"/>
    <x v="12"/>
  </r>
  <r>
    <n v="2025"/>
    <n v="9"/>
    <n v="76"/>
    <x v="31"/>
    <s v="Terremoto y Erupcion Volcanica"/>
    <n v="48"/>
    <s v="98010bd9270f9b100b6214a21754fd33bdc8d41b2bc9f9dd16ff54d3c34ffd71"/>
    <s v="1fdf26a6fd55ee3b01ed15163fbd21c844fce1e79898ad2d3ed4519ab872f9ee"/>
    <x v="29"/>
    <n v="313715.95321000001"/>
    <n v="300533.65032999997"/>
    <n v="370854.02611000004"/>
    <n v="336839.04374999995"/>
    <n v="-23.550069999999991"/>
    <n v="-102.28760000000001"/>
    <n v="-30.072179999999989"/>
    <n v="-149.91797000000003"/>
    <n v="35081594.755000003"/>
    <n v="34439164.060000002"/>
    <n v="141.197"/>
    <n v="136.08000000000001"/>
    <n v="0"/>
    <n v="0"/>
    <n v="-37.23592"/>
    <n v="-102.28760000000001"/>
    <n v="0"/>
    <n v="1.0000000000000001E-5"/>
    <n v="0"/>
    <n v="0"/>
    <n v="0"/>
    <n v="0"/>
    <n v="0"/>
    <n v="0"/>
    <s v="Terremoto y Erupcion Volcanica"/>
    <s v="Daños Sin Autos"/>
    <s v="Riesgos Catastroficos"/>
    <x v="16"/>
    <x v="1"/>
    <n v="2295531.7768099997"/>
    <n v="2103649.43671"/>
    <n v="770211891.61088026"/>
    <n v="686509089.51392007"/>
    <n v="736376107.87258017"/>
    <n v="657385268.86126006"/>
    <n v="13243395.535650002"/>
    <n v="12054429.980210001"/>
    <n v="689036.33412999962"/>
    <n v="51228.88828999993"/>
    <n v="620875.13535"/>
    <n v="599315.02326000005"/>
    <n v="2.3688483241741558"/>
    <n v="2.4931386288973605"/>
    <n v="13182.302880000032"/>
    <n v="4.3862984612622391"/>
    <n v="50.528026546457191"/>
    <n v="50.146190011262213"/>
    <n v="13.666373795354616"/>
    <n v="14.286299089834056"/>
    <n v="4.0731123036009009E-2"/>
    <n v="4.2602679507940291E-2"/>
    <n v="4.3777082477202391E-2"/>
    <n v="4.5716517324854607E-2"/>
    <m/>
    <m/>
    <m/>
    <n v="0"/>
    <m/>
    <n v="0"/>
    <m/>
    <n v="0"/>
    <m/>
    <n v="-76.976613000989374"/>
    <n v="-7.5068130131831969E-3"/>
    <n v="-3.4035323461343997E-2"/>
    <n v="-3.4178270191999524E-3"/>
    <n v="-63.596838717498507"/>
    <m/>
    <m/>
    <n v="-1022876000"/>
    <s v="Resto"/>
    <n v="2024"/>
    <n v="3"/>
    <d v="2025-11-04T00:00:00"/>
    <x v="16"/>
    <x v="29"/>
  </r>
  <r>
    <n v="2025"/>
    <n v="9"/>
    <n v="76"/>
    <x v="31"/>
    <s v="Huracan y Otros Riesgos Hidrometeorologicos"/>
    <n v="48"/>
    <s v="98010bd9270f9b100b6214a21754fd33bdc8d41b2bc9f9dd16ff54d3c34ffd71"/>
    <s v="1fdf26a6fd55ee3b01ed15163fbd21c844fce1e79898ad2d3ed4519ab872f9ee"/>
    <x v="14"/>
    <n v="307159.18213999999"/>
    <n v="298781.37293000001"/>
    <n v="364297.24994000001"/>
    <n v="334997.28649999999"/>
    <n v="-4592.5375499999991"/>
    <n v="-11021.007769999998"/>
    <n v="146838.83349999998"/>
    <n v="311855.09009999997"/>
    <n v="35081594.755000003"/>
    <n v="34439164.060000002"/>
    <n v="141.197"/>
    <n v="136.08000000000001"/>
    <n v="0"/>
    <n v="0"/>
    <n v="-22.581099999999999"/>
    <n v="-80.702799999999996"/>
    <n v="0"/>
    <n v="1.0000000000000001E-5"/>
    <n v="0"/>
    <n v="0"/>
    <n v="0"/>
    <n v="0"/>
    <n v="0"/>
    <n v="0"/>
    <s v="Huracan y Otros Riesgos Hidrometeorologicos"/>
    <s v="Daños Sin Autos"/>
    <s v="Riesgos Catastroficos"/>
    <x v="14"/>
    <x v="1"/>
    <n v="2295531.7768099997"/>
    <n v="2103649.43671"/>
    <n v="770211891.61088026"/>
    <n v="686509089.51392007"/>
    <n v="736376107.87258017"/>
    <n v="657385268.86126006"/>
    <n v="20015897.230140001"/>
    <n v="17829353.362780001"/>
    <n v="3531534.8595499997"/>
    <n v="3750519.8539799992"/>
    <n v="620875.13535"/>
    <n v="599315.02326000005"/>
    <n v="1.534576135200568"/>
    <n v="1.6757835623681487"/>
    <n v="8377.8092099999776"/>
    <n v="2.8039931431611542"/>
    <n v="49.471973453542809"/>
    <n v="49.853809988737773"/>
    <n v="13.380741893577516"/>
    <n v="14.203002064701368"/>
    <n v="3.9879828588154323E-2"/>
    <n v="4.1712268887619815E-2"/>
    <n v="4.3521837874215319E-2"/>
    <n v="4.5449964744046806E-2"/>
    <m/>
    <m/>
    <m/>
    <n v="0"/>
    <m/>
    <n v="0"/>
    <m/>
    <n v="0"/>
    <m/>
    <n v="-58.329241337609552"/>
    <n v="-1.4951653139598371"/>
    <n v="-3.6886528975760662"/>
    <n v="-0.13004367032030928"/>
    <n v="-72.019434269938586"/>
    <m/>
    <m/>
    <n v="-807027999.99999988"/>
    <s v="Medianas"/>
    <n v="2024"/>
    <n v="3"/>
    <d v="2025-11-04T00:00:00"/>
    <x v="14"/>
    <x v="14"/>
  </r>
  <r>
    <n v="2025"/>
    <n v="9"/>
    <n v="76"/>
    <x v="31"/>
    <s v="Maritimo y Transportes"/>
    <n v="48"/>
    <s v="98010bd9270f9b100b6214a21754fd33bdc8d41b2bc9f9dd16ff54d3c34ffd71"/>
    <s v="1fdf26a6fd55ee3b01ed15163fbd21c844fce1e79898ad2d3ed4519ab872f9ee"/>
    <x v="24"/>
    <n v="958613.22750000004"/>
    <n v="877841.4209400001"/>
    <n v="1021843.01596"/>
    <n v="949933.47863000014"/>
    <n v="573428.10463000007"/>
    <n v="771555.05764999997"/>
    <n v="724210.20516999997"/>
    <n v="927408.33464999998"/>
    <n v="35081594.755000003"/>
    <n v="34439164.060000002"/>
    <n v="141.197"/>
    <n v="136.08000000000001"/>
    <n v="0"/>
    <n v="0"/>
    <n v="2716.5583999999999"/>
    <n v="1996.3391999999999"/>
    <n v="-5572.1573099999996"/>
    <n v="-7587.8026399999999"/>
    <n v="0"/>
    <n v="0"/>
    <n v="0"/>
    <n v="0"/>
    <n v="0"/>
    <n v="0"/>
    <s v="Maritimo y Transportes"/>
    <s v="Daños Sin Autos"/>
    <s v="Maritimo y Transportes"/>
    <x v="19"/>
    <x v="1"/>
    <n v="2295531.7768099997"/>
    <n v="2103649.43671"/>
    <n v="770211891.61088026"/>
    <n v="686509089.51392007"/>
    <n v="736376107.87258017"/>
    <n v="657385268.86126006"/>
    <n v="19761447.802860003"/>
    <n v="14710203.640279999"/>
    <n v="2527791.244059999"/>
    <n v="11141291.585630003"/>
    <n v="958613.22750000004"/>
    <n v="877841.4209400001"/>
    <n v="4.8509260913629184"/>
    <n v="5.96756810718965"/>
    <n v="80771.806559999939"/>
    <n v="9.2011842496004359"/>
    <n v="100"/>
    <n v="100"/>
    <n v="41.759963298445072"/>
    <n v="41.729453853912993"/>
    <n v="0.1244609746929618"/>
    <n v="0.1301798384346651"/>
    <n v="0.12787032747979377"/>
    <n v="0.13353530456510226"/>
    <m/>
    <m/>
    <m/>
    <n v="0"/>
    <m/>
    <n v="0"/>
    <m/>
    <n v="0"/>
    <m/>
    <n v="-25.678913132065308"/>
    <n v="59.818505334571967"/>
    <n v="87.892304833806108"/>
    <n v="22.68494702549058"/>
    <n v="36.076995332256168"/>
    <n v="-26.564282515392367"/>
    <n v="-48.75236374114499"/>
    <n v="-26.309846140120481"/>
    <s v="Medianas"/>
    <n v="2024"/>
    <n v="3"/>
    <d v="2025-11-04T00:00:00"/>
    <x v="19"/>
    <x v="24"/>
  </r>
  <r>
    <n v="2025"/>
    <n v="9"/>
    <n v="76"/>
    <x v="31"/>
    <s v="MyT Carga"/>
    <n v="48"/>
    <s v="98010bd9270f9b100b6214a21754fd33bdc8d41b2bc9f9dd16ff54d3c34ffd71"/>
    <s v="1fdf26a6fd55ee3b01ed15163fbd21c844fce1e79898ad2d3ed4519ab872f9ee"/>
    <x v="25"/>
    <n v="958613.22750000004"/>
    <n v="877841.4209400001"/>
    <n v="1021843.0159599999"/>
    <n v="949933.47863000014"/>
    <n v="573428.10463000007"/>
    <n v="771555.05764999997"/>
    <n v="724210.20516999997"/>
    <n v="927408.33464999998"/>
    <n v="35081594.755000003"/>
    <n v="34439164.060000002"/>
    <n v="141.197"/>
    <n v="136.08000000000001"/>
    <n v="0"/>
    <n v="0"/>
    <n v="2716.5583999999999"/>
    <n v="1996.3391999999999"/>
    <n v="-5572.1573099999996"/>
    <n v="-7587.8026399999999"/>
    <n v="0"/>
    <n v="0"/>
    <n v="0"/>
    <n v="0"/>
    <n v="0"/>
    <n v="0"/>
    <s v="MyT Carga"/>
    <s v="Daños Sin Autos"/>
    <s v="Maritimo y Transportes"/>
    <x v="17"/>
    <x v="1"/>
    <n v="2295531.7768099997"/>
    <n v="2103649.43671"/>
    <n v="770211891.61088026"/>
    <n v="686509089.51392007"/>
    <n v="736376107.87258017"/>
    <n v="657385268.86126006"/>
    <n v="10487824.847170001"/>
    <n v="8966667.9990099985"/>
    <n v="6063107.107259999"/>
    <n v="5296850.8747799993"/>
    <n v="958613.22750000004"/>
    <n v="877841.4209400001"/>
    <n v="9.1402482542285117"/>
    <n v="9.7900515669468504"/>
    <n v="80771.806559999939"/>
    <n v="9.2011842496004359"/>
    <n v="100"/>
    <n v="100"/>
    <n v="41.759963298445072"/>
    <n v="41.729453853912993"/>
    <n v="0.1244609746929618"/>
    <n v="0.1301798384346651"/>
    <n v="0.12787032747979377"/>
    <n v="0.13353530456510226"/>
    <m/>
    <m/>
    <m/>
    <n v="0"/>
    <m/>
    <n v="0"/>
    <m/>
    <n v="0"/>
    <m/>
    <n v="-25.678913132065308"/>
    <n v="59.818505334571967"/>
    <n v="87.892304833806108"/>
    <n v="9.4576608079935447"/>
    <n v="36.076995332256168"/>
    <n v="-26.564282515392367"/>
    <n v="-48.75236374114499"/>
    <n v="-26.309846140120481"/>
    <s v="Grandes"/>
    <n v="2024"/>
    <n v="3"/>
    <d v="2025-11-04T00:00:00"/>
    <x v="17"/>
    <x v="25"/>
  </r>
  <r>
    <n v="2025"/>
    <n v="9"/>
    <n v="76"/>
    <x v="31"/>
    <s v="Daños Sin Autos"/>
    <n v="48"/>
    <s v="98010bd9270f9b100b6214a21754fd33bdc8d41b2bc9f9dd16ff54d3c34ffd71"/>
    <s v="1fdf26a6fd55ee3b01ed15163fbd21c844fce1e79898ad2d3ed4519ab872f9ee"/>
    <x v="29"/>
    <n v="2295531.7768100002"/>
    <n v="2103649.43671"/>
    <n v="2660321.8807500005"/>
    <n v="2376773.2244199999"/>
    <n v="1776902.6795999999"/>
    <n v="898971.54175000009"/>
    <n v="2401770.7402700004"/>
    <n v="1509720.7652700001"/>
    <n v="35081594.755000003"/>
    <n v="34439164.060000002"/>
    <n v="141.197"/>
    <n v="136.08000000000001"/>
    <n v="0"/>
    <n v="0"/>
    <n v="19389.581989999999"/>
    <n v="-131.20670000000024"/>
    <n v="-7011.7653099999989"/>
    <n v="-10726.589769999999"/>
    <n v="0"/>
    <n v="0"/>
    <n v="0"/>
    <n v="0"/>
    <n v="0"/>
    <n v="0"/>
    <s v="Daños Sin Autos"/>
    <s v="Totales"/>
    <s v="Daños Sin Autos Total"/>
    <x v="24"/>
    <x v="1"/>
    <n v="2295531.7768099997"/>
    <n v="2103649.43671"/>
    <n v="770211891.61088026"/>
    <n v="686509089.51392007"/>
    <n v="736376107.87258017"/>
    <n v="657385268.86126006"/>
    <n v="128019015.01128"/>
    <n v="109121030.81238005"/>
    <n v="38205787.818519995"/>
    <n v="42701209.275690004"/>
    <n v="2295531.7768099997"/>
    <n v="2103649.43671"/>
    <n v="1.7931178244167372"/>
    <n v="1.9278130173888863"/>
    <n v="191882.34010000015"/>
    <n v="9.1214028702469641"/>
    <n v="100.00000000000003"/>
    <n v="100"/>
    <n v="100.00000000000003"/>
    <n v="100"/>
    <n v="0.2980389944394326"/>
    <n v="0.3117336035578181"/>
    <n v="0.3064270333550107"/>
    <n v="0.32000252155847614"/>
    <m/>
    <m/>
    <m/>
    <n v="0"/>
    <m/>
    <n v="0"/>
    <m/>
    <n v="0"/>
    <m/>
    <n v="97.659502784811011"/>
    <n v="77.407017299899181"/>
    <n v="42.73390452146559"/>
    <n v="4.6508730248945644"/>
    <n v="-14877.890145853802"/>
    <n v="-34.631924401449353"/>
    <n v="-276.52924952218632"/>
    <n v="1.2231911801731954"/>
    <s v="Resto"/>
    <n v="2024"/>
    <n v="3"/>
    <d v="2025-11-04T00:00:00"/>
    <x v="24"/>
    <x v="29"/>
  </r>
  <r>
    <n v="2025"/>
    <n v="9"/>
    <n v="76"/>
    <x v="31"/>
    <s v="Daños"/>
    <n v="48"/>
    <s v="98010bd9270f9b100b6214a21754fd33bdc8d41b2bc9f9dd16ff54d3c34ffd71"/>
    <s v="1fdf26a6fd55ee3b01ed15163fbd21c844fce1e79898ad2d3ed4519ab872f9ee"/>
    <x v="33"/>
    <n v="2295531.7768099997"/>
    <n v="2103649.43671"/>
    <n v="2660321.8807499995"/>
    <n v="2376773.2244199999"/>
    <n v="1776902.6795999999"/>
    <n v="898971.54175000009"/>
    <n v="2401770.74027"/>
    <n v="1509720.7652700001"/>
    <n v="35081594.755000003"/>
    <n v="34439164.060000002"/>
    <n v="141.197"/>
    <n v="136.08000000000001"/>
    <n v="0"/>
    <n v="0"/>
    <n v="19389.581989999999"/>
    <n v="-131.20670000000001"/>
    <n v="-7011.7653099999998"/>
    <n v="-10726.589769999999"/>
    <n v="0"/>
    <n v="0"/>
    <n v="0"/>
    <n v="0"/>
    <n v="0"/>
    <n v="0"/>
    <s v="Daños"/>
    <s v="Totales"/>
    <s v="Daños Total"/>
    <x v="23"/>
    <x v="1"/>
    <n v="2295531.7768099997"/>
    <n v="2103649.43671"/>
    <n v="770211891.61088026"/>
    <n v="686509089.51392007"/>
    <n v="736376107.87258017"/>
    <n v="657385268.86126006"/>
    <n v="283175278.75795996"/>
    <n v="248348596.68529999"/>
    <n v="126891670.49083996"/>
    <n v="126522432.59303005"/>
    <n v="2295531.7768099997"/>
    <n v="2103649.43671"/>
    <n v="0.81063989302967121"/>
    <n v="0.84705509303750259"/>
    <n v="191882.34009999968"/>
    <n v="9.1214028702469427"/>
    <n v="100"/>
    <n v="100"/>
    <n v="100"/>
    <n v="100"/>
    <n v="0.29803899443943255"/>
    <n v="0.31173360355781804"/>
    <n v="0.3064270333550107"/>
    <n v="0.32000252155847614"/>
    <m/>
    <m/>
    <m/>
    <n v="0"/>
    <m/>
    <n v="0"/>
    <m/>
    <n v="0"/>
    <m/>
    <n v="97.659502784811011"/>
    <n v="77.407017299899195"/>
    <n v="42.73390452146559"/>
    <n v="1.4003304336105109"/>
    <n v="-14877.890145853829"/>
    <n v="-34.631924401449346"/>
    <n v="-276.52924952218632"/>
    <n v="1.2231911801731934"/>
    <s v="Resto"/>
    <n v="2024"/>
    <n v="3"/>
    <d v="2025-11-04T00:00:00"/>
    <x v="23"/>
    <x v="33"/>
  </r>
  <r>
    <n v="2025"/>
    <n v="9"/>
    <n v="76"/>
    <x v="31"/>
    <s v="Total General"/>
    <n v="48"/>
    <s v="98010bd9270f9b100b6214a21754fd33bdc8d41b2bc9f9dd16ff54d3c34ffd71"/>
    <s v="1fdf26a6fd55ee3b01ed15163fbd21c844fce1e79898ad2d3ed4519ab872f9ee"/>
    <x v="48"/>
    <n v="2295531.7768099997"/>
    <n v="2103649.43671"/>
    <n v="2660321.8807499995"/>
    <n v="2376773.2244199999"/>
    <n v="1776902.6795999999"/>
    <n v="898971.54175000009"/>
    <n v="2401770.74027"/>
    <n v="1509720.7652700001"/>
    <n v="35081594.755000003"/>
    <n v="34439164.060000002"/>
    <n v="141.197"/>
    <n v="136.08000000000001"/>
    <n v="0"/>
    <n v="0"/>
    <n v="19389.581989999999"/>
    <n v="-131.20670000000001"/>
    <n v="-7011.7653099999998"/>
    <n v="-10726.589769999999"/>
    <n v="0"/>
    <n v="0"/>
    <n v="0"/>
    <n v="0"/>
    <n v="0"/>
    <n v="0"/>
    <s v="Total General"/>
    <s v="Totales"/>
    <s v="Total General"/>
    <x v="26"/>
    <x v="1"/>
    <n v="2295531.7768099997"/>
    <n v="2103649.43671"/>
    <n v="770211891.61088026"/>
    <n v="686509089.51392007"/>
    <n v="736376107.87258017"/>
    <n v="657385268.86126006"/>
    <n v="770211891.61088026"/>
    <n v="686509089.51392007"/>
    <n v="414187189.75591999"/>
    <n v="392042358.71284997"/>
    <n v="2295531.7768099997"/>
    <n v="2103649.43671"/>
    <n v="0.29803899443943255"/>
    <n v="0.3064270333550107"/>
    <n v="191882.34009999968"/>
    <n v="9.1214028702469427"/>
    <n v="100"/>
    <n v="100"/>
    <n v="100"/>
    <n v="100"/>
    <n v="0.29803899443943255"/>
    <n v="0.31173360355781804"/>
    <n v="0.3064270333550107"/>
    <n v="0.32000252155847614"/>
    <m/>
    <m/>
    <m/>
    <n v="0"/>
    <m/>
    <n v="0"/>
    <m/>
    <n v="0"/>
    <m/>
    <n v="97.659502784811011"/>
    <n v="77.407017299899195"/>
    <n v="42.73390452146559"/>
    <n v="0.42900956947681707"/>
    <n v="-14877.890145853829"/>
    <n v="-34.631924401449346"/>
    <n v="-276.52924952218632"/>
    <n v="1.2231911801731934"/>
    <s v="Resto"/>
    <n v="2024"/>
    <n v="3"/>
    <d v="2025-11-04T00:00:00"/>
    <x v="26"/>
    <x v="48"/>
  </r>
  <r>
    <n v="2025"/>
    <n v="9"/>
    <n v="76"/>
    <x v="31"/>
    <s v="Total General Sin Pensiones"/>
    <n v="48"/>
    <s v="98010bd9270f9b100b6214a21754fd33bdc8d41b2bc9f9dd16ff54d3c34ffd71"/>
    <s v="1fdf26a6fd55ee3b01ed15163fbd21c844fce1e79898ad2d3ed4519ab872f9ee"/>
    <x v="47"/>
    <n v="2295531.7768099997"/>
    <n v="2103649.43671"/>
    <n v="2660321.8807499995"/>
    <n v="2376773.2244199999"/>
    <n v="1776902.6795999999"/>
    <n v="898971.54175000009"/>
    <n v="2401770.74027"/>
    <n v="1509720.7652700001"/>
    <n v="35081594.755000003"/>
    <n v="34439164.060000002"/>
    <n v="141.197"/>
    <n v="136.08000000000001"/>
    <n v="0"/>
    <n v="0"/>
    <n v="19389.581989999999"/>
    <n v="-131.20670000000001"/>
    <n v="-7011.7653099999998"/>
    <n v="-10726.589769999999"/>
    <n v="0"/>
    <n v="0"/>
    <n v="0"/>
    <n v="0"/>
    <n v="0"/>
    <n v="0"/>
    <s v="Total General Sin Pensiones"/>
    <s v="Totales"/>
    <s v="Total General Sin Pensiones"/>
    <x v="25"/>
    <x v="1"/>
    <n v="2295531.7768099997"/>
    <n v="2103649.43671"/>
    <n v="770211891.61088026"/>
    <n v="686509089.51392007"/>
    <n v="736376107.87258017"/>
    <n v="657385268.86126006"/>
    <n v="736376107.87258017"/>
    <n v="657385268.86126006"/>
    <n v="388158878.08341002"/>
    <n v="368517055.66387999"/>
    <n v="2295531.7768099997"/>
    <n v="2103649.43671"/>
    <n v="0.31173360355781804"/>
    <n v="0.32000252155847614"/>
    <n v="191882.34009999968"/>
    <n v="9.1214028702469427"/>
    <n v="100"/>
    <n v="100"/>
    <n v="100"/>
    <n v="100"/>
    <n v="0.29803899443943255"/>
    <n v="0.31173360355781804"/>
    <n v="0.3064270333550107"/>
    <n v="0.32000252155847614"/>
    <m/>
    <m/>
    <m/>
    <n v="0"/>
    <m/>
    <n v="0"/>
    <m/>
    <n v="0"/>
    <m/>
    <n v="97.659502784811011"/>
    <n v="77.407017299899195"/>
    <n v="42.73390452146559"/>
    <n v="0.45777715773852989"/>
    <n v="-14877.890145853829"/>
    <n v="-34.631924401449346"/>
    <n v="-276.52924952218632"/>
    <n v="1.2231911801731934"/>
    <s v="Resto"/>
    <n v="2024"/>
    <n v="3"/>
    <d v="2025-11-04T00:00:00"/>
    <x v="25"/>
    <x v="47"/>
  </r>
  <r>
    <n v="2025"/>
    <n v="9"/>
    <n v="27"/>
    <x v="32"/>
    <s v="Incendio"/>
    <n v="21"/>
    <s v="6f4b6612125fb3a0daecd2799dfd6c9c299424fd920f9b308110a2c1fbd8f443"/>
    <s v="1fdf26a6fd55ee3b01ed15163fbd21c844fce1e79898ad2d3ed4519ab872f9ee"/>
    <x v="9"/>
    <n v="317822.43014000001"/>
    <n v="297768.46280000004"/>
    <n v="450808.47443"/>
    <n v="402873.72199000011"/>
    <n v="631048.36365000007"/>
    <n v="154463.42917000008"/>
    <n v="680122.66551999981"/>
    <n v="186146.11299000005"/>
    <n v="35081594.755000003"/>
    <n v="34439164.060000002"/>
    <n v="141.197"/>
    <n v="136.08000000000001"/>
    <n v="0"/>
    <n v="0"/>
    <n v="232423.03409999999"/>
    <n v="68719.642229999998"/>
    <n v="155050.62628"/>
    <n v="141070.01916999999"/>
    <n v="0"/>
    <n v="0"/>
    <n v="0"/>
    <n v="0"/>
    <n v="0"/>
    <n v="0"/>
    <s v="Incendio"/>
    <s v="Daños Sin Autos"/>
    <s v="Incendio"/>
    <x v="0"/>
    <x v="1"/>
    <n v="11052143.52795"/>
    <n v="9306186.595259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.1567955149515534"/>
    <n v="1.2884084888131353"/>
    <n v="20053.967339999974"/>
    <n v="6.7347519449934001"/>
    <m/>
    <m/>
    <n v="2.8756632533431374"/>
    <n v="3.1996829179383206"/>
    <n v="4.1264285010619843E-2"/>
    <n v="4.3160339769605191E-2"/>
    <n v="4.3374292831407923E-2"/>
    <n v="4.5295883084785632E-2"/>
    <m/>
    <m/>
    <m/>
    <n v="0"/>
    <m/>
    <n v="0"/>
    <m/>
    <n v="0"/>
    <m/>
    <n v="308.54224656341012"/>
    <n v="198.55375323007402"/>
    <n v="51.873669802885537"/>
    <n v="3.8799705470092984"/>
    <n v="238.21921441630298"/>
    <n v="9.910402785975613"/>
    <n v="149.90138361664927"/>
    <n v="48.713144461395203"/>
    <s v="Resto"/>
    <n v="2024"/>
    <n v="3"/>
    <d v="2025-11-04T00:00:00"/>
    <x v="0"/>
    <x v="9"/>
  </r>
  <r>
    <n v="2025"/>
    <n v="9"/>
    <n v="27"/>
    <x v="32"/>
    <s v="Vida Total"/>
    <n v="21"/>
    <s v="6f4b6612125fb3a0daecd2799dfd6c9c299424fd920f9b308110a2c1fbd8f443"/>
    <s v="1fdf26a6fd55ee3b01ed15163fbd21c844fce1e79898ad2d3ed4519ab872f9ee"/>
    <x v="49"/>
    <n v="1791.57347"/>
    <n v="-6822.1004599999997"/>
    <n v="15711.84938"/>
    <n v="20980.008810000003"/>
    <n v="9084.7158700000036"/>
    <n v="1968.45253"/>
    <n v="12256.302480000008"/>
    <n v="2383.9015000000009"/>
    <n v="35081594.755000003"/>
    <n v="34439164.060000002"/>
    <n v="141.197"/>
    <n v="136.08000000000001"/>
    <n v="0"/>
    <n v="0"/>
    <n v="9084.71587"/>
    <n v="1968.45253"/>
    <n v="6011.2966999999999"/>
    <n v="-21.844390000000001"/>
    <n v="0"/>
    <n v="0"/>
    <n v="1791.57347"/>
    <n v="-6822.1004599999997"/>
    <n v="0"/>
    <n v="0"/>
    <s v="Vida Total"/>
    <s v="Totales"/>
    <s v="Vida Total"/>
    <x v="36"/>
    <x v="1"/>
    <n v="11052143.52795"/>
    <n v="9306186.5952599999"/>
    <n v="770211891.61088026"/>
    <n v="686509089.51392007"/>
    <n v="736376107.87258017"/>
    <n v="657385268.86126006"/>
    <n v="311861035.33652008"/>
    <n v="282737917.87033993"/>
    <n v="162873465.04233998"/>
    <n v="151002766.76715994"/>
    <n v="1791.57347"/>
    <n v="-6822.1004599999997"/>
    <n v="5.7447813833708529E-4"/>
    <n v="-2.412870728972592E-3"/>
    <n v="8613.673929999999"/>
    <n v="-126.26131761771214"/>
    <n v="100"/>
    <n v="100"/>
    <n v="1.6210190045661748E-2"/>
    <n v="-7.3307153152019952E-2"/>
    <n v="2.3260786927776014E-4"/>
    <n v="2.4329598025334186E-4"/>
    <n v="-9.9373781996540782E-4"/>
    <n v="-1.0377629045167714E-3"/>
    <m/>
    <n v="5.7447813833708529E-4"/>
    <m/>
    <n v="0"/>
    <m/>
    <n v="8613.673929999999"/>
    <n v="-126.26131761771214"/>
    <n v="0"/>
    <m/>
    <n v="361.51561856561523"/>
    <n v="507.08028568875847"/>
    <n v="-28.854053697121902"/>
    <n v="5.5777752795020197E-3"/>
    <n v="361.51561856561506"/>
    <n v="-27618.720824889137"/>
    <n v="151.12739103361844"/>
    <n v="-9011.2497075908286"/>
    <s v="Resto"/>
    <n v="2024"/>
    <n v="3"/>
    <d v="2025-11-04T00:00:00"/>
    <x v="36"/>
    <x v="49"/>
  </r>
  <r>
    <n v="2025"/>
    <n v="9"/>
    <n v="27"/>
    <x v="32"/>
    <s v="Vida Gpo y Col"/>
    <n v="21"/>
    <s v="6f4b6612125fb3a0daecd2799dfd6c9c299424fd920f9b308110a2c1fbd8f443"/>
    <s v="1fdf26a6fd55ee3b01ed15163fbd21c844fce1e79898ad2d3ed4519ab872f9ee"/>
    <x v="44"/>
    <n v="1791.57347"/>
    <n v="-6822.1004599999997"/>
    <n v="15711.84938"/>
    <n v="20980.008809999999"/>
    <n v="9084.7158700000036"/>
    <n v="1968.45253"/>
    <n v="12256.302480000008"/>
    <n v="2383.9014999999999"/>
    <n v="35081594.755000003"/>
    <n v="34439164.060000002"/>
    <n v="141.197"/>
    <n v="136.08000000000001"/>
    <n v="0"/>
    <n v="0"/>
    <n v="9084.71587"/>
    <n v="1968.45253"/>
    <n v="6011.2966999999999"/>
    <n v="-21.844390000000001"/>
    <n v="0"/>
    <n v="0"/>
    <n v="1791.57347"/>
    <n v="-6822.1004599999997"/>
    <n v="0"/>
    <n v="0"/>
    <s v="Vida Gpo y Col"/>
    <s v="Vida"/>
    <s v="Vida"/>
    <x v="37"/>
    <x v="1"/>
    <n v="11052143.52795"/>
    <n v="9306186.5952599999"/>
    <n v="770211891.61088026"/>
    <n v="686509089.51392007"/>
    <n v="736376107.87258017"/>
    <n v="657385268.86126006"/>
    <n v="73920693.182379976"/>
    <n v="70894248.025429994"/>
    <n v="45785142.94049"/>
    <n v="42057026.428480007"/>
    <n v="1791.57347"/>
    <n v="-6822.1004599999997"/>
    <n v="2.4236426809198892E-3"/>
    <n v="-9.622925201989433E-3"/>
    <n v="8613.673929999999"/>
    <n v="-126.26131761771214"/>
    <n v="100"/>
    <n v="100"/>
    <n v="1.6210190045661748E-2"/>
    <n v="-7.3307153152019952E-2"/>
    <n v="2.3260786927776014E-4"/>
    <n v="2.4329598025334186E-4"/>
    <n v="-9.9373781996540782E-4"/>
    <n v="-1.0377629045167714E-3"/>
    <m/>
    <n v="2.4236426809198892E-3"/>
    <m/>
    <n v="0"/>
    <m/>
    <n v="8613.673929999999"/>
    <n v="-126.26131761771214"/>
    <n v="0"/>
    <m/>
    <n v="361.51561856561523"/>
    <n v="507.08028568875847"/>
    <n v="-28.854053697121902"/>
    <n v="1.9842060735308864E-2"/>
    <n v="361.51561856561506"/>
    <n v="-27618.720824889137"/>
    <n v="151.12739103361844"/>
    <n v="-9011.2497075908286"/>
    <s v="Resto"/>
    <n v="2024"/>
    <n v="3"/>
    <d v="2025-11-04T00:00:00"/>
    <x v="37"/>
    <x v="44"/>
  </r>
  <r>
    <n v="2025"/>
    <n v="9"/>
    <n v="27"/>
    <x v="32"/>
    <s v="Accidentes y Enfermedades Total"/>
    <n v="21"/>
    <s v="6f4b6612125fb3a0daecd2799dfd6c9c299424fd920f9b308110a2c1fbd8f443"/>
    <s v="1fdf26a6fd55ee3b01ed15163fbd21c844fce1e79898ad2d3ed4519ab872f9ee"/>
    <x v="2"/>
    <n v="137782.13240999999"/>
    <n v="99787.645780000006"/>
    <n v="174193.05518000002"/>
    <n v="124256.70342000002"/>
    <n v="85512.047219999993"/>
    <n v="54387.854110000015"/>
    <n v="108577.35049999999"/>
    <n v="65717.823760000028"/>
    <n v="35081594.755000003"/>
    <n v="34439164.060000002"/>
    <n v="141.197"/>
    <n v="136.08000000000001"/>
    <n v="0"/>
    <n v="0"/>
    <n v="42066.917689999995"/>
    <n v="43654.748659999997"/>
    <n v="57739.594369999999"/>
    <n v="45569.524990000005"/>
    <n v="0"/>
    <n v="0"/>
    <n v="0"/>
    <n v="0"/>
    <n v="0"/>
    <n v="0"/>
    <s v="Accidentes y Enfermedades Total"/>
    <s v="Totales"/>
    <s v="Accidentes y Enfermedades Total"/>
    <x v="2"/>
    <x v="1"/>
    <n v="11052143.52795"/>
    <n v="9306186.5952599999"/>
    <n v="770211891.61088026"/>
    <n v="686509089.51392007"/>
    <n v="736376107.87258017"/>
    <n v="657385268.86126006"/>
    <n v="141339793.77810001"/>
    <n v="126298754.30562"/>
    <n v="98393742.550229996"/>
    <n v="90991856.303689986"/>
    <n v="137782.13240999999"/>
    <n v="99787.645780000006"/>
    <n v="9.7482901826158416E-2"/>
    <n v="7.9009208229031347E-2"/>
    <n v="37994.486629999985"/>
    <n v="38.075341223868264"/>
    <n v="100"/>
    <n v="100"/>
    <n v="1.2466552941658768"/>
    <n v="1.0722721359447673"/>
    <n v="1.788886070323218E-2"/>
    <n v="1.8710836885794415E-2"/>
    <n v="1.4535517053482022E-2"/>
    <n v="1.5179477013966981E-2"/>
    <m/>
    <m/>
    <m/>
    <n v="0"/>
    <m/>
    <n v="0"/>
    <m/>
    <n v="0"/>
    <m/>
    <n v="57.226367208845865"/>
    <n v="62.063233979817312"/>
    <n v="54.503594793595909"/>
    <n v="8.6908013663923908E-2"/>
    <n v="-3.6372468488288456"/>
    <n v="26.70659696951121"/>
    <n v="72.856275055262387"/>
    <n v="95.798120936261256"/>
    <s v="Resto"/>
    <n v="2024"/>
    <n v="3"/>
    <d v="2025-11-04T00:00:00"/>
    <x v="2"/>
    <x v="2"/>
  </r>
  <r>
    <n v="2025"/>
    <n v="9"/>
    <n v="27"/>
    <x v="32"/>
    <s v="AP Gpo y Col"/>
    <n v="21"/>
    <s v="6f4b6612125fb3a0daecd2799dfd6c9c299424fd920f9b308110a2c1fbd8f443"/>
    <s v="1fdf26a6fd55ee3b01ed15163fbd21c844fce1e79898ad2d3ed4519ab872f9ee"/>
    <x v="26"/>
    <n v="25685.313710000002"/>
    <n v="28691.134870000002"/>
    <n v="30664.475030000001"/>
    <n v="36276.624819999997"/>
    <n v="12016.275379999999"/>
    <n v="13048.620089999999"/>
    <n v="20676.28033999999"/>
    <n v="22415.132189999997"/>
    <n v="35081594.755000003"/>
    <n v="34439164.060000002"/>
    <n v="141.197"/>
    <n v="136.08000000000001"/>
    <n v="0"/>
    <n v="0"/>
    <n v="12016.275380000001"/>
    <n v="13048.62009"/>
    <n v="24922.82503"/>
    <n v="27904.139429999999"/>
    <n v="0"/>
    <n v="0"/>
    <n v="0"/>
    <n v="0"/>
    <n v="0"/>
    <n v="0"/>
    <s v="AP Gpo y Col"/>
    <s v="Accidentes y Enfermedades"/>
    <s v="Accidentes Personales"/>
    <x v="3"/>
    <x v="1"/>
    <n v="11052143.52795"/>
    <n v="9306186.5952599999"/>
    <n v="770211891.61088026"/>
    <n v="686509089.51392007"/>
    <n v="736376107.87258017"/>
    <n v="657385268.86126006"/>
    <n v="2314846.5560099999"/>
    <n v="2258296.9561299994"/>
    <n v="870337.63396000001"/>
    <n v="837886.56105000013"/>
    <n v="137782.13240999999"/>
    <n v="99787.645780000006"/>
    <n v="1.1095903373514597"/>
    <n v="1.2704766214257071"/>
    <n v="-3005.8211599999995"/>
    <n v="-10.476480535257405"/>
    <n v="18.641977200329503"/>
    <n v="28.75219136169904"/>
    <n v="0.23240119570510342"/>
    <n v="0.30830173644501718"/>
    <n v="3.3348373336952466E-3"/>
    <n v="3.488069946240637E-3"/>
    <n v="4.1792796786295485E-3"/>
    <n v="4.3644322787609055E-3"/>
    <m/>
    <m/>
    <m/>
    <n v="0"/>
    <m/>
    <n v="0"/>
    <m/>
    <n v="0"/>
    <m/>
    <n v="-7.911523999316616"/>
    <n v="46.782669332637859"/>
    <n v="45.479623406754413"/>
    <n v="1.380645270425277"/>
    <n v="-7.911523999316616"/>
    <n v="-10.684129526656394"/>
    <n v="48.213937888404786"/>
    <n v="46.762309666397769"/>
    <s v="Resto"/>
    <n v="2024"/>
    <n v="3"/>
    <d v="2025-11-04T00:00:00"/>
    <x v="3"/>
    <x v="26"/>
  </r>
  <r>
    <n v="2025"/>
    <n v="9"/>
    <n v="27"/>
    <x v="32"/>
    <s v="GMM. Individual"/>
    <n v="21"/>
    <s v="6f4b6612125fb3a0daecd2799dfd6c9c299424fd920f9b308110a2c1fbd8f443"/>
    <s v="1fdf26a6fd55ee3b01ed15163fbd21c844fce1e79898ad2d3ed4519ab872f9ee"/>
    <x v="9"/>
    <n v="106773.04336"/>
    <n v="67797.635159999991"/>
    <n v="136980.24794"/>
    <n v="84681.202849999987"/>
    <n v="70288.202940000003"/>
    <n v="40278.514909999984"/>
    <n v="84285.177540000033"/>
    <n v="42395.754199999981"/>
    <n v="35081594.755000003"/>
    <n v="34439164.060000002"/>
    <n v="141.197"/>
    <n v="136.08000000000001"/>
    <n v="0"/>
    <n v="0"/>
    <n v="28640.044160000001"/>
    <n v="29692.521559999997"/>
    <n v="31391.907010000003"/>
    <n v="17012.49669"/>
    <n v="0"/>
    <n v="0"/>
    <n v="0"/>
    <n v="0"/>
    <n v="0"/>
    <n v="0"/>
    <s v="GMM. Individual"/>
    <s v="Accidentes y Enfermedades"/>
    <s v="Gastos Medicos"/>
    <x v="38"/>
    <x v="1"/>
    <n v="11052143.52795"/>
    <n v="9306186.5952599999"/>
    <n v="770211891.61088026"/>
    <n v="686509089.51392007"/>
    <n v="736376107.87258017"/>
    <n v="657385268.86126006"/>
    <n v="64432853.400370002"/>
    <n v="58098326.261530012"/>
    <n v="45110846.690220006"/>
    <n v="40981977.13877999"/>
    <n v="137782.13240999999"/>
    <n v="99787.645780000006"/>
    <n v="0.16571211381333431"/>
    <n v="0.11669464427393049"/>
    <n v="38975.408200000005"/>
    <n v="57.487857958495802"/>
    <n v="77.49411443442763"/>
    <n v="67.941912678721977"/>
    <n v="0.96608448026375504"/>
    <n v="0.72852219828186071"/>
    <n v="1.3862814184378101E-2"/>
    <n v="1.4499797347916617E-2"/>
    <n v="9.8757083038774965E-3"/>
    <n v="1.0313227017916119E-2"/>
    <m/>
    <m/>
    <m/>
    <n v="0"/>
    <m/>
    <n v="0"/>
    <m/>
    <n v="0"/>
    <m/>
    <n v="74.505448120554931"/>
    <n v="65.829539674179429"/>
    <n v="59.409911296970954"/>
    <n v="0.15581220060593193"/>
    <n v="-3.5445874742340178"/>
    <n v="84.522634049664603"/>
    <n v="91.233846197609509"/>
    <n v="174.53359198860772"/>
    <s v="Resto"/>
    <n v="2024"/>
    <n v="3"/>
    <d v="2025-11-04T00:00:00"/>
    <x v="38"/>
    <x v="9"/>
  </r>
  <r>
    <n v="2025"/>
    <n v="9"/>
    <n v="27"/>
    <x v="32"/>
    <s v="Accidentes Personales"/>
    <n v="21"/>
    <s v="6f4b6612125fb3a0daecd2799dfd6c9c299424fd920f9b308110a2c1fbd8f443"/>
    <s v="1fdf26a6fd55ee3b01ed15163fbd21c844fce1e79898ad2d3ed4519ab872f9ee"/>
    <x v="20"/>
    <n v="25685.313710000002"/>
    <n v="28691.134870000002"/>
    <n v="30664.475030000001"/>
    <n v="36276.624819999997"/>
    <n v="12016.275379999999"/>
    <n v="13048.620089999999"/>
    <n v="20676.28033999999"/>
    <n v="22415.132189999997"/>
    <n v="35081594.755000003"/>
    <n v="34439164.060000002"/>
    <n v="141.197"/>
    <n v="136.08000000000001"/>
    <n v="0"/>
    <n v="0"/>
    <n v="12016.275380000001"/>
    <n v="13048.62009"/>
    <n v="24922.82503"/>
    <n v="27904.139429999999"/>
    <n v="0"/>
    <n v="0"/>
    <n v="0"/>
    <n v="0"/>
    <n v="0"/>
    <n v="0"/>
    <s v="Accidentes Personales"/>
    <s v="Accidentes y Enfermedades"/>
    <s v="Accidentes Personales"/>
    <x v="5"/>
    <x v="1"/>
    <n v="11052143.52795"/>
    <n v="9306186.5952599999"/>
    <n v="770211891.61088026"/>
    <n v="686509089.51392007"/>
    <n v="736376107.87258017"/>
    <n v="657385268.86126006"/>
    <n v="5244412.8470900012"/>
    <n v="5071348.0979000004"/>
    <n v="1202481.4765700002"/>
    <n v="1153504.7586699999"/>
    <n v="137782.13240999999"/>
    <n v="99787.645780000006"/>
    <n v="0.48976528848700701"/>
    <n v="0.56574966490430312"/>
    <n v="-3005.8211599999995"/>
    <n v="-10.476480535257405"/>
    <n v="18.641977200329503"/>
    <n v="28.75219136169904"/>
    <n v="0.23240119570510342"/>
    <n v="0.30830173644501718"/>
    <n v="3.3348373336952466E-3"/>
    <n v="3.488069946240637E-3"/>
    <n v="4.1792796786295485E-3"/>
    <n v="4.3644322787609055E-3"/>
    <m/>
    <m/>
    <m/>
    <n v="0"/>
    <m/>
    <n v="0"/>
    <m/>
    <n v="0"/>
    <m/>
    <n v="-7.911523999316616"/>
    <n v="46.782669332637859"/>
    <n v="45.479623406754413"/>
    <n v="0.99928985303587714"/>
    <n v="-7.911523999316616"/>
    <n v="-10.684129526656394"/>
    <n v="48.213937888404786"/>
    <n v="46.762309666397769"/>
    <s v="Resto"/>
    <n v="2024"/>
    <n v="3"/>
    <d v="2025-11-04T00:00:00"/>
    <x v="5"/>
    <x v="20"/>
  </r>
  <r>
    <n v="2025"/>
    <n v="9"/>
    <n v="27"/>
    <x v="32"/>
    <s v="GMM. Gpo y Col"/>
    <n v="21"/>
    <s v="6f4b6612125fb3a0daecd2799dfd6c9c299424fd920f9b308110a2c1fbd8f443"/>
    <s v="1fdf26a6fd55ee3b01ed15163fbd21c844fce1e79898ad2d3ed4519ab872f9ee"/>
    <x v="9"/>
    <n v="5323.7753400000001"/>
    <n v="3298.8757500000002"/>
    <n v="6548.3322099999996"/>
    <n v="3298.8757500000002"/>
    <n v="3207.5689000000002"/>
    <n v="1060.71911"/>
    <n v="3615.8926200000001"/>
    <n v="906.93736999999999"/>
    <n v="35081594.755000003"/>
    <n v="34439164.060000002"/>
    <n v="141.197"/>
    <n v="136.08000000000001"/>
    <n v="0"/>
    <n v="0"/>
    <n v="1410.5981499999998"/>
    <n v="913.60701000000006"/>
    <n v="1424.8623300000002"/>
    <n v="652.88887"/>
    <n v="0"/>
    <n v="0"/>
    <n v="0"/>
    <n v="0"/>
    <n v="0"/>
    <n v="0"/>
    <s v="GMM. Gpo y Col"/>
    <s v="Accidentes y Enfermedades"/>
    <s v="Gastos Medicos"/>
    <x v="29"/>
    <x v="1"/>
    <n v="11052143.52795"/>
    <n v="9306186.5952599999"/>
    <n v="770211891.61088026"/>
    <n v="686509089.51392007"/>
    <n v="736376107.87258017"/>
    <n v="657385268.86126006"/>
    <n v="68170459.903579995"/>
    <n v="59480952.036400005"/>
    <n v="49387857.180560008"/>
    <n v="46483201.02234"/>
    <n v="137782.13240999999"/>
    <n v="99787.645780000006"/>
    <n v="7.8095048024172421E-3"/>
    <n v="5.5461044873343955E-3"/>
    <n v="2024.89959"/>
    <n v="61.381505199157615"/>
    <n v="3.8639083652428718"/>
    <n v="3.3058959595789759"/>
    <n v="4.8169618197018454E-2"/>
    <n v="3.544820121788924E-2"/>
    <n v="6.9120918515883307E-4"/>
    <n v="7.2296959163715925E-4"/>
    <n v="4.8052907097497508E-4"/>
    <n v="5.0181771728995378E-4"/>
    <m/>
    <m/>
    <m/>
    <n v="0"/>
    <m/>
    <n v="0"/>
    <m/>
    <n v="0"/>
    <m/>
    <n v="202.39569267305839"/>
    <n v="60.249892137634795"/>
    <n v="32.153957602070946"/>
    <n v="6.4946508779946824E-3"/>
    <n v="54.398787942750104"/>
    <n v="118.23964161006452"/>
    <n v="98.998908196274627"/>
    <n v="139.93300421861994"/>
    <s v="Resto"/>
    <n v="2024"/>
    <n v="3"/>
    <d v="2025-11-04T00:00:00"/>
    <x v="29"/>
    <x v="9"/>
  </r>
  <r>
    <n v="2025"/>
    <n v="9"/>
    <n v="27"/>
    <x v="32"/>
    <s v="Gastos Medicos"/>
    <n v="21"/>
    <s v="6f4b6612125fb3a0daecd2799dfd6c9c299424fd920f9b308110a2c1fbd8f443"/>
    <s v="1fdf26a6fd55ee3b01ed15163fbd21c844fce1e79898ad2d3ed4519ab872f9ee"/>
    <x v="26"/>
    <n v="112096.8187"/>
    <n v="71096.510909999997"/>
    <n v="143528.58014999999"/>
    <n v="87980.078600000008"/>
    <n v="73495.771840000001"/>
    <n v="41339.234019999982"/>
    <n v="87901.070159999988"/>
    <n v="43302.691569999981"/>
    <n v="35081594.755000003"/>
    <n v="34439164.060000002"/>
    <n v="141.197"/>
    <n v="136.08000000000001"/>
    <n v="0"/>
    <n v="0"/>
    <n v="30050.642309999999"/>
    <n v="30606.128570000001"/>
    <n v="32816.769339999999"/>
    <n v="17665.385559999999"/>
    <n v="0"/>
    <n v="0"/>
    <n v="0"/>
    <n v="0"/>
    <n v="0"/>
    <n v="0"/>
    <s v="Gastos Medicos"/>
    <s v="Accidentes y Enfermedades"/>
    <s v="Gastos Medicos"/>
    <x v="28"/>
    <x v="1"/>
    <n v="11052143.52795"/>
    <n v="9306186.5952599999"/>
    <n v="770211891.61088026"/>
    <n v="686509089.51392007"/>
    <n v="736376107.87258017"/>
    <n v="657385268.86126006"/>
    <n v="132603313.30395003"/>
    <n v="117579278.29793002"/>
    <n v="94497674.830779999"/>
    <n v="87465178.161119998"/>
    <n v="137782.13240999999"/>
    <n v="99787.645780000006"/>
    <n v="8.453545835846081E-2"/>
    <n v="6.0466871322216342E-2"/>
    <n v="41000.307790000006"/>
    <n v="57.668523061422363"/>
    <n v="81.358022799670522"/>
    <n v="71.247808638300953"/>
    <n v="1.0142540984607735"/>
    <n v="0.76397039949974999"/>
    <n v="1.4554023369536937E-2"/>
    <n v="1.5222766939553779E-2"/>
    <n v="1.0356237374852471E-2"/>
    <n v="1.0815044735206074E-2"/>
    <m/>
    <m/>
    <m/>
    <n v="0"/>
    <m/>
    <n v="0"/>
    <m/>
    <n v="0"/>
    <m/>
    <n v="77.786970615959248"/>
    <n v="65.564547408516233"/>
    <n v="58.145235948822716"/>
    <n v="7.7775217190911017E-2"/>
    <n v="-1.8149510766431454"/>
    <n v="85.768769260873128"/>
    <n v="91.570995300172953"/>
    <n v="173.2548008422863"/>
    <s v="Resto"/>
    <n v="2024"/>
    <n v="3"/>
    <d v="2025-11-04T00:00:00"/>
    <x v="28"/>
    <x v="26"/>
  </r>
  <r>
    <n v="2025"/>
    <n v="9"/>
    <n v="27"/>
    <x v="32"/>
    <s v="RC General"/>
    <n v="21"/>
    <s v="6f4b6612125fb3a0daecd2799dfd6c9c299424fd920f9b308110a2c1fbd8f443"/>
    <s v="1fdf26a6fd55ee3b01ed15163fbd21c844fce1e79898ad2d3ed4519ab872f9ee"/>
    <x v="8"/>
    <n v="317200.06761999999"/>
    <n v="291281.64434"/>
    <n v="414566.54837999993"/>
    <n v="376774.40351000003"/>
    <n v="106463.45724999998"/>
    <n v="38672.696809999994"/>
    <n v="98619.476649999968"/>
    <n v="44658.837999999982"/>
    <n v="35081594.755000003"/>
    <n v="34439164.060000002"/>
    <n v="141.197"/>
    <n v="136.08000000000001"/>
    <n v="0"/>
    <n v="0"/>
    <n v="105299.53023"/>
    <n v="38749.444130000003"/>
    <n v="320101.609"/>
    <n v="262833.89633999998"/>
    <n v="0"/>
    <n v="0"/>
    <n v="0"/>
    <n v="0"/>
    <n v="0"/>
    <n v="0"/>
    <s v="RC General"/>
    <s v="Daños Sin Autos"/>
    <s v="Responsabilidad Civil y Riesgos Profesionales"/>
    <x v="21"/>
    <x v="1"/>
    <n v="11052143.52795"/>
    <n v="9306186.5952599999"/>
    <n v="770211891.61088026"/>
    <n v="686509089.51392007"/>
    <n v="736376107.87258017"/>
    <n v="657385268.86126006"/>
    <n v="12779803.45988"/>
    <n v="11517178.810919996"/>
    <n v="5456545.1292399997"/>
    <n v="4845520.4425199972"/>
    <n v="326005.15247000003"/>
    <n v="299437.61223999999"/>
    <n v="2.4820418296399875"/>
    <n v="2.5291058610970052"/>
    <n v="25918.423279999988"/>
    <n v="8.8980626770104987"/>
    <n v="97.299096415106419"/>
    <n v="97.276237998630933"/>
    <n v="2.8700321056981029"/>
    <n v="3.1299785509175262"/>
    <n v="4.1183480945299798E-2"/>
    <n v="4.3075822834122576E-2"/>
    <n v="4.2429393694734731E-2"/>
    <n v="4.4309122540054126E-2"/>
    <m/>
    <m/>
    <m/>
    <n v="0"/>
    <m/>
    <n v="0"/>
    <m/>
    <n v="0"/>
    <m/>
    <n v="175.29359478874161"/>
    <n v="33.563503957868413"/>
    <n v="13.27673664354184"/>
    <n v="1.9511147572022089"/>
    <n v="171.74462135955289"/>
    <n v="21.788556749133647"/>
    <n v="32.895657900301281"/>
    <n v="14.742940187544917"/>
    <s v="Medianas"/>
    <n v="2024"/>
    <n v="3"/>
    <d v="2025-11-04T00:00:00"/>
    <x v="21"/>
    <x v="8"/>
  </r>
  <r>
    <n v="2025"/>
    <n v="9"/>
    <n v="27"/>
    <x v="32"/>
    <s v="Responsabilidad Civil y Riesgos Profesionales"/>
    <n v="21"/>
    <s v="6f4b6612125fb3a0daecd2799dfd6c9c299424fd920f9b308110a2c1fbd8f443"/>
    <s v="1fdf26a6fd55ee3b01ed15163fbd21c844fce1e79898ad2d3ed4519ab872f9ee"/>
    <x v="28"/>
    <n v="326005.15247000003"/>
    <n v="299437.61223999999"/>
    <n v="425725.21626000002"/>
    <n v="387702.44297999999"/>
    <n v="106813.8839"/>
    <n v="38291.144959999991"/>
    <n v="98804.400249999977"/>
    <n v="44041.746029999988"/>
    <n v="35081594.755000003"/>
    <n v="34439164.060000002"/>
    <n v="141.197"/>
    <n v="136.08000000000001"/>
    <n v="0"/>
    <n v="0"/>
    <n v="105649.95688"/>
    <n v="38367.89228"/>
    <n v="328957.18247"/>
    <n v="270989.8642400000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1052143.52795"/>
    <n v="9306186.5952599999"/>
    <n v="770211891.61088026"/>
    <n v="686509089.51392007"/>
    <n v="736376107.87258017"/>
    <n v="657385268.86126006"/>
    <n v="16329723.705329999"/>
    <n v="14886594.835909994"/>
    <n v="6466126.8833499998"/>
    <n v="5654617.5786299994"/>
    <n v="326005.15247000003"/>
    <n v="299437.61223999999"/>
    <n v="1.9963911107913748"/>
    <n v="2.0114580637184098"/>
    <n v="26567.540230000042"/>
    <n v="8.8724793225729126"/>
    <n v="100"/>
    <n v="100"/>
    <n v="2.9497006770275709"/>
    <n v="3.2176188299567849"/>
    <n v="4.2326683867236564E-2"/>
    <n v="4.4271554846047612E-2"/>
    <n v="4.3617428642061473E-2"/>
    <n v="4.5549790423307424E-2"/>
    <m/>
    <m/>
    <m/>
    <n v="0"/>
    <m/>
    <n v="0"/>
    <m/>
    <n v="0"/>
    <m/>
    <n v="178.9519195928479"/>
    <n v="32.764477214767126"/>
    <n v="12.787687115708612"/>
    <n v="1.6518989779653284"/>
    <n v="175.36033543096673"/>
    <n v="21.390954378523052"/>
    <n v="32.11662870125506"/>
    <n v="14.158423374100732"/>
    <s v="Medianas"/>
    <n v="2024"/>
    <n v="3"/>
    <d v="2025-11-04T00:00:00"/>
    <x v="22"/>
    <x v="28"/>
  </r>
  <r>
    <n v="2025"/>
    <n v="9"/>
    <n v="27"/>
    <x v="32"/>
    <s v="RC Viajero"/>
    <n v="21"/>
    <s v="6f4b6612125fb3a0daecd2799dfd6c9c299424fd920f9b308110a2c1fbd8f443"/>
    <s v="1fdf26a6fd55ee3b01ed15163fbd21c844fce1e79898ad2d3ed4519ab872f9ee"/>
    <x v="3"/>
    <n v="8805.0848499999993"/>
    <n v="8155.9679000000006"/>
    <n v="11158.667879999997"/>
    <n v="10928.039470000002"/>
    <n v="350.42664999999994"/>
    <n v="-381.55185000000012"/>
    <n v="184.92359999999996"/>
    <n v="-617.09196999999983"/>
    <n v="35081594.755000003"/>
    <n v="34439164.060000002"/>
    <n v="141.197"/>
    <n v="136.08000000000001"/>
    <n v="0"/>
    <n v="0"/>
    <n v="350.42665"/>
    <n v="-381.55185"/>
    <n v="8855.5734700000012"/>
    <n v="8155.9679000000006"/>
    <n v="0"/>
    <n v="0"/>
    <n v="0"/>
    <n v="0"/>
    <n v="0"/>
    <n v="0"/>
    <s v="RC Viajero"/>
    <s v="Daños Sin Autos"/>
    <s v="Responsabilidad Civil y Riesgos Profesionales"/>
    <x v="32"/>
    <x v="1"/>
    <n v="11052143.52795"/>
    <n v="9306186.5952599999"/>
    <n v="770211891.61088026"/>
    <n v="686509089.51392007"/>
    <n v="736376107.87258017"/>
    <n v="657385268.86126006"/>
    <n v="304582.73243999993"/>
    <n v="245659.01942999996"/>
    <n v="39777.686930000003"/>
    <n v="73049.030719999995"/>
    <n v="326005.15247000003"/>
    <n v="299437.61223999999"/>
    <n v="2.8908680342653774"/>
    <n v="3.3200360071957493"/>
    <n v="649.11694999999872"/>
    <n v="7.9587972630446258"/>
    <n v="2.7009035848935761"/>
    <n v="2.7237620013690771"/>
    <n v="7.9668571329467752E-2"/>
    <n v="8.7640279039259222E-2"/>
    <n v="1.1432029219367633E-3"/>
    <n v="1.1957320119250256E-3"/>
    <n v="1.1880349473267426E-3"/>
    <n v="1.2406678832532986E-3"/>
    <m/>
    <m/>
    <m/>
    <n v="0"/>
    <m/>
    <n v="0"/>
    <m/>
    <n v="0"/>
    <m/>
    <n v="-191.84247173745845"/>
    <n v="3.9798213869568784"/>
    <n v="-4.6781921493339871"/>
    <n v="0.8809628639711351"/>
    <n v="-191.84247173745851"/>
    <n v="8.5778362369474337"/>
    <n v="3.9571310789429872"/>
    <n v="-4.6781921493339862"/>
    <s v="Medianas"/>
    <n v="2024"/>
    <n v="3"/>
    <d v="2025-11-04T00:00:00"/>
    <x v="32"/>
    <x v="3"/>
  </r>
  <r>
    <n v="2025"/>
    <n v="9"/>
    <n v="27"/>
    <x v="32"/>
    <s v="Huracan y Otros Riesgos Hidrometeorologicos"/>
    <n v="21"/>
    <s v="6f4b6612125fb3a0daecd2799dfd6c9c299424fd920f9b308110a2c1fbd8f443"/>
    <s v="1fdf26a6fd55ee3b01ed15163fbd21c844fce1e79898ad2d3ed4519ab872f9ee"/>
    <x v="29"/>
    <n v="290089.65781"/>
    <n v="220351.77696000002"/>
    <n v="364320.25956999999"/>
    <n v="288264.20680000004"/>
    <n v="13599.489409999998"/>
    <n v="52685.178889999981"/>
    <n v="4715.2899400000006"/>
    <n v="452625.18159000011"/>
    <n v="35081594.755000003"/>
    <n v="34439164.060000002"/>
    <n v="141.197"/>
    <n v="136.08000000000001"/>
    <n v="0"/>
    <n v="0"/>
    <n v="21491.610829999998"/>
    <n v="36270.541210000003"/>
    <n v="85365.814079999996"/>
    <n v="91260.813819999996"/>
    <n v="0"/>
    <n v="0"/>
    <n v="0"/>
    <n v="0"/>
    <n v="0"/>
    <n v="0"/>
    <s v="Huracan y Otros Riesgos Hidrometeorologicos"/>
    <s v="Daños Sin Autos"/>
    <s v="Riesgos Catastroficos"/>
    <x v="14"/>
    <x v="1"/>
    <n v="11052143.52795"/>
    <n v="9306186.5952599999"/>
    <n v="770211891.61088026"/>
    <n v="686509089.51392007"/>
    <n v="736376107.87258017"/>
    <n v="657385268.86126006"/>
    <n v="20015897.230140001"/>
    <n v="17829353.362780001"/>
    <n v="3531534.8595499997"/>
    <n v="3750519.8539799992"/>
    <n v="384372.80197000003"/>
    <n v="316700.00274999999"/>
    <n v="1.4492962992095209"/>
    <n v="1.2358932625116932"/>
    <n v="69737.880849999987"/>
    <n v="31.648431345602155"/>
    <n v="75.470911657438563"/>
    <n v="69.577447125551075"/>
    <n v="2.6247366140005881"/>
    <n v="2.3677988261296381"/>
    <n v="3.7663617112335707E-2"/>
    <n v="3.9394224596460706E-2"/>
    <n v="3.2097430365564311E-2"/>
    <n v="3.3519427251800016E-2"/>
    <m/>
    <m/>
    <m/>
    <n v="0"/>
    <m/>
    <n v="0"/>
    <m/>
    <n v="0"/>
    <m/>
    <n v="-74.187257789531245"/>
    <n v="4.6880297328308247"/>
    <n v="23.909577502324296"/>
    <n v="0.38508721988752764"/>
    <n v="-40.746374018608158"/>
    <n v="-6.4595081867526609"/>
    <n v="25.175898644695501"/>
    <n v="39.743828365960987"/>
    <s v="Resto"/>
    <n v="2024"/>
    <n v="3"/>
    <d v="2025-11-04T00:00:00"/>
    <x v="14"/>
    <x v="29"/>
  </r>
  <r>
    <n v="2025"/>
    <n v="9"/>
    <n v="27"/>
    <x v="32"/>
    <s v="Riesgos Catastroficos"/>
    <n v="21"/>
    <s v="6f4b6612125fb3a0daecd2799dfd6c9c299424fd920f9b308110a2c1fbd8f443"/>
    <s v="1fdf26a6fd55ee3b01ed15163fbd21c844fce1e79898ad2d3ed4519ab872f9ee"/>
    <x v="9"/>
    <n v="384372.80197000003"/>
    <n v="316700.00274999999"/>
    <n v="501473.67157000006"/>
    <n v="423729.31125000003"/>
    <n v="13784.28656"/>
    <n v="55465.942360000008"/>
    <n v="-4694.1621500000019"/>
    <n v="466581.52474000014"/>
    <n v="35081594.755000003"/>
    <n v="34439164.060000002"/>
    <n v="141.197"/>
    <n v="136.08000000000001"/>
    <n v="0"/>
    <n v="0"/>
    <n v="21593.461139999999"/>
    <n v="36926.578880000001"/>
    <n v="147460.01933000001"/>
    <n v="121733.3005"/>
    <n v="0"/>
    <n v="0"/>
    <n v="0"/>
    <n v="0"/>
    <n v="0"/>
    <n v="0"/>
    <s v="Riesgos Catastroficos"/>
    <s v="Daños Sin Autos"/>
    <s v="Riesgos Catastroficos"/>
    <x v="15"/>
    <x v="1"/>
    <n v="11052143.52795"/>
    <n v="9306186.5952599999"/>
    <n v="770211891.61088026"/>
    <n v="686509089.51392007"/>
    <n v="736376107.87258017"/>
    <n v="657385268.86126006"/>
    <n v="33259292.609760001"/>
    <n v="29883949.022059996"/>
    <n v="4197920.345660001"/>
    <n v="3819120.5799400005"/>
    <n v="384372.80197000003"/>
    <n v="316700.00274999999"/>
    <n v="1.1556854394949012"/>
    <n v="1.0597662394491958"/>
    <n v="67672.799220000044"/>
    <n v="21.368108188309787"/>
    <n v="100"/>
    <n v="100"/>
    <n v="3.4778122542287973"/>
    <n v="3.4031125371084596"/>
    <n v="4.9904812708888878E-2"/>
    <n v="5.2197891520471558E-2"/>
    <n v="4.6131946042293204E-2"/>
    <n v="4.8175707268067629E-2"/>
    <m/>
    <m/>
    <m/>
    <n v="0"/>
    <m/>
    <n v="0"/>
    <m/>
    <n v="0"/>
    <m/>
    <n v="-75.148197301808182"/>
    <n v="3.5861763603856267"/>
    <n v="17.51371704400783"/>
    <n v="0.32835988834925883"/>
    <n v="-41.52325561982849"/>
    <n v="21.133673961300346"/>
    <n v="14.643603898949792"/>
    <n v="30.333999594465936"/>
    <s v="Resto"/>
    <n v="2024"/>
    <n v="3"/>
    <d v="2025-11-04T00:00:00"/>
    <x v="15"/>
    <x v="9"/>
  </r>
  <r>
    <n v="2025"/>
    <n v="9"/>
    <n v="27"/>
    <x v="32"/>
    <s v="Terremoto y Erupcion Volcanica"/>
    <n v="21"/>
    <s v="6f4b6612125fb3a0daecd2799dfd6c9c299424fd920f9b308110a2c1fbd8f443"/>
    <s v="1fdf26a6fd55ee3b01ed15163fbd21c844fce1e79898ad2d3ed4519ab872f9ee"/>
    <x v="5"/>
    <n v="94283.144159999996"/>
    <n v="96348.225790000011"/>
    <n v="137153.41199999995"/>
    <n v="135465.10445000001"/>
    <n v="184.79715000000002"/>
    <n v="2780.7634699999999"/>
    <n v="-9409.4520900000025"/>
    <n v="13956.343149999997"/>
    <n v="35081594.755000003"/>
    <n v="34439164.060000002"/>
    <n v="141.197"/>
    <n v="136.08000000000001"/>
    <n v="0"/>
    <n v="0"/>
    <n v="101.85030999999999"/>
    <n v="656.03767000000005"/>
    <n v="62094.205249999999"/>
    <n v="30472.486679999998"/>
    <n v="0"/>
    <n v="0"/>
    <n v="0"/>
    <n v="0"/>
    <n v="0"/>
    <n v="0"/>
    <s v="Terremoto y Erupcion Volcanica"/>
    <s v="Daños Sin Autos"/>
    <s v="Riesgos Catastroficos"/>
    <x v="16"/>
    <x v="1"/>
    <n v="11052143.52795"/>
    <n v="9306186.5952599999"/>
    <n v="770211891.61088026"/>
    <n v="686509089.51392007"/>
    <n v="736376107.87258017"/>
    <n v="657385268.86126006"/>
    <n v="13243395.535650002"/>
    <n v="12054429.980210001"/>
    <n v="689036.33412999962"/>
    <n v="51228.88828999993"/>
    <n v="384372.80197000003"/>
    <n v="316700.00274999999"/>
    <n v="0.71192575881463671"/>
    <n v="0.7992764979196596"/>
    <n v="-2065.0816300000151"/>
    <n v="-2.1433520057764777"/>
    <n v="24.52908834256143"/>
    <n v="30.422552874448943"/>
    <n v="0.8530756402282087"/>
    <n v="1.0353137109788222"/>
    <n v="1.2241195596553175E-2"/>
    <n v="1.280366692401085E-2"/>
    <n v="1.403451567672891E-2"/>
    <n v="1.4656280016267616E-2"/>
    <m/>
    <m/>
    <m/>
    <n v="0"/>
    <m/>
    <n v="0"/>
    <m/>
    <n v="0"/>
    <m/>
    <n v="-93.354445568863866"/>
    <n v="0.19600232008215204"/>
    <n v="2.8861594982152909"/>
    <n v="2.6819652440147602E-2"/>
    <n v="-84.474929617989773"/>
    <n v="103.77137547738853"/>
    <n v="0.16402546677252142"/>
    <n v="2.1528852465807367"/>
    <s v="Resto"/>
    <n v="2024"/>
    <n v="3"/>
    <d v="2025-11-04T00:00:00"/>
    <x v="16"/>
    <x v="5"/>
  </r>
  <r>
    <n v="2025"/>
    <n v="9"/>
    <n v="27"/>
    <x v="32"/>
    <s v="MyT Cascos"/>
    <n v="21"/>
    <s v="6f4b6612125fb3a0daecd2799dfd6c9c299424fd920f9b308110a2c1fbd8f443"/>
    <s v="1fdf26a6fd55ee3b01ed15163fbd21c844fce1e79898ad2d3ed4519ab872f9ee"/>
    <x v="12"/>
    <n v="19640.337500000001"/>
    <n v="18760.749390000001"/>
    <n v="25946.136500000004"/>
    <n v="28105.222859999998"/>
    <n v="2781.9525800000001"/>
    <n v="14571.885289999997"/>
    <n v="1184.2668900000015"/>
    <n v="96253.359099999987"/>
    <n v="35081594.755000003"/>
    <n v="34439164.060000002"/>
    <n v="141.197"/>
    <n v="136.08000000000001"/>
    <n v="0"/>
    <n v="0"/>
    <n v="4433.8581900000008"/>
    <n v="13308.330260000001"/>
    <n v="19536.473879999998"/>
    <n v="18715.033889999999"/>
    <n v="0"/>
    <n v="0"/>
    <n v="0"/>
    <n v="0"/>
    <n v="0"/>
    <n v="0"/>
    <s v="MyT Cascos"/>
    <s v="Daños Sin Autos"/>
    <s v="Maritimo y Transportes"/>
    <x v="18"/>
    <x v="1"/>
    <n v="11052143.52795"/>
    <n v="9306186.5952599999"/>
    <n v="770211891.61088026"/>
    <n v="686509089.51392007"/>
    <n v="736376107.87258017"/>
    <n v="657385268.86126006"/>
    <n v="9273622.9556900002"/>
    <n v="5743535.6412700005"/>
    <n v="-3535315.863200001"/>
    <n v="5844440.7108500013"/>
    <n v="474412.47557999997"/>
    <n v="387303.88331"/>
    <n v="0.2117871040675566"/>
    <n v="0.32664112424401454"/>
    <n v="879.5881100000006"/>
    <n v="4.6884486952789128"/>
    <n v="4.1399285455106165"/>
    <n v="4.8439352659378843"/>
    <n v="0.17770613863574189"/>
    <n v="0.2015943823816683"/>
    <n v="2.5499914651957258E-3"/>
    <n v="2.6671611544733186E-3"/>
    <n v="2.7327750901715627E-3"/>
    <n v="2.8538438992552818E-3"/>
    <m/>
    <m/>
    <m/>
    <n v="0"/>
    <m/>
    <n v="0"/>
    <m/>
    <n v="0"/>
    <m/>
    <n v="-80.908766953380265"/>
    <n v="14.164484597069679"/>
    <n v="77.672192016845628"/>
    <n v="-7.8690354345931288E-2"/>
    <n v="-66.683587622358857"/>
    <n v="4.389198517235493"/>
    <n v="22.695283791918346"/>
    <n v="71.110372218513788"/>
    <s v="Medianas"/>
    <n v="2024"/>
    <n v="3"/>
    <d v="2025-11-04T00:00:00"/>
    <x v="18"/>
    <x v="12"/>
  </r>
  <r>
    <n v="2025"/>
    <n v="9"/>
    <n v="27"/>
    <x v="32"/>
    <s v="MyT Carga"/>
    <n v="21"/>
    <s v="6f4b6612125fb3a0daecd2799dfd6c9c299424fd920f9b308110a2c1fbd8f443"/>
    <s v="1fdf26a6fd55ee3b01ed15163fbd21c844fce1e79898ad2d3ed4519ab872f9ee"/>
    <x v="10"/>
    <n v="454772.13808"/>
    <n v="368543.13391999999"/>
    <n v="643529.27500999998"/>
    <n v="494719.66816000006"/>
    <n v="206122.54632000002"/>
    <n v="149557.92105"/>
    <n v="271068.8523400001"/>
    <n v="208933.35716000001"/>
    <n v="35081594.755000003"/>
    <n v="34439164.060000002"/>
    <n v="141.197"/>
    <n v="136.08000000000001"/>
    <n v="0"/>
    <n v="0"/>
    <n v="206122.54631999999"/>
    <n v="149557.92105"/>
    <n v="458289.88675999996"/>
    <n v="357658.70961999998"/>
    <n v="0"/>
    <n v="0"/>
    <n v="0"/>
    <n v="0"/>
    <n v="0"/>
    <n v="0"/>
    <s v="MyT Carga"/>
    <s v="Daños Sin Autos"/>
    <s v="Maritimo y Transportes"/>
    <x v="17"/>
    <x v="1"/>
    <n v="11052143.52795"/>
    <n v="9306186.5952599999"/>
    <n v="770211891.61088026"/>
    <n v="686509089.51392007"/>
    <n v="736376107.87258017"/>
    <n v="657385268.86126006"/>
    <n v="10487824.847170001"/>
    <n v="8966667.9990099985"/>
    <n v="6063107.107259999"/>
    <n v="5296850.8747799993"/>
    <n v="474412.47557999997"/>
    <n v="387303.88331"/>
    <n v="4.3361911998627072"/>
    <n v="4.110145864223929"/>
    <n v="86229.004160000011"/>
    <n v="23.397262416159357"/>
    <n v="95.860071454489386"/>
    <n v="95.156064734062113"/>
    <n v="4.1147867554372342"/>
    <n v="3.9601949751116452"/>
    <n v="5.9045068380969123E-2"/>
    <n v="6.1758133271577045E-2"/>
    <n v="5.3683649575702694E-2"/>
    <n v="5.6061970259601357E-2"/>
    <m/>
    <m/>
    <m/>
    <n v="0"/>
    <m/>
    <n v="0"/>
    <m/>
    <n v="0"/>
    <m/>
    <n v="37.821216604829246"/>
    <n v="45.324356762537754"/>
    <n v="40.580845845432215"/>
    <n v="3.39961908430065"/>
    <n v="37.821216604829225"/>
    <n v="28.136090198087761"/>
    <n v="44.976455356071057"/>
    <n v="41.815819670350017"/>
    <s v="Medianas"/>
    <n v="2024"/>
    <n v="3"/>
    <d v="2025-11-04T00:00:00"/>
    <x v="17"/>
    <x v="10"/>
  </r>
  <r>
    <n v="2025"/>
    <n v="9"/>
    <n v="27"/>
    <x v="32"/>
    <s v="Maritimo y Transportes"/>
    <n v="21"/>
    <s v="6f4b6612125fb3a0daecd2799dfd6c9c299424fd920f9b308110a2c1fbd8f443"/>
    <s v="1fdf26a6fd55ee3b01ed15163fbd21c844fce1e79898ad2d3ed4519ab872f9ee"/>
    <x v="14"/>
    <n v="474412.47557999997"/>
    <n v="387303.88331"/>
    <n v="669475.41151000001"/>
    <n v="522824.89102000004"/>
    <n v="208904.49890000012"/>
    <n v="164129.80634000001"/>
    <n v="272253.11922999989"/>
    <n v="305186.71625999996"/>
    <n v="35081594.755000003"/>
    <n v="34439164.060000002"/>
    <n v="141.197"/>
    <n v="136.08000000000001"/>
    <n v="0"/>
    <n v="0"/>
    <n v="210556.40450999999"/>
    <n v="162866.25130999999"/>
    <n v="477826.36063999997"/>
    <n v="376373.74351"/>
    <n v="0"/>
    <n v="0"/>
    <n v="0"/>
    <n v="0"/>
    <n v="0"/>
    <n v="0"/>
    <s v="Maritimo y Transportes"/>
    <s v="Daños Sin Autos"/>
    <s v="Maritimo y Transportes"/>
    <x v="19"/>
    <x v="1"/>
    <n v="11052143.52795"/>
    <n v="9306186.5952599999"/>
    <n v="770211891.61088026"/>
    <n v="686509089.51392007"/>
    <n v="736376107.87258017"/>
    <n v="657385268.86126006"/>
    <n v="19761447.802860003"/>
    <n v="14710203.640279999"/>
    <n v="2527791.244059999"/>
    <n v="11141291.585630003"/>
    <n v="474412.47557999997"/>
    <n v="387303.88331"/>
    <n v="2.4006969545588657"/>
    <n v="2.6328927374565421"/>
    <n v="87108.592269999965"/>
    <n v="22.491019590495"/>
    <n v="100"/>
    <n v="100"/>
    <n v="4.292492894072975"/>
    <n v="4.1617893574933129"/>
    <n v="6.159505984616484E-2"/>
    <n v="6.4425294426050356E-2"/>
    <n v="5.6416424665874258E-2"/>
    <n v="5.891581415885664E-2"/>
    <m/>
    <m/>
    <m/>
    <n v="0"/>
    <m/>
    <n v="0"/>
    <m/>
    <n v="0"/>
    <m/>
    <n v="27.280049589072174"/>
    <n v="44.034360320014947"/>
    <n v="42.377526643240415"/>
    <n v="8.2643097760109825"/>
    <n v="29.281789699467243"/>
    <n v="26.955285505271821"/>
    <n v="44.06546433059512"/>
    <n v="43.272479581369296"/>
    <s v="Medianas"/>
    <n v="2024"/>
    <n v="3"/>
    <d v="2025-11-04T00:00:00"/>
    <x v="19"/>
    <x v="14"/>
  </r>
  <r>
    <n v="2025"/>
    <n v="9"/>
    <n v="27"/>
    <x v="32"/>
    <s v="Diversos"/>
    <n v="21"/>
    <s v="6f4b6612125fb3a0daecd2799dfd6c9c299424fd920f9b308110a2c1fbd8f443"/>
    <s v="1fdf26a6fd55ee3b01ed15163fbd21c844fce1e79898ad2d3ed4519ab872f9ee"/>
    <x v="29"/>
    <n v="546908.87187000003"/>
    <n v="498471.63295"/>
    <n v="749414.95305999997"/>
    <n v="674223.43877000012"/>
    <n v="202946.92922999998"/>
    <n v="132456.68482000008"/>
    <n v="278129.67601999984"/>
    <n v="139911.96381000004"/>
    <n v="35081594.755000003"/>
    <n v="34439164.060000002"/>
    <n v="141.197"/>
    <n v="136.08000000000001"/>
    <n v="0"/>
    <n v="0"/>
    <n v="205373.46497"/>
    <n v="131675.03834999999"/>
    <n v="543643.48622000008"/>
    <n v="484622.44626999996"/>
    <n v="0"/>
    <n v="0"/>
    <n v="0"/>
    <n v="0"/>
    <n v="0"/>
    <n v="0"/>
    <s v="Diversos"/>
    <s v="Daños Sin Autos"/>
    <s v="Diversos"/>
    <x v="6"/>
    <x v="1"/>
    <n v="11052143.52795"/>
    <n v="9306186.5952599999"/>
    <n v="770211891.61088026"/>
    <n v="686509089.51392007"/>
    <n v="736376107.87258017"/>
    <n v="657385268.86126006"/>
    <n v="28533293.443849999"/>
    <n v="24344761.40859"/>
    <n v="7125790.0811699983"/>
    <n v="6803443.1380700013"/>
    <n v="546908.87187000003"/>
    <n v="498471.63295"/>
    <n v="1.9167393800727885"/>
    <n v="2.0475519335922319"/>
    <n v="48437.238920000033"/>
    <n v="9.7171505293779816"/>
    <n v="100"/>
    <n v="100"/>
    <n v="4.9484416347553806"/>
    <n v="5.3563468542946566"/>
    <n v="7.1007586071691622E-2"/>
    <n v="7.4270317304297326E-2"/>
    <n v="7.2609618803873496E-2"/>
    <n v="7.5826407521036421E-2"/>
    <m/>
    <m/>
    <m/>
    <n v="0"/>
    <m/>
    <n v="0"/>
    <m/>
    <n v="0"/>
    <m/>
    <n v="53.217581661349513"/>
    <n v="37.107997267639931"/>
    <n v="26.572562221065521"/>
    <n v="2.8480621365242027"/>
    <n v="55.969929869399593"/>
    <n v="12.178767286630677"/>
    <n v="37.777232722492336"/>
    <n v="27.170643737917015"/>
    <s v="Resto"/>
    <n v="2024"/>
    <n v="3"/>
    <d v="2025-11-04T00:00:00"/>
    <x v="6"/>
    <x v="29"/>
  </r>
  <r>
    <n v="2025"/>
    <n v="9"/>
    <n v="27"/>
    <x v="32"/>
    <s v="Tecnicos"/>
    <n v="21"/>
    <s v="6f4b6612125fb3a0daecd2799dfd6c9c299424fd920f9b308110a2c1fbd8f443"/>
    <s v="1fdf26a6fd55ee3b01ed15163fbd21c844fce1e79898ad2d3ed4519ab872f9ee"/>
    <x v="28"/>
    <n v="371490.37849999999"/>
    <n v="337107.69295"/>
    <n v="509098.87952000002"/>
    <n v="450453.19225000002"/>
    <n v="128668.00883000001"/>
    <n v="75124.36397999998"/>
    <n v="180847.22189000007"/>
    <n v="52573.870190000023"/>
    <n v="35081594.755000003"/>
    <n v="34439164.060000002"/>
    <n v="141.197"/>
    <n v="136.08000000000001"/>
    <n v="0"/>
    <n v="0"/>
    <n v="131094.54457"/>
    <n v="74342.717510000002"/>
    <n v="365825.99511000002"/>
    <n v="326019.73217999999"/>
    <n v="0"/>
    <n v="0"/>
    <n v="0"/>
    <n v="0"/>
    <n v="0"/>
    <n v="0"/>
    <s v="Tecnicos"/>
    <s v="Daños Sin Autos"/>
    <s v="Diversos"/>
    <x v="7"/>
    <x v="1"/>
    <n v="11052143.52795"/>
    <n v="9306186.5952599999"/>
    <n v="770211891.61088026"/>
    <n v="686509089.51392007"/>
    <n v="736376107.87258017"/>
    <n v="657385268.86126006"/>
    <n v="14178888.769369997"/>
    <n v="13386827.930269996"/>
    <n v="4549067.9512800006"/>
    <n v="4465912.8475300027"/>
    <n v="546908.87187000003"/>
    <n v="498471.63295"/>
    <n v="2.6200246334008459"/>
    <n v="2.5182044223317432"/>
    <n v="34382.685549999995"/>
    <n v="10.199317983259327"/>
    <n v="67.925462102999688"/>
    <n v="67.628260199074191"/>
    <n v="3.3612518473048247"/>
    <n v="3.6224041877873154"/>
    <n v="4.823223096738178E-2"/>
    <n v="5.0448456234308096E-2"/>
    <n v="4.9104621934239458E-2"/>
    <n v="5.1280080177936872E-2"/>
    <m/>
    <m/>
    <m/>
    <n v="0"/>
    <m/>
    <n v="0"/>
    <m/>
    <n v="0"/>
    <m/>
    <n v="71.273341980312409"/>
    <n v="34.635623498388938"/>
    <n v="22.284974668656542"/>
    <n v="2.8284477217755311"/>
    <n v="76.338112139048704"/>
    <n v="12.209771066256337"/>
    <n v="35.835218470623239"/>
    <n v="22.80313434186688"/>
    <s v="Medianas"/>
    <n v="2024"/>
    <n v="3"/>
    <d v="2025-11-04T00:00:00"/>
    <x v="7"/>
    <x v="28"/>
  </r>
  <r>
    <n v="2025"/>
    <n v="9"/>
    <n v="27"/>
    <x v="32"/>
    <s v="Miscelaneos"/>
    <n v="21"/>
    <s v="6f4b6612125fb3a0daecd2799dfd6c9c299424fd920f9b308110a2c1fbd8f443"/>
    <s v="1fdf26a6fd55ee3b01ed15163fbd21c844fce1e79898ad2d3ed4519ab872f9ee"/>
    <x v="27"/>
    <n v="175418.49337000001"/>
    <n v="161363.94"/>
    <n v="240316.07353999998"/>
    <n v="223770.24651999999"/>
    <n v="74278.920399999988"/>
    <n v="57332.320840000037"/>
    <n v="97282.454129999984"/>
    <n v="87338.09362"/>
    <n v="35081594.755000003"/>
    <n v="34439164.060000002"/>
    <n v="141.197"/>
    <n v="136.08000000000001"/>
    <n v="0"/>
    <n v="0"/>
    <n v="74278.920400000003"/>
    <n v="57332.32084"/>
    <n v="177817.49111"/>
    <n v="158602.71408999999"/>
    <n v="0"/>
    <n v="0"/>
    <n v="0"/>
    <n v="0"/>
    <n v="0"/>
    <n v="0"/>
    <s v="Miscelaneos"/>
    <s v="Daños Sin Autos"/>
    <s v="Diversos"/>
    <x v="8"/>
    <x v="1"/>
    <n v="11052143.52795"/>
    <n v="9306186.5952599999"/>
    <n v="770211891.61088026"/>
    <n v="686509089.51392007"/>
    <n v="736376107.87258017"/>
    <n v="657385268.86126006"/>
    <n v="14354404.674479999"/>
    <n v="10957933.478320003"/>
    <n v="2576722.12989"/>
    <n v="2337530.29054"/>
    <n v="546908.87187000003"/>
    <n v="498471.63295"/>
    <n v="1.2220534208699583"/>
    <n v="1.4725763787419819"/>
    <n v="14054.553370000009"/>
    <n v="8.7098476710472106"/>
    <n v="32.074537897000305"/>
    <n v="32.371739800925816"/>
    <n v="1.5871897874505561"/>
    <n v="1.7339426665073414"/>
    <n v="2.2775355104309843E-2"/>
    <n v="2.3821861069989222E-2"/>
    <n v="2.3504996869634032E-2"/>
    <n v="2.4546327343099552E-2"/>
    <m/>
    <m/>
    <m/>
    <n v="0"/>
    <m/>
    <n v="0"/>
    <m/>
    <n v="0"/>
    <m/>
    <n v="29.558544485393522"/>
    <n v="42.3438367147116"/>
    <n v="35.529822115151646"/>
    <n v="2.8826903583573813"/>
    <n v="29.558544485393632"/>
    <n v="12.115036700504689"/>
    <n v="41.772561257233235"/>
    <n v="36.148385712659653"/>
    <s v="Resto"/>
    <n v="2024"/>
    <n v="3"/>
    <d v="2025-11-04T00:00:00"/>
    <x v="8"/>
    <x v="27"/>
  </r>
  <r>
    <n v="2025"/>
    <n v="9"/>
    <n v="27"/>
    <x v="32"/>
    <s v="Automoviles Turistas"/>
    <n v="21"/>
    <s v="6f4b6612125fb3a0daecd2799dfd6c9c299424fd920f9b308110a2c1fbd8f443"/>
    <s v="1fdf26a6fd55ee3b01ed15163fbd21c844fce1e79898ad2d3ed4519ab872f9ee"/>
    <x v="25"/>
    <n v="221514.82994999998"/>
    <n v="188292.70463999998"/>
    <n v="344147.43322999997"/>
    <n v="279200.16735"/>
    <n v="90428.64251999995"/>
    <n v="102549.38235000001"/>
    <n v="140599.79243000009"/>
    <n v="132695.39632"/>
    <n v="35081594.755000003"/>
    <n v="34439164.060000002"/>
    <n v="141.197"/>
    <n v="136.08000000000001"/>
    <n v="0"/>
    <n v="0"/>
    <n v="84715.329400000002"/>
    <n v="102549.38235"/>
    <n v="234229.57733"/>
    <n v="188280.70384"/>
    <n v="0"/>
    <n v="0"/>
    <n v="0"/>
    <n v="0"/>
    <n v="0"/>
    <n v="0"/>
    <s v="Automoviles Turistas"/>
    <s v="Automóviles"/>
    <s v="Automóviles"/>
    <x v="12"/>
    <x v="1"/>
    <n v="11052143.52795"/>
    <n v="9306186.5952599999"/>
    <n v="770211891.61088026"/>
    <n v="686509089.51392007"/>
    <n v="736376107.87258017"/>
    <n v="657385268.86126006"/>
    <n v="1588548.4696399998"/>
    <n v="1271754.1878799999"/>
    <n v="828130.02439999999"/>
    <n v="647638.39746000012"/>
    <n v="8863048.0900400002"/>
    <n v="7413539.4558900008"/>
    <n v="13.944480397264817"/>
    <n v="14.805746773586947"/>
    <n v="33222.125310000003"/>
    <n v="17.643872806181182"/>
    <n v="2.4993075485952856"/>
    <n v="2.539848958251687"/>
    <n v="2.0042702973392124"/>
    <n v="2.0233067832091902"/>
    <n v="2.87602453769841E-2"/>
    <n v="3.0081751374303155E-2"/>
    <n v="2.742756177828903E-2"/>
    <n v="2.8642671741970355E-2"/>
    <m/>
    <m/>
    <m/>
    <n v="0"/>
    <m/>
    <n v="0"/>
    <m/>
    <n v="0"/>
    <m/>
    <n v="-11.819417681748778"/>
    <n v="40.822839057958952"/>
    <n v="54.462748594570307"/>
    <n v="10.919618882978874"/>
    <n v="-17.390697575469105"/>
    <n v="24.404451732370358"/>
    <n v="36.167648153438265"/>
    <n v="54.466219988823681"/>
    <s v="Grandes"/>
    <n v="2024"/>
    <n v="3"/>
    <d v="2025-11-04T00:00:00"/>
    <x v="12"/>
    <x v="25"/>
  </r>
  <r>
    <n v="2025"/>
    <n v="9"/>
    <n v="27"/>
    <x v="32"/>
    <s v="Camiones"/>
    <n v="21"/>
    <s v="6f4b6612125fb3a0daecd2799dfd6c9c299424fd920f9b308110a2c1fbd8f443"/>
    <s v="1fdf26a6fd55ee3b01ed15163fbd21c844fce1e79898ad2d3ed4519ab872f9ee"/>
    <x v="11"/>
    <n v="2784448.45359"/>
    <n v="2389411.33097"/>
    <n v="3563739.2821300002"/>
    <n v="3110106.6533100004"/>
    <n v="1496449.7363300002"/>
    <n v="1471228.5291299988"/>
    <n v="2016496.3018600005"/>
    <n v="2053126.3477400006"/>
    <n v="35081594.755000003"/>
    <n v="34439164.060000002"/>
    <n v="141.197"/>
    <n v="136.08000000000001"/>
    <n v="0"/>
    <n v="0"/>
    <n v="1473255.3129700001"/>
    <n v="1469160.9469900001"/>
    <n v="2611172.91071"/>
    <n v="2279639.1976700001"/>
    <n v="0"/>
    <n v="0"/>
    <n v="0"/>
    <n v="0"/>
    <n v="0"/>
    <n v="0"/>
    <s v="Camiones"/>
    <s v="Automóviles"/>
    <s v="Automóviles"/>
    <x v="10"/>
    <x v="1"/>
    <n v="11052143.52795"/>
    <n v="9306186.5952599999"/>
    <n v="770211891.61088026"/>
    <n v="686509089.51392007"/>
    <n v="736376107.87258017"/>
    <n v="657385268.86126006"/>
    <n v="53875874.311059996"/>
    <n v="49568265.397800006"/>
    <n v="30548482.174040005"/>
    <n v="28997259.902610004"/>
    <n v="8863048.0900400002"/>
    <n v="7413539.4558900008"/>
    <n v="5.1682659245835945"/>
    <n v="4.8204457263014282"/>
    <n v="395037.12262000004"/>
    <n v="16.532822017698876"/>
    <n v="31.416375329375352"/>
    <n v="32.23037181075"/>
    <n v="25.193741345724916"/>
    <n v="25.675514954611156"/>
    <n v="0.36151719856809672"/>
    <n v="0.37812857096007396"/>
    <n v="0.34805239544050509"/>
    <n v="0.36347199186696122"/>
    <m/>
    <m/>
    <m/>
    <n v="0"/>
    <m/>
    <n v="0"/>
    <m/>
    <n v="0"/>
    <m/>
    <n v="1.7142956855870528"/>
    <n v="53.743129430197278"/>
    <n v="61.57284474468203"/>
    <n v="4.8986058547998113"/>
    <n v="0.27868736835052754"/>
    <n v="14.54325374729728"/>
    <n v="56.421208527680747"/>
    <n v="64.447082173864047"/>
    <s v="Grandes"/>
    <n v="2024"/>
    <n v="3"/>
    <d v="2025-11-04T00:00:00"/>
    <x v="10"/>
    <x v="11"/>
  </r>
  <r>
    <n v="2025"/>
    <n v="9"/>
    <n v="27"/>
    <x v="32"/>
    <s v="Automoviles"/>
    <n v="21"/>
    <s v="6f4b6612125fb3a0daecd2799dfd6c9c299424fd920f9b308110a2c1fbd8f443"/>
    <s v="1fdf26a6fd55ee3b01ed15163fbd21c844fce1e79898ad2d3ed4519ab872f9ee"/>
    <x v="3"/>
    <n v="8863048.0900400002"/>
    <n v="7413539.4558900008"/>
    <n v="11663781.825100001"/>
    <n v="9743576.854650002"/>
    <n v="4803065.2147100009"/>
    <n v="4642835.3353500012"/>
    <n v="6456480.9103499996"/>
    <n v="6302533.9069600012"/>
    <n v="35081594.755000003"/>
    <n v="34439164.060000002"/>
    <n v="141.197"/>
    <n v="136.08000000000001"/>
    <n v="0"/>
    <n v="0"/>
    <n v="4757800.1241999995"/>
    <n v="4603322.0971999997"/>
    <n v="7826459.5088"/>
    <n v="6811601.4804399991"/>
    <n v="0"/>
    <n v="0"/>
    <n v="0"/>
    <n v="0"/>
    <n v="0"/>
    <n v="0"/>
    <s v="Automoviles"/>
    <s v="Totales"/>
    <s v="Automoviles Total"/>
    <x v="11"/>
    <x v="1"/>
    <n v="11052143.52795"/>
    <n v="9306186.5952599999"/>
    <n v="770211891.61088026"/>
    <n v="686509089.51392007"/>
    <n v="736376107.87258017"/>
    <n v="657385268.86126006"/>
    <n v="155156263.74667996"/>
    <n v="139227565.87292001"/>
    <n v="88685882.672319964"/>
    <n v="83821223.317339987"/>
    <n v="8863048.0900400002"/>
    <n v="7413539.4558900008"/>
    <n v="5.7123366314817261"/>
    <n v="5.3247641078898917"/>
    <n v="1449508.6341499994"/>
    <n v="19.552180746787219"/>
    <n v="100"/>
    <n v="100"/>
    <n v="80.193023802360599"/>
    <n v="79.662484520415731"/>
    <n v="1.1507285445182027"/>
    <n v="1.2036034297263796"/>
    <n v="1.0798894827654979"/>
    <n v="1.1277313026396114"/>
    <m/>
    <m/>
    <m/>
    <n v="0"/>
    <m/>
    <n v="0"/>
    <m/>
    <n v="0"/>
    <m/>
    <n v="3.4511213038297628"/>
    <n v="54.192024751705084"/>
    <n v="62.626433203391173"/>
    <n v="5.4158171176539476"/>
    <n v="3.3557944401492623"/>
    <n v="14.898963647157547"/>
    <n v="60.791218798875434"/>
    <n v="67.580613904362551"/>
    <s v="Medianas"/>
    <n v="2024"/>
    <n v="3"/>
    <d v="2025-11-04T00:00:00"/>
    <x v="11"/>
    <x v="3"/>
  </r>
  <r>
    <n v="2025"/>
    <n v="9"/>
    <n v="27"/>
    <x v="32"/>
    <s v="Automoviles Residentes"/>
    <n v="21"/>
    <s v="6f4b6612125fb3a0daecd2799dfd6c9c299424fd920f9b308110a2c1fbd8f443"/>
    <s v="1fdf26a6fd55ee3b01ed15163fbd21c844fce1e79898ad2d3ed4519ab872f9ee"/>
    <x v="3"/>
    <n v="5577630.7949200002"/>
    <n v="4713083.9713699995"/>
    <n v="7453274.9464100003"/>
    <n v="6201442.4210499991"/>
    <n v="3128473.3198400009"/>
    <n v="3002855.714149999"/>
    <n v="4189400.4079300007"/>
    <n v="4027885.0881199981"/>
    <n v="35081594.755000003"/>
    <n v="34439164.060000002"/>
    <n v="141.197"/>
    <n v="136.08000000000001"/>
    <n v="0"/>
    <n v="0"/>
    <n v="3116668.0344499997"/>
    <n v="2966201.1588300001"/>
    <n v="4958153.6995799998"/>
    <n v="4219314.4572000001"/>
    <n v="0"/>
    <n v="0"/>
    <n v="0"/>
    <n v="0"/>
    <n v="0"/>
    <n v="0"/>
    <s v="Automoviles Residentes"/>
    <s v="Automóviles"/>
    <s v="Automóviles"/>
    <x v="13"/>
    <x v="1"/>
    <n v="11052143.52795"/>
    <n v="9306186.5952599999"/>
    <n v="770211891.61088026"/>
    <n v="686509089.51392007"/>
    <n v="736376107.87258017"/>
    <n v="657385268.86126006"/>
    <n v="94745679.091170013"/>
    <n v="85247038.221249983"/>
    <n v="54974799.952469975"/>
    <n v="52348957.372600004"/>
    <n v="8863048.0900400002"/>
    <n v="7413539.4558900008"/>
    <n v="5.8869500418619269"/>
    <n v="5.5287363288067226"/>
    <n v="864546.82355000079"/>
    <n v="18.343548063258773"/>
    <n v="62.931293368338558"/>
    <n v="63.574005364272935"/>
    <n v="50.466507070005115"/>
    <n v="50.644632182322191"/>
    <n v="0.72416835622396258"/>
    <n v="0.75744320535249265"/>
    <n v="0.68652899770155695"/>
    <n v="0.71694395883469164"/>
    <m/>
    <m/>
    <m/>
    <n v="0"/>
    <m/>
    <n v="0"/>
    <m/>
    <n v="0"/>
    <m/>
    <n v="4.1832714471784049"/>
    <n v="56.089645135518019"/>
    <n v="63.713180847001304"/>
    <n v="5.6907407076420675"/>
    <n v="5.0727131291173233"/>
    <n v="17.510883577762648"/>
    <n v="62.859447756006624"/>
    <n v="70.300547373717563"/>
    <s v="Medianas"/>
    <n v="2024"/>
    <n v="3"/>
    <d v="2025-11-04T00:00:00"/>
    <x v="13"/>
    <x v="3"/>
  </r>
  <r>
    <n v="2025"/>
    <n v="9"/>
    <n v="27"/>
    <x v="32"/>
    <s v="Otros Automoviles y Obligatorios"/>
    <n v="21"/>
    <s v="6f4b6612125fb3a0daecd2799dfd6c9c299424fd920f9b308110a2c1fbd8f443"/>
    <s v="1fdf26a6fd55ee3b01ed15163fbd21c844fce1e79898ad2d3ed4519ab872f9ee"/>
    <x v="19"/>
    <n v="279454.01157999999"/>
    <n v="122751.44890999999"/>
    <n v="302620.16333000001"/>
    <n v="152827.61294000002"/>
    <n v="87713.51602000001"/>
    <n v="66201.70971999997"/>
    <n v="109984.40813000001"/>
    <n v="88827.074780000068"/>
    <n v="35081594.755000003"/>
    <n v="34439164.060000002"/>
    <n v="141.197"/>
    <n v="136.08000000000001"/>
    <n v="0"/>
    <n v="0"/>
    <n v="83161.447379999998"/>
    <n v="65410.60903"/>
    <n v="22903.321179999999"/>
    <n v="124367.12173"/>
    <n v="0"/>
    <n v="0"/>
    <n v="0"/>
    <n v="0"/>
    <n v="0"/>
    <n v="0"/>
    <s v="Otros Automoviles y Obligatorios"/>
    <s v="Automóviles"/>
    <s v="Automóviles"/>
    <x v="9"/>
    <x v="1"/>
    <n v="11052143.52795"/>
    <n v="9306186.5952599999"/>
    <n v="770211891.61088026"/>
    <n v="686509089.51392007"/>
    <n v="736376107.87258017"/>
    <n v="657385268.86126006"/>
    <n v="4946161.87481"/>
    <n v="3140508.06599"/>
    <n v="2334470.5214099996"/>
    <n v="1827367.6446699991"/>
    <n v="8863048.0900400002"/>
    <n v="7413539.4558900008"/>
    <n v="5.6499164130315656"/>
    <n v="3.9086493755367684"/>
    <n v="156702.56267000001"/>
    <n v="127.65842200762339"/>
    <n v="3.1530237536908001"/>
    <n v="1.6557738667253588"/>
    <n v="2.5285050892913472"/>
    <n v="1.319030600273178"/>
    <n v="3.6282744349159353E-2"/>
    <n v="3.794990203950991E-2"/>
    <n v="1.7880527845146762E-2"/>
    <n v="1.8672680195988153E-2"/>
    <m/>
    <m/>
    <m/>
    <n v="0"/>
    <m/>
    <n v="0"/>
    <m/>
    <n v="0"/>
    <m/>
    <n v="32.494336461979898"/>
    <n v="31.387459970274946"/>
    <n v="53.931509817483573"/>
    <n v="3.7573194956011622"/>
    <n v="27.137552475407677"/>
    <n v="-81.584102887157812"/>
    <n v="363.09776528226638"/>
    <n v="52.594775950516805"/>
    <s v="Grandes"/>
    <n v="2024"/>
    <n v="3"/>
    <d v="2025-11-04T00:00:00"/>
    <x v="9"/>
    <x v="19"/>
  </r>
  <r>
    <n v="2025"/>
    <n v="9"/>
    <n v="27"/>
    <x v="32"/>
    <s v="Daños"/>
    <n v="21"/>
    <s v="6f4b6612125fb3a0daecd2799dfd6c9c299424fd920f9b308110a2c1fbd8f443"/>
    <s v="1fdf26a6fd55ee3b01ed15163fbd21c844fce1e79898ad2d3ed4519ab872f9ee"/>
    <x v="16"/>
    <n v="10912569.822069999"/>
    <n v="9213221.0499400012"/>
    <n v="14460679.551929999"/>
    <n v="12154930.660659999"/>
    <n v="5966563.1769500002"/>
    <n v="5187642.3429999985"/>
    <n v="7781096.6092200093"/>
    <n v="7444401.9707900016"/>
    <n v="35081594.755000003"/>
    <n v="34439164.060000002"/>
    <n v="141.197"/>
    <n v="136.08000000000001"/>
    <n v="0"/>
    <n v="0"/>
    <n v="5533396.4457999999"/>
    <n v="5041877.5002499996"/>
    <n v="9479397.1837399993"/>
    <n v="8206390.8541299999"/>
    <n v="0"/>
    <n v="0"/>
    <n v="0"/>
    <n v="0"/>
    <n v="0"/>
    <n v="0"/>
    <s v="Daños"/>
    <s v="Totales"/>
    <s v="Daños Total"/>
    <x v="23"/>
    <x v="1"/>
    <n v="11052143.52795"/>
    <n v="9306186.5952599999"/>
    <n v="770211891.61088026"/>
    <n v="686509089.51392007"/>
    <n v="736376107.87258017"/>
    <n v="657385268.86126006"/>
    <n v="283175278.75795996"/>
    <n v="248348596.68529999"/>
    <n v="126891670.49083996"/>
    <n v="126522432.59303005"/>
    <n v="10912569.822069999"/>
    <n v="9213221.0499400012"/>
    <n v="3.8536449473745771"/>
    <n v="3.7097938836411957"/>
    <n v="1699348.7721299976"/>
    <n v="18.444676003307926"/>
    <n v="100"/>
    <n v="100"/>
    <n v="98.737134515788455"/>
    <n v="99.001035017207272"/>
    <n v="1.4168269720228044"/>
    <n v="1.4819288275928515"/>
    <n v="1.3420391937510083"/>
    <n v="1.4014949050956655"/>
    <m/>
    <m/>
    <m/>
    <n v="0"/>
    <m/>
    <n v="0"/>
    <m/>
    <n v="0"/>
    <m/>
    <n v="15.014929373476328"/>
    <n v="54.676059573822791"/>
    <n v="56.306500352922519"/>
    <n v="4.7020920710321281"/>
    <n v="9.7487284355010306"/>
    <n v="15.51237751452379"/>
    <n v="58.372872647339115"/>
    <n v="61.438427560546828"/>
    <s v="Medianas"/>
    <n v="2024"/>
    <n v="3"/>
    <d v="2025-11-04T00:00:00"/>
    <x v="23"/>
    <x v="16"/>
  </r>
  <r>
    <n v="2025"/>
    <n v="9"/>
    <n v="27"/>
    <x v="32"/>
    <s v="Daños Sin Autos"/>
    <n v="21"/>
    <s v="6f4b6612125fb3a0daecd2799dfd6c9c299424fd920f9b308110a2c1fbd8f443"/>
    <s v="1fdf26a6fd55ee3b01ed15163fbd21c844fce1e79898ad2d3ed4519ab872f9ee"/>
    <x v="27"/>
    <n v="2049521.7320300001"/>
    <n v="1799681.59405"/>
    <n v="2796897.7268300001"/>
    <n v="2411353.8060100004"/>
    <n v="1163497.9622400005"/>
    <n v="544807.00765000004"/>
    <n v="1324615.6988700002"/>
    <n v="1141868.0638299996"/>
    <n v="35081594.755000003"/>
    <n v="34439164.060000002"/>
    <n v="141.197"/>
    <n v="136.08000000000001"/>
    <n v="0"/>
    <n v="0"/>
    <n v="775596.32159999991"/>
    <n v="438555.40304999996"/>
    <n v="1652937.6749400001"/>
    <n v="1394789.3736899998"/>
    <n v="0"/>
    <n v="0"/>
    <n v="0"/>
    <n v="0"/>
    <n v="0"/>
    <n v="0"/>
    <s v="Daños Sin Autos"/>
    <s v="Totales"/>
    <s v="Daños Sin Autos Total"/>
    <x v="24"/>
    <x v="1"/>
    <n v="11052143.52795"/>
    <n v="9306186.5952599999"/>
    <n v="770211891.61088026"/>
    <n v="686509089.51392007"/>
    <n v="736376107.87258017"/>
    <n v="657385268.86126006"/>
    <n v="128019015.01128"/>
    <n v="109121030.81238005"/>
    <n v="38205787.818519995"/>
    <n v="42701209.275690004"/>
    <n v="10912569.822069999"/>
    <n v="9213221.0499400012"/>
    <n v="1.6009510242282465"/>
    <n v="1.6492527431713206"/>
    <n v="249840.13798000012"/>
    <n v="13.882463364964481"/>
    <n v="18.781293182518468"/>
    <n v="19.533685171503834"/>
    <n v="18.544110713427862"/>
    <n v="19.338550496791534"/>
    <n v="0.26609842750460178"/>
    <n v="0.27832539786647204"/>
    <n v="0.26214971098551032"/>
    <n v="0.27376360245605375"/>
    <m/>
    <m/>
    <m/>
    <n v="0"/>
    <m/>
    <n v="0"/>
    <m/>
    <n v="0"/>
    <m/>
    <n v="113.561489830811"/>
    <n v="56.769242504571295"/>
    <n v="30.272410933756756"/>
    <n v="3.0453447728042997"/>
    <n v="76.852529054709578"/>
    <n v="18.508049037329076"/>
    <n v="46.922296790661107"/>
    <n v="31.442410683827841"/>
    <s v="Resto"/>
    <n v="2024"/>
    <n v="3"/>
    <d v="2025-11-04T00:00:00"/>
    <x v="24"/>
    <x v="27"/>
  </r>
  <r>
    <n v="2025"/>
    <n v="9"/>
    <n v="27"/>
    <x v="32"/>
    <s v="Total General"/>
    <n v="21"/>
    <s v="6f4b6612125fb3a0daecd2799dfd6c9c299424fd920f9b308110a2c1fbd8f443"/>
    <s v="1fdf26a6fd55ee3b01ed15163fbd21c844fce1e79898ad2d3ed4519ab872f9ee"/>
    <x v="7"/>
    <n v="11052143.52795"/>
    <n v="9306186.5952599999"/>
    <n v="14650584.456489999"/>
    <n v="12300167.372890001"/>
    <n v="6061159.9400400016"/>
    <n v="5243998.6496400004"/>
    <n v="7901930.2622000054"/>
    <n v="7512503.6960500022"/>
    <n v="35081594.755000003"/>
    <n v="34439164.060000002"/>
    <n v="141.197"/>
    <n v="136.08000000000001"/>
    <n v="0"/>
    <n v="0"/>
    <n v="5584548.0793599999"/>
    <n v="5087500.70144"/>
    <n v="9543148.0748100001"/>
    <n v="8251938.5347299995"/>
    <n v="0"/>
    <n v="0"/>
    <n v="1791.57347"/>
    <n v="-6822.1004599999997"/>
    <n v="0"/>
    <n v="0"/>
    <s v="Total General"/>
    <s v="Totales"/>
    <s v="Total General"/>
    <x v="26"/>
    <x v="1"/>
    <n v="11052143.52795"/>
    <n v="9306186.5952599999"/>
    <n v="770211891.61088026"/>
    <n v="686509089.51392007"/>
    <n v="736376107.87258017"/>
    <n v="657385268.86126006"/>
    <n v="770211891.61088026"/>
    <n v="686509089.51392007"/>
    <n v="414187189.75591999"/>
    <n v="392042358.71284997"/>
    <n v="11052143.52795"/>
    <n v="9306186.5952599999"/>
    <n v="1.4349484405953146"/>
    <n v="1.3555809729845247"/>
    <n v="1745956.9326900002"/>
    <n v="18.761250000932538"/>
    <n v="100"/>
    <n v="100"/>
    <n v="100"/>
    <n v="100"/>
    <n v="1.4349484405953146"/>
    <n v="1.5008829604588996"/>
    <n v="1.3555809729845247"/>
    <n v="1.4156366192051153"/>
    <m/>
    <n v="2.3260786927776014E-4"/>
    <m/>
    <n v="0"/>
    <m/>
    <n v="8613.673929999999"/>
    <n v="-126.26131761771214"/>
    <n v="0"/>
    <m/>
    <n v="15.582789870781122"/>
    <n v="54.84148775947223"/>
    <n v="56.349597076755067"/>
    <n v="1.4633866256491022"/>
    <n v="9.7699716833319137"/>
    <n v="15.647348009751605"/>
    <n v="58.518929346815"/>
    <n v="61.65218851338016"/>
    <s v="Resto"/>
    <n v="2024"/>
    <n v="3"/>
    <d v="2025-11-04T00:00:00"/>
    <x v="26"/>
    <x v="7"/>
  </r>
  <r>
    <n v="2025"/>
    <n v="9"/>
    <n v="27"/>
    <x v="32"/>
    <s v="Total General Sin Pensiones"/>
    <n v="21"/>
    <s v="6f4b6612125fb3a0daecd2799dfd6c9c299424fd920f9b308110a2c1fbd8f443"/>
    <s v="1fdf26a6fd55ee3b01ed15163fbd21c844fce1e79898ad2d3ed4519ab872f9ee"/>
    <x v="27"/>
    <n v="11052143.52795"/>
    <n v="9306186.5952599999"/>
    <n v="14650584.456489999"/>
    <n v="12300167.372890001"/>
    <n v="6061159.9400400016"/>
    <n v="5243998.6496400004"/>
    <n v="7901930.2622000054"/>
    <n v="7512503.6960500022"/>
    <n v="35081594.755000003"/>
    <n v="34439164.060000002"/>
    <n v="141.197"/>
    <n v="136.08000000000001"/>
    <n v="0"/>
    <n v="0"/>
    <n v="5584548.0793599999"/>
    <n v="5087500.70144"/>
    <n v="9543148.0748100001"/>
    <n v="8251938.5347299995"/>
    <n v="0"/>
    <n v="0"/>
    <n v="1791.57347"/>
    <n v="-6822.1004599999997"/>
    <n v="0"/>
    <n v="0"/>
    <s v="Total General Sin Pensiones"/>
    <s v="Totales"/>
    <s v="Total General Sin Pensiones"/>
    <x v="25"/>
    <x v="1"/>
    <n v="11052143.52795"/>
    <n v="9306186.5952599999"/>
    <n v="770211891.61088026"/>
    <n v="686509089.51392007"/>
    <n v="736376107.87258017"/>
    <n v="657385268.86126006"/>
    <n v="736376107.87258017"/>
    <n v="657385268.86126006"/>
    <n v="388158878.08341002"/>
    <n v="368517055.66387999"/>
    <n v="11052143.52795"/>
    <n v="9306186.5952599999"/>
    <n v="1.5008829604588996"/>
    <n v="1.4156366192051153"/>
    <n v="1745956.9326900002"/>
    <n v="18.761250000932538"/>
    <n v="100"/>
    <n v="100"/>
    <n v="100"/>
    <n v="100"/>
    <n v="1.4349484405953146"/>
    <n v="1.5008829604588996"/>
    <n v="1.3555809729845247"/>
    <n v="1.4156366192051153"/>
    <m/>
    <n v="2.4329598025334186E-4"/>
    <m/>
    <n v="0"/>
    <m/>
    <n v="8613.673929999999"/>
    <n v="-126.26131761771214"/>
    <n v="0"/>
    <m/>
    <n v="15.582789870781122"/>
    <n v="54.84148775947223"/>
    <n v="56.349597076755067"/>
    <n v="1.5615152151015701"/>
    <n v="9.7699716833319137"/>
    <n v="15.647348009751605"/>
    <n v="58.518929346815"/>
    <n v="61.65218851338016"/>
    <s v="Resto"/>
    <n v="2024"/>
    <n v="3"/>
    <d v="2025-11-04T00:00:00"/>
    <x v="25"/>
    <x v="27"/>
  </r>
  <r>
    <n v="2025"/>
    <n v="9"/>
    <n v="77"/>
    <x v="33"/>
    <s v="Accidentes y Enfermedades Total"/>
    <n v="49"/>
    <s v="0e17daca5f3e175f448bacace3bc0da47d0655a74c8dd0dc497a3afbdad95f1f"/>
    <s v="1fdf26a6fd55ee3b01ed15163fbd21c844fce1e79898ad2d3ed4519ab872f9ee"/>
    <x v="34"/>
    <n v="344160.47151"/>
    <n v="346403.66811999999"/>
    <n v="433463.30070000002"/>
    <n v="441128.93122999993"/>
    <n v="71833.067760000005"/>
    <n v="55932.517449999999"/>
    <n v="85795.333930000008"/>
    <n v="62491.544449999987"/>
    <n v="35081594.755000003"/>
    <n v="34439164.060000002"/>
    <n v="141.197"/>
    <n v="136.08000000000001"/>
    <n v="0"/>
    <n v="0"/>
    <n v="71856.28026"/>
    <n v="55490.679950000005"/>
    <n v="339276.49119999999"/>
    <n v="330226.00280999998"/>
    <n v="0"/>
    <n v="0"/>
    <n v="0"/>
    <n v="0"/>
    <n v="0"/>
    <n v="0"/>
    <s v="Accidentes y Enfermedades Total"/>
    <s v="Totales"/>
    <s v="Accidentes y Enfermedades Total"/>
    <x v="2"/>
    <x v="1"/>
    <n v="12979804.617629999"/>
    <n v="12695334.40454"/>
    <n v="770211891.61088026"/>
    <n v="686509089.51392007"/>
    <n v="736376107.87258017"/>
    <n v="657385268.86126006"/>
    <n v="141339793.77810001"/>
    <n v="126298754.30562"/>
    <n v="98393742.550229996"/>
    <n v="90991856.303689986"/>
    <n v="344160.47151"/>
    <n v="346403.66811999999"/>
    <n v="0.24349863708611566"/>
    <n v="0.27427322622815914"/>
    <n v="-2243.1966099999845"/>
    <n v="-0.64756722184099447"/>
    <n v="100"/>
    <n v="100"/>
    <n v="2.6515073350375342"/>
    <n v="2.7285903394251827"/>
    <n v="4.4683868849414464E-2"/>
    <n v="4.6737050242476402E-2"/>
    <n v="5.0458715465117827E-2"/>
    <n v="5.2694163457609793E-2"/>
    <m/>
    <m/>
    <m/>
    <n v="0"/>
    <m/>
    <n v="0"/>
    <m/>
    <n v="0"/>
    <m/>
    <n v="28.428096990653163"/>
    <n v="20.871969242961942"/>
    <n v="16.146629668662762"/>
    <n v="7.3005727699939071E-2"/>
    <n v="29.49252077059834"/>
    <n v="2.740695255063641"/>
    <n v="21.179268862940894"/>
    <n v="16.803849326767679"/>
    <s v="Resto"/>
    <n v="2024"/>
    <n v="3"/>
    <d v="2025-11-04T00:00:00"/>
    <x v="2"/>
    <x v="34"/>
  </r>
  <r>
    <n v="2025"/>
    <n v="9"/>
    <n v="77"/>
    <x v="33"/>
    <s v="GMM. Individual"/>
    <n v="49"/>
    <s v="0e17daca5f3e175f448bacace3bc0da47d0655a74c8dd0dc497a3afbdad95f1f"/>
    <s v="1fdf26a6fd55ee3b01ed15163fbd21c844fce1e79898ad2d3ed4519ab872f9ee"/>
    <x v="33"/>
    <n v="85314.936150000009"/>
    <n v="83541.331219999993"/>
    <n v="110531.72469"/>
    <n v="118240.23885999998"/>
    <n v="33486.597240000003"/>
    <n v="29704.326680000002"/>
    <n v="41502.742839999999"/>
    <n v="42651.460019999999"/>
    <n v="35081594.755000003"/>
    <n v="34439164.060000002"/>
    <n v="141.197"/>
    <n v="136.08000000000001"/>
    <n v="0"/>
    <n v="0"/>
    <n v="33486.597239999996"/>
    <n v="29704.326679999998"/>
    <n v="88826.985979999998"/>
    <n v="83390.76066"/>
    <n v="0"/>
    <n v="0"/>
    <n v="0"/>
    <n v="0"/>
    <n v="0"/>
    <n v="0"/>
    <s v="GMM. Individual"/>
    <s v="Accidentes y Enfermedades"/>
    <s v="Gastos Medicos"/>
    <x v="38"/>
    <x v="1"/>
    <n v="12979804.617629999"/>
    <n v="12695334.40454"/>
    <n v="770211891.61088026"/>
    <n v="686509089.51392007"/>
    <n v="736376107.87258017"/>
    <n v="657385268.86126006"/>
    <n v="64432853.400370002"/>
    <n v="58098326.261530012"/>
    <n v="45110846.690220006"/>
    <n v="40981977.13877999"/>
    <n v="344160.47151"/>
    <n v="346403.66811999999"/>
    <n v="0.13240906097992255"/>
    <n v="0.14379300850068918"/>
    <n v="1773.6049300000159"/>
    <n v="2.1230268947107778"/>
    <n v="24.789289651912007"/>
    <n v="24.116757098270647"/>
    <n v="0.65728983342414737"/>
    <n v="0.65804750436604986"/>
    <n v="1.1076813676761834E-2"/>
    <n v="1.1585782759367119E-2"/>
    <n v="1.2169005843629992E-2"/>
    <n v="1.2708123406037448E-2"/>
    <m/>
    <m/>
    <m/>
    <n v="0"/>
    <m/>
    <n v="0"/>
    <m/>
    <n v="0"/>
    <m/>
    <n v="12.73306276471371"/>
    <n v="39.250568248828252"/>
    <n v="35.556444033404048"/>
    <n v="7.4231808305340166E-2"/>
    <n v="12.73306276471371"/>
    <n v="6.5189779742680587"/>
    <n v="37.698675543871019"/>
    <n v="35.620644835115719"/>
    <s v="Resto"/>
    <n v="2024"/>
    <n v="3"/>
    <d v="2025-11-04T00:00:00"/>
    <x v="38"/>
    <x v="33"/>
  </r>
  <r>
    <n v="2025"/>
    <n v="9"/>
    <n v="77"/>
    <x v="33"/>
    <s v="Gastos Medicos"/>
    <n v="49"/>
    <s v="0e17daca5f3e175f448bacace3bc0da47d0655a74c8dd0dc497a3afbdad95f1f"/>
    <s v="1fdf26a6fd55ee3b01ed15163fbd21c844fce1e79898ad2d3ed4519ab872f9ee"/>
    <x v="33"/>
    <n v="85314.936150000009"/>
    <n v="83541.331219999993"/>
    <n v="110531.72469000002"/>
    <n v="118240.23885999998"/>
    <n v="33486.597240000003"/>
    <n v="29704.326680000002"/>
    <n v="41502.742839999999"/>
    <n v="42651.460019999999"/>
    <n v="35081594.755000003"/>
    <n v="34439164.060000002"/>
    <n v="141.197"/>
    <n v="136.08000000000001"/>
    <n v="0"/>
    <n v="0"/>
    <n v="33486.597239999996"/>
    <n v="29704.326679999998"/>
    <n v="88826.985979999998"/>
    <n v="83390.76066"/>
    <n v="0"/>
    <n v="0"/>
    <n v="0"/>
    <n v="0"/>
    <n v="0"/>
    <n v="0"/>
    <s v="Gastos Medicos"/>
    <s v="Accidentes y Enfermedades"/>
    <s v="Gastos Medicos"/>
    <x v="28"/>
    <x v="1"/>
    <n v="12979804.617629999"/>
    <n v="12695334.40454"/>
    <n v="770211891.61088026"/>
    <n v="686509089.51392007"/>
    <n v="736376107.87258017"/>
    <n v="657385268.86126006"/>
    <n v="132603313.30395003"/>
    <n v="117579278.29793002"/>
    <n v="94497674.830779999"/>
    <n v="87465178.161119998"/>
    <n v="344160.47151"/>
    <n v="346403.66811999999"/>
    <n v="6.4338464872625942E-2"/>
    <n v="7.1051066505373114E-2"/>
    <n v="1773.6049300000159"/>
    <n v="2.1230268947107778"/>
    <n v="24.789289651912007"/>
    <n v="24.116757098270647"/>
    <n v="0.65728983342414737"/>
    <n v="0.65804750436604986"/>
    <n v="1.1076813676761834E-2"/>
    <n v="1.1585782759367119E-2"/>
    <n v="1.2169005843629992E-2"/>
    <n v="1.2708123406037448E-2"/>
    <m/>
    <m/>
    <m/>
    <n v="0"/>
    <m/>
    <n v="0"/>
    <m/>
    <n v="0"/>
    <m/>
    <n v="12.73306276471371"/>
    <n v="39.250568248828252"/>
    <n v="35.556444033404048"/>
    <n v="3.5436424546916652E-2"/>
    <n v="12.73306276471371"/>
    <n v="6.5189779742680587"/>
    <n v="37.698675543871019"/>
    <n v="35.620644835115719"/>
    <s v="Resto"/>
    <n v="2024"/>
    <n v="3"/>
    <d v="2025-11-04T00:00:00"/>
    <x v="28"/>
    <x v="33"/>
  </r>
  <r>
    <n v="2025"/>
    <n v="9"/>
    <n v="77"/>
    <x v="33"/>
    <s v="AP Gpo y Col"/>
    <n v="49"/>
    <s v="0e17daca5f3e175f448bacace3bc0da47d0655a74c8dd0dc497a3afbdad95f1f"/>
    <s v="1fdf26a6fd55ee3b01ed15163fbd21c844fce1e79898ad2d3ed4519ab872f9ee"/>
    <x v="10"/>
    <n v="69872.955099999992"/>
    <n v="76170.69803"/>
    <n v="69818.094629999992"/>
    <n v="75765.758000000002"/>
    <n v="-130.42305999999999"/>
    <n v="2741.8547800000001"/>
    <n v="-702.76535000000013"/>
    <n v="3434.4056700000001"/>
    <n v="35081594.755000003"/>
    <n v="34439164.060000002"/>
    <n v="141.197"/>
    <n v="136.08000000000001"/>
    <n v="0"/>
    <n v="0"/>
    <n v="-130.42305999999999"/>
    <n v="2741.8547799999997"/>
    <n v="66781.302490000002"/>
    <n v="71828.189259999999"/>
    <n v="0"/>
    <n v="0"/>
    <n v="0"/>
    <n v="0"/>
    <n v="0"/>
    <n v="0"/>
    <s v="AP Gpo y Col"/>
    <s v="Accidentes y Enfermedades"/>
    <s v="Accidentes Personales"/>
    <x v="3"/>
    <x v="1"/>
    <n v="12979804.617629999"/>
    <n v="12695334.40454"/>
    <n v="770211891.61088026"/>
    <n v="686509089.51392007"/>
    <n v="736376107.87258017"/>
    <n v="657385268.86126006"/>
    <n v="2314846.5560099999"/>
    <n v="2258296.9561299994"/>
    <n v="870337.63396000001"/>
    <n v="837886.56105000013"/>
    <n v="344160.47151"/>
    <n v="346403.66811999999"/>
    <n v="3.018470270463065"/>
    <n v="3.3729265685471352"/>
    <n v="-6297.7429300000076"/>
    <n v="-8.2679338549840118"/>
    <n v="20.302434731517312"/>
    <n v="21.988998685664381"/>
    <n v="0.53832054609738944"/>
    <n v="0.59998969387336865"/>
    <n v="9.0719133086691675E-3"/>
    <n v="9.4887591209152251E-3"/>
    <n v="1.1095366280427888E-2"/>
    <n v="1.1586918910115658E-2"/>
    <m/>
    <m/>
    <m/>
    <n v="0"/>
    <m/>
    <n v="0"/>
    <m/>
    <n v="0"/>
    <m/>
    <n v="-104.75674572378337"/>
    <n v="-0.18665742677312355"/>
    <n v="3.5996188178820612"/>
    <n v="-1.4985340735707418E-2"/>
    <n v="-104.75674572378337"/>
    <n v="-7.0263316143631798"/>
    <n v="-0.19529876647663449"/>
    <n v="3.8172405684280499"/>
    <s v="Medianas"/>
    <n v="2024"/>
    <n v="3"/>
    <d v="2025-11-04T00:00:00"/>
    <x v="3"/>
    <x v="10"/>
  </r>
  <r>
    <n v="2025"/>
    <n v="9"/>
    <n v="77"/>
    <x v="33"/>
    <s v="AP Individual"/>
    <n v="49"/>
    <s v="0e17daca5f3e175f448bacace3bc0da47d0655a74c8dd0dc497a3afbdad95f1f"/>
    <s v="1fdf26a6fd55ee3b01ed15163fbd21c844fce1e79898ad2d3ed4519ab872f9ee"/>
    <x v="11"/>
    <n v="188972.58025999999"/>
    <n v="186691.63887"/>
    <n v="253113.48138000001"/>
    <n v="247122.93436999997"/>
    <n v="38476.893579999996"/>
    <n v="23486.33599"/>
    <n v="44995.356440000003"/>
    <n v="16405.678759999999"/>
    <n v="35081594.755000003"/>
    <n v="34439164.060000002"/>
    <n v="141.197"/>
    <n v="136.08000000000001"/>
    <n v="0"/>
    <n v="0"/>
    <n v="38500.106079999998"/>
    <n v="23044.498489999998"/>
    <n v="183668.20272999999"/>
    <n v="175007.05288999999"/>
    <n v="0"/>
    <n v="0"/>
    <n v="0"/>
    <n v="0"/>
    <n v="0"/>
    <n v="0"/>
    <s v="AP Individual"/>
    <s v="Accidentes y Enfermedades"/>
    <s v="Accidentes Personales"/>
    <x v="4"/>
    <x v="1"/>
    <n v="12979804.617629999"/>
    <n v="12695334.40454"/>
    <n v="770211891.61088026"/>
    <n v="686509089.51392007"/>
    <n v="736376107.87258017"/>
    <n v="657385268.86126006"/>
    <n v="2929566.2910799994"/>
    <n v="2813051.1417699996"/>
    <n v="332143.84261000005"/>
    <n v="315618.19761999999"/>
    <n v="344160.47151"/>
    <n v="346403.66811999999"/>
    <n v="6.4505309483996784"/>
    <n v="6.636624414603844"/>
    <n v="2280.9413899999927"/>
    <n v="1.2217694395988854"/>
    <n v="54.90827561657067"/>
    <n v="53.894244216064969"/>
    <n v="1.4558969555159973"/>
    <n v="1.4705531411857642"/>
    <n v="2.4535141863983458E-2"/>
    <n v="2.5662508362194057E-2"/>
    <n v="2.7194343341059947E-2"/>
    <n v="2.839912114145669E-2"/>
    <m/>
    <m/>
    <m/>
    <n v="0"/>
    <m/>
    <n v="0"/>
    <m/>
    <n v="0"/>
    <m/>
    <n v="63.826718634965744"/>
    <n v="20.361098698584282"/>
    <n v="12.5802827229742"/>
    <n v="11.584406706939673"/>
    <n v="67.068535237192734"/>
    <n v="4.9490290231011036"/>
    <n v="20.961769924104271"/>
    <n v="13.167754161590578"/>
    <s v="Grandes"/>
    <n v="2024"/>
    <n v="3"/>
    <d v="2025-11-04T00:00:00"/>
    <x v="4"/>
    <x v="11"/>
  </r>
  <r>
    <n v="2025"/>
    <n v="9"/>
    <n v="77"/>
    <x v="33"/>
    <s v="Accidentes Personales"/>
    <n v="49"/>
    <s v="0e17daca5f3e175f448bacace3bc0da47d0655a74c8dd0dc497a3afbdad95f1f"/>
    <s v="1fdf26a6fd55ee3b01ed15163fbd21c844fce1e79898ad2d3ed4519ab872f9ee"/>
    <x v="3"/>
    <n v="258845.53536000001"/>
    <n v="262862.33689999999"/>
    <n v="322931.57601000008"/>
    <n v="322888.69236999995"/>
    <n v="38346.470520000003"/>
    <n v="26228.190770000001"/>
    <n v="44292.591090000002"/>
    <n v="19840.084429999995"/>
    <n v="35081594.755000003"/>
    <n v="34439164.060000002"/>
    <n v="141.197"/>
    <n v="136.08000000000001"/>
    <n v="0"/>
    <n v="0"/>
    <n v="38369.683020000004"/>
    <n v="25786.35327"/>
    <n v="250449.50521999999"/>
    <n v="246835.24215000001"/>
    <n v="0"/>
    <n v="0"/>
    <n v="0"/>
    <n v="0"/>
    <n v="0"/>
    <n v="0"/>
    <s v="Accidentes Personales"/>
    <s v="Accidentes y Enfermedades"/>
    <s v="Accidentes Personales"/>
    <x v="5"/>
    <x v="1"/>
    <n v="12979804.617629999"/>
    <n v="12695334.40454"/>
    <n v="770211891.61088026"/>
    <n v="686509089.51392007"/>
    <n v="736376107.87258017"/>
    <n v="657385268.86126006"/>
    <n v="5244412.8470900012"/>
    <n v="5071348.0979000004"/>
    <n v="1202481.4765700002"/>
    <n v="1153504.7586699999"/>
    <n v="344160.47151"/>
    <n v="346403.66811999999"/>
    <n v="4.9356437585501522"/>
    <n v="5.1832832577367132"/>
    <n v="-4016.8015399999858"/>
    <n v="-1.528100825462908"/>
    <n v="75.210710348088"/>
    <n v="75.883242901729346"/>
    <n v="1.9942175016133872"/>
    <n v="2.0705428350591326"/>
    <n v="3.3607055172652632E-2"/>
    <n v="3.5151267483109282E-2"/>
    <n v="3.8289709621487832E-2"/>
    <n v="3.9986040051572344E-2"/>
    <m/>
    <m/>
    <m/>
    <n v="0"/>
    <m/>
    <n v="0"/>
    <m/>
    <n v="0"/>
    <m/>
    <n v="46.203262193216091"/>
    <n v="14.814422225466659"/>
    <n v="9.977918890669347"/>
    <n v="3.18894480016281"/>
    <n v="48.79840750742963"/>
    <n v="1.4642411020884927"/>
    <n v="15.320326940272967"/>
    <n v="10.446787519235125"/>
    <s v="Medianas"/>
    <n v="2024"/>
    <n v="3"/>
    <d v="2025-11-04T00:00:00"/>
    <x v="5"/>
    <x v="3"/>
  </r>
  <r>
    <n v="2025"/>
    <n v="9"/>
    <n v="77"/>
    <x v="33"/>
    <s v="Vida Individual"/>
    <n v="49"/>
    <s v="0e17daca5f3e175f448bacace3bc0da47d0655a74c8dd0dc497a3afbdad95f1f"/>
    <s v="1fdf26a6fd55ee3b01ed15163fbd21c844fce1e79898ad2d3ed4519ab872f9ee"/>
    <x v="4"/>
    <n v="12412882.87583"/>
    <n v="12199874.148209998"/>
    <n v="16088658.190050004"/>
    <n v="15165167.90353"/>
    <n v="3307849.0408099997"/>
    <n v="2302869.3796100002"/>
    <n v="4207132.6912700003"/>
    <n v="2933942.7159200003"/>
    <n v="35081594.755000003"/>
    <n v="34439164.060000002"/>
    <n v="141.197"/>
    <n v="136.08000000000001"/>
    <n v="0"/>
    <n v="0"/>
    <n v="3302487.1663099998"/>
    <n v="2299993.6669399999"/>
    <n v="2771138.1729299999"/>
    <n v="2032200.3041700001"/>
    <n v="8782529.4164999984"/>
    <n v="9541650.1294199992"/>
    <n v="3630353.45933"/>
    <n v="2658224.0187900001"/>
    <n v="0"/>
    <n v="0"/>
    <s v="Vida Individual"/>
    <s v="Vida"/>
    <s v="Vida"/>
    <x v="35"/>
    <x v="1"/>
    <n v="12979804.617629999"/>
    <n v="12695334.40454"/>
    <n v="770211891.61088026"/>
    <n v="686509089.51392007"/>
    <n v="736376107.87258017"/>
    <n v="657385268.86126006"/>
    <n v="237940342.15414003"/>
    <n v="211843669.84491"/>
    <n v="117088322.10185003"/>
    <n v="108945740.33868003"/>
    <n v="12635644.146120001"/>
    <n v="12348930.73642"/>
    <n v="5.2168046676964162"/>
    <n v="5.7589042698993476"/>
    <n v="213008.72762000188"/>
    <n v="1.7459911883702217"/>
    <n v="98.237040646966918"/>
    <n v="98.792959557458701"/>
    <n v="95.632278308488793"/>
    <n v="96.097304406941646"/>
    <n v="1.6116192194681318"/>
    <n v="1.6856715940569165"/>
    <n v="1.7770885097600191"/>
    <n v="1.8558179998987412"/>
    <n v="3.6910636241796237"/>
    <n v="1.5257410435167915"/>
    <m/>
    <n v="-759120.71292000078"/>
    <n v="-7.9558640552055637"/>
    <n v="972129.44053999986"/>
    <n v="36.570636397398303"/>
    <n v="0"/>
    <m/>
    <n v="43.640324114700626"/>
    <n v="26.648515690508496"/>
    <n v="18.876173242720572"/>
    <n v="2.8250887718184616"/>
    <n v="43.586793902078689"/>
    <n v="36.361468268837797"/>
    <n v="119.17439550905505"/>
    <n v="113.17750825154872"/>
    <s v="Medianas"/>
    <n v="2024"/>
    <n v="3"/>
    <d v="2025-11-04T00:00:00"/>
    <x v="35"/>
    <x v="4"/>
  </r>
  <r>
    <n v="2025"/>
    <n v="9"/>
    <n v="77"/>
    <x v="33"/>
    <s v="Vida Gpo y Col"/>
    <n v="49"/>
    <s v="0e17daca5f3e175f448bacace3bc0da47d0655a74c8dd0dc497a3afbdad95f1f"/>
    <s v="1fdf26a6fd55ee3b01ed15163fbd21c844fce1e79898ad2d3ed4519ab872f9ee"/>
    <x v="2"/>
    <n v="222761.27028999999"/>
    <n v="149056.58821000002"/>
    <n v="782584.70681"/>
    <n v="775025.69582000002"/>
    <n v="295706.21791000001"/>
    <n v="303187.08716000005"/>
    <n v="387453.33516000002"/>
    <n v="423204.28350000008"/>
    <n v="35081594.755000003"/>
    <n v="34439164.060000002"/>
    <n v="141.197"/>
    <n v="136.08000000000001"/>
    <n v="0"/>
    <n v="0"/>
    <n v="260835.80747"/>
    <n v="234831.63454999999"/>
    <n v="352039.48745999997"/>
    <n v="341761.77030000003"/>
    <n v="225054.44115"/>
    <n v="150142.36155999999"/>
    <n v="-2293.1708599999997"/>
    <n v="-1085.7733500000002"/>
    <n v="0"/>
    <n v="0"/>
    <s v="Vida Gpo y Col"/>
    <s v="Vida"/>
    <s v="Vida"/>
    <x v="37"/>
    <x v="1"/>
    <n v="12979804.617629999"/>
    <n v="12695334.40454"/>
    <n v="770211891.61088026"/>
    <n v="686509089.51392007"/>
    <n v="736376107.87258017"/>
    <n v="657385268.86126006"/>
    <n v="73920693.182379976"/>
    <n v="70894248.025429994"/>
    <n v="45785142.94049"/>
    <n v="42057026.428480007"/>
    <n v="12635644.146120001"/>
    <n v="12348930.73642"/>
    <n v="0.30135170640296194"/>
    <n v="0.21025201953835934"/>
    <n v="73704.68207999997"/>
    <n v="49.447450102749116"/>
    <n v="1.7629593530330845"/>
    <n v="1.2070404425412791"/>
    <n v="1.716214356473682"/>
    <n v="1.1741052536331429"/>
    <n v="2.8922076212573138E-2"/>
    <n v="3.0251018183298495E-2"/>
    <n v="2.1712252683433356E-2"/>
    <n v="2.2674160080921758E-2"/>
    <n v="0.30445391061842053"/>
    <n v="-3.1022042154585866E-3"/>
    <m/>
    <n v="74912.079590000008"/>
    <n v="49.894033110744431"/>
    <n v="-1207.3975099999996"/>
    <n v="111.20161588051496"/>
    <n v="0"/>
    <m/>
    <n v="-2.4674102449660729"/>
    <n v="132.74579442155147"/>
    <n v="203.40401642150266"/>
    <n v="0.64585627327700834"/>
    <n v="11.073539120839037"/>
    <n v="3.0072752581361328"/>
    <n v="74.092769919634975"/>
    <n v="68.712083959497193"/>
    <s v="Resto"/>
    <n v="2024"/>
    <n v="3"/>
    <d v="2025-11-04T00:00:00"/>
    <x v="37"/>
    <x v="2"/>
  </r>
  <r>
    <n v="2025"/>
    <n v="9"/>
    <n v="77"/>
    <x v="33"/>
    <s v="Vida Total"/>
    <n v="49"/>
    <s v="0e17daca5f3e175f448bacace3bc0da47d0655a74c8dd0dc497a3afbdad95f1f"/>
    <s v="1fdf26a6fd55ee3b01ed15163fbd21c844fce1e79898ad2d3ed4519ab872f9ee"/>
    <x v="0"/>
    <n v="12635644.146120001"/>
    <n v="12348930.73642"/>
    <n v="16871242.89686"/>
    <n v="15940193.599349998"/>
    <n v="3603555.2587200003"/>
    <n v="2606056.4667699998"/>
    <n v="4594586.0264300006"/>
    <n v="3357146.9994199998"/>
    <n v="35081594.755000003"/>
    <n v="34439164.060000002"/>
    <n v="141.197"/>
    <n v="136.08000000000001"/>
    <n v="0"/>
    <n v="0"/>
    <n v="3563322.9737800001"/>
    <n v="2534825.30149"/>
    <n v="3123177.6603899999"/>
    <n v="2373962.0744699999"/>
    <n v="9007583.8576499987"/>
    <n v="9691792.4909799993"/>
    <n v="3628060.28847"/>
    <n v="2657138.2454400002"/>
    <n v="0"/>
    <n v="0"/>
    <s v="Vida Total"/>
    <s v="Totales"/>
    <s v="Vida Total"/>
    <x v="36"/>
    <x v="1"/>
    <n v="12979804.617629999"/>
    <n v="12695334.40454"/>
    <n v="770211891.61088026"/>
    <n v="686509089.51392007"/>
    <n v="736376107.87258017"/>
    <n v="657385268.86126006"/>
    <n v="311861035.33652008"/>
    <n v="282737917.87033993"/>
    <n v="162873465.04233998"/>
    <n v="151002766.76715994"/>
    <n v="12635644.146120001"/>
    <n v="12348930.73642"/>
    <n v="4.0516905654742175"/>
    <n v="4.3676245582607232"/>
    <n v="286713.40970000066"/>
    <n v="2.3217670891489739"/>
    <n v="100"/>
    <n v="100"/>
    <n v="97.348492664962478"/>
    <n v="97.271409660574818"/>
    <n v="1.6405412956807048"/>
    <n v="1.7159226122402151"/>
    <n v="1.7988007624434528"/>
    <n v="1.8784921599796631"/>
    <n v="2.8883325702841267"/>
    <n v="1.1633579951900908"/>
    <m/>
    <n v="-684208.63333000056"/>
    <n v="-7.0596706849303974"/>
    <n v="970922.04302999983"/>
    <n v="36.540140306821826"/>
    <n v="0"/>
    <m/>
    <n v="38.276177230584764"/>
    <n v="28.518967589211002"/>
    <n v="21.103498937637617"/>
    <n v="2.2124876251532029"/>
    <n v="40.574696476535777"/>
    <n v="31.559711672616618"/>
    <n v="114.09286826593905"/>
    <n v="106.77614982774793"/>
    <s v="Medianas"/>
    <n v="2024"/>
    <n v="3"/>
    <d v="2025-11-04T00:00:00"/>
    <x v="36"/>
    <x v="0"/>
  </r>
  <r>
    <n v="2025"/>
    <n v="9"/>
    <n v="77"/>
    <x v="33"/>
    <s v="Total General Sin Pensiones"/>
    <n v="49"/>
    <s v="0e17daca5f3e175f448bacace3bc0da47d0655a74c8dd0dc497a3afbdad95f1f"/>
    <s v="1fdf26a6fd55ee3b01ed15163fbd21c844fce1e79898ad2d3ed4519ab872f9ee"/>
    <x v="29"/>
    <n v="12979804.617629999"/>
    <n v="12695334.40454"/>
    <n v="17304706.197559997"/>
    <n v="16381322.530579999"/>
    <n v="3675388.3264800003"/>
    <n v="2661988.98422"/>
    <n v="4680381.3603600003"/>
    <n v="3419638.5438699997"/>
    <n v="35081594.755000003"/>
    <n v="34439164.060000002"/>
    <n v="141.197"/>
    <n v="136.08000000000001"/>
    <n v="0"/>
    <n v="0"/>
    <n v="3635179.25404"/>
    <n v="2590315.9814400002"/>
    <n v="3462454.1515900004"/>
    <n v="2704188.0772800003"/>
    <n v="9007583.8576499987"/>
    <n v="9691792.4909799993"/>
    <n v="3628060.28847"/>
    <n v="2657138.2454400002"/>
    <n v="0"/>
    <n v="0"/>
    <s v="Total General Sin Pensiones"/>
    <s v="Totales"/>
    <s v="Total General Sin Pensiones"/>
    <x v="25"/>
    <x v="1"/>
    <n v="12979804.617629999"/>
    <n v="12695334.40454"/>
    <n v="770211891.61088026"/>
    <n v="686509089.51392007"/>
    <n v="736376107.87258017"/>
    <n v="657385268.86126006"/>
    <n v="736376107.87258017"/>
    <n v="657385268.86126006"/>
    <n v="388158878.08341002"/>
    <n v="368517055.66387999"/>
    <n v="12979804.617629999"/>
    <n v="12695334.40454"/>
    <n v="1.7626596624826911"/>
    <n v="1.9311863234372733"/>
    <n v="284470.21308999881"/>
    <n v="2.2407461199940526"/>
    <n v="100"/>
    <n v="100"/>
    <n v="100"/>
    <n v="100"/>
    <n v="1.6852251645301191"/>
    <n v="1.7626596624826911"/>
    <n v="1.8492594779085707"/>
    <n v="1.9311863234372733"/>
    <n v="1.2232314114146461"/>
    <n v="0.49269120082556861"/>
    <m/>
    <n v="-684208.63333000056"/>
    <n v="-7.0596706849303974"/>
    <n v="970922.04302999983"/>
    <n v="36.540140306821826"/>
    <n v="0"/>
    <m/>
    <n v="38.069253789828906"/>
    <n v="28.316206867150012"/>
    <n v="20.968246281626435"/>
    <n v="0.94687730566095918"/>
    <n v="40.337290125475064"/>
    <n v="28.04043404675831"/>
    <n v="104.988516667309"/>
    <n v="95.789046745796696"/>
    <s v="Resto"/>
    <n v="2024"/>
    <n v="3"/>
    <d v="2025-11-04T00:00:00"/>
    <x v="25"/>
    <x v="29"/>
  </r>
  <r>
    <n v="2025"/>
    <n v="9"/>
    <n v="77"/>
    <x v="33"/>
    <s v="Total General"/>
    <n v="49"/>
    <s v="0e17daca5f3e175f448bacace3bc0da47d0655a74c8dd0dc497a3afbdad95f1f"/>
    <s v="1fdf26a6fd55ee3b01ed15163fbd21c844fce1e79898ad2d3ed4519ab872f9ee"/>
    <x v="29"/>
    <n v="12979804.617629999"/>
    <n v="12695334.40454"/>
    <n v="17304706.197559997"/>
    <n v="16381322.530579999"/>
    <n v="3675388.3264800003"/>
    <n v="2661988.98422"/>
    <n v="4680381.3603600003"/>
    <n v="3419638.5438699997"/>
    <n v="35081594.755000003"/>
    <n v="34439164.060000002"/>
    <n v="141.197"/>
    <n v="136.08000000000001"/>
    <n v="0"/>
    <n v="0"/>
    <n v="3635179.25404"/>
    <n v="2590315.9814400002"/>
    <n v="3462454.1515900004"/>
    <n v="2704188.0772800003"/>
    <n v="9007583.8576499987"/>
    <n v="9691792.4909799993"/>
    <n v="3628060.28847"/>
    <n v="2657138.2454400002"/>
    <n v="0"/>
    <n v="0"/>
    <s v="Total General"/>
    <s v="Totales"/>
    <s v="Total General"/>
    <x v="26"/>
    <x v="1"/>
    <n v="12979804.617629999"/>
    <n v="12695334.40454"/>
    <n v="770211891.61088026"/>
    <n v="686509089.51392007"/>
    <n v="736376107.87258017"/>
    <n v="657385268.86126006"/>
    <n v="770211891.61088026"/>
    <n v="686509089.51392007"/>
    <n v="414187189.75591999"/>
    <n v="392042358.71284997"/>
    <n v="12979804.617629999"/>
    <n v="12695334.40454"/>
    <n v="1.6852251645301191"/>
    <n v="1.8492594779085707"/>
    <n v="284470.21308999881"/>
    <n v="2.2407461199940526"/>
    <n v="100"/>
    <n v="100"/>
    <n v="100"/>
    <n v="100"/>
    <n v="1.6852251645301191"/>
    <n v="1.7626596624826911"/>
    <n v="1.8492594779085707"/>
    <n v="1.9311863234372733"/>
    <n v="1.1694942594057911"/>
    <n v="0.4710470362749134"/>
    <m/>
    <n v="-684208.63333000056"/>
    <n v="-7.0596706849303974"/>
    <n v="970922.04302999983"/>
    <n v="36.540140306821826"/>
    <n v="0"/>
    <m/>
    <n v="38.069253789828906"/>
    <n v="28.316206867150012"/>
    <n v="20.968246281626435"/>
    <n v="0.88737373279118115"/>
    <n v="40.337290125475064"/>
    <n v="28.04043404675831"/>
    <n v="104.988516667309"/>
    <n v="95.789046745796696"/>
    <s v="Resto"/>
    <n v="2024"/>
    <n v="3"/>
    <d v="2025-11-04T00:00:00"/>
    <x v="26"/>
    <x v="29"/>
  </r>
  <r>
    <n v="2025"/>
    <n v="9"/>
    <n v="91"/>
    <x v="34"/>
    <s v="Accidentes Personales"/>
    <n v="218"/>
    <s v="5966abd0cbfc86f98a186531b2b4ee5f6e910120ce13222f98207203dfc9a9a2"/>
    <s v="1fdf26a6fd55ee3b01ed15163fbd21c844fce1e79898ad2d3ed4519ab872f9ee"/>
    <x v="12"/>
    <n v="82726.605360000001"/>
    <n v="71097.936709999994"/>
    <n v="94443.355080000008"/>
    <n v="77019.192259999982"/>
    <n v="28626.628559999997"/>
    <n v="35043.365520000007"/>
    <n v="43519.936329999997"/>
    <n v="49172.304270000001"/>
    <n v="35081594.755000003"/>
    <n v="34439164.060000002"/>
    <n v="141.197"/>
    <n v="136.08000000000001"/>
    <n v="0"/>
    <n v="0"/>
    <n v="28626.628559999997"/>
    <n v="35043.365520000007"/>
    <n v="76277.994180000009"/>
    <n v="63682.922500000001"/>
    <n v="0"/>
    <n v="0"/>
    <n v="0"/>
    <n v="0"/>
    <n v="0"/>
    <n v="0"/>
    <s v="Accidentes Personales"/>
    <s v="Accidentes y Enfermedades"/>
    <s v="Accidentes Personales"/>
    <x v="5"/>
    <x v="1"/>
    <n v="4515434.1806600001"/>
    <n v="3240513.8837199998"/>
    <n v="770211891.61088026"/>
    <n v="686509089.51392007"/>
    <n v="736376107.87258017"/>
    <n v="657385268.86126006"/>
    <n v="5244412.8470900012"/>
    <n v="5071348.0979000004"/>
    <n v="1202481.4765700002"/>
    <n v="1153504.7586699999"/>
    <n v="82726.605360000001"/>
    <n v="71097.936709999994"/>
    <n v="1.5774235891040311"/>
    <n v="1.4019533926184442"/>
    <n v="11628.668650000007"/>
    <n v="16.355845455026284"/>
    <n v="100"/>
    <n v="100"/>
    <n v="1.8320852890365515"/>
    <n v="2.1940327757022904"/>
    <n v="1.0740759297675765E-2"/>
    <n v="1.1234287000293972E-2"/>
    <n v="1.035644506328978E-2"/>
    <n v="1.0815261624763466E-2"/>
    <m/>
    <m/>
    <m/>
    <n v="0"/>
    <m/>
    <n v="0"/>
    <m/>
    <n v="0"/>
    <m/>
    <n v="-18.310846760245781"/>
    <n v="34.603896092950961"/>
    <n v="49.288864264708153"/>
    <n v="2.3806294830965369"/>
    <n v="-18.310846760245781"/>
    <n v="19.777785292438498"/>
    <n v="37.529341021274341"/>
    <n v="55.027885254480914"/>
    <s v="Medianas"/>
    <n v="2024"/>
    <n v="3"/>
    <d v="2025-11-04T00:00:00"/>
    <x v="5"/>
    <x v="12"/>
  </r>
  <r>
    <n v="2025"/>
    <n v="9"/>
    <n v="91"/>
    <x v="34"/>
    <s v="AP Individual"/>
    <n v="218"/>
    <s v="5966abd0cbfc86f98a186531b2b4ee5f6e910120ce13222f98207203dfc9a9a2"/>
    <s v="1fdf26a6fd55ee3b01ed15163fbd21c844fce1e79898ad2d3ed4519ab872f9ee"/>
    <x v="20"/>
    <n v="44.400120000000001"/>
    <n v="74.720110000000005"/>
    <n v="-5.6932300000000069"/>
    <n v="79.806110000000004"/>
    <n v="166.00239999999999"/>
    <n v="2.8247900000000001"/>
    <n v="265.58938000000001"/>
    <n v="4.2466400000000002"/>
    <n v="35081594.755000003"/>
    <n v="34439164.060000002"/>
    <n v="141.197"/>
    <n v="136.08000000000001"/>
    <n v="0"/>
    <n v="0"/>
    <n v="166.00239999999999"/>
    <n v="2.8247900000000001"/>
    <n v="38.378370000000004"/>
    <n v="64.70123000000001"/>
    <n v="0"/>
    <n v="0"/>
    <n v="0"/>
    <n v="0"/>
    <n v="0"/>
    <n v="0"/>
    <s v="AP Individual"/>
    <s v="Accidentes y Enfermedades"/>
    <s v="Accidentes Personales"/>
    <x v="4"/>
    <x v="1"/>
    <n v="4515434.1806600001"/>
    <n v="3240513.8837199998"/>
    <n v="770211891.61088026"/>
    <n v="686509089.51392007"/>
    <n v="736376107.87258017"/>
    <n v="657385268.86126006"/>
    <n v="2929566.2910799994"/>
    <n v="2813051.1417699996"/>
    <n v="332143.84261000005"/>
    <n v="315618.19761999999"/>
    <n v="82726.605360000001"/>
    <n v="71097.936709999994"/>
    <n v="1.515586799834172E-3"/>
    <n v="2.6561945103132883E-3"/>
    <n v="-30.319990000000004"/>
    <n v="-40.578085337401134"/>
    <n v="5.3670907692615608E-2"/>
    <n v="0.10509462504485105"/>
    <n v="9.832968043287974E-4"/>
    <n v="2.3058105189854598E-3"/>
    <n v="5.7646630081415889E-6"/>
    <n v="6.0295438058512944E-6"/>
    <n v="1.0884067107240383E-5"/>
    <n v="1.136625865216483E-5"/>
    <m/>
    <m/>
    <m/>
    <n v="0"/>
    <m/>
    <n v="0"/>
    <m/>
    <n v="0"/>
    <m/>
    <n v="5776.6279971254498"/>
    <n v="373.87826879747166"/>
    <n v="3.7804949698280685"/>
    <n v="4.997906891651107E-2"/>
    <n v="5776.6279971254498"/>
    <n v="-40.683708795026"/>
    <n v="432.54155921681922"/>
    <n v="4.3658984535533554"/>
    <s v="Resto"/>
    <n v="2024"/>
    <n v="3"/>
    <d v="2025-11-04T00:00:00"/>
    <x v="4"/>
    <x v="20"/>
  </r>
  <r>
    <n v="2025"/>
    <n v="9"/>
    <n v="91"/>
    <x v="34"/>
    <s v="Accidentes y Enfermedades Total"/>
    <n v="218"/>
    <s v="5966abd0cbfc86f98a186531b2b4ee5f6e910120ce13222f98207203dfc9a9a2"/>
    <s v="1fdf26a6fd55ee3b01ed15163fbd21c844fce1e79898ad2d3ed4519ab872f9ee"/>
    <x v="32"/>
    <n v="82726.605360000001"/>
    <n v="71097.936709999994"/>
    <n v="94443.355080000008"/>
    <n v="77019.192259999982"/>
    <n v="28626.628559999997"/>
    <n v="35043.365520000007"/>
    <n v="43519.936329999997"/>
    <n v="49172.304270000001"/>
    <n v="35081594.755000003"/>
    <n v="34439164.060000002"/>
    <n v="141.197"/>
    <n v="136.08000000000001"/>
    <n v="0"/>
    <n v="0"/>
    <n v="28626.628559999997"/>
    <n v="35043.365520000007"/>
    <n v="76277.994180000009"/>
    <n v="63682.922500000001"/>
    <n v="0"/>
    <n v="0"/>
    <n v="0"/>
    <n v="0"/>
    <n v="0"/>
    <n v="0"/>
    <s v="Accidentes y Enfermedades Total"/>
    <s v="Totales"/>
    <s v="Accidentes y Enfermedades Total"/>
    <x v="2"/>
    <x v="1"/>
    <n v="4515434.1806600001"/>
    <n v="3240513.8837199998"/>
    <n v="770211891.61088026"/>
    <n v="686509089.51392007"/>
    <n v="736376107.87258017"/>
    <n v="657385268.86126006"/>
    <n v="141339793.77810001"/>
    <n v="126298754.30562"/>
    <n v="98393742.550229996"/>
    <n v="90991856.303689986"/>
    <n v="82726.605360000001"/>
    <n v="71097.936709999994"/>
    <n v="5.8530300029925562E-2"/>
    <n v="5.6293458396237173E-2"/>
    <n v="11628.668650000007"/>
    <n v="16.355845455026284"/>
    <n v="100"/>
    <n v="100"/>
    <n v="1.8320852890365515"/>
    <n v="2.1940327757022904"/>
    <n v="1.0740759297675765E-2"/>
    <n v="1.1234287000293972E-2"/>
    <n v="1.035644506328978E-2"/>
    <n v="1.0815261624763466E-2"/>
    <m/>
    <m/>
    <m/>
    <n v="0"/>
    <m/>
    <n v="0"/>
    <m/>
    <n v="0"/>
    <m/>
    <n v="-18.310846760245781"/>
    <n v="34.603896092950961"/>
    <n v="49.288864264708153"/>
    <n v="2.9093952336843074E-2"/>
    <n v="-18.310846760245781"/>
    <n v="19.777785292438498"/>
    <n v="37.529341021274341"/>
    <n v="55.027885254480914"/>
    <s v="Resto"/>
    <n v="2024"/>
    <n v="3"/>
    <d v="2025-11-04T00:00:00"/>
    <x v="2"/>
    <x v="32"/>
  </r>
  <r>
    <n v="2025"/>
    <n v="9"/>
    <n v="91"/>
    <x v="34"/>
    <s v="AP Gpo y Col"/>
    <n v="218"/>
    <s v="5966abd0cbfc86f98a186531b2b4ee5f6e910120ce13222f98207203dfc9a9a2"/>
    <s v="1fdf26a6fd55ee3b01ed15163fbd21c844fce1e79898ad2d3ed4519ab872f9ee"/>
    <x v="16"/>
    <n v="82682.205239999996"/>
    <n v="71023.2166"/>
    <n v="94449.048309999998"/>
    <n v="76939.386150000006"/>
    <n v="28460.62616"/>
    <n v="35040.540730000008"/>
    <n v="43254.346949999999"/>
    <n v="49168.057630000003"/>
    <n v="35081594.755000003"/>
    <n v="34439164.060000002"/>
    <n v="141.197"/>
    <n v="136.08000000000001"/>
    <n v="0"/>
    <n v="0"/>
    <n v="28460.62616"/>
    <n v="35040.540729999993"/>
    <n v="76239.615810000003"/>
    <n v="63618.221270000002"/>
    <n v="0"/>
    <n v="0"/>
    <n v="0"/>
    <n v="0"/>
    <n v="0"/>
    <n v="0"/>
    <s v="AP Gpo y Col"/>
    <s v="Accidentes y Enfermedades"/>
    <s v="Accidentes Personales"/>
    <x v="3"/>
    <x v="1"/>
    <n v="4515434.1806600001"/>
    <n v="3240513.8837199998"/>
    <n v="770211891.61088026"/>
    <n v="686509089.51392007"/>
    <n v="736376107.87258017"/>
    <n v="657385268.86126006"/>
    <n v="2314846.5560099999"/>
    <n v="2258296.9561299994"/>
    <n v="870337.63396000001"/>
    <n v="837886.56105000013"/>
    <n v="82726.605360000001"/>
    <n v="71097.936709999994"/>
    <n v="3.5718222888395554"/>
    <n v="3.1449901399022004"/>
    <n v="11658.988639999996"/>
    <n v="16.41574290511647"/>
    <n v="99.94632909230738"/>
    <n v="99.894905374955158"/>
    <n v="1.8311019922322227"/>
    <n v="2.1917269651833049"/>
    <n v="1.0734994634667622E-2"/>
    <n v="1.1228257456488122E-2"/>
    <n v="1.0345560996182541E-2"/>
    <n v="1.0803895366111302E-2"/>
    <m/>
    <m/>
    <m/>
    <n v="0"/>
    <m/>
    <n v="0"/>
    <m/>
    <n v="0"/>
    <m/>
    <n v="-18.77800522743248"/>
    <n v="34.421706674837601"/>
    <n v="49.336741431111143"/>
    <n v="3.2700672761334397"/>
    <n v="-18.778005227432448"/>
    <n v="19.839276056515253"/>
    <n v="37.33049525187527"/>
    <n v="55.079409688751888"/>
    <s v="Medianas"/>
    <n v="2024"/>
    <n v="3"/>
    <d v="2025-11-04T00:00:00"/>
    <x v="3"/>
    <x v="16"/>
  </r>
  <r>
    <n v="2025"/>
    <n v="9"/>
    <n v="91"/>
    <x v="34"/>
    <s v="Vida Individual"/>
    <n v="218"/>
    <s v="5966abd0cbfc86f98a186531b2b4ee5f6e910120ce13222f98207203dfc9a9a2"/>
    <s v="1fdf26a6fd55ee3b01ed15163fbd21c844fce1e79898ad2d3ed4519ab872f9ee"/>
    <x v="34"/>
    <n v="28022.69641"/>
    <n v="6377.2292300000008"/>
    <n v="147153.04138000001"/>
    <n v="56240.476999999999"/>
    <n v="31250.862229999999"/>
    <n v="38128.533670000004"/>
    <n v="32776.856720000003"/>
    <n v="39065.257340000004"/>
    <n v="35081594.755000003"/>
    <n v="34439164.060000002"/>
    <n v="141.197"/>
    <n v="136.08000000000001"/>
    <n v="0"/>
    <n v="0"/>
    <n v="30596.33021"/>
    <n v="37564.750670000001"/>
    <n v="36910.579939999996"/>
    <n v="44195.158080000001"/>
    <n v="22207.612989999998"/>
    <n v="803.92764"/>
    <n v="5815.0834199999999"/>
    <n v="5573.30159"/>
    <n v="0"/>
    <n v="0"/>
    <s v="Vida Individual"/>
    <s v="Vida"/>
    <s v="Vida"/>
    <x v="35"/>
    <x v="1"/>
    <n v="4515434.1806600001"/>
    <n v="3240513.8837199998"/>
    <n v="770211891.61088026"/>
    <n v="686509089.51392007"/>
    <n v="736376107.87258017"/>
    <n v="657385268.86126006"/>
    <n v="237940342.15414003"/>
    <n v="211843669.84491"/>
    <n v="117088322.10185003"/>
    <n v="108945740.33868003"/>
    <n v="4432707.5753000006"/>
    <n v="3169415.9470100002"/>
    <n v="1.1777194298496314E-2"/>
    <n v="3.0103468442879357E-3"/>
    <n v="21645.46718"/>
    <n v="339.4180513094085"/>
    <n v="0.63218012769776399"/>
    <n v="0.20121149563900642"/>
    <n v="0.62059804857800083"/>
    <n v="0.19679684947620588"/>
    <n v="3.6383100177006075E-3"/>
    <n v="3.805486912246336E-3"/>
    <n v="9.2893587680177277E-4"/>
    <n v="9.7009007230216833E-4"/>
    <n v="9.3332693350561356E-3"/>
    <n v="2.4439249634401776E-3"/>
    <m/>
    <n v="21403.685349999996"/>
    <n v="2662.3895342123078"/>
    <n v="241.7818299999999"/>
    <n v="4.3382154382928251"/>
    <n v="0"/>
    <m/>
    <n v="-18.03812205191474"/>
    <n v="111.51982583249203"/>
    <n v="597.88557530023115"/>
    <n v="2.6689990657493782E-2"/>
    <n v="-18.550423830085816"/>
    <n v="-16.482751632687464"/>
    <n v="82.893116986337986"/>
    <n v="84.997434791390617"/>
    <s v="Resto"/>
    <n v="2024"/>
    <n v="3"/>
    <d v="2025-11-04T00:00:00"/>
    <x v="35"/>
    <x v="34"/>
  </r>
  <r>
    <n v="2025"/>
    <n v="9"/>
    <n v="91"/>
    <x v="34"/>
    <s v="Vida Total"/>
    <n v="218"/>
    <s v="5966abd0cbfc86f98a186531b2b4ee5f6e910120ce13222f98207203dfc9a9a2"/>
    <s v="1fdf26a6fd55ee3b01ed15163fbd21c844fce1e79898ad2d3ed4519ab872f9ee"/>
    <x v="14"/>
    <n v="4432707.5753000006"/>
    <n v="3169415.9470100002"/>
    <n v="5965220.98073"/>
    <n v="4560520.6642399989"/>
    <n v="2126553.1968200002"/>
    <n v="2249597.0786600001"/>
    <n v="2936303.8473700006"/>
    <n v="2898714.6142199999"/>
    <n v="35081594.755000003"/>
    <n v="34439164.060000002"/>
    <n v="141.197"/>
    <n v="136.08000000000001"/>
    <n v="74877.082880000002"/>
    <n v="270583.8052"/>
    <n v="1202978.0984200002"/>
    <n v="1102911.8860299999"/>
    <n v="2379853.8415300003"/>
    <n v="1925641.15594"/>
    <n v="918803.44039"/>
    <n v="846949.65120999992"/>
    <n v="3513904.1349099996"/>
    <n v="2322466.2958"/>
    <n v="0"/>
    <n v="0"/>
    <s v="Vida Total"/>
    <s v="Totales"/>
    <s v="Vida Total"/>
    <x v="36"/>
    <x v="1"/>
    <n v="4515434.1806600001"/>
    <n v="3240513.8837199998"/>
    <n v="770211891.61088026"/>
    <n v="686509089.51392007"/>
    <n v="736376107.87258017"/>
    <n v="657385268.86126006"/>
    <n v="311861035.33652008"/>
    <n v="282737917.87033993"/>
    <n v="162873465.04233998"/>
    <n v="151002766.76715994"/>
    <n v="4432707.5753000006"/>
    <n v="3169415.9470100002"/>
    <n v="1.4213726862404585"/>
    <n v="1.1209730802585365"/>
    <n v="1263291.6282900004"/>
    <n v="39.85881466526282"/>
    <n v="100"/>
    <n v="100"/>
    <n v="98.167914710963458"/>
    <n v="97.805967224297717"/>
    <n v="0.57551793520470007"/>
    <n v="0.60196243847539654"/>
    <n v="0.4616713741188907"/>
    <n v="0.48212457703838507"/>
    <n v="0.29461950557515021"/>
    <n v="1.1267531806653079"/>
    <m/>
    <n v="71853.78918000008"/>
    <n v="8.4838324305755108"/>
    <n v="1191437.8391099996"/>
    <n v="51.300543791082021"/>
    <n v="0"/>
    <m/>
    <n v="-5.4695964449461565"/>
    <n v="47.974136815828132"/>
    <n v="70.978284840847436"/>
    <n v="1.3056474216148033"/>
    <n v="9.0729108696248506"/>
    <n v="23.587607908612497"/>
    <n v="50.548402487045564"/>
    <n v="57.275047462911878"/>
    <s v="Medianas"/>
    <n v="2024"/>
    <n v="3"/>
    <d v="2025-11-04T00:00:00"/>
    <x v="36"/>
    <x v="14"/>
  </r>
  <r>
    <n v="2025"/>
    <n v="9"/>
    <n v="91"/>
    <x v="34"/>
    <s v="Vida Gpo y Col"/>
    <n v="218"/>
    <s v="5966abd0cbfc86f98a186531b2b4ee5f6e910120ce13222f98207203dfc9a9a2"/>
    <s v="1fdf26a6fd55ee3b01ed15163fbd21c844fce1e79898ad2d3ed4519ab872f9ee"/>
    <x v="3"/>
    <n v="4404684.8788900003"/>
    <n v="3163038.7177800001"/>
    <n v="5818067.9393499997"/>
    <n v="4504280.1872400008"/>
    <n v="2095302.3345900001"/>
    <n v="2211468.5449900003"/>
    <n v="2903526.9906500005"/>
    <n v="2859649.3568799999"/>
    <n v="35081594.755000003"/>
    <n v="34439164.060000002"/>
    <n v="141.197"/>
    <n v="136.08000000000001"/>
    <n v="74877.082880000002"/>
    <n v="270583.8052"/>
    <n v="1172381.7682100001"/>
    <n v="1065347.13536"/>
    <n v="2342943.2615900002"/>
    <n v="1881445.99786"/>
    <n v="896595.82740000007"/>
    <n v="846145.72357000003"/>
    <n v="3508089.05149"/>
    <n v="2316892.9942099997"/>
    <n v="0"/>
    <n v="0"/>
    <s v="Vida Gpo y Col"/>
    <s v="Vida"/>
    <s v="Vida"/>
    <x v="37"/>
    <x v="1"/>
    <n v="4515434.1806600001"/>
    <n v="3240513.8837199998"/>
    <n v="770211891.61088026"/>
    <n v="686509089.51392007"/>
    <n v="736376107.87258017"/>
    <n v="657385268.86126006"/>
    <n v="73920693.182379976"/>
    <n v="70894248.025429994"/>
    <n v="45785142.94049"/>
    <n v="42057026.428480007"/>
    <n v="4432707.5753000006"/>
    <n v="3169415.9470100002"/>
    <n v="5.958662844276355"/>
    <n v="4.4616295480634873"/>
    <n v="1241646.1611100002"/>
    <n v="39.254851802176425"/>
    <n v="99.367819872302235"/>
    <n v="99.798788504360985"/>
    <n v="97.547316662385455"/>
    <n v="97.609170374821502"/>
    <n v="0.57187962518699942"/>
    <n v="0.5981569515631503"/>
    <n v="0.46074243824208888"/>
    <n v="0.48115448696608287"/>
    <n v="1.2129158816028476"/>
    <n v="4.7457469626735067"/>
    <m/>
    <n v="50450.103830000036"/>
    <n v="5.9623422331019249"/>
    <n v="1191196.0572800003"/>
    <n v="51.413511985958891"/>
    <n v="0"/>
    <m/>
    <n v="-5.2528990594584934"/>
    <n v="47.569857826424702"/>
    <n v="69.915949259771764"/>
    <n v="4.5763804588606485"/>
    <n v="10.046925485356596"/>
    <n v="24.528860475130188"/>
    <n v="50.038845900791571"/>
    <n v="56.623848708480097"/>
    <s v="Medianas"/>
    <n v="2024"/>
    <n v="3"/>
    <d v="2025-11-04T00:00:00"/>
    <x v="37"/>
    <x v="3"/>
  </r>
  <r>
    <n v="2025"/>
    <n v="9"/>
    <n v="91"/>
    <x v="34"/>
    <s v="Total General Sin Pensiones"/>
    <n v="218"/>
    <s v="5966abd0cbfc86f98a186531b2b4ee5f6e910120ce13222f98207203dfc9a9a2"/>
    <s v="1fdf26a6fd55ee3b01ed15163fbd21c844fce1e79898ad2d3ed4519ab872f9ee"/>
    <x v="20"/>
    <n v="4515434.1806600001"/>
    <n v="3240513.8837199998"/>
    <n v="6059664.3358100019"/>
    <n v="4637539.8564999998"/>
    <n v="2155179.8253800003"/>
    <n v="2284640.4441800001"/>
    <n v="2979823.7837000005"/>
    <n v="2947886.9184900001"/>
    <n v="35081594.755000003"/>
    <n v="34439164.060000002"/>
    <n v="141.197"/>
    <n v="136.08000000000001"/>
    <n v="74877.082880000002"/>
    <n v="270583.8052"/>
    <n v="1231604.72698"/>
    <n v="1137955.2515499999"/>
    <n v="2456131.8357100002"/>
    <n v="1989324.0784400001"/>
    <n v="918803.44039"/>
    <n v="846949.65120999992"/>
    <n v="3513904.1349099996"/>
    <n v="2322466.2958"/>
    <n v="0"/>
    <n v="0"/>
    <s v="Total General Sin Pensiones"/>
    <s v="Totales"/>
    <s v="Total General Sin Pensiones"/>
    <x v="25"/>
    <x v="1"/>
    <n v="4515434.1806600001"/>
    <n v="3240513.8837199998"/>
    <n v="770211891.61088026"/>
    <n v="686509089.51392007"/>
    <n v="736376107.87258017"/>
    <n v="657385268.86126006"/>
    <n v="736376107.87258017"/>
    <n v="657385268.86126006"/>
    <n v="388158878.08341002"/>
    <n v="368517055.66387999"/>
    <n v="4515434.1806600001"/>
    <n v="3240513.8837199998"/>
    <n v="0.61319672547569049"/>
    <n v="0.49293983866314844"/>
    <n v="1274920.2969400003"/>
    <n v="39.343151817527009"/>
    <n v="100"/>
    <n v="100"/>
    <n v="100"/>
    <n v="100"/>
    <n v="0.58625869450237578"/>
    <n v="0.61319672547569049"/>
    <n v="0.47202781918218045"/>
    <n v="0.49293983866314844"/>
    <n v="0.12477366261168625"/>
    <n v="0.47718877586371017"/>
    <m/>
    <n v="71853.78918000008"/>
    <n v="8.4838324305755108"/>
    <n v="1191437.8391099996"/>
    <n v="51.300543791082021"/>
    <n v="0"/>
    <m/>
    <n v="-5.6665642565242091"/>
    <n v="47.729182602435536"/>
    <n v="70.502411844547026"/>
    <n v="0.55523136196742651"/>
    <n v="8.2296272461013675"/>
    <n v="23.465646564538865"/>
    <n v="50.144080585315031"/>
    <n v="57.20311053804609"/>
    <s v="Resto"/>
    <n v="2024"/>
    <n v="3"/>
    <d v="2025-11-04T00:00:00"/>
    <x v="25"/>
    <x v="20"/>
  </r>
  <r>
    <n v="2025"/>
    <n v="9"/>
    <n v="91"/>
    <x v="34"/>
    <s v="Total General"/>
    <n v="218"/>
    <s v="5966abd0cbfc86f98a186531b2b4ee5f6e910120ce13222f98207203dfc9a9a2"/>
    <s v="1fdf26a6fd55ee3b01ed15163fbd21c844fce1e79898ad2d3ed4519ab872f9ee"/>
    <x v="31"/>
    <n v="4515434.1806600001"/>
    <n v="3240513.8837199998"/>
    <n v="6059664.3358100001"/>
    <n v="4637539.8564999998"/>
    <n v="2155179.8253800003"/>
    <n v="2284640.4441800001"/>
    <n v="2979823.7837000005"/>
    <n v="2947886.9184900001"/>
    <n v="35081594.755000003"/>
    <n v="34439164.060000002"/>
    <n v="141.197"/>
    <n v="136.08000000000001"/>
    <n v="74877.082880000002"/>
    <n v="270583.8052"/>
    <n v="1231604.72698"/>
    <n v="1137955.2515499999"/>
    <n v="2456131.8357100002"/>
    <n v="1989324.0784400001"/>
    <n v="918803.44039"/>
    <n v="846949.65120999992"/>
    <n v="3513904.1349099996"/>
    <n v="2322466.2958"/>
    <n v="0"/>
    <n v="0"/>
    <s v="Total General"/>
    <s v="Totales"/>
    <s v="Total General"/>
    <x v="26"/>
    <x v="1"/>
    <n v="4515434.1806600001"/>
    <n v="3240513.8837199998"/>
    <n v="770211891.61088026"/>
    <n v="686509089.51392007"/>
    <n v="736376107.87258017"/>
    <n v="657385268.86126006"/>
    <n v="770211891.61088026"/>
    <n v="686509089.51392007"/>
    <n v="414187189.75591999"/>
    <n v="392042358.71284997"/>
    <n v="4515434.1806600001"/>
    <n v="3240513.8837199998"/>
    <n v="0.58625869450237578"/>
    <n v="0.47202781918218045"/>
    <n v="1274920.2969400003"/>
    <n v="39.343151817527009"/>
    <n v="100"/>
    <n v="100"/>
    <n v="100"/>
    <n v="100"/>
    <n v="0.58625869450237578"/>
    <n v="0.61319672547569049"/>
    <n v="0.47202781918218045"/>
    <n v="0.49293983866314844"/>
    <n v="0.11929229480842525"/>
    <n v="0.45622564039627467"/>
    <m/>
    <n v="71853.78918000008"/>
    <n v="8.4838324305755108"/>
    <n v="1191437.8391099996"/>
    <n v="51.300543791082021"/>
    <n v="0"/>
    <m/>
    <n v="-5.6665642565242091"/>
    <n v="47.729182602435536"/>
    <n v="70.502411844547026"/>
    <n v="0.52033956594602671"/>
    <n v="8.2296272461013675"/>
    <n v="23.465646564538865"/>
    <n v="50.144080585315031"/>
    <n v="57.20311053804609"/>
    <s v="Resto"/>
    <n v="2024"/>
    <n v="3"/>
    <d v="2025-11-04T00:00:00"/>
    <x v="26"/>
    <x v="31"/>
  </r>
  <r>
    <n v="2025"/>
    <n v="9"/>
    <n v="22"/>
    <x v="35"/>
    <s v="Incendio"/>
    <n v="16"/>
    <s v="b17ef6d19c7a5b1ee83b907c595526dcb1eb06db8227d650d5dda0a9f4ce8cd9"/>
    <s v="1fdf26a6fd55ee3b01ed15163fbd21c844fce1e79898ad2d3ed4519ab872f9ee"/>
    <x v="24"/>
    <n v="1565473.5660899999"/>
    <n v="1839396.4648199999"/>
    <n v="1950838.1136500002"/>
    <n v="2226278.0318599995"/>
    <n v="2542615.3260399997"/>
    <n v="1198799.6776299994"/>
    <n v="3935363.4839999992"/>
    <n v="1837890.1902600001"/>
    <n v="35081594.755000003"/>
    <n v="34439164.060000002"/>
    <n v="141.197"/>
    <n v="136.08000000000001"/>
    <n v="0"/>
    <n v="0"/>
    <n v="40973.949919999999"/>
    <n v="186176.28215000001"/>
    <n v="212265.7801"/>
    <n v="291551.41209"/>
    <n v="0"/>
    <n v="0"/>
    <n v="0"/>
    <n v="0"/>
    <n v="0"/>
    <n v="0"/>
    <s v="Incendio"/>
    <s v="Daños Sin Autos"/>
    <s v="Incendio"/>
    <x v="0"/>
    <x v="1"/>
    <n v="24654610.774860002"/>
    <n v="23848282.46770000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5.6979389378855823"/>
    <n v="7.9588482852824107"/>
    <n v="-273922.89873000002"/>
    <n v="-14.891998759865267"/>
    <m/>
    <m/>
    <n v="6.3496178478968064"/>
    <n v="7.7129095871422599"/>
    <n v="0.20325232356720024"/>
    <n v="0.21259157505974974"/>
    <n v="0.26793475758964491"/>
    <n v="0.27980494117342336"/>
    <m/>
    <m/>
    <m/>
    <n v="0"/>
    <m/>
    <n v="0"/>
    <m/>
    <n v="0"/>
    <m/>
    <n v="112.09676424560726"/>
    <n v="162.41828550261343"/>
    <n v="65.173533849719107"/>
    <n v="15.633148179560518"/>
    <n v="-77.991852964929336"/>
    <n v="-27.194391349929404"/>
    <n v="19.303134919202172"/>
    <n v="63.857101845395491"/>
    <s v="Medianas"/>
    <n v="2024"/>
    <n v="3"/>
    <d v="2025-11-04T00:00:00"/>
    <x v="0"/>
    <x v="24"/>
  </r>
  <r>
    <n v="2025"/>
    <n v="9"/>
    <n v="22"/>
    <x v="35"/>
    <s v="MyT Cascos"/>
    <n v="16"/>
    <s v="b17ef6d19c7a5b1ee83b907c595526dcb1eb06db8227d650d5dda0a9f4ce8cd9"/>
    <s v="1fdf26a6fd55ee3b01ed15163fbd21c844fce1e79898ad2d3ed4519ab872f9ee"/>
    <x v="11"/>
    <n v="218755.19506"/>
    <n v="280914.27354999998"/>
    <n v="337463.22577000002"/>
    <n v="378128.92933999997"/>
    <n v="30215.537360000006"/>
    <n v="369871.57366000005"/>
    <n v="54337.233099999954"/>
    <n v="409577.08299999993"/>
    <n v="35081594.755000003"/>
    <n v="34439164.060000002"/>
    <n v="141.197"/>
    <n v="136.08000000000001"/>
    <n v="0"/>
    <n v="0"/>
    <n v="10907.82264"/>
    <n v="21774.011770000001"/>
    <n v="11926.791869999999"/>
    <n v="14081.691199999999"/>
    <n v="0"/>
    <n v="0"/>
    <n v="0"/>
    <n v="0"/>
    <n v="0"/>
    <n v="0"/>
    <s v="MyT Cascos"/>
    <s v="Daños Sin Autos"/>
    <s v="Maritimo y Transportes"/>
    <x v="18"/>
    <x v="1"/>
    <n v="24654610.774860002"/>
    <n v="23848282.467700001"/>
    <n v="770211891.61088026"/>
    <n v="686509089.51392007"/>
    <n v="736376107.87258017"/>
    <n v="657385268.86126006"/>
    <n v="9273622.9556900002"/>
    <n v="5743535.6412700005"/>
    <n v="-3535315.863200001"/>
    <n v="5844440.7108500013"/>
    <n v="649170.89026999997"/>
    <n v="768691.25127000001"/>
    <n v="2.3588967990743983"/>
    <n v="4.890964226486191"/>
    <n v="-62159.078489999985"/>
    <n v="-22.127419053676633"/>
    <n v="33.697628519513003"/>
    <n v="36.544486890657986"/>
    <n v="0.8872790451150091"/>
    <n v="1.1779224517760092"/>
    <n v="2.8401949832594586E-2"/>
    <n v="2.970699248947558E-2"/>
    <n v="4.0919235861669387E-2"/>
    <n v="4.2732060917125059E-2"/>
    <m/>
    <m/>
    <m/>
    <n v="0"/>
    <m/>
    <n v="0"/>
    <m/>
    <n v="0"/>
    <m/>
    <n v="-91.830803037657802"/>
    <n v="13.81248904818581"/>
    <n v="131.66706304589627"/>
    <n v="-0.85467716405544392"/>
    <n v="-49.904396327053149"/>
    <n v="-15.302844661158311"/>
    <n v="91.456468419113961"/>
    <n v="154.62639721853867"/>
    <s v="Grandes"/>
    <n v="2024"/>
    <n v="3"/>
    <d v="2025-11-04T00:00:00"/>
    <x v="18"/>
    <x v="11"/>
  </r>
  <r>
    <n v="2025"/>
    <n v="9"/>
    <n v="22"/>
    <x v="35"/>
    <s v="Maritimo y Transportes"/>
    <n v="16"/>
    <s v="b17ef6d19c7a5b1ee83b907c595526dcb1eb06db8227d650d5dda0a9f4ce8cd9"/>
    <s v="1fdf26a6fd55ee3b01ed15163fbd21c844fce1e79898ad2d3ed4519ab872f9ee"/>
    <x v="8"/>
    <n v="649170.89026999997"/>
    <n v="768691.25127000001"/>
    <n v="839357.67817999993"/>
    <n v="951059.20522"/>
    <n v="260616.59805999993"/>
    <n v="511713.75565000006"/>
    <n v="330664.50076999993"/>
    <n v="606997.84160999965"/>
    <n v="35081594.755000003"/>
    <n v="34439164.060000002"/>
    <n v="141.197"/>
    <n v="136.08000000000001"/>
    <n v="0"/>
    <n v="0"/>
    <n v="119021.60398999999"/>
    <n v="105659.15623000001"/>
    <n v="193710.97450000001"/>
    <n v="180604.19039999999"/>
    <n v="0"/>
    <n v="0"/>
    <n v="0"/>
    <n v="0"/>
    <n v="0"/>
    <n v="0"/>
    <s v="Maritimo y Transportes"/>
    <s v="Daños Sin Autos"/>
    <s v="Maritimo y Transportes"/>
    <x v="19"/>
    <x v="1"/>
    <n v="24654610.774860002"/>
    <n v="23848282.467700001"/>
    <n v="770211891.61088026"/>
    <n v="686509089.51392007"/>
    <n v="736376107.87258017"/>
    <n v="657385268.86126006"/>
    <n v="19761447.802860003"/>
    <n v="14710203.640279999"/>
    <n v="2527791.244059999"/>
    <n v="11141291.585630003"/>
    <n v="649170.89026999997"/>
    <n v="768691.25127000001"/>
    <n v="3.28503709215095"/>
    <n v="5.2255649892238232"/>
    <n v="-119520.36100000003"/>
    <n v="-15.54855227017784"/>
    <n v="100"/>
    <n v="100"/>
    <n v="2.6330607941779047"/>
    <n v="3.2232562336978008"/>
    <n v="8.4284714030092966E-2"/>
    <n v="8.8157516699649649E-2"/>
    <n v="0.11197102310972586"/>
    <n v="0.11693162102666935"/>
    <m/>
    <m/>
    <m/>
    <n v="0"/>
    <m/>
    <n v="0"/>
    <m/>
    <n v="0"/>
    <m/>
    <n v="-49.069847120104505"/>
    <n v="40.146069696933814"/>
    <n v="66.569478292431157"/>
    <n v="10.310052251047912"/>
    <n v="12.64674850413574"/>
    <n v="7.2571871510684671"/>
    <n v="61.442881229220184"/>
    <n v="58.503158756165831"/>
    <s v="Medianas"/>
    <n v="2024"/>
    <n v="3"/>
    <d v="2025-11-04T00:00:00"/>
    <x v="19"/>
    <x v="8"/>
  </r>
  <r>
    <n v="2025"/>
    <n v="9"/>
    <n v="22"/>
    <x v="35"/>
    <s v="MyT Carga"/>
    <n v="16"/>
    <s v="b17ef6d19c7a5b1ee83b907c595526dcb1eb06db8227d650d5dda0a9f4ce8cd9"/>
    <s v="1fdf26a6fd55ee3b01ed15163fbd21c844fce1e79898ad2d3ed4519ab872f9ee"/>
    <x v="28"/>
    <n v="430415.69520999998"/>
    <n v="487776.97772000002"/>
    <n v="501894.45240999991"/>
    <n v="572930.27587999997"/>
    <n v="230401.06069999997"/>
    <n v="141842.18198999995"/>
    <n v="276327.26766999997"/>
    <n v="197420.75860999996"/>
    <n v="35081594.755000003"/>
    <n v="34439164.060000002"/>
    <n v="141.197"/>
    <n v="136.08000000000001"/>
    <n v="0"/>
    <n v="0"/>
    <n v="108113.78134999999"/>
    <n v="83885.144459999996"/>
    <n v="181784.18263"/>
    <n v="166522.49919999999"/>
    <n v="0"/>
    <n v="0"/>
    <n v="0"/>
    <n v="0"/>
    <n v="0"/>
    <n v="0"/>
    <s v="MyT Carga"/>
    <s v="Daños Sin Autos"/>
    <s v="Maritimo y Transportes"/>
    <x v="17"/>
    <x v="1"/>
    <n v="24654610.774860002"/>
    <n v="23848282.467700001"/>
    <n v="770211891.61088026"/>
    <n v="686509089.51392007"/>
    <n v="736376107.87258017"/>
    <n v="657385268.86126006"/>
    <n v="10487824.847170001"/>
    <n v="8966667.9990099985"/>
    <n v="6063107.107259999"/>
    <n v="5296850.8747799993"/>
    <n v="649170.89026999997"/>
    <n v="768691.25127000001"/>
    <n v="4.1039557914255393"/>
    <n v="5.4398911365275824"/>
    <n v="-57361.282510000048"/>
    <n v="-11.759735520549164"/>
    <n v="66.302371480486983"/>
    <n v="63.455513109342007"/>
    <n v="1.7457817490628951"/>
    <n v="2.0453337819217916"/>
    <n v="5.5882764197498373E-2"/>
    <n v="5.8450524210174069E-2"/>
    <n v="7.1051787248056469E-2"/>
    <n v="7.4199560109544288E-2"/>
    <m/>
    <m/>
    <m/>
    <n v="0"/>
    <m/>
    <n v="0"/>
    <m/>
    <n v="0"/>
    <m/>
    <n v="62.434797228544838"/>
    <n v="53.529892906806573"/>
    <n v="29.079310518714564"/>
    <n v="3.8000493249429232"/>
    <n v="28.883108023439409"/>
    <n v="9.1649377731654944"/>
    <n v="59.473701059047968"/>
    <n v="50.374660999562991"/>
    <s v="Medianas"/>
    <n v="2024"/>
    <n v="3"/>
    <d v="2025-11-04T00:00:00"/>
    <x v="17"/>
    <x v="28"/>
  </r>
  <r>
    <n v="2025"/>
    <n v="9"/>
    <n v="22"/>
    <x v="35"/>
    <s v="RC Aviones y Barcos"/>
    <n v="16"/>
    <s v="b17ef6d19c7a5b1ee83b907c595526dcb1eb06db8227d650d5dda0a9f4ce8cd9"/>
    <s v="1fdf26a6fd55ee3b01ed15163fbd21c844fce1e79898ad2d3ed4519ab872f9ee"/>
    <x v="19"/>
    <n v="212818.48434999998"/>
    <n v="215807.54144"/>
    <n v="238381.73666"/>
    <n v="224752.00295999998"/>
    <n v="19730.365590000009"/>
    <n v="-5156.6526899999999"/>
    <n v="21034.281039999998"/>
    <n v="-1491.992770000001"/>
    <n v="35081594.755000003"/>
    <n v="34439164.060000002"/>
    <n v="141.197"/>
    <n v="136.08000000000001"/>
    <n v="0"/>
    <n v="0"/>
    <n v="614.72667000000001"/>
    <n v="-14526.799369999999"/>
    <n v="3998.71693"/>
    <n v="4429.0407300000006"/>
    <n v="0"/>
    <n v="0"/>
    <n v="0"/>
    <n v="0"/>
    <n v="0"/>
    <n v="0"/>
    <s v="RC Aviones y Barcos"/>
    <s v="Daños Sin Autos"/>
    <s v="Responsabilidad Civil y Riesgos Profesionales"/>
    <x v="20"/>
    <x v="1"/>
    <n v="24654610.774860002"/>
    <n v="23848282.467700001"/>
    <n v="770211891.61088026"/>
    <n v="686509089.51392007"/>
    <n v="736376107.87258017"/>
    <n v="657385268.86126006"/>
    <n v="1654428.4389900002"/>
    <n v="1753080.82653"/>
    <n v="526599.48598999996"/>
    <n v="-6953.7859100000169"/>
    <n v="1376655.3407699999"/>
    <n v="1740792.1229100002"/>
    <n v="12.863565406305636"/>
    <n v="12.310187766251685"/>
    <n v="-2989.0570900000166"/>
    <n v="-1.3850568289018983"/>
    <n v="15.459096990170753"/>
    <n v="12.397088578229818"/>
    <n v="0.86319953007332939"/>
    <n v="0.90491858997514252"/>
    <n v="2.7631160550494107E-2"/>
    <n v="2.8900786170920328E-2"/>
    <n v="3.1435496592303193E-2"/>
    <n v="3.2828168147702404E-2"/>
    <m/>
    <m/>
    <m/>
    <n v="0"/>
    <m/>
    <n v="0"/>
    <m/>
    <n v="0"/>
    <m/>
    <n v="-482.61963285334247"/>
    <n v="9.2709830399654436"/>
    <n v="-2.3894682528662607"/>
    <n v="3.7467498763139098"/>
    <n v="-104.2316731603625"/>
    <n v="-9.7159594195016741"/>
    <n v="15.373097940193531"/>
    <n v="-327.98974440679837"/>
    <s v="Grandes"/>
    <n v="2024"/>
    <n v="3"/>
    <d v="2025-11-04T00:00:00"/>
    <x v="20"/>
    <x v="19"/>
  </r>
  <r>
    <n v="2025"/>
    <n v="9"/>
    <n v="22"/>
    <x v="35"/>
    <s v="RC Viajero"/>
    <n v="16"/>
    <s v="b17ef6d19c7a5b1ee83b907c595526dcb1eb06db8227d650d5dda0a9f4ce8cd9"/>
    <s v="1fdf26a6fd55ee3b01ed15163fbd21c844fce1e79898ad2d3ed4519ab872f9ee"/>
    <x v="16"/>
    <n v="4279.3151200000002"/>
    <n v="5219.55465"/>
    <n v="6769.4080100000001"/>
    <n v="7579.2502899999999"/>
    <n v="5924.86474"/>
    <n v="6648.9731399999991"/>
    <n v="8807.1906000000017"/>
    <n v="9669.0122499999998"/>
    <n v="35081594.755000003"/>
    <n v="34439164.060000002"/>
    <n v="141.197"/>
    <n v="136.08000000000001"/>
    <n v="0"/>
    <n v="0"/>
    <n v="5924.86474"/>
    <n v="6648.9731400000001"/>
    <n v="4605.18192"/>
    <n v="6526.8660499999996"/>
    <n v="0"/>
    <n v="0"/>
    <n v="0"/>
    <n v="0"/>
    <n v="0"/>
    <n v="0"/>
    <s v="RC Viajero"/>
    <s v="Daños Sin Autos"/>
    <s v="Responsabilidad Civil y Riesgos Profesionales"/>
    <x v="32"/>
    <x v="1"/>
    <n v="24654610.774860002"/>
    <n v="23848282.467700001"/>
    <n v="770211891.61088026"/>
    <n v="686509089.51392007"/>
    <n v="736376107.87258017"/>
    <n v="657385268.86126006"/>
    <n v="304582.73243999993"/>
    <n v="245659.01942999996"/>
    <n v="39777.686930000003"/>
    <n v="73049.030719999995"/>
    <n v="1376655.3407699999"/>
    <n v="1740792.1229100002"/>
    <n v="1.4049762721998651"/>
    <n v="2.1247152504764033"/>
    <n v="-940.23952999999983"/>
    <n v="-18.0137883985945"/>
    <n v="0.31084869199043424"/>
    <n v="0.29983790604904142"/>
    <n v="1.7357058114109692E-2"/>
    <n v="2.1886501290268347E-2"/>
    <n v="5.5560231757132599E-4"/>
    <n v="5.8113171710080487E-4"/>
    <n v="7.6030379345678935E-4"/>
    <n v="7.9398716357630735E-4"/>
    <m/>
    <m/>
    <m/>
    <n v="0"/>
    <m/>
    <n v="0"/>
    <m/>
    <n v="0"/>
    <m/>
    <n v="-10.890529781866432"/>
    <n v="138.45357431868678"/>
    <n v="127.38583242920924"/>
    <n v="14.894945375849685"/>
    <n v="-10.890529781866443"/>
    <n v="-29.442677623206315"/>
    <n v="128.65647531248885"/>
    <n v="101.87083799582497"/>
    <s v="Medianas"/>
    <n v="2024"/>
    <n v="3"/>
    <d v="2025-11-04T00:00:00"/>
    <x v="32"/>
    <x v="16"/>
  </r>
  <r>
    <n v="2025"/>
    <n v="9"/>
    <n v="22"/>
    <x v="35"/>
    <s v="Responsabilidad Civil y Riesgos Profesionales"/>
    <n v="16"/>
    <s v="b17ef6d19c7a5b1ee83b907c595526dcb1eb06db8227d650d5dda0a9f4ce8cd9"/>
    <s v="1fdf26a6fd55ee3b01ed15163fbd21c844fce1e79898ad2d3ed4519ab872f9ee"/>
    <x v="19"/>
    <n v="1376655.3407699999"/>
    <n v="1740792.1229100002"/>
    <n v="1745258.7649199993"/>
    <n v="1996573.8419900001"/>
    <n v="1525870.0047600004"/>
    <n v="557469.62816999981"/>
    <n v="1774409.9648799994"/>
    <n v="691121.67617000011"/>
    <n v="35081594.755000003"/>
    <n v="34439164.060000002"/>
    <n v="141.197"/>
    <n v="136.08000000000001"/>
    <n v="0"/>
    <n v="0"/>
    <n v="245233.92602000001"/>
    <n v="186749.55827000001"/>
    <n v="375397.74097000004"/>
    <n v="282260.06026999996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4654610.774860002"/>
    <n v="23848282.467700001"/>
    <n v="770211891.61088026"/>
    <n v="686509089.51392007"/>
    <n v="736376107.87258017"/>
    <n v="657385268.86126006"/>
    <n v="16329723.705329999"/>
    <n v="14886594.835909994"/>
    <n v="6466126.8833499998"/>
    <n v="5654617.5786299994"/>
    <n v="1376655.3407699999"/>
    <n v="1740792.1229100002"/>
    <n v="8.4303651770951973"/>
    <n v="11.693689135078742"/>
    <n v="-364136.78214000026"/>
    <n v="-20.917878553545499"/>
    <n v="100"/>
    <n v="100"/>
    <n v="5.5837642432942332"/>
    <n v="7.2994444160401102"/>
    <n v="0.17873722228447514"/>
    <n v="0.18695002812451531"/>
    <n v="0.25357160589709904"/>
    <n v="0.26480546573935948"/>
    <m/>
    <m/>
    <m/>
    <n v="0"/>
    <m/>
    <n v="0"/>
    <m/>
    <n v="0"/>
    <m/>
    <n v="173.71356709942373"/>
    <n v="110.83892675028891"/>
    <n v="32.023905717019453"/>
    <n v="23.597897664041369"/>
    <n v="31.317004597914"/>
    <n v="32.997116421964854"/>
    <n v="65.326425616289981"/>
    <n v="66.162232832857043"/>
    <s v="Grandes"/>
    <n v="2024"/>
    <n v="3"/>
    <d v="2025-11-04T00:00:00"/>
    <x v="22"/>
    <x v="19"/>
  </r>
  <r>
    <n v="2025"/>
    <n v="9"/>
    <n v="22"/>
    <x v="35"/>
    <s v="RC General"/>
    <n v="16"/>
    <s v="b17ef6d19c7a5b1ee83b907c595526dcb1eb06db8227d650d5dda0a9f4ce8cd9"/>
    <s v="1fdf26a6fd55ee3b01ed15163fbd21c844fce1e79898ad2d3ed4519ab872f9ee"/>
    <x v="19"/>
    <n v="1159557.5412999999"/>
    <n v="1519765.02682"/>
    <n v="1500107.6202499999"/>
    <n v="1764242.58874"/>
    <n v="1500214.77443"/>
    <n v="555977.30771999981"/>
    <n v="1744568.4932400002"/>
    <n v="682944.65669000021"/>
    <n v="35081594.755000003"/>
    <n v="34439164.060000002"/>
    <n v="141.197"/>
    <n v="136.08000000000001"/>
    <n v="0"/>
    <n v="0"/>
    <n v="238694.33461000002"/>
    <n v="194627.38449999999"/>
    <n v="366793.84211999999"/>
    <n v="271304.15349"/>
    <n v="0"/>
    <n v="0"/>
    <n v="0"/>
    <n v="0"/>
    <n v="0"/>
    <n v="0"/>
    <s v="RC General"/>
    <s v="Daños Sin Autos"/>
    <s v="Responsabilidad Civil y Riesgos Profesionales"/>
    <x v="21"/>
    <x v="1"/>
    <n v="24654610.774860002"/>
    <n v="23848282.467700001"/>
    <n v="770211891.61088026"/>
    <n v="686509089.51392007"/>
    <n v="736376107.87258017"/>
    <n v="657385268.86126006"/>
    <n v="12779803.45988"/>
    <n v="11517178.810919996"/>
    <n v="5456545.1292399997"/>
    <n v="4845520.4425199972"/>
    <n v="1376655.3407699999"/>
    <n v="1740792.1229100002"/>
    <n v="9.0733597346800501"/>
    <n v="13.195636290538765"/>
    <n v="-360207.4855200001"/>
    <n v="-23.701524851753476"/>
    <n v="84.230054317838807"/>
    <n v="87.303073515721124"/>
    <n v="4.7032076551067936"/>
    <n v="6.3726393247746982"/>
    <n v="0.15055045941640971"/>
    <n v="0.15746811023649418"/>
    <n v="0.22137580551133901"/>
    <n v="0.23118331042808071"/>
    <m/>
    <m/>
    <m/>
    <n v="0"/>
    <m/>
    <n v="0"/>
    <m/>
    <n v="0"/>
    <m/>
    <n v="169.83381400622471"/>
    <n v="129.37820858360195"/>
    <n v="36.583109751073998"/>
    <n v="27.493858089632507"/>
    <n v="22.641700818828014"/>
    <n v="35.196545058982906"/>
    <n v="65.075883834469877"/>
    <n v="71.737709134325428"/>
    <s v="Grandes"/>
    <n v="2024"/>
    <n v="3"/>
    <d v="2025-11-04T00:00:00"/>
    <x v="21"/>
    <x v="19"/>
  </r>
  <r>
    <n v="2025"/>
    <n v="9"/>
    <n v="22"/>
    <x v="35"/>
    <s v="Tecnicos"/>
    <n v="16"/>
    <s v="b17ef6d19c7a5b1ee83b907c595526dcb1eb06db8227d650d5dda0a9f4ce8cd9"/>
    <s v="1fdf26a6fd55ee3b01ed15163fbd21c844fce1e79898ad2d3ed4519ab872f9ee"/>
    <x v="25"/>
    <n v="950150.23976000003"/>
    <n v="1410575.61252"/>
    <n v="1419106.8136500001"/>
    <n v="1535048.9010699999"/>
    <n v="1051009.0261599999"/>
    <n v="320970.02220999997"/>
    <n v="1235794.3838"/>
    <n v="357391.04972000001"/>
    <n v="35081594.755000003"/>
    <n v="34439164.060000002"/>
    <n v="141.197"/>
    <n v="136.08000000000001"/>
    <n v="0"/>
    <n v="0"/>
    <n v="35072.63753"/>
    <n v="54363.136729999998"/>
    <n v="126070.57536"/>
    <n v="172901.36759000001"/>
    <n v="0"/>
    <n v="0"/>
    <n v="0"/>
    <n v="0"/>
    <n v="0"/>
    <n v="0"/>
    <s v="Tecnicos"/>
    <s v="Daños Sin Autos"/>
    <s v="Diversos"/>
    <x v="7"/>
    <x v="1"/>
    <n v="24654610.774860002"/>
    <n v="23848282.467700001"/>
    <n v="770211891.61088026"/>
    <n v="686509089.51392007"/>
    <n v="736376107.87258017"/>
    <n v="657385268.86126006"/>
    <n v="14178888.769369997"/>
    <n v="13386827.930269996"/>
    <n v="4549067.9512800006"/>
    <n v="4465912.8475300027"/>
    <n v="1901927.7288199998"/>
    <n v="2066928.7781400001"/>
    <n v="6.7011615311671395"/>
    <n v="10.53704148486467"/>
    <n v="-460425.37275999994"/>
    <n v="-32.64095654804693"/>
    <n v="49.957221053267645"/>
    <n v="68.245003284020129"/>
    <n v="3.8538440068535027"/>
    <n v="5.9147891024457504"/>
    <n v="0.12336218774456766"/>
    <n v="0.1290305632681405"/>
    <n v="0.2054707845920514"/>
    <n v="0.21457365708292125"/>
    <m/>
    <m/>
    <m/>
    <n v="0"/>
    <m/>
    <n v="0"/>
    <m/>
    <n v="0"/>
    <m/>
    <n v="227.44772204064586"/>
    <n v="110.61503562062731"/>
    <n v="22.75454214301816"/>
    <n v="23.103832200709835"/>
    <n v="-35.484521976368299"/>
    <n v="-27.085264207423499"/>
    <n v="27.8198441070397"/>
    <n v="31.441704300980998"/>
    <s v="Grandes"/>
    <n v="2024"/>
    <n v="3"/>
    <d v="2025-11-04T00:00:00"/>
    <x v="7"/>
    <x v="25"/>
  </r>
  <r>
    <n v="2025"/>
    <n v="9"/>
    <n v="22"/>
    <x v="35"/>
    <s v="Diversos"/>
    <n v="16"/>
    <s v="b17ef6d19c7a5b1ee83b907c595526dcb1eb06db8227d650d5dda0a9f4ce8cd9"/>
    <s v="1fdf26a6fd55ee3b01ed15163fbd21c844fce1e79898ad2d3ed4519ab872f9ee"/>
    <x v="11"/>
    <n v="1901927.7288199998"/>
    <n v="2066928.7781400001"/>
    <n v="2458648.8368199999"/>
    <n v="2527301.7886700002"/>
    <n v="1175424.8175899996"/>
    <n v="363180.49659999995"/>
    <n v="1406533.7582499995"/>
    <n v="430329.50747999991"/>
    <n v="35081594.755000003"/>
    <n v="34439164.060000002"/>
    <n v="141.197"/>
    <n v="136.08000000000001"/>
    <n v="0"/>
    <n v="0"/>
    <n v="104046.19231999999"/>
    <n v="139864.36306999999"/>
    <n v="306052.79072000005"/>
    <n v="386596.08847000002"/>
    <n v="0"/>
    <n v="0"/>
    <n v="0"/>
    <n v="0"/>
    <n v="0"/>
    <n v="0"/>
    <s v="Diversos"/>
    <s v="Daños Sin Autos"/>
    <s v="Diversos"/>
    <x v="6"/>
    <x v="1"/>
    <n v="24654610.774860002"/>
    <n v="23848282.467700001"/>
    <n v="770211891.61088026"/>
    <n v="686509089.51392007"/>
    <n v="736376107.87258017"/>
    <n v="657385268.86126006"/>
    <n v="28533293.443849999"/>
    <n v="24344761.40859"/>
    <n v="7125790.0811699983"/>
    <n v="6803443.1380700013"/>
    <n v="1901927.7288199998"/>
    <n v="2066928.7781400001"/>
    <n v="6.665643882164388"/>
    <n v="8.4902404400261986"/>
    <n v="-165001.04932000022"/>
    <n v="-7.9829092838158866"/>
    <n v="100"/>
    <n v="100"/>
    <n v="7.7142881961834568"/>
    <n v="8.6669921867096242"/>
    <n v="0.24693564842814386"/>
    <n v="0.25828210726645445"/>
    <n v="0.30107813715962312"/>
    <n v="0.31441665580982492"/>
    <m/>
    <m/>
    <m/>
    <n v="0"/>
    <m/>
    <n v="0"/>
    <m/>
    <n v="0"/>
    <m/>
    <n v="223.64756053643214"/>
    <n v="61.801760381255946"/>
    <n v="17.571021335666"/>
    <n v="16.495361275040597"/>
    <n v="-25.609218791547029"/>
    <n v="-20.833966031254903"/>
    <n v="33.996158661134125"/>
    <n v="36.178421676103824"/>
    <s v="Grandes"/>
    <n v="2024"/>
    <n v="3"/>
    <d v="2025-11-04T00:00:00"/>
    <x v="6"/>
    <x v="11"/>
  </r>
  <r>
    <n v="2025"/>
    <n v="9"/>
    <n v="22"/>
    <x v="35"/>
    <s v="Miscelaneos"/>
    <n v="16"/>
    <s v="b17ef6d19c7a5b1ee83b907c595526dcb1eb06db8227d650d5dda0a9f4ce8cd9"/>
    <s v="1fdf26a6fd55ee3b01ed15163fbd21c844fce1e79898ad2d3ed4519ab872f9ee"/>
    <x v="11"/>
    <n v="951777.48905999993"/>
    <n v="656353.16561999999"/>
    <n v="1039542.0231699999"/>
    <n v="992252.88760000002"/>
    <n v="124415.79143000001"/>
    <n v="42210.474389999988"/>
    <n v="170739.37444999997"/>
    <n v="72938.457759999976"/>
    <n v="35081594.755000003"/>
    <n v="34439164.060000002"/>
    <n v="141.197"/>
    <n v="136.08000000000001"/>
    <n v="0"/>
    <n v="0"/>
    <n v="68973.554790000009"/>
    <n v="85501.226340000008"/>
    <n v="179982.21536"/>
    <n v="213694.72088000001"/>
    <n v="0"/>
    <n v="0"/>
    <n v="0"/>
    <n v="0"/>
    <n v="0"/>
    <n v="0"/>
    <s v="Miscelaneos"/>
    <s v="Daños Sin Autos"/>
    <s v="Diversos"/>
    <x v="8"/>
    <x v="1"/>
    <n v="24654610.774860002"/>
    <n v="23848282.467700001"/>
    <n v="770211891.61088026"/>
    <n v="686509089.51392007"/>
    <n v="736376107.87258017"/>
    <n v="657385268.86126006"/>
    <n v="14354404.674479999"/>
    <n v="10957933.478320003"/>
    <n v="2576722.12989"/>
    <n v="2337530.29054"/>
    <n v="1901927.7288199998"/>
    <n v="2066928.7781400001"/>
    <n v="6.6305605188358596"/>
    <n v="5.9897531493376768"/>
    <n v="295424.32343999995"/>
    <n v="45.009963981957512"/>
    <n v="50.042778946732369"/>
    <n v="31.754996715979878"/>
    <n v="3.860444189329955"/>
    <n v="2.7522030842638734"/>
    <n v="0.12357346068357625"/>
    <n v="0.12925154399831398"/>
    <n v="9.5607352567571705E-2"/>
    <n v="9.9842998726903637E-2"/>
    <m/>
    <m/>
    <m/>
    <n v="0"/>
    <m/>
    <n v="0"/>
    <m/>
    <n v="0"/>
    <m/>
    <n v="194.75099066755607"/>
    <n v="13.071940958897468"/>
    <n v="6.4310612945893864"/>
    <n v="4.8284520083394211"/>
    <n v="-19.330332741985323"/>
    <n v="-15.776012332532641"/>
    <n v="38.322427942138212"/>
    <n v="40.010921181348749"/>
    <s v="Grandes"/>
    <n v="2024"/>
    <n v="3"/>
    <d v="2025-11-04T00:00:00"/>
    <x v="8"/>
    <x v="11"/>
  </r>
  <r>
    <n v="2025"/>
    <n v="9"/>
    <n v="22"/>
    <x v="35"/>
    <s v="Terremoto y Erupcion Volcanica"/>
    <n v="16"/>
    <s v="b17ef6d19c7a5b1ee83b907c595526dcb1eb06db8227d650d5dda0a9f4ce8cd9"/>
    <s v="1fdf26a6fd55ee3b01ed15163fbd21c844fce1e79898ad2d3ed4519ab872f9ee"/>
    <x v="19"/>
    <n v="1100297.7641400001"/>
    <n v="1525426.39958"/>
    <n v="1298226.1018600001"/>
    <n v="1636116.5391600002"/>
    <n v="11676.327110000002"/>
    <n v="11924.183840000002"/>
    <n v="15601.079679999999"/>
    <n v="16523.827089999984"/>
    <n v="35081594.755000003"/>
    <n v="34439164.060000002"/>
    <n v="141.197"/>
    <n v="136.08000000000001"/>
    <n v="0"/>
    <n v="0"/>
    <n v="2833.3211499999998"/>
    <n v="6405.8924000000006"/>
    <n v="79573.009330000001"/>
    <n v="117550.07475"/>
    <n v="0"/>
    <n v="0"/>
    <n v="0"/>
    <n v="0"/>
    <n v="0"/>
    <n v="0"/>
    <s v="Terremoto y Erupcion Volcanica"/>
    <s v="Daños Sin Autos"/>
    <s v="Riesgos Catastroficos"/>
    <x v="16"/>
    <x v="1"/>
    <n v="24654610.774860002"/>
    <n v="23848282.467700001"/>
    <n v="770211891.61088026"/>
    <n v="686509089.51392007"/>
    <n v="736376107.87258017"/>
    <n v="657385268.86126006"/>
    <n v="13243395.535650002"/>
    <n v="12054429.980210001"/>
    <n v="689036.33412999962"/>
    <n v="51228.88828999993"/>
    <n v="3051964.3327899999"/>
    <n v="3503072.0429499997"/>
    <n v="8.3082753299793843"/>
    <n v="12.654488035388841"/>
    <n v="-425128.63543999987"/>
    <n v="-27.869495083935337"/>
    <n v="36.052117395950887"/>
    <n v="43.545390470913951"/>
    <n v="4.4628478388389725"/>
    <n v="6.3963784463138174"/>
    <n v="0.14285650171393133"/>
    <n v="0.1494206224749475"/>
    <n v="0.22220046651677572"/>
    <n v="0.23204450598997806"/>
    <m/>
    <m/>
    <m/>
    <n v="0"/>
    <m/>
    <n v="0"/>
    <m/>
    <n v="0"/>
    <m/>
    <n v="-2.0786054066741055"/>
    <n v="1.0611970223466094"/>
    <n v="0.78169512755798132"/>
    <n v="1.6945880110579254"/>
    <n v="-55.770078966671392"/>
    <n v="-32.307138469088891"/>
    <n v="3.5606560237653384"/>
    <n v="5.4495009157788736"/>
    <s v="Grandes"/>
    <n v="2024"/>
    <n v="3"/>
    <d v="2025-11-04T00:00:00"/>
    <x v="16"/>
    <x v="19"/>
  </r>
  <r>
    <n v="2025"/>
    <n v="9"/>
    <n v="22"/>
    <x v="35"/>
    <s v="Riesgos Catastroficos"/>
    <n v="16"/>
    <s v="b17ef6d19c7a5b1ee83b907c595526dcb1eb06db8227d650d5dda0a9f4ce8cd9"/>
    <s v="1fdf26a6fd55ee3b01ed15163fbd21c844fce1e79898ad2d3ed4519ab872f9ee"/>
    <x v="25"/>
    <n v="3051964.3327899999"/>
    <n v="3503072.0429499997"/>
    <n v="3552516.0277300002"/>
    <n v="3754667.2884499994"/>
    <n v="529328.04920999974"/>
    <n v="-94235.414170000033"/>
    <n v="671694.92376999976"/>
    <n v="9184734.15295"/>
    <n v="35081594.755000003"/>
    <n v="34439164.060000002"/>
    <n v="141.197"/>
    <n v="136.08000000000001"/>
    <n v="0"/>
    <n v="0"/>
    <n v="99360.22812"/>
    <n v="110605.23702"/>
    <n v="258574.72500999999"/>
    <n v="367379.65692000004"/>
    <n v="0"/>
    <n v="0"/>
    <n v="0"/>
    <n v="0"/>
    <n v="0"/>
    <n v="0"/>
    <s v="Riesgos Catastroficos"/>
    <s v="Daños Sin Autos"/>
    <s v="Riesgos Catastroficos"/>
    <x v="15"/>
    <x v="1"/>
    <n v="24654610.774860002"/>
    <n v="23848282.467700001"/>
    <n v="770211891.61088026"/>
    <n v="686509089.51392007"/>
    <n v="736376107.87258017"/>
    <n v="657385268.86126006"/>
    <n v="33259292.609760001"/>
    <n v="29883949.022059996"/>
    <n v="4197920.345660001"/>
    <n v="3819120.5799400005"/>
    <n v="3051964.3327899999"/>
    <n v="3503072.0429499997"/>
    <n v="9.1762755407924566"/>
    <n v="11.722252773099269"/>
    <n v="-451107.71015999978"/>
    <n v="-12.877488804943727"/>
    <n v="100"/>
    <n v="100"/>
    <n v="12.378878582427468"/>
    <n v="14.688990906135665"/>
    <n v="0.39624996264429102"/>
    <n v="0.41445727260316012"/>
    <n v="0.51027322091690519"/>
    <n v="0.53287960787714528"/>
    <m/>
    <m/>
    <m/>
    <n v="0"/>
    <m/>
    <n v="0"/>
    <m/>
    <n v="0"/>
    <m/>
    <n v="-661.70820054453804"/>
    <n v="17.343847813781835"/>
    <n v="-2.6900792508578473"/>
    <n v="12.609292354897656"/>
    <n v="-10.166796078531648"/>
    <n v="-29.616482529867795"/>
    <n v="38.426117678809248"/>
    <n v="30.106521941710344"/>
    <s v="Grandes"/>
    <n v="2024"/>
    <n v="3"/>
    <d v="2025-11-04T00:00:00"/>
    <x v="15"/>
    <x v="25"/>
  </r>
  <r>
    <n v="2025"/>
    <n v="9"/>
    <n v="22"/>
    <x v="35"/>
    <s v="Huracan y Otros Riesgos Hidrometeorologicos"/>
    <n v="16"/>
    <s v="b17ef6d19c7a5b1ee83b907c595526dcb1eb06db8227d650d5dda0a9f4ce8cd9"/>
    <s v="1fdf26a6fd55ee3b01ed15163fbd21c844fce1e79898ad2d3ed4519ab872f9ee"/>
    <x v="25"/>
    <n v="1951666.56865"/>
    <n v="1977645.6433699999"/>
    <n v="2254289.9258700004"/>
    <n v="2118550.7492900002"/>
    <n v="517651.72209999996"/>
    <n v="-106159.59801000002"/>
    <n v="656093.84409000003"/>
    <n v="9168210.3258599956"/>
    <n v="35081594.755000003"/>
    <n v="34439164.060000002"/>
    <n v="141.197"/>
    <n v="136.08000000000001"/>
    <n v="0"/>
    <n v="0"/>
    <n v="96526.906969999996"/>
    <n v="104199.34462"/>
    <n v="179001.71567999999"/>
    <n v="249829.58216999998"/>
    <n v="0"/>
    <n v="0"/>
    <n v="0"/>
    <n v="0"/>
    <n v="0"/>
    <n v="0"/>
    <s v="Huracan y Otros Riesgos Hidrometeorologicos"/>
    <s v="Daños Sin Autos"/>
    <s v="Riesgos Catastroficos"/>
    <x v="14"/>
    <x v="1"/>
    <n v="24654610.774860002"/>
    <n v="23848282.467700001"/>
    <n v="770211891.61088026"/>
    <n v="686509089.51392007"/>
    <n v="736376107.87258017"/>
    <n v="657385268.86126006"/>
    <n v="20015897.230140001"/>
    <n v="17829353.362780001"/>
    <n v="3531534.8595499997"/>
    <n v="3750519.8539799992"/>
    <n v="3051964.3327899999"/>
    <n v="3503072.0429499997"/>
    <n v="9.7505824805653702"/>
    <n v="11.092077223049888"/>
    <n v="-25979.074719999917"/>
    <n v="-1.3136364852365801"/>
    <n v="63.947882604049113"/>
    <n v="56.454609529086056"/>
    <n v="7.9160307435884985"/>
    <n v="8.29261245982185"/>
    <n v="0.25339346093035964"/>
    <n v="0.26503665012821265"/>
    <n v="0.28807275440012947"/>
    <n v="0.30083510188716722"/>
    <m/>
    <m/>
    <m/>
    <n v="0"/>
    <m/>
    <n v="0"/>
    <m/>
    <n v="0"/>
    <m/>
    <n v="-587.6165055290038"/>
    <n v="26.523573771008856"/>
    <n v="-5.3679787562497356"/>
    <n v="14.657981378837666"/>
    <n v="-7.3632302371769098"/>
    <n v="-28.350472299875275"/>
    <n v="53.925129490133159"/>
    <n v="41.708169110692474"/>
    <s v="Grandes"/>
    <n v="2024"/>
    <n v="3"/>
    <d v="2025-11-04T00:00:00"/>
    <x v="14"/>
    <x v="25"/>
  </r>
  <r>
    <n v="2025"/>
    <n v="9"/>
    <n v="22"/>
    <x v="35"/>
    <s v="Vida Gpo y Col"/>
    <n v="16"/>
    <s v="b17ef6d19c7a5b1ee83b907c595526dcb1eb06db8227d650d5dda0a9f4ce8cd9"/>
    <s v="1fdf26a6fd55ee3b01ed15163fbd21c844fce1e79898ad2d3ed4519ab872f9ee"/>
    <x v="10"/>
    <n v="2117798.6773399999"/>
    <n v="1936287.5302599999"/>
    <n v="2888134.1587900002"/>
    <n v="2260758.3193399999"/>
    <n v="1797388.6308300002"/>
    <n v="1202739.4614199996"/>
    <n v="2219904.9448299995"/>
    <n v="1606722.9405699996"/>
    <n v="35081594.755000003"/>
    <n v="34439164.060000002"/>
    <n v="141.197"/>
    <n v="136.08000000000001"/>
    <n v="370637.01199999999"/>
    <n v="32680.052"/>
    <n v="1797388.6308299999"/>
    <n v="1202739.4614200001"/>
    <n v="2269812.3678699997"/>
    <n v="1633405.9103399997"/>
    <n v="2117798.6773399999"/>
    <n v="1936287.5302599999"/>
    <n v="0"/>
    <n v="0"/>
    <n v="0"/>
    <n v="0"/>
    <s v="Vida Gpo y Col"/>
    <s v="Vida"/>
    <s v="Vida"/>
    <x v="37"/>
    <x v="1"/>
    <n v="24654610.774860002"/>
    <n v="23848282.467700001"/>
    <n v="770211891.61088026"/>
    <n v="686509089.51392007"/>
    <n v="736376107.87258017"/>
    <n v="657385268.86126006"/>
    <n v="73920693.182379976"/>
    <n v="70894248.025429994"/>
    <n v="45785142.94049"/>
    <n v="42057026.428480007"/>
    <n v="4831500.9921400007"/>
    <n v="4347948.7431899998"/>
    <n v="2.8649605221029049"/>
    <n v="2.7312336108924482"/>
    <n v="181511.14708000002"/>
    <n v="9.3741835467807455"/>
    <n v="43.833141725217168"/>
    <n v="44.533356868401945"/>
    <n v="8.5898686321971578"/>
    <n v="8.119190691751065"/>
    <n v="0.27496312383734733"/>
    <n v="0.28759741858795562"/>
    <n v="0.28204834572998594"/>
    <n v="0.29454379676229858"/>
    <n v="2.8649605221029049"/>
    <m/>
    <m/>
    <n v="181511.14708000002"/>
    <n v="9.3741835467807455"/>
    <n v="0"/>
    <m/>
    <n v="0"/>
    <m/>
    <n v="49.441228835040917"/>
    <n v="84.870608810066813"/>
    <n v="62.115746893153769"/>
    <n v="3.9257027834688341"/>
    <n v="49.441228835040832"/>
    <n v="38.961929395586026"/>
    <n v="79.186661253268085"/>
    <n v="73.633837970480059"/>
    <s v="Medianas"/>
    <n v="2024"/>
    <n v="3"/>
    <d v="2025-11-04T00:00:00"/>
    <x v="37"/>
    <x v="10"/>
  </r>
  <r>
    <n v="2025"/>
    <n v="9"/>
    <n v="22"/>
    <x v="35"/>
    <s v="Vida Individual"/>
    <n v="16"/>
    <s v="b17ef6d19c7a5b1ee83b907c595526dcb1eb06db8227d650d5dda0a9f4ce8cd9"/>
    <s v="1fdf26a6fd55ee3b01ed15163fbd21c844fce1e79898ad2d3ed4519ab872f9ee"/>
    <x v="8"/>
    <n v="2713702.3148000003"/>
    <n v="2411661.2129299999"/>
    <n v="3609519.8032800001"/>
    <n v="3178012.3283899995"/>
    <n v="1609035.8842500001"/>
    <n v="1297107.0354200001"/>
    <n v="2105095.5142900008"/>
    <n v="1818049.1000900001"/>
    <n v="35081594.755000003"/>
    <n v="34439164.060000002"/>
    <n v="141.197"/>
    <n v="136.08000000000001"/>
    <n v="0"/>
    <n v="0"/>
    <n v="1601584.7210899999"/>
    <n v="1286836.90796"/>
    <n v="2432381.8729699999"/>
    <n v="1895026.8846300002"/>
    <n v="682873.51170999999"/>
    <n v="517549.47727999999"/>
    <n v="2030828.8030899998"/>
    <n v="1894111.7356499999"/>
    <n v="0"/>
    <n v="0"/>
    <s v="Vida Individual"/>
    <s v="Vida"/>
    <s v="Vida"/>
    <x v="35"/>
    <x v="1"/>
    <n v="24654610.774860002"/>
    <n v="23848282.467700001"/>
    <n v="770211891.61088026"/>
    <n v="686509089.51392007"/>
    <n v="736376107.87258017"/>
    <n v="657385268.86126006"/>
    <n v="237940342.15414003"/>
    <n v="211843669.84491"/>
    <n v="117088322.10185003"/>
    <n v="108945740.33868003"/>
    <n v="4831500.9921400007"/>
    <n v="4347948.7431899998"/>
    <n v="1.1404969372709559"/>
    <n v="1.1384155187150831"/>
    <n v="302041.10187000036"/>
    <n v="12.52419287794746"/>
    <n v="56.166858274782825"/>
    <n v="55.466643131598047"/>
    <n v="11.006875507307253"/>
    <n v="10.112515298308557"/>
    <n v="0.3523319159776091"/>
    <n v="0.36852123334636616"/>
    <n v="0.35129341326530239"/>
    <n v="0.36685659493215333"/>
    <n v="0.28699358231048855"/>
    <n v="0.85350335496046714"/>
    <m/>
    <n v="165324.03443"/>
    <n v="31.943619245616173"/>
    <n v="136717.0674399999"/>
    <n v="7.2180043482536593"/>
    <n v="0"/>
    <m/>
    <n v="24.048042321272135"/>
    <n v="59.293013661617714"/>
    <n v="53.784794832111004"/>
    <n v="1.3742069707433076"/>
    <n v="24.459029048907531"/>
    <n v="28.356061473234305"/>
    <n v="65.844296032942566"/>
    <n v="67.905997450334439"/>
    <s v="Medianas"/>
    <n v="2024"/>
    <n v="3"/>
    <d v="2025-11-04T00:00:00"/>
    <x v="35"/>
    <x v="8"/>
  </r>
  <r>
    <n v="2025"/>
    <n v="9"/>
    <n v="22"/>
    <x v="35"/>
    <s v="Vida Total"/>
    <n v="16"/>
    <s v="b17ef6d19c7a5b1ee83b907c595526dcb1eb06db8227d650d5dda0a9f4ce8cd9"/>
    <s v="1fdf26a6fd55ee3b01ed15163fbd21c844fce1e79898ad2d3ed4519ab872f9ee"/>
    <x v="10"/>
    <n v="4831500.9921400007"/>
    <n v="4347948.7431899998"/>
    <n v="6497653.9620700004"/>
    <n v="5438770.6477300003"/>
    <n v="3406424.5150799998"/>
    <n v="2499846.4968400011"/>
    <n v="4325000.4591199998"/>
    <n v="3424772.0406600013"/>
    <n v="35081594.755000003"/>
    <n v="34439164.060000002"/>
    <n v="141.197"/>
    <n v="136.08000000000001"/>
    <n v="370637.01199999999"/>
    <n v="32680.052"/>
    <n v="3398973.3519200003"/>
    <n v="2489576.36938"/>
    <n v="4702194.2408400001"/>
    <n v="3528432.7949699997"/>
    <n v="2800672.1890500002"/>
    <n v="2453837.0075399997"/>
    <n v="2030828.8030899998"/>
    <n v="1894111.7356499999"/>
    <n v="0"/>
    <n v="0"/>
    <s v="Vida Total"/>
    <s v="Totales"/>
    <s v="Vida Total"/>
    <x v="36"/>
    <x v="1"/>
    <n v="24654610.774860002"/>
    <n v="23848282.467700001"/>
    <n v="770211891.61088026"/>
    <n v="686509089.51392007"/>
    <n v="736376107.87258017"/>
    <n v="657385268.86126006"/>
    <n v="311861035.33652008"/>
    <n v="282737917.87033993"/>
    <n v="162873465.04233998"/>
    <n v="151002766.76715994"/>
    <n v="4831500.9921400007"/>
    <n v="4347948.7431899998"/>
    <n v="1.549248044702497"/>
    <n v="1.5378017833405404"/>
    <n v="483552.24895000085"/>
    <n v="11.121387981111042"/>
    <n v="100"/>
    <n v="100"/>
    <n v="19.596744139504413"/>
    <n v="18.23170599005962"/>
    <n v="0.62729503981495649"/>
    <n v="0.65611865193432184"/>
    <n v="0.63334175899528833"/>
    <n v="0.66140039169445186"/>
    <n v="0.89805133431557982"/>
    <n v="0.65119671038691707"/>
    <m/>
    <n v="346835.18151000049"/>
    <n v="14.134401773396799"/>
    <n v="136717.0674399999"/>
    <n v="7.2180043482536593"/>
    <n v="0"/>
    <m/>
    <n v="36.265347467773857"/>
    <n v="70.504477192939646"/>
    <n v="57.494847443990693"/>
    <n v="2.0914545621010019"/>
    <n v="36.528181811368768"/>
    <n v="33.265801393277798"/>
    <n v="72.284835075481851"/>
    <n v="70.557568020823467"/>
    <s v="Medianas"/>
    <n v="2024"/>
    <n v="3"/>
    <d v="2025-11-04T00:00:00"/>
    <x v="36"/>
    <x v="10"/>
  </r>
  <r>
    <n v="2025"/>
    <n v="9"/>
    <n v="22"/>
    <x v="35"/>
    <s v="GMM. Gpo y Col"/>
    <n v="16"/>
    <s v="b17ef6d19c7a5b1ee83b907c595526dcb1eb06db8227d650d5dda0a9f4ce8cd9"/>
    <s v="1fdf26a6fd55ee3b01ed15163fbd21c844fce1e79898ad2d3ed4519ab872f9ee"/>
    <x v="3"/>
    <n v="2729503.8194499998"/>
    <n v="2353378.33146"/>
    <n v="3523551.3786800001"/>
    <n v="3442289.0769800004"/>
    <n v="2075927.9560699998"/>
    <n v="1949743.5646299999"/>
    <n v="2813726.2455699993"/>
    <n v="2729977.7101800004"/>
    <n v="35081594.755000003"/>
    <n v="34439164.060000002"/>
    <n v="141.197"/>
    <n v="136.08000000000001"/>
    <n v="74.128460000000004"/>
    <n v="1.13337"/>
    <n v="2075927.9560699998"/>
    <n v="1949743.5646300002"/>
    <n v="2678620.8688600003"/>
    <n v="2529526.5013200003"/>
    <n v="0"/>
    <n v="0"/>
    <n v="0"/>
    <n v="0"/>
    <n v="0"/>
    <n v="0"/>
    <s v="GMM. Gpo y Col"/>
    <s v="Accidentes y Enfermedades"/>
    <s v="Gastos Medicos"/>
    <x v="29"/>
    <x v="1"/>
    <n v="24654610.774860002"/>
    <n v="23848282.467700001"/>
    <n v="770211891.61088026"/>
    <n v="686509089.51392007"/>
    <n v="736376107.87258017"/>
    <n v="657385268.86126006"/>
    <n v="68170459.903579995"/>
    <n v="59480952.036400005"/>
    <n v="49387857.180560008"/>
    <n v="46483201.02234"/>
    <n v="5289472.5515799997"/>
    <n v="4680114.9022500003"/>
    <n v="4.0039392770865829"/>
    <n v="3.9565243172634914"/>
    <n v="376125.48798999982"/>
    <n v="15.98236386228038"/>
    <n v="51.602570820311364"/>
    <n v="50.284627207092626"/>
    <n v="11.070966986155955"/>
    <n v="9.8681250301668655"/>
    <n v="0.35438349487714427"/>
    <n v="0.37066708035050794"/>
    <n v="0.34280366675498786"/>
    <n v="0.35799073130077641"/>
    <m/>
    <m/>
    <m/>
    <n v="0"/>
    <m/>
    <n v="0"/>
    <m/>
    <n v="0"/>
    <m/>
    <n v="6.4718455149226584"/>
    <n v="76.055140178858707"/>
    <n v="82.848708963016961"/>
    <n v="4.2033165125599421"/>
    <n v="6.4718455149226584"/>
    <n v="5.8941611191737797"/>
    <n v="77.499879889814281"/>
    <n v="77.079388716131334"/>
    <s v="Medianas"/>
    <n v="2024"/>
    <n v="3"/>
    <d v="2025-11-04T00:00:00"/>
    <x v="29"/>
    <x v="3"/>
  </r>
  <r>
    <n v="2025"/>
    <n v="9"/>
    <n v="22"/>
    <x v="35"/>
    <s v="AP Individual"/>
    <n v="16"/>
    <s v="b17ef6d19c7a5b1ee83b907c595526dcb1eb06db8227d650d5dda0a9f4ce8cd9"/>
    <s v="1fdf26a6fd55ee3b01ed15163fbd21c844fce1e79898ad2d3ed4519ab872f9ee"/>
    <x v="10"/>
    <n v="24874.46256"/>
    <n v="10485.574640000001"/>
    <n v="30687.023459999997"/>
    <n v="11650.01439"/>
    <n v="-155.81027000000009"/>
    <n v="2264.1714199999997"/>
    <n v="767.24177999999995"/>
    <n v="2603.9534199999998"/>
    <n v="35081594.755000003"/>
    <n v="34439164.060000002"/>
    <n v="141.197"/>
    <n v="136.08000000000001"/>
    <n v="0"/>
    <n v="0"/>
    <n v="-167.27182999999999"/>
    <n v="2253.34944"/>
    <n v="24064.927530000001"/>
    <n v="11826.55609"/>
    <n v="0"/>
    <n v="0"/>
    <n v="0"/>
    <n v="0"/>
    <n v="0"/>
    <n v="0"/>
    <s v="AP Individual"/>
    <s v="Accidentes y Enfermedades"/>
    <s v="Accidentes Personales"/>
    <x v="4"/>
    <x v="1"/>
    <n v="24654610.774860002"/>
    <n v="23848282.467700001"/>
    <n v="770211891.61088026"/>
    <n v="686509089.51392007"/>
    <n v="736376107.87258017"/>
    <n v="657385268.86126006"/>
    <n v="2929566.2910799994"/>
    <n v="2813051.1417699996"/>
    <n v="332143.84261000005"/>
    <n v="315618.19761999999"/>
    <n v="5289472.5515799997"/>
    <n v="4680114.9022500003"/>
    <n v="0.84908345087592818"/>
    <n v="0.37274738750047653"/>
    <n v="14388.887919999999"/>
    <n v="137.22555428779054"/>
    <n v="0.47026357198072305"/>
    <n v="0.22404523946535976"/>
    <n v="0.10089172685445183"/>
    <n v="4.3967839840045556E-2"/>
    <n v="3.2295609599035974E-3"/>
    <n v="3.3779562229229992E-3"/>
    <n v="1.5273759372107175E-3"/>
    <n v="1.595042532389475E-3"/>
    <m/>
    <m/>
    <m/>
    <n v="0"/>
    <m/>
    <n v="0"/>
    <m/>
    <n v="0"/>
    <m/>
    <n v="-106.88155802266949"/>
    <n v="-0.62638647819693882"/>
    <n v="21.593203021632391"/>
    <n v="-4.6910479741438693E-2"/>
    <n v="-107.42325300420336"/>
    <n v="103.48212401705186"/>
    <n v="-0.69508553388109873"/>
    <n v="19.053301932126548"/>
    <s v="Medianas"/>
    <n v="2024"/>
    <n v="3"/>
    <d v="2025-11-04T00:00:00"/>
    <x v="4"/>
    <x v="10"/>
  </r>
  <r>
    <n v="2025"/>
    <n v="9"/>
    <n v="22"/>
    <x v="35"/>
    <s v="AP Gpo y Col"/>
    <n v="16"/>
    <s v="b17ef6d19c7a5b1ee83b907c595526dcb1eb06db8227d650d5dda0a9f4ce8cd9"/>
    <s v="1fdf26a6fd55ee3b01ed15163fbd21c844fce1e79898ad2d3ed4519ab872f9ee"/>
    <x v="28"/>
    <n v="56719.777969999996"/>
    <n v="48765.409599999999"/>
    <n v="67819.516870000007"/>
    <n v="57226.125909999995"/>
    <n v="22534.498430000007"/>
    <n v="23607.242880000005"/>
    <n v="30478.396140000004"/>
    <n v="31511.267110000008"/>
    <n v="35081594.755000003"/>
    <n v="34439164.060000002"/>
    <n v="141.197"/>
    <n v="136.08000000000001"/>
    <n v="0"/>
    <n v="-728.55509999999992"/>
    <n v="22534.49843"/>
    <n v="23607.242879999998"/>
    <n v="47725.010179999997"/>
    <n v="41404.519899999999"/>
    <n v="0"/>
    <n v="0"/>
    <n v="0"/>
    <n v="0"/>
    <n v="0"/>
    <n v="0"/>
    <s v="AP Gpo y Col"/>
    <s v="Accidentes y Enfermedades"/>
    <s v="Accidentes Personales"/>
    <x v="3"/>
    <x v="1"/>
    <n v="24654610.774860002"/>
    <n v="23848282.467700001"/>
    <n v="770211891.61088026"/>
    <n v="686509089.51392007"/>
    <n v="736376107.87258017"/>
    <n v="657385268.86126006"/>
    <n v="2314846.5560099999"/>
    <n v="2258296.9561299994"/>
    <n v="870337.63396000001"/>
    <n v="837886.56105000013"/>
    <n v="5289472.5515799997"/>
    <n v="4680114.9022500003"/>
    <n v="2.45026080984674"/>
    <n v="2.1593887140320267"/>
    <n v="7954.3683699999965"/>
    <n v="16.311497094448679"/>
    <n v="1.0723144399918936"/>
    <n v="1.0419703494150467"/>
    <n v="0.23005748696643974"/>
    <n v="0.20448185174780464"/>
    <n v="7.3641784277534202E-3"/>
    <n v="7.7025554419284034E-3"/>
    <n v="7.1033887744338742E-3"/>
    <n v="7.4180867612796859E-3"/>
    <m/>
    <m/>
    <m/>
    <n v="0"/>
    <m/>
    <n v="0"/>
    <m/>
    <n v="0"/>
    <m/>
    <n v="-4.5441327284721833"/>
    <n v="39.72952510836496"/>
    <n v="48.409811531655848"/>
    <n v="2.5891674162668314"/>
    <n v="-4.5441327284721833"/>
    <n v="15.265218133829883"/>
    <n v="47.217377942945895"/>
    <n v="57.016100988529992"/>
    <s v="Medianas"/>
    <n v="2024"/>
    <n v="3"/>
    <d v="2025-11-04T00:00:00"/>
    <x v="3"/>
    <x v="28"/>
  </r>
  <r>
    <n v="2025"/>
    <n v="9"/>
    <n v="22"/>
    <x v="35"/>
    <s v="GMM. Individual"/>
    <n v="16"/>
    <s v="b17ef6d19c7a5b1ee83b907c595526dcb1eb06db8227d650d5dda0a9f4ce8cd9"/>
    <s v="1fdf26a6fd55ee3b01ed15163fbd21c844fce1e79898ad2d3ed4519ab872f9ee"/>
    <x v="24"/>
    <n v="2478374.4915999998"/>
    <n v="2267485.5865500001"/>
    <n v="3136922.5730699995"/>
    <n v="2880249.1581700002"/>
    <n v="1488564.0617300002"/>
    <n v="1277596.33299"/>
    <n v="1948053.9058500002"/>
    <n v="1717823.9370900001"/>
    <n v="35081594.755000003"/>
    <n v="34439164.060000002"/>
    <n v="141.197"/>
    <n v="136.08000000000001"/>
    <n v="0"/>
    <n v="0"/>
    <n v="1488564.06173"/>
    <n v="1277596.33299"/>
    <n v="2285122.8509200001"/>
    <n v="2102712.3421"/>
    <n v="0"/>
    <n v="0"/>
    <n v="0"/>
    <n v="0"/>
    <n v="0"/>
    <n v="0"/>
    <s v="GMM. Individual"/>
    <s v="Accidentes y Enfermedades"/>
    <s v="Gastos Medicos"/>
    <x v="38"/>
    <x v="1"/>
    <n v="24654610.774860002"/>
    <n v="23848282.467700001"/>
    <n v="770211891.61088026"/>
    <n v="686509089.51392007"/>
    <n v="736376107.87258017"/>
    <n v="657385268.86126006"/>
    <n v="64432853.400370002"/>
    <n v="58098326.261530012"/>
    <n v="45110846.690220006"/>
    <n v="40981977.13877999"/>
    <n v="5289472.5515799997"/>
    <n v="4680114.9022500003"/>
    <n v="3.8464453470653961"/>
    <n v="3.9028414972625858"/>
    <n v="210888.90504999971"/>
    <n v="9.3005620984285553"/>
    <n v="46.854851167716021"/>
    <n v="48.449357204026967"/>
    <n v="10.052377278359499"/>
    <n v="9.5079617981759146"/>
    <n v="0.32177826888864791"/>
    <n v="0.33656367515237862"/>
    <n v="0.33029214342310947"/>
    <n v="0.34492491602037234"/>
    <m/>
    <m/>
    <m/>
    <n v="0"/>
    <m/>
    <n v="0"/>
    <m/>
    <n v="0"/>
    <m/>
    <n v="16.512862732336252"/>
    <n v="60.062111951814288"/>
    <n v="56.344187613288177"/>
    <n v="3.2997918925177694"/>
    <n v="16.512862732336231"/>
    <n v="8.6750101365660406"/>
    <n v="65.141533249763697"/>
    <n v="60.759444238295181"/>
    <s v="Medianas"/>
    <n v="2024"/>
    <n v="3"/>
    <d v="2025-11-04T00:00:00"/>
    <x v="38"/>
    <x v="24"/>
  </r>
  <r>
    <n v="2025"/>
    <n v="9"/>
    <n v="22"/>
    <x v="35"/>
    <s v="Accidentes y Enfermedades Total"/>
    <n v="16"/>
    <s v="b17ef6d19c7a5b1ee83b907c595526dcb1eb06db8227d650d5dda0a9f4ce8cd9"/>
    <s v="1fdf26a6fd55ee3b01ed15163fbd21c844fce1e79898ad2d3ed4519ab872f9ee"/>
    <x v="24"/>
    <n v="5289472.5515799997"/>
    <n v="4680114.9022500003"/>
    <n v="6758980.4920799993"/>
    <n v="6391414.3754499992"/>
    <n v="3586870.7059599999"/>
    <n v="3253211.3119200007"/>
    <n v="4793025.7893399997"/>
    <n v="4481916.8678000001"/>
    <n v="35081594.755000003"/>
    <n v="34439164.060000002"/>
    <n v="141.197"/>
    <n v="136.08000000000001"/>
    <n v="74.128460000000004"/>
    <n v="-727.42172999999991"/>
    <n v="3586859.2444000002"/>
    <n v="3253200.4899400002"/>
    <n v="5035533.6574900001"/>
    <n v="4685469.9194099996"/>
    <n v="0"/>
    <n v="0"/>
    <n v="0"/>
    <n v="0"/>
    <n v="0"/>
    <n v="0"/>
    <s v="Accidentes y Enfermedades Total"/>
    <s v="Totales"/>
    <s v="Accidentes y Enfermedades Total"/>
    <x v="2"/>
    <x v="1"/>
    <n v="24654610.774860002"/>
    <n v="23848282.467700001"/>
    <n v="770211891.61088026"/>
    <n v="686509089.51392007"/>
    <n v="736376107.87258017"/>
    <n v="657385268.86126006"/>
    <n v="141339793.77810001"/>
    <n v="126298754.30562"/>
    <n v="98393742.550229996"/>
    <n v="90991856.303689986"/>
    <n v="5289472.5515799997"/>
    <n v="4680114.9022500003"/>
    <n v="3.7423802668654949"/>
    <n v="3.7055907067182736"/>
    <n v="609357.64932999946"/>
    <n v="13.020142925060373"/>
    <n v="100"/>
    <n v="100"/>
    <n v="21.454293478336346"/>
    <n v="19.624536519930629"/>
    <n v="0.68675550315344924"/>
    <n v="0.71831126716773797"/>
    <n v="0.68172657488974198"/>
    <n v="0.7119287766148179"/>
    <m/>
    <m/>
    <m/>
    <n v="0"/>
    <m/>
    <n v="0"/>
    <m/>
    <n v="0"/>
    <m/>
    <n v="10.256308676213166"/>
    <n v="67.811500503742636"/>
    <n v="69.511355594196957"/>
    <n v="3.6454256266641174"/>
    <n v="10.256323134457478"/>
    <n v="7.471262095394704"/>
    <n v="71.230965541552891"/>
    <n v="69.431680192061663"/>
    <s v="Medianas"/>
    <n v="2024"/>
    <n v="3"/>
    <d v="2025-11-04T00:00:00"/>
    <x v="2"/>
    <x v="24"/>
  </r>
  <r>
    <n v="2025"/>
    <n v="9"/>
    <n v="22"/>
    <x v="35"/>
    <s v="Accidentes Personales"/>
    <n v="16"/>
    <s v="b17ef6d19c7a5b1ee83b907c595526dcb1eb06db8227d650d5dda0a9f4ce8cd9"/>
    <s v="1fdf26a6fd55ee3b01ed15163fbd21c844fce1e79898ad2d3ed4519ab872f9ee"/>
    <x v="29"/>
    <n v="81594.240529999995"/>
    <n v="59250.984240000005"/>
    <n v="98506.540330000003"/>
    <n v="68876.140299999999"/>
    <n v="22378.688160000009"/>
    <n v="25871.4143"/>
    <n v="31245.637920000005"/>
    <n v="34115.220530000006"/>
    <n v="35081594.755000003"/>
    <n v="34439164.060000002"/>
    <n v="141.197"/>
    <n v="136.08000000000001"/>
    <n v="0"/>
    <n v="-728.55509999999992"/>
    <n v="22367.226600000002"/>
    <n v="25860.59232"/>
    <n v="71789.937709999998"/>
    <n v="53231.075990000005"/>
    <n v="0"/>
    <n v="0"/>
    <n v="0"/>
    <n v="0"/>
    <n v="0"/>
    <n v="0"/>
    <s v="Accidentes Personales"/>
    <s v="Accidentes y Enfermedades"/>
    <s v="Accidentes Personales"/>
    <x v="5"/>
    <x v="1"/>
    <n v="24654610.774860002"/>
    <n v="23848282.467700001"/>
    <n v="770211891.61088026"/>
    <n v="686509089.51392007"/>
    <n v="736376107.87258017"/>
    <n v="657385268.86126006"/>
    <n v="5244412.8470900012"/>
    <n v="5071348.0979000004"/>
    <n v="1202481.4765700002"/>
    <n v="1153504.7586699999"/>
    <n v="5289472.5515799997"/>
    <n v="4680114.9022500003"/>
    <n v="1.5558317567480349"/>
    <n v="1.1683478060702499"/>
    <n v="22343.25628999999"/>
    <n v="37.709510781284507"/>
    <n v="1.5425780119726167"/>
    <n v="1.2660155888804066"/>
    <n v="0.33094921382089154"/>
    <n v="0.24844969158785021"/>
    <n v="1.0593739387657017E-2"/>
    <n v="1.1080511664851403E-2"/>
    <n v="8.6307647116445931E-3"/>
    <n v="9.0131292936691601E-3"/>
    <m/>
    <m/>
    <m/>
    <n v="0"/>
    <m/>
    <n v="0"/>
    <m/>
    <n v="0"/>
    <m/>
    <n v="-13.500329357718922"/>
    <n v="27.426798772361842"/>
    <n v="43.664108928901733"/>
    <n v="1.8610422360794905"/>
    <n v="-13.508452075547817"/>
    <n v="34.864712716846945"/>
    <n v="31.156492557987487"/>
    <n v="48.581757627552321"/>
    <s v="Resto"/>
    <n v="2024"/>
    <n v="3"/>
    <d v="2025-11-04T00:00:00"/>
    <x v="5"/>
    <x v="29"/>
  </r>
  <r>
    <n v="2025"/>
    <n v="9"/>
    <n v="22"/>
    <x v="35"/>
    <s v="Gastos Medicos"/>
    <n v="16"/>
    <s v="b17ef6d19c7a5b1ee83b907c595526dcb1eb06db8227d650d5dda0a9f4ce8cd9"/>
    <s v="1fdf26a6fd55ee3b01ed15163fbd21c844fce1e79898ad2d3ed4519ab872f9ee"/>
    <x v="3"/>
    <n v="5207878.3110500006"/>
    <n v="4620863.9180100001"/>
    <n v="6660473.9517500009"/>
    <n v="6322538.2351500001"/>
    <n v="3564492.0177999991"/>
    <n v="3227339.8976199999"/>
    <n v="4761780.1514200009"/>
    <n v="4447801.6472699996"/>
    <n v="35081594.755000003"/>
    <n v="34439164.060000002"/>
    <n v="141.197"/>
    <n v="136.08000000000001"/>
    <n v="74.128460000000004"/>
    <n v="1.13337"/>
    <n v="3564492.0178"/>
    <n v="3227339.8976199999"/>
    <n v="4963743.7197799999"/>
    <n v="4632238.8434199998"/>
    <n v="0"/>
    <n v="0"/>
    <n v="0"/>
    <n v="0"/>
    <n v="0"/>
    <n v="0"/>
    <s v="Gastos Medicos"/>
    <s v="Accidentes y Enfermedades"/>
    <s v="Gastos Medicos"/>
    <x v="28"/>
    <x v="1"/>
    <n v="24654610.774860002"/>
    <n v="23848282.467700001"/>
    <n v="770211891.61088026"/>
    <n v="686509089.51392007"/>
    <n v="736376107.87258017"/>
    <n v="657385268.86126006"/>
    <n v="132603313.30395003"/>
    <n v="117579278.29793002"/>
    <n v="94497674.830779999"/>
    <n v="87465178.161119998"/>
    <n v="5289472.5515799997"/>
    <n v="4680114.9022500003"/>
    <n v="3.9274119034361012"/>
    <n v="3.9299985379237956"/>
    <n v="587014.39304000046"/>
    <n v="12.703563737336832"/>
    <n v="98.457421988027406"/>
    <n v="98.733984411119593"/>
    <n v="21.12334426451546"/>
    <n v="19.376086828342778"/>
    <n v="0.67616176376579229"/>
    <n v="0.70723075550288661"/>
    <n v="0.67309581017809739"/>
    <n v="0.70291564732114875"/>
    <m/>
    <m/>
    <m/>
    <n v="0"/>
    <m/>
    <n v="0"/>
    <m/>
    <n v="0"/>
    <m/>
    <n v="10.446749672342603"/>
    <n v="68.444226322203264"/>
    <n v="69.842781672087654"/>
    <n v="3.7720420361485596"/>
    <n v="10.446749672342627"/>
    <n v="7.1564720120357306"/>
    <n v="71.810557092137373"/>
    <n v="69.671275741845008"/>
    <s v="Medianas"/>
    <n v="2024"/>
    <n v="3"/>
    <d v="2025-11-04T00:00:00"/>
    <x v="28"/>
    <x v="3"/>
  </r>
  <r>
    <n v="2025"/>
    <n v="9"/>
    <n v="22"/>
    <x v="35"/>
    <s v="Otros Automoviles y Obligatorios"/>
    <n v="16"/>
    <s v="b17ef6d19c7a5b1ee83b907c595526dcb1eb06db8227d650d5dda0a9f4ce8cd9"/>
    <s v="1fdf26a6fd55ee3b01ed15163fbd21c844fce1e79898ad2d3ed4519ab872f9ee"/>
    <x v="28"/>
    <n v="5772.9896399999998"/>
    <n v="6060.5654599999998"/>
    <n v="7289.7395900000001"/>
    <n v="7953.0554200000006"/>
    <n v="5487.6999100000003"/>
    <n v="49.379440000000002"/>
    <n v="5481.8638400000009"/>
    <n v="103.26165999999999"/>
    <n v="35081594.755000003"/>
    <n v="34439164.060000002"/>
    <n v="141.197"/>
    <n v="136.08000000000001"/>
    <n v="0"/>
    <n v="0"/>
    <n v="5487.6999100000003"/>
    <n v="49.379440000000002"/>
    <n v="5752.0241799999994"/>
    <n v="6301.6736500000006"/>
    <n v="0"/>
    <n v="0"/>
    <n v="0"/>
    <n v="0"/>
    <n v="0"/>
    <n v="0"/>
    <s v="Otros Automoviles y Obligatorios"/>
    <s v="Automóviles"/>
    <s v="Automóviles"/>
    <x v="9"/>
    <x v="1"/>
    <n v="24654610.774860002"/>
    <n v="23848282.467700001"/>
    <n v="770211891.61088026"/>
    <n v="686509089.51392007"/>
    <n v="736376107.87258017"/>
    <n v="657385268.86126006"/>
    <n v="4946161.87481"/>
    <n v="3140508.06599"/>
    <n v="2334470.5214099996"/>
    <n v="1827367.6446699991"/>
    <n v="5988445.3723999998"/>
    <n v="4901338.1621700004"/>
    <n v="0.11671655287710861"/>
    <n v="0.19298041376274874"/>
    <n v="-287.57582000000002"/>
    <n v="-4.7450328174493457"/>
    <n v="9.6402142476025438E-2"/>
    <n v="0.12365124093614401"/>
    <n v="2.3415456413883626E-2"/>
    <n v="2.5413006023424958E-2"/>
    <n v="7.4953265495887448E-4"/>
    <n v="7.8397296955741761E-4"/>
    <n v="8.8280920858471929E-4"/>
    <n v="9.2191987668027145E-4"/>
    <m/>
    <m/>
    <m/>
    <n v="0"/>
    <m/>
    <n v="0"/>
    <m/>
    <n v="0"/>
    <m/>
    <n v="11013.329576034075"/>
    <n v="95.058197783289287"/>
    <n v="0.81476621820037243"/>
    <n v="0.23507257254572136"/>
    <n v="11013.329576034075"/>
    <n v="-8.7222776127100943"/>
    <n v="95.404673872563606"/>
    <n v="0.7835924667409585"/>
    <s v="Medianas"/>
    <n v="2024"/>
    <n v="3"/>
    <d v="2025-11-04T00:00:00"/>
    <x v="9"/>
    <x v="28"/>
  </r>
  <r>
    <n v="2025"/>
    <n v="9"/>
    <n v="22"/>
    <x v="35"/>
    <s v="Automoviles Residentes"/>
    <n v="16"/>
    <s v="b17ef6d19c7a5b1ee83b907c595526dcb1eb06db8227d650d5dda0a9f4ce8cd9"/>
    <s v="1fdf26a6fd55ee3b01ed15163fbd21c844fce1e79898ad2d3ed4519ab872f9ee"/>
    <x v="4"/>
    <n v="3920200.28106"/>
    <n v="3061259.6077100001"/>
    <n v="5163895.78627"/>
    <n v="3996424.8297800003"/>
    <n v="2132459.4408099996"/>
    <n v="2041642.8177600005"/>
    <n v="2862469.4483600007"/>
    <n v="2773763.6054699998"/>
    <n v="35081594.755000003"/>
    <n v="34439164.060000002"/>
    <n v="141.197"/>
    <n v="136.08000000000001"/>
    <n v="0"/>
    <n v="0"/>
    <n v="2132459.4408100001"/>
    <n v="2040958.4957600001"/>
    <n v="3413215.8333999999"/>
    <n v="2766329.6139499997"/>
    <n v="0"/>
    <n v="0"/>
    <n v="0"/>
    <n v="0"/>
    <n v="0"/>
    <n v="0"/>
    <s v="Automoviles Residentes"/>
    <s v="Automóviles"/>
    <s v="Automóviles"/>
    <x v="13"/>
    <x v="1"/>
    <n v="24654610.774860002"/>
    <n v="23848282.467700001"/>
    <n v="770211891.61088026"/>
    <n v="686509089.51392007"/>
    <n v="736376107.87258017"/>
    <n v="657385268.86126006"/>
    <n v="94745679.091170013"/>
    <n v="85247038.221249983"/>
    <n v="54974799.952469975"/>
    <n v="52348957.372600004"/>
    <n v="5988445.3723999998"/>
    <n v="4901338.1621700004"/>
    <n v="4.1376032328479555"/>
    <n v="3.5910451220191528"/>
    <n v="858940.67334999982"/>
    <n v="28.058406780878585"/>
    <n v="65.462737610126922"/>
    <n v="62.457629047873517"/>
    <n v="15.900475237099986"/>
    <n v="12.836394452540368"/>
    <n v="0.50897685737635034"/>
    <n v="0.53236386123194768"/>
    <n v="0.44591683554802053"/>
    <n v="0.46567207278812228"/>
    <m/>
    <m/>
    <m/>
    <n v="0"/>
    <m/>
    <n v="0"/>
    <m/>
    <n v="0"/>
    <m/>
    <n v="4.4482130889887506"/>
    <n v="54.39669628903232"/>
    <n v="66.692900289082885"/>
    <n v="3.8789762630399349"/>
    <n v="4.4832339922682873"/>
    <n v="23.384278438400585"/>
    <n v="62.476548360722838"/>
    <n v="73.778572353341033"/>
    <s v="Medianas"/>
    <n v="2024"/>
    <n v="3"/>
    <d v="2025-11-04T00:00:00"/>
    <x v="13"/>
    <x v="4"/>
  </r>
  <r>
    <n v="2025"/>
    <n v="9"/>
    <n v="22"/>
    <x v="35"/>
    <s v="Automoviles Turistas"/>
    <n v="16"/>
    <s v="b17ef6d19c7a5b1ee83b907c595526dcb1eb06db8227d650d5dda0a9f4ce8cd9"/>
    <s v="1fdf26a6fd55ee3b01ed15163fbd21c844fce1e79898ad2d3ed4519ab872f9ee"/>
    <x v="28"/>
    <n v="2745.7036000000003"/>
    <n v="3016.9623099999999"/>
    <n v="3559.3323500000006"/>
    <n v="3655.3358699999999"/>
    <n v="2910.38762"/>
    <n v="1825.4585099999995"/>
    <n v="5410.9186"/>
    <n v="2267.6902600000008"/>
    <n v="35081594.755000003"/>
    <n v="34439164.060000002"/>
    <n v="141.197"/>
    <n v="136.08000000000001"/>
    <n v="0"/>
    <n v="0"/>
    <n v="2910.38762"/>
    <n v="1825.4585099999999"/>
    <n v="2794.0156099999999"/>
    <n v="2211.0405799999999"/>
    <n v="0"/>
    <n v="0"/>
    <n v="0"/>
    <n v="0"/>
    <n v="0"/>
    <n v="0"/>
    <s v="Automoviles Turistas"/>
    <s v="Automóviles"/>
    <s v="Automóviles"/>
    <x v="12"/>
    <x v="1"/>
    <n v="24654610.774860002"/>
    <n v="23848282.467700001"/>
    <n v="770211891.61088026"/>
    <n v="686509089.51392007"/>
    <n v="736376107.87258017"/>
    <n v="657385268.86126006"/>
    <n v="1588548.4696399998"/>
    <n v="1271754.1878799999"/>
    <n v="828130.02439999999"/>
    <n v="647638.39746000012"/>
    <n v="5988445.3723999998"/>
    <n v="4901338.1621700004"/>
    <n v="0.17284355198946103"/>
    <n v="0.23722841558157104"/>
    <n v="-271.25870999999961"/>
    <n v="-8.9911202768721221"/>
    <n v="4.5850023324160334E-2"/>
    <n v="6.1553849381089862E-2"/>
    <n v="1.113667388657281E-2"/>
    <n v="1.2650648171775721E-2"/>
    <n v="3.5648678368980065E-4"/>
    <n v="3.7286701328923438E-4"/>
    <n v="4.3946429203670811E-4"/>
    <n v="4.5893366537191514E-4"/>
    <m/>
    <m/>
    <m/>
    <n v="0"/>
    <m/>
    <n v="0"/>
    <m/>
    <n v="0"/>
    <m/>
    <n v="59.433238501816234"/>
    <n v="105.99788047041929"/>
    <n v="60.506506957324227"/>
    <n v="0.35144090109625542"/>
    <n v="59.433238501816192"/>
    <n v="26.366545927438388"/>
    <n v="104.16504509078244"/>
    <n v="82.561058648683868"/>
    <s v="Medianas"/>
    <n v="2024"/>
    <n v="3"/>
    <d v="2025-11-04T00:00:00"/>
    <x v="12"/>
    <x v="28"/>
  </r>
  <r>
    <n v="2025"/>
    <n v="9"/>
    <n v="22"/>
    <x v="35"/>
    <s v="Camiones"/>
    <n v="16"/>
    <s v="b17ef6d19c7a5b1ee83b907c595526dcb1eb06db8227d650d5dda0a9f4ce8cd9"/>
    <s v="1fdf26a6fd55ee3b01ed15163fbd21c844fce1e79898ad2d3ed4519ab872f9ee"/>
    <x v="24"/>
    <n v="2059726.3980999999"/>
    <n v="1831001.02669"/>
    <n v="2619281.79641"/>
    <n v="2297445.4957999997"/>
    <n v="1234503.5324000004"/>
    <n v="1161396.7742799998"/>
    <n v="1652257.2312299996"/>
    <n v="1551240.9500000007"/>
    <n v="35081594.755000003"/>
    <n v="34439164.060000002"/>
    <n v="141.197"/>
    <n v="136.08000000000001"/>
    <n v="0"/>
    <n v="0"/>
    <n v="1234503.5324000001"/>
    <n v="1161204.4982799999"/>
    <n v="1869644.3339200001"/>
    <n v="1619609.6974800001"/>
    <n v="0"/>
    <n v="0"/>
    <n v="0"/>
    <n v="0"/>
    <n v="0"/>
    <n v="0"/>
    <s v="Camiones"/>
    <s v="Automóviles"/>
    <s v="Automóviles"/>
    <x v="10"/>
    <x v="1"/>
    <n v="24654610.774860002"/>
    <n v="23848282.467700001"/>
    <n v="770211891.61088026"/>
    <n v="686509089.51392007"/>
    <n v="736376107.87258017"/>
    <n v="657385268.86126006"/>
    <n v="53875874.311059996"/>
    <n v="49568265.397800006"/>
    <n v="30548482.174040005"/>
    <n v="28997259.902610004"/>
    <n v="5988445.3723999998"/>
    <n v="4901338.1621700004"/>
    <n v="3.8230960043597202"/>
    <n v="3.6938977226571774"/>
    <n v="228725.37140999991"/>
    <n v="12.491821035375338"/>
    <n v="34.395010224072891"/>
    <n v="37.357165861809243"/>
    <n v="8.3543253507789181"/>
    <n v="7.6777060535487145"/>
    <n v="0.26742334421663239"/>
    <n v="0.27971119324479865"/>
    <n v="0.26671184033214079"/>
    <n v="0.27852784560592725"/>
    <m/>
    <m/>
    <m/>
    <n v="0"/>
    <m/>
    <n v="0"/>
    <m/>
    <n v="0"/>
    <m/>
    <n v="6.2947271543200678"/>
    <n v="59.935316338071473"/>
    <n v="63.429608031379416"/>
    <n v="4.0411288697317911"/>
    <n v="6.3123277793508681"/>
    <n v="15.437956245201324"/>
    <n v="66.028790075365379"/>
    <n v="71.696563689804606"/>
    <s v="Medianas"/>
    <n v="2024"/>
    <n v="3"/>
    <d v="2025-11-04T00:00:00"/>
    <x v="10"/>
    <x v="24"/>
  </r>
  <r>
    <n v="2025"/>
    <n v="9"/>
    <n v="22"/>
    <x v="35"/>
    <s v="Automoviles"/>
    <n v="16"/>
    <s v="b17ef6d19c7a5b1ee83b907c595526dcb1eb06db8227d650d5dda0a9f4ce8cd9"/>
    <s v="1fdf26a6fd55ee3b01ed15163fbd21c844fce1e79898ad2d3ed4519ab872f9ee"/>
    <x v="4"/>
    <n v="5988445.3723999998"/>
    <n v="4901338.1621700004"/>
    <n v="7794026.6546199992"/>
    <n v="6305478.7168700006"/>
    <n v="3375361.0607400006"/>
    <n v="3204914.4299899987"/>
    <n v="4525619.4620299973"/>
    <n v="4327375.507389999"/>
    <n v="35081594.755000003"/>
    <n v="34439164.060000002"/>
    <n v="141.197"/>
    <n v="136.08000000000001"/>
    <n v="0"/>
    <n v="0"/>
    <n v="3375361.0607399996"/>
    <n v="3204037.8319899999"/>
    <n v="5291406.2071099998"/>
    <n v="4394452.0256599998"/>
    <n v="0"/>
    <n v="0"/>
    <n v="0"/>
    <n v="0"/>
    <n v="0"/>
    <n v="0"/>
    <s v="Automoviles"/>
    <s v="Totales"/>
    <s v="Automoviles Total"/>
    <x v="11"/>
    <x v="1"/>
    <n v="24654610.774860002"/>
    <n v="23848282.467700001"/>
    <n v="770211891.61088026"/>
    <n v="686509089.51392007"/>
    <n v="736376107.87258017"/>
    <n v="657385268.86126006"/>
    <n v="155156263.74667996"/>
    <n v="139227565.87292001"/>
    <n v="88685882.672319964"/>
    <n v="83821223.317339987"/>
    <n v="5988445.3723999998"/>
    <n v="4901338.1621700004"/>
    <n v="3.8596220531432723"/>
    <n v="3.5203791227979218"/>
    <n v="1087107.2102299994"/>
    <n v="22.179804254695568"/>
    <n v="100"/>
    <n v="100"/>
    <n v="24.289352718179362"/>
    <n v="20.552164160284285"/>
    <n v="0.77750622103163136"/>
    <n v="0.8132318944595931"/>
    <n v="0.71395094938078285"/>
    <n v="0.74558077193610173"/>
    <m/>
    <m/>
    <m/>
    <n v="0"/>
    <m/>
    <n v="0"/>
    <m/>
    <n v="0"/>
    <m/>
    <n v="5.3182895978453271"/>
    <n v="56.364562934757991"/>
    <n v="65.388559694299204"/>
    <n v="3.8059733511492637"/>
    <n v="5.3471038025662887"/>
    <n v="20.41105867608799"/>
    <n v="63.789490517748703"/>
    <n v="72.910975322544061"/>
    <s v="Medianas"/>
    <n v="2024"/>
    <n v="3"/>
    <d v="2025-11-04T00:00:00"/>
    <x v="11"/>
    <x v="4"/>
  </r>
  <r>
    <n v="2025"/>
    <n v="9"/>
    <n v="22"/>
    <x v="35"/>
    <s v="Daños Sin Autos"/>
    <n v="16"/>
    <s v="b17ef6d19c7a5b1ee83b907c595526dcb1eb06db8227d650d5dda0a9f4ce8cd9"/>
    <s v="1fdf26a6fd55ee3b01ed15163fbd21c844fce1e79898ad2d3ed4519ab872f9ee"/>
    <x v="19"/>
    <n v="8545191.8587399982"/>
    <n v="9918880.6600899994"/>
    <n v="10546619.4213"/>
    <n v="11455880.156189999"/>
    <n v="6033854.7956599994"/>
    <n v="2536928.1438799994"/>
    <n v="8118666.6316699991"/>
    <n v="12751073.368469996"/>
    <n v="35081594.755000003"/>
    <n v="34439164.060000002"/>
    <n v="141.197"/>
    <n v="136.08000000000001"/>
    <n v="0"/>
    <n v="0"/>
    <n v="608635.90037000005"/>
    <n v="729054.59673999995"/>
    <n v="1400992.5359500002"/>
    <n v="1543761.19074"/>
    <n v="0"/>
    <n v="0"/>
    <n v="0"/>
    <n v="0"/>
    <n v="0"/>
    <n v="0"/>
    <s v="Daños Sin Autos"/>
    <s v="Totales"/>
    <s v="Daños Sin Autos Total"/>
    <x v="24"/>
    <x v="1"/>
    <n v="24654610.774860002"/>
    <n v="23848282.467700001"/>
    <n v="770211891.61088026"/>
    <n v="686509089.51392007"/>
    <n v="736376107.87258017"/>
    <n v="657385268.86126006"/>
    <n v="128019015.01128"/>
    <n v="109121030.81238005"/>
    <n v="38205787.818519995"/>
    <n v="42701209.275690004"/>
    <n v="14533637.231139999"/>
    <n v="14820218.82226"/>
    <n v="6.6749395454941327"/>
    <n v="9.0897974352389266"/>
    <n v="-1373688.8013500012"/>
    <n v="-13.849232069876894"/>
    <n v="58.795962241516087"/>
    <n v="66.928031084074277"/>
    <n v="34.659609663979865"/>
    <n v="41.591593329725455"/>
    <n v="1.109459870954203"/>
    <n v="1.1604384997535291"/>
    <n v="1.4448287446729979"/>
    <n v="1.5088382916264222"/>
    <m/>
    <m/>
    <m/>
    <n v="0"/>
    <m/>
    <n v="0"/>
    <m/>
    <n v="0"/>
    <m/>
    <n v="137.84098143322936"/>
    <n v="70.611109679048226"/>
    <n v="25.576758414764317"/>
    <n v="15.793038542540222"/>
    <n v="-16.517102684553041"/>
    <n v="-9.2481049301131772"/>
    <n v="43.443193646801952"/>
    <n v="47.225866352458858"/>
    <s v="Grandes"/>
    <n v="2024"/>
    <n v="3"/>
    <d v="2025-11-04T00:00:00"/>
    <x v="24"/>
    <x v="19"/>
  </r>
  <r>
    <n v="2025"/>
    <n v="9"/>
    <n v="22"/>
    <x v="35"/>
    <s v="Daños"/>
    <n v="16"/>
    <s v="b17ef6d19c7a5b1ee83b907c595526dcb1eb06db8227d650d5dda0a9f4ce8cd9"/>
    <s v="1fdf26a6fd55ee3b01ed15163fbd21c844fce1e79898ad2d3ed4519ab872f9ee"/>
    <x v="24"/>
    <n v="14533637.231139999"/>
    <n v="14820218.82226"/>
    <n v="18340646.075920001"/>
    <n v="17761358.873059999"/>
    <n v="9409215.8564000018"/>
    <n v="5741842.5738699976"/>
    <n v="12644286.093699997"/>
    <n v="17078448.875859994"/>
    <n v="35081594.755000003"/>
    <n v="34439164.060000002"/>
    <n v="141.197"/>
    <n v="136.08000000000001"/>
    <n v="0"/>
    <n v="0"/>
    <n v="3983996.96111"/>
    <n v="3933092.4287299998"/>
    <n v="6692398.7430600002"/>
    <n v="5938213.2163999993"/>
    <n v="0"/>
    <n v="0"/>
    <n v="0"/>
    <n v="0"/>
    <n v="0"/>
    <n v="0"/>
    <s v="Daños"/>
    <s v="Totales"/>
    <s v="Daños Total"/>
    <x v="23"/>
    <x v="1"/>
    <n v="24654610.774860002"/>
    <n v="23848282.467700001"/>
    <n v="770211891.61088026"/>
    <n v="686509089.51392007"/>
    <n v="736376107.87258017"/>
    <n v="657385268.86126006"/>
    <n v="283175278.75795996"/>
    <n v="248348596.68529999"/>
    <n v="126891670.49083996"/>
    <n v="126522432.59303005"/>
    <n v="14533637.231139999"/>
    <n v="14820218.82226"/>
    <n v="5.1323820691150157"/>
    <n v="5.9675065694209435"/>
    <n v="-286581.59112000093"/>
    <n v="-1.9337203759067001"/>
    <n v="100"/>
    <n v="100"/>
    <n v="58.94896238215923"/>
    <n v="62.14375749000974"/>
    <n v="1.8869660919858346"/>
    <n v="1.9736703942131222"/>
    <n v="2.1587796940537807"/>
    <n v="2.2544190635625236"/>
    <m/>
    <m/>
    <m/>
    <n v="0"/>
    <m/>
    <n v="0"/>
    <m/>
    <n v="0"/>
    <m/>
    <n v="63.871017628025939"/>
    <n v="64.740957179250827"/>
    <n v="38.743304958802213"/>
    <n v="7.4151564243763612"/>
    <n v="1.2942622962063721"/>
    <n v="12.700546429978488"/>
    <n v="59.530179149014309"/>
    <n v="66.233600670782408"/>
    <s v="Medianas"/>
    <n v="2024"/>
    <n v="3"/>
    <d v="2025-11-04T00:00:00"/>
    <x v="23"/>
    <x v="24"/>
  </r>
  <r>
    <n v="2025"/>
    <n v="9"/>
    <n v="22"/>
    <x v="35"/>
    <s v="Total General Sin Pensiones"/>
    <n v="16"/>
    <s v="b17ef6d19c7a5b1ee83b907c595526dcb1eb06db8227d650d5dda0a9f4ce8cd9"/>
    <s v="1fdf26a6fd55ee3b01ed15163fbd21c844fce1e79898ad2d3ed4519ab872f9ee"/>
    <x v="16"/>
    <n v="24654610.774860002"/>
    <n v="23848282.467700001"/>
    <n v="31597280.530069999"/>
    <n v="29591543.89624"/>
    <n v="16402511.077440007"/>
    <n v="11494900.382630005"/>
    <n v="21762312.342159994"/>
    <n v="24985137.784319986"/>
    <n v="35081594.755000003"/>
    <n v="34439164.060000002"/>
    <n v="141.197"/>
    <n v="136.08000000000001"/>
    <n v="370711.14045999997"/>
    <n v="31952.630270000001"/>
    <n v="10969829.557430001"/>
    <n v="9675869.2880499996"/>
    <n v="16430126.64139"/>
    <n v="14152115.930780001"/>
    <n v="2800672.1890500002"/>
    <n v="2453837.0075399997"/>
    <n v="2030828.8030899998"/>
    <n v="1894111.7356499999"/>
    <n v="0"/>
    <n v="0"/>
    <s v="Total General Sin Pensiones"/>
    <s v="Totales"/>
    <s v="Total General Sin Pensiones"/>
    <x v="25"/>
    <x v="1"/>
    <n v="24654610.774860002"/>
    <n v="23848282.467700001"/>
    <n v="770211891.61088026"/>
    <n v="686509089.51392007"/>
    <n v="736376107.87258017"/>
    <n v="657385268.86126006"/>
    <n v="736376107.87258017"/>
    <n v="657385268.86126006"/>
    <n v="388158878.08341002"/>
    <n v="368517055.66387999"/>
    <n v="24654610.774860002"/>
    <n v="23848282.467700001"/>
    <n v="3.3481003133151823"/>
    <n v="3.6277482318717942"/>
    <n v="806328.30716000125"/>
    <n v="3.3810749610672763"/>
    <n v="100"/>
    <n v="100"/>
    <n v="100"/>
    <n v="100"/>
    <n v="3.2010166349542408"/>
    <n v="3.3481003133151823"/>
    <n v="3.4738480279388111"/>
    <n v="3.6277482318717942"/>
    <n v="0.38033175697963006"/>
    <n v="0.27578689495469166"/>
    <m/>
    <n v="346835.18151000049"/>
    <n v="14.134401773396799"/>
    <n v="136717.0674399999"/>
    <n v="7.2180043482536593"/>
    <n v="0"/>
    <m/>
    <n v="42.693807962232654"/>
    <n v="66.529182825978509"/>
    <n v="48.20011838671671"/>
    <n v="4.2257209621044227"/>
    <n v="13.373064795098898"/>
    <n v="16.096608604339234"/>
    <n v="66.766555102474527"/>
    <n v="68.370477852047301"/>
    <s v="Medianas"/>
    <n v="2024"/>
    <n v="3"/>
    <d v="2025-11-04T00:00:00"/>
    <x v="25"/>
    <x v="16"/>
  </r>
  <r>
    <n v="2025"/>
    <n v="9"/>
    <n v="22"/>
    <x v="35"/>
    <s v="Total General"/>
    <n v="16"/>
    <s v="b17ef6d19c7a5b1ee83b907c595526dcb1eb06db8227d650d5dda0a9f4ce8cd9"/>
    <s v="1fdf26a6fd55ee3b01ed15163fbd21c844fce1e79898ad2d3ed4519ab872f9ee"/>
    <x v="16"/>
    <n v="24654610.774860002"/>
    <n v="23848282.467700001"/>
    <n v="31597280.530069996"/>
    <n v="29591543.89624"/>
    <n v="16402511.077440007"/>
    <n v="11494900.382630005"/>
    <n v="21762312.342159994"/>
    <n v="24985137.784319986"/>
    <n v="35081594.755000003"/>
    <n v="34439164.060000002"/>
    <n v="141.197"/>
    <n v="136.08000000000001"/>
    <n v="370711.14045999997"/>
    <n v="31952.630270000001"/>
    <n v="10969829.557430001"/>
    <n v="9675869.2880499996"/>
    <n v="16430126.64139"/>
    <n v="14152115.930780001"/>
    <n v="2800672.1890500002"/>
    <n v="2453837.0075399997"/>
    <n v="2030828.8030899998"/>
    <n v="1894111.7356499999"/>
    <n v="0"/>
    <n v="0"/>
    <s v="Total General"/>
    <s v="Totales"/>
    <s v="Total General"/>
    <x v="26"/>
    <x v="1"/>
    <n v="24654610.774860002"/>
    <n v="23848282.467700001"/>
    <n v="770211891.61088026"/>
    <n v="686509089.51392007"/>
    <n v="736376107.87258017"/>
    <n v="657385268.86126006"/>
    <n v="770211891.61088026"/>
    <n v="686509089.51392007"/>
    <n v="414187189.75591999"/>
    <n v="392042358.71284997"/>
    <n v="24654610.774860002"/>
    <n v="23848282.467700001"/>
    <n v="3.2010166349542408"/>
    <n v="3.4738480279388111"/>
    <n v="806328.30716000125"/>
    <n v="3.3810749610672763"/>
    <n v="100"/>
    <n v="100"/>
    <n v="100"/>
    <n v="100"/>
    <n v="3.2010166349542408"/>
    <n v="3.3481003133151823"/>
    <n v="3.4738480279388111"/>
    <n v="3.6277482318717942"/>
    <n v="0.36362359755215667"/>
    <n v="0.26367144226279976"/>
    <m/>
    <n v="346835.18151000049"/>
    <n v="14.134401773396799"/>
    <n v="136717.0674399999"/>
    <n v="7.2180043482536593"/>
    <n v="0"/>
    <m/>
    <n v="42.693807962232654"/>
    <n v="66.529182825978509"/>
    <n v="48.20011838671671"/>
    <n v="3.9601686105033775"/>
    <n v="13.373064795098898"/>
    <n v="16.096608604339234"/>
    <n v="66.766555102474527"/>
    <n v="68.370477852047301"/>
    <s v="Medianas"/>
    <n v="2024"/>
    <n v="3"/>
    <d v="2025-11-04T00:00:00"/>
    <x v="26"/>
    <x v="16"/>
  </r>
  <r>
    <n v="2025"/>
    <n v="9"/>
    <n v="111"/>
    <x v="36"/>
    <s v="Vida Total"/>
    <n v="230"/>
    <s v="a0eaec5a55dc2f5b2ba523018adc485ff620b9d83509b9f37186a7716e438d21"/>
    <s v="1fdf26a6fd55ee3b01ed15163fbd21c844fce1e79898ad2d3ed4519ab872f9ee"/>
    <x v="33"/>
    <n v="1793771.2526099999"/>
    <n v="1484029.3225799999"/>
    <n v="2606669.3000199995"/>
    <n v="2299562.0986699997"/>
    <n v="851617.96878000011"/>
    <n v="735783.73447000002"/>
    <n v="1204676.4324100001"/>
    <n v="926135.92591999995"/>
    <n v="35081594.755000003"/>
    <n v="34439164.060000002"/>
    <n v="141.197"/>
    <n v="136.08000000000001"/>
    <n v="33200.294020000001"/>
    <n v="40482.043539999999"/>
    <n v="756941.21779999998"/>
    <n v="704506.55452000001"/>
    <n v="1203964.7070599999"/>
    <n v="1272175.6155599998"/>
    <n v="518992.95268999995"/>
    <n v="489787.23183"/>
    <n v="1275785.6017999998"/>
    <n v="995041.12945999997"/>
    <n v="-1007.30188"/>
    <n v="-799.03870999999992"/>
    <s v="Vida Total"/>
    <s v="Totales"/>
    <s v="Vida Total"/>
    <x v="36"/>
    <x v="1"/>
    <n v="1793771.2526099999"/>
    <n v="1484029.3225799999"/>
    <n v="770211891.61088026"/>
    <n v="686509089.51392007"/>
    <n v="736376107.87258017"/>
    <n v="657385268.86126006"/>
    <n v="311861035.33652008"/>
    <n v="282737917.87033993"/>
    <n v="162873465.04233998"/>
    <n v="151002766.76715994"/>
    <n v="1793771.2526099999"/>
    <n v="1484029.3225799999"/>
    <n v="0.57518286972734312"/>
    <n v="0.52487806862203645"/>
    <n v="309741.93002999993"/>
    <n v="20.871685304136079"/>
    <n v="100"/>
    <n v="100"/>
    <n v="100"/>
    <n v="100"/>
    <n v="0.23289321706762653"/>
    <n v="0.24359443950351356"/>
    <n v="0.21617038219126286"/>
    <n v="0.22574727376393364"/>
    <n v="0.16641801760517147"/>
    <n v="0.40908784915157387"/>
    <n v="-3.2299702940223043E-4"/>
    <n v="29205.720859999943"/>
    <n v="5.9629404284138099"/>
    <n v="280744.47233999986"/>
    <n v="28.21435858559509"/>
    <n v="-208.26317000000006"/>
    <n v="26.06421533695158"/>
    <n v="15.742972952974799"/>
    <n v="47.476397424747788"/>
    <n v="49.580134521252759"/>
    <n v="0.52287090997825625"/>
    <n v="7.4427502403757062"/>
    <n v="-5.3617525493895091"/>
    <n v="62.870714844158435"/>
    <n v="55.37808977810684"/>
    <s v="Resto"/>
    <n v="2024"/>
    <n v="3"/>
    <d v="2025-11-04T00:00:00"/>
    <x v="36"/>
    <x v="33"/>
  </r>
  <r>
    <n v="2025"/>
    <n v="9"/>
    <n v="111"/>
    <x v="36"/>
    <s v="Vida Gpo y Col"/>
    <n v="230"/>
    <s v="a0eaec5a55dc2f5b2ba523018adc485ff620b9d83509b9f37186a7716e438d21"/>
    <s v="1fdf26a6fd55ee3b01ed15163fbd21c844fce1e79898ad2d3ed4519ab872f9ee"/>
    <x v="33"/>
    <n v="498623.81780999998"/>
    <n v="447976.15621000004"/>
    <n v="748703.36115999997"/>
    <n v="768636.13133"/>
    <n v="369786.02132"/>
    <n v="369354.77600000001"/>
    <n v="496071.12446000002"/>
    <n v="428695.48735000001"/>
    <n v="35081594.755000003"/>
    <n v="34439164.060000002"/>
    <n v="141.197"/>
    <n v="136.08000000000001"/>
    <n v="33200.294020000001"/>
    <n v="40482.043539999999"/>
    <n v="307637.22739000001"/>
    <n v="340778.27057999995"/>
    <n v="402755.48027"/>
    <n v="395688.6483"/>
    <n v="137383.14050000001"/>
    <n v="238554.78959999999"/>
    <n v="361240.67731"/>
    <n v="209421.36661"/>
    <n v="0"/>
    <n v="0"/>
    <s v="Vida Gpo y Col"/>
    <s v="Vida"/>
    <s v="Vida"/>
    <x v="37"/>
    <x v="1"/>
    <n v="1793771.2526099999"/>
    <n v="1484029.3225799999"/>
    <n v="770211891.61088026"/>
    <n v="686509089.51392007"/>
    <n v="736376107.87258017"/>
    <n v="657385268.86126006"/>
    <n v="73920693.182379976"/>
    <n v="70894248.025429994"/>
    <n v="45785142.94049"/>
    <n v="42057026.428480007"/>
    <n v="1793771.2526099999"/>
    <n v="1484029.3225799999"/>
    <n v="0.67453888261001027"/>
    <n v="0.63189351560553908"/>
    <n v="50647.661599999934"/>
    <n v="11.305883337294764"/>
    <n v="27.797514152625922"/>
    <n v="30.186476061752536"/>
    <n v="27.797514152625922"/>
    <n v="30.186476061752536"/>
    <n v="6.4738524974879294E-2"/>
    <n v="6.7713198795998963E-2"/>
    <n v="6.525422067276454E-2"/>
    <n v="6.8145146754808789E-2"/>
    <n v="0.18585207278974378"/>
    <n v="0.48868680982026658"/>
    <m/>
    <n v="-101171.64909999998"/>
    <n v="-42.410235933489716"/>
    <n v="151819.3107"/>
    <n v="72.494661436685774"/>
    <n v="0"/>
    <m/>
    <n v="0.11675639467025878"/>
    <n v="74.161323248482788"/>
    <n v="82.449650696778548"/>
    <n v="0.80765505482998168"/>
    <n v="-9.7251045771182376"/>
    <n v="1.7859577221538414"/>
    <n v="76.383126353430526"/>
    <n v="86.122832192454368"/>
    <s v="Resto"/>
    <n v="2024"/>
    <n v="3"/>
    <d v="2025-11-04T00:00:00"/>
    <x v="37"/>
    <x v="33"/>
  </r>
  <r>
    <n v="2025"/>
    <n v="9"/>
    <n v="111"/>
    <x v="36"/>
    <s v="Total General Sin Pensiones"/>
    <n v="230"/>
    <s v="a0eaec5a55dc2f5b2ba523018adc485ff620b9d83509b9f37186a7716e438d21"/>
    <s v="1fdf26a6fd55ee3b01ed15163fbd21c844fce1e79898ad2d3ed4519ab872f9ee"/>
    <x v="30"/>
    <n v="1793771.2526099999"/>
    <n v="1484029.3225799999"/>
    <n v="2606669.3000199995"/>
    <n v="2299562.0986699997"/>
    <n v="851617.96878000011"/>
    <n v="735783.73447000002"/>
    <n v="1204676.4324100001"/>
    <n v="926135.92592000007"/>
    <n v="35081594.755000003"/>
    <n v="34439164.060000002"/>
    <n v="141.197"/>
    <n v="136.08000000000001"/>
    <n v="33200.294020000001"/>
    <n v="40482.043539999999"/>
    <n v="756941.21779999998"/>
    <n v="704506.55452000001"/>
    <n v="1203964.7070599999"/>
    <n v="1272175.6155599998"/>
    <n v="518992.95268999995"/>
    <n v="489787.23183"/>
    <n v="1275785.6017999998"/>
    <n v="995041.12945999997"/>
    <n v="-1007.30188"/>
    <n v="-799.03870999999992"/>
    <s v="Total General Sin Pensiones"/>
    <s v="Totales"/>
    <s v="Total General Sin Pensiones"/>
    <x v="25"/>
    <x v="1"/>
    <n v="1793771.2526099999"/>
    <n v="1484029.3225799999"/>
    <n v="770211891.61088026"/>
    <n v="686509089.51392007"/>
    <n v="736376107.87258017"/>
    <n v="657385268.86126006"/>
    <n v="736376107.87258017"/>
    <n v="657385268.86126006"/>
    <n v="388158878.08341002"/>
    <n v="368517055.66387999"/>
    <n v="1793771.2526099999"/>
    <n v="1484029.3225799999"/>
    <n v="0.24359443950351356"/>
    <n v="0.22574727376393364"/>
    <n v="309741.93002999993"/>
    <n v="20.871685304136079"/>
    <n v="100"/>
    <n v="100"/>
    <n v="100"/>
    <n v="100"/>
    <n v="0.23289321706762653"/>
    <n v="0.24359443950351356"/>
    <n v="0.21617038219126286"/>
    <n v="0.22574727376393364"/>
    <n v="7.047933075794531E-2"/>
    <n v="0.17325190051124759"/>
    <n v="-1.3679176567938021E-4"/>
    <n v="29205.720859999943"/>
    <n v="5.9629404284138099"/>
    <n v="280744.47233999986"/>
    <n v="28.21435858559509"/>
    <n v="-208.26317000000006"/>
    <n v="26.06421533695158"/>
    <n v="15.742972952974799"/>
    <n v="47.476397424747788"/>
    <n v="49.580134521252759"/>
    <n v="0.21939932766319442"/>
    <n v="7.4427502403757062"/>
    <n v="-5.3617525493895091"/>
    <n v="62.870714844158435"/>
    <n v="55.37808977810684"/>
    <s v="Resto"/>
    <n v="2024"/>
    <n v="3"/>
    <d v="2025-11-04T00:00:00"/>
    <x v="25"/>
    <x v="30"/>
  </r>
  <r>
    <n v="2025"/>
    <n v="9"/>
    <n v="111"/>
    <x v="36"/>
    <s v="Vida Individual"/>
    <n v="230"/>
    <s v="a0eaec5a55dc2f5b2ba523018adc485ff620b9d83509b9f37186a7716e438d21"/>
    <s v="1fdf26a6fd55ee3b01ed15163fbd21c844fce1e79898ad2d3ed4519ab872f9ee"/>
    <x v="12"/>
    <n v="1295147.4347999999"/>
    <n v="1036053.16637"/>
    <n v="1857965.9388600001"/>
    <n v="1530925.96734"/>
    <n v="481831.94746"/>
    <n v="366428.95847000001"/>
    <n v="708605.30795000016"/>
    <n v="497440.43857"/>
    <n v="35081594.755000003"/>
    <n v="34439164.060000002"/>
    <n v="141.197"/>
    <n v="136.08000000000001"/>
    <n v="0"/>
    <n v="0"/>
    <n v="449303.99041000003"/>
    <n v="363728.28393999999"/>
    <n v="801209.22678999999"/>
    <n v="876486.96725999995"/>
    <n v="381609.81218999997"/>
    <n v="251232.44223000002"/>
    <n v="914544.92449"/>
    <n v="785619.76284999994"/>
    <n v="-1007.30188"/>
    <n v="-799.03870999999992"/>
    <s v="Vida Individual"/>
    <s v="Vida"/>
    <s v="Vida"/>
    <x v="35"/>
    <x v="1"/>
    <n v="1793771.2526099999"/>
    <n v="1484029.3225799999"/>
    <n v="770211891.61088026"/>
    <n v="686509089.51392007"/>
    <n v="736376107.87258017"/>
    <n v="657385268.86126006"/>
    <n v="237940342.15414003"/>
    <n v="211843669.84491"/>
    <n v="117088322.10185003"/>
    <n v="108945740.33868003"/>
    <n v="1793771.2526099999"/>
    <n v="1484029.3225799999"/>
    <n v="0.54431603446253396"/>
    <n v="0.48906496338950833"/>
    <n v="259094.26842999994"/>
    <n v="25.007815895952866"/>
    <n v="72.202485847374092"/>
    <n v="69.813523938247471"/>
    <n v="72.202485847374092"/>
    <n v="69.813523938247471"/>
    <n v="0.16815469209274728"/>
    <n v="0.17588124070751457"/>
    <n v="0.15091616151849835"/>
    <n v="0.15760212700912485"/>
    <n v="0.16038045870455608"/>
    <n v="0.38435891795832966"/>
    <n v="-4.2334220035182606E-4"/>
    <n v="130377.36995999995"/>
    <n v="51.895117048872685"/>
    <n v="128925.16164000006"/>
    <n v="16.410631164915856"/>
    <n v="-208.26317000000006"/>
    <n v="26.06421533695158"/>
    <n v="31.49395983108365"/>
    <n v="37.202864671110262"/>
    <n v="35.367775550925664"/>
    <n v="0.41151153147525277"/>
    <n v="23.527372010507829"/>
    <n v="-8.5885749910608382"/>
    <n v="56.07823467162396"/>
    <n v="41.498424680181714"/>
    <s v="Medianas"/>
    <n v="2024"/>
    <n v="3"/>
    <d v="2025-11-04T00:00:00"/>
    <x v="35"/>
    <x v="12"/>
  </r>
  <r>
    <n v="2025"/>
    <n v="9"/>
    <n v="111"/>
    <x v="36"/>
    <s v="Total General"/>
    <n v="230"/>
    <s v="a0eaec5a55dc2f5b2ba523018adc485ff620b9d83509b9f37186a7716e438d21"/>
    <s v="1fdf26a6fd55ee3b01ed15163fbd21c844fce1e79898ad2d3ed4519ab872f9ee"/>
    <x v="62"/>
    <n v="1793771.2526099999"/>
    <n v="1484029.3225799999"/>
    <n v="2606669.3000199995"/>
    <n v="2299562.0986699997"/>
    <n v="851617.96878000011"/>
    <n v="735783.73447000002"/>
    <n v="1204676.4324100001"/>
    <n v="926135.92592000007"/>
    <n v="35081594.755000003"/>
    <n v="34439164.060000002"/>
    <n v="141.197"/>
    <n v="136.08000000000001"/>
    <n v="33200.294020000001"/>
    <n v="40482.043539999999"/>
    <n v="756941.21779999998"/>
    <n v="704506.55452000001"/>
    <n v="1203964.7070599999"/>
    <n v="1272175.6155599998"/>
    <n v="518992.95268999995"/>
    <n v="489787.23183"/>
    <n v="1275785.6017999998"/>
    <n v="995041.12945999997"/>
    <n v="-1007.30188"/>
    <n v="-799.03870999999992"/>
    <s v="Total General"/>
    <s v="Totales"/>
    <s v="Total General"/>
    <x v="26"/>
    <x v="1"/>
    <n v="1793771.2526099999"/>
    <n v="1484029.3225799999"/>
    <n v="770211891.61088026"/>
    <n v="686509089.51392007"/>
    <n v="736376107.87258017"/>
    <n v="657385268.86126006"/>
    <n v="770211891.61088026"/>
    <n v="686509089.51392007"/>
    <n v="414187189.75591999"/>
    <n v="392042358.71284997"/>
    <n v="1793771.2526099999"/>
    <n v="1484029.3225799999"/>
    <n v="0.23289321706762653"/>
    <n v="0.21617038219126286"/>
    <n v="309741.93002999993"/>
    <n v="20.871685304136079"/>
    <n v="100"/>
    <n v="100"/>
    <n v="100"/>
    <n v="100"/>
    <n v="0.23289321706762653"/>
    <n v="0.24359443950351356"/>
    <n v="0.21617038219126286"/>
    <n v="0.22574727376393364"/>
    <n v="6.7383139411745285E-2"/>
    <n v="0.16564086009263293"/>
    <n v="-1.3078243675169069E-4"/>
    <n v="29205.720859999943"/>
    <n v="5.9629404284138099"/>
    <n v="280744.47233999986"/>
    <n v="28.21435858559509"/>
    <n v="-208.26317000000006"/>
    <n v="26.06421533695158"/>
    <n v="15.742972952974799"/>
    <n v="47.476397424747788"/>
    <n v="49.580134521252759"/>
    <n v="0.20561185614694108"/>
    <n v="7.4427502403757062"/>
    <n v="-5.3617525493895091"/>
    <n v="62.870714844158435"/>
    <n v="55.37808977810684"/>
    <s v="Resto"/>
    <n v="2024"/>
    <n v="3"/>
    <d v="2025-11-04T00:00:00"/>
    <x v="26"/>
    <x v="62"/>
  </r>
  <r>
    <n v="2025"/>
    <n v="9"/>
    <n v="13"/>
    <x v="37"/>
    <s v="Incendio"/>
    <n v="13"/>
    <s v="3fdba35f04dc8c462986c992bcf875546257113072a909c162f7e470e581e278"/>
    <s v="1fdf26a6fd55ee3b01ed15163fbd21c844fce1e79898ad2d3ed4519ab872f9ee"/>
    <x v="39"/>
    <n v="782.03638000000001"/>
    <n v="903.19511999999997"/>
    <n v="862.47411999999997"/>
    <n v="985.33008999999993"/>
    <n v="0"/>
    <n v="2.5"/>
    <n v="0"/>
    <n v="2.5209299999999999"/>
    <n v="35081594.755000003"/>
    <n v="34439164.060000002"/>
    <n v="141.197"/>
    <n v="136.08000000000001"/>
    <n v="0"/>
    <n v="0"/>
    <n v="34.999960000000002"/>
    <n v="0.62492999999999999"/>
    <n v="154.29448000000002"/>
    <n v="360.81195000000002"/>
    <n v="0"/>
    <n v="0"/>
    <n v="0"/>
    <n v="0"/>
    <n v="0"/>
    <n v="0"/>
    <s v="Incendio"/>
    <s v="Daños Sin Autos"/>
    <s v="Incendio"/>
    <x v="0"/>
    <x v="1"/>
    <n v="1045705.9405499999"/>
    <n v="1151107.150369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2.846420174040108E-3"/>
    <n v="3.9080171510446418E-3"/>
    <n v="-121.15873999999997"/>
    <n v="-13.414459103809151"/>
    <m/>
    <m/>
    <n v="7.4785496541090693E-2"/>
    <n v="7.8463166501023501E-2"/>
    <n v="1.0153522537342147E-4"/>
    <n v="1.0620067267789747E-4"/>
    <n v="1.3156346125577209E-4"/>
    <n v="1.3739205345512812E-4"/>
    <m/>
    <m/>
    <m/>
    <n v="0"/>
    <m/>
    <n v="0"/>
    <m/>
    <n v="0"/>
    <m/>
    <m/>
    <m/>
    <n v="0.27679511820214442"/>
    <m/>
    <n v="5500.6208695373889"/>
    <n v="-57.236870896321477"/>
    <n v="22.683870479358688"/>
    <n v="0.17320102618552405"/>
    <s v="Resto"/>
    <n v="2024"/>
    <n v="3"/>
    <d v="2025-11-04T00:00:00"/>
    <x v="0"/>
    <x v="39"/>
  </r>
  <r>
    <n v="2025"/>
    <n v="9"/>
    <n v="13"/>
    <x v="37"/>
    <s v="Diversos"/>
    <n v="13"/>
    <s v="3fdba35f04dc8c462986c992bcf875546257113072a909c162f7e470e581e278"/>
    <s v="1fdf26a6fd55ee3b01ed15163fbd21c844fce1e79898ad2d3ed4519ab872f9ee"/>
    <x v="18"/>
    <n v="12050.787420000001"/>
    <n v="10654.625779999998"/>
    <n v="15641.527700000002"/>
    <n v="14505.891649999996"/>
    <n v="2973.6835800000003"/>
    <n v="793.78869999999984"/>
    <n v="2915.128400000001"/>
    <n v="1111.34546"/>
    <n v="35081594.755000003"/>
    <n v="34439164.060000002"/>
    <n v="141.197"/>
    <n v="136.08000000000001"/>
    <n v="3227.0411800000002"/>
    <n v="252.99187000000001"/>
    <n v="3179.1304"/>
    <n v="-1033.36338"/>
    <n v="10118.883539999999"/>
    <n v="9361.6479799999997"/>
    <n v="0"/>
    <n v="0"/>
    <n v="0"/>
    <n v="0"/>
    <n v="0"/>
    <n v="0"/>
    <s v="Diversos"/>
    <s v="Daños Sin Autos"/>
    <s v="Diversos"/>
    <x v="6"/>
    <x v="1"/>
    <n v="1045705.9405499999"/>
    <n v="1151107.1503699999"/>
    <n v="770211891.61088026"/>
    <n v="686509089.51392007"/>
    <n v="736376107.87258017"/>
    <n v="657385268.86126006"/>
    <n v="28533293.443849999"/>
    <n v="24344761.40859"/>
    <n v="7125790.0811699983"/>
    <n v="6803443.1380700013"/>
    <n v="12050.787420000001"/>
    <n v="10654.625779999998"/>
    <n v="4.2234127103884668E-2"/>
    <n v="4.3765578972733477E-2"/>
    <n v="1396.1616400000021"/>
    <n v="13.103807386841915"/>
    <n v="100"/>
    <n v="100"/>
    <n v="1.1524069007068816"/>
    <n v="0.92559808846424807"/>
    <n v="1.5646067726630471E-3"/>
    <n v="1.6364989699102547E-3"/>
    <n v="1.552000686188141E-3"/>
    <n v="1.6207582196747761E-3"/>
    <m/>
    <m/>
    <m/>
    <n v="0"/>
    <m/>
    <n v="0"/>
    <m/>
    <n v="0"/>
    <m/>
    <n v="274.61903652697515"/>
    <n v="24.67625953690585"/>
    <n v="7.4501790714230038"/>
    <n v="4.1731282371873422E-2"/>
    <n v="-407.64883501097165"/>
    <n v="8.0886993573966883"/>
    <n v="31.417798094353799"/>
    <n v="-11.038263585723932"/>
    <s v="Resto"/>
    <n v="2024"/>
    <n v="3"/>
    <d v="2025-11-04T00:00:00"/>
    <x v="6"/>
    <x v="18"/>
  </r>
  <r>
    <n v="2025"/>
    <n v="9"/>
    <n v="13"/>
    <x v="37"/>
    <s v="Tecnicos"/>
    <n v="13"/>
    <s v="3fdba35f04dc8c462986c992bcf875546257113072a909c162f7e470e581e278"/>
    <s v="1fdf26a6fd55ee3b01ed15163fbd21c844fce1e79898ad2d3ed4519ab872f9ee"/>
    <x v="32"/>
    <n v="1799.0748100000001"/>
    <n v="1098.7239999999999"/>
    <n v="1803.7584300000003"/>
    <n v="1196.7731100000001"/>
    <n v="-64.611150000000009"/>
    <n v="254.86996999999997"/>
    <n v="-52.713970000000003"/>
    <n v="400.88894000000005"/>
    <n v="35081594.755000003"/>
    <n v="34439164.060000002"/>
    <n v="141.197"/>
    <n v="136.08000000000001"/>
    <n v="0"/>
    <n v="0"/>
    <n v="-37.505849999999995"/>
    <n v="-1596.57104"/>
    <n v="423.15537"/>
    <n v="276.25178000000005"/>
    <n v="0"/>
    <n v="0"/>
    <n v="0"/>
    <n v="0"/>
    <n v="0"/>
    <n v="0"/>
    <s v="Tecnicos"/>
    <s v="Daños Sin Autos"/>
    <s v="Diversos"/>
    <x v="7"/>
    <x v="1"/>
    <n v="1045705.9405499999"/>
    <n v="1151107.1503699999"/>
    <n v="770211891.61088026"/>
    <n v="686509089.51392007"/>
    <n v="736376107.87258017"/>
    <n v="657385268.86126006"/>
    <n v="14178888.769369997"/>
    <n v="13386827.930269996"/>
    <n v="4549067.9512800006"/>
    <n v="4465912.8475300027"/>
    <n v="12050.787420000001"/>
    <n v="10654.625779999998"/>
    <n v="1.2688404847962831E-2"/>
    <n v="8.2075007292473669E-3"/>
    <n v="700.35081000000014"/>
    <n v="63.742196402372223"/>
    <n v="14.929105852570087"/>
    <n v="10.312178228375094"/>
    <n v="0.17204404605885265"/>
    <n v="9.5449324560866244E-2"/>
    <n v="2.3358180126734695E-4"/>
    <n v="2.4431466349412106E-4"/>
    <n v="1.6004507686532554E-4"/>
    <n v="1.6713547626390205E-4"/>
    <m/>
    <m/>
    <m/>
    <n v="0"/>
    <m/>
    <n v="0"/>
    <m/>
    <n v="0"/>
    <m/>
    <n v="-125.35063271675358"/>
    <n v="-3.5913542694758762"/>
    <n v="23.196905683319923"/>
    <n v="-1.4203162206407568E-3"/>
    <n v="-97.650849911445221"/>
    <n v="53.177427490240945"/>
    <n v="-8.863375643797216"/>
    <n v="-577.94054394871216"/>
    <s v="Resto"/>
    <n v="2024"/>
    <n v="3"/>
    <d v="2025-11-04T00:00:00"/>
    <x v="7"/>
    <x v="32"/>
  </r>
  <r>
    <n v="2025"/>
    <n v="9"/>
    <n v="13"/>
    <x v="37"/>
    <s v="Miscelaneos"/>
    <n v="13"/>
    <s v="3fdba35f04dc8c462986c992bcf875546257113072a909c162f7e470e581e278"/>
    <s v="1fdf26a6fd55ee3b01ed15163fbd21c844fce1e79898ad2d3ed4519ab872f9ee"/>
    <x v="32"/>
    <n v="10251.712609999999"/>
    <n v="9555.9017800000001"/>
    <n v="13837.769269999999"/>
    <n v="13309.118539999999"/>
    <n v="3038.2947300000005"/>
    <n v="538.9187300000001"/>
    <n v="2967.8423700000012"/>
    <n v="710.45651999999995"/>
    <n v="35081594.755000003"/>
    <n v="34439164.060000002"/>
    <n v="141.197"/>
    <n v="136.08000000000001"/>
    <n v="3227.0411800000002"/>
    <n v="252.99187000000001"/>
    <n v="3216.63625"/>
    <n v="563.20766000000003"/>
    <n v="9695.7281700000003"/>
    <n v="9085.3961999999992"/>
    <n v="0"/>
    <n v="0"/>
    <n v="0"/>
    <n v="0"/>
    <n v="0"/>
    <n v="0"/>
    <s v="Miscelaneos"/>
    <s v="Daños Sin Autos"/>
    <s v="Diversos"/>
    <x v="8"/>
    <x v="1"/>
    <n v="1045705.9405499999"/>
    <n v="1151107.1503699999"/>
    <n v="770211891.61088026"/>
    <n v="686509089.51392007"/>
    <n v="736376107.87258017"/>
    <n v="657385268.86126006"/>
    <n v="14354404.674479999"/>
    <n v="10957933.478320003"/>
    <n v="2576722.12989"/>
    <n v="2337530.29054"/>
    <n v="12050.787420000001"/>
    <n v="10654.625779999998"/>
    <n v="7.1418584347325967E-2"/>
    <n v="8.7205327527367385E-2"/>
    <n v="695.81082999999853"/>
    <n v="7.2814774159388529"/>
    <n v="85.070894147429897"/>
    <n v="89.687821771624925"/>
    <n v="0.98036285464802886"/>
    <n v="0.83014876390338199"/>
    <n v="1.3310249713956999E-3"/>
    <n v="1.3921843064161334E-3"/>
    <n v="1.3919556093228158E-3"/>
    <n v="1.4536227434108742E-3"/>
    <m/>
    <m/>
    <m/>
    <n v="0"/>
    <m/>
    <n v="0"/>
    <m/>
    <n v="0"/>
    <m/>
    <n v="463.7760502404509"/>
    <n v="29.636947947958532"/>
    <n v="5.6396428344201759"/>
    <n v="0.11791316940060219"/>
    <n v="471.127929971691"/>
    <n v="6.7177254196135294"/>
    <n v="33.175808908842377"/>
    <n v="6.1990434715439271"/>
    <s v="Resto"/>
    <n v="2024"/>
    <n v="3"/>
    <d v="2025-11-04T00:00:00"/>
    <x v="8"/>
    <x v="32"/>
  </r>
  <r>
    <n v="2025"/>
    <n v="9"/>
    <n v="13"/>
    <x v="37"/>
    <s v="RC Viajero"/>
    <n v="13"/>
    <s v="3fdba35f04dc8c462986c992bcf875546257113072a909c162f7e470e581e278"/>
    <s v="1fdf26a6fd55ee3b01ed15163fbd21c844fce1e79898ad2d3ed4519ab872f9ee"/>
    <x v="12"/>
    <n v="760.80325000000005"/>
    <n v="455.84653000000003"/>
    <n v="871.38305999999989"/>
    <n v="510.20485000000019"/>
    <n v="-210.25867"/>
    <n v="259.73846000000003"/>
    <n v="-209.69284999999994"/>
    <n v="262.83106000000004"/>
    <n v="35081594.755000003"/>
    <n v="34439164.060000002"/>
    <n v="141.197"/>
    <n v="136.08000000000001"/>
    <n v="0"/>
    <n v="0"/>
    <n v="-131.66551000000001"/>
    <n v="84.738399999999999"/>
    <n v="174.5172"/>
    <n v="108.23008999999999"/>
    <n v="0"/>
    <n v="0"/>
    <n v="0"/>
    <n v="0"/>
    <n v="0"/>
    <n v="0"/>
    <s v="RC Viajero"/>
    <s v="Daños Sin Autos"/>
    <s v="Responsabilidad Civil y Riesgos Profesionales"/>
    <x v="32"/>
    <x v="1"/>
    <n v="1045705.9405499999"/>
    <n v="1151107.1503699999"/>
    <n v="770211891.61088026"/>
    <n v="686509089.51392007"/>
    <n v="736376107.87258017"/>
    <n v="657385268.86126006"/>
    <n v="304582.73243999993"/>
    <n v="245659.01942999996"/>
    <n v="39777.686930000003"/>
    <n v="73049.030719999995"/>
    <n v="82223.404150000002"/>
    <n v="176294.08989999999"/>
    <n v="0.24978541754656805"/>
    <n v="0.18556067310603777"/>
    <n v="304.95672000000002"/>
    <n v="66.898989008427904"/>
    <n v="0.92528794917328905"/>
    <n v="0.25857164596871718"/>
    <n v="7.2754989763168756E-2"/>
    <n v="3.9600703536024205E-2"/>
    <n v="9.8778434647223874E-5"/>
    <n v="1.0331721003251869E-4"/>
    <n v="6.6400654698215334E-5"/>
    <n v="6.9342370690725892E-5"/>
    <m/>
    <m/>
    <m/>
    <n v="0"/>
    <m/>
    <n v="0"/>
    <m/>
    <n v="0"/>
    <m/>
    <n v="-180.9501488535814"/>
    <n v="-27.636405338699589"/>
    <n v="56.979365401772398"/>
    <n v="-0.52858445582823621"/>
    <n v="-255.37880111024046"/>
    <n v="61.246470366974684"/>
    <n v="-75.445577857082284"/>
    <n v="78.294677570719941"/>
    <s v="Medianas"/>
    <n v="2024"/>
    <n v="3"/>
    <d v="2025-11-04T00:00:00"/>
    <x v="32"/>
    <x v="12"/>
  </r>
  <r>
    <n v="2025"/>
    <n v="9"/>
    <n v="13"/>
    <x v="37"/>
    <s v="RC General"/>
    <n v="13"/>
    <s v="3fdba35f04dc8c462986c992bcf875546257113072a909c162f7e470e581e278"/>
    <s v="1fdf26a6fd55ee3b01ed15163fbd21c844fce1e79898ad2d3ed4519ab872f9ee"/>
    <x v="33"/>
    <n v="81462.600900000005"/>
    <n v="175838.24337000001"/>
    <n v="114881.76369999997"/>
    <n v="222350.68721000003"/>
    <n v="2576.7518300000002"/>
    <n v="5493.6484900000005"/>
    <n v="3737.0871600000005"/>
    <n v="7279.9991399999999"/>
    <n v="35081594.755000003"/>
    <n v="34439164.060000002"/>
    <n v="141.197"/>
    <n v="136.08000000000001"/>
    <n v="0"/>
    <n v="0"/>
    <n v="1906.3566599999999"/>
    <n v="3127.8731299999999"/>
    <n v="54804.571469999995"/>
    <n v="100946.79448000001"/>
    <n v="0"/>
    <n v="0"/>
    <n v="0"/>
    <n v="0"/>
    <n v="0"/>
    <n v="0"/>
    <s v="RC General"/>
    <s v="Daños Sin Autos"/>
    <s v="Responsabilidad Civil y Riesgos Profesionales"/>
    <x v="21"/>
    <x v="1"/>
    <n v="1045705.9405499999"/>
    <n v="1151107.1503699999"/>
    <n v="770211891.61088026"/>
    <n v="686509089.51392007"/>
    <n v="736376107.87258017"/>
    <n v="657385268.86126006"/>
    <n v="12779803.45988"/>
    <n v="11517178.810919996"/>
    <n v="5456545.1292399997"/>
    <n v="4845520.4425199972"/>
    <n v="82223.404150000002"/>
    <n v="176294.08989999999"/>
    <n v="0.63743234515098657"/>
    <n v="1.5267475330267446"/>
    <n v="-94375.642470000006"/>
    <n v="-53.671852414616161"/>
    <n v="99.074712050826719"/>
    <n v="99.741428354031285"/>
    <n v="7.7902015988504285"/>
    <n v="15.275575632857496"/>
    <n v="1.0576648035078096E-2"/>
    <n v="1.1062634980831834E-2"/>
    <n v="2.5613388963939512E-2"/>
    <n v="2.6748126509526383E-2"/>
    <m/>
    <m/>
    <m/>
    <n v="0"/>
    <m/>
    <n v="0"/>
    <m/>
    <n v="0"/>
    <m/>
    <n v="-53.095800819975651"/>
    <n v="3.1631101898687355"/>
    <n v="3.124262609039052"/>
    <n v="4.722313788246623E-2"/>
    <n v="-39.052621996851897"/>
    <n v="-45.709448475000272"/>
    <n v="3.478462852398251"/>
    <n v="3.0985363587941439"/>
    <s v="Resto"/>
    <n v="2024"/>
    <n v="3"/>
    <d v="2025-11-04T00:00:00"/>
    <x v="21"/>
    <x v="33"/>
  </r>
  <r>
    <n v="2025"/>
    <n v="9"/>
    <n v="13"/>
    <x v="37"/>
    <s v="Responsabilidad Civil y Riesgos Profesionales"/>
    <n v="13"/>
    <s v="3fdba35f04dc8c462986c992bcf875546257113072a909c162f7e470e581e278"/>
    <s v="1fdf26a6fd55ee3b01ed15163fbd21c844fce1e79898ad2d3ed4519ab872f9ee"/>
    <x v="5"/>
    <n v="82223.404150000002"/>
    <n v="176294.08989999999"/>
    <n v="115753.14675999999"/>
    <n v="222860.89206000004"/>
    <n v="2366.49316"/>
    <n v="5753.3869500000001"/>
    <n v="3527.394310000001"/>
    <n v="7542.8301999999985"/>
    <n v="35081594.755000003"/>
    <n v="34439164.060000002"/>
    <n v="141.197"/>
    <n v="136.08000000000001"/>
    <n v="0"/>
    <n v="0"/>
    <n v="1774.6911499999999"/>
    <n v="3212.6115299999997"/>
    <n v="54979.088670000005"/>
    <n v="101055.024569999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045705.9405499999"/>
    <n v="1151107.1503699999"/>
    <n v="770211891.61088026"/>
    <n v="686509089.51392007"/>
    <n v="736376107.87258017"/>
    <n v="657385268.86126006"/>
    <n v="16329723.705329999"/>
    <n v="14886594.835909994"/>
    <n v="6466126.8833499998"/>
    <n v="5654617.5786299994"/>
    <n v="82223.404150000002"/>
    <n v="176294.08989999999"/>
    <n v="0.50351987353688299"/>
    <n v="1.184247249577431"/>
    <n v="-94070.68574999999"/>
    <n v="-53.360090405390267"/>
    <n v="100"/>
    <n v="100"/>
    <n v="7.8629565886135966"/>
    <n v="15.315176336393518"/>
    <n v="1.0675426469725319E-2"/>
    <n v="1.116595219086435E-2"/>
    <n v="2.5679789618637722E-2"/>
    <n v="2.6817468880217112E-2"/>
    <m/>
    <m/>
    <m/>
    <n v="0"/>
    <m/>
    <n v="0"/>
    <m/>
    <n v="0"/>
    <m/>
    <n v="-58.86782549885681"/>
    <n v="2.8781259842791362"/>
    <n v="3.2635166347683673"/>
    <n v="3.6598309972753838E-2"/>
    <n v="-44.758613563215341"/>
    <n v="-45.594898517968851"/>
    <n v="3.2279384633895929"/>
    <n v="3.1790715441117423"/>
    <s v="Resto"/>
    <n v="2024"/>
    <n v="3"/>
    <d v="2025-11-04T00:00:00"/>
    <x v="22"/>
    <x v="5"/>
  </r>
  <r>
    <n v="2025"/>
    <n v="9"/>
    <n v="13"/>
    <x v="37"/>
    <s v="Vida Total"/>
    <n v="13"/>
    <s v="3fdba35f04dc8c462986c992bcf875546257113072a909c162f7e470e581e278"/>
    <s v="1fdf26a6fd55ee3b01ed15163fbd21c844fce1e79898ad2d3ed4519ab872f9ee"/>
    <x v="18"/>
    <n v="138626.89427000002"/>
    <n v="178789.63081"/>
    <n v="192189.54596999998"/>
    <n v="226222.24123000001"/>
    <n v="68376.517570000025"/>
    <n v="96533.845679999999"/>
    <n v="81214.1872"/>
    <n v="127084.83768000004"/>
    <n v="35081594.755000003"/>
    <n v="34439164.060000002"/>
    <n v="141.197"/>
    <n v="136.08000000000001"/>
    <n v="5396.1932900000002"/>
    <n v="1394.14723"/>
    <n v="50528.060170000004"/>
    <n v="71838.440930000012"/>
    <n v="134971.5471"/>
    <n v="144404.81077000001"/>
    <n v="3687.0348899999999"/>
    <n v="33123.765950000001"/>
    <n v="134939.85938000001"/>
    <n v="145665.86486000003"/>
    <n v="0"/>
    <n v="0"/>
    <s v="Vida Total"/>
    <s v="Totales"/>
    <s v="Vida Total"/>
    <x v="36"/>
    <x v="1"/>
    <n v="1045705.9405499999"/>
    <n v="1151107.1503699999"/>
    <n v="770211891.61088026"/>
    <n v="686509089.51392007"/>
    <n v="736376107.87258017"/>
    <n v="657385268.86126006"/>
    <n v="311861035.33652008"/>
    <n v="282737917.87033993"/>
    <n v="162873465.04233998"/>
    <n v="151002766.76715994"/>
    <n v="138626.89427000002"/>
    <n v="178789.63081"/>
    <n v="4.4451495558081443E-2"/>
    <n v="6.3235109092085309E-2"/>
    <n v="-40162.736539999984"/>
    <n v="-22.463683356827879"/>
    <n v="100"/>
    <n v="100"/>
    <n v="13.25677601076721"/>
    <n v="15.531971176838899"/>
    <n v="1.7998539853762204E-2"/>
    <n v="1.8825555689265722E-2"/>
    <n v="2.6043301325637404E-2"/>
    <n v="2.7197085070023559E-2"/>
    <n v="1.1822685338107176E-3"/>
    <n v="4.3269227024270718E-2"/>
    <m/>
    <n v="-29436.731060000002"/>
    <n v="-88.868913952702286"/>
    <n v="-10726.005480000022"/>
    <n v="-7.3634310209250593"/>
    <n v="0"/>
    <m/>
    <n v="-29.16834806658246"/>
    <n v="49.324135789138325"/>
    <n v="53.992977804505152"/>
    <n v="4.1981373425207795E-2"/>
    <n v="-29.664314097190704"/>
    <n v="-6.5325134389219164"/>
    <n v="37.436082830527177"/>
    <n v="49.747955450334899"/>
    <s v="Resto"/>
    <n v="2024"/>
    <n v="3"/>
    <d v="2025-11-04T00:00:00"/>
    <x v="36"/>
    <x v="18"/>
  </r>
  <r>
    <n v="2025"/>
    <n v="9"/>
    <n v="13"/>
    <x v="37"/>
    <s v="Vida Gpo y Col"/>
    <n v="13"/>
    <s v="3fdba35f04dc8c462986c992bcf875546257113072a909c162f7e470e581e278"/>
    <s v="1fdf26a6fd55ee3b01ed15163fbd21c844fce1e79898ad2d3ed4519ab872f9ee"/>
    <x v="39"/>
    <n v="128268.10511"/>
    <n v="163298.67064"/>
    <n v="175878.03018"/>
    <n v="206080.74148999999"/>
    <n v="55881.690760000012"/>
    <n v="91589.265470000042"/>
    <n v="67327.736039999974"/>
    <n v="120736.20566000001"/>
    <n v="35081594.755000003"/>
    <n v="34439164.060000002"/>
    <n v="141.197"/>
    <n v="136.08000000000001"/>
    <n v="5253.1228799999999"/>
    <n v="991.11295999999993"/>
    <n v="43699.286610000003"/>
    <n v="66693.860719999997"/>
    <n v="120633.96631999999"/>
    <n v="135735.96869000001"/>
    <n v="1730.64158"/>
    <n v="27191.988239999999"/>
    <n v="126537.46353000001"/>
    <n v="136106.68240000002"/>
    <n v="0"/>
    <n v="0"/>
    <s v="Vida Gpo y Col"/>
    <s v="Vida"/>
    <s v="Vida"/>
    <x v="37"/>
    <x v="1"/>
    <n v="1045705.9405499999"/>
    <n v="1151107.1503699999"/>
    <n v="770211891.61088026"/>
    <n v="686509089.51392007"/>
    <n v="736376107.87258017"/>
    <n v="657385268.86126006"/>
    <n v="73920693.182379976"/>
    <n v="70894248.025429994"/>
    <n v="45785142.94049"/>
    <n v="42057026.428480007"/>
    <n v="138626.89427000002"/>
    <n v="178789.63081"/>
    <n v="0.17352124227722271"/>
    <n v="0.23034121270518906"/>
    <n v="-35030.565529999993"/>
    <n v="-21.45183753958819"/>
    <n v="92.527576113892835"/>
    <n v="91.335649556510205"/>
    <n v="12.266173513610916"/>
    <n v="14.18622676329575"/>
    <n v="1.6653612662579156E-2"/>
    <n v="1.7418830369248624E-2"/>
    <n v="2.3786818431730153E-2"/>
    <n v="2.4840634309142674E-2"/>
    <n v="2.3412139490224942E-3"/>
    <n v="0.1711800283282002"/>
    <m/>
    <n v="-25461.346659999999"/>
    <n v="-93.635472460766252"/>
    <n v="-9569.2188700000115"/>
    <n v="-7.0306752771163055"/>
    <n v="0"/>
    <m/>
    <n v="-38.986637273225"/>
    <n v="43.566318152183712"/>
    <n v="56.086963299237823"/>
    <n v="0.12205201768755679"/>
    <n v="-34.47779729912147"/>
    <n v="-11.126013624649966"/>
    <n v="36.224695202411716"/>
    <n v="49.134994477638031"/>
    <s v="Resto"/>
    <n v="2024"/>
    <n v="3"/>
    <d v="2025-11-04T00:00:00"/>
    <x v="37"/>
    <x v="39"/>
  </r>
  <r>
    <n v="2025"/>
    <n v="9"/>
    <n v="13"/>
    <x v="37"/>
    <s v="Vida Individual"/>
    <n v="13"/>
    <s v="3fdba35f04dc8c462986c992bcf875546257113072a909c162f7e470e581e278"/>
    <s v="1fdf26a6fd55ee3b01ed15163fbd21c844fce1e79898ad2d3ed4519ab872f9ee"/>
    <x v="31"/>
    <n v="10358.78916"/>
    <n v="15490.96017"/>
    <n v="16311.515789999999"/>
    <n v="20141.499739999999"/>
    <n v="12494.82681"/>
    <n v="4944.580210000001"/>
    <n v="13886.451159999999"/>
    <n v="6348.6320199999991"/>
    <n v="35081594.755000003"/>
    <n v="34439164.060000002"/>
    <n v="141.197"/>
    <n v="136.08000000000001"/>
    <n v="143.07041000000001"/>
    <n v="403.03426999999999"/>
    <n v="6828.7735599999996"/>
    <n v="5144.5802100000001"/>
    <n v="14337.58078"/>
    <n v="8668.8420800000004"/>
    <n v="1956.3933100000002"/>
    <n v="5931.7777100000003"/>
    <n v="8402.3958500000008"/>
    <n v="9559.18246"/>
    <n v="0"/>
    <n v="0"/>
    <s v="Vida Individual"/>
    <s v="Vida"/>
    <s v="Vida"/>
    <x v="35"/>
    <x v="1"/>
    <n v="1045705.9405499999"/>
    <n v="1151107.1503699999"/>
    <n v="770211891.61088026"/>
    <n v="686509089.51392007"/>
    <n v="736376107.87258017"/>
    <n v="657385268.86126006"/>
    <n v="237940342.15414003"/>
    <n v="211843669.84491"/>
    <n v="117088322.10185003"/>
    <n v="108945740.33868003"/>
    <n v="138626.89427000002"/>
    <n v="178789.63081"/>
    <n v="4.3535236884250077E-3"/>
    <n v="7.3124489305443387E-3"/>
    <n v="-5132.17101"/>
    <n v="-33.130102677166718"/>
    <n v="7.4724238861071601"/>
    <n v="8.6643504434897931"/>
    <n v="0.990602497156293"/>
    <n v="1.345744413543148"/>
    <n v="1.3449271911830437E-3"/>
    <n v="1.4067253200170974E-3"/>
    <n v="2.2564828939072475E-3"/>
    <n v="2.3564507608808826E-3"/>
    <n v="8.2222009613343739E-4"/>
    <n v="3.5313035922915703E-3"/>
    <m/>
    <n v="-3975.3843999999999"/>
    <n v="-67.018431815105899"/>
    <n v="-1156.7866099999992"/>
    <n v="-12.101313212092402"/>
    <n v="0"/>
    <m/>
    <n v="152.69742383246719"/>
    <n v="120.62053408952673"/>
    <n v="31.919133195989623"/>
    <n v="1.0671283511203871E-2"/>
    <n v="32.737235717042104"/>
    <n v="65.392109438449936"/>
    <n v="47.62849231528444"/>
    <n v="59.345644580019851"/>
    <s v="Resto"/>
    <n v="2024"/>
    <n v="3"/>
    <d v="2025-11-04T00:00:00"/>
    <x v="35"/>
    <x v="31"/>
  </r>
  <r>
    <n v="2025"/>
    <n v="9"/>
    <n v="13"/>
    <x v="37"/>
    <s v="Automoviles Residentes"/>
    <n v="13"/>
    <s v="3fdba35f04dc8c462986c992bcf875546257113072a909c162f7e470e581e278"/>
    <s v="1fdf26a6fd55ee3b01ed15163fbd21c844fce1e79898ad2d3ed4519ab872f9ee"/>
    <x v="33"/>
    <n v="148855.91391"/>
    <n v="168859.38715999998"/>
    <n v="189245.65956000003"/>
    <n v="222972.73394999999"/>
    <n v="110177.98126999996"/>
    <n v="170292.47455000007"/>
    <n v="155289.80419"/>
    <n v="223004.52232000002"/>
    <n v="35081594.755000003"/>
    <n v="34439164.060000002"/>
    <n v="141.197"/>
    <n v="136.08000000000001"/>
    <n v="0"/>
    <n v="0"/>
    <n v="62591.577229999995"/>
    <n v="109108.47874999999"/>
    <n v="91895.0481"/>
    <n v="99293.383310000005"/>
    <n v="0"/>
    <n v="0"/>
    <n v="0"/>
    <n v="0"/>
    <n v="0"/>
    <n v="0"/>
    <s v="Automoviles Residentes"/>
    <s v="Automóviles"/>
    <s v="Automóviles"/>
    <x v="13"/>
    <x v="1"/>
    <n v="1045705.9405499999"/>
    <n v="1151107.1503699999"/>
    <n v="770211891.61088026"/>
    <n v="686509089.51392007"/>
    <n v="736376107.87258017"/>
    <n v="657385268.86126006"/>
    <n v="94745679.091170013"/>
    <n v="85247038.221249983"/>
    <n v="54974799.952469975"/>
    <n v="52348957.372600004"/>
    <n v="222828.23189"/>
    <n v="234139.27841999999"/>
    <n v="0.15711103169861904"/>
    <n v="0.19808240929349674"/>
    <n v="-20003.473249999981"/>
    <n v="-11.846231107688443"/>
    <n v="66.802986608753997"/>
    <n v="72.119205414607677"/>
    <n v="14.234968755337441"/>
    <n v="14.669302254418589"/>
    <n v="1.9326618496978972E-2"/>
    <n v="2.021465828651756E-2"/>
    <n v="2.4596817396774769E-2"/>
    <n v="2.5686518265385327E-2"/>
    <m/>
    <m/>
    <m/>
    <n v="0"/>
    <m/>
    <n v="0"/>
    <m/>
    <n v="0"/>
    <m/>
    <n v="-35.300733892588845"/>
    <n v="74.016529391378313"/>
    <n v="100.84868683589512"/>
    <n v="0.20041542918802338"/>
    <n v="-42.633626692371053"/>
    <n v="-7.4509851143876871"/>
    <n v="68.112024014490942"/>
    <n v="109.88494410484198"/>
    <s v="Resto"/>
    <n v="2024"/>
    <n v="3"/>
    <d v="2025-11-04T00:00:00"/>
    <x v="13"/>
    <x v="33"/>
  </r>
  <r>
    <n v="2025"/>
    <n v="9"/>
    <n v="13"/>
    <x v="37"/>
    <s v="Camiones"/>
    <n v="13"/>
    <s v="3fdba35f04dc8c462986c992bcf875546257113072a909c162f7e470e581e278"/>
    <s v="1fdf26a6fd55ee3b01ed15163fbd21c844fce1e79898ad2d3ed4519ab872f9ee"/>
    <x v="17"/>
    <n v="58397.370759999998"/>
    <n v="53337.262210000001"/>
    <n v="71367.838629999984"/>
    <n v="67143.906539999996"/>
    <n v="25810.61909"/>
    <n v="43432.213960000001"/>
    <n v="44927.835039999998"/>
    <n v="54683.274170000004"/>
    <n v="35081594.755000003"/>
    <n v="34439164.060000002"/>
    <n v="141.197"/>
    <n v="136.08000000000001"/>
    <n v="0"/>
    <n v="0"/>
    <n v="16872.282350000001"/>
    <n v="27654.546249999999"/>
    <n v="42385.928439999996"/>
    <n v="33003.013679999996"/>
    <n v="0"/>
    <n v="0"/>
    <n v="0"/>
    <n v="0"/>
    <n v="0"/>
    <n v="0"/>
    <s v="Camiones"/>
    <s v="Automóviles"/>
    <s v="Automóviles"/>
    <x v="10"/>
    <x v="1"/>
    <n v="1045705.9405499999"/>
    <n v="1151107.1503699999"/>
    <n v="770211891.61088026"/>
    <n v="686509089.51392007"/>
    <n v="736376107.87258017"/>
    <n v="657385268.86126006"/>
    <n v="53875874.311059996"/>
    <n v="49568265.397800006"/>
    <n v="30548482.174040005"/>
    <n v="28997259.902610004"/>
    <n v="222828.23189"/>
    <n v="234139.27841999999"/>
    <n v="0.10839243261804811"/>
    <n v="0.10760364879011336"/>
    <n v="5060.1085499999972"/>
    <n v="9.4870046574143441"/>
    <n v="26.207348263135742"/>
    <n v="22.780142900382312"/>
    <n v="5.5844925896935509"/>
    <n v="4.6335618880358638"/>
    <n v="7.5819876836571883E-3"/>
    <n v="7.9303728265590154E-3"/>
    <n v="7.7693453771697655E-3"/>
    <n v="8.1135469163147195E-3"/>
    <m/>
    <m/>
    <m/>
    <n v="0"/>
    <m/>
    <n v="0"/>
    <m/>
    <n v="0"/>
    <m/>
    <n v="-40.572637826450787"/>
    <n v="44.198255425018729"/>
    <n v="81.429402561005588"/>
    <n v="8.4490675978441163E-2"/>
    <n v="-38.989118832495748"/>
    <n v="28.430478655608638"/>
    <n v="39.806329531943128"/>
    <n v="83.794002929977282"/>
    <s v="Resto"/>
    <n v="2024"/>
    <n v="3"/>
    <d v="2025-11-04T00:00:00"/>
    <x v="10"/>
    <x v="17"/>
  </r>
  <r>
    <n v="2025"/>
    <n v="9"/>
    <n v="13"/>
    <x v="37"/>
    <s v="Automoviles"/>
    <n v="13"/>
    <s v="3fdba35f04dc8c462986c992bcf875546257113072a909c162f7e470e581e278"/>
    <s v="1fdf26a6fd55ee3b01ed15163fbd21c844fce1e79898ad2d3ed4519ab872f9ee"/>
    <x v="6"/>
    <n v="222828.23189"/>
    <n v="234139.27841999999"/>
    <n v="277104.76933000004"/>
    <n v="306070.23759999993"/>
    <n v="139103.08254999999"/>
    <n v="221971.51813000004"/>
    <n v="204144.23360999988"/>
    <n v="289329.70308000001"/>
    <n v="35081594.755000003"/>
    <n v="34439164.060000002"/>
    <n v="141.197"/>
    <n v="136.08000000000001"/>
    <n v="0"/>
    <n v="0"/>
    <n v="82627.720069999996"/>
    <n v="145350.05674999999"/>
    <n v="145138.53343000001"/>
    <n v="142928.56078999999"/>
    <n v="0"/>
    <n v="0"/>
    <n v="0"/>
    <n v="0"/>
    <n v="0"/>
    <n v="0"/>
    <s v="Automoviles"/>
    <s v="Totales"/>
    <s v="Automoviles Total"/>
    <x v="11"/>
    <x v="1"/>
    <n v="1045705.9405499999"/>
    <n v="1151107.1503699999"/>
    <n v="770211891.61088026"/>
    <n v="686509089.51392007"/>
    <n v="736376107.87258017"/>
    <n v="657385268.86126006"/>
    <n v="155156263.74667996"/>
    <n v="139227565.87292001"/>
    <n v="88685882.672319964"/>
    <n v="83821223.317339987"/>
    <n v="222828.23189"/>
    <n v="234139.27841999999"/>
    <n v="0.14361536331772368"/>
    <n v="0.16817020174992547"/>
    <n v="-11311.046529999992"/>
    <n v="-4.8309051801680987"/>
    <n v="100"/>
    <n v="100"/>
    <n v="21.308880752154966"/>
    <n v="20.340354791883684"/>
    <n v="2.8930770131834753E-2"/>
    <n v="3.0260111579904408E-2"/>
    <n v="3.4105779806321478E-2"/>
    <n v="3.5616751623531534E-2"/>
    <m/>
    <m/>
    <m/>
    <n v="0"/>
    <m/>
    <n v="0"/>
    <m/>
    <n v="0"/>
    <m/>
    <n v="-37.332913825217538"/>
    <n v="62.426148325167688"/>
    <n v="94.803195614119318"/>
    <n v="0.1568491831602595"/>
    <n v="-43.152605566492156"/>
    <n v="1.5462078592165085"/>
    <n v="56.930243207846075"/>
    <n v="101.69420019806805"/>
    <s v="Resto"/>
    <n v="2024"/>
    <n v="3"/>
    <d v="2025-11-04T00:00:00"/>
    <x v="11"/>
    <x v="6"/>
  </r>
  <r>
    <n v="2025"/>
    <n v="9"/>
    <n v="13"/>
    <x v="37"/>
    <s v="Otros Automoviles y Obligatorios"/>
    <n v="13"/>
    <s v="3fdba35f04dc8c462986c992bcf875546257113072a909c162f7e470e581e278"/>
    <s v="1fdf26a6fd55ee3b01ed15163fbd21c844fce1e79898ad2d3ed4519ab872f9ee"/>
    <x v="16"/>
    <n v="15574.94722"/>
    <n v="11942.629050000001"/>
    <n v="16491.271139999997"/>
    <n v="15953.597109999997"/>
    <n v="3114.4821900000011"/>
    <n v="8246.8296200000004"/>
    <n v="3926.5943799999977"/>
    <n v="11641.906590000002"/>
    <n v="35081594.755000003"/>
    <n v="34439164.060000002"/>
    <n v="141.197"/>
    <n v="136.08000000000001"/>
    <n v="0"/>
    <n v="0"/>
    <n v="3163.86049"/>
    <n v="8587.0317500000001"/>
    <n v="10857.55689"/>
    <n v="10632.1638"/>
    <n v="0"/>
    <n v="0"/>
    <n v="0"/>
    <n v="0"/>
    <n v="0"/>
    <n v="0"/>
    <s v="Otros Automoviles y Obligatorios"/>
    <s v="Automóviles"/>
    <s v="Automóviles"/>
    <x v="9"/>
    <x v="1"/>
    <n v="1045705.9405499999"/>
    <n v="1151107.1503699999"/>
    <n v="770211891.61088026"/>
    <n v="686509089.51392007"/>
    <n v="736376107.87258017"/>
    <n v="657385268.86126006"/>
    <n v="4946161.87481"/>
    <n v="3140508.06599"/>
    <n v="2334470.5214099996"/>
    <n v="1827367.6446699991"/>
    <n v="222828.23189"/>
    <n v="234139.27841999999"/>
    <n v="0.31488955707900868"/>
    <n v="0.38027697426834212"/>
    <n v="3632.3181699999986"/>
    <n v="30.414728237749266"/>
    <n v="6.9896651281102615"/>
    <n v="5.100651685010007"/>
    <n v="1.4894194071239755"/>
    <n v="1.0374906494292286"/>
    <n v="2.022163951198593E-3"/>
    <n v="2.1150804668278334E-3"/>
    <n v="1.7396170323769392E-3"/>
    <n v="1.8166864418314903E-3"/>
    <m/>
    <m/>
    <m/>
    <n v="0"/>
    <m/>
    <n v="0"/>
    <m/>
    <n v="0"/>
    <m/>
    <n v="-62.234187760508128"/>
    <n v="19.996743141451244"/>
    <n v="69.053719959592982"/>
    <n v="0.1334127872438878"/>
    <n v="-63.155365181920978"/>
    <n v="2.119917396306481"/>
    <n v="29.139709071328664"/>
    <n v="80.764667583469702"/>
    <s v="Medianas"/>
    <n v="2024"/>
    <n v="3"/>
    <d v="2025-11-04T00:00:00"/>
    <x v="9"/>
    <x v="16"/>
  </r>
  <r>
    <n v="2025"/>
    <n v="9"/>
    <n v="13"/>
    <x v="37"/>
    <s v="Daños"/>
    <n v="13"/>
    <s v="3fdba35f04dc8c462986c992bcf875546257113072a909c162f7e470e581e278"/>
    <s v="1fdf26a6fd55ee3b01ed15163fbd21c844fce1e79898ad2d3ed4519ab872f9ee"/>
    <x v="47"/>
    <n v="317884.45983999997"/>
    <n v="421991.18922"/>
    <n v="409361.9179099999"/>
    <n v="544422.35140000004"/>
    <n v="144443.25928999993"/>
    <n v="228521.19377999991"/>
    <n v="210586.7563199999"/>
    <n v="297986.3996699999"/>
    <n v="35081594.755000003"/>
    <n v="34439164.060000002"/>
    <n v="141.197"/>
    <n v="136.08000000000001"/>
    <n v="3227.0411800000002"/>
    <n v="252.99187000000001"/>
    <n v="87616.541580000005"/>
    <n v="147529.92983000001"/>
    <n v="210390.80012"/>
    <n v="253706.04528999998"/>
    <n v="0"/>
    <n v="0"/>
    <n v="0"/>
    <n v="0"/>
    <n v="0"/>
    <n v="0"/>
    <s v="Daños"/>
    <s v="Totales"/>
    <s v="Daños Total"/>
    <x v="23"/>
    <x v="1"/>
    <n v="1045705.9405499999"/>
    <n v="1151107.1503699999"/>
    <n v="770211891.61088026"/>
    <n v="686509089.51392007"/>
    <n v="736376107.87258017"/>
    <n v="657385268.86126006"/>
    <n v="283175278.75795996"/>
    <n v="248348596.68529999"/>
    <n v="126891670.49083996"/>
    <n v="126522432.59303005"/>
    <n v="317884.45983999997"/>
    <n v="421991.18922"/>
    <n v="0.11225713672262584"/>
    <n v="0.16991889418837136"/>
    <n v="-104106.72938000003"/>
    <n v="-24.670356168437735"/>
    <n v="100"/>
    <n v="100"/>
    <n v="30.39902973801653"/>
    <n v="36.659592383242476"/>
    <n v="4.1272338599596538E-2"/>
    <n v="4.3168763413356903E-2"/>
    <n v="6.1469133572403113E-2"/>
    <n v="6.4192370776878546E-2"/>
    <m/>
    <m/>
    <m/>
    <n v="0"/>
    <m/>
    <n v="0"/>
    <m/>
    <n v="0"/>
    <m/>
    <n v="-36.792182422669647"/>
    <n v="45.438918078191747"/>
    <n v="54.15307229574956"/>
    <n v="0.11383194714930243"/>
    <n v="-40.611005725440741"/>
    <n v="-17.073004752601882"/>
    <n v="41.644663896912988"/>
    <n v="58.149946589315668"/>
    <s v="Resto"/>
    <n v="2024"/>
    <n v="3"/>
    <d v="2025-11-04T00:00:00"/>
    <x v="23"/>
    <x v="47"/>
  </r>
  <r>
    <n v="2025"/>
    <n v="9"/>
    <n v="13"/>
    <x v="37"/>
    <s v="Daños Sin Autos"/>
    <n v="13"/>
    <s v="3fdba35f04dc8c462986c992bcf875546257113072a909c162f7e470e581e278"/>
    <s v="1fdf26a6fd55ee3b01ed15163fbd21c844fce1e79898ad2d3ed4519ab872f9ee"/>
    <x v="52"/>
    <n v="95056.22795"/>
    <n v="187851.91079999998"/>
    <n v="132257.14858000001"/>
    <n v="238352.11379999999"/>
    <n v="5340.1767399999981"/>
    <n v="6549.675650000001"/>
    <n v="6442.5227099999984"/>
    <n v="8656.6965899999977"/>
    <n v="35081594.755000003"/>
    <n v="34439164.060000002"/>
    <n v="141.197"/>
    <n v="136.08000000000001"/>
    <n v="3227.0411800000002"/>
    <n v="252.99187000000001"/>
    <n v="4988.8215099999998"/>
    <n v="2179.8730799999994"/>
    <n v="65252.266690000004"/>
    <n v="110777.48449999999"/>
    <n v="0"/>
    <n v="0"/>
    <n v="0"/>
    <n v="0"/>
    <n v="0"/>
    <n v="0"/>
    <s v="Daños Sin Autos"/>
    <s v="Totales"/>
    <s v="Daños Sin Autos Total"/>
    <x v="24"/>
    <x v="1"/>
    <n v="1045705.9405499999"/>
    <n v="1151107.1503699999"/>
    <n v="770211891.61088026"/>
    <n v="686509089.51392007"/>
    <n v="736376107.87258017"/>
    <n v="657385268.86126006"/>
    <n v="128019015.01128"/>
    <n v="109121030.81238005"/>
    <n v="38205787.818519995"/>
    <n v="42701209.275690004"/>
    <n v="317884.45983999997"/>
    <n v="421991.18922"/>
    <n v="7.4251647649081196E-2"/>
    <n v="0.17215005155421215"/>
    <n v="-92795.682849999983"/>
    <n v="-49.398317246182621"/>
    <n v="29.902760266369871"/>
    <n v="44.515600230237432"/>
    <n v="9.0901489858615694"/>
    <n v="16.319237591358789"/>
    <n v="1.2341568467761788E-2"/>
    <n v="1.2908651833452503E-2"/>
    <n v="2.7363353766081632E-2"/>
    <n v="2.8575619153347016E-2"/>
    <m/>
    <m/>
    <m/>
    <n v="0"/>
    <m/>
    <n v="0"/>
    <m/>
    <n v="0"/>
    <m/>
    <n v="-18.466546660215187"/>
    <n v="5.6179135814319867"/>
    <n v="3.4866164640578159"/>
    <n v="1.3977402495575247E-2"/>
    <n v="128.85834756948333"/>
    <n v="-41.096092780478322"/>
    <n v="7.6454378722211391"/>
    <n v="1.9677943490403047"/>
    <s v="Resto"/>
    <n v="2024"/>
    <n v="3"/>
    <d v="2025-11-04T00:00:00"/>
    <x v="24"/>
    <x v="52"/>
  </r>
  <r>
    <n v="2025"/>
    <n v="9"/>
    <n v="13"/>
    <x v="37"/>
    <s v="Accidentes Personales"/>
    <n v="13"/>
    <s v="3fdba35f04dc8c462986c992bcf875546257113072a909c162f7e470e581e278"/>
    <s v="1fdf26a6fd55ee3b01ed15163fbd21c844fce1e79898ad2d3ed4519ab872f9ee"/>
    <x v="28"/>
    <n v="105755.58762000001"/>
    <n v="171283.81526"/>
    <n v="131269.73493000001"/>
    <n v="213285.57753000001"/>
    <n v="75651.295670000036"/>
    <n v="83379.500119999968"/>
    <n v="111666.69163999999"/>
    <n v="99494.34550000001"/>
    <n v="35081594.755000003"/>
    <n v="34439164.060000002"/>
    <n v="141.197"/>
    <n v="136.08000000000001"/>
    <n v="0"/>
    <n v="0"/>
    <n v="75651.295670000007"/>
    <n v="83248.650739999997"/>
    <n v="93276.635379999992"/>
    <n v="147952.83022"/>
    <n v="0"/>
    <n v="0"/>
    <n v="0"/>
    <n v="0"/>
    <n v="0"/>
    <n v="0"/>
    <s v="Accidentes Personales"/>
    <s v="Accidentes y Enfermedades"/>
    <s v="Accidentes Personales"/>
    <x v="5"/>
    <x v="1"/>
    <n v="1045705.9405499999"/>
    <n v="1151107.1503699999"/>
    <n v="770211891.61088026"/>
    <n v="686509089.51392007"/>
    <n v="736376107.87258017"/>
    <n v="657385268.86126006"/>
    <n v="5244412.8470900012"/>
    <n v="5071348.0979000004"/>
    <n v="1202481.4765700002"/>
    <n v="1153504.7586699999"/>
    <n v="589194.5864400001"/>
    <n v="550326.33033999999"/>
    <n v="2.0165381846069046"/>
    <n v="3.3774809370890368"/>
    <n v="-65528.227639999997"/>
    <n v="-38.257104175623091"/>
    <n v="17.94917842999725"/>
    <n v="31.124045101417963"/>
    <n v="10.113319961095062"/>
    <n v="14.879919319843015"/>
    <n v="1.3730713427290075E-2"/>
    <n v="1.4361626686331811E-2"/>
    <n v="2.4949970492200883E-2"/>
    <n v="2.6055316931074882E-2"/>
    <m/>
    <m/>
    <m/>
    <n v="0"/>
    <m/>
    <n v="0"/>
    <m/>
    <n v="0"/>
    <m/>
    <n v="-9.2687104610575499"/>
    <n v="71.534088526678673"/>
    <n v="48.679146943004618"/>
    <n v="6.2912649503583555"/>
    <n v="-9.1260999457250627"/>
    <n v="-36.955153043506286"/>
    <n v="81.10422868685599"/>
    <n v="56.267021466377187"/>
    <s v="Medianas"/>
    <n v="2024"/>
    <n v="3"/>
    <d v="2025-11-04T00:00:00"/>
    <x v="5"/>
    <x v="28"/>
  </r>
  <r>
    <n v="2025"/>
    <n v="9"/>
    <n v="13"/>
    <x v="37"/>
    <s v="AP Individual"/>
    <n v="13"/>
    <s v="3fdba35f04dc8c462986c992bcf875546257113072a909c162f7e470e581e278"/>
    <s v="1fdf26a6fd55ee3b01ed15163fbd21c844fce1e79898ad2d3ed4519ab872f9ee"/>
    <x v="33"/>
    <n v="111.97306"/>
    <n v="101.643"/>
    <n v="109.30440000000002"/>
    <n v="108.81831"/>
    <n v="30.211680000000001"/>
    <n v="-0.42126999999999987"/>
    <n v="24.744260000000004"/>
    <n v="3214.7271899999996"/>
    <n v="35081594.755000003"/>
    <n v="34439164.060000002"/>
    <n v="141.197"/>
    <n v="136.08000000000001"/>
    <n v="0"/>
    <n v="0"/>
    <n v="30.211680000000001"/>
    <n v="-0.42126999999999998"/>
    <n v="71.851489999999998"/>
    <n v="121.1968"/>
    <n v="0"/>
    <n v="0"/>
    <n v="0"/>
    <n v="0"/>
    <n v="0"/>
    <n v="0"/>
    <s v="AP Individual"/>
    <s v="Accidentes y Enfermedades"/>
    <s v="Accidentes Personales"/>
    <x v="4"/>
    <x v="1"/>
    <n v="1045705.9405499999"/>
    <n v="1151107.1503699999"/>
    <n v="770211891.61088026"/>
    <n v="686509089.51392007"/>
    <n v="736376107.87258017"/>
    <n v="657385268.86126006"/>
    <n v="2929566.2910799994"/>
    <n v="2813051.1417699996"/>
    <n v="332143.84261000005"/>
    <n v="315618.19761999999"/>
    <n v="589194.5864400001"/>
    <n v="550326.33033999999"/>
    <n v="3.8221719146939175E-3"/>
    <n v="3.6132652723848174E-3"/>
    <n v="10.330060000000003"/>
    <n v="10.163080585972484"/>
    <n v="1.9004427837084795E-2"/>
    <n v="1.8469586933484248E-2"/>
    <n v="1.0707891736859274E-2"/>
    <n v="8.8300207298103329E-3"/>
    <n v="1.4537955232788077E-5"/>
    <n v="1.520596048716119E-5"/>
    <n v="1.4805776289425082E-5"/>
    <n v="1.546170941373065E-5"/>
    <m/>
    <m/>
    <m/>
    <n v="0"/>
    <m/>
    <n v="0"/>
    <m/>
    <n v="0"/>
    <m/>
    <n v="-7271.5716761222038"/>
    <n v="26.981204228945781"/>
    <n v="-0.41446041537538236"/>
    <n v="9.0959626897176155E-3"/>
    <n v="-7271.5716761222029"/>
    <n v="-40.71502712942916"/>
    <n v="42.047395259304992"/>
    <n v="-0.34759168558905845"/>
    <s v="Resto"/>
    <n v="2024"/>
    <n v="3"/>
    <d v="2025-11-04T00:00:00"/>
    <x v="4"/>
    <x v="33"/>
  </r>
  <r>
    <n v="2025"/>
    <n v="9"/>
    <n v="13"/>
    <x v="37"/>
    <s v="GMM. Individual"/>
    <n v="13"/>
    <s v="3fdba35f04dc8c462986c992bcf875546257113072a909c162f7e470e581e278"/>
    <s v="1fdf26a6fd55ee3b01ed15163fbd21c844fce1e79898ad2d3ed4519ab872f9ee"/>
    <x v="27"/>
    <n v="236863.82305000001"/>
    <n v="208415.21562999999"/>
    <n v="303360.03702000005"/>
    <n v="269350.62222999998"/>
    <n v="158683.95603999996"/>
    <n v="129676.98049999999"/>
    <n v="207112.79071"/>
    <n v="151658.41858999999"/>
    <n v="35081594.755000003"/>
    <n v="34439164.060000002"/>
    <n v="141.197"/>
    <n v="136.08000000000001"/>
    <n v="0"/>
    <n v="0"/>
    <n v="91865.923620000001"/>
    <n v="70573.742140000002"/>
    <n v="138832.31565"/>
    <n v="149583.7095"/>
    <n v="0"/>
    <n v="0"/>
    <n v="0"/>
    <n v="0"/>
    <n v="0"/>
    <n v="0"/>
    <s v="GMM. Individual"/>
    <s v="Accidentes y Enfermedades"/>
    <s v="Gastos Medicos"/>
    <x v="38"/>
    <x v="1"/>
    <n v="1045705.9405499999"/>
    <n v="1151107.1503699999"/>
    <n v="770211891.61088026"/>
    <n v="686509089.51392007"/>
    <n v="736376107.87258017"/>
    <n v="657385268.86126006"/>
    <n v="64432853.400370002"/>
    <n v="58098326.261530012"/>
    <n v="45110846.690220006"/>
    <n v="40981977.13877999"/>
    <n v="589194.5864400001"/>
    <n v="550326.33033999999"/>
    <n v="0.36761343095918181"/>
    <n v="0.35872843340067573"/>
    <n v="28448.607420000015"/>
    <n v="13.649966646631452"/>
    <n v="40.201289777824655"/>
    <n v="37.871205526589627"/>
    <n v="22.651092803911872"/>
    <n v="18.105631223210555"/>
    <n v="3.0753072710238843E-2"/>
    <n v="3.2166147233417035E-2"/>
    <n v="3.0358697184558404E-2"/>
    <n v="3.1703663818178081E-2"/>
    <m/>
    <m/>
    <m/>
    <n v="0"/>
    <m/>
    <n v="0"/>
    <m/>
    <n v="0"/>
    <m/>
    <n v="22.368638927400042"/>
    <n v="66.99374940279634"/>
    <n v="62.220495805937617"/>
    <n v="0.35176452601232711"/>
    <n v="30.170118282465207"/>
    <n v="-7.1875432732198652"/>
    <n v="66.170418025437584"/>
    <n v="47.180098939851476"/>
    <s v="Resto"/>
    <n v="2024"/>
    <n v="3"/>
    <d v="2025-11-04T00:00:00"/>
    <x v="38"/>
    <x v="27"/>
  </r>
  <r>
    <n v="2025"/>
    <n v="9"/>
    <n v="13"/>
    <x v="37"/>
    <s v="AP Gpo y Col"/>
    <n v="13"/>
    <s v="3fdba35f04dc8c462986c992bcf875546257113072a909c162f7e470e581e278"/>
    <s v="1fdf26a6fd55ee3b01ed15163fbd21c844fce1e79898ad2d3ed4519ab872f9ee"/>
    <x v="24"/>
    <n v="105643.61456"/>
    <n v="171182.17225999999"/>
    <n v="131160.43053000001"/>
    <n v="213176.75921999998"/>
    <n v="75621.083990000028"/>
    <n v="83379.921390000018"/>
    <n v="111641.94737999995"/>
    <n v="96279.618310000005"/>
    <n v="35081594.755000003"/>
    <n v="34439164.060000002"/>
    <n v="141.197"/>
    <n v="136.08000000000001"/>
    <n v="0"/>
    <n v="0"/>
    <n v="75621.083989999999"/>
    <n v="83249.072010000004"/>
    <n v="93204.783890000006"/>
    <n v="147831.63342"/>
    <n v="0"/>
    <n v="0"/>
    <n v="0"/>
    <n v="0"/>
    <n v="0"/>
    <n v="0"/>
    <s v="AP Gpo y Col"/>
    <s v="Accidentes y Enfermedades"/>
    <s v="Accidentes Personales"/>
    <x v="3"/>
    <x v="1"/>
    <n v="1045705.9405499999"/>
    <n v="1151107.1503699999"/>
    <n v="770211891.61088026"/>
    <n v="686509089.51392007"/>
    <n v="736376107.87258017"/>
    <n v="657385268.86126006"/>
    <n v="2314846.5560099999"/>
    <n v="2258296.9561299994"/>
    <n v="870337.63396000001"/>
    <n v="837886.56105000013"/>
    <n v="589194.5864400001"/>
    <n v="550326.33033999999"/>
    <n v="4.5637415700716373"/>
    <n v="7.58014448876341"/>
    <n v="-65538.55769999999"/>
    <n v="-38.285854674432315"/>
    <n v="17.930174002160165"/>
    <n v="31.105575514484478"/>
    <n v="10.102612069358202"/>
    <n v="14.871089299113205"/>
    <n v="1.3716175472057286E-2"/>
    <n v="1.434642072584465E-2"/>
    <n v="2.4935164715911458E-2"/>
    <n v="2.6039855221661148E-2"/>
    <m/>
    <m/>
    <m/>
    <n v="0"/>
    <m/>
    <n v="0"/>
    <m/>
    <n v="0"/>
    <m/>
    <n v="-9.3054026324981933"/>
    <n v="71.581310716182699"/>
    <n v="48.70829730058481"/>
    <n v="8.6887066627151643"/>
    <n v="-9.1628505109146658"/>
    <n v="-36.952070586138554"/>
    <n v="81.134337567101454"/>
    <n v="56.313435821603605"/>
    <s v="Medianas"/>
    <n v="2024"/>
    <n v="3"/>
    <d v="2025-11-04T00:00:00"/>
    <x v="3"/>
    <x v="24"/>
  </r>
  <r>
    <n v="2025"/>
    <n v="9"/>
    <n v="13"/>
    <x v="37"/>
    <s v="Accidentes y Enfermedades Total"/>
    <n v="13"/>
    <s v="3fdba35f04dc8c462986c992bcf875546257113072a909c162f7e470e581e278"/>
    <s v="1fdf26a6fd55ee3b01ed15163fbd21c844fce1e79898ad2d3ed4519ab872f9ee"/>
    <x v="9"/>
    <n v="589194.5864400001"/>
    <n v="550326.33033999999"/>
    <n v="836477.89836000011"/>
    <n v="790564.58211000008"/>
    <n v="358602.56533000001"/>
    <n v="361414.20552000013"/>
    <n v="496582.70787999994"/>
    <n v="437077.06069999991"/>
    <n v="35081594.755000003"/>
    <n v="34439164.060000002"/>
    <n v="141.197"/>
    <n v="136.08000000000001"/>
    <n v="0"/>
    <n v="0"/>
    <n v="232804.50394999998"/>
    <n v="224047.46635"/>
    <n v="415122.28888999997"/>
    <n v="460261.80518999998"/>
    <n v="0"/>
    <n v="0"/>
    <n v="0"/>
    <n v="0"/>
    <n v="0"/>
    <n v="0"/>
    <s v="Accidentes y Enfermedades Total"/>
    <s v="Totales"/>
    <s v="Accidentes y Enfermedades Total"/>
    <x v="2"/>
    <x v="1"/>
    <n v="1045705.9405499999"/>
    <n v="1151107.1503699999"/>
    <n v="770211891.61088026"/>
    <n v="686509089.51392007"/>
    <n v="736376107.87258017"/>
    <n v="657385268.86126006"/>
    <n v="141339793.77810001"/>
    <n v="126298754.30562"/>
    <n v="98393742.550229996"/>
    <n v="90991856.303689986"/>
    <n v="589194.5864400001"/>
    <n v="550326.33033999999"/>
    <n v="0.41686390696523939"/>
    <n v="0.43573377533741187"/>
    <n v="38868.256100000115"/>
    <n v="7.0627651190134255"/>
    <n v="100"/>
    <n v="100"/>
    <n v="56.344194251216273"/>
    <n v="47.80843643991863"/>
    <n v="7.6497726516233516E-2"/>
    <n v="8.001272449512338E-2"/>
    <n v="8.0163007124881072E-2"/>
    <n v="8.3714429940495882E-2"/>
    <m/>
    <m/>
    <m/>
    <n v="0"/>
    <m/>
    <n v="0"/>
    <m/>
    <n v="0"/>
    <m/>
    <n v="-0.77795508506777189"/>
    <n v="60.863180616904366"/>
    <n v="65.672708281414216"/>
    <n v="0.36445667786946251"/>
    <n v="3.9085635480117453"/>
    <n v="-9.8073565503368325"/>
    <n v="56.080945345647059"/>
    <n v="48.678266113676607"/>
    <s v="Resto"/>
    <n v="2024"/>
    <n v="3"/>
    <d v="2025-11-04T00:00:00"/>
    <x v="2"/>
    <x v="9"/>
  </r>
  <r>
    <n v="2025"/>
    <n v="9"/>
    <n v="13"/>
    <x v="37"/>
    <s v="GMM. Gpo y Col"/>
    <n v="13"/>
    <s v="3fdba35f04dc8c462986c992bcf875546257113072a909c162f7e470e581e278"/>
    <s v="1fdf26a6fd55ee3b01ed15163fbd21c844fce1e79898ad2d3ed4519ab872f9ee"/>
    <x v="29"/>
    <n v="246575.17577"/>
    <n v="170627.29944999999"/>
    <n v="401848.12640999997"/>
    <n v="307928.38234999997"/>
    <n v="124267.31361999999"/>
    <n v="148357.72489999994"/>
    <n v="177803.22553"/>
    <n v="185924.29661000002"/>
    <n v="35081594.755000003"/>
    <n v="34439164.060000002"/>
    <n v="141.197"/>
    <n v="136.08000000000001"/>
    <n v="0"/>
    <n v="0"/>
    <n v="65287.284659999998"/>
    <n v="70225.073470000003"/>
    <n v="183013.33786000003"/>
    <n v="162725.26547000001"/>
    <n v="0"/>
    <n v="0"/>
    <n v="0"/>
    <n v="0"/>
    <n v="0"/>
    <n v="0"/>
    <s v="GMM. Gpo y Col"/>
    <s v="Accidentes y Enfermedades"/>
    <s v="Gastos Medicos"/>
    <x v="29"/>
    <x v="1"/>
    <n v="1045705.9405499999"/>
    <n v="1151107.1503699999"/>
    <n v="770211891.61088026"/>
    <n v="686509089.51392007"/>
    <n v="736376107.87258017"/>
    <n v="657385268.86126006"/>
    <n v="68170459.903579995"/>
    <n v="59480952.036400005"/>
    <n v="49387857.180560008"/>
    <n v="46483201.02234"/>
    <n v="589194.5864400001"/>
    <n v="550326.33033999999"/>
    <n v="0.36170384667897926"/>
    <n v="0.28686040422752951"/>
    <n v="75947.87632000001"/>
    <n v="44.510976007245247"/>
    <n v="41.849531792178077"/>
    <n v="31.004749371992407"/>
    <n v="23.579781486209328"/>
    <n v="14.82288589686506"/>
    <n v="3.2013940378704586E-2"/>
    <n v="3.3484950575374518E-2"/>
    <n v="2.4854339448121793E-2"/>
    <n v="2.5955449191242916E-2"/>
    <m/>
    <m/>
    <m/>
    <n v="0"/>
    <m/>
    <n v="0"/>
    <m/>
    <n v="0"/>
    <m/>
    <n v="-16.238056559736293"/>
    <n v="50.397333483364868"/>
    <n v="86.948410587412567"/>
    <n v="0.25161511495767819"/>
    <n v="-7.0313757836215292"/>
    <n v="12.467684309134119"/>
    <n v="35.673511790677743"/>
    <n v="43.155605410855316"/>
    <s v="Resto"/>
    <n v="2024"/>
    <n v="3"/>
    <d v="2025-11-04T00:00:00"/>
    <x v="29"/>
    <x v="29"/>
  </r>
  <r>
    <n v="2025"/>
    <n v="9"/>
    <n v="13"/>
    <x v="37"/>
    <s v="Gastos Medicos"/>
    <n v="13"/>
    <s v="3fdba35f04dc8c462986c992bcf875546257113072a909c162f7e470e581e278"/>
    <s v="1fdf26a6fd55ee3b01ed15163fbd21c844fce1e79898ad2d3ed4519ab872f9ee"/>
    <x v="27"/>
    <n v="483438.99881999998"/>
    <n v="379042.51507999998"/>
    <n v="705208.16342999996"/>
    <n v="577279.00457999995"/>
    <n v="282951.26965999993"/>
    <n v="278034.70539999986"/>
    <n v="384916.01623999985"/>
    <n v="337582.71519999992"/>
    <n v="35081594.755000003"/>
    <n v="34439164.060000002"/>
    <n v="141.197"/>
    <n v="136.08000000000001"/>
    <n v="0"/>
    <n v="0"/>
    <n v="157153.20827999999"/>
    <n v="140798.81561000002"/>
    <n v="321845.65350999997"/>
    <n v="312308.97497000004"/>
    <n v="0"/>
    <n v="0"/>
    <n v="0"/>
    <n v="0"/>
    <n v="0"/>
    <n v="0"/>
    <s v="Gastos Medicos"/>
    <s v="Accidentes y Enfermedades"/>
    <s v="Gastos Medicos"/>
    <x v="28"/>
    <x v="1"/>
    <n v="1045705.9405499999"/>
    <n v="1151107.1503699999"/>
    <n v="770211891.61088026"/>
    <n v="686509089.51392007"/>
    <n v="736376107.87258017"/>
    <n v="657385268.86126006"/>
    <n v="132603313.30395003"/>
    <n v="117579278.29793002"/>
    <n v="94497674.830779999"/>
    <n v="87465178.161119998"/>
    <n v="589194.5864400001"/>
    <n v="550326.33033999999"/>
    <n v="0.36457535394449236"/>
    <n v="0.32237186736217027"/>
    <n v="104396.48374"/>
    <n v="27.54215677309082"/>
    <n v="82.050821570002725"/>
    <n v="68.875954898582037"/>
    <n v="46.2308742901212"/>
    <n v="32.928517120075618"/>
    <n v="6.2767013088943432E-2"/>
    <n v="6.5651097808791553E-2"/>
    <n v="5.52130366326802E-2"/>
    <n v="5.765911300942099E-2"/>
    <m/>
    <m/>
    <m/>
    <n v="0"/>
    <m/>
    <n v="0"/>
    <m/>
    <n v="0"/>
    <m/>
    <n v="1.7683275377175622"/>
    <n v="58.528846524719839"/>
    <n v="73.351852190332366"/>
    <n v="0.29942670035711438"/>
    <n v="11.615433410533903"/>
    <n v="3.0536037399873095"/>
    <n v="48.828749609047343"/>
    <n v="45.0831794454594"/>
    <s v="Resto"/>
    <n v="2024"/>
    <n v="3"/>
    <d v="2025-11-04T00:00:00"/>
    <x v="28"/>
    <x v="27"/>
  </r>
  <r>
    <n v="2025"/>
    <n v="9"/>
    <n v="13"/>
    <x v="37"/>
    <s v="Total General Sin Pensiones"/>
    <n v="13"/>
    <s v="3fdba35f04dc8c462986c992bcf875546257113072a909c162f7e470e581e278"/>
    <s v="1fdf26a6fd55ee3b01ed15163fbd21c844fce1e79898ad2d3ed4519ab872f9ee"/>
    <x v="43"/>
    <n v="1045705.9405499999"/>
    <n v="1151107.1503699999"/>
    <n v="1438029.3622399999"/>
    <n v="1561209.1747399997"/>
    <n v="571422.34218999976"/>
    <n v="686469.24497999984"/>
    <n v="788383.65140000009"/>
    <n v="862148.29804999987"/>
    <n v="35081594.755000003"/>
    <n v="34439164.060000002"/>
    <n v="141.197"/>
    <n v="136.08000000000001"/>
    <n v="8623.2344699999994"/>
    <n v="1647.1390999999999"/>
    <n v="370949.10570000001"/>
    <n v="443415.83711000002"/>
    <n v="760484.63610999996"/>
    <n v="858372.66125"/>
    <n v="3687.0348899999999"/>
    <n v="33123.765950000001"/>
    <n v="134939.85938000001"/>
    <n v="145665.86486000003"/>
    <n v="0"/>
    <n v="0"/>
    <s v="Total General Sin Pensiones"/>
    <s v="Totales"/>
    <s v="Total General Sin Pensiones"/>
    <x v="25"/>
    <x v="1"/>
    <n v="1045705.9405499999"/>
    <n v="1151107.1503699999"/>
    <n v="770211891.61088026"/>
    <n v="686509089.51392007"/>
    <n v="736376107.87258017"/>
    <n v="657385268.86126006"/>
    <n v="736376107.87258017"/>
    <n v="657385268.86126006"/>
    <n v="388158878.08341002"/>
    <n v="368517055.66387999"/>
    <n v="1045705.9405499999"/>
    <n v="1151107.1503699999"/>
    <n v="0.14200704359774599"/>
    <n v="0.17510388578739799"/>
    <n v="-105401.20981999999"/>
    <n v="-9.1565072622579855"/>
    <n v="100"/>
    <n v="100"/>
    <n v="100"/>
    <n v="100"/>
    <n v="0.13576860496959223"/>
    <n v="0.14200704359774599"/>
    <n v="0.16767544202292159"/>
    <n v="0.17510388578739799"/>
    <n v="5.0069996168832669E-4"/>
    <n v="1.8324855727577395E-2"/>
    <m/>
    <n v="-29436.731060000002"/>
    <n v="-88.868913952702286"/>
    <n v="-10726.005480000022"/>
    <n v="-7.3634310209250593"/>
    <n v="0"/>
    <m/>
    <n v="-16.759221717697194"/>
    <n v="54.644649134292401"/>
    <n v="59.635564313830237"/>
    <n v="0.14721351860132101"/>
    <n v="-16.342837883804062"/>
    <n v="-11.403907598530827"/>
    <n v="48.777988152063635"/>
    <n v="51.657730625329847"/>
    <s v="Resto"/>
    <n v="2024"/>
    <n v="3"/>
    <d v="2025-11-04T00:00:00"/>
    <x v="25"/>
    <x v="43"/>
  </r>
  <r>
    <n v="2025"/>
    <n v="9"/>
    <n v="13"/>
    <x v="37"/>
    <s v="Total General"/>
    <n v="13"/>
    <s v="3fdba35f04dc8c462986c992bcf875546257113072a909c162f7e470e581e278"/>
    <s v="1fdf26a6fd55ee3b01ed15163fbd21c844fce1e79898ad2d3ed4519ab872f9ee"/>
    <x v="68"/>
    <n v="1045705.9405499999"/>
    <n v="1151107.1503699999"/>
    <n v="1438029.3622399999"/>
    <n v="1561209.1747399997"/>
    <n v="571422.34218999976"/>
    <n v="686469.24497999984"/>
    <n v="788383.65140000009"/>
    <n v="862148.29804999987"/>
    <n v="35081594.755000003"/>
    <n v="34439164.060000002"/>
    <n v="141.197"/>
    <n v="136.08000000000001"/>
    <n v="8623.2344699999994"/>
    <n v="1647.1390999999999"/>
    <n v="370949.10570000001"/>
    <n v="443415.83711000002"/>
    <n v="760484.63610999996"/>
    <n v="858372.66125"/>
    <n v="3687.0348899999999"/>
    <n v="33123.765950000001"/>
    <n v="134939.85938000001"/>
    <n v="145665.86486000003"/>
    <n v="0"/>
    <n v="0"/>
    <s v="Total General"/>
    <s v="Totales"/>
    <s v="Total General"/>
    <x v="26"/>
    <x v="1"/>
    <n v="1045705.9405499999"/>
    <n v="1151107.1503699999"/>
    <n v="770211891.61088026"/>
    <n v="686509089.51392007"/>
    <n v="736376107.87258017"/>
    <n v="657385268.86126006"/>
    <n v="770211891.61088026"/>
    <n v="686509089.51392007"/>
    <n v="414187189.75591999"/>
    <n v="392042358.71284997"/>
    <n v="1045705.9405499999"/>
    <n v="1151107.1503699999"/>
    <n v="0.13576860496959223"/>
    <n v="0.16767544202292159"/>
    <n v="-105401.20981999999"/>
    <n v="-9.1565072622579855"/>
    <n v="100"/>
    <n v="100"/>
    <n v="100"/>
    <n v="100"/>
    <n v="0.13576860496959223"/>
    <n v="0.14200704359774599"/>
    <n v="0.16767544202292159"/>
    <n v="0.17510388578739799"/>
    <n v="4.7870396837013931E-4"/>
    <n v="1.7519835885392063E-2"/>
    <m/>
    <n v="-29436.731060000002"/>
    <n v="-88.868913952702286"/>
    <n v="-10726.005480000022"/>
    <n v="-7.3634310209250593"/>
    <n v="0"/>
    <m/>
    <n v="-16.759221717697194"/>
    <n v="54.644649134292401"/>
    <n v="59.635564313830237"/>
    <n v="0.13796234077802796"/>
    <n v="-16.342837883804062"/>
    <n v="-11.403907598530827"/>
    <n v="48.777988152063635"/>
    <n v="51.657730625329847"/>
    <s v="Resto"/>
    <n v="2024"/>
    <n v="3"/>
    <d v="2025-11-04T00:00:00"/>
    <x v="26"/>
    <x v="68"/>
  </r>
  <r>
    <n v="2025"/>
    <n v="9"/>
    <n v="41"/>
    <x v="38"/>
    <s v="Incendio"/>
    <n v="29"/>
    <s v="35135aaa6cc23891b40cb3f378c53a17a1127210ce60e125ccf03efcfdaec458"/>
    <s v="1fdf26a6fd55ee3b01ed15163fbd21c844fce1e79898ad2d3ed4519ab872f9ee"/>
    <x v="13"/>
    <n v="3671098.0279999999"/>
    <n v="4079812.2751700003"/>
    <n v="4173632.12622"/>
    <n v="4441074.3187500015"/>
    <n v="393717.31784000009"/>
    <n v="4392446.3259799974"/>
    <n v="-186273.79649999973"/>
    <n v="4610176.5939800013"/>
    <n v="35081594.755000003"/>
    <n v="34439164.060000002"/>
    <n v="141.197"/>
    <n v="136.08000000000001"/>
    <n v="0"/>
    <n v="8.9851600000000005"/>
    <n v="49302.935590000001"/>
    <n v="138376.82954000001"/>
    <n v="185713.15877000001"/>
    <n v="134601.48209999999"/>
    <n v="0"/>
    <n v="0"/>
    <n v="0"/>
    <n v="0"/>
    <n v="0"/>
    <n v="0"/>
    <s v="Incendio"/>
    <s v="Daños Sin Autos"/>
    <s v="Incendio"/>
    <x v="0"/>
    <x v="1"/>
    <n v="30687810.645959999"/>
    <n v="25680299.423299998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3.361894350462386"/>
    <n v="17.65285926744912"/>
    <n v="-408714.24717000034"/>
    <n v="-10.017966994644867"/>
    <m/>
    <m/>
    <n v="11.962723800510982"/>
    <n v="15.886934213346224"/>
    <n v="0.47663481543007391"/>
    <n v="0.49853573313316046"/>
    <n v="0.59428379572638934"/>
    <n v="0.62061206242682587"/>
    <m/>
    <m/>
    <m/>
    <n v="0"/>
    <m/>
    <n v="0"/>
    <m/>
    <n v="0"/>
    <m/>
    <n v="-91.036491089002482"/>
    <n v="10.724783561677206"/>
    <n v="107.66295186454309"/>
    <n v="2.4207520137299046"/>
    <n v="-64.370526659777099"/>
    <n v="37.97259574900329"/>
    <n v="26.547895645380819"/>
    <n v="102.80483348407353"/>
    <s v="Grandes"/>
    <n v="2024"/>
    <n v="3"/>
    <d v="2025-11-04T00:00:00"/>
    <x v="0"/>
    <x v="13"/>
  </r>
  <r>
    <n v="2025"/>
    <n v="9"/>
    <n v="41"/>
    <x v="38"/>
    <s v="AyA Agricola"/>
    <n v="29"/>
    <s v="35135aaa6cc23891b40cb3f378c53a17a1127210ce60e125ccf03efcfdaec458"/>
    <s v="1fdf26a6fd55ee3b01ed15163fbd21c844fce1e79898ad2d3ed4519ab872f9ee"/>
    <x v="19"/>
    <n v="27574.71212"/>
    <n v="32277.798190000001"/>
    <n v="46504.049200000009"/>
    <n v="49728.207369999996"/>
    <n v="33470.957849999992"/>
    <n v="27239.411459999996"/>
    <n v="34381.972560000002"/>
    <n v="30765.000940000005"/>
    <n v="35081594.755000003"/>
    <n v="34439164.060000002"/>
    <n v="141.197"/>
    <n v="136.08000000000001"/>
    <n v="0"/>
    <n v="0"/>
    <n v="7305.1219099999998"/>
    <n v="5682.7331599999998"/>
    <n v="9311.6050399999986"/>
    <n v="10395.96573"/>
    <n v="0"/>
    <n v="0"/>
    <n v="0"/>
    <n v="0"/>
    <n v="0"/>
    <n v="0"/>
    <s v="AyA Agricola"/>
    <s v="Daños Sin Autos"/>
    <s v="Agricola y de Animales"/>
    <x v="42"/>
    <x v="1"/>
    <n v="30687810.645959999"/>
    <n v="25680299.423299998"/>
    <n v="770211891.61088026"/>
    <n v="686509089.51392007"/>
    <n v="736376107.87258017"/>
    <n v="657385268.86126006"/>
    <n v="243942.288"/>
    <n v="252346.48006999999"/>
    <n v="239761.25995000004"/>
    <n v="226642.48680000001"/>
    <n v="27109.919269999999"/>
    <n v="33129.734199999999"/>
    <n v="11.303785147739534"/>
    <n v="12.79106337486707"/>
    <n v="-4703.0860700000012"/>
    <n v="-14.570653308865001"/>
    <n v="101.71447522720713"/>
    <n v="97.428485224611322"/>
    <n v="8.9855586109171229E-2"/>
    <n v="0.12569089502404332"/>
    <n v="3.5801462455127943E-3"/>
    <n v="3.7446505698921222E-3"/>
    <n v="4.7017291807242003E-3"/>
    <n v="4.9100276076938032E-3"/>
    <m/>
    <m/>
    <m/>
    <n v="0"/>
    <m/>
    <n v="0"/>
    <m/>
    <n v="0"/>
    <m/>
    <n v="22.876949449332919"/>
    <n v="121.38280067744907"/>
    <n v="84.390550122588749"/>
    <n v="13.960119269051241"/>
    <n v="28.549444507086452"/>
    <n v="-10.430591232816633"/>
    <n v="78.451801581137516"/>
    <n v="54.662869305168435"/>
    <s v="Grandes"/>
    <n v="2024"/>
    <n v="3"/>
    <d v="2025-11-04T00:00:00"/>
    <x v="42"/>
    <x v="19"/>
  </r>
  <r>
    <n v="2025"/>
    <n v="9"/>
    <n v="41"/>
    <x v="38"/>
    <s v="AyA Pecuario"/>
    <n v="29"/>
    <s v="35135aaa6cc23891b40cb3f378c53a17a1127210ce60e125ccf03efcfdaec458"/>
    <s v="1fdf26a6fd55ee3b01ed15163fbd21c844fce1e79898ad2d3ed4519ab872f9ee"/>
    <x v="11"/>
    <n v="-464.79284999999999"/>
    <n v="851.93601000000001"/>
    <n v="1246.9211499999999"/>
    <n v="2076.0530100000001"/>
    <n v="1115.4784099999999"/>
    <n v="805.69793000000004"/>
    <n v="1281.9307199999996"/>
    <n v="1003.00383"/>
    <n v="35081594.755000003"/>
    <n v="34439164.060000002"/>
    <n v="141.197"/>
    <n v="136.08000000000001"/>
    <n v="0"/>
    <n v="0"/>
    <n v="398.55840999999998"/>
    <n v="236.25792999999999"/>
    <n v="741.82418999999993"/>
    <n v="352.96428000000003"/>
    <n v="0"/>
    <n v="0"/>
    <n v="0"/>
    <n v="0"/>
    <n v="0"/>
    <n v="0"/>
    <s v="AyA Pecuario"/>
    <s v="Daños Sin Autos"/>
    <s v="Agricola y de Animales"/>
    <x v="41"/>
    <x v="1"/>
    <n v="30687810.645959999"/>
    <n v="25680299.423299998"/>
    <n v="770211891.61088026"/>
    <n v="686509089.51392007"/>
    <n v="736376107.87258017"/>
    <n v="657385268.86126006"/>
    <n v="122810.53707000001"/>
    <n v="4200.0141899999999"/>
    <n v="20794.376750000003"/>
    <n v="-6126.4596399999982"/>
    <n v="27109.919269999999"/>
    <n v="33129.734199999999"/>
    <n v="-0.37846333147706668"/>
    <n v="20.284122182930055"/>
    <n v="-1316.7288599999999"/>
    <n v="-154.55724896521278"/>
    <n v="-1.7144752272071226"/>
    <n v="2.5715147753886902"/>
    <n v="-1.5145845865716368E-3"/>
    <n v="3.3174691461230772E-3"/>
    <n v="-6.0346101516025222E-5"/>
    <n v="-6.3118947645219634E-5"/>
    <n v="1.2409682887129869E-4"/>
    <n v="1.2959463047837165E-4"/>
    <m/>
    <m/>
    <m/>
    <n v="0"/>
    <m/>
    <n v="0"/>
    <m/>
    <n v="0"/>
    <m/>
    <n v="38.448712410121225"/>
    <n v="-239.99474389504917"/>
    <n v="94.57258767592181"/>
    <n v="5.3643272092778629"/>
    <n v="68.696310003224028"/>
    <n v="110.16976278732788"/>
    <n v="53.726801494569763"/>
    <n v="66.93536524432443"/>
    <s v="Grandes"/>
    <n v="2024"/>
    <n v="3"/>
    <d v="2025-11-04T00:00:00"/>
    <x v="41"/>
    <x v="11"/>
  </r>
  <r>
    <n v="2025"/>
    <n v="9"/>
    <n v="41"/>
    <x v="38"/>
    <s v="Agricola y de Animales"/>
    <n v="29"/>
    <s v="35135aaa6cc23891b40cb3f378c53a17a1127210ce60e125ccf03efcfdaec458"/>
    <s v="1fdf26a6fd55ee3b01ed15163fbd21c844fce1e79898ad2d3ed4519ab872f9ee"/>
    <x v="11"/>
    <n v="27109.919269999999"/>
    <n v="33129.734199999999"/>
    <n v="47750.970350000003"/>
    <n v="51804.260379999992"/>
    <n v="34586.436259999995"/>
    <n v="28045.109389999998"/>
    <n v="35663.903280000013"/>
    <n v="31768.00477"/>
    <n v="35081594.755000003"/>
    <n v="34439164.060000002"/>
    <n v="141.197"/>
    <n v="136.08000000000001"/>
    <n v="0"/>
    <n v="0"/>
    <n v="7703.6803200000004"/>
    <n v="5918.9910899999995"/>
    <n v="10053.42923"/>
    <n v="10748.93001"/>
    <n v="0"/>
    <n v="0"/>
    <n v="0"/>
    <n v="0"/>
    <n v="0"/>
    <n v="0"/>
    <s v="Agricola y de Animales"/>
    <s v="Daños Sin Autos"/>
    <s v="Agricola y de Animales"/>
    <x v="40"/>
    <x v="1"/>
    <n v="30687810.645959999"/>
    <n v="25680299.423299998"/>
    <n v="770211891.61088026"/>
    <n v="686509089.51392007"/>
    <n v="736376107.87258017"/>
    <n v="657385268.86126006"/>
    <n v="366843.73006999999"/>
    <n v="256633.89926000001"/>
    <n v="259546.46557000003"/>
    <n v="220217.22775999998"/>
    <n v="27109.919269999999"/>
    <n v="33129.734199999999"/>
    <n v="7.3900456918881963"/>
    <n v="12.909336722673462"/>
    <n v="-6019.8149300000005"/>
    <n v="-18.170429299731605"/>
    <n v="100"/>
    <n v="100"/>
    <n v="8.8341001522599577E-2"/>
    <n v="0.1290083641701664"/>
    <n v="3.5198001439967685E-3"/>
    <n v="3.681531622246902E-3"/>
    <n v="4.8258260095954981E-3"/>
    <n v="5.0396222381721744E-3"/>
    <m/>
    <m/>
    <m/>
    <n v="0"/>
    <m/>
    <n v="0"/>
    <m/>
    <n v="0"/>
    <m/>
    <n v="23.324305065226202"/>
    <n v="127.57852915583395"/>
    <n v="84.652382722708353"/>
    <n v="13.325720380758559"/>
    <n v="30.151916143533185"/>
    <n v="-6.4704187240307469"/>
    <n v="76.627388961089849"/>
    <n v="55.065863155620264"/>
    <s v="Grandes"/>
    <n v="2024"/>
    <n v="3"/>
    <d v="2025-11-04T00:00:00"/>
    <x v="40"/>
    <x v="11"/>
  </r>
  <r>
    <n v="2025"/>
    <n v="9"/>
    <n v="41"/>
    <x v="38"/>
    <s v="RC Aviones y Barcos"/>
    <n v="29"/>
    <s v="35135aaa6cc23891b40cb3f378c53a17a1127210ce60e125ccf03efcfdaec458"/>
    <s v="1fdf26a6fd55ee3b01ed15163fbd21c844fce1e79898ad2d3ed4519ab872f9ee"/>
    <x v="25"/>
    <n v="219162.80831999998"/>
    <n v="183993.98596000002"/>
    <n v="229240.47946999996"/>
    <n v="190875.40078000005"/>
    <n v="-7941.9987999999985"/>
    <n v="-14561.145270000001"/>
    <n v="-5356.0739999999987"/>
    <n v="24061.654579999991"/>
    <n v="35081594.755000003"/>
    <n v="34439164.060000002"/>
    <n v="141.197"/>
    <n v="136.08000000000001"/>
    <n v="0"/>
    <n v="0"/>
    <n v="-2061.9451599999998"/>
    <n v="862.81514000000004"/>
    <n v="3714.8193799999999"/>
    <n v="-21725.25057"/>
    <n v="0"/>
    <n v="0"/>
    <n v="0"/>
    <n v="0"/>
    <n v="0"/>
    <n v="0"/>
    <s v="RC Aviones y Barcos"/>
    <s v="Daños Sin Autos"/>
    <s v="Responsabilidad Civil y Riesgos Profesionales"/>
    <x v="20"/>
    <x v="1"/>
    <n v="30687810.645959999"/>
    <n v="25680299.423299998"/>
    <n v="770211891.61088026"/>
    <n v="686509089.51392007"/>
    <n v="736376107.87258017"/>
    <n v="657385268.86126006"/>
    <n v="1654428.4389900002"/>
    <n v="1753080.82653"/>
    <n v="526599.48598999996"/>
    <n v="-6953.7859100000169"/>
    <n v="769912.26749"/>
    <n v="1130745.1631500002"/>
    <n v="13.247040679123909"/>
    <n v="10.495465079279469"/>
    <n v="35168.822359999962"/>
    <n v="19.11411515789738"/>
    <n v="28.465945741388847"/>
    <n v="16.271923325980399"/>
    <n v="0.71416892801002863"/>
    <n v="0.71647913027470544"/>
    <n v="2.8454872056263125E-2"/>
    <n v="2.9762346439127424E-2"/>
    <n v="2.680139109159883E-2"/>
    <n v="2.798876011911846E-2"/>
    <m/>
    <m/>
    <m/>
    <n v="0"/>
    <m/>
    <n v="0"/>
    <m/>
    <n v="0"/>
    <m/>
    <n v="-45.457595177195856"/>
    <n v="-3.6237894836626992"/>
    <n v="-7.9139245742334037"/>
    <n v="-1.5081668348135866"/>
    <n v="-338.97878750713619"/>
    <n v="-117.09908646637072"/>
    <n v="-55.505933104074622"/>
    <n v="-3.9714853332529367"/>
    <s v="Grandes"/>
    <n v="2024"/>
    <n v="3"/>
    <d v="2025-11-04T00:00:00"/>
    <x v="20"/>
    <x v="25"/>
  </r>
  <r>
    <n v="2025"/>
    <n v="9"/>
    <n v="41"/>
    <x v="38"/>
    <s v="RC Otros"/>
    <n v="29"/>
    <s v="35135aaa6cc23891b40cb3f378c53a17a1127210ce60e125ccf03efcfdaec458"/>
    <s v="1fdf26a6fd55ee3b01ed15163fbd21c844fce1e79898ad2d3ed4519ab872f9ee"/>
    <x v="16"/>
    <n v="1577.23927"/>
    <n v="1247.7600199999999"/>
    <n v="1938.75053"/>
    <n v="1962.0612300000005"/>
    <n v="-7.8058500000000004"/>
    <n v="-8.7430000000000003"/>
    <n v="2.19415"/>
    <n v="4.1540000000000017"/>
    <n v="35081594.755000003"/>
    <n v="34439164.060000002"/>
    <n v="141.197"/>
    <n v="136.08000000000001"/>
    <n v="0"/>
    <n v="0"/>
    <n v="-2.6058499999999998"/>
    <n v="-3.0600500000000004"/>
    <n v="478.18883"/>
    <n v="1094.92227"/>
    <n v="0"/>
    <n v="0"/>
    <n v="0"/>
    <n v="0"/>
    <n v="0"/>
    <n v="0"/>
    <s v="RC Otros"/>
    <s v="Daños Sin Autos"/>
    <s v="Responsabilidad Civil y Riesgos Profesionales"/>
    <x v="33"/>
    <x v="1"/>
    <n v="30687810.645959999"/>
    <n v="25680299.423299998"/>
    <n v="770211891.61088026"/>
    <n v="686509089.51392007"/>
    <n v="736376107.87258017"/>
    <n v="657385268.86126006"/>
    <n v="1590909.0740200002"/>
    <n v="1370676.1790300002"/>
    <n v="443204.58119"/>
    <n v="743001.8912999999"/>
    <n v="769912.26749"/>
    <n v="1130745.1631500002"/>
    <n v="9.9140755166763961E-2"/>
    <n v="9.1032443628152521E-2"/>
    <n v="329.47925000000009"/>
    <n v="26.405658517572974"/>
    <n v="0.20485961019194773"/>
    <n v="0.11034847290648786"/>
    <n v="5.1396278743907099E-3"/>
    <n v="4.8588219297314526E-3"/>
    <n v="2.0477991669295585E-4"/>
    <n v="2.1418935964078289E-4"/>
    <n v="1.8175433349083131E-4"/>
    <n v="1.8980650755399532E-4"/>
    <m/>
    <m/>
    <m/>
    <n v="0"/>
    <m/>
    <n v="0"/>
    <m/>
    <n v="0"/>
    <m/>
    <n v="-10.718860802928054"/>
    <n v="-0.49490588704401201"/>
    <n v="-0.70069563536744839"/>
    <n v="-1.7612295385217745E-3"/>
    <n v="-14.842894723942434"/>
    <n v="-56.326687007653973"/>
    <n v="-0.54494162902132193"/>
    <n v="-0.27947646000478193"/>
    <s v="Medianas"/>
    <n v="2024"/>
    <n v="3"/>
    <d v="2025-11-04T00:00:00"/>
    <x v="33"/>
    <x v="16"/>
  </r>
  <r>
    <n v="2025"/>
    <n v="9"/>
    <n v="41"/>
    <x v="38"/>
    <s v="Responsabilidad Civil y Riesgos Profesionales"/>
    <n v="29"/>
    <s v="35135aaa6cc23891b40cb3f378c53a17a1127210ce60e125ccf03efcfdaec458"/>
    <s v="1fdf26a6fd55ee3b01ed15163fbd21c844fce1e79898ad2d3ed4519ab872f9ee"/>
    <x v="0"/>
    <n v="769912.26749"/>
    <n v="1130745.1631500002"/>
    <n v="894886.98172000004"/>
    <n v="1230642.4263700002"/>
    <n v="220652.28465999998"/>
    <n v="54948.908839999989"/>
    <n v="241967.32200999992"/>
    <n v="261948.04940999977"/>
    <n v="35081594.755000003"/>
    <n v="34439164.060000002"/>
    <n v="141.197"/>
    <n v="136.08000000000001"/>
    <n v="0"/>
    <n v="10.1686"/>
    <n v="32856.705529999999"/>
    <n v="39174.50189"/>
    <n v="75561.385200000004"/>
    <n v="68069.678540000008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30687810.645959999"/>
    <n v="25680299.423299998"/>
    <n v="770211891.61088026"/>
    <n v="686509089.51392007"/>
    <n v="736376107.87258017"/>
    <n v="657385268.86126006"/>
    <n v="16329723.705329999"/>
    <n v="14886594.835909994"/>
    <n v="6466126.8833499998"/>
    <n v="5654617.5786299994"/>
    <n v="769912.26749"/>
    <n v="1130745.1631500002"/>
    <n v="4.7147905340168235"/>
    <n v="7.5957274018258012"/>
    <n v="-360832.89566000015"/>
    <n v="-31.911071337665632"/>
    <n v="100"/>
    <n v="100"/>
    <n v="2.5088536825658423"/>
    <n v="4.4031619122168939"/>
    <n v="9.9961098481580996E-2"/>
    <n v="0.10455421614836298"/>
    <n v="0.16470942343248793"/>
    <n v="0.17200646511424061"/>
    <m/>
    <m/>
    <m/>
    <n v="0"/>
    <m/>
    <n v="0"/>
    <m/>
    <n v="0"/>
    <m/>
    <n v="301.55899237689033"/>
    <n v="28.659406269671617"/>
    <n v="4.8595307440382731"/>
    <n v="3.4124335733059952"/>
    <n v="-16.127317656112261"/>
    <n v="11.005938063300281"/>
    <n v="43.483461086682141"/>
    <n v="57.550590410060124"/>
    <s v="Medianas"/>
    <n v="2024"/>
    <n v="3"/>
    <d v="2025-11-04T00:00:00"/>
    <x v="22"/>
    <x v="0"/>
  </r>
  <r>
    <n v="2025"/>
    <n v="9"/>
    <n v="41"/>
    <x v="38"/>
    <s v="RC General"/>
    <n v="29"/>
    <s v="35135aaa6cc23891b40cb3f378c53a17a1127210ce60e125ccf03efcfdaec458"/>
    <s v="1fdf26a6fd55ee3b01ed15163fbd21c844fce1e79898ad2d3ed4519ab872f9ee"/>
    <x v="0"/>
    <n v="549172.21990000003"/>
    <n v="945503.41716999991"/>
    <n v="663707.75172000006"/>
    <n v="1037804.9643599999"/>
    <n v="228602.08931000004"/>
    <n v="69518.797109999956"/>
    <n v="247321.20185999994"/>
    <n v="237882.24082999997"/>
    <n v="35081594.755000003"/>
    <n v="34439164.060000002"/>
    <n v="141.197"/>
    <n v="136.08000000000001"/>
    <n v="0"/>
    <n v="10.1686"/>
    <n v="34921.256540000002"/>
    <n v="38314.746799999994"/>
    <n v="71368.37698999999"/>
    <n v="88700.006840000002"/>
    <n v="0"/>
    <n v="0"/>
    <n v="0"/>
    <n v="0"/>
    <n v="0"/>
    <n v="0"/>
    <s v="RC General"/>
    <s v="Daños Sin Autos"/>
    <s v="Responsabilidad Civil y Riesgos Profesionales"/>
    <x v="21"/>
    <x v="1"/>
    <n v="30687810.645959999"/>
    <n v="25680299.423299998"/>
    <n v="770211891.61088026"/>
    <n v="686509089.51392007"/>
    <n v="736376107.87258017"/>
    <n v="657385268.86126006"/>
    <n v="12779803.45988"/>
    <n v="11517178.810919996"/>
    <n v="5456545.1292399997"/>
    <n v="4845520.4425199972"/>
    <n v="769912.26749"/>
    <n v="1130745.1631500002"/>
    <n v="4.2971883067218677"/>
    <n v="8.2095054065976836"/>
    <n v="-396331.19726999989"/>
    <n v="-41.917479098728649"/>
    <n v="71.329194648419204"/>
    <n v="83.617728201113096"/>
    <n v="1.7895451266814226"/>
    <n v="3.6818239600124563"/>
    <n v="7.1301446508624938E-2"/>
    <n v="7.4577680349594763E-2"/>
    <n v="0.13772627800739823"/>
    <n v="0.14382789848756813"/>
    <m/>
    <m/>
    <m/>
    <n v="0"/>
    <m/>
    <n v="0"/>
    <m/>
    <n v="0"/>
    <m/>
    <n v="228.83493215264033"/>
    <n v="41.626666649603415"/>
    <n v="7.3525696309038917"/>
    <n v="4.1895024029946999"/>
    <n v="-8.8568776865830419"/>
    <n v="-19.539603735615685"/>
    <n v="48.930994388303247"/>
    <n v="43.195878066969485"/>
    <s v="Medianas"/>
    <n v="2024"/>
    <n v="3"/>
    <d v="2025-11-04T00:00:00"/>
    <x v="21"/>
    <x v="0"/>
  </r>
  <r>
    <n v="2025"/>
    <n v="9"/>
    <n v="41"/>
    <x v="38"/>
    <s v="Miscelaneos"/>
    <n v="29"/>
    <s v="35135aaa6cc23891b40cb3f378c53a17a1127210ce60e125ccf03efcfdaec458"/>
    <s v="1fdf26a6fd55ee3b01ed15163fbd21c844fce1e79898ad2d3ed4519ab872f9ee"/>
    <x v="16"/>
    <n v="480767.51314999996"/>
    <n v="421017.95019"/>
    <n v="614897.95408000005"/>
    <n v="542205.55755999999"/>
    <n v="272287.26146000001"/>
    <n v="187749.63986000008"/>
    <n v="316566.72589000012"/>
    <n v="297645.98086000001"/>
    <n v="35081594.755000003"/>
    <n v="34439164.060000002"/>
    <n v="141.197"/>
    <n v="136.08000000000001"/>
    <n v="104694.47682"/>
    <n v="87387.426650000009"/>
    <n v="207205.05991000001"/>
    <n v="192344.14645"/>
    <n v="419021.62625999999"/>
    <n v="386820.88733"/>
    <n v="0"/>
    <n v="0"/>
    <n v="0"/>
    <n v="0"/>
    <n v="0"/>
    <n v="0"/>
    <s v="Miscelaneos"/>
    <s v="Daños Sin Autos"/>
    <s v="Diversos"/>
    <x v="8"/>
    <x v="1"/>
    <n v="30687810.645959999"/>
    <n v="25680299.423299998"/>
    <n v="770211891.61088026"/>
    <n v="686509089.51392007"/>
    <n v="736376107.87258017"/>
    <n v="657385268.86126006"/>
    <n v="14354404.674479999"/>
    <n v="10957933.478320003"/>
    <n v="2576722.12989"/>
    <n v="2337530.29054"/>
    <n v="1279430.5756900001"/>
    <n v="1364718.4156099998"/>
    <n v="3.3492682145483421"/>
    <n v="3.8421290932544307"/>
    <n v="59749.562959999952"/>
    <n v="14.191690148373892"/>
    <n v="37.576678429051988"/>
    <n v="30.850169923281502"/>
    <n v="1.5666399884192854"/>
    <n v="1.6394588834427923"/>
    <n v="6.2420162345778109E-2"/>
    <n v="6.5288309602949554E-2"/>
    <n v="6.1327367200352735E-2"/>
    <n v="6.4044323798021566E-2"/>
    <m/>
    <m/>
    <m/>
    <n v="0"/>
    <m/>
    <n v="0"/>
    <m/>
    <n v="0"/>
    <m/>
    <n v="45.026782295314845"/>
    <n v="56.635952724003232"/>
    <n v="44.594212616177309"/>
    <n v="10.567195364275616"/>
    <n v="7.7262104068569259"/>
    <n v="8.3244571285338242"/>
    <n v="49.449729303811807"/>
    <n v="49.724343423551908"/>
    <s v="Medianas"/>
    <n v="2024"/>
    <n v="3"/>
    <d v="2025-11-04T00:00:00"/>
    <x v="8"/>
    <x v="16"/>
  </r>
  <r>
    <n v="2025"/>
    <n v="9"/>
    <n v="41"/>
    <x v="38"/>
    <s v="Diversos"/>
    <n v="29"/>
    <s v="35135aaa6cc23891b40cb3f378c53a17a1127210ce60e125ccf03efcfdaec458"/>
    <s v="1fdf26a6fd55ee3b01ed15163fbd21c844fce1e79898ad2d3ed4519ab872f9ee"/>
    <x v="0"/>
    <n v="1279430.5756900001"/>
    <n v="1364718.4156099998"/>
    <n v="1560521.8736700001"/>
    <n v="1619417.2160599998"/>
    <n v="696430.95672000002"/>
    <n v="362952.58244999993"/>
    <n v="850033.21612000023"/>
    <n v="544439.24998999981"/>
    <n v="35081594.755000003"/>
    <n v="34439164.060000002"/>
    <n v="141.197"/>
    <n v="136.08000000000001"/>
    <n v="104653.06439"/>
    <n v="92567.850790000011"/>
    <n v="297306.33593"/>
    <n v="263442.72982000001"/>
    <n v="574902.82478999998"/>
    <n v="520488.46022000001"/>
    <n v="0"/>
    <n v="0"/>
    <n v="0"/>
    <n v="0"/>
    <n v="0"/>
    <n v="0"/>
    <s v="Diversos"/>
    <s v="Daños Sin Autos"/>
    <s v="Diversos"/>
    <x v="6"/>
    <x v="1"/>
    <n v="30687810.645959999"/>
    <n v="25680299.423299998"/>
    <n v="770211891.61088026"/>
    <n v="686509089.51392007"/>
    <n v="736376107.87258017"/>
    <n v="657385268.86126006"/>
    <n v="28533293.443849999"/>
    <n v="24344761.40859"/>
    <n v="7125790.0811699983"/>
    <n v="6803443.1380700013"/>
    <n v="1279430.5756900001"/>
    <n v="1364718.4156099998"/>
    <n v="4.4839919310673393"/>
    <n v="5.6057990986449413"/>
    <n v="-85287.839919999707"/>
    <n v="-6.2494825998136712"/>
    <n v="100"/>
    <n v="100"/>
    <n v="4.1691816677656508"/>
    <n v="5.3142620851678108"/>
    <n v="0.16611410309624028"/>
    <n v="0.17374688858202172"/>
    <n v="0.19879101915114961"/>
    <n v="0.20759796123420907"/>
    <m/>
    <m/>
    <m/>
    <n v="0"/>
    <m/>
    <n v="0"/>
    <m/>
    <n v="0"/>
    <m/>
    <n v="91.879322642907439"/>
    <n v="54.432883655638221"/>
    <n v="26.595419120783824"/>
    <n v="9.7733858110741814"/>
    <n v="12.854257216791542"/>
    <n v="10.454480498376494"/>
    <n v="51.71418944385946"/>
    <n v="50.614518851896939"/>
    <s v="Medianas"/>
    <n v="2024"/>
    <n v="3"/>
    <d v="2025-11-04T00:00:00"/>
    <x v="6"/>
    <x v="0"/>
  </r>
  <r>
    <n v="2025"/>
    <n v="9"/>
    <n v="41"/>
    <x v="38"/>
    <s v="Tecnicos"/>
    <n v="29"/>
    <s v="35135aaa6cc23891b40cb3f378c53a17a1127210ce60e125ccf03efcfdaec458"/>
    <s v="1fdf26a6fd55ee3b01ed15163fbd21c844fce1e79898ad2d3ed4519ab872f9ee"/>
    <x v="3"/>
    <n v="798663.06253999996"/>
    <n v="943700.46541999991"/>
    <n v="945623.91958999995"/>
    <n v="1077211.6584999999"/>
    <n v="424143.69526000001"/>
    <n v="175202.94258999993"/>
    <n v="533466.49023000023"/>
    <n v="246793.26912999991"/>
    <n v="35081594.755000003"/>
    <n v="34439164.060000002"/>
    <n v="141.197"/>
    <n v="136.08000000000001"/>
    <n v="-41.412430000000001"/>
    <n v="5180.4241400000001"/>
    <n v="90101.27601999999"/>
    <n v="71098.583370000008"/>
    <n v="155881.19852999999"/>
    <n v="133667.57289000001"/>
    <n v="0"/>
    <n v="0"/>
    <n v="0"/>
    <n v="0"/>
    <n v="0"/>
    <n v="0"/>
    <s v="Tecnicos"/>
    <s v="Daños Sin Autos"/>
    <s v="Diversos"/>
    <x v="7"/>
    <x v="1"/>
    <n v="30687810.645959999"/>
    <n v="25680299.423299998"/>
    <n v="770211891.61088026"/>
    <n v="686509089.51392007"/>
    <n v="736376107.87258017"/>
    <n v="657385268.86126006"/>
    <n v="14178888.769369997"/>
    <n v="13386827.930269996"/>
    <n v="4549067.9512800006"/>
    <n v="4465912.8475300027"/>
    <n v="1279430.5756900001"/>
    <n v="1364718.4156099998"/>
    <n v="5.6327620276231745"/>
    <n v="7.049470347535622"/>
    <n v="-145037.40287999995"/>
    <n v="-15.369008302380161"/>
    <n v="62.423321570947998"/>
    <n v="69.149830076718516"/>
    <n v="2.6025416793463654"/>
    <n v="3.6748032017250187"/>
    <n v="0.10369394075046216"/>
    <n v="0.10845857897907217"/>
    <n v="0.13746365195079691"/>
    <n v="0.14355363743618754"/>
    <m/>
    <m/>
    <m/>
    <n v="0"/>
    <m/>
    <n v="0"/>
    <m/>
    <n v="0"/>
    <m/>
    <n v="142.08708426350873"/>
    <n v="53.106712348895854"/>
    <n v="18.565524656388163"/>
    <n v="9.3237493878423159"/>
    <n v="26.727245114166575"/>
    <n v="16.618559879351146"/>
    <n v="57.801246635051776"/>
    <n v="53.19059950950831"/>
    <s v="Medianas"/>
    <n v="2024"/>
    <n v="3"/>
    <d v="2025-11-04T00:00:00"/>
    <x v="7"/>
    <x v="3"/>
  </r>
  <r>
    <n v="2025"/>
    <n v="9"/>
    <n v="41"/>
    <x v="38"/>
    <s v="Terremoto y Erupcion Volcanica"/>
    <n v="29"/>
    <s v="35135aaa6cc23891b40cb3f378c53a17a1127210ce60e125ccf03efcfdaec458"/>
    <s v="1fdf26a6fd55ee3b01ed15163fbd21c844fce1e79898ad2d3ed4519ab872f9ee"/>
    <x v="11"/>
    <n v="746783.25435000006"/>
    <n v="1143219.1396900001"/>
    <n v="865964.10334999999"/>
    <n v="1309836.3382800003"/>
    <n v="43525.952229999995"/>
    <n v="25115.793799999985"/>
    <n v="46818.588179999992"/>
    <n v="46300.944520000005"/>
    <n v="35081594.755000003"/>
    <n v="34439164.060000002"/>
    <n v="141.197"/>
    <n v="136.08000000000001"/>
    <n v="0"/>
    <n v="2.09205"/>
    <n v="2098.0507000000002"/>
    <n v="10752.062599999999"/>
    <n v="89070.311290000012"/>
    <n v="86030.869739999995"/>
    <n v="0"/>
    <n v="0"/>
    <n v="0"/>
    <n v="0"/>
    <n v="0"/>
    <n v="0"/>
    <s v="Terremoto y Erupcion Volcanica"/>
    <s v="Daños Sin Autos"/>
    <s v="Riesgos Catastroficos"/>
    <x v="16"/>
    <x v="1"/>
    <n v="30687810.645959999"/>
    <n v="25680299.423299998"/>
    <n v="770211891.61088026"/>
    <n v="686509089.51392007"/>
    <n v="736376107.87258017"/>
    <n v="657385268.86126006"/>
    <n v="13243395.535650002"/>
    <n v="12054429.980210001"/>
    <n v="689036.33412999962"/>
    <n v="51228.88828999993"/>
    <n v="2039579.25685"/>
    <n v="2616850.4659000002"/>
    <n v="5.6389107486801882"/>
    <n v="9.4838092018191311"/>
    <n v="-396435.88534000004"/>
    <n v="-34.677156074162575"/>
    <n v="36.614573904980737"/>
    <n v="43.686834788124528"/>
    <n v="2.4334849525940778"/>
    <n v="4.4517360208531906"/>
    <n v="9.6958156902527209E-2"/>
    <n v="0.10141329225190189"/>
    <n v="0.16652643892879143"/>
    <n v="0.17390397896659809"/>
    <m/>
    <m/>
    <m/>
    <n v="0"/>
    <m/>
    <n v="0"/>
    <m/>
    <n v="0"/>
    <m/>
    <n v="73.301121105716447"/>
    <n v="5.8284585221296865"/>
    <n v="2.1969360840836241"/>
    <n v="6.316931353838882"/>
    <n v="-80.48699325839118"/>
    <n v="3.5329662006041929"/>
    <n v="2.3554994583650344"/>
    <n v="12.497912240681249"/>
    <s v="Grandes"/>
    <n v="2024"/>
    <n v="3"/>
    <d v="2025-11-04T00:00:00"/>
    <x v="16"/>
    <x v="11"/>
  </r>
  <r>
    <n v="2025"/>
    <n v="9"/>
    <n v="41"/>
    <x v="38"/>
    <s v="Riesgos Catastroficos"/>
    <n v="29"/>
    <s v="35135aaa6cc23891b40cb3f378c53a17a1127210ce60e125ccf03efcfdaec458"/>
    <s v="1fdf26a6fd55ee3b01ed15163fbd21c844fce1e79898ad2d3ed4519ab872f9ee"/>
    <x v="19"/>
    <n v="2039579.25685"/>
    <n v="2616850.4659000002"/>
    <n v="2362957.2992899995"/>
    <n v="3063118.4742899998"/>
    <n v="553051.51604999998"/>
    <n v="184566.62804999991"/>
    <n v="840552.25458000018"/>
    <n v="1793751.5390800002"/>
    <n v="35081594.755000003"/>
    <n v="34439164.060000002"/>
    <n v="141.197"/>
    <n v="136.08000000000001"/>
    <n v="0"/>
    <n v="5.9228000000000005"/>
    <n v="-9420.6664499999988"/>
    <n v="-4680.7489000000005"/>
    <n v="319952.94560000004"/>
    <n v="277455.47512999998"/>
    <n v="0"/>
    <n v="0"/>
    <n v="0"/>
    <n v="0"/>
    <n v="0"/>
    <n v="0"/>
    <s v="Riesgos Catastroficos"/>
    <s v="Daños Sin Autos"/>
    <s v="Riesgos Catastroficos"/>
    <x v="15"/>
    <x v="1"/>
    <n v="30687810.645959999"/>
    <n v="25680299.423299998"/>
    <n v="770211891.61088026"/>
    <n v="686509089.51392007"/>
    <n v="736376107.87258017"/>
    <n v="657385268.86126006"/>
    <n v="33259292.609760001"/>
    <n v="29883949.022059996"/>
    <n v="4197920.345660001"/>
    <n v="3819120.5799400005"/>
    <n v="2039579.25685"/>
    <n v="2616850.4659000002"/>
    <n v="6.1323590996985953"/>
    <n v="8.7567090412591408"/>
    <n v="-577271.20905000018"/>
    <n v="-22.059770574298454"/>
    <n v="100"/>
    <n v="100"/>
    <n v="6.6462195051327573"/>
    <n v="10.190108856463352"/>
    <n v="0.26480755218986135"/>
    <n v="0.27697520805535442"/>
    <n v="0.3811822022273369"/>
    <n v="0.39806953241178905"/>
    <m/>
    <m/>
    <m/>
    <n v="0"/>
    <m/>
    <n v="0"/>
    <m/>
    <n v="0"/>
    <m/>
    <n v="199.64870783692049"/>
    <n v="27.115961009730643"/>
    <n v="7.0530062934460735"/>
    <n v="13.174416628027959"/>
    <n v="101.26408511253398"/>
    <n v="15.316861363102729"/>
    <n v="-2.9443912236324783"/>
    <n v="-1.6870270438191444"/>
    <s v="Grandes"/>
    <n v="2024"/>
    <n v="3"/>
    <d v="2025-11-04T00:00:00"/>
    <x v="15"/>
    <x v="19"/>
  </r>
  <r>
    <n v="2025"/>
    <n v="9"/>
    <n v="41"/>
    <x v="38"/>
    <s v="Huracan y Otros Riesgos Hidrometeorologicos"/>
    <n v="29"/>
    <s v="35135aaa6cc23891b40cb3f378c53a17a1127210ce60e125ccf03efcfdaec458"/>
    <s v="1fdf26a6fd55ee3b01ed15163fbd21c844fce1e79898ad2d3ed4519ab872f9ee"/>
    <x v="11"/>
    <n v="1292796.0024999999"/>
    <n v="1473631.3262100001"/>
    <n v="1496993.19594"/>
    <n v="1753282.13601"/>
    <n v="509525.56381999998"/>
    <n v="159450.83424999996"/>
    <n v="793733.66639999999"/>
    <n v="1747450.5945599994"/>
    <n v="35081594.755000003"/>
    <n v="34439164.060000002"/>
    <n v="141.197"/>
    <n v="136.08000000000001"/>
    <n v="0"/>
    <n v="3.8307500000000001"/>
    <n v="-11518.71715"/>
    <n v="-15432.8115"/>
    <n v="230882.63430999999"/>
    <n v="191424.60538999998"/>
    <n v="0"/>
    <n v="0"/>
    <n v="0"/>
    <n v="0"/>
    <n v="0"/>
    <n v="0"/>
    <s v="Huracan y Otros Riesgos Hidrometeorologicos"/>
    <s v="Daños Sin Autos"/>
    <s v="Riesgos Catastroficos"/>
    <x v="14"/>
    <x v="1"/>
    <n v="30687810.645959999"/>
    <n v="25680299.423299998"/>
    <n v="770211891.61088026"/>
    <n v="686509089.51392007"/>
    <n v="736376107.87258017"/>
    <n v="657385268.86126006"/>
    <n v="20015897.230140001"/>
    <n v="17829353.362780001"/>
    <n v="3531534.8595499997"/>
    <n v="3750519.8539799992"/>
    <n v="2039579.25685"/>
    <n v="2616850.4659000002"/>
    <n v="6.4588461243361293"/>
    <n v="8.2651978242032413"/>
    <n v="-180835.32371000014"/>
    <n v="-12.271408763756842"/>
    <n v="63.38542609501927"/>
    <n v="56.313165211875472"/>
    <n v="4.212734552538679"/>
    <n v="5.7383728356101615"/>
    <n v="0.16784939528733414"/>
    <n v="0.17556191580345254"/>
    <n v="0.21465576329854552"/>
    <n v="0.22416555344519093"/>
    <m/>
    <m/>
    <m/>
    <n v="0"/>
    <m/>
    <n v="0"/>
    <m/>
    <n v="0"/>
    <m/>
    <n v="219.55026526930828"/>
    <n v="39.412680951571858"/>
    <n v="10.820266332155686"/>
    <n v="14.427878644384256"/>
    <n v="-25.362160031566503"/>
    <n v="20.612830226088221"/>
    <n v="-4.9889924309050127"/>
    <n v="-8.062083486372023"/>
    <s v="Grandes"/>
    <n v="2024"/>
    <n v="3"/>
    <d v="2025-11-04T00:00:00"/>
    <x v="14"/>
    <x v="11"/>
  </r>
  <r>
    <n v="2025"/>
    <n v="9"/>
    <n v="41"/>
    <x v="38"/>
    <s v="Automoviles"/>
    <n v="29"/>
    <s v="35135aaa6cc23891b40cb3f378c53a17a1127210ce60e125ccf03efcfdaec458"/>
    <s v="1fdf26a6fd55ee3b01ed15163fbd21c844fce1e79898ad2d3ed4519ab872f9ee"/>
    <x v="8"/>
    <n v="3005208.4615100003"/>
    <n v="2480629.9206500002"/>
    <n v="3957827.3307600003"/>
    <n v="3295628.7339400002"/>
    <n v="1777705.282760001"/>
    <n v="1720359.102410001"/>
    <n v="2406081.0531800007"/>
    <n v="2265235.8998799995"/>
    <n v="35081594.755000003"/>
    <n v="34439164.060000002"/>
    <n v="141.197"/>
    <n v="136.08000000000001"/>
    <n v="665.45937000000004"/>
    <n v="-2687.61004"/>
    <n v="1769912.7496800001"/>
    <n v="1702155.49529"/>
    <n v="2833692.9948700001"/>
    <n v="2579061.5950000002"/>
    <n v="0"/>
    <n v="0"/>
    <n v="0"/>
    <n v="0"/>
    <n v="0"/>
    <n v="0"/>
    <s v="Automoviles"/>
    <s v="Totales"/>
    <s v="Automoviles Total"/>
    <x v="11"/>
    <x v="1"/>
    <n v="30687810.645959999"/>
    <n v="25680299.423299998"/>
    <n v="770211891.61088026"/>
    <n v="686509089.51392007"/>
    <n v="736376107.87258017"/>
    <n v="657385268.86126006"/>
    <n v="155156263.74667996"/>
    <n v="139227565.87292001"/>
    <n v="88685882.672319964"/>
    <n v="83821223.317339987"/>
    <n v="3005208.4615100003"/>
    <n v="2480629.9206500002"/>
    <n v="1.9368914853586154"/>
    <n v="1.7817088915525505"/>
    <n v="524578.54086000007"/>
    <n v="21.146989177754683"/>
    <n v="100"/>
    <n v="100"/>
    <n v="9.7928408649954672"/>
    <n v="9.6596612047260617"/>
    <n v="0.39017944207855282"/>
    <n v="0.40810781737503232"/>
    <n v="0.3613397052625188"/>
    <n v="0.37734796293002004"/>
    <m/>
    <m/>
    <m/>
    <n v="0"/>
    <m/>
    <n v="0"/>
    <m/>
    <n v="0"/>
    <m/>
    <n v="3.3333843073614977"/>
    <n v="59.154142067960677"/>
    <n v="69.35170329475082"/>
    <n v="2.0044963518357655"/>
    <n v="3.9806735975350005"/>
    <n v="9.87302514851336"/>
    <n v="62.459580232727276"/>
    <n v="65.999024551796325"/>
    <s v="Medianas"/>
    <n v="2024"/>
    <n v="3"/>
    <d v="2025-11-04T00:00:00"/>
    <x v="11"/>
    <x v="8"/>
  </r>
  <r>
    <n v="2025"/>
    <n v="9"/>
    <n v="41"/>
    <x v="38"/>
    <s v="Camiones"/>
    <n v="29"/>
    <s v="35135aaa6cc23891b40cb3f378c53a17a1127210ce60e125ccf03efcfdaec458"/>
    <s v="1fdf26a6fd55ee3b01ed15163fbd21c844fce1e79898ad2d3ed4519ab872f9ee"/>
    <x v="10"/>
    <n v="760245.53558000003"/>
    <n v="432961.14662000001"/>
    <n v="940590.42466000002"/>
    <n v="562955.42628000001"/>
    <n v="382897.15682999988"/>
    <n v="304315.06804000004"/>
    <n v="488825.35464000038"/>
    <n v="404865.79040000006"/>
    <n v="35081594.755000003"/>
    <n v="34439164.060000002"/>
    <n v="141.197"/>
    <n v="136.08000000000001"/>
    <n v="-32.500109999999999"/>
    <n v="-1892.28871"/>
    <n v="382813.92323000001"/>
    <n v="303346.74360000005"/>
    <n v="612267.97187999997"/>
    <n v="423415.14669999998"/>
    <n v="0"/>
    <n v="0"/>
    <n v="0"/>
    <n v="0"/>
    <n v="0"/>
    <n v="0"/>
    <s v="Camiones"/>
    <s v="Automóviles"/>
    <s v="Automóviles"/>
    <x v="10"/>
    <x v="1"/>
    <n v="30687810.645959999"/>
    <n v="25680299.423299998"/>
    <n v="770211891.61088026"/>
    <n v="686509089.51392007"/>
    <n v="736376107.87258017"/>
    <n v="657385268.86126006"/>
    <n v="53875874.311059996"/>
    <n v="49568265.397800006"/>
    <n v="30548482.174040005"/>
    <n v="28997259.902610004"/>
    <n v="3005208.4615100003"/>
    <n v="2480629.9206500002"/>
    <n v="1.4111057041796014"/>
    <n v="0.87346438925259662"/>
    <n v="327284.38896000001"/>
    <n v="75.592092157694225"/>
    <n v="25.297597332000265"/>
    <n v="17.453677512143813"/>
    <n v="2.477353449390125"/>
    <n v="1.6859661154385526"/>
    <n v="9.8706024129277495E-2"/>
    <n v="0.10324147231995068"/>
    <n v="6.3067066879850975E-2"/>
    <n v="6.5861096548449682E-2"/>
    <m/>
    <m/>
    <m/>
    <n v="0"/>
    <m/>
    <n v="0"/>
    <m/>
    <n v="0"/>
    <m/>
    <n v="25.82260855373444"/>
    <n v="50.364933289333067"/>
    <n v="70.286923068200934"/>
    <n v="1.2534081223694464"/>
    <n v="26.196813154120168"/>
    <n v="44.602283751980856"/>
    <n v="62.523917763418254"/>
    <n v="71.642865392089689"/>
    <s v="Medianas"/>
    <n v="2024"/>
    <n v="3"/>
    <d v="2025-11-04T00:00:00"/>
    <x v="10"/>
    <x v="10"/>
  </r>
  <r>
    <n v="2025"/>
    <n v="9"/>
    <n v="41"/>
    <x v="38"/>
    <s v="Automoviles Residentes"/>
    <n v="29"/>
    <s v="35135aaa6cc23891b40cb3f378c53a17a1127210ce60e125ccf03efcfdaec458"/>
    <s v="1fdf26a6fd55ee3b01ed15163fbd21c844fce1e79898ad2d3ed4519ab872f9ee"/>
    <x v="8"/>
    <n v="2185045.7818100001"/>
    <n v="1991582.3976700001"/>
    <n v="2929502.6602999996"/>
    <n v="2652743.27079"/>
    <n v="1358137.4658899996"/>
    <n v="1394301.83709"/>
    <n v="1873589.9713199998"/>
    <n v="1829090.369570001"/>
    <n v="35081594.755000003"/>
    <n v="34439164.060000002"/>
    <n v="141.197"/>
    <n v="136.08000000000001"/>
    <n v="697.95947999999999"/>
    <n v="-795.32132999999999"/>
    <n v="1350428.1664100001"/>
    <n v="1377066.5544100001"/>
    <n v="2154747.22535"/>
    <n v="2081649.3084800001"/>
    <n v="0"/>
    <n v="0"/>
    <n v="0"/>
    <n v="0"/>
    <n v="0"/>
    <n v="0"/>
    <s v="Automoviles Residentes"/>
    <s v="Automóviles"/>
    <s v="Automóviles"/>
    <x v="13"/>
    <x v="1"/>
    <n v="30687810.645959999"/>
    <n v="25680299.423299998"/>
    <n v="770211891.61088026"/>
    <n v="686509089.51392007"/>
    <n v="736376107.87258017"/>
    <n v="657385268.86126006"/>
    <n v="94745679.091170013"/>
    <n v="85247038.221249983"/>
    <n v="54974799.952469975"/>
    <n v="52348957.372600004"/>
    <n v="3005208.4615100003"/>
    <n v="2480629.9206500002"/>
    <n v="2.3062220913604063"/>
    <n v="2.336248201962221"/>
    <n v="193463.38413999998"/>
    <n v="9.7140537276457763"/>
    <n v="72.708626033619623"/>
    <n v="80.285349341756913"/>
    <n v="7.1202400425970351"/>
    <n v="7.7552927434444818"/>
    <n v="0.28369411140095846"/>
    <n v="0.2967295867491796"/>
    <n v="0.29010284468048803"/>
    <n v="0.30295513027236998"/>
    <m/>
    <m/>
    <m/>
    <n v="0"/>
    <m/>
    <n v="0"/>
    <m/>
    <n v="0"/>
    <m/>
    <n v="-2.5937261386299149"/>
    <n v="62.156018752384021"/>
    <n v="70.009748967515833"/>
    <n v="2.4704727749154451"/>
    <n v="-1.9344299601708914"/>
    <n v="3.5115384984503173"/>
    <n v="62.672231365358755"/>
    <n v="66.152667925392322"/>
    <s v="Medianas"/>
    <n v="2024"/>
    <n v="3"/>
    <d v="2025-11-04T00:00:00"/>
    <x v="13"/>
    <x v="8"/>
  </r>
  <r>
    <n v="2025"/>
    <n v="9"/>
    <n v="41"/>
    <x v="38"/>
    <s v="Automoviles Turistas"/>
    <n v="29"/>
    <s v="35135aaa6cc23891b40cb3f378c53a17a1127210ce60e125ccf03efcfdaec458"/>
    <s v="1fdf26a6fd55ee3b01ed15163fbd21c844fce1e79898ad2d3ed4519ab872f9ee"/>
    <x v="24"/>
    <n v="59917.144119999997"/>
    <n v="56086.376360000002"/>
    <n v="87734.245800000004"/>
    <n v="79930.036870000011"/>
    <n v="36670.660040000002"/>
    <n v="21742.197280000004"/>
    <n v="43665.727219999993"/>
    <n v="31279.739910000011"/>
    <n v="35081594.755000003"/>
    <n v="34439164.060000002"/>
    <n v="141.197"/>
    <n v="136.08000000000001"/>
    <n v="0"/>
    <n v="0"/>
    <n v="36670.660040000002"/>
    <n v="21742.19728"/>
    <n v="66677.797640000004"/>
    <n v="73997.139819999997"/>
    <n v="0"/>
    <n v="0"/>
    <n v="0"/>
    <n v="0"/>
    <n v="0"/>
    <n v="0"/>
    <s v="Automoviles Turistas"/>
    <s v="Automóviles"/>
    <s v="Automóviles"/>
    <x v="12"/>
    <x v="1"/>
    <n v="30687810.645959999"/>
    <n v="25680299.423299998"/>
    <n v="770211891.61088026"/>
    <n v="686509089.51392007"/>
    <n v="736376107.87258017"/>
    <n v="657385268.86126006"/>
    <n v="1588548.4696399998"/>
    <n v="1271754.1878799999"/>
    <n v="828130.02439999999"/>
    <n v="647638.39746000012"/>
    <n v="3005208.4615100003"/>
    <n v="2480629.9206500002"/>
    <n v="3.7718171818565001"/>
    <n v="4.4101585742363758"/>
    <n v="3830.7677599999952"/>
    <n v="6.8301216955282573"/>
    <n v="1.9937766343800976"/>
    <n v="2.2609731460992646"/>
    <n v="0.19524737300830547"/>
    <n v="0.21840234584302493"/>
    <n v="7.7793065483168127E-3"/>
    <n v="8.1367583059019939E-3"/>
    <n v="8.1697937021797812E-3"/>
    <n v="8.5317361092003604E-3"/>
    <m/>
    <m/>
    <m/>
    <n v="0"/>
    <m/>
    <n v="0"/>
    <m/>
    <n v="0"/>
    <m/>
    <n v="68.661242319479101"/>
    <n v="61.202282883438606"/>
    <n v="38.765558930824824"/>
    <n v="4.4281283083014378"/>
    <n v="68.661242319479143"/>
    <n v="-9.8913852586795752"/>
    <n v="54.996807540027802"/>
    <n v="29.382483340421633"/>
    <s v="Medianas"/>
    <n v="2024"/>
    <n v="3"/>
    <d v="2025-11-04T00:00:00"/>
    <x v="12"/>
    <x v="24"/>
  </r>
  <r>
    <n v="2025"/>
    <n v="9"/>
    <n v="41"/>
    <x v="38"/>
    <s v="Gastos Medicos"/>
    <n v="29"/>
    <s v="35135aaa6cc23891b40cb3f378c53a17a1127210ce60e125ccf03efcfdaec458"/>
    <s v="1fdf26a6fd55ee3b01ed15163fbd21c844fce1e79898ad2d3ed4519ab872f9ee"/>
    <x v="24"/>
    <n v="5159267.3234700002"/>
    <n v="4102959.7568299999"/>
    <n v="6427716.1723200008"/>
    <n v="5184433.15209"/>
    <n v="3629860.1892399993"/>
    <n v="2811223.2511199987"/>
    <n v="4695291.0651900033"/>
    <n v="3572505.8718600003"/>
    <n v="35081594.755000003"/>
    <n v="34439164.060000002"/>
    <n v="141.197"/>
    <n v="136.08000000000001"/>
    <n v="0"/>
    <n v="0"/>
    <n v="3629860.1892399997"/>
    <n v="2811223.2511199997"/>
    <n v="4601253.3057599999"/>
    <n v="3845974.5471100002"/>
    <n v="0"/>
    <n v="0"/>
    <n v="0"/>
    <n v="0"/>
    <n v="0"/>
    <n v="0"/>
    <s v="Gastos Medicos"/>
    <s v="Accidentes y Enfermedades"/>
    <s v="Gastos Medicos"/>
    <x v="28"/>
    <x v="1"/>
    <n v="30687810.645959999"/>
    <n v="25680299.423299998"/>
    <n v="770211891.61088026"/>
    <n v="686509089.51392007"/>
    <n v="736376107.87258017"/>
    <n v="657385268.86126006"/>
    <n v="132603313.30395003"/>
    <n v="117579278.29793002"/>
    <n v="94497674.830779999"/>
    <n v="87465178.161119998"/>
    <n v="5351454.5433799997"/>
    <n v="4276537.5586099997"/>
    <n v="3.8907529494712212"/>
    <n v="3.4895262296419731"/>
    <n v="1056307.5666400003"/>
    <n v="25.745014068968519"/>
    <n v="96.408691910730255"/>
    <n v="95.9411603569216"/>
    <n v="16.812106223515197"/>
    <n v="15.97707133082468"/>
    <n v="0.66985038528547158"/>
    <n v="0.70062937516744372"/>
    <n v="0.59765556195841252"/>
    <n v="0.62413320638249992"/>
    <m/>
    <m/>
    <m/>
    <n v="0"/>
    <m/>
    <n v="0"/>
    <m/>
    <n v="0"/>
    <m/>
    <n v="29.120310448266729"/>
    <n v="70.356117674449976"/>
    <n v="68.516958920698428"/>
    <n v="3.8412164063720144"/>
    <n v="29.120310448266707"/>
    <n v="19.638163211910566"/>
    <n v="78.888510326002304"/>
    <n v="73.095212063544494"/>
    <s v="Medianas"/>
    <n v="2024"/>
    <n v="3"/>
    <d v="2025-11-04T00:00:00"/>
    <x v="28"/>
    <x v="24"/>
  </r>
  <r>
    <n v="2025"/>
    <n v="9"/>
    <n v="41"/>
    <x v="38"/>
    <s v="GMM. Gpo y Col"/>
    <n v="29"/>
    <s v="35135aaa6cc23891b40cb3f378c53a17a1127210ce60e125ccf03efcfdaec458"/>
    <s v="1fdf26a6fd55ee3b01ed15163fbd21c844fce1e79898ad2d3ed4519ab872f9ee"/>
    <x v="0"/>
    <n v="1472339.8120799998"/>
    <n v="1145982.65683"/>
    <n v="1740708.8108900001"/>
    <n v="1372453.1615999998"/>
    <n v="854192.41504000011"/>
    <n v="793433.00464000006"/>
    <n v="1158162.1339100003"/>
    <n v="975882.12019000028"/>
    <n v="35081594.755000003"/>
    <n v="34439164.060000002"/>
    <n v="141.197"/>
    <n v="136.08000000000001"/>
    <n v="0"/>
    <n v="0"/>
    <n v="854192.41503999999"/>
    <n v="793433.00463999994"/>
    <n v="1256423.84458"/>
    <n v="1049794.28859"/>
    <n v="0"/>
    <n v="0"/>
    <n v="0"/>
    <n v="0"/>
    <n v="0"/>
    <n v="0"/>
    <s v="GMM. Gpo y Col"/>
    <s v="Accidentes y Enfermedades"/>
    <s v="Gastos Medicos"/>
    <x v="29"/>
    <x v="1"/>
    <n v="30687810.645959999"/>
    <n v="25680299.423299998"/>
    <n v="770211891.61088026"/>
    <n v="686509089.51392007"/>
    <n v="736376107.87258017"/>
    <n v="657385268.86126006"/>
    <n v="68170459.903579995"/>
    <n v="59480952.036400005"/>
    <n v="49387857.180560008"/>
    <n v="46483201.02234"/>
    <n v="5351454.5433799997"/>
    <n v="4276537.5586099997"/>
    <n v="2.1597915199082869"/>
    <n v="1.9266380540256041"/>
    <n v="326357.15524999984"/>
    <n v="28.478367740116074"/>
    <n v="27.512890189852275"/>
    <n v="26.796973980101747"/>
    <n v="4.7978001072351866"/>
    <n v="4.4624972549589446"/>
    <n v="0.19116035835289888"/>
    <n v="0.19994399551251713"/>
    <n v="0.16692898525806968"/>
    <n v="0.17432435911061728"/>
    <m/>
    <m/>
    <m/>
    <n v="0"/>
    <m/>
    <n v="0"/>
    <m/>
    <n v="0"/>
    <m/>
    <n v="7.6577871155697697"/>
    <n v="58.015982997380732"/>
    <n v="69.236039473300806"/>
    <n v="1.7295595796292744"/>
    <n v="7.6577871155697697"/>
    <n v="19.682861512566262"/>
    <n v="67.986007964178768"/>
    <n v="75.579855335817825"/>
    <s v="Medianas"/>
    <n v="2024"/>
    <n v="3"/>
    <d v="2025-11-04T00:00:00"/>
    <x v="29"/>
    <x v="0"/>
  </r>
  <r>
    <n v="2025"/>
    <n v="9"/>
    <n v="41"/>
    <x v="38"/>
    <s v="GMM. Individual"/>
    <n v="29"/>
    <s v="35135aaa6cc23891b40cb3f378c53a17a1127210ce60e125ccf03efcfdaec458"/>
    <s v="1fdf26a6fd55ee3b01ed15163fbd21c844fce1e79898ad2d3ed4519ab872f9ee"/>
    <x v="11"/>
    <n v="3686927.5113899997"/>
    <n v="2956977.1"/>
    <n v="4687007.3614299996"/>
    <n v="3811979.9904899998"/>
    <n v="2775667.7741999994"/>
    <n v="2017790.24648"/>
    <n v="3537128.9312800006"/>
    <n v="2596623.7516699997"/>
    <n v="35081594.755000003"/>
    <n v="34439164.060000002"/>
    <n v="141.197"/>
    <n v="136.08000000000001"/>
    <n v="0"/>
    <n v="0"/>
    <n v="2775667.7741999999"/>
    <n v="2017790.24648"/>
    <n v="3344829.4611799996"/>
    <n v="2796180.2585200001"/>
    <n v="0"/>
    <n v="0"/>
    <n v="0"/>
    <n v="0"/>
    <n v="0"/>
    <n v="0"/>
    <s v="GMM. Individual"/>
    <s v="Accidentes y Enfermedades"/>
    <s v="Gastos Medicos"/>
    <x v="38"/>
    <x v="1"/>
    <n v="30687810.645959999"/>
    <n v="25680299.423299998"/>
    <n v="770211891.61088026"/>
    <n v="686509089.51392007"/>
    <n v="736376107.87258017"/>
    <n v="657385268.86126006"/>
    <n v="64432853.400370002"/>
    <n v="58098326.261530012"/>
    <n v="45110846.690220006"/>
    <n v="40981977.13877999"/>
    <n v="5351454.5433799997"/>
    <n v="4276537.5586099997"/>
    <n v="5.7221236012633705"/>
    <n v="5.089608066657803"/>
    <n v="729950.41138999956"/>
    <n v="24.685697139487473"/>
    <n v="68.895801720877955"/>
    <n v="69.14418637681986"/>
    <n v="12.014306116280007"/>
    <n v="11.514574075865736"/>
    <n v="0.47869002693257262"/>
    <n v="0.50068537965492665"/>
    <n v="0.43072657670034281"/>
    <n v="0.44980884727188258"/>
    <m/>
    <m/>
    <m/>
    <n v="0"/>
    <m/>
    <n v="0"/>
    <m/>
    <n v="0"/>
    <m/>
    <n v="37.559777535950701"/>
    <n v="75.284034351777947"/>
    <n v="68.238277749259538"/>
    <n v="6.1529941862114548"/>
    <n v="37.559777535950722"/>
    <n v="19.621381739902422"/>
    <n v="82.983835391738964"/>
    <n v="72.162380816893517"/>
    <s v="Grandes"/>
    <n v="2024"/>
    <n v="3"/>
    <d v="2025-11-04T00:00:00"/>
    <x v="38"/>
    <x v="11"/>
  </r>
  <r>
    <n v="2025"/>
    <n v="9"/>
    <n v="41"/>
    <x v="38"/>
    <s v="Accidentes y Enfermedades Total"/>
    <n v="29"/>
    <s v="35135aaa6cc23891b40cb3f378c53a17a1127210ce60e125ccf03efcfdaec458"/>
    <s v="1fdf26a6fd55ee3b01ed15163fbd21c844fce1e79898ad2d3ed4519ab872f9ee"/>
    <x v="3"/>
    <n v="5351454.5433799997"/>
    <n v="4276537.5586099997"/>
    <n v="6664243.0125800008"/>
    <n v="5397382.9128799997"/>
    <n v="3689433.7396200011"/>
    <n v="2856883.5334900003"/>
    <n v="4773734.9073400013"/>
    <n v="3620687.4492500005"/>
    <n v="35081594.755000003"/>
    <n v="34439164.060000002"/>
    <n v="141.197"/>
    <n v="136.08000000000001"/>
    <n v="0"/>
    <n v="0"/>
    <n v="3693361.5429199999"/>
    <n v="2856127.9844899997"/>
    <n v="4745130.6961899996"/>
    <n v="3978115.8783499999"/>
    <n v="0"/>
    <n v="0"/>
    <n v="0"/>
    <n v="0"/>
    <n v="0"/>
    <n v="0"/>
    <s v="Accidentes y Enfermedades Total"/>
    <s v="Totales"/>
    <s v="Accidentes y Enfermedades Total"/>
    <x v="2"/>
    <x v="1"/>
    <n v="30687810.645959999"/>
    <n v="25680299.423299998"/>
    <n v="770211891.61088026"/>
    <n v="686509089.51392007"/>
    <n v="736376107.87258017"/>
    <n v="657385268.86126006"/>
    <n v="141339793.77810001"/>
    <n v="126298754.30562"/>
    <n v="98393742.550229996"/>
    <n v="90991856.303689986"/>
    <n v="5351454.5433799997"/>
    <n v="4276537.5586099997"/>
    <n v="3.7862334451836337"/>
    <n v="3.3860488823678794"/>
    <n v="1074916.98477"/>
    <n v="25.135216750426004"/>
    <n v="100"/>
    <n v="100"/>
    <n v="17.438371883608159"/>
    <n v="16.652989469156477"/>
    <n v="0.69480289796455319"/>
    <n v="0.726728432137833"/>
    <n v="0.62293968483913076"/>
    <n v="0.65053747949325513"/>
    <m/>
    <m/>
    <m/>
    <n v="0"/>
    <m/>
    <n v="0"/>
    <m/>
    <n v="0"/>
    <m/>
    <n v="29.141902229138061"/>
    <n v="68.942634375620429"/>
    <n v="66.803658200971611"/>
    <n v="3.749662980586947"/>
    <n v="29.313586890242238"/>
    <n v="19.280856598831253"/>
    <n v="77.834769564629795"/>
    <n v="71.795997699157866"/>
    <s v="Medianas"/>
    <n v="2024"/>
    <n v="3"/>
    <d v="2025-11-04T00:00:00"/>
    <x v="2"/>
    <x v="3"/>
  </r>
  <r>
    <n v="2025"/>
    <n v="9"/>
    <n v="41"/>
    <x v="38"/>
    <s v="AP Gpo y Col"/>
    <n v="29"/>
    <s v="35135aaa6cc23891b40cb3f378c53a17a1127210ce60e125ccf03efcfdaec458"/>
    <s v="1fdf26a6fd55ee3b01ed15163fbd21c844fce1e79898ad2d3ed4519ab872f9ee"/>
    <x v="0"/>
    <n v="90841.352379999997"/>
    <n v="85990.666870000001"/>
    <n v="105320.49289999997"/>
    <n v="101556.25956000001"/>
    <n v="42015.516960000001"/>
    <n v="39743.211220000012"/>
    <n v="54747.856109999993"/>
    <n v="50542.552800000012"/>
    <n v="35081594.755000003"/>
    <n v="34439164.060000002"/>
    <n v="141.197"/>
    <n v="136.08000000000001"/>
    <n v="0"/>
    <n v="0"/>
    <n v="41727.445240000001"/>
    <n v="39743.211219999997"/>
    <n v="88679.683089999991"/>
    <n v="85552.689910000001"/>
    <n v="0"/>
    <n v="0"/>
    <n v="0"/>
    <n v="0"/>
    <n v="0"/>
    <n v="0"/>
    <s v="AP Gpo y Col"/>
    <s v="Accidentes y Enfermedades"/>
    <s v="Accidentes Personales"/>
    <x v="3"/>
    <x v="1"/>
    <n v="30687810.645959999"/>
    <n v="25680299.423299998"/>
    <n v="770211891.61088026"/>
    <n v="686509089.51392007"/>
    <n v="736376107.87258017"/>
    <n v="657385268.86126006"/>
    <n v="2314846.5560099999"/>
    <n v="2258296.9561299994"/>
    <n v="870337.63396000001"/>
    <n v="837886.56105000013"/>
    <n v="5351454.5433799997"/>
    <n v="4276537.5586099997"/>
    <n v="3.924292612145285"/>
    <n v="3.8077661414980861"/>
    <n v="4850.6855099999957"/>
    <n v="5.6409441705263408"/>
    <n v="1.6975076896126307"/>
    <n v="2.0107543939810384"/>
    <n v="0.29601770366749547"/>
    <n v="0.3348507174802634"/>
    <n v="1.1794332620599693E-2"/>
    <n v="1.2336271018141024E-2"/>
    <n v="1.2525787084754455E-2"/>
    <n v="1.3080710953404124E-2"/>
    <m/>
    <m/>
    <m/>
    <n v="0"/>
    <m/>
    <n v="0"/>
    <m/>
    <n v="0"/>
    <m/>
    <n v="5.7174688965659026"/>
    <n v="46.251531774036323"/>
    <n v="46.218052105681977"/>
    <n v="4.8274962865653812"/>
    <n v="4.9926363750936176"/>
    <n v="3.6550495177761544"/>
    <n v="47.054120838085652"/>
    <n v="46.45466000170093"/>
    <s v="Medianas"/>
    <n v="2024"/>
    <n v="3"/>
    <d v="2025-11-04T00:00:00"/>
    <x v="3"/>
    <x v="0"/>
  </r>
  <r>
    <n v="2025"/>
    <n v="9"/>
    <n v="41"/>
    <x v="38"/>
    <s v="Accidentes Personales"/>
    <n v="29"/>
    <s v="35135aaa6cc23891b40cb3f378c53a17a1127210ce60e125ccf03efcfdaec458"/>
    <s v="1fdf26a6fd55ee3b01ed15163fbd21c844fce1e79898ad2d3ed4519ab872f9ee"/>
    <x v="16"/>
    <n v="192187.21990999999"/>
    <n v="173577.80178000001"/>
    <n v="236526.84025999997"/>
    <n v="212949.76079000003"/>
    <n v="59573.550380000015"/>
    <n v="45660.282370000001"/>
    <n v="78443.842149999982"/>
    <n v="48181.577389999991"/>
    <n v="35081594.755000003"/>
    <n v="34439164.060000002"/>
    <n v="141.197"/>
    <n v="136.08000000000001"/>
    <n v="0"/>
    <n v="0"/>
    <n v="63501.35368"/>
    <n v="44904.733369999994"/>
    <n v="143877.39043"/>
    <n v="132141.33124"/>
    <n v="0"/>
    <n v="0"/>
    <n v="0"/>
    <n v="0"/>
    <n v="0"/>
    <n v="0"/>
    <s v="Accidentes Personales"/>
    <s v="Accidentes y Enfermedades"/>
    <s v="Accidentes Personales"/>
    <x v="5"/>
    <x v="1"/>
    <n v="30687810.645959999"/>
    <n v="25680299.423299998"/>
    <n v="770211891.61088026"/>
    <n v="686509089.51392007"/>
    <n v="736376107.87258017"/>
    <n v="657385268.86126006"/>
    <n v="5244412.8470900012"/>
    <n v="5071348.0979000004"/>
    <n v="1202481.4765700002"/>
    <n v="1153504.7586699999"/>
    <n v="5351454.5433799997"/>
    <n v="4276537.5586099997"/>
    <n v="3.664608899290605"/>
    <n v="3.4227151918811689"/>
    <n v="18609.418129999976"/>
    <n v="10.721081808367616"/>
    <n v="3.5913080892697589"/>
    <n v="4.0588396430784037"/>
    <n v="0.62626566009296303"/>
    <n v="0.67591813833179493"/>
    <n v="2.4952512679081711E-2"/>
    <n v="2.6099056970389289E-2"/>
    <n v="2.5284122880718313E-2"/>
    <n v="2.6404273110755282E-2"/>
    <m/>
    <m/>
    <m/>
    <n v="0"/>
    <m/>
    <n v="0"/>
    <m/>
    <n v="0"/>
    <m/>
    <n v="30.471270188949596"/>
    <n v="30.997664885260278"/>
    <n v="26.305369639299737"/>
    <n v="4.9542177190063397"/>
    <n v="41.413496783891503"/>
    <n v="8.8814446470836028"/>
    <n v="44.135741891214678"/>
    <n v="33.982352795010328"/>
    <s v="Medianas"/>
    <n v="2024"/>
    <n v="3"/>
    <d v="2025-11-04T00:00:00"/>
    <x v="5"/>
    <x v="16"/>
  </r>
  <r>
    <n v="2025"/>
    <n v="9"/>
    <n v="41"/>
    <x v="38"/>
    <s v="AP Individual"/>
    <n v="29"/>
    <s v="35135aaa6cc23891b40cb3f378c53a17a1127210ce60e125ccf03efcfdaec458"/>
    <s v="1fdf26a6fd55ee3b01ed15163fbd21c844fce1e79898ad2d3ed4519ab872f9ee"/>
    <x v="24"/>
    <n v="101345.86753"/>
    <n v="87587.134909999993"/>
    <n v="131206.34735999999"/>
    <n v="111393.50122999999"/>
    <n v="17558.033420000003"/>
    <n v="5917.0711499999998"/>
    <n v="23695.98604"/>
    <n v="-2360.9754100000027"/>
    <n v="35081594.755000003"/>
    <n v="34439164.060000002"/>
    <n v="141.197"/>
    <n v="136.08000000000001"/>
    <n v="0"/>
    <n v="0"/>
    <n v="21773.908440000003"/>
    <n v="5161.5221500000007"/>
    <n v="55197.707340000001"/>
    <n v="46588.641329999999"/>
    <n v="0"/>
    <n v="0"/>
    <n v="0"/>
    <n v="0"/>
    <n v="0"/>
    <n v="0"/>
    <s v="AP Individual"/>
    <s v="Accidentes y Enfermedades"/>
    <s v="Accidentes Personales"/>
    <x v="4"/>
    <x v="1"/>
    <n v="30687810.645959999"/>
    <n v="25680299.423299998"/>
    <n v="770211891.61088026"/>
    <n v="686509089.51392007"/>
    <n v="736376107.87258017"/>
    <n v="657385268.86126006"/>
    <n v="2929566.2910799994"/>
    <n v="2813051.1417699996"/>
    <n v="332143.84261000005"/>
    <n v="315618.19761999999"/>
    <n v="5351454.5433799997"/>
    <n v="4276537.5586099997"/>
    <n v="3.4594154035216707"/>
    <n v="3.113599095638528"/>
    <n v="13758.73262000001"/>
    <n v="15.708622772211655"/>
    <n v="1.8938003996571287"/>
    <n v="2.0480852490973653"/>
    <n v="0.33024795642546767"/>
    <n v="0.34106742085153136"/>
    <n v="1.315818005848202E-2"/>
    <n v="1.3762785952248264E-2"/>
    <n v="1.2758335795963853E-2"/>
    <n v="1.3323562157351154E-2"/>
    <m/>
    <m/>
    <m/>
    <n v="0"/>
    <m/>
    <n v="0"/>
    <m/>
    <n v="0"/>
    <m/>
    <n v="196.73520860062675"/>
    <n v="17.324863704780604"/>
    <n v="6.755639576611423"/>
    <n v="5.2862739474645233"/>
    <n v="321.85052794939571"/>
    <n v="18.478894778277933"/>
    <n v="39.447124689219024"/>
    <n v="11.078928259443192"/>
    <s v="Medianas"/>
    <n v="2024"/>
    <n v="3"/>
    <d v="2025-11-04T00:00:00"/>
    <x v="4"/>
    <x v="24"/>
  </r>
  <r>
    <n v="2025"/>
    <n v="9"/>
    <n v="41"/>
    <x v="38"/>
    <s v="MyT Carga"/>
    <n v="29"/>
    <s v="35135aaa6cc23891b40cb3f378c53a17a1127210ce60e125ccf03efcfdaec458"/>
    <s v="1fdf26a6fd55ee3b01ed15163fbd21c844fce1e79898ad2d3ed4519ab872f9ee"/>
    <x v="11"/>
    <n v="728315.26628999994"/>
    <n v="728788.7683"/>
    <n v="1020835.4545999999"/>
    <n v="949733.42431000003"/>
    <n v="855318.7191999997"/>
    <n v="443530.63404000015"/>
    <n v="1189803.8903700006"/>
    <n v="667061.6555600001"/>
    <n v="35081594.755000003"/>
    <n v="34439164.060000002"/>
    <n v="141.197"/>
    <n v="136.08000000000001"/>
    <n v="984.61005"/>
    <n v="789.98082999999997"/>
    <n v="70956.652319999994"/>
    <n v="110888.34354"/>
    <n v="233822.28803"/>
    <n v="212738.20871000001"/>
    <n v="0"/>
    <n v="0"/>
    <n v="0"/>
    <n v="0"/>
    <n v="0"/>
    <n v="0"/>
    <s v="MyT Carga"/>
    <s v="Daños Sin Autos"/>
    <s v="Maritimo y Transportes"/>
    <x v="17"/>
    <x v="1"/>
    <n v="30687810.645959999"/>
    <n v="25680299.423299998"/>
    <n v="770211891.61088026"/>
    <n v="686509089.51392007"/>
    <n v="736376107.87258017"/>
    <n v="657385268.86126006"/>
    <n v="10487824.847170001"/>
    <n v="8966667.9990099985"/>
    <n v="6063107.107259999"/>
    <n v="5296850.8747799993"/>
    <n v="5831055.9799199998"/>
    <n v="3077035.3174200002"/>
    <n v="6.94438815391283"/>
    <n v="8.1277545726067348"/>
    <n v="-473.50201000005472"/>
    <n v="-6.4971090471732662E-2"/>
    <n v="12.49028081359617"/>
    <n v="23.68477099284863"/>
    <n v="2.3733047453024527"/>
    <n v="2.8379294037310268"/>
    <n v="9.4560376725260048E-2"/>
    <n v="9.8905336349672135E-2"/>
    <n v="0.10615864806917791"/>
    <n v="0.11086174315442555"/>
    <m/>
    <m/>
    <m/>
    <n v="0"/>
    <m/>
    <n v="0"/>
    <m/>
    <n v="0"/>
    <m/>
    <n v="92.843211619710161"/>
    <n v="117.43797758859962"/>
    <n v="60.858598997703595"/>
    <n v="14.106937318917492"/>
    <n v="-36.010720284225116"/>
    <n v="9.9108098389327548"/>
    <n v="30.346402354465063"/>
    <n v="52.124319468704613"/>
    <s v="Grandes"/>
    <n v="2024"/>
    <n v="3"/>
    <d v="2025-11-04T00:00:00"/>
    <x v="17"/>
    <x v="11"/>
  </r>
  <r>
    <n v="2025"/>
    <n v="9"/>
    <n v="41"/>
    <x v="38"/>
    <s v="MyT Cascos"/>
    <n v="29"/>
    <s v="35135aaa6cc23891b40cb3f378c53a17a1127210ce60e125ccf03efcfdaec458"/>
    <s v="1fdf26a6fd55ee3b01ed15163fbd21c844fce1e79898ad2d3ed4519ab872f9ee"/>
    <x v="13"/>
    <n v="5102740.7136300001"/>
    <n v="2348246.5491200001"/>
    <n v="5120137.0437199995"/>
    <n v="2361875.5404700008"/>
    <n v="-4901330.7967600012"/>
    <n v="4095438.08843"/>
    <n v="-4816819.756579997"/>
    <n v="17591693.795290008"/>
    <n v="35081594.755000003"/>
    <n v="34439164.060000002"/>
    <n v="141.197"/>
    <n v="136.08000000000001"/>
    <n v="0"/>
    <n v="0"/>
    <n v="22259.036749999999"/>
    <n v="-1815.7679800000001"/>
    <n v="-93507.443599999999"/>
    <n v="7172.8830399999997"/>
    <n v="0"/>
    <n v="0"/>
    <n v="0"/>
    <n v="0"/>
    <n v="0"/>
    <n v="0"/>
    <s v="MyT Cascos"/>
    <s v="Daños Sin Autos"/>
    <s v="Maritimo y Transportes"/>
    <x v="18"/>
    <x v="1"/>
    <n v="30687810.645959999"/>
    <n v="25680299.423299998"/>
    <n v="770211891.61088026"/>
    <n v="686509089.51392007"/>
    <n v="736376107.87258017"/>
    <n v="657385268.86126006"/>
    <n v="9273622.9556900002"/>
    <n v="5743535.6412700005"/>
    <n v="-3535315.863200001"/>
    <n v="5844440.7108500013"/>
    <n v="5831055.9799199998"/>
    <n v="3077035.3174200002"/>
    <n v="55.024241744690741"/>
    <n v="40.88503485983"/>
    <n v="2754494.16451"/>
    <n v="117.30004098344105"/>
    <n v="87.509719186403828"/>
    <n v="76.315229007151359"/>
    <n v="16.627907322876315"/>
    <n v="9.1441556440319864"/>
    <n v="0.66251128672627169"/>
    <n v="0.69295305199024182"/>
    <n v="0.34205614827076308"/>
    <n v="0.35721009586778452"/>
    <m/>
    <m/>
    <m/>
    <n v="0"/>
    <m/>
    <n v="0"/>
    <m/>
    <n v="0"/>
    <m/>
    <n v="-219.67781445913502"/>
    <n v="-96.052907091045995"/>
    <n v="174.40409270333029"/>
    <n v="138.63911985288772"/>
    <n v="-1325.8745057284245"/>
    <n v="-1403.6242620791431"/>
    <n v="-23.804561319437035"/>
    <n v="-25.314339713533094"/>
    <s v="Grandes"/>
    <n v="2024"/>
    <n v="3"/>
    <d v="2025-11-04T00:00:00"/>
    <x v="18"/>
    <x v="13"/>
  </r>
  <r>
    <n v="2025"/>
    <n v="9"/>
    <n v="41"/>
    <x v="38"/>
    <s v="Maritimo y Transportes"/>
    <n v="29"/>
    <s v="35135aaa6cc23891b40cb3f378c53a17a1127210ce60e125ccf03efcfdaec458"/>
    <s v="1fdf26a6fd55ee3b01ed15163fbd21c844fce1e79898ad2d3ed4519ab872f9ee"/>
    <x v="13"/>
    <n v="5831055.9799199998"/>
    <n v="3077035.3174200002"/>
    <n v="6140972.4983200002"/>
    <n v="3311608.9647799996"/>
    <n v="-4046012.0775600001"/>
    <n v="4538968.7224700022"/>
    <n v="-3627015.8662100001"/>
    <n v="18258755.450850006"/>
    <n v="35081594.755000003"/>
    <n v="34439164.060000002"/>
    <n v="141.197"/>
    <n v="136.08000000000001"/>
    <n v="984.61005"/>
    <n v="789.98082999999997"/>
    <n v="93215.689069999993"/>
    <n v="109072.57556"/>
    <n v="140314.84443"/>
    <n v="219911.09174999999"/>
    <n v="0"/>
    <n v="0"/>
    <n v="0"/>
    <n v="0"/>
    <n v="0"/>
    <n v="0"/>
    <s v="Maritimo y Transportes"/>
    <s v="Daños Sin Autos"/>
    <s v="Maritimo y Transportes"/>
    <x v="19"/>
    <x v="1"/>
    <n v="30687810.645959999"/>
    <n v="25680299.423299998"/>
    <n v="770211891.61088026"/>
    <n v="686509089.51392007"/>
    <n v="736376107.87258017"/>
    <n v="657385268.86126006"/>
    <n v="19761447.802860003"/>
    <n v="14710203.640279999"/>
    <n v="2527791.244059999"/>
    <n v="11141291.585630003"/>
    <n v="5831055.9799199998"/>
    <n v="3077035.3174200002"/>
    <n v="29.507230634569659"/>
    <n v="20.917693545685211"/>
    <n v="2754020.6624999996"/>
    <n v="89.502406648005632"/>
    <n v="100"/>
    <n v="100"/>
    <n v="19.001212068178766"/>
    <n v="11.982085047763013"/>
    <n v="0.75707166345153176"/>
    <n v="0.79185838833991407"/>
    <n v="0.44821479633994105"/>
    <n v="0.46807183902221006"/>
    <m/>
    <m/>
    <m/>
    <n v="0"/>
    <m/>
    <n v="0"/>
    <m/>
    <n v="0"/>
    <m/>
    <n v="-189.13945710906449"/>
    <n v="-69.387296083127467"/>
    <n v="147.51110254645332"/>
    <n v="-160.06116355801274"/>
    <n v="-14.537922487470055"/>
    <n v="-36.194739740770707"/>
    <n v="66.433234094845361"/>
    <n v="49.598487594248411"/>
    <s v="Grandes"/>
    <n v="2024"/>
    <n v="3"/>
    <d v="2025-11-04T00:00:00"/>
    <x v="19"/>
    <x v="13"/>
  </r>
  <r>
    <n v="2025"/>
    <n v="9"/>
    <n v="41"/>
    <x v="38"/>
    <s v="Vida Individual"/>
    <n v="29"/>
    <s v="35135aaa6cc23891b40cb3f378c53a17a1127210ce60e125ccf03efcfdaec458"/>
    <s v="1fdf26a6fd55ee3b01ed15163fbd21c844fce1e79898ad2d3ed4519ab872f9ee"/>
    <x v="10"/>
    <n v="1929983.8726300001"/>
    <n v="1135703.1959000002"/>
    <n v="2575658.36735"/>
    <n v="1537040.2196700005"/>
    <n v="1206261.4131200002"/>
    <n v="1271289.7091300001"/>
    <n v="1552548.66824"/>
    <n v="1622691.8276899997"/>
    <n v="35081594.755000003"/>
    <n v="34439164.060000002"/>
    <n v="141.197"/>
    <n v="136.08000000000001"/>
    <n v="0"/>
    <n v="0"/>
    <n v="1206030.34721"/>
    <n v="1269552.19845"/>
    <n v="1140570.83048"/>
    <n v="1067281.54321"/>
    <n v="1233487.73477"/>
    <n v="473422.01504000003"/>
    <n v="678432.12049"/>
    <n v="649554.4216"/>
    <n v="18064.017370000001"/>
    <n v="12726.759259999999"/>
    <s v="Vida Individual"/>
    <s v="Vida"/>
    <s v="Vida"/>
    <x v="35"/>
    <x v="1"/>
    <n v="30687810.645959999"/>
    <n v="25680299.423299998"/>
    <n v="770211891.61088026"/>
    <n v="686509089.51392007"/>
    <n v="736376107.87258017"/>
    <n v="657385268.86126006"/>
    <n v="237940342.15414003"/>
    <n v="211843669.84491"/>
    <n v="117088322.10185003"/>
    <n v="108945740.33868003"/>
    <n v="8712961.6138500012"/>
    <n v="6620840.57259"/>
    <n v="0.8111209117198539"/>
    <n v="0.53610438146744932"/>
    <n v="794280.67672999995"/>
    <n v="69.937346271229231"/>
    <n v="22.150721627903476"/>
    <n v="17.153459344750928"/>
    <n v="6.2890894853852322"/>
    <n v="4.4224686682179613"/>
    <n v="0.2505783010690063"/>
    <n v="0.26209213634127815"/>
    <n v="0.16543163277038767"/>
    <n v="0.17276067014207588"/>
    <n v="0.5184021018053907"/>
    <n v="0.28512698365815797"/>
    <n v="7.5918262563050183E-3"/>
    <n v="760065.71973000001"/>
    <n v="160.54718529846591"/>
    <n v="28877.69889"/>
    <n v="4.4457705050898744"/>
    <n v="5337.2581100000025"/>
    <n v="41.937291347805392"/>
    <n v="-5.1151437428453406"/>
    <n v="62.501113622064665"/>
    <n v="111.93855170254699"/>
    <n v="1.030214962061482"/>
    <n v="-5.0034847970452878"/>
    <n v="6.8669122722362586"/>
    <n v="105.73918909555596"/>
    <n v="118.95194913908493"/>
    <s v="Medianas"/>
    <n v="2024"/>
    <n v="3"/>
    <d v="2025-11-04T00:00:00"/>
    <x v="35"/>
    <x v="10"/>
  </r>
  <r>
    <n v="2025"/>
    <n v="9"/>
    <n v="41"/>
    <x v="38"/>
    <s v="Vida Gpo y Col"/>
    <n v="29"/>
    <s v="35135aaa6cc23891b40cb3f378c53a17a1127210ce60e125ccf03efcfdaec458"/>
    <s v="1fdf26a6fd55ee3b01ed15163fbd21c844fce1e79898ad2d3ed4519ab872f9ee"/>
    <x v="25"/>
    <n v="6782977.7412199993"/>
    <n v="5485137.3766900003"/>
    <n v="8517007.9680299982"/>
    <n v="6658029.1122900005"/>
    <n v="2098211.2146999999"/>
    <n v="1909398.2514799996"/>
    <n v="2745620.3015400004"/>
    <n v="2357298.6125599998"/>
    <n v="35081594.755000003"/>
    <n v="34439164.060000002"/>
    <n v="141.197"/>
    <n v="136.08000000000001"/>
    <n v="63327.557839999994"/>
    <n v="65688.56753"/>
    <n v="1778305.34528"/>
    <n v="1910086.5905299999"/>
    <n v="5213726.7306300001"/>
    <n v="5142975.4421999995"/>
    <n v="6782977.7412199993"/>
    <n v="5485137.3766900003"/>
    <n v="0"/>
    <n v="0"/>
    <n v="0"/>
    <n v="0"/>
    <s v="Vida Gpo y Col"/>
    <s v="Vida"/>
    <s v="Vida"/>
    <x v="37"/>
    <x v="1"/>
    <n v="30687810.645959999"/>
    <n v="25680299.423299998"/>
    <n v="770211891.61088026"/>
    <n v="686509089.51392007"/>
    <n v="736376107.87258017"/>
    <n v="657385268.86126006"/>
    <n v="73920693.182379976"/>
    <n v="70894248.025429994"/>
    <n v="45785142.94049"/>
    <n v="42057026.428480007"/>
    <n v="8712961.6138500012"/>
    <n v="6620840.57259"/>
    <n v="9.1760202038213787"/>
    <n v="7.7370696910734758"/>
    <n v="1297840.364529999"/>
    <n v="23.661036641404575"/>
    <n v="77.849278372096492"/>
    <n v="82.846540655249072"/>
    <n v="22.103166040334543"/>
    <n v="21.359320178772055"/>
    <n v="0.8806638556350459"/>
    <n v="0.92112952453282204"/>
    <n v="0.79898976728388693"/>
    <n v="0.83438702333435288"/>
    <n v="9.1760202038213787"/>
    <m/>
    <m/>
    <n v="1297840.364529999"/>
    <n v="23.661036641404575"/>
    <n v="0"/>
    <m/>
    <n v="0"/>
    <m/>
    <n v="9.8886108790373619"/>
    <n v="30.933482236705846"/>
    <n v="34.810399819598025"/>
    <n v="4.5827337864319544"/>
    <n v="-6.8992288571291471"/>
    <n v="1.3756878527838357"/>
    <n v="34.108142546725276"/>
    <n v="37.139718281698158"/>
    <s v="Grandes"/>
    <n v="2024"/>
    <n v="3"/>
    <d v="2025-11-04T00:00:00"/>
    <x v="37"/>
    <x v="25"/>
  </r>
  <r>
    <n v="2025"/>
    <n v="9"/>
    <n v="41"/>
    <x v="38"/>
    <s v="Vida Total"/>
    <n v="29"/>
    <s v="35135aaa6cc23891b40cb3f378c53a17a1127210ce60e125ccf03efcfdaec458"/>
    <s v="1fdf26a6fd55ee3b01ed15163fbd21c844fce1e79898ad2d3ed4519ab872f9ee"/>
    <x v="16"/>
    <n v="8712961.6138500012"/>
    <n v="6620840.57259"/>
    <n v="11092666.335380003"/>
    <n v="8195069.3319600001"/>
    <n v="3304472.6278200001"/>
    <n v="3180687.9606099995"/>
    <n v="4298168.9697800009"/>
    <n v="3979990.4402499995"/>
    <n v="35081594.755000003"/>
    <n v="34439164.060000002"/>
    <n v="141.197"/>
    <n v="136.08000000000001"/>
    <n v="63327.557839999994"/>
    <n v="65688.56753"/>
    <n v="2984335.6924899998"/>
    <n v="3179638.7889800002"/>
    <n v="6354297.5611099992"/>
    <n v="6210256.9854100002"/>
    <n v="8016465.4759899992"/>
    <n v="5958559.3917300003"/>
    <n v="678432.12049"/>
    <n v="649554.4216"/>
    <n v="18064.017370000001"/>
    <n v="12726.759259999999"/>
    <s v="Vida Total"/>
    <s v="Totales"/>
    <s v="Vida Total"/>
    <x v="36"/>
    <x v="1"/>
    <n v="30687810.645959999"/>
    <n v="25680299.423299998"/>
    <n v="770211891.61088026"/>
    <n v="686509089.51392007"/>
    <n v="736376107.87258017"/>
    <n v="657385268.86126006"/>
    <n v="311861035.33652008"/>
    <n v="282737917.87033993"/>
    <n v="162873465.04233998"/>
    <n v="151002766.76715994"/>
    <n v="8712961.6138500012"/>
    <n v="6620840.57259"/>
    <n v="2.7938602860239019"/>
    <n v="2.3416882399290477"/>
    <n v="2092121.0412600012"/>
    <n v="31.599024600007652"/>
    <n v="100"/>
    <n v="100"/>
    <n v="28.392255525719783"/>
    <n v="25.781788846990018"/>
    <n v="1.1312421567040525"/>
    <n v="1.1832216608741004"/>
    <n v="0.96442140005427446"/>
    <n v="1.0071476934764285"/>
    <n v="2.5705248709059365"/>
    <n v="0.21754308606008566"/>
    <n v="5.7923290578791448E-3"/>
    <n v="2057906.084259999"/>
    <n v="34.536973603321066"/>
    <n v="28877.69889"/>
    <n v="4.4457705050898744"/>
    <n v="5337.2581100000025"/>
    <n v="41.937291347805392"/>
    <n v="3.891757655669581"/>
    <n v="37.925940389399358"/>
    <n v="48.040545996197423"/>
    <n v="2.0288587996583614"/>
    <n v="-6.1423045022246603"/>
    <n v="2.3193979901057205"/>
    <n v="46.965627023117904"/>
    <n v="51.199794089842818"/>
    <s v="Medianas"/>
    <n v="2024"/>
    <n v="3"/>
    <d v="2025-11-04T00:00:00"/>
    <x v="36"/>
    <x v="16"/>
  </r>
  <r>
    <n v="2025"/>
    <n v="9"/>
    <n v="41"/>
    <x v="38"/>
    <s v="Daños"/>
    <n v="29"/>
    <s v="35135aaa6cc23891b40cb3f378c53a17a1127210ce60e125ccf03efcfdaec458"/>
    <s v="1fdf26a6fd55ee3b01ed15163fbd21c844fce1e79898ad2d3ed4519ab872f9ee"/>
    <x v="11"/>
    <n v="16623394.48873"/>
    <n v="14782921.292100001"/>
    <n v="19138549.080329999"/>
    <n v="17013294.39457"/>
    <n v="-369868.2832699992"/>
    <n v="11282287.379590005"/>
    <n v="561008.08645999921"/>
    <n v="27766074.787960019"/>
    <n v="35081594.755000003"/>
    <n v="34439164.060000002"/>
    <n v="141.197"/>
    <n v="136.08000000000001"/>
    <n v="106303.13381"/>
    <n v="90695.298140000014"/>
    <n v="2240877.42967"/>
    <n v="2253460.3742900002"/>
    <n v="4140191.5828899997"/>
    <n v="3810336.7127499999"/>
    <n v="0"/>
    <n v="0"/>
    <n v="0"/>
    <n v="0"/>
    <n v="0"/>
    <n v="0"/>
    <s v="Daños"/>
    <s v="Totales"/>
    <s v="Daños Total"/>
    <x v="23"/>
    <x v="1"/>
    <n v="30687810.645959999"/>
    <n v="25680299.423299998"/>
    <n v="770211891.61088026"/>
    <n v="686509089.51392007"/>
    <n v="736376107.87258017"/>
    <n v="657385268.86126006"/>
    <n v="283175278.75795996"/>
    <n v="248348596.68529999"/>
    <n v="126891670.49083996"/>
    <n v="126522432.59303005"/>
    <n v="16623394.48873"/>
    <n v="14782921.292100001"/>
    <n v="5.8703551247983796"/>
    <n v="5.9524883528262826"/>
    <n v="1840473.1966299992"/>
    <n v="12.449996589060852"/>
    <n v="100"/>
    <n v="100"/>
    <n v="54.169372590672069"/>
    <n v="57.565221683853515"/>
    <n v="2.1582884748718381"/>
    <n v="2.2574597832560928"/>
    <n v="2.1533467681494192"/>
    <n v="2.2487454453774669"/>
    <m/>
    <m/>
    <m/>
    <n v="0"/>
    <m/>
    <n v="0"/>
    <m/>
    <n v="0"/>
    <m/>
    <n v="-103.2783093607339"/>
    <n v="-2.2249865003249196"/>
    <n v="76.319741928270048"/>
    <n v="-0.29148350072095491"/>
    <n v="-0.55838322091484871"/>
    <n v="8.6568430825614939"/>
    <n v="54.124969456263386"/>
    <n v="59.140714959640164"/>
    <s v="Grandes"/>
    <n v="2024"/>
    <n v="3"/>
    <d v="2025-11-04T00:00:00"/>
    <x v="23"/>
    <x v="11"/>
  </r>
  <r>
    <n v="2025"/>
    <n v="9"/>
    <n v="41"/>
    <x v="38"/>
    <s v="Daños Sin Autos"/>
    <n v="29"/>
    <s v="35135aaa6cc23891b40cb3f378c53a17a1127210ce60e125ccf03efcfdaec458"/>
    <s v="1fdf26a6fd55ee3b01ed15163fbd21c844fce1e79898ad2d3ed4519ab872f9ee"/>
    <x v="13"/>
    <n v="13618186.02722"/>
    <n v="12302291.371450001"/>
    <n v="15180721.749569999"/>
    <n v="13717665.660630001"/>
    <n v="-2147573.5660299999"/>
    <n v="9561928.2771799974"/>
    <n v="-1845072.9667200008"/>
    <n v="25500838.888080012"/>
    <n v="35081594.755000003"/>
    <n v="34439164.060000002"/>
    <n v="141.197"/>
    <n v="136.08000000000001"/>
    <n v="105637.67444"/>
    <n v="93382.908180000013"/>
    <n v="470964.67998999998"/>
    <n v="551304.87900000007"/>
    <n v="1306498.5880200001"/>
    <n v="1231275.11775"/>
    <n v="0"/>
    <n v="0"/>
    <n v="0"/>
    <n v="0"/>
    <n v="0"/>
    <n v="0"/>
    <s v="Daños Sin Autos"/>
    <s v="Totales"/>
    <s v="Daños Sin Autos Total"/>
    <x v="24"/>
    <x v="1"/>
    <n v="30687810.645959999"/>
    <n v="25680299.423299998"/>
    <n v="770211891.61088026"/>
    <n v="686509089.51392007"/>
    <n v="736376107.87258017"/>
    <n v="657385268.86126006"/>
    <n v="128019015.01128"/>
    <n v="109121030.81238005"/>
    <n v="38205787.818519995"/>
    <n v="42701209.275690004"/>
    <n v="16623394.48873"/>
    <n v="14782921.292100001"/>
    <n v="10.637627563389763"/>
    <n v="11.273987497975758"/>
    <n v="1315894.6557699982"/>
    <n v="10.696337910056354"/>
    <n v="81.921812277586199"/>
    <n v="83.219623025554156"/>
    <n v="44.3765317256766"/>
    <n v="47.905560479127459"/>
    <n v="1.7681090327932851"/>
    <n v="1.8493519658810604"/>
    <n v="1.7920070628869005"/>
    <n v="1.8713974824474469"/>
    <m/>
    <m/>
    <m/>
    <n v="0"/>
    <m/>
    <n v="0"/>
    <m/>
    <n v="0"/>
    <m/>
    <n v="-122.45962847426171"/>
    <n v="-15.76989447594147"/>
    <n v="77.724774909578386"/>
    <n v="-5.6210686617198302"/>
    <n v="-14.572734991159052"/>
    <n v="6.1093957951056099"/>
    <n v="36.047852198887362"/>
    <n v="44.775117360240351"/>
    <s v="Grandes"/>
    <n v="2024"/>
    <n v="3"/>
    <d v="2025-11-04T00:00:00"/>
    <x v="24"/>
    <x v="13"/>
  </r>
  <r>
    <n v="2025"/>
    <n v="9"/>
    <n v="41"/>
    <x v="38"/>
    <s v="Total General"/>
    <n v="29"/>
    <s v="35135aaa6cc23891b40cb3f378c53a17a1127210ce60e125ccf03efcfdaec458"/>
    <s v="1fdf26a6fd55ee3b01ed15163fbd21c844fce1e79898ad2d3ed4519ab872f9ee"/>
    <x v="0"/>
    <n v="30687810.645959999"/>
    <n v="25680299.423299998"/>
    <n v="36895458.428290002"/>
    <n v="30605746.639409993"/>
    <n v="6624038.0841699988"/>
    <n v="17319858.873689994"/>
    <n v="9632911.9635800011"/>
    <n v="35366752.677459992"/>
    <n v="35081594.755000003"/>
    <n v="34439164.060000002"/>
    <n v="141.197"/>
    <n v="136.08000000000001"/>
    <n v="169630.69164999999"/>
    <n v="156383.86567000003"/>
    <n v="8918574.6650799997"/>
    <n v="8289227.1477600001"/>
    <n v="15239619.840190001"/>
    <n v="13998709.576510001"/>
    <n v="8016465.4759899992"/>
    <n v="5958559.3917300003"/>
    <n v="678432.12049"/>
    <n v="649554.4216"/>
    <n v="18064.017370000001"/>
    <n v="12726.759259999999"/>
    <s v="Total General"/>
    <s v="Totales"/>
    <s v="Total General"/>
    <x v="26"/>
    <x v="1"/>
    <n v="30687810.645959999"/>
    <n v="25680299.423299998"/>
    <n v="770211891.61088026"/>
    <n v="686509089.51392007"/>
    <n v="736376107.87258017"/>
    <n v="657385268.86126006"/>
    <n v="770211891.61088026"/>
    <n v="686509089.51392007"/>
    <n v="414187189.75591999"/>
    <n v="392042358.71284997"/>
    <n v="30687810.645959999"/>
    <n v="25680299.423299998"/>
    <n v="3.984333529540443"/>
    <n v="3.7407078530428239"/>
    <n v="5007511.2226600014"/>
    <n v="19.499426934705589"/>
    <n v="100"/>
    <n v="100"/>
    <n v="100"/>
    <n v="100"/>
    <n v="3.984333529540443"/>
    <n v="4.1674098762680263"/>
    <n v="3.7407078530428239"/>
    <n v="3.9064306183471502"/>
    <n v="1.0408129974757658"/>
    <n v="8.8083828343791859E-2"/>
    <n v="2.345330884494594E-3"/>
    <n v="2057906.084259999"/>
    <n v="34.536973603321066"/>
    <n v="28877.69889"/>
    <n v="4.4457705050898744"/>
    <n v="5337.2581100000025"/>
    <n v="41.937291347805392"/>
    <n v="-61.754664789836433"/>
    <n v="21.585241647214225"/>
    <n v="67.444146924453335"/>
    <n v="1.5992860832015436"/>
    <n v="7.5923545838657347"/>
    <n v="8.864461805552871"/>
    <n v="58.522290966602007"/>
    <n v="59.21422330004917"/>
    <s v="Medianas"/>
    <n v="2024"/>
    <n v="3"/>
    <d v="2025-11-04T00:00:00"/>
    <x v="26"/>
    <x v="0"/>
  </r>
  <r>
    <n v="2025"/>
    <n v="9"/>
    <n v="41"/>
    <x v="38"/>
    <s v="Total General Sin Pensiones"/>
    <n v="29"/>
    <s v="35135aaa6cc23891b40cb3f378c53a17a1127210ce60e125ccf03efcfdaec458"/>
    <s v="1fdf26a6fd55ee3b01ed15163fbd21c844fce1e79898ad2d3ed4519ab872f9ee"/>
    <x v="0"/>
    <n v="30687810.645959999"/>
    <n v="25680299.423299998"/>
    <n v="36895458.428290002"/>
    <n v="30605746.639409993"/>
    <n v="6624038.0841699988"/>
    <n v="17319858.873689994"/>
    <n v="9632911.9635800011"/>
    <n v="35366752.677459992"/>
    <n v="35081594.755000003"/>
    <n v="34439164.060000002"/>
    <n v="141.197"/>
    <n v="136.08000000000001"/>
    <n v="169630.69164999999"/>
    <n v="156383.86567000003"/>
    <n v="8918574.6650799997"/>
    <n v="8289227.1477600001"/>
    <n v="15239619.840190001"/>
    <n v="13998709.576510001"/>
    <n v="8016465.4759899992"/>
    <n v="5958559.3917300003"/>
    <n v="678432.12049"/>
    <n v="649554.4216"/>
    <n v="18064.017370000001"/>
    <n v="12726.759259999999"/>
    <s v="Total General Sin Pensiones"/>
    <s v="Totales"/>
    <s v="Total General Sin Pensiones"/>
    <x v="25"/>
    <x v="1"/>
    <n v="30687810.645959999"/>
    <n v="25680299.423299998"/>
    <n v="770211891.61088026"/>
    <n v="686509089.51392007"/>
    <n v="736376107.87258017"/>
    <n v="657385268.86126006"/>
    <n v="736376107.87258017"/>
    <n v="657385268.86126006"/>
    <n v="388158878.08341002"/>
    <n v="368517055.66387999"/>
    <n v="30687810.645959999"/>
    <n v="25680299.423299998"/>
    <n v="4.1674098762680263"/>
    <n v="3.9064306183471502"/>
    <n v="5007511.2226600014"/>
    <n v="19.499426934705589"/>
    <n v="100"/>
    <n v="100"/>
    <n v="100"/>
    <n v="100"/>
    <n v="3.984333529540443"/>
    <n v="4.1674098762680263"/>
    <n v="3.7407078530428239"/>
    <n v="3.9064306183471502"/>
    <n v="1.0886373675471204"/>
    <n v="9.2131196712780014E-2"/>
    <n v="2.4530966142E-3"/>
    <n v="2057906.084259999"/>
    <n v="34.536973603321066"/>
    <n v="28877.69889"/>
    <n v="4.4457705050898744"/>
    <n v="5337.2581100000025"/>
    <n v="41.937291347805392"/>
    <n v="-61.754664789836433"/>
    <n v="21.585241647214225"/>
    <n v="67.444146924453335"/>
    <n v="1.7065275221520464"/>
    <n v="7.5923545838657347"/>
    <n v="8.864461805552871"/>
    <n v="58.522290966602007"/>
    <n v="59.21422330004917"/>
    <s v="Medianas"/>
    <n v="2024"/>
    <n v="3"/>
    <d v="2025-11-04T00:00:00"/>
    <x v="25"/>
    <x v="0"/>
  </r>
  <r>
    <n v="2025"/>
    <n v="9"/>
    <n v="702"/>
    <x v="39"/>
    <s v="Total General"/>
    <n v="244"/>
    <s v="82c01ce15b431d420eb6a1febfba7d7a2b69e5bcdcb929cb42cd3e9179d43fc4"/>
    <s v="1fdf26a6fd55ee3b01ed15163fbd21c844fce1e79898ad2d3ed4519ab872f9ee"/>
    <x v="51"/>
    <n v="144964.70387999999"/>
    <n v="206857.00487999999"/>
    <n v="353538.96403999999"/>
    <n v="310310.53753999999"/>
    <n v="211895.22417999999"/>
    <n v="176849.60212"/>
    <n v="276099.13046000001"/>
    <n v="234959.47930000001"/>
    <n v="35081594.755000003"/>
    <n v="34439164.060000002"/>
    <n v="141.197"/>
    <n v="136.08000000000001"/>
    <n v="0"/>
    <n v="0"/>
    <n v="202870.51536000002"/>
    <n v="172320.10044000001"/>
    <n v="235033.88712999999"/>
    <n v="252773.71277000001"/>
    <n v="0"/>
    <n v="0"/>
    <n v="0"/>
    <n v="0"/>
    <n v="0"/>
    <n v="0"/>
    <s v="Total General"/>
    <s v="Totales"/>
    <s v="Total General"/>
    <x v="26"/>
    <x v="1"/>
    <n v="144964.70387999999"/>
    <n v="206857.00487999999"/>
    <n v="770211891.61088026"/>
    <n v="686509089.51392007"/>
    <n v="736376107.87258017"/>
    <n v="657385268.86126006"/>
    <n v="770211891.61088026"/>
    <n v="686509089.51392007"/>
    <n v="414187189.75591999"/>
    <n v="392042358.71284997"/>
    <n v="144964.70387999999"/>
    <n v="206857.00487999999"/>
    <n v="1.882140557149925E-2"/>
    <n v="3.0131721202186008E-2"/>
    <n v="-61892.301000000007"/>
    <n v="-29.920331214262919"/>
    <n v="100"/>
    <n v="100"/>
    <n v="100"/>
    <n v="100"/>
    <n v="1.882140557149925E-2"/>
    <n v="1.9686231306282977E-2"/>
    <n v="3.0131721202186008E-2"/>
    <n v="3.1466632228970254E-2"/>
    <m/>
    <m/>
    <m/>
    <n v="0"/>
    <m/>
    <n v="0"/>
    <m/>
    <n v="0"/>
    <m/>
    <n v="19.816624770362811"/>
    <n v="146.17021834184152"/>
    <n v="85.49364921076392"/>
    <n v="5.1159289669212023E-2"/>
    <n v="17.728874833517949"/>
    <n v="-7.0180658604091395"/>
    <n v="86.315432143531694"/>
    <n v="68.171685477751737"/>
    <s v="Resto"/>
    <n v="2024"/>
    <n v="3"/>
    <d v="2025-11-04T00:00:00"/>
    <x v="26"/>
    <x v="51"/>
  </r>
  <r>
    <n v="2025"/>
    <n v="9"/>
    <n v="702"/>
    <x v="39"/>
    <s v="GMM. Individual"/>
    <n v="244"/>
    <s v="82c01ce15b431d420eb6a1febfba7d7a2b69e5bcdcb929cb42cd3e9179d43fc4"/>
    <s v="1fdf26a6fd55ee3b01ed15163fbd21c844fce1e79898ad2d3ed4519ab872f9ee"/>
    <x v="45"/>
    <n v="14.65691"/>
    <n v="12.61923"/>
    <n v="14.65691"/>
    <n v="12.619230000000002"/>
    <n v="6.8169999999999981E-2"/>
    <n v="6.4369999999999997E-2"/>
    <n v="0.33945999999999998"/>
    <n v="0.44344"/>
    <n v="35081594.755000003"/>
    <n v="34439164.060000002"/>
    <n v="141.197"/>
    <n v="136.08000000000001"/>
    <n v="0"/>
    <n v="0"/>
    <n v="6.8170000000000008E-2"/>
    <n v="6.4370000000000011E-2"/>
    <n v="11.478629999999999"/>
    <n v="9.8715799999999998"/>
    <n v="0"/>
    <n v="0"/>
    <n v="0"/>
    <n v="0"/>
    <n v="0"/>
    <n v="0"/>
    <s v="GMM. Individual"/>
    <s v="Accidentes y Enfermedades"/>
    <s v="Gastos Medicos"/>
    <x v="38"/>
    <x v="1"/>
    <n v="144964.70387999999"/>
    <n v="206857.00487999999"/>
    <n v="770211891.61088026"/>
    <n v="686509089.51392007"/>
    <n v="736376107.87258017"/>
    <n v="657385268.86126006"/>
    <n v="64432853.400370002"/>
    <n v="58098326.261530012"/>
    <n v="45110846.690220006"/>
    <n v="40981977.13877999"/>
    <n v="144964.70387999999"/>
    <n v="206857.00487999999"/>
    <n v="2.2747572436262513E-5"/>
    <n v="2.1720470815621175E-5"/>
    <n v="2.0376799999999999"/>
    <n v="16.147419454277312"/>
    <n v="1.0110674948939854E-2"/>
    <n v="6.100460560821014E-3"/>
    <n v="1.0110674948939854E-2"/>
    <n v="6.100460560821014E-3"/>
    <n v="1.9029711381559446E-6"/>
    <n v="1.9904108570747082E-6"/>
    <n v="1.838173768235901E-6"/>
    <n v="1.9196094889469243E-6"/>
    <m/>
    <m/>
    <m/>
    <n v="0"/>
    <m/>
    <n v="0"/>
    <m/>
    <n v="0"/>
    <m/>
    <n v="5.9033711356221596"/>
    <n v="0.46510485497966481"/>
    <n v="0.51009451448305476"/>
    <n v="1.5111664932411738E-7"/>
    <n v="5.9033711356221819"/>
    <n v="16.279562136962866"/>
    <n v="0.59388620418987292"/>
    <n v="0.6520739334534088"/>
    <s v="Resto"/>
    <n v="2024"/>
    <n v="3"/>
    <d v="2025-11-04T00:00:00"/>
    <x v="38"/>
    <x v="45"/>
  </r>
  <r>
    <n v="2025"/>
    <n v="9"/>
    <n v="702"/>
    <x v="39"/>
    <s v="Salud"/>
    <n v="244"/>
    <s v="82c01ce15b431d420eb6a1febfba7d7a2b69e5bcdcb929cb42cd3e9179d43fc4"/>
    <s v="1fdf26a6fd55ee3b01ed15163fbd21c844fce1e79898ad2d3ed4519ab872f9ee"/>
    <x v="19"/>
    <n v="144950.04697"/>
    <n v="206844.38565000001"/>
    <n v="353524.30712999997"/>
    <n v="310297.91830999998"/>
    <n v="211895.15601000001"/>
    <n v="176849.53774999999"/>
    <n v="276098.79099999997"/>
    <n v="234959.03585999997"/>
    <n v="35081594.755000003"/>
    <n v="34439164.060000002"/>
    <n v="141.197"/>
    <n v="136.08000000000001"/>
    <n v="0"/>
    <n v="0"/>
    <n v="202870.44719000001"/>
    <n v="172320.03607"/>
    <n v="235022.40849999999"/>
    <n v="252763.84119000001"/>
    <n v="0"/>
    <n v="0"/>
    <n v="0"/>
    <n v="0"/>
    <n v="0"/>
    <n v="0"/>
    <s v="Salud"/>
    <s v="Accidentes y Enfermedades"/>
    <s v="Salud"/>
    <x v="30"/>
    <x v="1"/>
    <n v="144964.70387999999"/>
    <n v="206857.00487999999"/>
    <n v="770211891.61088026"/>
    <n v="686509089.51392007"/>
    <n v="736376107.87258017"/>
    <n v="657385268.86126006"/>
    <n v="3492067.6270599999"/>
    <n v="3648127.9097899995"/>
    <n v="2693586.2428799998"/>
    <n v="2373173.3838999998"/>
    <n v="144964.70387999999"/>
    <n v="206857.00487999999"/>
    <n v="4.1508373390819644"/>
    <n v="5.6698775581557603"/>
    <n v="-61894.338680000015"/>
    <n v="-29.923141730678161"/>
    <n v="99.989889325051067"/>
    <n v="99.993899539439184"/>
    <n v="99.989889325051067"/>
    <n v="99.993899539439184"/>
    <n v="1.8819502600361096E-2"/>
    <n v="1.9684240895425906E-2"/>
    <n v="3.0129883028417775E-2"/>
    <n v="3.1464712619481305E-2"/>
    <m/>
    <m/>
    <m/>
    <n v="0"/>
    <m/>
    <n v="0"/>
    <m/>
    <n v="0"/>
    <m/>
    <n v="19.816629834532897"/>
    <n v="146.1849516018822"/>
    <n v="85.498833915292195"/>
    <n v="7.866655711139968"/>
    <n v="17.728879250924589"/>
    <n v="-7.018975738964162"/>
    <n v="86.319618833282448"/>
    <n v="68.174322426311278"/>
    <s v="Grandes"/>
    <n v="2024"/>
    <n v="3"/>
    <d v="2025-11-04T00:00:00"/>
    <x v="30"/>
    <x v="19"/>
  </r>
  <r>
    <n v="2025"/>
    <n v="9"/>
    <n v="702"/>
    <x v="39"/>
    <s v="Gastos Medicos"/>
    <n v="244"/>
    <s v="82c01ce15b431d420eb6a1febfba7d7a2b69e5bcdcb929cb42cd3e9179d43fc4"/>
    <s v="1fdf26a6fd55ee3b01ed15163fbd21c844fce1e79898ad2d3ed4519ab872f9ee"/>
    <x v="2"/>
    <n v="14.65691"/>
    <n v="12.61923"/>
    <n v="14.656909999999998"/>
    <n v="12.61923"/>
    <n v="6.8169999999999981E-2"/>
    <n v="6.4369999999999997E-2"/>
    <n v="0.33946000000000009"/>
    <n v="0.44344"/>
    <n v="35081594.755000003"/>
    <n v="34439164.060000002"/>
    <n v="141.197"/>
    <n v="136.08000000000001"/>
    <n v="0"/>
    <n v="0"/>
    <n v="6.8170000000000008E-2"/>
    <n v="6.4370000000000011E-2"/>
    <n v="11.478629999999999"/>
    <n v="9.8715799999999998"/>
    <n v="0"/>
    <n v="0"/>
    <n v="0"/>
    <n v="0"/>
    <n v="0"/>
    <n v="0"/>
    <s v="Gastos Medicos"/>
    <s v="Accidentes y Enfermedades"/>
    <s v="Gastos Medicos"/>
    <x v="28"/>
    <x v="1"/>
    <n v="144964.70387999999"/>
    <n v="206857.00487999999"/>
    <n v="770211891.61088026"/>
    <n v="686509089.51392007"/>
    <n v="736376107.87258017"/>
    <n v="657385268.86126006"/>
    <n v="132603313.30395003"/>
    <n v="117579278.29793002"/>
    <n v="94497674.830779999"/>
    <n v="87465178.161119998"/>
    <n v="144964.70387999999"/>
    <n v="206857.00487999999"/>
    <n v="1.1053200432785412E-5"/>
    <n v="1.0732528879812117E-5"/>
    <n v="2.0376799999999999"/>
    <n v="16.147419454277312"/>
    <n v="1.0110674948939854E-2"/>
    <n v="6.100460560821014E-3"/>
    <n v="1.0110674948939854E-2"/>
    <n v="6.100460560821014E-3"/>
    <n v="1.9029711381559446E-6"/>
    <n v="1.9904108570747082E-6"/>
    <n v="1.838173768235901E-6"/>
    <n v="1.9196094889469243E-6"/>
    <m/>
    <m/>
    <m/>
    <n v="0"/>
    <m/>
    <n v="0"/>
    <m/>
    <n v="0"/>
    <m/>
    <n v="5.9033711356221596"/>
    <n v="0.46510485497966481"/>
    <n v="0.51009451448305476"/>
    <n v="7.2139341123550583E-8"/>
    <n v="5.9033711356221819"/>
    <n v="16.279562136962866"/>
    <n v="0.59388620418987292"/>
    <n v="0.6520739334534088"/>
    <s v="Resto"/>
    <n v="2024"/>
    <n v="3"/>
    <d v="2025-11-04T00:00:00"/>
    <x v="28"/>
    <x v="2"/>
  </r>
  <r>
    <n v="2025"/>
    <n v="9"/>
    <n v="702"/>
    <x v="39"/>
    <s v="Total General Sin Pensiones"/>
    <n v="244"/>
    <s v="82c01ce15b431d420eb6a1febfba7d7a2b69e5bcdcb929cb42cd3e9179d43fc4"/>
    <s v="1fdf26a6fd55ee3b01ed15163fbd21c844fce1e79898ad2d3ed4519ab872f9ee"/>
    <x v="50"/>
    <n v="144964.70387999999"/>
    <n v="206857.00487999999"/>
    <n v="353538.96403999999"/>
    <n v="310310.53753999999"/>
    <n v="211895.22417999999"/>
    <n v="176849.60212"/>
    <n v="276099.13045999996"/>
    <n v="234959.47930000001"/>
    <n v="35081594.755000003"/>
    <n v="34439164.060000002"/>
    <n v="141.197"/>
    <n v="136.08000000000001"/>
    <n v="0"/>
    <n v="0"/>
    <n v="202870.51536000002"/>
    <n v="172320.10044000001"/>
    <n v="235033.88712999999"/>
    <n v="252773.71277000001"/>
    <n v="0"/>
    <n v="0"/>
    <n v="0"/>
    <n v="0"/>
    <n v="0"/>
    <n v="0"/>
    <s v="Total General Sin Pensiones"/>
    <s v="Totales"/>
    <s v="Total General Sin Pensiones"/>
    <x v="25"/>
    <x v="1"/>
    <n v="144964.70387999999"/>
    <n v="206857.00487999999"/>
    <n v="770211891.61088026"/>
    <n v="686509089.51392007"/>
    <n v="736376107.87258017"/>
    <n v="657385268.86126006"/>
    <n v="736376107.87258017"/>
    <n v="657385268.86126006"/>
    <n v="388158878.08341002"/>
    <n v="368517055.66387999"/>
    <n v="144964.70387999999"/>
    <n v="206857.00487999999"/>
    <n v="1.9686231306282977E-2"/>
    <n v="3.1466632228970254E-2"/>
    <n v="-61892.301000000007"/>
    <n v="-29.920331214262919"/>
    <n v="100"/>
    <n v="100"/>
    <n v="100"/>
    <n v="100"/>
    <n v="1.882140557149925E-2"/>
    <n v="1.9686231306282977E-2"/>
    <n v="3.0131721202186008E-2"/>
    <n v="3.1466632228970254E-2"/>
    <m/>
    <m/>
    <m/>
    <n v="0"/>
    <m/>
    <n v="0"/>
    <m/>
    <n v="0"/>
    <m/>
    <n v="19.816624770362811"/>
    <n v="146.17021834184152"/>
    <n v="85.49364921076392"/>
    <n v="5.4589817763865914E-2"/>
    <n v="17.728874833517949"/>
    <n v="-7.0180658604091395"/>
    <n v="86.315432143531694"/>
    <n v="68.171685477751737"/>
    <s v="Resto"/>
    <n v="2024"/>
    <n v="3"/>
    <d v="2025-11-04T00:00:00"/>
    <x v="25"/>
    <x v="50"/>
  </r>
  <r>
    <n v="2025"/>
    <n v="9"/>
    <n v="702"/>
    <x v="39"/>
    <s v="Salud Gpo y Col"/>
    <n v="244"/>
    <s v="82c01ce15b431d420eb6a1febfba7d7a2b69e5bcdcb929cb42cd3e9179d43fc4"/>
    <s v="1fdf26a6fd55ee3b01ed15163fbd21c844fce1e79898ad2d3ed4519ab872f9ee"/>
    <x v="19"/>
    <n v="59946.46357"/>
    <n v="125025.7141"/>
    <n v="237657.72349999999"/>
    <n v="197711.82184999998"/>
    <n v="136498.39212"/>
    <n v="116265.98090000001"/>
    <n v="180315.80869000001"/>
    <n v="153347.99617999999"/>
    <n v="35081594.755000003"/>
    <n v="34439164.060000002"/>
    <n v="141.197"/>
    <n v="136.08000000000001"/>
    <n v="0"/>
    <n v="0"/>
    <n v="136498.39212"/>
    <n v="116140.231"/>
    <n v="151421.93304"/>
    <n v="166068.75847"/>
    <n v="0"/>
    <n v="0"/>
    <n v="0"/>
    <n v="0"/>
    <n v="0"/>
    <n v="0"/>
    <s v="Salud Gpo y Col"/>
    <s v="Accidentes y Enfermedades"/>
    <s v="Salud"/>
    <x v="27"/>
    <x v="1"/>
    <n v="144964.70387999999"/>
    <n v="206857.00487999999"/>
    <n v="770211891.61088026"/>
    <n v="686509089.51392007"/>
    <n v="736376107.87258017"/>
    <n v="657385268.86126006"/>
    <n v="1419743.8582400002"/>
    <n v="1839872.5384300002"/>
    <n v="1307140.9823599996"/>
    <n v="1267208.4786499999"/>
    <n v="144964.70387999999"/>
    <n v="206857.00487999999"/>
    <n v="4.222343574305949"/>
    <n v="6.7953464975724316"/>
    <n v="-65079.250529999998"/>
    <n v="-52.052692518874409"/>
    <n v="41.352454746241506"/>
    <n v="60.440647959941593"/>
    <n v="41.352454746241506"/>
    <n v="60.440647959941593"/>
    <n v="7.7831132215608057E-3"/>
    <n v="8.1407398921710967E-3"/>
    <n v="1.8211807536084326E-2"/>
    <n v="1.9018636410361431E-2"/>
    <m/>
    <m/>
    <m/>
    <n v="0"/>
    <m/>
    <n v="0"/>
    <m/>
    <n v="0"/>
    <m/>
    <n v="17.401832473595036"/>
    <n v="227.70049139030473"/>
    <n v="92.993654734902265"/>
    <n v="10.442514920889153"/>
    <n v="17.528948362432661"/>
    <n v="-8.8197356112865286"/>
    <n v="90.144399414015041"/>
    <n v="69.935026955103368"/>
    <s v="Grandes"/>
    <n v="2024"/>
    <n v="3"/>
    <d v="2025-11-04T00:00:00"/>
    <x v="27"/>
    <x v="19"/>
  </r>
  <r>
    <n v="2025"/>
    <n v="9"/>
    <n v="702"/>
    <x v="39"/>
    <s v="Salud Individual"/>
    <n v="244"/>
    <s v="82c01ce15b431d420eb6a1febfba7d7a2b69e5bcdcb929cb42cd3e9179d43fc4"/>
    <s v="1fdf26a6fd55ee3b01ed15163fbd21c844fce1e79898ad2d3ed4519ab872f9ee"/>
    <x v="1"/>
    <n v="85003.583400000003"/>
    <n v="81818.671549999999"/>
    <n v="115866.58363000001"/>
    <n v="112586.09646000002"/>
    <n v="75396.763890000002"/>
    <n v="60583.556850000001"/>
    <n v="95782.982309999978"/>
    <n v="81611.039680000016"/>
    <n v="35081594.755000003"/>
    <n v="34439164.060000002"/>
    <n v="141.197"/>
    <n v="136.08000000000001"/>
    <n v="0"/>
    <n v="0"/>
    <n v="66372.055070000002"/>
    <n v="56179.805070000002"/>
    <n v="83600.475459999987"/>
    <n v="86695.082720000006"/>
    <n v="0"/>
    <n v="0"/>
    <n v="0"/>
    <n v="0"/>
    <n v="0"/>
    <n v="0"/>
    <s v="Salud Individual"/>
    <s v="Accidentes y Enfermedades"/>
    <s v="Salud"/>
    <x v="31"/>
    <x v="1"/>
    <n v="144964.70387999999"/>
    <n v="206857.00487999999"/>
    <n v="770211891.61088026"/>
    <n v="686509089.51392007"/>
    <n v="736376107.87258017"/>
    <n v="657385268.86126006"/>
    <n v="2072323.7688199999"/>
    <n v="1808255.37136"/>
    <n v="1386445.2605200002"/>
    <n v="1105964.9052499998"/>
    <n v="144964.70387999999"/>
    <n v="206857.00487999999"/>
    <n v="4.1018485952319033"/>
    <n v="4.5247299051827881"/>
    <n v="3184.9118500000041"/>
    <n v="3.8926467390193231"/>
    <n v="58.637434578809568"/>
    <n v="39.553251579497591"/>
    <n v="58.637434578809568"/>
    <n v="39.553251579497591"/>
    <n v="1.1036389378800292E-2"/>
    <n v="1.1543501003254809E-2"/>
    <n v="1.1918075492333449E-2"/>
    <n v="1.2446076209119873E-2"/>
    <m/>
    <m/>
    <m/>
    <n v="0"/>
    <m/>
    <n v="0"/>
    <m/>
    <n v="0"/>
    <m/>
    <n v="24.45087051702215"/>
    <n v="88.698335851568345"/>
    <n v="74.04612627201719"/>
    <n v="5.4381349222342674"/>
    <n v="18.142195380173476"/>
    <n v="-3.5695303158019942"/>
    <n v="79.391958843292471"/>
    <n v="64.801605013106098"/>
    <s v="Grandes"/>
    <n v="2024"/>
    <n v="3"/>
    <d v="2025-11-04T00:00:00"/>
    <x v="31"/>
    <x v="1"/>
  </r>
  <r>
    <n v="2025"/>
    <n v="9"/>
    <n v="702"/>
    <x v="39"/>
    <s v="Accidentes y Enfermedades Total"/>
    <n v="244"/>
    <s v="82c01ce15b431d420eb6a1febfba7d7a2b69e5bcdcb929cb42cd3e9179d43fc4"/>
    <s v="1fdf26a6fd55ee3b01ed15163fbd21c844fce1e79898ad2d3ed4519ab872f9ee"/>
    <x v="45"/>
    <n v="144964.70387999999"/>
    <n v="206857.00487999999"/>
    <n v="353538.96403999999"/>
    <n v="310310.53753999999"/>
    <n v="211895.22417999999"/>
    <n v="176849.60212"/>
    <n v="276099.13046000001"/>
    <n v="234959.47929999998"/>
    <n v="35081594.755000003"/>
    <n v="34439164.060000002"/>
    <n v="141.197"/>
    <n v="136.08000000000001"/>
    <n v="0"/>
    <n v="0"/>
    <n v="202870.51536000002"/>
    <n v="172320.10044000001"/>
    <n v="235033.88712999999"/>
    <n v="252773.71277000001"/>
    <n v="0"/>
    <n v="0"/>
    <n v="0"/>
    <n v="0"/>
    <n v="0"/>
    <n v="0"/>
    <s v="Accidentes y Enfermedades Total"/>
    <s v="Totales"/>
    <s v="Accidentes y Enfermedades Total"/>
    <x v="2"/>
    <x v="1"/>
    <n v="144964.70387999999"/>
    <n v="206857.00487999999"/>
    <n v="770211891.61088026"/>
    <n v="686509089.51392007"/>
    <n v="736376107.87258017"/>
    <n v="657385268.86126006"/>
    <n v="141339793.77810001"/>
    <n v="126298754.30562"/>
    <n v="98393742.550229996"/>
    <n v="90991856.303689986"/>
    <n v="144964.70387999999"/>
    <n v="206857.00487999999"/>
    <n v="0.10256467765022426"/>
    <n v="0.16378388371071634"/>
    <n v="-61892.301000000007"/>
    <n v="-29.920331214262919"/>
    <n v="100"/>
    <n v="100"/>
    <n v="100"/>
    <n v="100"/>
    <n v="1.882140557149925E-2"/>
    <n v="1.9686231306282977E-2"/>
    <n v="3.0131721202186008E-2"/>
    <n v="3.1466632228970254E-2"/>
    <m/>
    <m/>
    <m/>
    <n v="0"/>
    <m/>
    <n v="0"/>
    <m/>
    <n v="0"/>
    <m/>
    <n v="19.816624770362811"/>
    <n v="146.17021834184152"/>
    <n v="85.49364921076392"/>
    <n v="0.215354369788127"/>
    <n v="17.728874833517949"/>
    <n v="-7.0180658604091395"/>
    <n v="86.315432143531694"/>
    <n v="68.171685477751737"/>
    <s v="Resto"/>
    <n v="2024"/>
    <n v="3"/>
    <d v="2025-11-04T00:00:00"/>
    <x v="2"/>
    <x v="45"/>
  </r>
  <r>
    <n v="2025"/>
    <n v="9"/>
    <n v="34"/>
    <x v="40"/>
    <s v="Accidentes Personales"/>
    <n v="23"/>
    <s v="535fa30d7e25dd8a49f1536779734ec8286108d115da5045d77f3b4185d8f790"/>
    <s v="1fdf26a6fd55ee3b01ed15163fbd21c844fce1e79898ad2d3ed4519ab872f9ee"/>
    <x v="45"/>
    <n v="3376.1337000000003"/>
    <n v="4035.5677900000001"/>
    <n v="4866.3356199999989"/>
    <n v="38428.409529999997"/>
    <n v="-34.871579999999994"/>
    <n v="256.21055999999999"/>
    <n v="160.55139000000005"/>
    <n v="602.5844800000001"/>
    <n v="35081594.755000003"/>
    <n v="34439164.060000002"/>
    <n v="141.197"/>
    <n v="136.08000000000001"/>
    <n v="0"/>
    <n v="0"/>
    <n v="-34.871580000000002"/>
    <n v="256.21055999999999"/>
    <n v="3649.2139999999999"/>
    <n v="5341.3725100000001"/>
    <n v="0"/>
    <n v="0"/>
    <n v="0"/>
    <n v="0"/>
    <n v="0"/>
    <n v="0"/>
    <s v="Accidentes Personales"/>
    <s v="Accidentes y Enfermedades"/>
    <s v="Accidentes Personales"/>
    <x v="5"/>
    <x v="1"/>
    <n v="66136633.356480002"/>
    <n v="62258031.00485"/>
    <n v="770211891.61088026"/>
    <n v="686509089.51392007"/>
    <n v="736376107.87258017"/>
    <n v="657385268.86126006"/>
    <n v="5244412.8470900012"/>
    <n v="5071348.0979000004"/>
    <n v="1202481.4765700002"/>
    <n v="1153504.7586699999"/>
    <n v="27006777.612380002"/>
    <n v="22594575.060660001"/>
    <n v="6.4375818579449476E-2"/>
    <n v="7.9575838851825065E-2"/>
    <n v="-659.43408999999974"/>
    <n v="-16.340552911390937"/>
    <n v="1.2501060839084957E-2"/>
    <n v="1.7860781976052436E-2"/>
    <n v="5.1047861505173061E-3"/>
    <n v="6.4820035662316771E-3"/>
    <n v="4.3833829843095451E-4"/>
    <n v="4.5847952750039441E-4"/>
    <n v="5.8783894512705835E-4"/>
    <n v="6.1388168873794757E-4"/>
    <m/>
    <m/>
    <m/>
    <n v="0"/>
    <m/>
    <n v="0"/>
    <m/>
    <n v="0"/>
    <m/>
    <n v="-113.61051628785323"/>
    <n v="-1.0328850424377443"/>
    <n v="6.3488107084926453"/>
    <n v="-2.8999681641224862E-3"/>
    <n v="-113.61051628785323"/>
    <n v="-31.680219022956713"/>
    <n v="-0.95559153286159715"/>
    <n v="4.796717688577762"/>
    <s v="Resto"/>
    <n v="2024"/>
    <n v="3"/>
    <d v="2025-11-04T00:00:00"/>
    <x v="5"/>
    <x v="45"/>
  </r>
  <r>
    <n v="2025"/>
    <n v="9"/>
    <n v="34"/>
    <x v="40"/>
    <s v="AP Individual"/>
    <n v="23"/>
    <s v="535fa30d7e25dd8a49f1536779734ec8286108d115da5045d77f3b4185d8f790"/>
    <s v="1fdf26a6fd55ee3b01ed15163fbd21c844fce1e79898ad2d3ed4519ab872f9ee"/>
    <x v="34"/>
    <n v="0"/>
    <n v="0"/>
    <n v="0"/>
    <n v="0"/>
    <n v="0"/>
    <n v="0"/>
    <n v="6.0224799999999998"/>
    <n v="0"/>
    <n v="0"/>
    <n v="0"/>
    <n v="0"/>
    <n v="0"/>
    <n v="0"/>
    <n v="0"/>
    <n v="0"/>
    <n v="0"/>
    <n v="22.287290000000002"/>
    <n v="27.771249999999998"/>
    <n v="0"/>
    <n v="0"/>
    <n v="0"/>
    <n v="0"/>
    <n v="0"/>
    <n v="0"/>
    <s v="AP Individual"/>
    <s v="Accidentes y Enfermedades"/>
    <s v="Accidentes Personales"/>
    <x v="4"/>
    <x v="1"/>
    <n v="66136633.356480002"/>
    <n v="62258031.00485"/>
    <n v="770211891.61088026"/>
    <n v="686509089.51392007"/>
    <n v="736376107.87258017"/>
    <n v="657385268.86126006"/>
    <n v="2929566.2910799994"/>
    <n v="2813051.1417699996"/>
    <n v="332143.84261000005"/>
    <n v="315618.19761999999"/>
    <n v="27006777.612380002"/>
    <n v="22594575.060660001"/>
    <m/>
    <m/>
    <m/>
    <m/>
    <m/>
    <m/>
    <m/>
    <m/>
    <m/>
    <m/>
    <m/>
    <m/>
    <m/>
    <m/>
    <m/>
    <n v="0"/>
    <m/>
    <n v="0"/>
    <m/>
    <n v="0"/>
    <m/>
    <m/>
    <m/>
    <m/>
    <m/>
    <m/>
    <n v="-19.746896520682345"/>
    <m/>
    <m/>
    <s v="Resto"/>
    <n v="2024"/>
    <n v="3"/>
    <d v="2025-11-04T00:00:00"/>
    <x v="4"/>
    <x v="34"/>
  </r>
  <r>
    <n v="2025"/>
    <n v="9"/>
    <n v="34"/>
    <x v="40"/>
    <s v="AP Gpo y Col"/>
    <n v="23"/>
    <s v="535fa30d7e25dd8a49f1536779734ec8286108d115da5045d77f3b4185d8f790"/>
    <s v="1fdf26a6fd55ee3b01ed15163fbd21c844fce1e79898ad2d3ed4519ab872f9ee"/>
    <x v="45"/>
    <n v="3376.1337000000003"/>
    <n v="4035.5677900000001"/>
    <n v="4866.3356199999989"/>
    <n v="38428.409529999997"/>
    <n v="-34.871579999999994"/>
    <n v="256.21055999999999"/>
    <n v="154.52891000000005"/>
    <n v="602.5844800000001"/>
    <n v="35081594.755000003"/>
    <n v="34439164.060000002"/>
    <n v="141.197"/>
    <n v="136.08000000000001"/>
    <n v="0"/>
    <n v="0"/>
    <n v="-34.871580000000002"/>
    <n v="256.21055999999999"/>
    <n v="3626.9267100000002"/>
    <n v="5313.6012599999995"/>
    <n v="0"/>
    <n v="0"/>
    <n v="0"/>
    <n v="0"/>
    <n v="0"/>
    <n v="0"/>
    <s v="AP Gpo y Col"/>
    <s v="Accidentes y Enfermedades"/>
    <s v="Accidentes Personales"/>
    <x v="3"/>
    <x v="1"/>
    <n v="66136633.356480002"/>
    <n v="62258031.00485"/>
    <n v="770211891.61088026"/>
    <n v="686509089.51392007"/>
    <n v="736376107.87258017"/>
    <n v="657385268.86126006"/>
    <n v="2314846.5560099999"/>
    <n v="2258296.9561299994"/>
    <n v="870337.63396000001"/>
    <n v="837886.56105000013"/>
    <n v="27006777.612380002"/>
    <n v="22594575.060660001"/>
    <n v="0.14584697595763299"/>
    <n v="0.17869960719938605"/>
    <n v="-659.43408999999974"/>
    <n v="-16.340552911390937"/>
    <n v="1.2501060839084957E-2"/>
    <n v="1.7860781976052436E-2"/>
    <n v="5.1047861505173061E-3"/>
    <n v="6.4820035662316771E-3"/>
    <n v="4.3833829843095451E-4"/>
    <n v="4.5847952750039441E-4"/>
    <n v="5.8783894512705835E-4"/>
    <n v="6.1388168873794757E-4"/>
    <m/>
    <m/>
    <m/>
    <n v="0"/>
    <m/>
    <n v="0"/>
    <m/>
    <n v="0"/>
    <m/>
    <n v="-113.61051628785323"/>
    <n v="-1.0328850424377443"/>
    <n v="6.3488107084926453"/>
    <n v="-4.006672656602905E-3"/>
    <n v="-113.61051628785323"/>
    <n v="-31.742587888501049"/>
    <n v="-0.96146359682024019"/>
    <n v="4.8217874745083904"/>
    <s v="Resto"/>
    <n v="2024"/>
    <n v="3"/>
    <d v="2025-11-04T00:00:00"/>
    <x v="3"/>
    <x v="45"/>
  </r>
  <r>
    <n v="2025"/>
    <n v="9"/>
    <n v="34"/>
    <x v="40"/>
    <s v="GMM. Individual"/>
    <n v="23"/>
    <s v="535fa30d7e25dd8a49f1536779734ec8286108d115da5045d77f3b4185d8f790"/>
    <s v="1fdf26a6fd55ee3b01ed15163fbd21c844fce1e79898ad2d3ed4519ab872f9ee"/>
    <x v="19"/>
    <n v="4354270.8003100008"/>
    <n v="3889622.3335199999"/>
    <n v="5761857.9077699995"/>
    <n v="5140493.8543800004"/>
    <n v="2774102.9621000001"/>
    <n v="2631827.2073499998"/>
    <n v="3714050.7516900003"/>
    <n v="3404767.98649"/>
    <n v="35081594.755000003"/>
    <n v="34439164.060000002"/>
    <n v="141.197"/>
    <n v="136.08000000000001"/>
    <n v="0"/>
    <n v="0"/>
    <n v="2774102.9621000001"/>
    <n v="2631827.2073499998"/>
    <n v="4110309.3412899999"/>
    <n v="3774802.3529300001"/>
    <n v="0"/>
    <n v="0"/>
    <n v="0"/>
    <n v="0"/>
    <n v="0"/>
    <n v="0"/>
    <s v="GMM. Individual"/>
    <s v="Accidentes y Enfermedades"/>
    <s v="Gastos Medicos"/>
    <x v="38"/>
    <x v="1"/>
    <n v="66136633.356480002"/>
    <n v="62258031.00485"/>
    <n v="770211891.61088026"/>
    <n v="686509089.51392007"/>
    <n v="736376107.87258017"/>
    <n v="657385268.86126006"/>
    <n v="64432853.400370002"/>
    <n v="58098326.261530012"/>
    <n v="45110846.690220006"/>
    <n v="40981977.13877999"/>
    <n v="27006777.612380002"/>
    <n v="22594575.060660001"/>
    <n v="6.7578425764471834"/>
    <n v="6.6948956773915285"/>
    <n v="464648.46679000091"/>
    <n v="11.945850443775786"/>
    <n v="16.122881681056196"/>
    <n v="17.214850569561371"/>
    <n v="6.5837503049788566"/>
    <n v="6.2475832767936268"/>
    <n v="0.56533414346578637"/>
    <n v="0.59131071116493195"/>
    <n v="0.56657987387669273"/>
    <n v="0.59168078716727335"/>
    <m/>
    <m/>
    <m/>
    <n v="0"/>
    <m/>
    <n v="0"/>
    <m/>
    <n v="0"/>
    <m/>
    <n v="5.405968687938989"/>
    <n v="63.709931911044634"/>
    <n v="67.662795553939276"/>
    <n v="6.1495253705832642"/>
    <n v="5.405968687938989"/>
    <n v="8.8880676917979518"/>
    <n v="67.491342664475994"/>
    <n v="69.720927383315228"/>
    <s v="Grandes"/>
    <n v="2024"/>
    <n v="3"/>
    <d v="2025-11-04T00:00:00"/>
    <x v="38"/>
    <x v="19"/>
  </r>
  <r>
    <n v="2025"/>
    <n v="9"/>
    <n v="34"/>
    <x v="40"/>
    <s v="Gastos Medicos"/>
    <n v="23"/>
    <s v="535fa30d7e25dd8a49f1536779734ec8286108d115da5045d77f3b4185d8f790"/>
    <s v="1fdf26a6fd55ee3b01ed15163fbd21c844fce1e79898ad2d3ed4519ab872f9ee"/>
    <x v="1"/>
    <n v="27003401.47868"/>
    <n v="22590539.492869999"/>
    <n v="33884912.660689995"/>
    <n v="28687366.4496"/>
    <n v="18386037.65433"/>
    <n v="16852281.769199997"/>
    <n v="24158006.297429997"/>
    <n v="22042719.281440001"/>
    <n v="35081594.755000003"/>
    <n v="34439164.060000002"/>
    <n v="141.197"/>
    <n v="136.08000000000001"/>
    <n v="9900.6965299999993"/>
    <n v="4465.9343899999994"/>
    <n v="16595860.33626"/>
    <n v="15331073.677069999"/>
    <n v="22155600.451110002"/>
    <n v="18909330.044950001"/>
    <n v="0"/>
    <n v="0"/>
    <n v="0"/>
    <n v="0"/>
    <n v="0"/>
    <n v="0"/>
    <s v="Gastos Medicos"/>
    <s v="Accidentes y Enfermedades"/>
    <s v="Gastos Medicos"/>
    <x v="28"/>
    <x v="1"/>
    <n v="66136633.356480002"/>
    <n v="62258031.00485"/>
    <n v="770211891.61088026"/>
    <n v="686509089.51392007"/>
    <n v="736376107.87258017"/>
    <n v="657385268.86126006"/>
    <n v="132603313.30395003"/>
    <n v="117579278.29793002"/>
    <n v="94497674.830779999"/>
    <n v="87465178.161119998"/>
    <n v="27006777.612380002"/>
    <n v="22594575.060660001"/>
    <n v="20.364047327221357"/>
    <n v="19.213027856514497"/>
    <n v="4412861.9858100004"/>
    <n v="19.534115098060333"/>
    <n v="99.987498939160915"/>
    <n v="99.982139218023931"/>
    <n v="40.829718883829806"/>
    <n v="36.285342032596823"/>
    <n v="3.5059704703082435"/>
    <n v="3.6670664881691915"/>
    <n v="3.290639532371689"/>
    <n v="3.4364231392044911"/>
    <m/>
    <m/>
    <m/>
    <n v="0"/>
    <m/>
    <n v="0"/>
    <m/>
    <n v="0"/>
    <m/>
    <n v="9.1011763637441909"/>
    <n v="68.087858001320072"/>
    <n v="74.598846010379233"/>
    <n v="19.456603230983688"/>
    <n v="8.2498244143310409"/>
    <n v="17.167559075034291"/>
    <n v="74.905937994691286"/>
    <n v="81.076768138405711"/>
    <s v="Grandes"/>
    <n v="2024"/>
    <n v="3"/>
    <d v="2025-11-04T00:00:00"/>
    <x v="28"/>
    <x v="1"/>
  </r>
  <r>
    <n v="2025"/>
    <n v="9"/>
    <n v="34"/>
    <x v="40"/>
    <s v="GMM. Gpo y Col"/>
    <n v="23"/>
    <s v="535fa30d7e25dd8a49f1536779734ec8286108d115da5045d77f3b4185d8f790"/>
    <s v="1fdf26a6fd55ee3b01ed15163fbd21c844fce1e79898ad2d3ed4519ab872f9ee"/>
    <x v="13"/>
    <n v="22649130.678369999"/>
    <n v="18700917.15935"/>
    <n v="28123054.752920002"/>
    <n v="23546872.59522"/>
    <n v="15611934.692230001"/>
    <n v="14220454.561850002"/>
    <n v="20443955.545739993"/>
    <n v="18637951.294950001"/>
    <n v="35081594.755000003"/>
    <n v="34439164.060000002"/>
    <n v="141.197"/>
    <n v="136.08000000000001"/>
    <n v="9900.6965299999993"/>
    <n v="4465.9343899999994"/>
    <n v="13821757.374159999"/>
    <n v="12699246.469719999"/>
    <n v="18045291.109820001"/>
    <n v="15134527.692020001"/>
    <n v="0"/>
    <n v="0"/>
    <n v="0"/>
    <n v="0"/>
    <n v="0"/>
    <n v="0"/>
    <s v="GMM. Gpo y Col"/>
    <s v="Accidentes y Enfermedades"/>
    <s v="Gastos Medicos"/>
    <x v="29"/>
    <x v="1"/>
    <n v="66136633.356480002"/>
    <n v="62258031.00485"/>
    <n v="770211891.61088026"/>
    <n v="686509089.51392007"/>
    <n v="736376107.87258017"/>
    <n v="657385268.86126006"/>
    <n v="68170459.903579995"/>
    <n v="59480952.036400005"/>
    <n v="49387857.180560008"/>
    <n v="46483201.02234"/>
    <n v="27006777.612380002"/>
    <n v="22594575.060660001"/>
    <n v="33.224259760613073"/>
    <n v="31.440177937814067"/>
    <n v="3948213.5190199986"/>
    <n v="21.112405800086599"/>
    <n v="83.864617258104715"/>
    <n v="82.767288648462582"/>
    <n v="34.245968578850949"/>
    <n v="30.037758755803196"/>
    <n v="2.9406363268424576"/>
    <n v="3.0757557770042592"/>
    <n v="2.7240596584949968"/>
    <n v="2.8447423520372181"/>
    <m/>
    <m/>
    <m/>
    <n v="0"/>
    <m/>
    <n v="0"/>
    <m/>
    <n v="0"/>
    <m/>
    <n v="9.78506083844184"/>
    <n v="68.92950954245434"/>
    <n v="76.041482033623808"/>
    <n v="31.610876809563532"/>
    <n v="8.8391929955569317"/>
    <n v="19.232601618184365"/>
    <n v="76.594815179448048"/>
    <n v="83.909103264688895"/>
    <s v="Grandes"/>
    <n v="2024"/>
    <n v="3"/>
    <d v="2025-11-04T00:00:00"/>
    <x v="29"/>
    <x v="13"/>
  </r>
  <r>
    <n v="2025"/>
    <n v="9"/>
    <n v="34"/>
    <x v="40"/>
    <s v="Accidentes y Enfermedades Total"/>
    <n v="23"/>
    <s v="535fa30d7e25dd8a49f1536779734ec8286108d115da5045d77f3b4185d8f790"/>
    <s v="1fdf26a6fd55ee3b01ed15163fbd21c844fce1e79898ad2d3ed4519ab872f9ee"/>
    <x v="1"/>
    <n v="27006777.612380002"/>
    <n v="22594575.060660001"/>
    <n v="33889778.996309996"/>
    <n v="28725794.859129995"/>
    <n v="18386002.782749999"/>
    <n v="16852537.979759999"/>
    <n v="24158166.848819997"/>
    <n v="22043321.865920007"/>
    <n v="35081594.755000003"/>
    <n v="34439164.060000002"/>
    <n v="141.197"/>
    <n v="136.08000000000001"/>
    <n v="9900.6965299999993"/>
    <n v="4465.9343899999994"/>
    <n v="16595825.464680001"/>
    <n v="15331329.887629999"/>
    <n v="22159249.665109999"/>
    <n v="18914671.417459998"/>
    <n v="0"/>
    <n v="0"/>
    <n v="0"/>
    <n v="0"/>
    <n v="0"/>
    <n v="0"/>
    <s v="Accidentes y Enfermedades Total"/>
    <s v="Totales"/>
    <s v="Accidentes y Enfermedades Total"/>
    <x v="2"/>
    <x v="1"/>
    <n v="66136633.356480002"/>
    <n v="62258031.00485"/>
    <n v="770211891.61088026"/>
    <n v="686509089.51392007"/>
    <n v="736376107.87258017"/>
    <n v="657385268.86126006"/>
    <n v="141339793.77810001"/>
    <n v="126298754.30562"/>
    <n v="98393742.550229996"/>
    <n v="90991856.303689986"/>
    <n v="27006777.612380002"/>
    <n v="22594575.060660001"/>
    <n v="19.107695639332807"/>
    <n v="17.889784570626279"/>
    <n v="4412202.5517200008"/>
    <n v="19.527707601822542"/>
    <n v="100"/>
    <n v="100"/>
    <n v="40.834823669980331"/>
    <n v="36.291824036163057"/>
    <n v="3.5064088086066749"/>
    <n v="3.6675249676966919"/>
    <n v="3.2912273713168161"/>
    <n v="3.4370370208932299"/>
    <m/>
    <m/>
    <m/>
    <n v="0"/>
    <m/>
    <n v="0"/>
    <m/>
    <n v="0"/>
    <m/>
    <n v="9.0993107675039866"/>
    <n v="68.079217175179735"/>
    <n v="74.586656020375386"/>
    <n v="18.686150466696542"/>
    <n v="8.2477879369763798"/>
    <n v="17.153764800032189"/>
    <n v="74.893445019532066"/>
    <n v="81.055227179245406"/>
    <s v="Grandes"/>
    <n v="2024"/>
    <n v="3"/>
    <d v="2025-11-04T00:00:00"/>
    <x v="2"/>
    <x v="1"/>
  </r>
  <r>
    <n v="2025"/>
    <n v="9"/>
    <n v="34"/>
    <x v="40"/>
    <s v="Vida Gpo y Col"/>
    <n v="23"/>
    <s v="535fa30d7e25dd8a49f1536779734ec8286108d115da5045d77f3b4185d8f790"/>
    <s v="1fdf26a6fd55ee3b01ed15163fbd21c844fce1e79898ad2d3ed4519ab872f9ee"/>
    <x v="13"/>
    <n v="11605227.805129999"/>
    <n v="14336654.760430001"/>
    <n v="17798599.033990003"/>
    <n v="20476360.020109996"/>
    <n v="15253829.887660002"/>
    <n v="13578751.114870002"/>
    <n v="20050760.637689997"/>
    <n v="16946005.422229998"/>
    <n v="35081594.755000003"/>
    <n v="34439164.060000002"/>
    <n v="141.197"/>
    <n v="136.08000000000001"/>
    <n v="80454.588189999995"/>
    <n v="128819.69583"/>
    <n v="15029943.25426"/>
    <n v="13334539.85822"/>
    <n v="14580982.36819"/>
    <n v="12700218.433080001"/>
    <n v="4125933.5775700002"/>
    <n v="5008855.9406200005"/>
    <n v="7440059.18408"/>
    <n v="8544150.1217899993"/>
    <n v="39235.04348"/>
    <n v="783648.69802000001"/>
    <s v="Vida Gpo y Col"/>
    <s v="Vida"/>
    <s v="Vida"/>
    <x v="37"/>
    <x v="1"/>
    <n v="66136633.356480002"/>
    <n v="62258031.00485"/>
    <n v="770211891.61088026"/>
    <n v="686509089.51392007"/>
    <n v="736376107.87258017"/>
    <n v="657385268.86126006"/>
    <n v="73920693.182379976"/>
    <n v="70894248.025429994"/>
    <n v="45785142.94049"/>
    <n v="42057026.428480007"/>
    <n v="39129855.744099997"/>
    <n v="39663455.944190003"/>
    <n v="15.699565717676828"/>
    <n v="20.222592325526037"/>
    <n v="-2731426.9553000014"/>
    <n v="-19.052052246099272"/>
    <n v="29.658243263214267"/>
    <n v="36.14575285775134"/>
    <n v="17.547351923066902"/>
    <n v="23.027799834069846"/>
    <n v="1.5067578067196463"/>
    <n v="1.5759918988488046"/>
    <n v="2.0883415790723192"/>
    <n v="2.1808603629442942"/>
    <n v="5.5815677585575916"/>
    <n v="10.064920746513565"/>
    <n v="5.3077212605674294E-2"/>
    <n v="-882922.36305000028"/>
    <n v="-17.627226127424045"/>
    <n v="-1104090.9377099993"/>
    <n v="-12.922185612051162"/>
    <n v="-744413.65454000002"/>
    <n v="-94.993286713914927"/>
    <n v="12.336029717457819"/>
    <n v="131.43929739076012"/>
    <n v="94.713525168703541"/>
    <n v="33.316112843606106"/>
    <n v="12.71437495456491"/>
    <n v="14.808910138200538"/>
    <n v="103.07908530943331"/>
    <n v="104.99457098696661"/>
    <s v="Grandes"/>
    <n v="2024"/>
    <n v="3"/>
    <d v="2025-11-04T00:00:00"/>
    <x v="37"/>
    <x v="13"/>
  </r>
  <r>
    <n v="2025"/>
    <n v="9"/>
    <n v="34"/>
    <x v="40"/>
    <s v="Vida Individual"/>
    <n v="23"/>
    <s v="535fa30d7e25dd8a49f1536779734ec8286108d115da5045d77f3b4185d8f790"/>
    <s v="1fdf26a6fd55ee3b01ed15163fbd21c844fce1e79898ad2d3ed4519ab872f9ee"/>
    <x v="25"/>
    <n v="27524627.93897"/>
    <n v="25326801.183759999"/>
    <n v="36471079.89004001"/>
    <n v="33593539.934430003"/>
    <n v="15306577.774880003"/>
    <n v="14969518.924959997"/>
    <n v="20091577.381410003"/>
    <n v="19471588.931039996"/>
    <n v="35081594.755000003"/>
    <n v="34439164.060000002"/>
    <n v="141.197"/>
    <n v="136.08000000000001"/>
    <n v="-430.96878999999996"/>
    <n v="-418.50459999999998"/>
    <n v="15306577.774879999"/>
    <n v="14969518.924959999"/>
    <n v="23993408.867150001"/>
    <n v="23461615.74509"/>
    <n v="2810630.45315"/>
    <n v="2746275.12103"/>
    <n v="18538921.887249999"/>
    <n v="17405765.051090002"/>
    <n v="6175075.5985699994"/>
    <n v="5174761.0116400002"/>
    <s v="Vida Individual"/>
    <s v="Vida"/>
    <s v="Vida"/>
    <x v="35"/>
    <x v="1"/>
    <n v="66136633.356480002"/>
    <n v="62258031.00485"/>
    <n v="770211891.61088026"/>
    <n v="686509089.51392007"/>
    <n v="736376107.87258017"/>
    <n v="657385268.86126006"/>
    <n v="237940342.15414003"/>
    <n v="211843669.84491"/>
    <n v="117088322.10185003"/>
    <n v="108945740.33868003"/>
    <n v="39129855.744099997"/>
    <n v="39663455.944190003"/>
    <n v="11.56786936161472"/>
    <n v="11.955420335335798"/>
    <n v="2197826.755210001"/>
    <n v="8.6778694998375308"/>
    <n v="70.341756736785726"/>
    <n v="63.854247142248653"/>
    <n v="41.617824406952771"/>
    <n v="40.680376129767097"/>
    <n v="3.5736435958425519"/>
    <n v="3.7378491296369929"/>
    <n v="3.6892157104128853"/>
    <n v="3.8526572443023781"/>
    <n v="1.1812332569183441"/>
    <n v="7.7914159992424947"/>
    <n v="2.5952201054538815"/>
    <n v="64355.332119999919"/>
    <n v="2.3433679905989546"/>
    <n v="1133156.8361599967"/>
    <n v="6.5102386067714679"/>
    <n v="1000314.5869299993"/>
    <n v="19.330643186804419"/>
    <n v="2.2516344821075007"/>
    <n v="55.610480217276979"/>
    <n v="59.105446504467061"/>
    <n v="13.072676676983615"/>
    <n v="2.2516344821074563"/>
    <n v="2.2666517423093335"/>
    <n v="63.794927430410411"/>
    <n v="63.804296718536058"/>
    <s v="Grandes"/>
    <n v="2024"/>
    <n v="3"/>
    <d v="2025-11-04T00:00:00"/>
    <x v="35"/>
    <x v="25"/>
  </r>
  <r>
    <n v="2025"/>
    <n v="9"/>
    <n v="34"/>
    <x v="40"/>
    <s v="Vida Total"/>
    <n v="23"/>
    <s v="535fa30d7e25dd8a49f1536779734ec8286108d115da5045d77f3b4185d8f790"/>
    <s v="1fdf26a6fd55ee3b01ed15163fbd21c844fce1e79898ad2d3ed4519ab872f9ee"/>
    <x v="1"/>
    <n v="39129855.744099997"/>
    <n v="39663455.944190003"/>
    <n v="54269678.924029998"/>
    <n v="54069899.954539999"/>
    <n v="30560407.66254"/>
    <n v="28548270.039829992"/>
    <n v="40142338.019100003"/>
    <n v="36417594.353270002"/>
    <n v="35081594.755000003"/>
    <n v="34439164.060000002"/>
    <n v="141.197"/>
    <n v="136.08000000000001"/>
    <n v="80023.619399999996"/>
    <n v="128401.19123"/>
    <n v="30336521.029139999"/>
    <n v="28304058.783180002"/>
    <n v="38574391.235339999"/>
    <n v="36161834.178169996"/>
    <n v="6936564.0307200002"/>
    <n v="7755131.0616500005"/>
    <n v="25978981.07133"/>
    <n v="25949915.172880001"/>
    <n v="6214310.6420499999"/>
    <n v="5958409.7096600002"/>
    <s v="Vida Total"/>
    <s v="Totales"/>
    <s v="Vida Total"/>
    <x v="36"/>
    <x v="1"/>
    <n v="66136633.356480002"/>
    <n v="62258031.00485"/>
    <n v="770211891.61088026"/>
    <n v="686509089.51392007"/>
    <n v="736376107.87258017"/>
    <n v="657385268.86126006"/>
    <n v="311861035.33652008"/>
    <n v="282737917.87033993"/>
    <n v="162873465.04233998"/>
    <n v="151002766.76715994"/>
    <n v="39129855.744099997"/>
    <n v="39663455.944190003"/>
    <n v="12.547208952178371"/>
    <n v="14.028346902653208"/>
    <n v="-533600.20009000599"/>
    <n v="-1.3453194820966408"/>
    <n v="100"/>
    <n v="100"/>
    <n v="59.165176330019662"/>
    <n v="63.708175963836943"/>
    <n v="5.080401402562198"/>
    <n v="5.3138410284857978"/>
    <n v="5.7775572894852054"/>
    <n v="6.0335176072466723"/>
    <n v="2.2242483814096743"/>
    <n v="8.3303068122302761"/>
    <n v="1.9926537585384207"/>
    <n v="-818567.03093000036"/>
    <n v="-10.555166952340844"/>
    <n v="29065.898449998349"/>
    <n v="0.112007681937909"/>
    <n v="255900.93238999974"/>
    <n v="4.2947857710275095"/>
    <n v="7.048194583779388"/>
    <n v="78.099975278206585"/>
    <n v="71.976254615835629"/>
    <n v="18.763282069670236"/>
    <n v="7.1808155202384372"/>
    <n v="6.6715561088060094"/>
    <n v="78.644199059574888"/>
    <n v="78.270528656609073"/>
    <s v="Grandes"/>
    <n v="2024"/>
    <n v="3"/>
    <d v="2025-11-04T00:00:00"/>
    <x v="36"/>
    <x v="1"/>
  </r>
  <r>
    <n v="2025"/>
    <n v="9"/>
    <n v="34"/>
    <x v="40"/>
    <s v="Total General Sin Pensiones"/>
    <n v="23"/>
    <s v="535fa30d7e25dd8a49f1536779734ec8286108d115da5045d77f3b4185d8f790"/>
    <s v="1fdf26a6fd55ee3b01ed15163fbd21c844fce1e79898ad2d3ed4519ab872f9ee"/>
    <x v="25"/>
    <n v="66136633.356480002"/>
    <n v="62258031.00485"/>
    <n v="88159457.920340002"/>
    <n v="82795694.813670009"/>
    <n v="48946410.445289992"/>
    <n v="45400808.019590005"/>
    <n v="64300504.867919989"/>
    <n v="58460916.219189979"/>
    <n v="35081594.755000003"/>
    <n v="34439164.060000002"/>
    <n v="141.197"/>
    <n v="136.08000000000001"/>
    <n v="89924.315929999997"/>
    <n v="132867.12562000001"/>
    <n v="46932346.493819997"/>
    <n v="43635388.670809999"/>
    <n v="60733640.900449999"/>
    <n v="55076505.595629998"/>
    <n v="6936564.0307200002"/>
    <n v="7755131.0616500005"/>
    <n v="25978981.07133"/>
    <n v="25949915.172880001"/>
    <n v="6214310.6420499999"/>
    <n v="5958409.7096600002"/>
    <s v="Total General Sin Pensiones"/>
    <s v="Totales"/>
    <s v="Total General Sin Pensiones"/>
    <x v="25"/>
    <x v="1"/>
    <n v="66136633.356480002"/>
    <n v="62258031.00485"/>
    <n v="770211891.61088026"/>
    <n v="686509089.51392007"/>
    <n v="736376107.87258017"/>
    <n v="657385268.86126006"/>
    <n v="736376107.87258017"/>
    <n v="657385268.86126006"/>
    <n v="388158878.08341002"/>
    <n v="368517055.66387999"/>
    <n v="66136633.356480002"/>
    <n v="62258031.00485"/>
    <n v="8.9813659961824897"/>
    <n v="9.4705546281399009"/>
    <n v="3878602.3516300023"/>
    <n v="6.2298827782199639"/>
    <n v="100"/>
    <n v="100"/>
    <n v="100"/>
    <n v="100"/>
    <n v="8.5868102111688724"/>
    <n v="8.9813659961824897"/>
    <n v="9.0687846608020202"/>
    <n v="9.4705546281399009"/>
    <n v="0.9419865686245591"/>
    <n v="3.5279500235802472"/>
    <n v="0.84390443628099099"/>
    <n v="-818567.03093000036"/>
    <n v="-10.555166952340844"/>
    <n v="29065.898449998349"/>
    <n v="0.112007681937909"/>
    <n v="255900.93238999974"/>
    <n v="4.2947857710275095"/>
    <n v="7.80955798004761"/>
    <n v="74.008016376440295"/>
    <n v="72.923616900208771"/>
    <n v="12.609890745503463"/>
    <n v="7.5556971610419188"/>
    <n v="10.271412907628008"/>
    <n v="77.275700580421244"/>
    <n v="79.226864883512533"/>
    <s v="Grandes"/>
    <n v="2024"/>
    <n v="3"/>
    <d v="2025-11-04T00:00:00"/>
    <x v="25"/>
    <x v="25"/>
  </r>
  <r>
    <n v="2025"/>
    <n v="9"/>
    <n v="34"/>
    <x v="40"/>
    <s v="Total General"/>
    <n v="23"/>
    <s v="535fa30d7e25dd8a49f1536779734ec8286108d115da5045d77f3b4185d8f790"/>
    <s v="1fdf26a6fd55ee3b01ed15163fbd21c844fce1e79898ad2d3ed4519ab872f9ee"/>
    <x v="25"/>
    <n v="66136633.356480002"/>
    <n v="62258031.00485"/>
    <n v="88159457.920340002"/>
    <n v="82795694.813670009"/>
    <n v="48946410.445289992"/>
    <n v="45400808.019590005"/>
    <n v="64300504.867919989"/>
    <n v="58460916.219189972"/>
    <n v="35081594.755000003"/>
    <n v="34439164.060000002"/>
    <n v="141.197"/>
    <n v="136.08000000000001"/>
    <n v="89924.315929999997"/>
    <n v="132867.12562000001"/>
    <n v="46932346.493819997"/>
    <n v="43635388.670809999"/>
    <n v="60733640.900449999"/>
    <n v="55076505.595629998"/>
    <n v="6936564.0307200002"/>
    <n v="7755131.0616500005"/>
    <n v="25978981.07133"/>
    <n v="25949915.172880001"/>
    <n v="6214310.6420499999"/>
    <n v="5958409.7096600002"/>
    <s v="Total General"/>
    <s v="Totales"/>
    <s v="Total General"/>
    <x v="26"/>
    <x v="1"/>
    <n v="66136633.356480002"/>
    <n v="62258031.00485"/>
    <n v="770211891.61088026"/>
    <n v="686509089.51392007"/>
    <n v="736376107.87258017"/>
    <n v="657385268.86126006"/>
    <n v="770211891.61088026"/>
    <n v="686509089.51392007"/>
    <n v="414187189.75591999"/>
    <n v="392042358.71284997"/>
    <n v="66136633.356480002"/>
    <n v="62258031.00485"/>
    <n v="8.5868102111688724"/>
    <n v="9.0687846608020202"/>
    <n v="3878602.3516300023"/>
    <n v="6.2298827782199639"/>
    <n v="100"/>
    <n v="100"/>
    <n v="100"/>
    <n v="100"/>
    <n v="8.5868102111688724"/>
    <n v="8.9813659961824897"/>
    <n v="9.0687846608020202"/>
    <n v="9.4705546281399009"/>
    <n v="0.90060463961577353"/>
    <n v="3.3729654598029595"/>
    <n v="0.80683130314346541"/>
    <n v="-818567.03093000036"/>
    <n v="-10.555166952340844"/>
    <n v="29065.898449998349"/>
    <n v="0.112007681937909"/>
    <n v="255900.93238999974"/>
    <n v="4.2947857710275095"/>
    <n v="7.80955798004761"/>
    <n v="74.008016376440295"/>
    <n v="72.923616900208771"/>
    <n v="11.817461200124043"/>
    <n v="7.5556971610419188"/>
    <n v="10.271412907628008"/>
    <n v="77.275700580421244"/>
    <n v="79.226864883512533"/>
    <s v="Grandes"/>
    <n v="2024"/>
    <n v="3"/>
    <d v="2025-11-04T00:00:00"/>
    <x v="26"/>
    <x v="25"/>
  </r>
  <r>
    <n v="2025"/>
    <n v="9"/>
    <n v="130"/>
    <x v="41"/>
    <s v="Total General Sin Pensiones"/>
    <n v="282"/>
    <s v="27e1615212f3c6ea846ed6c412df1361ce97f006ee20bb5aa2483a3b61d5cadd"/>
    <s v="1fdf26a6fd55ee3b01ed15163fbd21c844fce1e79898ad2d3ed4519ab872f9ee"/>
    <x v="59"/>
    <n v="77172.757209999996"/>
    <n v="21436.396140000001"/>
    <n v="96136.058709999998"/>
    <n v="22958.823609999999"/>
    <n v="38436.471559999998"/>
    <n v="8044.396560000002"/>
    <n v="43296.008759999997"/>
    <n v="8464.9167500000021"/>
    <n v="35081594.755000003"/>
    <n v="34439164.060000002"/>
    <n v="141.197"/>
    <n v="136.08000000000001"/>
    <n v="0"/>
    <n v="0"/>
    <n v="13585.942369999999"/>
    <n v="2988.5970600000001"/>
    <n v="22022.358989999997"/>
    <n v="3705.3758800000001"/>
    <n v="0"/>
    <n v="0"/>
    <n v="0"/>
    <n v="0"/>
    <n v="0"/>
    <n v="0"/>
    <s v="Total General Sin Pensiones"/>
    <s v="Totales"/>
    <s v="Total General Sin Pensiones"/>
    <x v="25"/>
    <x v="1"/>
    <n v="77172.757209999996"/>
    <n v="21436.396140000001"/>
    <n v="770211891.61088026"/>
    <n v="686509089.51392007"/>
    <n v="736376107.87258017"/>
    <n v="657385268.86126006"/>
    <n v="736376107.87258017"/>
    <n v="657385268.86126006"/>
    <n v="388158878.08341002"/>
    <n v="368517055.66387999"/>
    <n v="77172.757209999996"/>
    <n v="21436.396140000001"/>
    <n v="1.048007348214422E-2"/>
    <n v="3.2608573929763722E-3"/>
    <n v="55736.361069999999"/>
    <n v="260.00807554585521"/>
    <n v="100"/>
    <n v="100"/>
    <n v="100"/>
    <n v="100"/>
    <n v="1.0019678746921834E-2"/>
    <n v="1.048007348214422E-2"/>
    <n v="3.1225218234441662E-3"/>
    <n v="3.2608573929763722E-3"/>
    <m/>
    <m/>
    <m/>
    <n v="0"/>
    <m/>
    <n v="0"/>
    <m/>
    <n v="0"/>
    <m/>
    <n v="377.8042861676127"/>
    <n v="49.805751342287699"/>
    <n v="37.526814243693117"/>
    <n v="9.9022523328039218E-3"/>
    <n v="354.59264321166125"/>
    <n v="494.3353576857632"/>
    <n v="61.691585248288618"/>
    <n v="80.655705569066313"/>
    <s v="Resto"/>
    <n v="2024"/>
    <n v="3"/>
    <d v="2025-11-04T00:00:00"/>
    <x v="25"/>
    <x v="59"/>
  </r>
  <r>
    <n v="2025"/>
    <n v="9"/>
    <n v="130"/>
    <x v="41"/>
    <s v="Daños"/>
    <n v="282"/>
    <s v="27e1615212f3c6ea846ed6c412df1361ce97f006ee20bb5aa2483a3b61d5cadd"/>
    <s v="1fdf26a6fd55ee3b01ed15163fbd21c844fce1e79898ad2d3ed4519ab872f9ee"/>
    <x v="62"/>
    <n v="77172.757209999996"/>
    <n v="21436.396140000001"/>
    <n v="96136.058709999998"/>
    <n v="22958.823609999999"/>
    <n v="38436.471559999998"/>
    <n v="8044.396560000002"/>
    <n v="43296.008759999997"/>
    <n v="8464.9167500000021"/>
    <n v="35081594.755000003"/>
    <n v="34439164.060000002"/>
    <n v="141.197"/>
    <n v="136.08000000000001"/>
    <n v="0"/>
    <n v="0"/>
    <n v="13585.942369999999"/>
    <n v="2988.5970600000001"/>
    <n v="22022.358989999997"/>
    <n v="3705.3758800000001"/>
    <n v="0"/>
    <n v="0"/>
    <n v="0"/>
    <n v="0"/>
    <n v="0"/>
    <n v="0"/>
    <s v="Daños"/>
    <s v="Totales"/>
    <s v="Daños Total"/>
    <x v="23"/>
    <x v="1"/>
    <n v="77172.757209999996"/>
    <n v="21436.396140000001"/>
    <n v="770211891.61088026"/>
    <n v="686509089.51392007"/>
    <n v="736376107.87258017"/>
    <n v="657385268.86126006"/>
    <n v="283175278.75795996"/>
    <n v="248348596.68529999"/>
    <n v="126891670.49083996"/>
    <n v="126522432.59303005"/>
    <n v="77172.757209999996"/>
    <n v="21436.396140000001"/>
    <n v="2.7252646328623308E-2"/>
    <n v="8.6315753042742454E-3"/>
    <n v="55736.361069999999"/>
    <n v="260.00807554585521"/>
    <n v="100"/>
    <n v="100"/>
    <n v="100"/>
    <n v="100"/>
    <n v="1.0019678746921834E-2"/>
    <n v="1.048007348214422E-2"/>
    <n v="3.1225218234441662E-3"/>
    <n v="3.2608573929763722E-3"/>
    <m/>
    <m/>
    <m/>
    <n v="0"/>
    <m/>
    <n v="0"/>
    <m/>
    <n v="0"/>
    <m/>
    <n v="377.8042861676127"/>
    <n v="49.805751342287699"/>
    <n v="37.526814243693117"/>
    <n v="3.0290775912493521E-2"/>
    <n v="354.59264321166125"/>
    <n v="494.3353576857632"/>
    <n v="61.691585248288618"/>
    <n v="80.655705569066313"/>
    <s v="Resto"/>
    <n v="2024"/>
    <n v="3"/>
    <d v="2025-11-04T00:00:00"/>
    <x v="23"/>
    <x v="62"/>
  </r>
  <r>
    <n v="2025"/>
    <n v="9"/>
    <n v="130"/>
    <x v="41"/>
    <s v="Total General"/>
    <n v="282"/>
    <s v="27e1615212f3c6ea846ed6c412df1361ce97f006ee20bb5aa2483a3b61d5cadd"/>
    <s v="1fdf26a6fd55ee3b01ed15163fbd21c844fce1e79898ad2d3ed4519ab872f9ee"/>
    <x v="65"/>
    <n v="77172.757209999996"/>
    <n v="21436.396140000001"/>
    <n v="96136.058709999998"/>
    <n v="22958.823609999999"/>
    <n v="38436.471559999998"/>
    <n v="8044.396560000002"/>
    <n v="43296.008759999997"/>
    <n v="8464.9167500000021"/>
    <n v="35081594.755000003"/>
    <n v="34439164.060000002"/>
    <n v="141.197"/>
    <n v="136.08000000000001"/>
    <n v="0"/>
    <n v="0"/>
    <n v="13585.942369999999"/>
    <n v="2988.5970600000001"/>
    <n v="22022.358989999997"/>
    <n v="3705.3758800000001"/>
    <n v="0"/>
    <n v="0"/>
    <n v="0"/>
    <n v="0"/>
    <n v="0"/>
    <n v="0"/>
    <s v="Total General"/>
    <s v="Totales"/>
    <s v="Total General"/>
    <x v="26"/>
    <x v="1"/>
    <n v="77172.757209999996"/>
    <n v="21436.396140000001"/>
    <n v="770211891.61088026"/>
    <n v="686509089.51392007"/>
    <n v="736376107.87258017"/>
    <n v="657385268.86126006"/>
    <n v="770211891.61088026"/>
    <n v="686509089.51392007"/>
    <n v="414187189.75591999"/>
    <n v="392042358.71284997"/>
    <n v="77172.757209999996"/>
    <n v="21436.396140000001"/>
    <n v="1.0019678746921834E-2"/>
    <n v="3.1225218234441662E-3"/>
    <n v="55736.361069999999"/>
    <n v="260.00807554585521"/>
    <n v="100"/>
    <n v="100"/>
    <n v="100"/>
    <n v="100"/>
    <n v="1.0019678746921834E-2"/>
    <n v="1.048007348214422E-2"/>
    <n v="3.1225218234441662E-3"/>
    <n v="3.2608573929763722E-3"/>
    <m/>
    <m/>
    <m/>
    <n v="0"/>
    <m/>
    <n v="0"/>
    <m/>
    <n v="0"/>
    <m/>
    <n v="377.8042861676127"/>
    <n v="49.805751342287699"/>
    <n v="37.526814243693117"/>
    <n v="9.2799759409871087E-3"/>
    <n v="354.59264321166125"/>
    <n v="494.3353576857632"/>
    <n v="61.691585248288618"/>
    <n v="80.655705569066313"/>
    <s v="Resto"/>
    <n v="2024"/>
    <n v="3"/>
    <d v="2025-11-04T00:00:00"/>
    <x v="26"/>
    <x v="65"/>
  </r>
  <r>
    <n v="2025"/>
    <n v="9"/>
    <n v="130"/>
    <x v="41"/>
    <s v="Otros Automoviles y Obligatorios"/>
    <n v="282"/>
    <s v="27e1615212f3c6ea846ed6c412df1361ce97f006ee20bb5aa2483a3b61d5cadd"/>
    <s v="1fdf26a6fd55ee3b01ed15163fbd21c844fce1e79898ad2d3ed4519ab872f9ee"/>
    <x v="14"/>
    <n v="4021.4652400000004"/>
    <n v="0"/>
    <n v="4021.4652400000004"/>
    <n v="0"/>
    <n v="404.62270999999998"/>
    <n v="0"/>
    <n v="404.62270999999998"/>
    <n v="0"/>
    <n v="35081594.755000003"/>
    <n v="34439164.060000002"/>
    <n v="141.197"/>
    <n v="136.08000000000001"/>
    <n v="0"/>
    <n v="0"/>
    <n v="404.62271000000004"/>
    <n v="0"/>
    <n v="1555.4056"/>
    <n v="0"/>
    <n v="0"/>
    <n v="0"/>
    <n v="0"/>
    <n v="0"/>
    <n v="0"/>
    <n v="0"/>
    <s v="Otros Automoviles y Obligatorios"/>
    <s v="Automóviles"/>
    <s v="Automóviles"/>
    <x v="9"/>
    <x v="1"/>
    <n v="77172.757209999996"/>
    <n v="21436.396140000001"/>
    <n v="770211891.61088026"/>
    <n v="686509089.51392007"/>
    <n v="736376107.87258017"/>
    <n v="657385268.86126006"/>
    <n v="4946161.87481"/>
    <n v="3140508.06599"/>
    <n v="2334470.5214099996"/>
    <n v="1827367.6446699991"/>
    <n v="77172.757209999996"/>
    <n v="21436.396140000001"/>
    <n v="8.1304764012691752E-2"/>
    <m/>
    <m/>
    <m/>
    <n v="5.2109907503459025"/>
    <m/>
    <n v="5.2109907503459025"/>
    <m/>
    <n v="5.2212453271647098E-4"/>
    <n v="5.4611565978398907E-4"/>
    <m/>
    <m/>
    <m/>
    <m/>
    <m/>
    <n v="0"/>
    <m/>
    <n v="0"/>
    <m/>
    <n v="0"/>
    <m/>
    <m/>
    <n v="10.061574223628002"/>
    <m/>
    <n v="1.7332525996327914E-2"/>
    <m/>
    <m/>
    <n v="26.013967675055305"/>
    <m/>
    <s v="Medianas"/>
    <n v="2024"/>
    <n v="3"/>
    <d v="2025-11-04T00:00:00"/>
    <x v="9"/>
    <x v="14"/>
  </r>
  <r>
    <n v="2025"/>
    <n v="9"/>
    <n v="130"/>
    <x v="41"/>
    <s v="Automoviles"/>
    <n v="282"/>
    <s v="27e1615212f3c6ea846ed6c412df1361ce97f006ee20bb5aa2483a3b61d5cadd"/>
    <s v="1fdf26a6fd55ee3b01ed15163fbd21c844fce1e79898ad2d3ed4519ab872f9ee"/>
    <x v="34"/>
    <n v="77172.757209999996"/>
    <n v="21436.396140000001"/>
    <n v="96136.058709999998"/>
    <n v="22958.823609999999"/>
    <n v="38436.471559999998"/>
    <n v="8044.396560000002"/>
    <n v="43296.008759999997"/>
    <n v="8464.9167500000021"/>
    <n v="35081594.755000003"/>
    <n v="34439164.060000002"/>
    <n v="141.197"/>
    <n v="136.08000000000001"/>
    <n v="0"/>
    <n v="0"/>
    <n v="13585.942369999999"/>
    <n v="2988.5970600000001"/>
    <n v="22022.358989999997"/>
    <n v="3705.3758800000001"/>
    <n v="0"/>
    <n v="0"/>
    <n v="0"/>
    <n v="0"/>
    <n v="0"/>
    <n v="0"/>
    <s v="Automoviles"/>
    <s v="Totales"/>
    <s v="Automoviles Total"/>
    <x v="11"/>
    <x v="1"/>
    <n v="77172.757209999996"/>
    <n v="21436.396140000001"/>
    <n v="770211891.61088026"/>
    <n v="686509089.51392007"/>
    <n v="736376107.87258017"/>
    <n v="657385268.86126006"/>
    <n v="155156263.74667996"/>
    <n v="139227565.87292001"/>
    <n v="88685882.672319964"/>
    <n v="83821223.317339987"/>
    <n v="77172.757209999996"/>
    <n v="21436.396140000001"/>
    <n v="4.9738731357954175E-2"/>
    <n v="1.5396660859219558E-2"/>
    <n v="55736.361069999999"/>
    <n v="260.00807554585521"/>
    <n v="100"/>
    <n v="100"/>
    <n v="100"/>
    <n v="100"/>
    <n v="1.0019678746921834E-2"/>
    <n v="1.048007348214422E-2"/>
    <n v="3.1225218234441662E-3"/>
    <n v="3.2608573929763722E-3"/>
    <m/>
    <m/>
    <m/>
    <n v="0"/>
    <m/>
    <n v="0"/>
    <m/>
    <n v="0"/>
    <m/>
    <n v="377.8042861676127"/>
    <n v="49.805751342287699"/>
    <n v="37.526814243693117"/>
    <n v="4.3340011286820655E-2"/>
    <n v="354.59264321166125"/>
    <n v="494.3353576857632"/>
    <n v="61.691585248288618"/>
    <n v="80.655705569066313"/>
    <s v="Resto"/>
    <n v="2024"/>
    <n v="3"/>
    <d v="2025-11-04T00:00:00"/>
    <x v="11"/>
    <x v="34"/>
  </r>
  <r>
    <n v="2025"/>
    <n v="9"/>
    <n v="130"/>
    <x v="41"/>
    <s v="Automoviles Residentes"/>
    <n v="282"/>
    <s v="27e1615212f3c6ea846ed6c412df1361ce97f006ee20bb5aa2483a3b61d5cadd"/>
    <s v="1fdf26a6fd55ee3b01ed15163fbd21c844fce1e79898ad2d3ed4519ab872f9ee"/>
    <x v="6"/>
    <n v="73151.291970000006"/>
    <n v="21436.396140000001"/>
    <n v="92114.593470000007"/>
    <n v="22958.823609999999"/>
    <n v="38031.848850000002"/>
    <n v="8044.396560000002"/>
    <n v="42891.386050000001"/>
    <n v="8464.9167500000021"/>
    <n v="35081594.755000003"/>
    <n v="34439164.060000002"/>
    <n v="141.197"/>
    <n v="136.08000000000001"/>
    <n v="0"/>
    <n v="0"/>
    <n v="13181.319660000001"/>
    <n v="2988.5970600000001"/>
    <n v="20466.953390000002"/>
    <n v="3705.3758800000001"/>
    <n v="0"/>
    <n v="0"/>
    <n v="0"/>
    <n v="0"/>
    <n v="0"/>
    <n v="0"/>
    <s v="Automoviles Residentes"/>
    <s v="Automóviles"/>
    <s v="Automóviles"/>
    <x v="13"/>
    <x v="1"/>
    <n v="77172.757209999996"/>
    <n v="21436.396140000001"/>
    <n v="770211891.61088026"/>
    <n v="686509089.51392007"/>
    <n v="736376107.87258017"/>
    <n v="657385268.86126006"/>
    <n v="94745679.091170013"/>
    <n v="85247038.221249983"/>
    <n v="54974799.952469975"/>
    <n v="52348957.372600004"/>
    <n v="77172.757209999996"/>
    <n v="21436.396140000001"/>
    <n v="7.7208050722407523E-2"/>
    <n v="2.5146206351901665E-2"/>
    <n v="51714.895830000009"/>
    <n v="241.24808802866249"/>
    <n v="94.789009249654114"/>
    <n v="100"/>
    <n v="94.789009249654114"/>
    <n v="100"/>
    <n v="9.4975542142053636E-3"/>
    <n v="9.9339578223602339E-3"/>
    <n v="3.1225218234441662E-3"/>
    <n v="3.2608573929763722E-3"/>
    <m/>
    <m/>
    <m/>
    <n v="0"/>
    <m/>
    <n v="0"/>
    <m/>
    <n v="0"/>
    <m/>
    <n v="372.77441590969988"/>
    <n v="51.990672790300408"/>
    <n v="37.526814243693117"/>
    <n v="6.9180513404107913E-2"/>
    <n v="341.0537585150405"/>
    <n v="452.35835858034471"/>
    <n v="64.402939747936756"/>
    <n v="80.655705569066313"/>
    <s v="Resto"/>
    <n v="2024"/>
    <n v="3"/>
    <d v="2025-11-04T00:00:00"/>
    <x v="13"/>
    <x v="6"/>
  </r>
  <r>
    <n v="2025"/>
    <n v="9"/>
    <n v="38"/>
    <x v="42"/>
    <s v="Accidentes y Enfermedades Total"/>
    <n v="26"/>
    <s v="5f9c4ab08cac7457e9111a30e4664920607ea2c115a1433d7be98e97e64244ca"/>
    <s v="1fdf26a6fd55ee3b01ed15163fbd21c844fce1e79898ad2d3ed4519ab872f9ee"/>
    <x v="19"/>
    <n v="11932418.97693"/>
    <n v="11072149.02153"/>
    <n v="15627798.937549999"/>
    <n v="14163184.26643"/>
    <n v="8614651.6913899984"/>
    <n v="8013254.6167200003"/>
    <n v="11506001.95662"/>
    <n v="10420440.692979995"/>
    <n v="35081594.755000003"/>
    <n v="34439164.060000002"/>
    <n v="141.197"/>
    <n v="136.08000000000001"/>
    <n v="6023.7021100000002"/>
    <n v="3453.1761299999998"/>
    <n v="7666562.9249399994"/>
    <n v="7039995.0178900007"/>
    <n v="10871666.61014"/>
    <n v="9678512.7719000001"/>
    <n v="0"/>
    <n v="0"/>
    <n v="0"/>
    <n v="0"/>
    <n v="0"/>
    <n v="0"/>
    <s v="Accidentes y Enfermedades Total"/>
    <s v="Totales"/>
    <s v="Accidentes y Enfermedades Total"/>
    <x v="2"/>
    <x v="1"/>
    <n v="33270313.765279997"/>
    <n v="30915868.760259997"/>
    <n v="770211891.61088026"/>
    <n v="686509089.51392007"/>
    <n v="736376107.87258017"/>
    <n v="657385268.86126006"/>
    <n v="141339793.77810001"/>
    <n v="126298754.30562"/>
    <n v="98393742.550229996"/>
    <n v="90991856.303689986"/>
    <n v="11932418.97693"/>
    <n v="11072149.02153"/>
    <n v="8.442363369840205"/>
    <n v="8.7666335922343421"/>
    <n v="860269.9553999994"/>
    <n v="7.7696746469649858"/>
    <n v="100"/>
    <n v="100"/>
    <n v="35.865062954057109"/>
    <n v="35.813805225368299"/>
    <n v="1.5492384766967988"/>
    <n v="1.6204245153204702"/>
    <n v="1.6128189984155332"/>
    <n v="1.6842709360843249"/>
    <m/>
    <m/>
    <m/>
    <n v="0"/>
    <m/>
    <n v="0"/>
    <m/>
    <n v="0"/>
    <m/>
    <n v="7.5050288981852287"/>
    <n v="72.195350398317942"/>
    <n v="72.373074108179694"/>
    <n v="8.7552840944049048"/>
    <n v="8.9001186145411637"/>
    <n v="12.327863447203669"/>
    <n v="70.518745652018055"/>
    <n v="72.738396733116787"/>
    <s v="Grandes"/>
    <n v="2024"/>
    <n v="3"/>
    <d v="2025-11-04T00:00:00"/>
    <x v="2"/>
    <x v="19"/>
  </r>
  <r>
    <n v="2025"/>
    <n v="9"/>
    <n v="38"/>
    <x v="42"/>
    <s v="AP Gpo y Col"/>
    <n v="26"/>
    <s v="5f9c4ab08cac7457e9111a30e4664920607ea2c115a1433d7be98e97e64244ca"/>
    <s v="1fdf26a6fd55ee3b01ed15163fbd21c844fce1e79898ad2d3ed4519ab872f9ee"/>
    <x v="14"/>
    <n v="50737.398930000003"/>
    <n v="36057.89486"/>
    <n v="64918.559420000005"/>
    <n v="48137.707260000003"/>
    <n v="8949.9548500000037"/>
    <n v="6847.5156100000031"/>
    <n v="12081.02924"/>
    <n v="8282.8963099999983"/>
    <n v="35081594.755000003"/>
    <n v="34439164.060000002"/>
    <n v="141.197"/>
    <n v="136.08000000000001"/>
    <n v="0"/>
    <n v="0"/>
    <n v="8949.9548500000001"/>
    <n v="6847.5156100000004"/>
    <n v="48204.360909999996"/>
    <n v="33665.906060000001"/>
    <n v="0"/>
    <n v="0"/>
    <n v="0"/>
    <n v="0"/>
    <n v="0"/>
    <n v="0"/>
    <s v="AP Gpo y Col"/>
    <s v="Accidentes y Enfermedades"/>
    <s v="Accidentes Personales"/>
    <x v="3"/>
    <x v="1"/>
    <n v="33270313.765279997"/>
    <n v="30915868.760259997"/>
    <n v="770211891.61088026"/>
    <n v="686509089.51392007"/>
    <n v="736376107.87258017"/>
    <n v="657385268.86126006"/>
    <n v="2314846.5560099999"/>
    <n v="2258296.9561299994"/>
    <n v="870337.63396000001"/>
    <n v="837886.56105000013"/>
    <n v="11932418.97693"/>
    <n v="11072149.02153"/>
    <n v="2.1918255790333614"/>
    <n v="1.5966852703814352"/>
    <n v="14679.504070000003"/>
    <n v="40.71092926249662"/>
    <n v="0.42520631422761052"/>
    <n v="0.32566301979755463"/>
    <n v="0.15250051228235839"/>
    <n v="0.11663231960134883"/>
    <n v="6.5874598253584365E-3"/>
    <n v="6.8901473564347933E-3"/>
    <n v="5.2523550541087004E-3"/>
    <n v="5.4850475920247537E-3"/>
    <m/>
    <m/>
    <m/>
    <n v="0"/>
    <m/>
    <n v="0"/>
    <m/>
    <n v="0"/>
    <m/>
    <n v="30.70367940351435"/>
    <n v="17.639758913041316"/>
    <n v="18.990336614454268"/>
    <n v="1.0283313625400847"/>
    <n v="30.70367940351435"/>
    <n v="43.184504893732225"/>
    <n v="18.566691230924153"/>
    <n v="20.339614795443886"/>
    <s v="Medianas"/>
    <n v="2024"/>
    <n v="3"/>
    <d v="2025-11-04T00:00:00"/>
    <x v="3"/>
    <x v="14"/>
  </r>
  <r>
    <n v="2025"/>
    <n v="9"/>
    <n v="38"/>
    <x v="42"/>
    <s v="AP Individual"/>
    <n v="26"/>
    <s v="5f9c4ab08cac7457e9111a30e4664920607ea2c115a1433d7be98e97e64244ca"/>
    <s v="1fdf26a6fd55ee3b01ed15163fbd21c844fce1e79898ad2d3ed4519ab872f9ee"/>
    <x v="29"/>
    <n v="9263.3628100000005"/>
    <n v="9370.4098900000008"/>
    <n v="12009.89308"/>
    <n v="12162.688560000001"/>
    <n v="5389.0990699999993"/>
    <n v="5688.6738400000022"/>
    <n v="7695.2258799999991"/>
    <n v="6606.2568500000016"/>
    <n v="35081594.755000003"/>
    <n v="34439164.060000002"/>
    <n v="141.197"/>
    <n v="136.08000000000001"/>
    <n v="0"/>
    <n v="0"/>
    <n v="4327.9010199999993"/>
    <n v="4502.9189299999998"/>
    <n v="8098.9041399999996"/>
    <n v="7253.3074900000001"/>
    <n v="0"/>
    <n v="0"/>
    <n v="0"/>
    <n v="0"/>
    <n v="0"/>
    <n v="0"/>
    <s v="AP Individual"/>
    <s v="Accidentes y Enfermedades"/>
    <s v="Accidentes Personales"/>
    <x v="4"/>
    <x v="1"/>
    <n v="33270313.765279997"/>
    <n v="30915868.760259997"/>
    <n v="770211891.61088026"/>
    <n v="686509089.51392007"/>
    <n v="736376107.87258017"/>
    <n v="657385268.86126006"/>
    <n v="2929566.2910799994"/>
    <n v="2813051.1417699996"/>
    <n v="332143.84261000005"/>
    <n v="315618.19761999999"/>
    <n v="11932418.97693"/>
    <n v="11072149.02153"/>
    <n v="0.31620253271637061"/>
    <n v="0.33310485368936615"/>
    <n v="-107.04708000000028"/>
    <n v="-1.1423948499226233"/>
    <n v="7.7631893649642028E-2"/>
    <n v="8.4630453146711304E-2"/>
    <n v="2.7842727529870773E-2"/>
    <n v="3.0309385651309764E-2"/>
    <n v="1.2027031666085931E-3"/>
    <n v="1.2579662364063146E-3"/>
    <n v="1.3649360267953162E-3"/>
    <n v="1.4254061254265205E-3"/>
    <m/>
    <m/>
    <m/>
    <n v="0"/>
    <m/>
    <n v="0"/>
    <m/>
    <n v="0"/>
    <m/>
    <n v="-5.2661618230515845"/>
    <n v="58.176487097993721"/>
    <n v="60.708911422016797"/>
    <n v="1.6225196371705208"/>
    <n v="-3.8867657339769268"/>
    <n v="11.658083586912692"/>
    <n v="53.438106504122665"/>
    <n v="62.080904969327314"/>
    <s v="Resto"/>
    <n v="2024"/>
    <n v="3"/>
    <d v="2025-11-04T00:00:00"/>
    <x v="4"/>
    <x v="29"/>
  </r>
  <r>
    <n v="2025"/>
    <n v="9"/>
    <n v="38"/>
    <x v="42"/>
    <s v="Gastos Medicos"/>
    <n v="26"/>
    <s v="5f9c4ab08cac7457e9111a30e4664920607ea2c115a1433d7be98e97e64244ca"/>
    <s v="1fdf26a6fd55ee3b01ed15163fbd21c844fce1e79898ad2d3ed4519ab872f9ee"/>
    <x v="19"/>
    <n v="11872418.215190001"/>
    <n v="11026720.716780001"/>
    <n v="15550870.485049998"/>
    <n v="14102883.870610001"/>
    <n v="8600312.6374700032"/>
    <n v="8000718.4272700008"/>
    <n v="11486225.701500002"/>
    <n v="10405551.539820001"/>
    <n v="35081594.755000003"/>
    <n v="34439164.060000002"/>
    <n v="141.197"/>
    <n v="136.08000000000001"/>
    <n v="6023.7021100000002"/>
    <n v="3453.1761299999998"/>
    <n v="7653285.0690699993"/>
    <n v="7028644.58335"/>
    <n v="10815363.34509"/>
    <n v="9637593.5583500005"/>
    <n v="0"/>
    <n v="0"/>
    <n v="0"/>
    <n v="0"/>
    <n v="0"/>
    <n v="0"/>
    <s v="Gastos Medicos"/>
    <s v="Accidentes y Enfermedades"/>
    <s v="Gastos Medicos"/>
    <x v="28"/>
    <x v="1"/>
    <n v="33270313.765279997"/>
    <n v="30915868.760259997"/>
    <n v="770211891.61088026"/>
    <n v="686509089.51392007"/>
    <n v="736376107.87258017"/>
    <n v="657385268.86126006"/>
    <n v="132603313.30395003"/>
    <n v="117579278.29793002"/>
    <n v="94497674.830779999"/>
    <n v="87465178.161119998"/>
    <n v="11932418.97693"/>
    <n v="11072149.02153"/>
    <n v="8.953334512823476"/>
    <n v="9.3781156649386634"/>
    <n v="845697.49840999953"/>
    <n v="7.6695285945081793"/>
    <n v="99.497161792122753"/>
    <n v="99.589706527055739"/>
    <n v="35.684719714244885"/>
    <n v="35.666863520115641"/>
    <n v="1.5414483137048318"/>
    <n v="1.6122764017276292"/>
    <n v="1.6062017073346293"/>
    <n v="1.6773604823668737"/>
    <m/>
    <m/>
    <m/>
    <n v="0"/>
    <m/>
    <n v="0"/>
    <m/>
    <n v="0"/>
    <m/>
    <n v="7.4942546178893066"/>
    <n v="72.43943467613407"/>
    <n v="72.557550270542748"/>
    <n v="9.1010838656833162"/>
    <n v="8.8870688838029501"/>
    <n v="12.220579542074383"/>
    <n v="70.763087885942056"/>
    <n v="72.929456308731659"/>
    <s v="Grandes"/>
    <n v="2024"/>
    <n v="3"/>
    <d v="2025-11-04T00:00:00"/>
    <x v="28"/>
    <x v="19"/>
  </r>
  <r>
    <n v="2025"/>
    <n v="9"/>
    <n v="38"/>
    <x v="42"/>
    <s v="Accidentes Personales"/>
    <n v="26"/>
    <s v="5f9c4ab08cac7457e9111a30e4664920607ea2c115a1433d7be98e97e64244ca"/>
    <s v="1fdf26a6fd55ee3b01ed15163fbd21c844fce1e79898ad2d3ed4519ab872f9ee"/>
    <x v="27"/>
    <n v="60000.761740000002"/>
    <n v="45428.304750000003"/>
    <n v="76928.452499999999"/>
    <n v="60300.395820000005"/>
    <n v="14339.053919999998"/>
    <n v="12536.18945"/>
    <n v="19776.255120000009"/>
    <n v="14889.153159999994"/>
    <n v="35081594.755000003"/>
    <n v="34439164.060000002"/>
    <n v="141.197"/>
    <n v="136.08000000000001"/>
    <n v="0"/>
    <n v="0"/>
    <n v="13277.855869999999"/>
    <n v="11350.434539999998"/>
    <n v="56303.265049999995"/>
    <n v="40919.21355"/>
    <n v="0"/>
    <n v="0"/>
    <n v="0"/>
    <n v="0"/>
    <n v="0"/>
    <n v="0"/>
    <s v="Accidentes Personales"/>
    <s v="Accidentes y Enfermedades"/>
    <s v="Accidentes Personales"/>
    <x v="5"/>
    <x v="1"/>
    <n v="33270313.765279997"/>
    <n v="30915868.760259997"/>
    <n v="770211891.61088026"/>
    <n v="686509089.51392007"/>
    <n v="736376107.87258017"/>
    <n v="657385268.86126006"/>
    <n v="5244412.8470900012"/>
    <n v="5071348.0979000004"/>
    <n v="1202481.4765700002"/>
    <n v="1153504.7586699999"/>
    <n v="11932418.97693"/>
    <n v="11072149.02153"/>
    <n v="1.1440892143587245"/>
    <n v="0.8957836037485073"/>
    <n v="14572.456989999999"/>
    <n v="32.077923819070087"/>
    <n v="0.50283820787725253"/>
    <n v="0.41029347294426599"/>
    <n v="0.18034323981222919"/>
    <n v="0.14694170525265859"/>
    <n v="7.79016299196703E-3"/>
    <n v="8.148113592841108E-3"/>
    <n v="6.617291080904017E-3"/>
    <n v="6.910453717451275E-3"/>
    <m/>
    <m/>
    <m/>
    <n v="0"/>
    <m/>
    <n v="0"/>
    <m/>
    <n v="0"/>
    <m/>
    <n v="14.381279711754825"/>
    <n v="23.89811979743709"/>
    <n v="27.595547575435329"/>
    <n v="1.1924552851243257"/>
    <n v="16.981035600069649"/>
    <n v="37.596156341572673"/>
    <n v="23.582745793176695"/>
    <n v="27.73864293880105"/>
    <s v="Resto"/>
    <n v="2024"/>
    <n v="3"/>
    <d v="2025-11-04T00:00:00"/>
    <x v="5"/>
    <x v="27"/>
  </r>
  <r>
    <n v="2025"/>
    <n v="9"/>
    <n v="38"/>
    <x v="42"/>
    <s v="GMM. Individual"/>
    <n v="26"/>
    <s v="5f9c4ab08cac7457e9111a30e4664920607ea2c115a1433d7be98e97e64244ca"/>
    <s v="1fdf26a6fd55ee3b01ed15163fbd21c844fce1e79898ad2d3ed4519ab872f9ee"/>
    <x v="25"/>
    <n v="8794948.7029999997"/>
    <n v="7519216.9097700007"/>
    <n v="11365506.975430001"/>
    <n v="9718900.8017300032"/>
    <n v="5922876.4931199979"/>
    <n v="5392749.78651"/>
    <n v="7871777.8672100026"/>
    <n v="7009500.6601899983"/>
    <n v="35081594.755000003"/>
    <n v="34439164.060000002"/>
    <n v="141.197"/>
    <n v="136.08000000000001"/>
    <n v="0"/>
    <n v="0"/>
    <n v="5400633.1106099999"/>
    <n v="4882300.0983000007"/>
    <n v="8089607.45866"/>
    <n v="6869502.2210499998"/>
    <n v="0"/>
    <n v="0"/>
    <n v="0"/>
    <n v="0"/>
    <n v="0"/>
    <n v="0"/>
    <s v="GMM. Individual"/>
    <s v="Accidentes y Enfermedades"/>
    <s v="Gastos Medicos"/>
    <x v="38"/>
    <x v="1"/>
    <n v="33270313.765279997"/>
    <n v="30915868.760259997"/>
    <n v="770211891.61088026"/>
    <n v="686509089.51392007"/>
    <n v="736376107.87258017"/>
    <n v="657385268.86126006"/>
    <n v="64432853.400370002"/>
    <n v="58098326.261530012"/>
    <n v="45110846.690220006"/>
    <n v="40981977.13877999"/>
    <n v="11932418.97693"/>
    <n v="11072149.02153"/>
    <n v="13.649789259448653"/>
    <n v="12.942226383462744"/>
    <n v="1275731.793229999"/>
    <n v="16.966285299901273"/>
    <n v="73.706334985421236"/>
    <n v="67.911088399810581"/>
    <n v="26.434823443649545"/>
    <n v="24.321544925935846"/>
    <n v="1.1418869013571797"/>
    <n v="1.1943555214479942"/>
    <n v="1.0952829357429121"/>
    <n v="1.1438067242965431"/>
    <m/>
    <m/>
    <m/>
    <n v="0"/>
    <m/>
    <n v="0"/>
    <m/>
    <n v="0"/>
    <m/>
    <n v="9.8303597904006779"/>
    <n v="67.344070933576631"/>
    <n v="71.719566694544994"/>
    <n v="13.129606131742309"/>
    <n v="10.616574194005013"/>
    <n v="17.761188487155156"/>
    <n v="66.760138093333225"/>
    <n v="71.07210888351301"/>
    <s v="Grandes"/>
    <n v="2024"/>
    <n v="3"/>
    <d v="2025-11-04T00:00:00"/>
    <x v="38"/>
    <x v="25"/>
  </r>
  <r>
    <n v="2025"/>
    <n v="9"/>
    <n v="38"/>
    <x v="42"/>
    <s v="GMM. Gpo y Col"/>
    <n v="26"/>
    <s v="5f9c4ab08cac7457e9111a30e4664920607ea2c115a1433d7be98e97e64244ca"/>
    <s v="1fdf26a6fd55ee3b01ed15163fbd21c844fce1e79898ad2d3ed4519ab872f9ee"/>
    <x v="11"/>
    <n v="3077469.5121900002"/>
    <n v="3507503.8070100001"/>
    <n v="4185363.5096199992"/>
    <n v="4383983.0688800002"/>
    <n v="2677436.1443500002"/>
    <n v="2607968.6407599994"/>
    <n v="3614447.8342899992"/>
    <n v="3396050.8796300013"/>
    <n v="35081594.755000003"/>
    <n v="34439164.060000002"/>
    <n v="141.197"/>
    <n v="136.08000000000001"/>
    <n v="6023.7021100000002"/>
    <n v="3453.1761299999998"/>
    <n v="2252651.9584599999"/>
    <n v="2146344.4850499998"/>
    <n v="2725755.88643"/>
    <n v="2768091.3373000002"/>
    <n v="0"/>
    <n v="0"/>
    <n v="0"/>
    <n v="0"/>
    <n v="0"/>
    <n v="0"/>
    <s v="GMM. Gpo y Col"/>
    <s v="Accidentes y Enfermedades"/>
    <s v="Gastos Medicos"/>
    <x v="29"/>
    <x v="1"/>
    <n v="33270313.765279997"/>
    <n v="30915868.760259997"/>
    <n v="770211891.61088026"/>
    <n v="686509089.51392007"/>
    <n v="736376107.87258017"/>
    <n v="657385268.86126006"/>
    <n v="68170459.903579995"/>
    <n v="59480952.036400005"/>
    <n v="49387857.180560008"/>
    <n v="46483201.02234"/>
    <n v="11932418.97693"/>
    <n v="11072149.02153"/>
    <n v="4.51437399211148"/>
    <n v="5.8968521634683082"/>
    <n v="-430034.29481999995"/>
    <n v="-12.260408497933639"/>
    <n v="25.790826806701507"/>
    <n v="31.678618127245155"/>
    <n v="9.2498962705953325"/>
    <n v="11.345318594179796"/>
    <n v="0.39956141234765202"/>
    <n v="0.41792088027963481"/>
    <n v="0.51091877159171684"/>
    <n v="0.53355375807033067"/>
    <m/>
    <m/>
    <m/>
    <n v="0"/>
    <m/>
    <n v="0"/>
    <m/>
    <n v="0"/>
    <m/>
    <n v="2.6636633011720923"/>
    <n v="87.00122401682782"/>
    <n v="74.353978905105834"/>
    <n v="5.4212437979671844"/>
    <n v="4.9529548565231174"/>
    <n v="-1.5294094634642486"/>
    <n v="82.643202558038396"/>
    <n v="77.538788410918073"/>
    <s v="Grandes"/>
    <n v="2024"/>
    <n v="3"/>
    <d v="2025-11-04T00:00:00"/>
    <x v="29"/>
    <x v="11"/>
  </r>
  <r>
    <n v="2025"/>
    <n v="9"/>
    <n v="38"/>
    <x v="42"/>
    <s v="Vida Total"/>
    <n v="26"/>
    <s v="5f9c4ab08cac7457e9111a30e4664920607ea2c115a1433d7be98e97e64244ca"/>
    <s v="1fdf26a6fd55ee3b01ed15163fbd21c844fce1e79898ad2d3ed4519ab872f9ee"/>
    <x v="3"/>
    <n v="21337894.788349997"/>
    <n v="19843719.738729998"/>
    <n v="29706731.007479999"/>
    <n v="27291787.533449996"/>
    <n v="14207495.576679999"/>
    <n v="12737324.85987"/>
    <n v="18925409.383080002"/>
    <n v="17257920.469009999"/>
    <n v="35081594.755000003"/>
    <n v="34439164.060000002"/>
    <n v="141.197"/>
    <n v="136.08000000000001"/>
    <n v="5719.6982400000006"/>
    <n v="33558.27018"/>
    <n v="14034753.9691"/>
    <n v="12493257.50231"/>
    <n v="15702323.026549999"/>
    <n v="16897242.56741"/>
    <n v="2121513.1645900002"/>
    <n v="2132155.53192"/>
    <n v="14189062.940790001"/>
    <n v="12812119.174970001"/>
    <n v="5027318.6829699995"/>
    <n v="4899445.0318400003"/>
    <s v="Vida Total"/>
    <s v="Totales"/>
    <s v="Vida Total"/>
    <x v="36"/>
    <x v="1"/>
    <n v="33270313.765279997"/>
    <n v="30915868.760259997"/>
    <n v="770211891.61088026"/>
    <n v="686509089.51392007"/>
    <n v="736376107.87258017"/>
    <n v="657385268.86126006"/>
    <n v="311861035.33652008"/>
    <n v="282737917.87033993"/>
    <n v="162873465.04233998"/>
    <n v="151002766.76715994"/>
    <n v="21337894.788349997"/>
    <n v="19843719.738729998"/>
    <n v="6.8421163180340567"/>
    <n v="7.0184147525023795"/>
    <n v="1494175.0496199988"/>
    <n v="7.529712520096421"/>
    <n v="100"/>
    <n v="100"/>
    <n v="64.134937045942891"/>
    <n v="64.186194774631716"/>
    <n v="2.7703927997946498"/>
    <n v="2.8976897213566613"/>
    <n v="2.8905254193764955"/>
    <n v="3.0185829647664311"/>
    <n v="0.6802751623974882"/>
    <n v="4.5498030638803595"/>
    <n v="1.6120380917562107"/>
    <n v="-10642.367329999804"/>
    <n v="-0.4991365390880409"/>
    <n v="1376943.7658200003"/>
    <n v="10.747197610447024"/>
    <n v="127873.6511299992"/>
    <n v="2.609961950771722"/>
    <n v="11.542225176668719"/>
    <n v="66.583398772951895"/>
    <n v="64.188191667562776"/>
    <n v="8.7230265365734496"/>
    <n v="12.338627187544793"/>
    <n v="-7.0716836554424738"/>
    <n v="89.380112390820017"/>
    <n v="73.936664236601302"/>
    <s v="Medianas"/>
    <n v="2024"/>
    <n v="3"/>
    <d v="2025-11-04T00:00:00"/>
    <x v="36"/>
    <x v="3"/>
  </r>
  <r>
    <n v="2025"/>
    <n v="9"/>
    <n v="38"/>
    <x v="42"/>
    <s v="Vida Gpo y Col"/>
    <n v="26"/>
    <s v="5f9c4ab08cac7457e9111a30e4664920607ea2c115a1433d7be98e97e64244ca"/>
    <s v="1fdf26a6fd55ee3b01ed15163fbd21c844fce1e79898ad2d3ed4519ab872f9ee"/>
    <x v="6"/>
    <n v="423521.80449000007"/>
    <n v="496517.55492000002"/>
    <n v="536810.48812000011"/>
    <n v="673627.75877000007"/>
    <n v="214704.89168"/>
    <n v="318139.70621999999"/>
    <n v="302314.84370000003"/>
    <n v="477740.93161000003"/>
    <n v="35081594.755000003"/>
    <n v="34439164.060000002"/>
    <n v="141.197"/>
    <n v="136.08000000000001"/>
    <n v="5719.6982400000006"/>
    <n v="33558.27018"/>
    <n v="146747.83473999999"/>
    <n v="193396.88402"/>
    <n v="264980.50170999998"/>
    <n v="326867.40746000002"/>
    <n v="14831.98626"/>
    <n v="37200.66848"/>
    <n v="408689.81822999998"/>
    <n v="459316.88643999997"/>
    <n v="0"/>
    <n v="0"/>
    <s v="Vida Gpo y Col"/>
    <s v="Vida"/>
    <s v="Vida"/>
    <x v="37"/>
    <x v="1"/>
    <n v="33270313.765279997"/>
    <n v="30915868.760259997"/>
    <n v="770211891.61088026"/>
    <n v="686509089.51392007"/>
    <n v="736376107.87258017"/>
    <n v="657385268.86126006"/>
    <n v="73920693.182379976"/>
    <n v="70894248.025429994"/>
    <n v="45785142.94049"/>
    <n v="42057026.428480007"/>
    <n v="21337894.788349997"/>
    <n v="19843719.738729998"/>
    <n v="0.57294079134927867"/>
    <n v="0.70036366665726901"/>
    <n v="-72995.750429999956"/>
    <n v="-14.701544730228356"/>
    <n v="1.9848340648920684"/>
    <n v="2.5021395255392638"/>
    <n v="1.2729720779849574"/>
    <n v="1.6060281493956774"/>
    <n v="5.4987700021641328E-2"/>
    <n v="5.7514332684363081E-2"/>
    <n v="7.2324979013978857E-2"/>
    <n v="7.5529157472615821E-2"/>
    <n v="2.0064728320939786E-2"/>
    <n v="0.55287606302833869"/>
    <m/>
    <n v="-22368.682220000002"/>
    <n v="-60.129785657013016"/>
    <n v="-50627.068209999998"/>
    <n v="-11.022252763749274"/>
    <n v="0"/>
    <m/>
    <n v="-32.512387645342436"/>
    <n v="50.695121102098881"/>
    <n v="64.074211086304771"/>
    <n v="0.46894009255156477"/>
    <n v="-24.120889804602964"/>
    <n v="-18.933336373579358"/>
    <n v="55.38061623137984"/>
    <n v="59.166769034219691"/>
    <s v="Resto"/>
    <n v="2024"/>
    <n v="3"/>
    <d v="2025-11-04T00:00:00"/>
    <x v="37"/>
    <x v="6"/>
  </r>
  <r>
    <n v="2025"/>
    <n v="9"/>
    <n v="38"/>
    <x v="42"/>
    <s v="Vida Individual"/>
    <n v="26"/>
    <s v="5f9c4ab08cac7457e9111a30e4664920607ea2c115a1433d7be98e97e64244ca"/>
    <s v="1fdf26a6fd55ee3b01ed15163fbd21c844fce1e79898ad2d3ed4519ab872f9ee"/>
    <x v="11"/>
    <n v="20914372.983860001"/>
    <n v="19347202.183810003"/>
    <n v="29169920.519359998"/>
    <n v="26618159.774680004"/>
    <n v="13992790.684999999"/>
    <n v="12419185.153650001"/>
    <n v="18623094.539379999"/>
    <n v="16780179.5374"/>
    <n v="35081594.755000003"/>
    <n v="34439164.060000002"/>
    <n v="141.197"/>
    <n v="136.08000000000001"/>
    <n v="0"/>
    <n v="0"/>
    <n v="13888006.13436"/>
    <n v="12299860.618290002"/>
    <n v="15437342.524840001"/>
    <n v="16570375.159950001"/>
    <n v="2106681.17833"/>
    <n v="2094954.86344"/>
    <n v="13780373.12256"/>
    <n v="12352802.28853"/>
    <n v="5027318.6829699995"/>
    <n v="4899445.0318400003"/>
    <s v="Vida Individual"/>
    <s v="Vida"/>
    <s v="Vida"/>
    <x v="35"/>
    <x v="1"/>
    <n v="33270313.765279997"/>
    <n v="30915868.760259997"/>
    <n v="770211891.61088026"/>
    <n v="686509089.51392007"/>
    <n v="736376107.87258017"/>
    <n v="657385268.86126006"/>
    <n v="237940342.15414003"/>
    <n v="211843669.84491"/>
    <n v="117088322.10185003"/>
    <n v="108945740.33868003"/>
    <n v="21337894.788349997"/>
    <n v="19843719.738729998"/>
    <n v="8.7897549421491004"/>
    <n v="9.1327733313787576"/>
    <n v="1567170.8000499979"/>
    <n v="8.100245116378769"/>
    <n v="98.015165935107945"/>
    <n v="97.497860474460765"/>
    <n v="62.861964967957938"/>
    <n v="62.580166625236046"/>
    <n v="2.715405099773009"/>
    <n v="2.8401753886722987"/>
    <n v="2.8182004403625172"/>
    <n v="2.9430538072938162"/>
    <n v="0.88538209168635718"/>
    <n v="5.7915244627297975"/>
    <n v="2.1128483877329445"/>
    <n v="11726.314890000038"/>
    <n v="0.55974069392334957"/>
    <n v="1427570.8340300005"/>
    <n v="11.556655734347409"/>
    <n v="127873.6511299992"/>
    <n v="2.609961950771722"/>
    <n v="12.670763112727368"/>
    <n v="66.905140765149824"/>
    <n v="64.191116811931295"/>
    <n v="11.95062875085722"/>
    <n v="12.911898478820261"/>
    <n v="-6.8377005600241292"/>
    <n v="89.963710476806568"/>
    <n v="74.228015356093564"/>
    <s v="Grandes"/>
    <n v="2024"/>
    <n v="3"/>
    <d v="2025-11-04T00:00:00"/>
    <x v="35"/>
    <x v="11"/>
  </r>
  <r>
    <n v="2025"/>
    <n v="9"/>
    <n v="38"/>
    <x v="42"/>
    <s v="Total General"/>
    <n v="26"/>
    <s v="5f9c4ab08cac7457e9111a30e4664920607ea2c115a1433d7be98e97e64244ca"/>
    <s v="1fdf26a6fd55ee3b01ed15163fbd21c844fce1e79898ad2d3ed4519ab872f9ee"/>
    <x v="4"/>
    <n v="33270313.765279997"/>
    <n v="30915868.760259997"/>
    <n v="45334529.945030004"/>
    <n v="41454971.799879998"/>
    <n v="22822147.268070001"/>
    <n v="20750579.47659"/>
    <n v="30431411.339699991"/>
    <n v="27678361.161990006"/>
    <n v="35081594.755000003"/>
    <n v="34439164.060000002"/>
    <n v="141.197"/>
    <n v="136.08000000000001"/>
    <n v="11743.40035"/>
    <n v="37011.446309999999"/>
    <n v="21701316.89404"/>
    <n v="19533252.520199999"/>
    <n v="26573989.636689998"/>
    <n v="26575755.339310002"/>
    <n v="2121513.1645900002"/>
    <n v="2132155.53192"/>
    <n v="14189062.940790001"/>
    <n v="12812119.174970001"/>
    <n v="5027318.6829699995"/>
    <n v="4899445.0318400003"/>
    <s v="Total General"/>
    <s v="Totales"/>
    <s v="Total General"/>
    <x v="26"/>
    <x v="1"/>
    <n v="33270313.765279997"/>
    <n v="30915868.760259997"/>
    <n v="770211891.61088026"/>
    <n v="686509089.51392007"/>
    <n v="736376107.87258017"/>
    <n v="657385268.86126006"/>
    <n v="770211891.61088026"/>
    <n v="686509089.51392007"/>
    <n v="414187189.75591999"/>
    <n v="392042358.71284997"/>
    <n v="33270313.765279997"/>
    <n v="30915868.760259997"/>
    <n v="4.3196312764914486"/>
    <n v="4.5033444177920279"/>
    <n v="2354445.00502"/>
    <n v="7.6156520888277957"/>
    <n v="100"/>
    <n v="100"/>
    <n v="100"/>
    <n v="100"/>
    <n v="4.3196312764914486"/>
    <n v="4.5181142366771319"/>
    <n v="4.5033444177920279"/>
    <n v="4.7028539008507559"/>
    <n v="0.27544539206644875"/>
    <n v="1.8422284952149863"/>
    <n v="0.6527189125132149"/>
    <n v="-10642.367329999804"/>
    <n v="-0.4991365390880409"/>
    <n v="1376943.7658200003"/>
    <n v="10.747197610447024"/>
    <n v="127873.6511299992"/>
    <n v="2.609961950771722"/>
    <n v="9.9831804399345359"/>
    <n v="68.596128756340676"/>
    <n v="67.119509522770699"/>
    <n v="5.5101045692695285"/>
    <n v="11.099351588261763"/>
    <n v="-6.644035503255985E-3"/>
    <n v="81.663751626054562"/>
    <n v="73.500272224838852"/>
    <s v="Medianas"/>
    <n v="2024"/>
    <n v="3"/>
    <d v="2025-11-04T00:00:00"/>
    <x v="26"/>
    <x v="4"/>
  </r>
  <r>
    <n v="2025"/>
    <n v="9"/>
    <n v="38"/>
    <x v="42"/>
    <s v="Total General Sin Pensiones"/>
    <n v="26"/>
    <s v="5f9c4ab08cac7457e9111a30e4664920607ea2c115a1433d7be98e97e64244ca"/>
    <s v="1fdf26a6fd55ee3b01ed15163fbd21c844fce1e79898ad2d3ed4519ab872f9ee"/>
    <x v="4"/>
    <n v="33270313.765279997"/>
    <n v="30915868.760259997"/>
    <n v="45334529.945030004"/>
    <n v="41454971.799879998"/>
    <n v="22822147.268070001"/>
    <n v="20750579.47659"/>
    <n v="30431411.339699991"/>
    <n v="27678361.161990006"/>
    <n v="35081594.755000003"/>
    <n v="34439164.060000002"/>
    <n v="141.197"/>
    <n v="136.08000000000001"/>
    <n v="11743.40035"/>
    <n v="37011.446309999999"/>
    <n v="21701316.89404"/>
    <n v="19533252.520199999"/>
    <n v="26573989.636689998"/>
    <n v="26575755.339310002"/>
    <n v="2121513.1645900002"/>
    <n v="2132155.53192"/>
    <n v="14189062.940790001"/>
    <n v="12812119.174970001"/>
    <n v="5027318.6829699995"/>
    <n v="4899445.0318400003"/>
    <s v="Total General Sin Pensiones"/>
    <s v="Totales"/>
    <s v="Total General Sin Pensiones"/>
    <x v="25"/>
    <x v="1"/>
    <n v="33270313.765279997"/>
    <n v="30915868.760259997"/>
    <n v="770211891.61088026"/>
    <n v="686509089.51392007"/>
    <n v="736376107.87258017"/>
    <n v="657385268.86126006"/>
    <n v="736376107.87258017"/>
    <n v="657385268.86126006"/>
    <n v="388158878.08341002"/>
    <n v="368517055.66387999"/>
    <n v="33270313.765279997"/>
    <n v="30915868.760259997"/>
    <n v="4.5181142366771319"/>
    <n v="4.7028539008507559"/>
    <n v="2354445.00502"/>
    <n v="7.6156520888277957"/>
    <n v="100"/>
    <n v="100"/>
    <n v="100"/>
    <n v="100"/>
    <n v="4.3196312764914486"/>
    <n v="4.5181142366771319"/>
    <n v="4.5033444177920279"/>
    <n v="4.7028539008507559"/>
    <n v="0.28810184658477528"/>
    <n v="1.9268771473021806"/>
    <n v="0.68271072746970607"/>
    <n v="-10642.367329999804"/>
    <n v="-0.4991365390880409"/>
    <n v="1376943.7658200003"/>
    <n v="10.747197610447024"/>
    <n v="127873.6511299992"/>
    <n v="2.609961950771722"/>
    <n v="9.9831804399345359"/>
    <n v="68.596128756340676"/>
    <n v="67.119509522770699"/>
    <n v="5.8795891467838164"/>
    <n v="11.099351588261763"/>
    <n v="-6.644035503255985E-3"/>
    <n v="81.663751626054562"/>
    <n v="73.500272224838852"/>
    <s v="Medianas"/>
    <n v="2024"/>
    <n v="3"/>
    <d v="2025-11-04T00:00:00"/>
    <x v="25"/>
    <x v="4"/>
  </r>
  <r>
    <n v="2025"/>
    <n v="9"/>
    <n v="715"/>
    <x v="43"/>
    <s v="Salud"/>
    <n v="251"/>
    <s v="c75d3f1f5bcd6914d0331ce5ec17c0db8f2070a2d4285f8e3ff11c6ca19168ff"/>
    <s v="1fdf26a6fd55ee3b01ed15163fbd21c844fce1e79898ad2d3ed4519ab872f9ee"/>
    <x v="11"/>
    <n v="74333.484939999995"/>
    <n v="79397.089670000001"/>
    <n v="100724.05533999998"/>
    <n v="90245.447189999992"/>
    <n v="15500.431280000001"/>
    <n v="21391.719800000003"/>
    <n v="27036.977839999996"/>
    <n v="29327.323670000002"/>
    <n v="35081594.755000003"/>
    <n v="34439164.060000002"/>
    <n v="141.197"/>
    <n v="136.08000000000001"/>
    <n v="0"/>
    <n v="0"/>
    <n v="15500.431279999999"/>
    <n v="21391.719799999999"/>
    <n v="66232.149149999997"/>
    <n v="74668.730209999994"/>
    <n v="0"/>
    <n v="0"/>
    <n v="0"/>
    <n v="0"/>
    <n v="0"/>
    <n v="0"/>
    <s v="Salud"/>
    <s v="Accidentes y Enfermedades"/>
    <s v="Salud"/>
    <x v="30"/>
    <x v="1"/>
    <n v="97783.699609999996"/>
    <n v="103938.11167"/>
    <n v="770211891.61088026"/>
    <n v="686509089.51392007"/>
    <n v="736376107.87258017"/>
    <n v="657385268.86126006"/>
    <n v="3492067.6270599999"/>
    <n v="3648127.9097899995"/>
    <n v="2693586.2428799998"/>
    <n v="2373173.3838999998"/>
    <n v="97783.699609999996"/>
    <n v="103938.11167"/>
    <n v="2.1286381845526274"/>
    <n v="2.1763789985798607"/>
    <n v="-5063.6047300000064"/>
    <n v="-6.3775696956223316"/>
    <n v="76.018278339305311"/>
    <n v="76.388812914057056"/>
    <n v="76.018278339305311"/>
    <n v="76.388812914057056"/>
    <n v="9.6510435309604542E-3"/>
    <n v="1.0094499827642749E-2"/>
    <n v="1.1565336990106975E-2"/>
    <n v="1.2077710504151351E-2"/>
    <m/>
    <m/>
    <m/>
    <n v="0"/>
    <m/>
    <n v="0"/>
    <m/>
    <n v="0"/>
    <m/>
    <n v="-27.540041544485828"/>
    <n v="20.852555604666641"/>
    <n v="26.942700153004239"/>
    <n v="0.57545702577641766"/>
    <n v="-27.540041544485828"/>
    <n v="-11.298680232371394"/>
    <n v="23.403183316451386"/>
    <n v="28.648832971764023"/>
    <s v="Grandes"/>
    <n v="2024"/>
    <n v="3"/>
    <d v="2025-11-04T00:00:00"/>
    <x v="30"/>
    <x v="11"/>
  </r>
  <r>
    <n v="2025"/>
    <n v="9"/>
    <n v="715"/>
    <x v="43"/>
    <s v="Accidentes Personales"/>
    <n v="251"/>
    <s v="c75d3f1f5bcd6914d0331ce5ec17c0db8f2070a2d4285f8e3ff11c6ca19168ff"/>
    <s v="1fdf26a6fd55ee3b01ed15163fbd21c844fce1e79898ad2d3ed4519ab872f9ee"/>
    <x v="39"/>
    <n v="11.23598"/>
    <n v="28.717790000000001"/>
    <n v="19.034619999999997"/>
    <n v="33.999000000000002"/>
    <n v="-0.59104999999999996"/>
    <n v="-2.33209"/>
    <n v="-0.77759"/>
    <n v="-3.5190799999999998"/>
    <n v="35081594.755000003"/>
    <n v="34439164.060000002"/>
    <n v="141.197"/>
    <n v="136.08000000000001"/>
    <n v="0"/>
    <n v="0"/>
    <n v="-0.59104999999999996"/>
    <n v="-2.33209"/>
    <n v="10.484309999999999"/>
    <n v="24.48864"/>
    <n v="0"/>
    <n v="0"/>
    <n v="0"/>
    <n v="0"/>
    <n v="0"/>
    <n v="0"/>
    <s v="Accidentes Personales"/>
    <s v="Accidentes y Enfermedades"/>
    <s v="Accidentes Personales"/>
    <x v="5"/>
    <x v="1"/>
    <n v="97783.699609999996"/>
    <n v="103938.11167"/>
    <n v="770211891.61088026"/>
    <n v="686509089.51392007"/>
    <n v="736376107.87258017"/>
    <n v="657385268.86126006"/>
    <n v="5244412.8470900012"/>
    <n v="5071348.0979000004"/>
    <n v="1202481.4765700002"/>
    <n v="1153504.7586699999"/>
    <n v="97783.699609999996"/>
    <n v="103938.11167"/>
    <n v="2.1424667217483795E-4"/>
    <n v="5.6627526735724928E-4"/>
    <n v="-17.481810000000003"/>
    <n v="-60.874496261724872"/>
    <n v="1.1490647260037741E-2"/>
    <n v="2.762970150081042E-2"/>
    <n v="1.1490647260037741E-2"/>
    <n v="2.762970150081042E-2"/>
    <n v="1.4588167389236497E-6"/>
    <n v="1.5258479844574525E-6"/>
    <n v="4.1831623846864888E-6"/>
    <n v="4.3684869984606905E-6"/>
    <m/>
    <m/>
    <m/>
    <n v="0"/>
    <m/>
    <n v="0"/>
    <m/>
    <n v="0"/>
    <m/>
    <n v="-74.655780866090083"/>
    <n v="-5.260333322060025"/>
    <n v="-8.1207154171682419"/>
    <n v="-4.915252430215652E-5"/>
    <n v="-74.655780866090083"/>
    <n v="-57.187046728605594"/>
    <n v="-5.6374716123426341"/>
    <n v="-9.5231503260287216"/>
    <s v="Resto"/>
    <n v="2024"/>
    <n v="3"/>
    <d v="2025-11-04T00:00:00"/>
    <x v="5"/>
    <x v="39"/>
  </r>
  <r>
    <n v="2025"/>
    <n v="9"/>
    <n v="715"/>
    <x v="43"/>
    <s v="AP Gpo y Col"/>
    <n v="251"/>
    <s v="c75d3f1f5bcd6914d0331ce5ec17c0db8f2070a2d4285f8e3ff11c6ca19168ff"/>
    <s v="1fdf26a6fd55ee3b01ed15163fbd21c844fce1e79898ad2d3ed4519ab872f9ee"/>
    <x v="39"/>
    <n v="1.2"/>
    <n v="4.2513999999999994"/>
    <n v="1.2001000000000008"/>
    <n v="4.2513999999999994"/>
    <n v="-0.40070999999999996"/>
    <n v="-1.28278"/>
    <n v="-0.12559999999999993"/>
    <n v="-1.2230500000000002"/>
    <n v="35081594.755000003"/>
    <n v="34439164.060000002"/>
    <n v="141.197"/>
    <n v="136.08000000000001"/>
    <n v="0"/>
    <n v="0"/>
    <n v="-0.40070999999999996"/>
    <n v="-1.28278"/>
    <n v="0.88734999999999997"/>
    <n v="4.4422299999999995"/>
    <n v="0"/>
    <n v="0"/>
    <n v="0"/>
    <n v="0"/>
    <n v="0"/>
    <n v="0"/>
    <s v="AP Gpo y Col"/>
    <s v="Accidentes y Enfermedades"/>
    <s v="Accidentes Personales"/>
    <x v="3"/>
    <x v="1"/>
    <n v="97783.699609999996"/>
    <n v="103938.11167"/>
    <n v="770211891.61088026"/>
    <n v="686509089.51392007"/>
    <n v="736376107.87258017"/>
    <n v="657385268.86126006"/>
    <n v="2314846.5560099999"/>
    <n v="2258296.9561299994"/>
    <n v="870337.63396000001"/>
    <n v="837886.56105000013"/>
    <n v="97783.699609999996"/>
    <n v="103938.11167"/>
    <n v="5.1839289169489816E-5"/>
    <n v="1.8825690697850221E-4"/>
    <n v="-3.0513999999999992"/>
    <n v="-71.774003857552799"/>
    <n v="1.227198402991576E-3"/>
    <n v="4.0903186826195675E-3"/>
    <n v="1.227198402991576E-3"/>
    <n v="4.0903186826195675E-3"/>
    <n v="1.5580128183820013E-7"/>
    <n v="1.6296020296840532E-7"/>
    <n v="6.1927803505270196E-7"/>
    <n v="6.4671360941269427E-7"/>
    <m/>
    <m/>
    <m/>
    <n v="0"/>
    <m/>
    <n v="0"/>
    <m/>
    <n v="0"/>
    <m/>
    <n v="-68.762375465785254"/>
    <n v="-33.392499999999998"/>
    <n v="-30.173119443007014"/>
    <n v="-4.6040752963512117E-5"/>
    <n v="-68.762375465785254"/>
    <n v="-80.024672292969967"/>
    <n v="-45.158054882515351"/>
    <n v="-28.876937934325781"/>
    <s v="Resto"/>
    <n v="2024"/>
    <n v="3"/>
    <d v="2025-11-04T00:00:00"/>
    <x v="3"/>
    <x v="39"/>
  </r>
  <r>
    <n v="2025"/>
    <n v="9"/>
    <n v="715"/>
    <x v="43"/>
    <s v="GMM. Individual"/>
    <n v="251"/>
    <s v="c75d3f1f5bcd6914d0331ce5ec17c0db8f2070a2d4285f8e3ff11c6ca19168ff"/>
    <s v="1fdf26a6fd55ee3b01ed15163fbd21c844fce1e79898ad2d3ed4519ab872f9ee"/>
    <x v="34"/>
    <n v="656.37947999999994"/>
    <n v="779.47547999999995"/>
    <n v="916.29767000000004"/>
    <n v="1067.1338700000001"/>
    <n v="302.04178999999999"/>
    <n v="291.06752"/>
    <n v="397.49675999999994"/>
    <n v="383.13972999999993"/>
    <n v="35081594.755000003"/>
    <n v="34439164.060000002"/>
    <n v="141.197"/>
    <n v="136.08000000000001"/>
    <n v="0"/>
    <n v="0"/>
    <n v="302.04178999999999"/>
    <n v="291.06752"/>
    <n v="685.92269999999996"/>
    <n v="804.92422999999997"/>
    <n v="0"/>
    <n v="0"/>
    <n v="0"/>
    <n v="0"/>
    <n v="0"/>
    <n v="0"/>
    <s v="GMM. Individual"/>
    <s v="Accidentes y Enfermedades"/>
    <s v="Gastos Medicos"/>
    <x v="38"/>
    <x v="1"/>
    <n v="97783.699609999996"/>
    <n v="103938.11167"/>
    <n v="770211891.61088026"/>
    <n v="686509089.51392007"/>
    <n v="736376107.87258017"/>
    <n v="657385268.86126006"/>
    <n v="64432853.400370002"/>
    <n v="58098326.261530012"/>
    <n v="45110846.690220006"/>
    <n v="40981977.13877999"/>
    <n v="97783.699609999996"/>
    <n v="103938.11167"/>
    <n v="1.0187031077475621E-3"/>
    <n v="1.3416487705535367E-3"/>
    <n v="-123.096"/>
    <n v="-15.792158080456876"/>
    <n v="0.67125654134370094"/>
    <n v="0.7499419293615881"/>
    <n v="0.67125654134370094"/>
    <n v="0.7499419293615881"/>
    <n v="8.5220636963576028E-5"/>
    <n v="8.9136444404246945E-5"/>
    <n v="1.1354190234420703E-4"/>
    <n v="1.1857209416180374E-4"/>
    <m/>
    <m/>
    <m/>
    <n v="0"/>
    <m/>
    <n v="0"/>
    <m/>
    <n v="0"/>
    <m/>
    <n v="3.7703519788123252"/>
    <n v="46.016336464387955"/>
    <n v="37.341459413194116"/>
    <n v="6.695546906360381E-4"/>
    <n v="3.7703519788123252"/>
    <n v="-14.78419030819833"/>
    <n v="44.034377343102946"/>
    <n v="36.160859513447626"/>
    <s v="Resto"/>
    <n v="2024"/>
    <n v="3"/>
    <d v="2025-11-04T00:00:00"/>
    <x v="38"/>
    <x v="34"/>
  </r>
  <r>
    <n v="2025"/>
    <n v="9"/>
    <n v="715"/>
    <x v="43"/>
    <s v="Total General"/>
    <n v="251"/>
    <s v="c75d3f1f5bcd6914d0331ce5ec17c0db8f2070a2d4285f8e3ff11c6ca19168ff"/>
    <s v="1fdf26a6fd55ee3b01ed15163fbd21c844fce1e79898ad2d3ed4519ab872f9ee"/>
    <x v="71"/>
    <n v="97783.699609999996"/>
    <n v="103938.11167"/>
    <n v="129039.30228999998"/>
    <n v="119880.9457"/>
    <n v="25030.07847"/>
    <n v="26162.597950000003"/>
    <n v="37712.185280000005"/>
    <n v="35765.319839999996"/>
    <n v="35081594.755000003"/>
    <n v="34439164.060000002"/>
    <n v="141.197"/>
    <n v="136.08000000000001"/>
    <n v="0"/>
    <n v="0"/>
    <n v="24933.07847"/>
    <n v="26083.597949999999"/>
    <n v="86446.328260000009"/>
    <n v="95907.89059000001"/>
    <n v="0"/>
    <n v="0"/>
    <n v="0"/>
    <n v="0"/>
    <n v="0"/>
    <n v="0"/>
    <s v="Total General"/>
    <s v="Totales"/>
    <s v="Total General"/>
    <x v="26"/>
    <x v="1"/>
    <n v="97783.699609999996"/>
    <n v="103938.11167"/>
    <n v="770211891.61088026"/>
    <n v="686509089.51392007"/>
    <n v="736376107.87258017"/>
    <n v="657385268.86126006"/>
    <n v="770211891.61088026"/>
    <n v="686509089.51392007"/>
    <n v="414187189.75591999"/>
    <n v="392042358.71284997"/>
    <n v="97783.699609999996"/>
    <n v="103938.11167"/>
    <n v="1.2695688118432923E-2"/>
    <n v="1.5140092572349327E-2"/>
    <n v="-6154.4120600000024"/>
    <n v="-5.9212275084812527"/>
    <n v="100"/>
    <n v="100"/>
    <n v="100"/>
    <n v="100"/>
    <n v="1.2695688118432923E-2"/>
    <n v="1.3279042946205981E-2"/>
    <n v="1.5140092572349327E-2"/>
    <n v="1.5810836748752267E-2"/>
    <m/>
    <m/>
    <m/>
    <n v="0"/>
    <m/>
    <n v="0"/>
    <m/>
    <n v="0"/>
    <m/>
    <n v="-4.328773014684506"/>
    <n v="25.597393604281528"/>
    <n v="25.17132313608445"/>
    <n v="6.0431802549833075E-3"/>
    <n v="-4.4108925547980178"/>
    <n v="-9.8652595441261042"/>
    <n v="28.842264294916159"/>
    <n v="27.196508847750266"/>
    <s v="Resto"/>
    <n v="2024"/>
    <n v="3"/>
    <d v="2025-11-04T00:00:00"/>
    <x v="26"/>
    <x v="71"/>
  </r>
  <r>
    <n v="2025"/>
    <n v="9"/>
    <n v="715"/>
    <x v="43"/>
    <s v="Gastos Medicos"/>
    <n v="251"/>
    <s v="c75d3f1f5bcd6914d0331ce5ec17c0db8f2070a2d4285f8e3ff11c6ca19168ff"/>
    <s v="1fdf26a6fd55ee3b01ed15163fbd21c844fce1e79898ad2d3ed4519ab872f9ee"/>
    <x v="20"/>
    <n v="23438.97869"/>
    <n v="24512.304210000002"/>
    <n v="28296.212329999995"/>
    <n v="29601.499510000005"/>
    <n v="9530.2382399999988"/>
    <n v="4773.2102400000003"/>
    <n v="10675.985029999998"/>
    <n v="6441.5152500000004"/>
    <n v="35081594.755000003"/>
    <n v="34439164.060000002"/>
    <n v="141.197"/>
    <n v="136.08000000000001"/>
    <n v="0"/>
    <n v="0"/>
    <n v="9433.2382400000006"/>
    <n v="4694.2102400000003"/>
    <n v="20203.694800000001"/>
    <n v="21214.671739999998"/>
    <n v="0"/>
    <n v="0"/>
    <n v="0"/>
    <n v="0"/>
    <n v="0"/>
    <n v="0"/>
    <s v="Gastos Medicos"/>
    <s v="Accidentes y Enfermedades"/>
    <s v="Gastos Medicos"/>
    <x v="28"/>
    <x v="1"/>
    <n v="97783.699609999996"/>
    <n v="103938.11167"/>
    <n v="770211891.61088026"/>
    <n v="686509089.51392007"/>
    <n v="736376107.87258017"/>
    <n v="657385268.86126006"/>
    <n v="132603313.30395003"/>
    <n v="117579278.29793002"/>
    <n v="94497674.830779999"/>
    <n v="87465178.161119998"/>
    <n v="97783.699609999996"/>
    <n v="103938.11167"/>
    <n v="1.767601284311332E-2"/>
    <n v="2.084746952425506E-2"/>
    <n v="-1073.3255200000021"/>
    <n v="-4.3787214404842896"/>
    <n v="23.970231013434653"/>
    <n v="23.583557384442138"/>
    <n v="23.970231013434653"/>
    <n v="23.583557384442138"/>
    <n v="3.0431857707335476E-3"/>
    <n v="3.1830172705787727E-3"/>
    <n v="3.5705724198576653E-3"/>
    <n v="3.728757757602457E-3"/>
    <m/>
    <m/>
    <m/>
    <n v="0"/>
    <m/>
    <n v="0"/>
    <m/>
    <n v="0"/>
    <m/>
    <n v="99.660977849573996"/>
    <n v="40.659784566748115"/>
    <n v="19.472711333489119"/>
    <n v="1.0085156335397777E-2"/>
    <n v="100.95474547812327"/>
    <n v="-4.7654611506140476"/>
    <n v="46.690658977881611"/>
    <n v="22.127187719568273"/>
    <s v="Resto"/>
    <n v="2024"/>
    <n v="3"/>
    <d v="2025-11-04T00:00:00"/>
    <x v="28"/>
    <x v="20"/>
  </r>
  <r>
    <n v="2025"/>
    <n v="9"/>
    <n v="715"/>
    <x v="43"/>
    <s v="AP Individual"/>
    <n v="251"/>
    <s v="c75d3f1f5bcd6914d0331ce5ec17c0db8f2070a2d4285f8e3ff11c6ca19168ff"/>
    <s v="1fdf26a6fd55ee3b01ed15163fbd21c844fce1e79898ad2d3ed4519ab872f9ee"/>
    <x v="6"/>
    <n v="10.03598"/>
    <n v="24.466390000000001"/>
    <n v="17.834520000000001"/>
    <n v="29.747599999999995"/>
    <n v="-0.19034000000000001"/>
    <n v="-1.04931"/>
    <n v="-0.65199000000000007"/>
    <n v="-2.29603"/>
    <n v="35081594.755000003"/>
    <n v="34439164.060000002"/>
    <n v="141.197"/>
    <n v="136.08000000000001"/>
    <n v="0"/>
    <n v="0"/>
    <n v="-0.19034000000000001"/>
    <n v="-1.04931"/>
    <n v="9.5969599999999993"/>
    <n v="20.046410000000002"/>
    <n v="0"/>
    <n v="0"/>
    <n v="0"/>
    <n v="0"/>
    <n v="0"/>
    <n v="0"/>
    <s v="AP Individual"/>
    <s v="Accidentes y Enfermedades"/>
    <s v="Accidentes Personales"/>
    <x v="4"/>
    <x v="1"/>
    <n v="97783.699609999996"/>
    <n v="103938.11167"/>
    <n v="770211891.61088026"/>
    <n v="686509089.51392007"/>
    <n v="736376107.87258017"/>
    <n v="657385268.86126006"/>
    <n v="2929566.2910799994"/>
    <n v="2813051.1417699996"/>
    <n v="332143.84261000005"/>
    <n v="315618.19761999999"/>
    <n v="97783.699609999996"/>
    <n v="103938.11167"/>
    <n v="3.4257562392623605E-4"/>
    <n v="8.6974565221041469E-4"/>
    <n v="-14.43041"/>
    <n v="-58.980544330405912"/>
    <n v="1.0263448857046166E-2"/>
    <n v="2.3539382818190853E-2"/>
    <n v="1.0263448857046166E-2"/>
    <n v="2.3539382818190853E-2"/>
    <n v="1.3030154570854497E-6"/>
    <n v="1.3628877814890471E-6"/>
    <n v="3.5638843496337866E-6"/>
    <n v="3.7217733890479959E-6"/>
    <m/>
    <m/>
    <m/>
    <n v="0"/>
    <m/>
    <n v="0"/>
    <m/>
    <n v="0"/>
    <m/>
    <n v="-81.860460683687378"/>
    <n v="-1.8965761191233939"/>
    <n v="-4.2887814671473805"/>
    <n v="-5.7306496638414377E-5"/>
    <n v="-81.860460683687378"/>
    <n v="-52.126290941869399"/>
    <n v="-1.9833363898567884"/>
    <n v="-5.2344035665238806"/>
    <s v="Resto"/>
    <n v="2024"/>
    <n v="3"/>
    <d v="2025-11-04T00:00:00"/>
    <x v="4"/>
    <x v="6"/>
  </r>
  <r>
    <n v="2025"/>
    <n v="9"/>
    <n v="715"/>
    <x v="43"/>
    <s v="GMM. Gpo y Col"/>
    <n v="251"/>
    <s v="c75d3f1f5bcd6914d0331ce5ec17c0db8f2070a2d4285f8e3ff11c6ca19168ff"/>
    <s v="1fdf26a6fd55ee3b01ed15163fbd21c844fce1e79898ad2d3ed4519ab872f9ee"/>
    <x v="17"/>
    <n v="22782.59921"/>
    <n v="23732.828730000001"/>
    <n v="27379.914660000002"/>
    <n v="28534.36564"/>
    <n v="9228.1964499999995"/>
    <n v="4482.1427200000007"/>
    <n v="10278.48827"/>
    <n v="6058.3755199999996"/>
    <n v="35081594.755000003"/>
    <n v="34439164.060000002"/>
    <n v="141.197"/>
    <n v="136.08000000000001"/>
    <n v="0"/>
    <n v="0"/>
    <n v="9131.1964499999995"/>
    <n v="4403.1427199999998"/>
    <n v="19517.772100000002"/>
    <n v="20409.747510000001"/>
    <n v="0"/>
    <n v="0"/>
    <n v="0"/>
    <n v="0"/>
    <n v="0"/>
    <n v="0"/>
    <s v="GMM. Gpo y Col"/>
    <s v="Accidentes y Enfermedades"/>
    <s v="Gastos Medicos"/>
    <x v="29"/>
    <x v="1"/>
    <n v="97783.699609999996"/>
    <n v="103938.11167"/>
    <n v="770211891.61088026"/>
    <n v="686509089.51392007"/>
    <n v="736376107.87258017"/>
    <n v="657385268.86126006"/>
    <n v="68170459.903579995"/>
    <n v="59480952.036400005"/>
    <n v="49387857.180560008"/>
    <n v="46483201.02234"/>
    <n v="97783.699609999996"/>
    <n v="103938.11167"/>
    <n v="3.3420046222694712E-2"/>
    <n v="3.9899880411255764E-2"/>
    <n v="-950.22952000000078"/>
    <n v="-4.0038611950156682"/>
    <n v="23.298974472090954"/>
    <n v="22.833615455080551"/>
    <n v="23.298974472090954"/>
    <n v="22.833615455080551"/>
    <n v="2.9579651337699716E-3"/>
    <n v="3.0938808261745262E-3"/>
    <n v="3.4570305175134581E-3"/>
    <n v="3.6101856634406528E-3"/>
    <m/>
    <m/>
    <m/>
    <n v="0"/>
    <m/>
    <n v="0"/>
    <m/>
    <n v="0"/>
    <m/>
    <n v="105.88805458653484"/>
    <n v="40.505459297855062"/>
    <n v="18.885834347821547"/>
    <n v="1.8685152539139504E-2"/>
    <n v="107.37907060164518"/>
    <n v="-4.3703402482709102"/>
    <n v="46.784009994665318"/>
    <n v="21.573724603122244"/>
    <s v="Resto"/>
    <n v="2024"/>
    <n v="3"/>
    <d v="2025-11-04T00:00:00"/>
    <x v="29"/>
    <x v="17"/>
  </r>
  <r>
    <n v="2025"/>
    <n v="9"/>
    <n v="715"/>
    <x v="43"/>
    <s v="Salud Gpo y Col"/>
    <n v="251"/>
    <s v="c75d3f1f5bcd6914d0331ce5ec17c0db8f2070a2d4285f8e3ff11c6ca19168ff"/>
    <s v="1fdf26a6fd55ee3b01ed15163fbd21c844fce1e79898ad2d3ed4519ab872f9ee"/>
    <x v="11"/>
    <n v="46707.254719999997"/>
    <n v="65037.327640000003"/>
    <n v="67763.150270000013"/>
    <n v="70009.795509999996"/>
    <n v="13885.43973"/>
    <n v="20714.762520000004"/>
    <n v="24260.75419"/>
    <n v="28244.51944"/>
    <n v="35081594.755000003"/>
    <n v="34439164.060000002"/>
    <n v="141.197"/>
    <n v="136.08000000000001"/>
    <n v="0"/>
    <n v="0"/>
    <n v="13885.43973"/>
    <n v="20714.76252"/>
    <n v="48313.549759999994"/>
    <n v="60900.032709999999"/>
    <n v="0"/>
    <n v="0"/>
    <n v="0"/>
    <n v="0"/>
    <n v="0"/>
    <n v="0"/>
    <s v="Salud Gpo y Col"/>
    <s v="Accidentes y Enfermedades"/>
    <s v="Salud"/>
    <x v="27"/>
    <x v="1"/>
    <n v="97783.699609999996"/>
    <n v="103938.11167"/>
    <n v="770211891.61088026"/>
    <n v="686509089.51392007"/>
    <n v="736376107.87258017"/>
    <n v="657385268.86126006"/>
    <n v="1419743.8582400002"/>
    <n v="1839872.5384300002"/>
    <n v="1307140.9823599996"/>
    <n v="1267208.4786499999"/>
    <n v="97783.699609999996"/>
    <n v="103938.11167"/>
    <n v="3.2898367158919153"/>
    <n v="3.5348822421958448"/>
    <n v="-18330.072920000006"/>
    <n v="-28.183926961855111"/>
    <n v="47.765890333753966"/>
    <n v="62.573127984556166"/>
    <n v="47.765890333753966"/>
    <n v="62.573127984556166"/>
    <n v="6.0642084637661025E-3"/>
    <n v="6.342853091056839E-3"/>
    <n v="9.4736295022764261E-3"/>
    <n v="9.8933351142259946E-3"/>
    <m/>
    <m/>
    <m/>
    <n v="0"/>
    <m/>
    <n v="0"/>
    <m/>
    <n v="0"/>
    <m/>
    <n v="-32.9683856303268"/>
    <n v="29.728657385753543"/>
    <n v="31.850574541841681"/>
    <n v="1.0622756012844383"/>
    <n v="-32.968385630326793"/>
    <n v="-20.667448587319491"/>
    <n v="28.740259821471671"/>
    <n v="34.014370104925348"/>
    <s v="Grandes"/>
    <n v="2024"/>
    <n v="3"/>
    <d v="2025-11-04T00:00:00"/>
    <x v="27"/>
    <x v="11"/>
  </r>
  <r>
    <n v="2025"/>
    <n v="9"/>
    <n v="715"/>
    <x v="43"/>
    <s v="Total General Sin Pensiones"/>
    <n v="251"/>
    <s v="c75d3f1f5bcd6914d0331ce5ec17c0db8f2070a2d4285f8e3ff11c6ca19168ff"/>
    <s v="1fdf26a6fd55ee3b01ed15163fbd21c844fce1e79898ad2d3ed4519ab872f9ee"/>
    <x v="61"/>
    <n v="97783.699609999996"/>
    <n v="103938.11167"/>
    <n v="129039.30228999998"/>
    <n v="119880.9457"/>
    <n v="25030.07847"/>
    <n v="26162.597950000003"/>
    <n v="37712.185280000005"/>
    <n v="35765.319839999996"/>
    <n v="35081594.755000003"/>
    <n v="34439164.060000002"/>
    <n v="141.197"/>
    <n v="136.08000000000001"/>
    <n v="0"/>
    <n v="0"/>
    <n v="24933.07847"/>
    <n v="26083.597949999999"/>
    <n v="86446.328260000009"/>
    <n v="95907.89059000001"/>
    <n v="0"/>
    <n v="0"/>
    <n v="0"/>
    <n v="0"/>
    <n v="0"/>
    <n v="0"/>
    <s v="Total General Sin Pensiones"/>
    <s v="Totales"/>
    <s v="Total General Sin Pensiones"/>
    <x v="25"/>
    <x v="1"/>
    <n v="97783.699609999996"/>
    <n v="103938.11167"/>
    <n v="770211891.61088026"/>
    <n v="686509089.51392007"/>
    <n v="736376107.87258017"/>
    <n v="657385268.86126006"/>
    <n v="736376107.87258017"/>
    <n v="657385268.86126006"/>
    <n v="388158878.08341002"/>
    <n v="368517055.66387999"/>
    <n v="97783.699609999996"/>
    <n v="103938.11167"/>
    <n v="1.3279042946205981E-2"/>
    <n v="1.5810836748752267E-2"/>
    <n v="-6154.4120600000024"/>
    <n v="-5.9212275084812527"/>
    <n v="100"/>
    <n v="100"/>
    <n v="100"/>
    <n v="100"/>
    <n v="1.2695688118432923E-2"/>
    <n v="1.3279042946205981E-2"/>
    <n v="1.5140092572349327E-2"/>
    <n v="1.5810836748752267E-2"/>
    <m/>
    <m/>
    <m/>
    <n v="0"/>
    <m/>
    <n v="0"/>
    <m/>
    <n v="0"/>
    <m/>
    <n v="-4.328773014684506"/>
    <n v="25.597393604281528"/>
    <n v="25.17132313608445"/>
    <n v="6.4484106594674823E-3"/>
    <n v="-4.4108925547980178"/>
    <n v="-9.8652595441261042"/>
    <n v="28.842264294916159"/>
    <n v="27.196508847750266"/>
    <s v="Resto"/>
    <n v="2024"/>
    <n v="3"/>
    <d v="2025-11-04T00:00:00"/>
    <x v="25"/>
    <x v="61"/>
  </r>
  <r>
    <n v="2025"/>
    <n v="9"/>
    <n v="715"/>
    <x v="43"/>
    <s v="Accidentes y Enfermedades Total"/>
    <n v="251"/>
    <s v="c75d3f1f5bcd6914d0331ce5ec17c0db8f2070a2d4285f8e3ff11c6ca19168ff"/>
    <s v="1fdf26a6fd55ee3b01ed15163fbd21c844fce1e79898ad2d3ed4519ab872f9ee"/>
    <x v="39"/>
    <n v="97783.699609999996"/>
    <n v="103938.11167"/>
    <n v="129039.30228999998"/>
    <n v="119880.9457"/>
    <n v="25030.07847"/>
    <n v="26162.597950000003"/>
    <n v="37712.185280000005"/>
    <n v="35765.319839999996"/>
    <n v="35081594.755000003"/>
    <n v="34439164.060000002"/>
    <n v="141.197"/>
    <n v="136.08000000000001"/>
    <n v="0"/>
    <n v="0"/>
    <n v="24933.07847"/>
    <n v="26083.597949999999"/>
    <n v="86446.328260000009"/>
    <n v="95907.89059000001"/>
    <n v="0"/>
    <n v="0"/>
    <n v="0"/>
    <n v="0"/>
    <n v="0"/>
    <n v="0"/>
    <s v="Accidentes y Enfermedades Total"/>
    <s v="Totales"/>
    <s v="Accidentes y Enfermedades Total"/>
    <x v="2"/>
    <x v="1"/>
    <n v="97783.699609999996"/>
    <n v="103938.11167"/>
    <n v="770211891.61088026"/>
    <n v="686509089.51392007"/>
    <n v="736376107.87258017"/>
    <n v="657385268.86126006"/>
    <n v="141339793.77810001"/>
    <n v="126298754.30562"/>
    <n v="98393742.550229996"/>
    <n v="90991856.303689986"/>
    <n v="97783.699609999996"/>
    <n v="103938.11167"/>
    <n v="6.9183417490701865E-2"/>
    <n v="8.2295436911823117E-2"/>
    <n v="-6154.4120600000024"/>
    <n v="-5.9212275084812527"/>
    <n v="100"/>
    <n v="100"/>
    <n v="100"/>
    <n v="100"/>
    <n v="1.2695688118432923E-2"/>
    <n v="1.3279042946205981E-2"/>
    <n v="1.5140092572349327E-2"/>
    <n v="1.5810836748752267E-2"/>
    <m/>
    <m/>
    <m/>
    <n v="0"/>
    <m/>
    <n v="0"/>
    <m/>
    <n v="0"/>
    <m/>
    <n v="-4.328773014684506"/>
    <n v="25.597393604281528"/>
    <n v="25.17132313608445"/>
    <n v="2.5438689312201074E-2"/>
    <n v="-4.4108925547980178"/>
    <n v="-9.8652595441261042"/>
    <n v="28.842264294916159"/>
    <n v="27.196508847750266"/>
    <s v="Resto"/>
    <n v="2024"/>
    <n v="3"/>
    <d v="2025-11-04T00:00:00"/>
    <x v="2"/>
    <x v="39"/>
  </r>
  <r>
    <n v="2025"/>
    <n v="9"/>
    <n v="715"/>
    <x v="43"/>
    <s v="Salud Individual"/>
    <n v="251"/>
    <s v="c75d3f1f5bcd6914d0331ce5ec17c0db8f2070a2d4285f8e3ff11c6ca19168ff"/>
    <s v="1fdf26a6fd55ee3b01ed15163fbd21c844fce1e79898ad2d3ed4519ab872f9ee"/>
    <x v="11"/>
    <n v="27626.230219999998"/>
    <n v="14359.76203"/>
    <n v="32960.905069999993"/>
    <n v="20235.651680000003"/>
    <n v="1614.9915499999997"/>
    <n v="676.95728000000008"/>
    <n v="2776.2236499999999"/>
    <n v="1082.80423"/>
    <n v="35081594.755000003"/>
    <n v="34439164.060000002"/>
    <n v="141.197"/>
    <n v="136.08000000000001"/>
    <n v="0"/>
    <n v="0"/>
    <n v="1614.99155"/>
    <n v="676.95728000000008"/>
    <n v="17918.599389999999"/>
    <n v="13768.6975"/>
    <n v="0"/>
    <n v="0"/>
    <n v="0"/>
    <n v="0"/>
    <n v="0"/>
    <n v="0"/>
    <s v="Salud Individual"/>
    <s v="Accidentes y Enfermedades"/>
    <s v="Salud"/>
    <x v="31"/>
    <x v="1"/>
    <n v="97783.699609999996"/>
    <n v="103938.11167"/>
    <n v="770211891.61088026"/>
    <n v="686509089.51392007"/>
    <n v="736376107.87258017"/>
    <n v="657385268.86126006"/>
    <n v="2072323.7688199999"/>
    <n v="1808255.37136"/>
    <n v="1386445.2605200002"/>
    <n v="1105964.9052499998"/>
    <n v="97783.699609999996"/>
    <n v="103938.11167"/>
    <n v="1.333103959702717"/>
    <n v="0.79412245955060734"/>
    <n v="13266.468189999998"/>
    <n v="92.386406977247091"/>
    <n v="28.252388005551349"/>
    <n v="13.815684929500893"/>
    <n v="28.252388005551349"/>
    <n v="13.815684929500893"/>
    <n v="3.5868350671943504E-3"/>
    <n v="3.7516467365859107E-3"/>
    <n v="2.0917074878305502E-3"/>
    <n v="2.1843753899253564E-3"/>
    <m/>
    <m/>
    <m/>
    <n v="0"/>
    <m/>
    <n v="0"/>
    <m/>
    <n v="0"/>
    <m/>
    <n v="138.56624305746433"/>
    <n v="5.8458629249778253"/>
    <n v="4.7142653101473444"/>
    <n v="0.11648433558742023"/>
    <n v="138.56624305746439"/>
    <n v="30.140119571949331"/>
    <n v="9.0129340739728434"/>
    <n v="4.9166399363483739"/>
    <s v="Grandes"/>
    <n v="2024"/>
    <n v="3"/>
    <d v="2025-11-04T00:00:00"/>
    <x v="31"/>
    <x v="11"/>
  </r>
  <r>
    <n v="2025"/>
    <n v="9"/>
    <n v="112"/>
    <x v="44"/>
    <s v="AP Gpo y Col"/>
    <n v="231"/>
    <s v="138d9e809e386a7b800791d1f664f56d1c55f3d1ba411b950862729bc486c5ce"/>
    <s v="1fdf26a6fd55ee3b01ed15163fbd21c844fce1e79898ad2d3ed4519ab872f9ee"/>
    <x v="5"/>
    <n v="25373.972129999998"/>
    <n v="12655.0311"/>
    <n v="34618.094450000004"/>
    <n v="23769.012220000001"/>
    <n v="5286.3831600000003"/>
    <n v="2365.7186300000003"/>
    <n v="6022.4755999999988"/>
    <n v="3015.5916200000001"/>
    <n v="35081594.755000003"/>
    <n v="34439164.060000002"/>
    <n v="141.197"/>
    <n v="136.08000000000001"/>
    <n v="0"/>
    <n v="0"/>
    <n v="5286.3831600000003"/>
    <n v="2365.7186299999998"/>
    <n v="22312.971519999999"/>
    <n v="11239.00065"/>
    <n v="0"/>
    <n v="0"/>
    <n v="0"/>
    <n v="0"/>
    <n v="0"/>
    <n v="0"/>
    <s v="AP Gpo y Col"/>
    <s v="Accidentes y Enfermedades"/>
    <s v="Accidentes Personales"/>
    <x v="3"/>
    <x v="1"/>
    <n v="512811.06137999997"/>
    <n v="478354.15682999999"/>
    <n v="770211891.61088026"/>
    <n v="686509089.51392007"/>
    <n v="736376107.87258017"/>
    <n v="657385268.86126006"/>
    <n v="2314846.5560099999"/>
    <n v="2258296.9561299994"/>
    <n v="870337.63396000001"/>
    <n v="837886.56105000013"/>
    <n v="512811.06137999997"/>
    <n v="478354.15682999999"/>
    <n v="1.0961405655213712"/>
    <n v="0.56037940739585845"/>
    <n v="12718.941029999998"/>
    <n v="100.50501598530248"/>
    <n v="4.9480157588093716"/>
    <n v="2.6455359317589062"/>
    <n v="4.9480157588093716"/>
    <n v="2.6455359317589062"/>
    <n v="3.2944144859839708E-3"/>
    <n v="3.4457897070162163E-3"/>
    <n v="1.8433887173963481E-3"/>
    <n v="1.9250554734701274E-3"/>
    <m/>
    <m/>
    <m/>
    <n v="0"/>
    <m/>
    <n v="0"/>
    <m/>
    <n v="0"/>
    <m/>
    <n v="123.45781501496651"/>
    <n v="20.833881005764312"/>
    <n v="18.693898192000493"/>
    <n v="0.60739452756365098"/>
    <n v="123.45781501496656"/>
    <n v="98.531632970410058"/>
    <n v="23.691972874440349"/>
    <n v="21.049190258744222"/>
    <s v="Resto"/>
    <n v="2024"/>
    <n v="3"/>
    <d v="2025-11-04T00:00:00"/>
    <x v="3"/>
    <x v="5"/>
  </r>
  <r>
    <n v="2025"/>
    <n v="9"/>
    <n v="112"/>
    <x v="44"/>
    <s v="Total General Sin Pensiones"/>
    <n v="231"/>
    <s v="138d9e809e386a7b800791d1f664f56d1c55f3d1ba411b950862729bc486c5ce"/>
    <s v="1fdf26a6fd55ee3b01ed15163fbd21c844fce1e79898ad2d3ed4519ab872f9ee"/>
    <x v="67"/>
    <n v="512811.06137999997"/>
    <n v="478354.15682999999"/>
    <n v="696643.26168999996"/>
    <n v="653586.02215999993"/>
    <n v="393521.33995000005"/>
    <n v="341760.68501000002"/>
    <n v="524979.62818999996"/>
    <n v="442462.60693000001"/>
    <n v="35081594.755000003"/>
    <n v="34439164.060000002"/>
    <n v="141.197"/>
    <n v="136.08000000000001"/>
    <n v="0"/>
    <n v="0"/>
    <n v="279968.58147000003"/>
    <n v="323485.18612999999"/>
    <n v="339771.47281999997"/>
    <n v="458481.96544"/>
    <n v="0"/>
    <n v="0"/>
    <n v="0"/>
    <n v="0"/>
    <n v="0"/>
    <n v="0"/>
    <s v="Total General Sin Pensiones"/>
    <s v="Totales"/>
    <s v="Total General Sin Pensiones"/>
    <x v="25"/>
    <x v="1"/>
    <n v="512811.06137999997"/>
    <n v="478354.15682999999"/>
    <n v="770211891.61088026"/>
    <n v="686509089.51392007"/>
    <n v="736376107.87258017"/>
    <n v="657385268.86126006"/>
    <n v="736376107.87258017"/>
    <n v="657385268.86126006"/>
    <n v="388158878.08341002"/>
    <n v="368517055.66387999"/>
    <n v="512811.06137999997"/>
    <n v="478354.15682999999"/>
    <n v="6.9639828872440135E-2"/>
    <n v="7.2766181338169852E-2"/>
    <n v="34456.904549999977"/>
    <n v="7.203220471280547"/>
    <n v="100"/>
    <n v="100"/>
    <n v="100"/>
    <n v="100"/>
    <n v="6.6580517253176597E-2"/>
    <n v="6.9639828872440135E-2"/>
    <n v="6.9679216799401256E-2"/>
    <n v="7.2766181338169852E-2"/>
    <m/>
    <m/>
    <m/>
    <n v="0"/>
    <m/>
    <n v="0"/>
    <m/>
    <n v="0"/>
    <m/>
    <n v="15.145292366933759"/>
    <n v="76.738075596695339"/>
    <n v="71.445116579483752"/>
    <n v="0.10138151209965053"/>
    <n v="-13.452425806760681"/>
    <n v="-25.892074621970117"/>
    <n v="82.399084050919839"/>
    <n v="70.5557056796236"/>
    <s v="Resto"/>
    <n v="2024"/>
    <n v="3"/>
    <d v="2025-11-04T00:00:00"/>
    <x v="25"/>
    <x v="67"/>
  </r>
  <r>
    <n v="2025"/>
    <n v="9"/>
    <n v="112"/>
    <x v="44"/>
    <s v="GMM. Gpo y Col"/>
    <n v="231"/>
    <s v="138d9e809e386a7b800791d1f664f56d1c55f3d1ba411b950862729bc486c5ce"/>
    <s v="1fdf26a6fd55ee3b01ed15163fbd21c844fce1e79898ad2d3ed4519ab872f9ee"/>
    <x v="27"/>
    <n v="216280.4547"/>
    <n v="228127.30398"/>
    <n v="293284.26752999995"/>
    <n v="302005.06002999999"/>
    <n v="182479.89512999999"/>
    <n v="142601.10717"/>
    <n v="237661.62264999998"/>
    <n v="188767.10454"/>
    <n v="35081594.755000003"/>
    <n v="34439164.060000002"/>
    <n v="141.197"/>
    <n v="136.08000000000001"/>
    <n v="0"/>
    <n v="0"/>
    <n v="132756.09343000001"/>
    <n v="143182.39587000001"/>
    <n v="144812.23306"/>
    <n v="210773.17311"/>
    <n v="0"/>
    <n v="0"/>
    <n v="0"/>
    <n v="0"/>
    <n v="0"/>
    <n v="0"/>
    <s v="GMM. Gpo y Col"/>
    <s v="Accidentes y Enfermedades"/>
    <s v="Gastos Medicos"/>
    <x v="29"/>
    <x v="1"/>
    <n v="512811.06137999997"/>
    <n v="478354.15682999999"/>
    <n v="770211891.61088026"/>
    <n v="686509089.51392007"/>
    <n v="736376107.87258017"/>
    <n v="657385268.86126006"/>
    <n v="68170459.903579995"/>
    <n v="59480952.036400005"/>
    <n v="49387857.180560008"/>
    <n v="46483201.02234"/>
    <n v="512811.06137999997"/>
    <n v="478354.15682999999"/>
    <n v="0.31726418599185946"/>
    <n v="0.38353001451690799"/>
    <n v="-11846.849279999995"/>
    <n v="-5.1930869621106819"/>
    <n v="42.175465973370116"/>
    <n v="47.690043187201375"/>
    <n v="42.175465973370116"/>
    <n v="47.690043187201375"/>
    <n v="2.8080643399007312E-2"/>
    <n v="2.937092233000916E-2"/>
    <n v="3.3230048584138132E-2"/>
    <n v="3.4702223305850474E-2"/>
    <m/>
    <m/>
    <m/>
    <n v="0"/>
    <m/>
    <n v="0"/>
    <m/>
    <n v="0"/>
    <m/>
    <n v="27.96527232601289"/>
    <n v="84.371884358721019"/>
    <n v="62.509443053121728"/>
    <n v="0.36948332150322066"/>
    <n v="-7.2818326419585748"/>
    <n v="-31.294751166257662"/>
    <n v="91.674640066488877"/>
    <n v="67.931982878710485"/>
    <s v="Resto"/>
    <n v="2024"/>
    <n v="3"/>
    <d v="2025-11-04T00:00:00"/>
    <x v="29"/>
    <x v="27"/>
  </r>
  <r>
    <n v="2025"/>
    <n v="9"/>
    <n v="112"/>
    <x v="44"/>
    <s v="Accidentes y Enfermedades Total"/>
    <n v="231"/>
    <s v="138d9e809e386a7b800791d1f664f56d1c55f3d1ba411b950862729bc486c5ce"/>
    <s v="1fdf26a6fd55ee3b01ed15163fbd21c844fce1e79898ad2d3ed4519ab872f9ee"/>
    <x v="33"/>
    <n v="512811.06137999997"/>
    <n v="478354.15682999999"/>
    <n v="696643.26168999996"/>
    <n v="653586.02215999993"/>
    <n v="393521.33995000005"/>
    <n v="341760.68501000002"/>
    <n v="524979.62818999996"/>
    <n v="442462.60693000001"/>
    <n v="35081594.755000003"/>
    <n v="34439164.060000002"/>
    <n v="141.197"/>
    <n v="136.08000000000001"/>
    <n v="0"/>
    <n v="0"/>
    <n v="279968.58147000003"/>
    <n v="323485.18612999999"/>
    <n v="339771.47281999997"/>
    <n v="458481.96544"/>
    <n v="0"/>
    <n v="0"/>
    <n v="0"/>
    <n v="0"/>
    <n v="0"/>
    <n v="0"/>
    <s v="Accidentes y Enfermedades Total"/>
    <s v="Totales"/>
    <s v="Accidentes y Enfermedades Total"/>
    <x v="2"/>
    <x v="1"/>
    <n v="512811.06137999997"/>
    <n v="478354.15682999999"/>
    <n v="770211891.61088026"/>
    <n v="686509089.51392007"/>
    <n v="736376107.87258017"/>
    <n v="657385268.86126006"/>
    <n v="141339793.77810001"/>
    <n v="126298754.30562"/>
    <n v="98393742.550229996"/>
    <n v="90991856.303689986"/>
    <n v="512811.06137999997"/>
    <n v="478354.15682999999"/>
    <n v="0.36282143030794334"/>
    <n v="0.3787481194568792"/>
    <n v="34456.904549999977"/>
    <n v="7.203220471280547"/>
    <n v="100"/>
    <n v="100"/>
    <n v="100"/>
    <n v="100"/>
    <n v="6.6580517253176597E-2"/>
    <n v="6.9639828872440135E-2"/>
    <n v="6.9679216799401256E-2"/>
    <n v="7.2766181338169852E-2"/>
    <m/>
    <m/>
    <m/>
    <n v="0"/>
    <m/>
    <n v="0"/>
    <m/>
    <n v="0"/>
    <m/>
    <n v="15.145292366933759"/>
    <n v="76.738075596695339"/>
    <n v="71.445116579483752"/>
    <n v="0.39994549424635156"/>
    <n v="-13.452425806760681"/>
    <n v="-25.892074621970117"/>
    <n v="82.399084050919839"/>
    <n v="70.5557056796236"/>
    <s v="Resto"/>
    <n v="2024"/>
    <n v="3"/>
    <d v="2025-11-04T00:00:00"/>
    <x v="2"/>
    <x v="33"/>
  </r>
  <r>
    <n v="2025"/>
    <n v="9"/>
    <n v="112"/>
    <x v="44"/>
    <s v="AP Individual"/>
    <n v="231"/>
    <s v="138d9e809e386a7b800791d1f664f56d1c55f3d1ba411b950862729bc486c5ce"/>
    <s v="1fdf26a6fd55ee3b01ed15163fbd21c844fce1e79898ad2d3ed4519ab872f9ee"/>
    <x v="7"/>
    <n v="1530.82294"/>
    <n v="1300.93533"/>
    <n v="1998.5251800000001"/>
    <n v="1743.3052099999998"/>
    <n v="1964.6770399999998"/>
    <n v="1147.76226"/>
    <n v="2398.5234099999998"/>
    <n v="1368.6986100000004"/>
    <n v="35081594.755000003"/>
    <n v="34439164.060000002"/>
    <n v="141.197"/>
    <n v="136.08000000000001"/>
    <n v="0"/>
    <n v="0"/>
    <n v="1522.17704"/>
    <n v="1024.7873999999999"/>
    <n v="1329.0633300000002"/>
    <n v="1115.0140100000001"/>
    <n v="0"/>
    <n v="0"/>
    <n v="0"/>
    <n v="0"/>
    <n v="0"/>
    <n v="0"/>
    <s v="AP Individual"/>
    <s v="Accidentes y Enfermedades"/>
    <s v="Accidentes Personales"/>
    <x v="4"/>
    <x v="1"/>
    <n v="512811.06137999997"/>
    <n v="478354.15682999999"/>
    <n v="770211891.61088026"/>
    <n v="686509089.51392007"/>
    <n v="736376107.87258017"/>
    <n v="657385268.86126006"/>
    <n v="2929566.2910799994"/>
    <n v="2813051.1417699996"/>
    <n v="332143.84261000005"/>
    <n v="315618.19761999999"/>
    <n v="512811.06137999997"/>
    <n v="478354.15682999999"/>
    <n v="5.2254251581917759E-2"/>
    <n v="4.6246415882131409E-2"/>
    <n v="229.88761"/>
    <n v="17.670948332228022"/>
    <n v="0.2985159750416615"/>
    <n v="0.27196070347149365"/>
    <n v="0.2985159750416615"/>
    <n v="0.27196070347149365"/>
    <n v="1.9875348026610176E-4"/>
    <n v="2.0788601417590913E-4"/>
    <n v="1.8950008818107884E-4"/>
    <n v="1.9789541865662951E-4"/>
    <m/>
    <m/>
    <m/>
    <n v="0"/>
    <m/>
    <n v="0"/>
    <m/>
    <n v="0"/>
    <m/>
    <n v="71.174563624351947"/>
    <n v="128.34123324543333"/>
    <n v="88.22592741792937"/>
    <n v="0.59151391293648148"/>
    <n v="48.535885589537898"/>
    <n v="19.197007219667128"/>
    <n v="114.53006080605654"/>
    <n v="91.908029030056753"/>
    <s v="Resto"/>
    <n v="2024"/>
    <n v="3"/>
    <d v="2025-11-04T00:00:00"/>
    <x v="4"/>
    <x v="7"/>
  </r>
  <r>
    <n v="2025"/>
    <n v="9"/>
    <n v="112"/>
    <x v="44"/>
    <s v="GMM. Individual"/>
    <n v="231"/>
    <s v="138d9e809e386a7b800791d1f664f56d1c55f3d1ba411b950862729bc486c5ce"/>
    <s v="1fdf26a6fd55ee3b01ed15163fbd21c844fce1e79898ad2d3ed4519ab872f9ee"/>
    <x v="29"/>
    <n v="269625.81161000003"/>
    <n v="236270.88642"/>
    <n v="366742.37453000003"/>
    <n v="326068.64469999995"/>
    <n v="203790.38462"/>
    <n v="195646.09695000001"/>
    <n v="278897.00653000001"/>
    <n v="249311.21216000002"/>
    <n v="35081594.755000003"/>
    <n v="34439164.060000002"/>
    <n v="141.197"/>
    <n v="136.08000000000001"/>
    <n v="0"/>
    <n v="0"/>
    <n v="140403.92783999999"/>
    <n v="176912.28422999999"/>
    <n v="171317.20491"/>
    <n v="235354.77766999998"/>
    <n v="0"/>
    <n v="0"/>
    <n v="0"/>
    <n v="0"/>
    <n v="0"/>
    <n v="0"/>
    <s v="GMM. Individual"/>
    <s v="Accidentes y Enfermedades"/>
    <s v="Gastos Medicos"/>
    <x v="38"/>
    <x v="1"/>
    <n v="512811.06137999997"/>
    <n v="478354.15682999999"/>
    <n v="770211891.61088026"/>
    <n v="686509089.51392007"/>
    <n v="736376107.87258017"/>
    <n v="657385268.86126006"/>
    <n v="64432853.400370002"/>
    <n v="58098326.261530012"/>
    <n v="45110846.690220006"/>
    <n v="40981977.13877999"/>
    <n v="512811.06137999997"/>
    <n v="478354.15682999999"/>
    <n v="0.41846014475660603"/>
    <n v="0.40667417053707361"/>
    <n v="33354.925190000038"/>
    <n v="14.117238774271845"/>
    <n v="52.578002292778869"/>
    <n v="49.392460177568225"/>
    <n v="52.578002292778869"/>
    <n v="49.392460177568225"/>
    <n v="3.5006705887919223E-2"/>
    <n v="3.6615230821238853E-2"/>
    <n v="3.4416279409685689E-2"/>
    <n v="3.5941007140192632E-2"/>
    <m/>
    <m/>
    <m/>
    <n v="0"/>
    <m/>
    <n v="0"/>
    <m/>
    <n v="0"/>
    <m/>
    <n v="4.162765215848574"/>
    <n v="75.582668960037253"/>
    <n v="82.805842020762327"/>
    <n v="0.45175473211453065"/>
    <n v="-20.636416825943105"/>
    <n v="-27.208953816008584"/>
    <n v="81.9555326703818"/>
    <n v="75.168342016007657"/>
    <s v="Resto"/>
    <n v="2024"/>
    <n v="3"/>
    <d v="2025-11-04T00:00:00"/>
    <x v="38"/>
    <x v="29"/>
  </r>
  <r>
    <n v="2025"/>
    <n v="9"/>
    <n v="112"/>
    <x v="44"/>
    <s v="Gastos Medicos"/>
    <n v="231"/>
    <s v="138d9e809e386a7b800791d1f664f56d1c55f3d1ba411b950862729bc486c5ce"/>
    <s v="1fdf26a6fd55ee3b01ed15163fbd21c844fce1e79898ad2d3ed4519ab872f9ee"/>
    <x v="29"/>
    <n v="485906.26630999998"/>
    <n v="464398.19039999996"/>
    <n v="660026.64205999998"/>
    <n v="628073.70473"/>
    <n v="386270.27974999999"/>
    <n v="338247.20411999995"/>
    <n v="516558.62918000005"/>
    <n v="438078.31670000014"/>
    <n v="35081594.755000003"/>
    <n v="34439164.060000002"/>
    <n v="141.197"/>
    <n v="136.08000000000001"/>
    <n v="0"/>
    <n v="0"/>
    <n v="273160.02126999997"/>
    <n v="320094.6801"/>
    <n v="316129.43797000003"/>
    <n v="446127.95077999996"/>
    <n v="0"/>
    <n v="0"/>
    <n v="0"/>
    <n v="0"/>
    <n v="0"/>
    <n v="0"/>
    <s v="Gastos Medicos"/>
    <s v="Accidentes y Enfermedades"/>
    <s v="Gastos Medicos"/>
    <x v="28"/>
    <x v="1"/>
    <n v="512811.06137999997"/>
    <n v="478354.15682999999"/>
    <n v="770211891.61088026"/>
    <n v="686509089.51392007"/>
    <n v="736376107.87258017"/>
    <n v="657385268.86126006"/>
    <n v="132603313.30395003"/>
    <n v="117579278.29793002"/>
    <n v="94497674.830779999"/>
    <n v="87465178.161119998"/>
    <n v="512811.06137999997"/>
    <n v="478354.15682999999"/>
    <n v="0.36643599183394288"/>
    <n v="0.3949660153749861"/>
    <n v="21508.075910000014"/>
    <n v="4.6313866751880539"/>
    <n v="94.753468266148971"/>
    <n v="97.082503364769593"/>
    <n v="94.753468266148971"/>
    <n v="97.082503364769593"/>
    <n v="6.3087349286926525E-2"/>
    <n v="6.5986153151248006E-2"/>
    <n v="6.7646327993823821E-2"/>
    <n v="7.0643230446043107E-2"/>
    <m/>
    <m/>
    <m/>
    <n v="0"/>
    <m/>
    <n v="0"/>
    <m/>
    <n v="0"/>
    <m/>
    <n v="14.197626778597972"/>
    <n v="79.494813409869892"/>
    <n v="72.835599085486862"/>
    <n v="0.40876167634992766"/>
    <n v="-14.662742540843631"/>
    <n v="-29.139288982614396"/>
    <n v="86.407650936931162"/>
    <n v="71.749523772351353"/>
    <s v="Resto"/>
    <n v="2024"/>
    <n v="3"/>
    <d v="2025-11-04T00:00:00"/>
    <x v="28"/>
    <x v="29"/>
  </r>
  <r>
    <n v="2025"/>
    <n v="9"/>
    <n v="112"/>
    <x v="44"/>
    <s v="Total General"/>
    <n v="231"/>
    <s v="138d9e809e386a7b800791d1f664f56d1c55f3d1ba411b950862729bc486c5ce"/>
    <s v="1fdf26a6fd55ee3b01ed15163fbd21c844fce1e79898ad2d3ed4519ab872f9ee"/>
    <x v="66"/>
    <n v="512811.06137999997"/>
    <n v="478354.15682999999"/>
    <n v="696643.26168999996"/>
    <n v="653586.02215999993"/>
    <n v="393521.33995000005"/>
    <n v="341760.68501000002"/>
    <n v="524979.62818999996"/>
    <n v="442462.60693000001"/>
    <n v="35081594.755000003"/>
    <n v="34439164.060000002"/>
    <n v="141.197"/>
    <n v="136.08000000000001"/>
    <n v="0"/>
    <n v="0"/>
    <n v="279968.58147000003"/>
    <n v="323485.18612999999"/>
    <n v="339771.47281999997"/>
    <n v="458481.96544"/>
    <n v="0"/>
    <n v="0"/>
    <n v="0"/>
    <n v="0"/>
    <n v="0"/>
    <n v="0"/>
    <s v="Total General"/>
    <s v="Totales"/>
    <s v="Total General"/>
    <x v="26"/>
    <x v="1"/>
    <n v="512811.06137999997"/>
    <n v="478354.15682999999"/>
    <n v="770211891.61088026"/>
    <n v="686509089.51392007"/>
    <n v="736376107.87258017"/>
    <n v="657385268.86126006"/>
    <n v="770211891.61088026"/>
    <n v="686509089.51392007"/>
    <n v="414187189.75591999"/>
    <n v="392042358.71284997"/>
    <n v="512811.06137999997"/>
    <n v="478354.15682999999"/>
    <n v="6.6580517253176597E-2"/>
    <n v="6.9679216799401256E-2"/>
    <n v="34456.904549999977"/>
    <n v="7.203220471280547"/>
    <n v="100"/>
    <n v="100"/>
    <n v="100"/>
    <n v="100"/>
    <n v="6.6580517253176597E-2"/>
    <n v="6.9639828872440135E-2"/>
    <n v="6.9679216799401256E-2"/>
    <n v="7.2766181338169852E-2"/>
    <m/>
    <m/>
    <m/>
    <n v="0"/>
    <m/>
    <n v="0"/>
    <m/>
    <n v="0"/>
    <m/>
    <n v="15.145292366933759"/>
    <n v="76.738075596695339"/>
    <n v="71.445116579483752"/>
    <n v="9.5010504835241691E-2"/>
    <n v="-13.452425806760681"/>
    <n v="-25.892074621970117"/>
    <n v="82.399084050919839"/>
    <n v="70.5557056796236"/>
    <s v="Resto"/>
    <n v="2024"/>
    <n v="3"/>
    <d v="2025-11-04T00:00:00"/>
    <x v="26"/>
    <x v="66"/>
  </r>
  <r>
    <n v="2025"/>
    <n v="9"/>
    <n v="112"/>
    <x v="44"/>
    <s v="Accidentes Personales"/>
    <n v="231"/>
    <s v="138d9e809e386a7b800791d1f664f56d1c55f3d1ba411b950862729bc486c5ce"/>
    <s v="1fdf26a6fd55ee3b01ed15163fbd21c844fce1e79898ad2d3ed4519ab872f9ee"/>
    <x v="5"/>
    <n v="26904.79507"/>
    <n v="13955.96643"/>
    <n v="36616.619630000001"/>
    <n v="25512.317430000003"/>
    <n v="7251.060199999999"/>
    <n v="3513.4808900000003"/>
    <n v="8420.9990099999995"/>
    <n v="4384.2902300000005"/>
    <n v="35081594.755000003"/>
    <n v="34439164.060000002"/>
    <n v="141.197"/>
    <n v="136.08000000000001"/>
    <n v="0"/>
    <n v="0"/>
    <n v="6808.5601999999999"/>
    <n v="3390.50603"/>
    <n v="23642.03485"/>
    <n v="12354.014660000001"/>
    <n v="0"/>
    <n v="0"/>
    <n v="0"/>
    <n v="0"/>
    <n v="0"/>
    <n v="0"/>
    <s v="Accidentes Personales"/>
    <s v="Accidentes y Enfermedades"/>
    <s v="Accidentes Personales"/>
    <x v="5"/>
    <x v="1"/>
    <n v="512811.06137999997"/>
    <n v="478354.15682999999"/>
    <n v="770211891.61088026"/>
    <n v="686509089.51392007"/>
    <n v="736376107.87258017"/>
    <n v="657385268.86126006"/>
    <n v="5244412.8470900012"/>
    <n v="5071348.0979000004"/>
    <n v="1202481.4765700002"/>
    <n v="1153504.7586699999"/>
    <n v="512811.06137999997"/>
    <n v="478354.15682999999"/>
    <n v="0.51301825112660271"/>
    <n v="0.27519243720972419"/>
    <n v="12948.82864"/>
    <n v="92.78346078681416"/>
    <n v="5.2465317338510333"/>
    <n v="2.9174966352303997"/>
    <n v="5.2465317338510333"/>
    <n v="2.9174966352303997"/>
    <n v="3.4931679662500727E-3"/>
    <n v="3.6536757211921263E-3"/>
    <n v="2.0328888055774273E-3"/>
    <n v="2.1229508921267572E-3"/>
    <m/>
    <m/>
    <m/>
    <n v="0"/>
    <m/>
    <n v="0"/>
    <m/>
    <n v="0"/>
    <m/>
    <n v="106.37824502298625"/>
    <n v="26.950809999237801"/>
    <n v="25.175475361185718"/>
    <n v="0.60300805802707036"/>
    <n v="100.81250821429744"/>
    <n v="91.37127080274972"/>
    <n v="28.79853719528715"/>
    <n v="27.44456861442643"/>
    <s v="Resto"/>
    <n v="2024"/>
    <n v="3"/>
    <d v="2025-11-04T00:00:00"/>
    <x v="5"/>
    <x v="5"/>
  </r>
  <r>
    <n v="2025"/>
    <n v="9"/>
    <n v="119"/>
    <x v="45"/>
    <s v="Vida Individual"/>
    <n v="217"/>
    <s v="16badfc6202cb3f8889e0f2779b19218af4cbb736e56acadce8148aba9a7a9f8"/>
    <s v="1fdf26a6fd55ee3b01ed15163fbd21c844fce1e79898ad2d3ed4519ab872f9ee"/>
    <x v="15"/>
    <n v="0"/>
    <n v="73752.088140000007"/>
    <n v="0"/>
    <n v="145892.70839000001"/>
    <n v="461289.11609000002"/>
    <n v="-237.47748999999999"/>
    <n v="464447.49078000005"/>
    <n v="3554.6429299999995"/>
    <n v="35081594.755000003"/>
    <n v="34439164.060000002"/>
    <n v="141.197"/>
    <n v="136.08000000000001"/>
    <n v="0"/>
    <n v="0"/>
    <n v="461289.11608999997"/>
    <n v="-237.47748999999999"/>
    <n v="454174.25738999998"/>
    <n v="-11590.47328"/>
    <n v="0"/>
    <n v="0"/>
    <n v="0"/>
    <n v="0"/>
    <n v="0"/>
    <n v="73752.088140000007"/>
    <s v="Vida Individual"/>
    <s v="Vida"/>
    <s v="Vida"/>
    <x v="35"/>
    <x v="1"/>
    <n v="992599.65855999989"/>
    <n v="996928.28110999998"/>
    <n v="770211891.61088026"/>
    <n v="686509089.51392007"/>
    <n v="736376107.87258017"/>
    <n v="657385268.86126006"/>
    <n v="237940342.15414003"/>
    <n v="211843669.84491"/>
    <n v="117088322.10185003"/>
    <n v="108945740.33868003"/>
    <n v="470659.51276999997"/>
    <n v="500563.65038000001"/>
    <m/>
    <n v="3.4814393176814604E-2"/>
    <m/>
    <m/>
    <m/>
    <n v="14.733808194824283"/>
    <m/>
    <n v="7.3979331851116656"/>
    <m/>
    <m/>
    <n v="1.0743060691624617E-2"/>
    <n v="1.1219005297723707E-2"/>
    <m/>
    <m/>
    <m/>
    <n v="0"/>
    <m/>
    <n v="0"/>
    <m/>
    <n v="-73752.088140000007"/>
    <m/>
    <n v="-194345.40662359199"/>
    <m/>
    <n v="-0.32199425940213106"/>
    <n v="0.39396680028324665"/>
    <n v="-194345.40662359199"/>
    <n v="-4018.5134758362515"/>
    <n v="101.56654821012685"/>
    <n v="2.0489024413677779"/>
    <s v="Resto"/>
    <n v="2024"/>
    <n v="3"/>
    <d v="2025-11-04T00:00:00"/>
    <x v="35"/>
    <x v="15"/>
  </r>
  <r>
    <n v="2025"/>
    <n v="9"/>
    <n v="119"/>
    <x v="45"/>
    <s v="Vida Total"/>
    <n v="217"/>
    <s v="16badfc6202cb3f8889e0f2779b19218af4cbb736e56acadce8148aba9a7a9f8"/>
    <s v="1fdf26a6fd55ee3b01ed15163fbd21c844fce1e79898ad2d3ed4519ab872f9ee"/>
    <x v="15"/>
    <n v="470659.51276999997"/>
    <n v="500563.65038000001"/>
    <n v="585288.10914999992"/>
    <n v="678629.98107999994"/>
    <n v="731964.53809000005"/>
    <n v="163670.16274"/>
    <n v="808496.33860999998"/>
    <n v="211064.80002000005"/>
    <n v="35081594.755000003"/>
    <n v="34439164.060000002"/>
    <n v="141.197"/>
    <n v="136.08000000000001"/>
    <n v="10761.297329999999"/>
    <n v="17870.09618"/>
    <n v="693483.31307000003"/>
    <n v="147313.25253"/>
    <n v="755923.99722000002"/>
    <n v="259894.66502000001"/>
    <n v="105598.55209"/>
    <n v="99484.133969999995"/>
    <n v="365060.96068000002"/>
    <n v="327327.42826999997"/>
    <n v="0"/>
    <n v="73752.088140000007"/>
    <s v="Vida Total"/>
    <s v="Totales"/>
    <s v="Vida Total"/>
    <x v="36"/>
    <x v="1"/>
    <n v="992599.65855999989"/>
    <n v="996928.28110999998"/>
    <n v="770211891.61088026"/>
    <n v="686509089.51392007"/>
    <n v="736376107.87258017"/>
    <n v="657385268.86126006"/>
    <n v="311861035.33652008"/>
    <n v="282737917.87033993"/>
    <n v="162873465.04233998"/>
    <n v="151002766.76715994"/>
    <n v="470659.51276999997"/>
    <n v="500563.65038000001"/>
    <n v="0.15091962747514293"/>
    <n v="0.17704157056484807"/>
    <n v="-29904.137610000034"/>
    <n v="-5.9740929225081558"/>
    <n v="100"/>
    <n v="100"/>
    <n v="47.416852173090881"/>
    <n v="50.210597879986153"/>
    <n v="6.1107796165757261E-2"/>
    <n v="6.3915641441674956E-2"/>
    <n v="7.2914351466842484E-2"/>
    <n v="7.614464060733965E-2"/>
    <n v="3.3860771345176774E-2"/>
    <n v="0.11705885612996619"/>
    <m/>
    <n v="6114.4181200000021"/>
    <n v="6.1461238852859035"/>
    <n v="37733.532410000043"/>
    <n v="11.52776368586963"/>
    <n v="-73752.088140000007"/>
    <m/>
    <n v="347.2192889871871"/>
    <n v="155.51890872918435"/>
    <n v="32.69717300002722"/>
    <n v="0.44940686802464802"/>
    <n v="370.7541929595057"/>
    <n v="190.85783548570663"/>
    <n v="91.739819825851143"/>
    <n v="56.681907079032811"/>
    <s v="Resto"/>
    <n v="2024"/>
    <n v="3"/>
    <d v="2025-11-04T00:00:00"/>
    <x v="36"/>
    <x v="15"/>
  </r>
  <r>
    <n v="2025"/>
    <n v="9"/>
    <n v="119"/>
    <x v="45"/>
    <s v="Vida Gpo y Col"/>
    <n v="217"/>
    <s v="16badfc6202cb3f8889e0f2779b19218af4cbb736e56acadce8148aba9a7a9f8"/>
    <s v="1fdf26a6fd55ee3b01ed15163fbd21c844fce1e79898ad2d3ed4519ab872f9ee"/>
    <x v="5"/>
    <n v="470659.51276999997"/>
    <n v="426811.56224"/>
    <n v="585288.10914999992"/>
    <n v="532737.27269000001"/>
    <n v="270675.42200000002"/>
    <n v="163907.64022999999"/>
    <n v="344048.84782999998"/>
    <n v="207510.15709000005"/>
    <n v="35081594.755000003"/>
    <n v="34439164.060000002"/>
    <n v="141.197"/>
    <n v="136.08000000000001"/>
    <n v="10761.297329999999"/>
    <n v="17870.09618"/>
    <n v="232194.19697999998"/>
    <n v="147550.73002000002"/>
    <n v="301749.73982999998"/>
    <n v="271485.13829999999"/>
    <n v="105598.55209"/>
    <n v="99484.133969999995"/>
    <n v="365060.96068000002"/>
    <n v="327327.42826999997"/>
    <n v="0"/>
    <n v="0"/>
    <s v="Vida Gpo y Col"/>
    <s v="Vida"/>
    <s v="Vida"/>
    <x v="37"/>
    <x v="1"/>
    <n v="992599.65855999989"/>
    <n v="996928.28110999998"/>
    <n v="770211891.61088026"/>
    <n v="686509089.51392007"/>
    <n v="736376107.87258017"/>
    <n v="657385268.86126006"/>
    <n v="73920693.182379976"/>
    <n v="70894248.025429994"/>
    <n v="45785142.94049"/>
    <n v="42057026.428480007"/>
    <n v="470659.51276999997"/>
    <n v="500563.65038000001"/>
    <n v="0.63670873811852757"/>
    <n v="0.60203976222006239"/>
    <n v="43847.950529999973"/>
    <n v="10.273374577735517"/>
    <n v="100"/>
    <n v="85.266191805175723"/>
    <n v="47.416852173090881"/>
    <n v="42.812664694874478"/>
    <n v="6.1107796165757261E-2"/>
    <n v="6.3915641441674956E-2"/>
    <n v="6.2171290775217873E-2"/>
    <n v="6.4925635309615953E-2"/>
    <n v="0.14285384449718724"/>
    <n v="0.49385489362134039"/>
    <m/>
    <n v="6114.4181200000021"/>
    <n v="6.1461238852859035"/>
    <n v="37733.532410000043"/>
    <n v="11.52776368586963"/>
    <n v="0"/>
    <m/>
    <n v="65.138990238759064"/>
    <n v="57.509816471567333"/>
    <n v="38.402811622482062"/>
    <n v="0.5911861460208061"/>
    <n v="57.365671419264963"/>
    <n v="11.147793105549898"/>
    <n v="76.949261699716374"/>
    <n v="54.349468609567722"/>
    <s v="Resto"/>
    <n v="2024"/>
    <n v="3"/>
    <d v="2025-11-04T00:00:00"/>
    <x v="37"/>
    <x v="5"/>
  </r>
  <r>
    <n v="2025"/>
    <n v="9"/>
    <n v="119"/>
    <x v="45"/>
    <s v="Gastos Medicos"/>
    <n v="217"/>
    <s v="16badfc6202cb3f8889e0f2779b19218af4cbb736e56acadce8148aba9a7a9f8"/>
    <s v="1fdf26a6fd55ee3b01ed15163fbd21c844fce1e79898ad2d3ed4519ab872f9ee"/>
    <x v="17"/>
    <n v="475817.29037"/>
    <n v="445737.11338"/>
    <n v="614186.02260000003"/>
    <n v="567361.98411999992"/>
    <n v="266656.66515999998"/>
    <n v="227295.85613999999"/>
    <n v="371277.96414"/>
    <n v="300750.29307000007"/>
    <n v="35081594.755000003"/>
    <n v="34439164.060000002"/>
    <n v="141.197"/>
    <n v="136.08000000000001"/>
    <n v="0"/>
    <n v="0"/>
    <n v="226008.34875999999"/>
    <n v="178976.26430000001"/>
    <n v="456342.76850000001"/>
    <n v="418598.39166000002"/>
    <n v="0"/>
    <n v="0"/>
    <n v="0"/>
    <n v="0"/>
    <n v="0"/>
    <n v="0"/>
    <s v="Gastos Medicos"/>
    <s v="Accidentes y Enfermedades"/>
    <s v="Gastos Medicos"/>
    <x v="28"/>
    <x v="1"/>
    <n v="992599.65855999989"/>
    <n v="996928.28110999998"/>
    <n v="770211891.61088026"/>
    <n v="686509089.51392007"/>
    <n v="736376107.87258017"/>
    <n v="657385268.86126006"/>
    <n v="132603313.30395003"/>
    <n v="117579278.29793002"/>
    <n v="94497674.830779999"/>
    <n v="87465178.161119998"/>
    <n v="521940.14579000004"/>
    <n v="496364.63073000003"/>
    <n v="0.35882760280608028"/>
    <n v="0.37909495604366811"/>
    <n v="30080.176990000007"/>
    <n v="6.7484120319045715"/>
    <n v="91.163190685363119"/>
    <n v="89.800337450405664"/>
    <n v="47.936475321811542"/>
    <n v="44.711051118311872"/>
    <n v="6.1777453133687564E-2"/>
    <n v="6.4616068512143215E-2"/>
    <n v="6.4928071629117443E-2"/>
    <n v="6.780454848830389E-2"/>
    <m/>
    <m/>
    <m/>
    <n v="0"/>
    <m/>
    <n v="0"/>
    <m/>
    <n v="0"/>
    <m/>
    <n v="17.316993670028104"/>
    <n v="56.041819109315092"/>
    <n v="50.993253493393894"/>
    <n v="0.28218330835918509"/>
    <n v="26.278392078384648"/>
    <n v="9.0168470763397615"/>
    <n v="49.526006405862439"/>
    <n v="42.756080258753279"/>
    <s v="Resto"/>
    <n v="2024"/>
    <n v="3"/>
    <d v="2025-11-04T00:00:00"/>
    <x v="28"/>
    <x v="17"/>
  </r>
  <r>
    <n v="2025"/>
    <n v="9"/>
    <n v="119"/>
    <x v="45"/>
    <s v="Accidentes y Enfermedades Total"/>
    <n v="217"/>
    <s v="16badfc6202cb3f8889e0f2779b19218af4cbb736e56acadce8148aba9a7a9f8"/>
    <s v="1fdf26a6fd55ee3b01ed15163fbd21c844fce1e79898ad2d3ed4519ab872f9ee"/>
    <x v="26"/>
    <n v="521940.14579000004"/>
    <n v="496364.63073000003"/>
    <n v="673537.30921999994"/>
    <n v="627450.33149999985"/>
    <n v="294916.52971000009"/>
    <n v="262989.87949000002"/>
    <n v="408302.17834999994"/>
    <n v="351092.19496000011"/>
    <n v="35081594.755000003"/>
    <n v="34439164.060000002"/>
    <n v="141.197"/>
    <n v="136.08000000000001"/>
    <n v="0"/>
    <n v="0"/>
    <n v="246761.59583999999"/>
    <n v="203094.11068000001"/>
    <n v="490620.28995999997"/>
    <n v="459238.11768000002"/>
    <n v="0"/>
    <n v="0"/>
    <n v="0"/>
    <n v="0"/>
    <n v="0"/>
    <n v="0"/>
    <s v="Accidentes y Enfermedades Total"/>
    <s v="Totales"/>
    <s v="Accidentes y Enfermedades Total"/>
    <x v="2"/>
    <x v="1"/>
    <n v="992599.65855999989"/>
    <n v="996928.28110999998"/>
    <n v="770211891.61088026"/>
    <n v="686509089.51392007"/>
    <n v="736376107.87258017"/>
    <n v="657385268.86126006"/>
    <n v="141339793.77810001"/>
    <n v="126298754.30562"/>
    <n v="98393742.550229996"/>
    <n v="90991856.303689986"/>
    <n v="521940.14579000004"/>
    <n v="496364.63073000003"/>
    <n v="0.36928039290154419"/>
    <n v="0.39300833445188854"/>
    <n v="25575.515060000005"/>
    <n v="5.152565971992451"/>
    <n v="100"/>
    <n v="100"/>
    <n v="52.583147826909126"/>
    <n v="49.789402120013861"/>
    <n v="6.7765786464082545E-2"/>
    <n v="7.0879560079414552E-2"/>
    <n v="7.2302703389032899E-2"/>
    <n v="7.5505894981464344E-2"/>
    <m/>
    <m/>
    <m/>
    <n v="0"/>
    <m/>
    <n v="0"/>
    <m/>
    <n v="0"/>
    <m/>
    <n v="12.139877885002059"/>
    <n v="56.503898404599497"/>
    <n v="52.983202913395068"/>
    <n v="0.29973098092030115"/>
    <n v="21.501108532291969"/>
    <n v="6.8335295072059488"/>
    <n v="50.295839958049505"/>
    <n v="44.224140562634489"/>
    <s v="Resto"/>
    <n v="2024"/>
    <n v="3"/>
    <d v="2025-11-04T00:00:00"/>
    <x v="2"/>
    <x v="26"/>
  </r>
  <r>
    <n v="2025"/>
    <n v="9"/>
    <n v="119"/>
    <x v="45"/>
    <s v="GMM. Individual"/>
    <n v="217"/>
    <s v="16badfc6202cb3f8889e0f2779b19218af4cbb736e56acadce8148aba9a7a9f8"/>
    <s v="1fdf26a6fd55ee3b01ed15163fbd21c844fce1e79898ad2d3ed4519ab872f9ee"/>
    <x v="10"/>
    <n v="475817.11"/>
    <n v="443846.22670999996"/>
    <n v="614185.84223000007"/>
    <n v="565471.09745"/>
    <n v="266813.33420000004"/>
    <n v="226906.47690000001"/>
    <n v="371360.13786000002"/>
    <n v="300360.91383000003"/>
    <n v="35081594.755000003"/>
    <n v="34439164.060000002"/>
    <n v="141.197"/>
    <n v="136.08000000000001"/>
    <n v="0"/>
    <n v="0"/>
    <n v="226165.0178"/>
    <n v="178586.88506"/>
    <n v="456202.70439999999"/>
    <n v="417254.48001"/>
    <n v="0"/>
    <n v="0"/>
    <n v="0"/>
    <n v="0"/>
    <n v="0"/>
    <n v="0"/>
    <s v="GMM. Individual"/>
    <s v="Accidentes y Enfermedades"/>
    <s v="Gastos Medicos"/>
    <x v="38"/>
    <x v="1"/>
    <n v="992599.65855999989"/>
    <n v="996928.28110999998"/>
    <n v="770211891.61088026"/>
    <n v="686509089.51392007"/>
    <n v="736376107.87258017"/>
    <n v="657385268.86126006"/>
    <n v="64432853.400370002"/>
    <n v="58098326.261530012"/>
    <n v="45110846.690220006"/>
    <n v="40981977.13877999"/>
    <n v="521940.14579000004"/>
    <n v="496364.63073000003"/>
    <n v="0.73846971675053519"/>
    <n v="0.76395699372133918"/>
    <n v="31970.883290000027"/>
    <n v="7.2031440994741569"/>
    <n v="91.163156127760786"/>
    <n v="89.419390349638405"/>
    <n v="47.936457150336423"/>
    <n v="44.521379834446329"/>
    <n v="6.1777429715456557E-2"/>
    <n v="6.4616044017866692E-2"/>
    <n v="6.4652636576780567E-2"/>
    <n v="6.7516910970463626E-2"/>
    <m/>
    <m/>
    <m/>
    <n v="0"/>
    <m/>
    <n v="0"/>
    <m/>
    <n v="0"/>
    <m/>
    <n v="17.587359270307388"/>
    <n v="56.074766668226808"/>
    <n v="51.122768032059007"/>
    <n v="0.59146159687985855"/>
    <n v="26.641448348245245"/>
    <n v="9.3344053223985988"/>
    <n v="49.575553940973087"/>
    <n v="42.800471562515028"/>
    <s v="Medianas"/>
    <n v="2024"/>
    <n v="3"/>
    <d v="2025-11-04T00:00:00"/>
    <x v="38"/>
    <x v="10"/>
  </r>
  <r>
    <n v="2025"/>
    <n v="9"/>
    <n v="119"/>
    <x v="45"/>
    <s v="GMM. Gpo y Col"/>
    <n v="217"/>
    <s v="16badfc6202cb3f8889e0f2779b19218af4cbb736e56acadce8148aba9a7a9f8"/>
    <s v="1fdf26a6fd55ee3b01ed15163fbd21c844fce1e79898ad2d3ed4519ab872f9ee"/>
    <x v="6"/>
    <n v="0.18037"/>
    <n v="1890.8866699999999"/>
    <n v="0.180370000000039"/>
    <n v="1890.8866699999999"/>
    <n v="-156.66904000000002"/>
    <n v="389.37923999999998"/>
    <n v="-82.173720000000031"/>
    <n v="389.37923999999998"/>
    <n v="35081594.755000003"/>
    <n v="34439164.060000002"/>
    <n v="141.197"/>
    <n v="136.08000000000001"/>
    <n v="0"/>
    <n v="0"/>
    <n v="-156.66904"/>
    <n v="389.37923999999998"/>
    <n v="140.0641"/>
    <n v="1343.91165"/>
    <n v="0"/>
    <n v="0"/>
    <n v="0"/>
    <n v="0"/>
    <n v="0"/>
    <n v="0"/>
    <s v="GMM. Gpo y Col"/>
    <s v="Accidentes y Enfermedades"/>
    <s v="Gastos Medicos"/>
    <x v="29"/>
    <x v="1"/>
    <n v="992599.65855999989"/>
    <n v="996928.28110999998"/>
    <n v="770211891.61088026"/>
    <n v="686509089.51392007"/>
    <n v="736376107.87258017"/>
    <n v="657385268.86126006"/>
    <n v="68170459.903579995"/>
    <n v="59480952.036400005"/>
    <n v="49387857.180560008"/>
    <n v="46483201.02234"/>
    <n v="521940.14579000004"/>
    <n v="496364.63073000003"/>
    <n v="2.6458674366450593E-7"/>
    <n v="3.1789784885131829E-3"/>
    <n v="-1890.7062999999998"/>
    <n v="-99.990461088818194"/>
    <n v="3.455760233330872E-5"/>
    <n v="0.38094710076724964"/>
    <n v="1.8171475120359125E-5"/>
    <n v="0.18967128386554033"/>
    <n v="2.3418231004296795E-8"/>
    <n v="2.4494276507842726E-8"/>
    <n v="2.754350523368648E-4"/>
    <n v="2.8763751784025265E-4"/>
    <m/>
    <m/>
    <m/>
    <n v="0"/>
    <m/>
    <n v="0"/>
    <m/>
    <n v="0"/>
    <m/>
    <n v="-140.2355913992744"/>
    <n v="-86859.810389754406"/>
    <n v="20.592415514780694"/>
    <n v="-3.1722178070456541E-4"/>
    <n v="-140.2355913992744"/>
    <n v="-89.577878873213137"/>
    <n v="-111.85524342069095"/>
    <n v="28.973574267326274"/>
    <s v="Resto"/>
    <n v="2024"/>
    <n v="3"/>
    <d v="2025-11-04T00:00:00"/>
    <x v="29"/>
    <x v="6"/>
  </r>
  <r>
    <n v="2025"/>
    <n v="9"/>
    <n v="119"/>
    <x v="45"/>
    <s v="AP Gpo y Col"/>
    <n v="217"/>
    <s v="16badfc6202cb3f8889e0f2779b19218af4cbb736e56acadce8148aba9a7a9f8"/>
    <s v="1fdf26a6fd55ee3b01ed15163fbd21c844fce1e79898ad2d3ed4519ab872f9ee"/>
    <x v="12"/>
    <n v="46031.582409999995"/>
    <n v="50455.832069999997"/>
    <n v="59196.500110000001"/>
    <n v="59815.446899999995"/>
    <n v="28246.011709999999"/>
    <n v="35722.456740000001"/>
    <n v="37012.651769999997"/>
    <n v="50441.860659999998"/>
    <n v="35081594.755000003"/>
    <n v="34439164.060000002"/>
    <n v="141.197"/>
    <n v="136.08000000000001"/>
    <n v="0"/>
    <n v="0"/>
    <n v="20739.394239999998"/>
    <n v="24146.279770000001"/>
    <n v="34130.416310000001"/>
    <n v="40438.643750000003"/>
    <n v="0"/>
    <n v="0"/>
    <n v="0"/>
    <n v="0"/>
    <n v="0"/>
    <n v="0"/>
    <s v="AP Gpo y Col"/>
    <s v="Accidentes y Enfermedades"/>
    <s v="Accidentes Personales"/>
    <x v="3"/>
    <x v="1"/>
    <n v="992599.65855999989"/>
    <n v="996928.28110999998"/>
    <n v="770211891.61088026"/>
    <n v="686509089.51392007"/>
    <n v="736376107.87258017"/>
    <n v="657385268.86126006"/>
    <n v="2314846.5560099999"/>
    <n v="2258296.9561299994"/>
    <n v="870337.63396000001"/>
    <n v="837886.56105000013"/>
    <n v="521940.14579000004"/>
    <n v="496364.63073000003"/>
    <n v="1.9885370929009925"/>
    <n v="2.2342425752751844"/>
    <n v="-4424.2496600000013"/>
    <n v="-8.7685595073766933"/>
    <n v="8.8193220585336167"/>
    <n v="10.165074009361819"/>
    <n v="4.637477155369937"/>
    <n v="5.0611295743181701"/>
    <n v="5.9764829537656203E-3"/>
    <n v="6.2510966770753969E-3"/>
    <n v="7.3496233102645506E-3"/>
    <n v="7.675230106296861E-3"/>
    <m/>
    <m/>
    <m/>
    <n v="0"/>
    <m/>
    <n v="0"/>
    <m/>
    <n v="0"/>
    <m/>
    <n v="-20.929257705918925"/>
    <n v="61.362243553599363"/>
    <n v="70.79946019013299"/>
    <n v="3.2454085182415731"/>
    <n v="-14.109359961250888"/>
    <n v="-15.599502987782577"/>
    <n v="60.765137030934739"/>
    <n v="59.710904053254751"/>
    <s v="Medianas"/>
    <n v="2024"/>
    <n v="3"/>
    <d v="2025-11-04T00:00:00"/>
    <x v="3"/>
    <x v="12"/>
  </r>
  <r>
    <n v="2025"/>
    <n v="9"/>
    <n v="119"/>
    <x v="45"/>
    <s v="AP Individual"/>
    <n v="217"/>
    <s v="16badfc6202cb3f8889e0f2779b19218af4cbb736e56acadce8148aba9a7a9f8"/>
    <s v="1fdf26a6fd55ee3b01ed15163fbd21c844fce1e79898ad2d3ed4519ab872f9ee"/>
    <x v="5"/>
    <n v="91.273009999999999"/>
    <n v="171.68528000000001"/>
    <n v="154.78650999999999"/>
    <n v="272.90048000000002"/>
    <n v="13.85284"/>
    <n v="-28.433389999999999"/>
    <n v="11.562439999999999"/>
    <n v="-99.958770000000015"/>
    <n v="35081594.755000003"/>
    <n v="34439164.060000002"/>
    <n v="141.197"/>
    <n v="136.08000000000001"/>
    <n v="0"/>
    <n v="0"/>
    <n v="13.85284"/>
    <n v="-28.433389999999999"/>
    <n v="147.10514999999998"/>
    <n v="201.08226999999999"/>
    <n v="0"/>
    <n v="0"/>
    <n v="0"/>
    <n v="0"/>
    <n v="0"/>
    <n v="0"/>
    <s v="AP Individual"/>
    <s v="Accidentes y Enfermedades"/>
    <s v="Accidentes Personales"/>
    <x v="4"/>
    <x v="1"/>
    <n v="992599.65855999989"/>
    <n v="996928.28110999998"/>
    <n v="770211891.61088026"/>
    <n v="686509089.51392007"/>
    <n v="736376107.87258017"/>
    <n v="657385268.86126006"/>
    <n v="2929566.2910799994"/>
    <n v="2813051.1417699996"/>
    <n v="332143.84261000005"/>
    <n v="315618.19761999999"/>
    <n v="521940.14579000004"/>
    <n v="496364.63073000003"/>
    <n v="3.1155809744913385E-3"/>
    <n v="6.1031695247450758E-3"/>
    <n v="-80.412270000000007"/>
    <n v="-46.837020622851298"/>
    <n v="1.7487256103255033E-2"/>
    <n v="3.4588540232510852E-2"/>
    <n v="9.1953497276447832E-3"/>
    <n v="1.7221427383807605E-2"/>
    <n v="1.1850376629359048E-5"/>
    <n v="1.239489019594774E-5"/>
    <n v="2.5008449650908638E-5"/>
    <n v="2.6116386863581187E-5"/>
    <m/>
    <m/>
    <m/>
    <n v="0"/>
    <m/>
    <n v="0"/>
    <m/>
    <n v="0"/>
    <m/>
    <n v="-148.7203249419081"/>
    <n v="15.177367329071323"/>
    <n v="-16.561344105912866"/>
    <n v="4.1707351523194922E-3"/>
    <n v="-148.7203249419081"/>
    <n v="-26.843301500425675"/>
    <n v="9.4169646677903547"/>
    <n v="-14.14017755021365"/>
    <s v="Resto"/>
    <n v="2024"/>
    <n v="3"/>
    <d v="2025-11-04T00:00:00"/>
    <x v="4"/>
    <x v="5"/>
  </r>
  <r>
    <n v="2025"/>
    <n v="9"/>
    <n v="119"/>
    <x v="45"/>
    <s v="Accidentes Personales"/>
    <n v="217"/>
    <s v="16badfc6202cb3f8889e0f2779b19218af4cbb736e56acadce8148aba9a7a9f8"/>
    <s v="1fdf26a6fd55ee3b01ed15163fbd21c844fce1e79898ad2d3ed4519ab872f9ee"/>
    <x v="9"/>
    <n v="46122.85542"/>
    <n v="50627.517350000002"/>
    <n v="59351.286619999992"/>
    <n v="60088.347379999999"/>
    <n v="28259.864549999998"/>
    <n v="35694.023350000003"/>
    <n v="37024.214209999998"/>
    <n v="50341.901890000001"/>
    <n v="35081594.755000003"/>
    <n v="34439164.060000002"/>
    <n v="141.197"/>
    <n v="136.08000000000001"/>
    <n v="0"/>
    <n v="0"/>
    <n v="20753.247079999997"/>
    <n v="24117.846379999999"/>
    <n v="34277.521460000004"/>
    <n v="40639.726020000002"/>
    <n v="0"/>
    <n v="0"/>
    <n v="0"/>
    <n v="0"/>
    <n v="0"/>
    <n v="0"/>
    <s v="Accidentes Personales"/>
    <s v="Accidentes y Enfermedades"/>
    <s v="Accidentes Personales"/>
    <x v="5"/>
    <x v="1"/>
    <n v="992599.65855999989"/>
    <n v="996928.28110999998"/>
    <n v="770211891.61088026"/>
    <n v="686509089.51392007"/>
    <n v="736376107.87258017"/>
    <n v="657385268.86126006"/>
    <n v="5244412.8470900012"/>
    <n v="5071348.0979000004"/>
    <n v="1202481.4765700002"/>
    <n v="1153504.7586699999"/>
    <n v="521940.14579000004"/>
    <n v="496364.63073000003"/>
    <n v="0.87946652494363531"/>
    <n v="0.99830491562912826"/>
    <n v="-4504.661930000002"/>
    <n v="-8.8976551997567039"/>
    <n v="8.8368093146368736"/>
    <n v="10.199662549594329"/>
    <n v="4.646672505097583"/>
    <n v="5.0783510017019786"/>
    <n v="5.9883333303949807E-3"/>
    <n v="6.2634915672713449E-3"/>
    <n v="7.37463175991546E-3"/>
    <n v="7.7013464931604434E-3"/>
    <m/>
    <m/>
    <m/>
    <n v="0"/>
    <m/>
    <n v="0"/>
    <m/>
    <n v="0"/>
    <m/>
    <n v="-20.827461020865844"/>
    <n v="61.270847809968473"/>
    <n v="70.503206987691641"/>
    <n v="2.3501288876905959"/>
    <n v="-13.950662289606974"/>
    <n v="-15.655136446709728"/>
    <n v="60.544771605548853"/>
    <n v="59.345494524571599"/>
    <s v="Resto"/>
    <n v="2024"/>
    <n v="3"/>
    <d v="2025-11-04T00:00:00"/>
    <x v="5"/>
    <x v="9"/>
  </r>
  <r>
    <n v="2025"/>
    <n v="9"/>
    <n v="119"/>
    <x v="45"/>
    <s v="Total General Sin Pensiones"/>
    <n v="217"/>
    <s v="16badfc6202cb3f8889e0f2779b19218af4cbb736e56acadce8148aba9a7a9f8"/>
    <s v="1fdf26a6fd55ee3b01ed15163fbd21c844fce1e79898ad2d3ed4519ab872f9ee"/>
    <x v="35"/>
    <n v="992599.65855999989"/>
    <n v="996928.28110999998"/>
    <n v="1258825.4183700001"/>
    <n v="1306080.3125800001"/>
    <n v="1026881.0678000001"/>
    <n v="426660.04223000002"/>
    <n v="1216798.5169599999"/>
    <n v="562156.99498000019"/>
    <n v="35081594.755000003"/>
    <n v="34439164.060000002"/>
    <n v="141.197"/>
    <n v="136.08000000000001"/>
    <n v="10761.297329999999"/>
    <n v="17870.09618"/>
    <n v="940244.90891"/>
    <n v="350407.36320999998"/>
    <n v="1246544.28718"/>
    <n v="719132.7827000001"/>
    <n v="105598.55209"/>
    <n v="99484.133969999995"/>
    <n v="365060.96068000002"/>
    <n v="327327.42826999997"/>
    <n v="0"/>
    <n v="73752.088140000007"/>
    <s v="Total General Sin Pensiones"/>
    <s v="Totales"/>
    <s v="Total General Sin Pensiones"/>
    <x v="25"/>
    <x v="1"/>
    <n v="992599.65855999989"/>
    <n v="996928.28110999998"/>
    <n v="770211891.61088026"/>
    <n v="686509089.51392007"/>
    <n v="736376107.87258017"/>
    <n v="657385268.86126006"/>
    <n v="736376107.87258017"/>
    <n v="657385268.86126006"/>
    <n v="388158878.08341002"/>
    <n v="368517055.66387999"/>
    <n v="992599.65855999989"/>
    <n v="996928.28110999998"/>
    <n v="0.13479520152108951"/>
    <n v="0.15165053558880401"/>
    <n v="-4328.6225500000874"/>
    <n v="-0.43419598300296069"/>
    <n v="100"/>
    <n v="100"/>
    <n v="100"/>
    <n v="100"/>
    <n v="0.12887358262983981"/>
    <n v="0.13479520152108951"/>
    <n v="0.14521705485587538"/>
    <n v="0.15165053558880401"/>
    <n v="1.4340301234796769E-2"/>
    <n v="4.9575340206878198E-2"/>
    <m/>
    <n v="6114.4181200000021"/>
    <n v="6.1461238852859035"/>
    <n v="37733.532410000043"/>
    <n v="11.52776368586963"/>
    <n v="-73752.088140000007"/>
    <m/>
    <n v="140.67898705321892"/>
    <n v="103.45369947937857"/>
    <n v="42.79746600778023"/>
    <n v="0.26455174048069496"/>
    <n v="168.32909568355987"/>
    <n v="73.33993348207845"/>
    <n v="75.42811904718387"/>
    <n v="48.726378721658008"/>
    <s v="Resto"/>
    <n v="2024"/>
    <n v="3"/>
    <d v="2025-11-04T00:00:00"/>
    <x v="25"/>
    <x v="35"/>
  </r>
  <r>
    <n v="2025"/>
    <n v="9"/>
    <n v="119"/>
    <x v="45"/>
    <s v="Total General"/>
    <n v="217"/>
    <s v="16badfc6202cb3f8889e0f2779b19218af4cbb736e56acadce8148aba9a7a9f8"/>
    <s v="1fdf26a6fd55ee3b01ed15163fbd21c844fce1e79898ad2d3ed4519ab872f9ee"/>
    <x v="36"/>
    <n v="992599.65855999989"/>
    <n v="996928.28110999998"/>
    <n v="1258825.4183700001"/>
    <n v="1306080.3125800001"/>
    <n v="1026881.0678000001"/>
    <n v="426660.04223000002"/>
    <n v="1216798.5169599999"/>
    <n v="562156.99498000019"/>
    <n v="35081594.755000003"/>
    <n v="34439164.060000002"/>
    <n v="141.197"/>
    <n v="136.08000000000001"/>
    <n v="10761.297329999999"/>
    <n v="17870.09618"/>
    <n v="940244.90891"/>
    <n v="350407.36320999998"/>
    <n v="1246544.28718"/>
    <n v="719132.7827000001"/>
    <n v="105598.55209"/>
    <n v="99484.133969999995"/>
    <n v="365060.96068000002"/>
    <n v="327327.42826999997"/>
    <n v="0"/>
    <n v="73752.088140000007"/>
    <s v="Total General"/>
    <s v="Totales"/>
    <s v="Total General"/>
    <x v="26"/>
    <x v="1"/>
    <n v="992599.65855999989"/>
    <n v="996928.28110999998"/>
    <n v="770211891.61088026"/>
    <n v="686509089.51392007"/>
    <n v="736376107.87258017"/>
    <n v="657385268.86126006"/>
    <n v="770211891.61088026"/>
    <n v="686509089.51392007"/>
    <n v="414187189.75591999"/>
    <n v="392042358.71284997"/>
    <n v="992599.65855999989"/>
    <n v="996928.28110999998"/>
    <n v="0.12887358262983981"/>
    <n v="0.14521705485587538"/>
    <n v="-4328.6225500000874"/>
    <n v="-0.43419598300296069"/>
    <n v="100"/>
    <n v="100"/>
    <n v="100"/>
    <n v="100"/>
    <n v="0.12887358262983981"/>
    <n v="0.13479520152108951"/>
    <n v="0.14521705485587538"/>
    <n v="0.15165053558880401"/>
    <n v="1.3710324813233289E-2"/>
    <n v="4.7397471352523979E-2"/>
    <m/>
    <n v="6114.4181200000021"/>
    <n v="6.1461238852859035"/>
    <n v="37733.532410000043"/>
    <n v="11.52776368586963"/>
    <n v="-73752.088140000007"/>
    <m/>
    <n v="140.67898705321892"/>
    <n v="103.45369947937857"/>
    <n v="42.79746600778023"/>
    <n v="0.24792680536670866"/>
    <n v="168.32909568355987"/>
    <n v="73.33993348207845"/>
    <n v="75.42811904718387"/>
    <n v="48.726378721658008"/>
    <s v="Resto"/>
    <n v="2024"/>
    <n v="3"/>
    <d v="2025-11-04T00:00:00"/>
    <x v="26"/>
    <x v="36"/>
  </r>
  <r>
    <n v="2025"/>
    <n v="9"/>
    <n v="61"/>
    <x v="46"/>
    <s v="Incendio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2075947.43358"/>
    <n v="1295289.9813299999"/>
    <n v="2971754.4849099996"/>
    <n v="2233786.9104200001"/>
    <n v="0"/>
    <n v="0"/>
    <n v="0"/>
    <n v="0"/>
    <n v="0"/>
    <n v="0"/>
    <s v="Incendio"/>
    <s v="Daños Sin Autos"/>
    <s v="Incendio"/>
    <x v="0"/>
    <x v="1"/>
    <n v="0"/>
    <n v="0"/>
    <n v="770211891.61088026"/>
    <n v="686509089.51392007"/>
    <n v="736376107.87258017"/>
    <n v="657385268.86126006"/>
    <n v="27474382.985769995"/>
    <n v="23111339.717599995"/>
    <n v="16264256.545360003"/>
    <n v="14501632.43141"/>
    <m/>
    <m/>
    <m/>
    <m/>
    <m/>
    <m/>
    <m/>
    <m/>
    <m/>
    <m/>
    <m/>
    <m/>
    <m/>
    <m/>
    <m/>
    <m/>
    <m/>
    <n v="0"/>
    <m/>
    <n v="0"/>
    <m/>
    <n v="0"/>
    <m/>
    <m/>
    <m/>
    <m/>
    <m/>
    <n v="60.268933096234043"/>
    <n v="33.036614685473545"/>
    <n v="69.855953583018504"/>
    <n v="57.986282186892105"/>
    <m/>
    <n v="2024"/>
    <n v="3"/>
    <d v="2025-11-04T00:00:00"/>
    <x v="0"/>
    <x v="69"/>
  </r>
  <r>
    <n v="2025"/>
    <n v="9"/>
    <n v="61"/>
    <x v="46"/>
    <s v="Tecni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37740.10196"/>
    <n v="192292.11099000002"/>
    <n v="453602.93335000001"/>
    <n v="410341.37582999998"/>
    <n v="0"/>
    <n v="0"/>
    <n v="0"/>
    <n v="0"/>
    <n v="0"/>
    <n v="0"/>
    <s v="Tecnicos"/>
    <s v="Daños Sin Autos"/>
    <s v="Diversos"/>
    <x v="7"/>
    <x v="1"/>
    <n v="0"/>
    <n v="0"/>
    <n v="770211891.61088026"/>
    <n v="686509089.51392007"/>
    <n v="736376107.87258017"/>
    <n v="657385268.86126006"/>
    <n v="14178888.769369997"/>
    <n v="13386827.930269996"/>
    <n v="4549067.9512800006"/>
    <n v="4465912.847530002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8.369343260700354"/>
    <n v="10.542821189429063"/>
    <n v="30.365787307138014"/>
    <n v="46.861496869783018"/>
    <m/>
    <n v="2024"/>
    <n v="3"/>
    <d v="2025-11-04T00:00:00"/>
    <x v="7"/>
    <x v="69"/>
  </r>
  <r>
    <n v="2025"/>
    <n v="9"/>
    <n v="61"/>
    <x v="46"/>
    <s v="Responsabilidad Civil y Riesgos Profesional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72594.726330000005"/>
    <n v="206808.70558000001"/>
    <n v="193162.64739"/>
    <n v="110763.34366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0"/>
    <n v="0"/>
    <n v="770211891.61088026"/>
    <n v="686509089.51392007"/>
    <n v="736376107.87258017"/>
    <n v="657385268.86126006"/>
    <n v="16329723.705329999"/>
    <n v="14886594.835909994"/>
    <n v="6466126.8833499998"/>
    <n v="5654617.57862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4.89764484217126"/>
    <n v="74.392214073036229"/>
    <n v="37.582176114737919"/>
    <n v="186.71222693928559"/>
    <m/>
    <n v="2024"/>
    <n v="3"/>
    <d v="2025-11-04T00:00:00"/>
    <x v="22"/>
    <x v="69"/>
  </r>
  <r>
    <n v="2025"/>
    <n v="9"/>
    <n v="61"/>
    <x v="46"/>
    <s v="RC Viajero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48.26936000000001"/>
    <n v="493.10780999999997"/>
    <n v="323.54003999999998"/>
    <n v="307.33726000000001"/>
    <n v="0"/>
    <n v="0"/>
    <n v="0"/>
    <n v="0"/>
    <n v="0"/>
    <n v="0"/>
    <s v="RC Viajero"/>
    <s v="Daños Sin Autos"/>
    <s v="Responsabilidad Civil y Riesgos Profesionales"/>
    <x v="32"/>
    <x v="1"/>
    <n v="0"/>
    <n v="0"/>
    <n v="770211891.61088026"/>
    <n v="686509089.51392007"/>
    <n v="736376107.87258017"/>
    <n v="657385268.86126006"/>
    <n v="304582.73243999993"/>
    <n v="245659.01942999996"/>
    <n v="39777.686930000003"/>
    <n v="73049.0307199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.093031805762708"/>
    <n v="5.2719868720115359"/>
    <n v="138.55143245948787"/>
    <n v="160.44517674166806"/>
    <m/>
    <n v="2024"/>
    <n v="3"/>
    <d v="2025-11-04T00:00:00"/>
    <x v="32"/>
    <x v="69"/>
  </r>
  <r>
    <n v="2025"/>
    <n v="9"/>
    <n v="61"/>
    <x v="46"/>
    <s v="RC Aviones y Bar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098.5484900000001"/>
    <n v="3522.2967999999996"/>
    <n v="2168.0388900000003"/>
    <n v="25.297529999999998"/>
    <n v="0"/>
    <n v="0"/>
    <n v="0"/>
    <n v="0"/>
    <n v="0"/>
    <n v="0"/>
    <s v="RC Aviones y Barcos"/>
    <s v="Daños Sin Autos"/>
    <s v="Responsabilidad Civil y Riesgos Profesionales"/>
    <x v="20"/>
    <x v="1"/>
    <n v="0"/>
    <n v="0"/>
    <n v="770211891.61088026"/>
    <n v="686509089.51392007"/>
    <n v="736376107.87258017"/>
    <n v="657385268.86126006"/>
    <n v="1654428.4389900002"/>
    <n v="1753080.82653"/>
    <n v="526599.48598999996"/>
    <n v="-6953.785910000016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6.360111674859446"/>
    <n v="8470.1603674350827"/>
    <n v="189.0440484672302"/>
    <n v="13923.481067123945"/>
    <m/>
    <n v="2024"/>
    <n v="3"/>
    <d v="2025-11-04T00:00:00"/>
    <x v="20"/>
    <x v="69"/>
  </r>
  <r>
    <n v="2025"/>
    <n v="9"/>
    <n v="61"/>
    <x v="46"/>
    <s v="Accidentes y Enfermedades Tot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70647.04589999997"/>
    <n v="426476.44626"/>
    <n v="617254.72236999997"/>
    <n v="314001.72888999997"/>
    <n v="0"/>
    <n v="0"/>
    <n v="0"/>
    <n v="0"/>
    <n v="0"/>
    <n v="0"/>
    <s v="Accidentes y Enfermedades Total"/>
    <s v="Totales"/>
    <s v="Accidentes y Enfermedades Total"/>
    <x v="2"/>
    <x v="1"/>
    <n v="0"/>
    <n v="0"/>
    <n v="770211891.61088026"/>
    <n v="686509089.51392007"/>
    <n v="736376107.87258017"/>
    <n v="657385268.86126006"/>
    <n v="141339793.77810001"/>
    <n v="126298754.30562"/>
    <n v="98393742.550229996"/>
    <n v="90991856.30368998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0.357101787767075"/>
    <n v="96.576854704591312"/>
    <n v="76.248431780790952"/>
    <n v="135.81977646033974"/>
    <m/>
    <n v="2024"/>
    <n v="3"/>
    <d v="2025-11-04T00:00:00"/>
    <x v="2"/>
    <x v="69"/>
  </r>
  <r>
    <n v="2025"/>
    <n v="9"/>
    <n v="61"/>
    <x v="46"/>
    <s v="Credito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2490.1265600000002"/>
    <n v="22544.17612"/>
    <n v="41080.92712"/>
    <n v="29423.596610000001"/>
    <n v="0"/>
    <n v="0"/>
    <n v="0"/>
    <n v="0"/>
    <n v="0"/>
    <n v="0"/>
    <s v="Credito"/>
    <s v="Daños Sin Autos"/>
    <s v="Credito"/>
    <x v="1"/>
    <x v="1"/>
    <n v="0"/>
    <n v="0"/>
    <n v="770211891.61088026"/>
    <n v="686509089.51392007"/>
    <n v="736376107.87258017"/>
    <n v="657385268.86126006"/>
    <n v="1810044.4083199999"/>
    <n v="1458533.26676"/>
    <n v="1082737.7908399999"/>
    <n v="410807.17765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8.954457476088962"/>
    <n v="39.618985620670522"/>
    <n v="6.061515001173615"/>
    <n v="76.619376002245971"/>
    <m/>
    <n v="2024"/>
    <n v="3"/>
    <d v="2025-11-04T00:00:00"/>
    <x v="1"/>
    <x v="69"/>
  </r>
  <r>
    <n v="2025"/>
    <n v="9"/>
    <n v="61"/>
    <x v="46"/>
    <s v="RC Gener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7850.687159999994"/>
    <n v="95731.040680000006"/>
    <n v="86958.705530000007"/>
    <n v="74562.88201999999"/>
    <n v="0"/>
    <n v="0"/>
    <n v="0"/>
    <n v="0"/>
    <n v="0"/>
    <n v="0"/>
    <s v="RC General"/>
    <s v="Daños Sin Autos"/>
    <s v="Responsabilidad Civil y Riesgos Profesionales"/>
    <x v="21"/>
    <x v="1"/>
    <n v="0"/>
    <n v="0"/>
    <n v="770211891.61088026"/>
    <n v="686509089.51392007"/>
    <n v="736376107.87258017"/>
    <n v="657385268.86126006"/>
    <n v="12779803.45988"/>
    <n v="11517178.810919996"/>
    <n v="5456545.1292399997"/>
    <n v="4845520.442519997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0.015494639872962"/>
    <n v="16.624657167456448"/>
    <n v="55.026908310510578"/>
    <n v="128.38967336901231"/>
    <m/>
    <n v="2024"/>
    <n v="3"/>
    <d v="2025-11-04T00:00:00"/>
    <x v="21"/>
    <x v="69"/>
  </r>
  <r>
    <n v="2025"/>
    <n v="9"/>
    <n v="61"/>
    <x v="46"/>
    <s v="Gastos Medi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4979.517619999999"/>
    <n v="48848.793869999994"/>
    <n v="91922.15178"/>
    <n v="47875.1253"/>
    <n v="0"/>
    <n v="0"/>
    <n v="0"/>
    <n v="0"/>
    <n v="0"/>
    <n v="0"/>
    <s v="Gastos Medicos"/>
    <s v="Accidentes y Enfermedades"/>
    <s v="Gastos Medicos"/>
    <x v="28"/>
    <x v="1"/>
    <n v="0"/>
    <n v="0"/>
    <n v="770211891.61088026"/>
    <n v="686509089.51392007"/>
    <n v="736376107.87258017"/>
    <n v="657385268.86126006"/>
    <n v="132603313.30395003"/>
    <n v="117579278.29793002"/>
    <n v="94497674.830779999"/>
    <n v="87465178.16111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.9209248447304486"/>
    <n v="92.003992060570127"/>
    <n v="48.932185277440858"/>
    <n v="102.03376714713266"/>
    <m/>
    <n v="2024"/>
    <n v="3"/>
    <d v="2025-11-04T00:00:00"/>
    <x v="28"/>
    <x v="69"/>
  </r>
  <r>
    <n v="2025"/>
    <n v="9"/>
    <n v="61"/>
    <x v="46"/>
    <s v="Dañ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190779.3663400002"/>
    <n v="3171142.87127"/>
    <n v="9319510.3707699999"/>
    <n v="7034152.5085800001"/>
    <n v="0"/>
    <n v="0"/>
    <n v="0"/>
    <n v="0"/>
    <n v="0"/>
    <n v="0"/>
    <s v="Daños"/>
    <s v="Totales"/>
    <s v="Daños Total"/>
    <x v="23"/>
    <x v="1"/>
    <n v="0"/>
    <n v="0"/>
    <n v="770211891.61088026"/>
    <n v="686509089.51392007"/>
    <n v="736376107.87258017"/>
    <n v="657385268.86126006"/>
    <n v="283175278.75795996"/>
    <n v="248348596.68529999"/>
    <n v="126891670.49083996"/>
    <n v="126522432.59303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2.153596872210599"/>
    <n v="32.489455686415724"/>
    <n v="44.967806243170131"/>
    <n v="45.082088672401639"/>
    <m/>
    <n v="2024"/>
    <n v="3"/>
    <d v="2025-11-04T00:00:00"/>
    <x v="23"/>
    <x v="69"/>
  </r>
  <r>
    <n v="2025"/>
    <n v="9"/>
    <n v="61"/>
    <x v="46"/>
    <s v="MyT Carga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312971.17905000004"/>
    <n v="326652.73561999999"/>
    <n v="691873.78485000005"/>
    <n v="573111.79719000007"/>
    <n v="0"/>
    <n v="0"/>
    <n v="0"/>
    <n v="0"/>
    <n v="0"/>
    <n v="0"/>
    <s v="MyT Carga"/>
    <s v="Daños Sin Autos"/>
    <s v="Maritimo y Transportes"/>
    <x v="17"/>
    <x v="1"/>
    <n v="0"/>
    <n v="0"/>
    <n v="770211891.61088026"/>
    <n v="686509089.51392007"/>
    <n v="736376107.87258017"/>
    <n v="657385268.86126006"/>
    <n v="10487824.847170001"/>
    <n v="8966667.9990099985"/>
    <n v="6063107.107259999"/>
    <n v="5296850.87477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.1884102222599857"/>
    <n v="20.7223072779686"/>
    <n v="45.23529954496729"/>
    <n v="56.996337751481832"/>
    <m/>
    <n v="2024"/>
    <n v="3"/>
    <d v="2025-11-04T00:00:00"/>
    <x v="17"/>
    <x v="69"/>
  </r>
  <r>
    <n v="2025"/>
    <n v="9"/>
    <n v="61"/>
    <x v="46"/>
    <s v="Otros Automoviles y Obligatori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692.64165"/>
    <n v="4636.0530599999993"/>
    <n v="9514.1805999999997"/>
    <n v="5371.2296799999995"/>
    <n v="0"/>
    <n v="0"/>
    <n v="0"/>
    <n v="0"/>
    <n v="0"/>
    <n v="0"/>
    <s v="Otros Automoviles y Obligatorios"/>
    <s v="Automóviles"/>
    <s v="Automóviles"/>
    <x v="9"/>
    <x v="1"/>
    <n v="0"/>
    <n v="0"/>
    <n v="770211891.61088026"/>
    <n v="686509089.51392007"/>
    <n v="736376107.87258017"/>
    <n v="657385268.86126006"/>
    <n v="4946161.87481"/>
    <n v="3140508.06599"/>
    <n v="2334470.5214099996"/>
    <n v="1827367.644669999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3.489597118631757"/>
    <n v="77.132261452651193"/>
    <n v="17.790724405630897"/>
    <n v="86.312694414512535"/>
    <m/>
    <n v="2024"/>
    <n v="3"/>
    <d v="2025-11-04T00:00:00"/>
    <x v="9"/>
    <x v="69"/>
  </r>
  <r>
    <n v="2025"/>
    <n v="9"/>
    <n v="61"/>
    <x v="46"/>
    <s v="Salud Gpo y Co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373290.90901"/>
    <n v="340923.32879"/>
    <n v="453927.5159"/>
    <n v="228640.23301"/>
    <n v="0"/>
    <n v="0"/>
    <n v="0"/>
    <n v="0"/>
    <n v="0"/>
    <n v="0"/>
    <s v="Salud Gpo y Col"/>
    <s v="Accidentes y Enfermedades"/>
    <s v="Salud"/>
    <x v="27"/>
    <x v="1"/>
    <n v="0"/>
    <n v="0"/>
    <n v="770211891.61088026"/>
    <n v="686509089.51392007"/>
    <n v="736376107.87258017"/>
    <n v="657385268.86126006"/>
    <n v="1419743.8582400002"/>
    <n v="1839872.5384300002"/>
    <n v="1307140.9823599996"/>
    <n v="1267208.47864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.4940936822594413"/>
    <n v="98.533525759723432"/>
    <n v="82.235796671166284"/>
    <n v="149.10907161955572"/>
    <m/>
    <n v="2024"/>
    <n v="3"/>
    <d v="2025-11-04T00:00:00"/>
    <x v="27"/>
    <x v="69"/>
  </r>
  <r>
    <n v="2025"/>
    <n v="9"/>
    <n v="61"/>
    <x v="46"/>
    <s v="Salud Individu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38613.876539999997"/>
    <n v="20397.522739999997"/>
    <n v="47461.884579999998"/>
    <n v="15389.32863"/>
    <n v="0"/>
    <n v="0"/>
    <n v="0"/>
    <n v="0"/>
    <n v="0"/>
    <n v="0"/>
    <s v="Salud Individual"/>
    <s v="Accidentes y Enfermedades"/>
    <s v="Salud"/>
    <x v="31"/>
    <x v="1"/>
    <n v="0"/>
    <n v="0"/>
    <n v="770211891.61088026"/>
    <n v="686509089.51392007"/>
    <n v="736376107.87258017"/>
    <n v="657385268.86126006"/>
    <n v="2072323.7688199999"/>
    <n v="1808255.37136"/>
    <n v="1386445.2605200002"/>
    <n v="1105964.90524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89.306696858228406"/>
    <n v="208.40776567392078"/>
    <n v="81.357655478079209"/>
    <n v="132.54329172123215"/>
    <m/>
    <n v="2024"/>
    <n v="3"/>
    <d v="2025-11-04T00:00:00"/>
    <x v="31"/>
    <x v="69"/>
  </r>
  <r>
    <n v="2025"/>
    <n v="9"/>
    <n v="61"/>
    <x v="46"/>
    <s v="GMM. Gpo y Co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9750.4439999999995"/>
    <n v="19894.816179999998"/>
    <n v="37320.946219999998"/>
    <n v="19734.62167"/>
    <n v="0"/>
    <n v="0"/>
    <n v="0"/>
    <n v="0"/>
    <n v="0"/>
    <n v="0"/>
    <s v="GMM. Gpo y Col"/>
    <s v="Accidentes y Enfermedades"/>
    <s v="Gastos Medicos"/>
    <x v="29"/>
    <x v="1"/>
    <n v="0"/>
    <n v="0"/>
    <n v="770211891.61088026"/>
    <n v="686509089.51392007"/>
    <n v="736376107.87258017"/>
    <n v="657385268.86126006"/>
    <n v="68170459.903579995"/>
    <n v="59480952.036400005"/>
    <n v="49387857.180560008"/>
    <n v="46483201.0223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0.990027192098438"/>
    <n v="89.114069902511588"/>
    <n v="26.125929236957056"/>
    <n v="100.81174350681128"/>
    <m/>
    <n v="2024"/>
    <n v="3"/>
    <d v="2025-11-04T00:00:00"/>
    <x v="29"/>
    <x v="69"/>
  </r>
  <r>
    <n v="2025"/>
    <n v="9"/>
    <n v="61"/>
    <x v="46"/>
    <s v="AyA Agricola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85526.21997000001"/>
    <n v="74203.272639999996"/>
    <n v="129453.88183"/>
    <n v="258932.31455000001"/>
    <n v="0"/>
    <n v="0"/>
    <n v="0"/>
    <n v="0"/>
    <n v="0"/>
    <n v="0"/>
    <s v="AyA Agricola"/>
    <s v="Daños Sin Autos"/>
    <s v="Agricola y de Animales"/>
    <x v="42"/>
    <x v="1"/>
    <n v="0"/>
    <n v="0"/>
    <n v="770211891.61088026"/>
    <n v="686509089.51392007"/>
    <n v="736376107.87258017"/>
    <n v="657385268.86126006"/>
    <n v="243942.288"/>
    <n v="252346.48006999999"/>
    <n v="239761.25995000004"/>
    <n v="226642.48680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50.02430939951603"/>
    <n v="-50.004740792983426"/>
    <n v="143.31452819130962"/>
    <n v="28.657401363347905"/>
    <m/>
    <n v="2024"/>
    <n v="3"/>
    <d v="2025-11-04T00:00:00"/>
    <x v="42"/>
    <x v="69"/>
  </r>
  <r>
    <n v="2025"/>
    <n v="9"/>
    <n v="61"/>
    <x v="46"/>
    <s v="AP Individu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9230.20586"/>
    <n v="7542.2061299999996"/>
    <n v="14874.53188"/>
    <n v="15349.14337"/>
    <n v="0"/>
    <n v="0"/>
    <n v="0"/>
    <n v="0"/>
    <n v="0"/>
    <n v="0"/>
    <s v="AP Individual"/>
    <s v="Accidentes y Enfermedades"/>
    <s v="Accidentes Personales"/>
    <x v="4"/>
    <x v="1"/>
    <n v="0"/>
    <n v="0"/>
    <n v="770211891.61088026"/>
    <n v="686509089.51392007"/>
    <n v="736376107.87258017"/>
    <n v="657385268.86126006"/>
    <n v="2929566.2910799994"/>
    <n v="2813051.1417699996"/>
    <n v="332143.84261000005"/>
    <n v="315618.19761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2.380715945773289"/>
    <n v="-3.0921040904968722"/>
    <n v="62.053756948215302"/>
    <n v="49.137635555227725"/>
    <m/>
    <n v="2024"/>
    <n v="3"/>
    <d v="2025-11-04T00:00:00"/>
    <x v="4"/>
    <x v="69"/>
  </r>
  <r>
    <n v="2025"/>
    <n v="9"/>
    <n v="61"/>
    <x v="46"/>
    <s v="AyA Pecuario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56.704410000000003"/>
    <n v="280.94706000000002"/>
    <n v="1733.75549"/>
    <n v="-2814.91293"/>
    <n v="0"/>
    <n v="0"/>
    <n v="0"/>
    <n v="0"/>
    <n v="0"/>
    <n v="0"/>
    <s v="AyA Pecuario"/>
    <s v="Daños Sin Autos"/>
    <s v="Agricola y de Animales"/>
    <x v="41"/>
    <x v="1"/>
    <n v="0"/>
    <n v="0"/>
    <n v="770211891.61088026"/>
    <n v="686509089.51392007"/>
    <n v="736376107.87258017"/>
    <n v="657385268.86126006"/>
    <n v="122810.53707000001"/>
    <n v="4200.0141899999999"/>
    <n v="20794.376750000003"/>
    <n v="-6126.459639999998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9.81669215545449"/>
    <n v="-161.59179815199471"/>
    <n v="3.2706117054602668"/>
    <n v="-9.9806660804957836"/>
    <m/>
    <n v="2024"/>
    <n v="3"/>
    <d v="2025-11-04T00:00:00"/>
    <x v="41"/>
    <x v="69"/>
  </r>
  <r>
    <n v="2025"/>
    <n v="9"/>
    <n v="61"/>
    <x v="46"/>
    <s v="Miscelane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40746.48333000002"/>
    <n v="165070.08835000001"/>
    <n v="538332.38402"/>
    <n v="381587.36431999999"/>
    <n v="0"/>
    <n v="0"/>
    <n v="0"/>
    <n v="0"/>
    <n v="0"/>
    <n v="0"/>
    <s v="Miscelaneos"/>
    <s v="Daños Sin Autos"/>
    <s v="Diversos"/>
    <x v="8"/>
    <x v="1"/>
    <n v="0"/>
    <n v="0"/>
    <n v="770211891.61088026"/>
    <n v="686509089.51392007"/>
    <n v="736376107.87258017"/>
    <n v="657385268.86126006"/>
    <n v="14354404.674479999"/>
    <n v="10957933.478320003"/>
    <n v="2576722.12989"/>
    <n v="2337530.2905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4.735319562213089"/>
    <n v="41.077099075155246"/>
    <n v="26.144903689236543"/>
    <n v="43.258793079838952"/>
    <m/>
    <n v="2024"/>
    <n v="3"/>
    <d v="2025-11-04T00:00:00"/>
    <x v="8"/>
    <x v="69"/>
  </r>
  <r>
    <n v="2025"/>
    <n v="9"/>
    <n v="61"/>
    <x v="46"/>
    <s v="AyA Otr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7645.2932999999994"/>
    <n v="52.800449999999998"/>
    <n v="14574.83849"/>
    <n v="15635.27881"/>
    <n v="0"/>
    <n v="0"/>
    <n v="0"/>
    <n v="0"/>
    <n v="0"/>
    <n v="0"/>
    <s v="AyA Otros"/>
    <s v="Daños Sin Autos"/>
    <s v="Agricola y de Animales"/>
    <x v="39"/>
    <x v="1"/>
    <n v="0"/>
    <n v="0"/>
    <n v="770211891.61088026"/>
    <n v="686509089.51392007"/>
    <n v="736376107.87258017"/>
    <n v="657385268.86126006"/>
    <n v="90.905000000000001"/>
    <n v="87.405000000000001"/>
    <n v="-1009.1711299999999"/>
    <n v="-298.799399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4379.598753419714"/>
    <n v="-6.7823563166763856"/>
    <n v="52.455423813070325"/>
    <n v="0.33770072565786241"/>
    <m/>
    <n v="2024"/>
    <n v="3"/>
    <d v="2025-11-04T00:00:00"/>
    <x v="39"/>
    <x v="69"/>
  </r>
  <r>
    <n v="2025"/>
    <n v="9"/>
    <n v="61"/>
    <x v="46"/>
    <s v="Terremoto y Erupcion Volcanica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20239.90749"/>
    <n v="101716.54962999999"/>
    <n v="1482145.96481"/>
    <n v="1084662.7122200001"/>
    <n v="0"/>
    <n v="0"/>
    <n v="0"/>
    <n v="0"/>
    <n v="0"/>
    <n v="0"/>
    <s v="Terremoto y Erupcion Volcanica"/>
    <s v="Daños Sin Autos"/>
    <s v="Riesgos Catastroficos"/>
    <x v="16"/>
    <x v="1"/>
    <n v="0"/>
    <n v="0"/>
    <n v="770211891.61088026"/>
    <n v="686509089.51392007"/>
    <n v="736376107.87258017"/>
    <n v="657385268.86126006"/>
    <n v="13243395.535650002"/>
    <n v="12054429.980210001"/>
    <n v="689036.33412999962"/>
    <n v="51228.88828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8.210761107587526"/>
    <n v="36.645793029656495"/>
    <n v="8.112555061701622"/>
    <n v="9.3777123970468921"/>
    <m/>
    <n v="2024"/>
    <n v="3"/>
    <d v="2025-11-04T00:00:00"/>
    <x v="16"/>
    <x v="69"/>
  </r>
  <r>
    <n v="2025"/>
    <n v="9"/>
    <n v="61"/>
    <x v="46"/>
    <s v="Riesgos Catastrofi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88551.79573000001"/>
    <n v="391357.03004000004"/>
    <n v="2566937.8333899998"/>
    <n v="1894029.75504"/>
    <n v="0"/>
    <n v="0"/>
    <n v="0"/>
    <n v="0"/>
    <n v="0"/>
    <n v="0"/>
    <s v="Riesgos Catastroficos"/>
    <s v="Daños Sin Autos"/>
    <s v="Riesgos Catastroficos"/>
    <x v="15"/>
    <x v="1"/>
    <n v="0"/>
    <n v="0"/>
    <n v="770211891.61088026"/>
    <n v="686509089.51392007"/>
    <n v="736376107.87258017"/>
    <n v="657385268.86126006"/>
    <n v="33259292.609760001"/>
    <n v="29883949.022059996"/>
    <n v="4197920.345660001"/>
    <n v="3819120.57994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4.835318706314236"/>
    <n v="35.527851479597736"/>
    <n v="19.032474778900241"/>
    <n v="20.662665356687334"/>
    <m/>
    <n v="2024"/>
    <n v="3"/>
    <d v="2025-11-04T00:00:00"/>
    <x v="15"/>
    <x v="69"/>
  </r>
  <r>
    <n v="2025"/>
    <n v="9"/>
    <n v="61"/>
    <x v="46"/>
    <s v="Total Gener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5129395.5010900004"/>
    <n v="3943280.09681"/>
    <n v="10599441.160420001"/>
    <n v="8007634.1839399999"/>
    <n v="0"/>
    <n v="0"/>
    <n v="0"/>
    <n v="0"/>
    <n v="0"/>
    <n v="0"/>
    <s v="Total General"/>
    <s v="Totales"/>
    <s v="Total General"/>
    <x v="26"/>
    <x v="1"/>
    <n v="0"/>
    <n v="0"/>
    <n v="770211891.61088026"/>
    <n v="686509089.51392007"/>
    <n v="736376107.87258017"/>
    <n v="657385268.86126006"/>
    <n v="770211891.61088026"/>
    <n v="686509089.51392007"/>
    <n v="414187189.75591999"/>
    <n v="392042358.71284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0.079410418740828"/>
    <n v="32.366700537820428"/>
    <n v="48.393074912703696"/>
    <n v="49.244008982310753"/>
    <m/>
    <n v="2024"/>
    <n v="3"/>
    <d v="2025-11-04T00:00:00"/>
    <x v="26"/>
    <x v="69"/>
  </r>
  <r>
    <n v="2025"/>
    <n v="9"/>
    <n v="61"/>
    <x v="46"/>
    <s v="Automoviles Turista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0.56185"/>
    <n v="-12.91619"/>
    <n v="0"/>
    <n v="0"/>
    <n v="0"/>
    <n v="0"/>
    <n v="0"/>
    <n v="0"/>
    <n v="0"/>
    <n v="0"/>
    <s v="Automoviles Turistas"/>
    <s v="Automóviles"/>
    <s v="Automóviles"/>
    <x v="12"/>
    <x v="1"/>
    <n v="0"/>
    <n v="0"/>
    <n v="770211891.61088026"/>
    <n v="686509089.51392007"/>
    <n v="736376107.87258017"/>
    <n v="657385268.86126006"/>
    <n v="1588548.4696399998"/>
    <n v="1271754.1878799999"/>
    <n v="828130.02439999999"/>
    <n v="647638.3974600001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81.77217894750694"/>
    <m/>
    <m/>
    <m/>
    <m/>
    <n v="2024"/>
    <n v="3"/>
    <d v="2025-11-04T00:00:00"/>
    <x v="12"/>
    <x v="69"/>
  </r>
  <r>
    <n v="2025"/>
    <n v="9"/>
    <n v="61"/>
    <x v="46"/>
    <s v="Accidentes Personal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3762.74273"/>
    <n v="16306.800859999999"/>
    <n v="23943.170109999999"/>
    <n v="22097.041949999999"/>
    <n v="0"/>
    <n v="0"/>
    <n v="0"/>
    <n v="0"/>
    <n v="0"/>
    <n v="0"/>
    <s v="Accidentes Personales"/>
    <s v="Accidentes y Enfermedades"/>
    <s v="Accidentes Personales"/>
    <x v="5"/>
    <x v="1"/>
    <n v="0"/>
    <n v="0"/>
    <n v="770211891.61088026"/>
    <n v="686509089.51392007"/>
    <n v="736376107.87258017"/>
    <n v="657385268.86126006"/>
    <n v="5244412.8470900012"/>
    <n v="5071348.0979000004"/>
    <n v="1202481.4765700002"/>
    <n v="1153504.75866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5.601209285878282"/>
    <n v="8.3546393412173394"/>
    <n v="57.480871024058402"/>
    <n v="73.796306749555683"/>
    <m/>
    <n v="2024"/>
    <n v="3"/>
    <d v="2025-11-04T00:00:00"/>
    <x v="5"/>
    <x v="69"/>
  </r>
  <r>
    <n v="2025"/>
    <n v="9"/>
    <n v="61"/>
    <x v="46"/>
    <s v="Daños Sin Aut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067284.0544599993"/>
    <n v="3019727.1821699999"/>
    <n v="8890350.1817899998"/>
    <n v="6864757.9198500002"/>
    <n v="0"/>
    <n v="0"/>
    <n v="0"/>
    <n v="0"/>
    <n v="0"/>
    <n v="0"/>
    <s v="Daños Sin Autos"/>
    <s v="Totales"/>
    <s v="Daños Sin Autos Total"/>
    <x v="24"/>
    <x v="1"/>
    <n v="0"/>
    <n v="0"/>
    <n v="770211891.61088026"/>
    <n v="686509089.51392007"/>
    <n v="736376107.87258017"/>
    <n v="657385268.86126006"/>
    <n v="128019015.01128"/>
    <n v="109121030.81238005"/>
    <n v="38205787.818519995"/>
    <n v="42701209.27569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4.690447483974921"/>
    <n v="29.50711861350328"/>
    <n v="45.7494246153652"/>
    <n v="43.988837150953501"/>
    <m/>
    <n v="2024"/>
    <n v="3"/>
    <d v="2025-11-04T00:00:00"/>
    <x v="24"/>
    <x v="69"/>
  </r>
  <r>
    <n v="2025"/>
    <n v="9"/>
    <n v="61"/>
    <x v="46"/>
    <s v="Divers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278486.58529000002"/>
    <n v="357362.19933999999"/>
    <n v="991935.31737000006"/>
    <n v="791928.74014999997"/>
    <n v="0"/>
    <n v="0"/>
    <n v="0"/>
    <n v="0"/>
    <n v="0"/>
    <n v="0"/>
    <s v="Diversos"/>
    <s v="Daños Sin Autos"/>
    <s v="Diversos"/>
    <x v="6"/>
    <x v="1"/>
    <n v="0"/>
    <n v="0"/>
    <n v="770211891.61088026"/>
    <n v="686509089.51392007"/>
    <n v="736376107.87258017"/>
    <n v="657385268.86126006"/>
    <n v="28533293.443849999"/>
    <n v="24344761.40859"/>
    <n v="7125790.0811699983"/>
    <n v="6803443.138070001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2.071616470816625"/>
    <n v="25.255628073570936"/>
    <n v="28.07507509949081"/>
    <n v="45.125549967073006"/>
    <m/>
    <n v="2024"/>
    <n v="3"/>
    <d v="2025-11-04T00:00:00"/>
    <x v="6"/>
    <x v="69"/>
  </r>
  <r>
    <n v="2025"/>
    <n v="9"/>
    <n v="61"/>
    <x v="46"/>
    <s v="GMM. Individu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35229.073619999996"/>
    <n v="28953.97769"/>
    <n v="54601.205560000002"/>
    <n v="28140.503629999999"/>
    <n v="0"/>
    <n v="0"/>
    <n v="0"/>
    <n v="0"/>
    <n v="0"/>
    <n v="0"/>
    <s v="GMM. Individual"/>
    <s v="Accidentes y Enfermedades"/>
    <s v="Gastos Medicos"/>
    <x v="38"/>
    <x v="1"/>
    <n v="0"/>
    <n v="0"/>
    <n v="770211891.61088026"/>
    <n v="686509089.51392007"/>
    <n v="736376107.87258017"/>
    <n v="657385268.86126006"/>
    <n v="64432853.400370002"/>
    <n v="58098326.261530012"/>
    <n v="45110846.690220006"/>
    <n v="40981977.13877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1.672655816707564"/>
    <n v="94.030662272123664"/>
    <n v="64.520688249799875"/>
    <n v="102.89075871098758"/>
    <m/>
    <n v="2024"/>
    <n v="3"/>
    <d v="2025-11-04T00:00:00"/>
    <x v="38"/>
    <x v="69"/>
  </r>
  <r>
    <n v="2025"/>
    <n v="9"/>
    <n v="61"/>
    <x v="46"/>
    <s v="Agricola y de Animal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93228.21768"/>
    <n v="74537.020150000011"/>
    <n v="145762.47581"/>
    <n v="271752.68043000001"/>
    <n v="0"/>
    <n v="0"/>
    <n v="0"/>
    <n v="0"/>
    <n v="0"/>
    <n v="0"/>
    <s v="Agricola y de Animales"/>
    <s v="Daños Sin Autos"/>
    <s v="Agricola y de Animales"/>
    <x v="40"/>
    <x v="1"/>
    <n v="0"/>
    <n v="0"/>
    <n v="770211891.61088026"/>
    <n v="686509089.51392007"/>
    <n v="736376107.87258017"/>
    <n v="657385268.86126006"/>
    <n v="366843.73006999999"/>
    <n v="256633.89926000001"/>
    <n v="259546.46557000003"/>
    <n v="220217.22775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59.23791599280878"/>
    <n v="-46.362083502044229"/>
    <n v="132.5637593668971"/>
    <n v="27.428255733138862"/>
    <m/>
    <n v="2024"/>
    <n v="3"/>
    <d v="2025-11-04T00:00:00"/>
    <x v="40"/>
    <x v="69"/>
  </r>
  <r>
    <n v="2025"/>
    <n v="9"/>
    <n v="61"/>
    <x v="46"/>
    <s v="Maritimo y Transport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788960.31614000001"/>
    <n v="497476.45150000002"/>
    <n v="1292041.9505"/>
    <n v="900680.86088000005"/>
    <n v="0"/>
    <n v="0"/>
    <n v="0"/>
    <n v="0"/>
    <n v="0"/>
    <n v="0"/>
    <s v="Maritimo y Transportes"/>
    <s v="Daños Sin Autos"/>
    <s v="Maritimo y Transportes"/>
    <x v="19"/>
    <x v="1"/>
    <n v="0"/>
    <n v="0"/>
    <n v="770211891.61088026"/>
    <n v="686509089.51392007"/>
    <n v="736376107.87258017"/>
    <n v="657385268.86126006"/>
    <n v="19761447.802860003"/>
    <n v="14710203.640279999"/>
    <n v="2527791.244059999"/>
    <n v="11141291.58563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8.592494933400886"/>
    <n v="43.451693781704769"/>
    <n v="61.063057266421161"/>
    <n v="55.233376560699455"/>
    <m/>
    <n v="2024"/>
    <n v="3"/>
    <d v="2025-11-04T00:00:00"/>
    <x v="19"/>
    <x v="69"/>
  </r>
  <r>
    <n v="2025"/>
    <n v="9"/>
    <n v="61"/>
    <x v="46"/>
    <s v="Vida Tot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67969.08885"/>
    <n v="345660.77927999996"/>
    <n v="662676.06727999996"/>
    <n v="659479.94647000008"/>
    <n v="0"/>
    <n v="0"/>
    <n v="0"/>
    <n v="0"/>
    <n v="0"/>
    <n v="0"/>
    <s v="Vida Total"/>
    <s v="Totales"/>
    <s v="Vida Total"/>
    <x v="36"/>
    <x v="1"/>
    <n v="0"/>
    <n v="0"/>
    <n v="770211891.61088026"/>
    <n v="686509089.51392007"/>
    <n v="736376107.87258017"/>
    <n v="657385268.86126006"/>
    <n v="311861035.33652008"/>
    <n v="282737917.87033993"/>
    <n v="162873465.04233998"/>
    <n v="151002766.76715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5.383913044680469"/>
    <n v="0.48464260772564938"/>
    <n v="70.618076003681821"/>
    <n v="52.414145590054595"/>
    <m/>
    <n v="2024"/>
    <n v="3"/>
    <d v="2025-11-04T00:00:00"/>
    <x v="36"/>
    <x v="69"/>
  </r>
  <r>
    <n v="2025"/>
    <n v="9"/>
    <n v="61"/>
    <x v="46"/>
    <s v="MyT Cas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75989.13708999997"/>
    <n v="170823.71588"/>
    <n v="600168.16564999998"/>
    <n v="327569.06368999998"/>
    <n v="0"/>
    <n v="0"/>
    <n v="0"/>
    <n v="0"/>
    <n v="0"/>
    <n v="0"/>
    <s v="MyT Cascos"/>
    <s v="Daños Sin Autos"/>
    <s v="Maritimo y Transportes"/>
    <x v="18"/>
    <x v="1"/>
    <n v="0"/>
    <n v="0"/>
    <n v="770211891.61088026"/>
    <n v="686509089.51392007"/>
    <n v="736376107.87258017"/>
    <n v="657385268.86126006"/>
    <n v="9273622.9556900002"/>
    <n v="5743535.6412700005"/>
    <n v="-3535315.863200001"/>
    <n v="5844440.710850001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78.64347443675334"/>
    <n v="83.218817701899454"/>
    <n v="79.309294349940998"/>
    <n v="52.148916004370193"/>
    <m/>
    <n v="2024"/>
    <n v="3"/>
    <d v="2025-11-04T00:00:00"/>
    <x v="18"/>
    <x v="69"/>
  </r>
  <r>
    <n v="2025"/>
    <n v="9"/>
    <n v="61"/>
    <x v="46"/>
    <s v="AP Gpo y Co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532.5368699999999"/>
    <n v="8764.5947300000007"/>
    <n v="9068.6382300000005"/>
    <n v="6747.8985800000009"/>
    <n v="0"/>
    <n v="0"/>
    <n v="0"/>
    <n v="0"/>
    <n v="0"/>
    <n v="0"/>
    <s v="AP Gpo y Col"/>
    <s v="Accidentes y Enfermedades"/>
    <s v="Accidentes Personales"/>
    <x v="3"/>
    <x v="1"/>
    <n v="0"/>
    <n v="0"/>
    <n v="770211891.61088026"/>
    <n v="686509089.51392007"/>
    <n v="736376107.87258017"/>
    <n v="657385268.86126006"/>
    <n v="2314846.5560099999"/>
    <n v="2258296.9561299994"/>
    <n v="870337.63396000001"/>
    <n v="837886.5610500001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8.285836257941853"/>
    <n v="34.392035127475197"/>
    <n v="49.980347159575686"/>
    <n v="129.88628424228628"/>
    <m/>
    <n v="2024"/>
    <n v="3"/>
    <d v="2025-11-04T00:00:00"/>
    <x v="3"/>
    <x v="69"/>
  </r>
  <r>
    <n v="2025"/>
    <n v="9"/>
    <n v="61"/>
    <x v="46"/>
    <s v="Automovil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23495.31187999999"/>
    <n v="151415.68909999999"/>
    <n v="429160.18898000004"/>
    <n v="169394.58872999999"/>
    <n v="0"/>
    <n v="0"/>
    <n v="0"/>
    <n v="0"/>
    <n v="0"/>
    <n v="0"/>
    <s v="Automoviles"/>
    <s v="Totales"/>
    <s v="Automoviles Total"/>
    <x v="11"/>
    <x v="1"/>
    <n v="0"/>
    <n v="0"/>
    <n v="770211891.61088026"/>
    <n v="686509089.51392007"/>
    <n v="736376107.87258017"/>
    <n v="657385268.86126006"/>
    <n v="155156263.74667996"/>
    <n v="139227565.87292001"/>
    <n v="88685882.672319964"/>
    <n v="83821223.31733998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8.439553645963624"/>
    <n v="153.34940873704267"/>
    <n v="28.776040986820234"/>
    <n v="89.386379007267593"/>
    <m/>
    <n v="2024"/>
    <n v="3"/>
    <d v="2025-11-04T00:00:00"/>
    <x v="11"/>
    <x v="69"/>
  </r>
  <r>
    <n v="2025"/>
    <n v="9"/>
    <n v="61"/>
    <x v="46"/>
    <s v="Salud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11904.78555000003"/>
    <n v="361320.85152999999"/>
    <n v="501389.40048000001"/>
    <n v="244029.56164"/>
    <n v="0"/>
    <n v="0"/>
    <n v="0"/>
    <n v="0"/>
    <n v="0"/>
    <n v="0"/>
    <s v="Salud"/>
    <s v="Accidentes y Enfermedades"/>
    <s v="Salud"/>
    <x v="30"/>
    <x v="1"/>
    <n v="0"/>
    <n v="0"/>
    <n v="770211891.61088026"/>
    <n v="686509089.51392007"/>
    <n v="736376107.87258017"/>
    <n v="657385268.86126006"/>
    <n v="3492067.6270599999"/>
    <n v="3648127.9097899995"/>
    <n v="2693586.2428799998"/>
    <n v="2373173.3838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3.999727335359747"/>
    <n v="105.46256654743544"/>
    <n v="82.152671188435008"/>
    <n v="148.06437757038296"/>
    <m/>
    <n v="2024"/>
    <n v="3"/>
    <d v="2025-11-04T00:00:00"/>
    <x v="30"/>
    <x v="69"/>
  </r>
  <r>
    <n v="2025"/>
    <n v="9"/>
    <n v="61"/>
    <x v="46"/>
    <s v="Vida Gpo y Co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430202.16342"/>
    <n v="325921.72120000003"/>
    <n v="561300.05295000004"/>
    <n v="601672.89437999995"/>
    <n v="0"/>
    <n v="0"/>
    <n v="0"/>
    <n v="0"/>
    <n v="0"/>
    <n v="0"/>
    <s v="Vida Gpo y Col"/>
    <s v="Vida"/>
    <s v="Vida"/>
    <x v="37"/>
    <x v="1"/>
    <n v="0"/>
    <n v="0"/>
    <n v="770211891.61088026"/>
    <n v="686509089.51392007"/>
    <n v="736376107.87258017"/>
    <n v="657385268.86126006"/>
    <n v="73920693.182379976"/>
    <n v="70894248.025429994"/>
    <n v="45785142.94049"/>
    <n v="42057026.42848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1.995548451343893"/>
    <n v="-6.7100980960098759"/>
    <n v="76.643884346528282"/>
    <n v="54.169254464396211"/>
    <m/>
    <n v="2024"/>
    <n v="3"/>
    <d v="2025-11-04T00:00:00"/>
    <x v="37"/>
    <x v="69"/>
  </r>
  <r>
    <n v="2025"/>
    <n v="9"/>
    <n v="61"/>
    <x v="46"/>
    <s v="Automoviles Resident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121891.13552"/>
    <n v="147026.93371000001"/>
    <n v="419546.72113999998"/>
    <n v="163930.22933"/>
    <n v="0"/>
    <n v="0"/>
    <n v="0"/>
    <n v="0"/>
    <n v="0"/>
    <n v="0"/>
    <s v="Automoviles Residentes"/>
    <s v="Automóviles"/>
    <s v="Automóviles"/>
    <x v="13"/>
    <x v="1"/>
    <n v="0"/>
    <n v="0"/>
    <n v="770211891.61088026"/>
    <n v="686509089.51392007"/>
    <n v="736376107.87258017"/>
    <n v="657385268.86126006"/>
    <n v="94745679.091170013"/>
    <n v="85247038.221249983"/>
    <n v="54974799.952469975"/>
    <n v="52348957.3726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7.096050060853852"/>
    <n v="155.9300519829267"/>
    <n v="29.053054017153368"/>
    <n v="89.688725691969367"/>
    <m/>
    <n v="2024"/>
    <n v="3"/>
    <d v="2025-11-04T00:00:00"/>
    <x v="13"/>
    <x v="69"/>
  </r>
  <r>
    <n v="2025"/>
    <n v="9"/>
    <n v="61"/>
    <x v="46"/>
    <s v="RC Otr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20197.221320000001"/>
    <n v="107062.26029000001"/>
    <n v="103712.36293"/>
    <n v="35867.826850000005"/>
    <n v="0"/>
    <n v="0"/>
    <n v="0"/>
    <n v="0"/>
    <n v="0"/>
    <n v="0"/>
    <s v="RC Otros"/>
    <s v="Daños Sin Autos"/>
    <s v="Responsabilidad Civil y Riesgos Profesionales"/>
    <x v="33"/>
    <x v="1"/>
    <n v="0"/>
    <n v="0"/>
    <n v="770211891.61088026"/>
    <n v="686509089.51392007"/>
    <n v="736376107.87258017"/>
    <n v="657385268.86126006"/>
    <n v="1590909.0740200002"/>
    <n v="1370676.1790300002"/>
    <n v="443204.58119"/>
    <n v="743001.8912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1.135069196847056"/>
    <n v="189.15150996944212"/>
    <n v="19.474265892130898"/>
    <n v="298.49107038945124"/>
    <m/>
    <n v="2024"/>
    <n v="3"/>
    <d v="2025-11-04T00:00:00"/>
    <x v="33"/>
    <x v="69"/>
  </r>
  <r>
    <n v="2025"/>
    <n v="9"/>
    <n v="61"/>
    <x v="46"/>
    <s v="Huracan y Otros Riesgos Hidrometeorologi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361929.12383999996"/>
    <n v="289640.48041000002"/>
    <n v="1084115.6008499998"/>
    <n v="809367.04282000009"/>
    <n v="0"/>
    <n v="0"/>
    <n v="0"/>
    <n v="0"/>
    <n v="0"/>
    <n v="0"/>
    <s v="Huracan y Otros Riesgos Hidrometeorologicos"/>
    <s v="Daños Sin Autos"/>
    <s v="Riesgos Catastroficos"/>
    <x v="14"/>
    <x v="1"/>
    <n v="0"/>
    <n v="0"/>
    <n v="770211891.61088026"/>
    <n v="686509089.51392007"/>
    <n v="736376107.87258017"/>
    <n v="657385268.86126006"/>
    <n v="20015897.230140001"/>
    <n v="17829353.362780001"/>
    <n v="3531534.8595499997"/>
    <n v="3750519.85397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4.958059497647533"/>
    <n v="33.946101520605488"/>
    <n v="33.38473531385673"/>
    <n v="35.786048243431487"/>
    <m/>
    <n v="2024"/>
    <n v="3"/>
    <d v="2025-11-04T00:00:00"/>
    <x v="14"/>
    <x v="69"/>
  </r>
  <r>
    <n v="2025"/>
    <n v="9"/>
    <n v="61"/>
    <x v="46"/>
    <s v="Otros Riesgos Catastrofico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6382.7644"/>
    <n v="0"/>
    <n v="676.26773000000003"/>
    <n v="0"/>
    <n v="0"/>
    <n v="0"/>
    <n v="0"/>
    <n v="0"/>
    <n v="0"/>
    <n v="0"/>
    <s v="Otros Riesgos Catastroficos"/>
    <s v="Daños Sin Autos"/>
    <s v="Riesgos Catastroficos"/>
    <x v="34"/>
    <x v="1"/>
    <n v="0"/>
    <n v="0"/>
    <n v="770211891.61088026"/>
    <n v="686509089.51392007"/>
    <n v="736376107.87258017"/>
    <n v="657385268.86126006"/>
    <n v="-0.15603"/>
    <n v="165.67907"/>
    <n v="-22650.848019999998"/>
    <n v="17371.837670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n v="943.82211613143204"/>
    <m/>
    <m/>
    <n v="2024"/>
    <n v="3"/>
    <d v="2025-11-04T00:00:00"/>
    <x v="34"/>
    <x v="69"/>
  </r>
  <r>
    <n v="2025"/>
    <n v="9"/>
    <n v="61"/>
    <x v="46"/>
    <s v="Vida Individual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37766.925430000003"/>
    <n v="19739.058079999999"/>
    <n v="101376.01433000001"/>
    <n v="57807.052090000005"/>
    <n v="0"/>
    <n v="0"/>
    <n v="0"/>
    <n v="0"/>
    <n v="0"/>
    <n v="0"/>
    <s v="Vida Individual"/>
    <s v="Vida"/>
    <s v="Vida"/>
    <x v="35"/>
    <x v="1"/>
    <n v="0"/>
    <n v="0"/>
    <n v="770211891.61088026"/>
    <n v="686509089.51392007"/>
    <n v="736376107.87258017"/>
    <n v="657385268.86126006"/>
    <n v="237940342.15414003"/>
    <n v="211843669.84491"/>
    <n v="117088322.10185003"/>
    <n v="108945740.33868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1.330940295809725"/>
    <n v="75.369631670833741"/>
    <n v="37.254300910924357"/>
    <n v="34.146453358784306"/>
    <m/>
    <n v="2024"/>
    <n v="3"/>
    <d v="2025-11-04T00:00:00"/>
    <x v="35"/>
    <x v="69"/>
  </r>
  <r>
    <n v="2025"/>
    <n v="9"/>
    <n v="61"/>
    <x v="46"/>
    <s v="Camion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-99.027140000000003"/>
    <n v="-234.38148000000001"/>
    <n v="99.287240000000011"/>
    <n v="93.129720000000006"/>
    <n v="0"/>
    <n v="0"/>
    <n v="0"/>
    <n v="0"/>
    <n v="0"/>
    <n v="0"/>
    <s v="Camiones"/>
    <s v="Automóviles"/>
    <s v="Automóviles"/>
    <x v="10"/>
    <x v="1"/>
    <n v="0"/>
    <n v="0"/>
    <n v="770211891.61088026"/>
    <n v="686509089.51392007"/>
    <n v="736376107.87258017"/>
    <n v="657385268.86126006"/>
    <n v="53875874.311059996"/>
    <n v="49568265.397800006"/>
    <n v="30548482.174040005"/>
    <n v="28997259.90261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7.749588406046414"/>
    <n v="6.611766898901883"/>
    <n v="-99.738032802603826"/>
    <n v="-251.6720548499448"/>
    <m/>
    <n v="2024"/>
    <n v="3"/>
    <d v="2025-11-04T00:00:00"/>
    <x v="10"/>
    <x v="69"/>
  </r>
  <r>
    <n v="2025"/>
    <n v="9"/>
    <n v="61"/>
    <x v="46"/>
    <s v="Total General Sin Pensiones"/>
    <n v="42"/>
    <s v="73475cb40a568e8da8a045ced110137e159f890ac4da883b6b17dc651b3a8049"/>
    <s v="1fdf26a6fd55ee3b01ed15163fbd21c844fce1e79898ad2d3ed4519ab872f9ee"/>
    <x v="69"/>
    <n v="0"/>
    <n v="0"/>
    <n v="0"/>
    <n v="0"/>
    <n v="0"/>
    <n v="0"/>
    <n v="0"/>
    <n v="0"/>
    <n v="0"/>
    <n v="0"/>
    <n v="0"/>
    <n v="0"/>
    <n v="0"/>
    <n v="0"/>
    <n v="5129395.5010900004"/>
    <n v="3943280.09681"/>
    <n v="10599441.160420001"/>
    <n v="8007634.1839399999"/>
    <n v="0"/>
    <n v="0"/>
    <n v="0"/>
    <n v="0"/>
    <n v="0"/>
    <n v="0"/>
    <s v="Total General Sin Pensiones"/>
    <s v="Totales"/>
    <s v="Total General Sin Pensiones"/>
    <x v="25"/>
    <x v="1"/>
    <n v="0"/>
    <n v="0"/>
    <n v="770211891.61088026"/>
    <n v="686509089.51392007"/>
    <n v="736376107.87258017"/>
    <n v="657385268.86126006"/>
    <n v="736376107.87258017"/>
    <n v="657385268.86126006"/>
    <n v="388158878.08341002"/>
    <n v="368517055.66387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0.079410418740828"/>
    <n v="32.366700537820428"/>
    <n v="48.393074912703696"/>
    <n v="49.244008982310753"/>
    <m/>
    <n v="2024"/>
    <n v="3"/>
    <d v="2025-11-04T00:00:00"/>
    <x v="25"/>
    <x v="69"/>
  </r>
  <r>
    <n v="2025"/>
    <n v="9"/>
    <n v="69"/>
    <x v="47"/>
    <s v="Vida Gpo y Col"/>
    <n v="202"/>
    <s v="c17edaae86e4016a583e098582f6dbf3eccade8ef83747df9ba617ded9d31309"/>
    <s v="1fdf26a6fd55ee3b01ed15163fbd21c844fce1e79898ad2d3ed4519ab872f9ee"/>
    <x v="11"/>
    <n v="4625465.0598599995"/>
    <n v="2704976.95878"/>
    <n v="5793955.5650199996"/>
    <n v="3205003.95572"/>
    <n v="1946418.3899600001"/>
    <n v="929570.9871400001"/>
    <n v="2442132.15613"/>
    <n v="1452003.7269300001"/>
    <n v="35081594.755000003"/>
    <n v="34439164.060000002"/>
    <n v="141.197"/>
    <n v="136.08000000000001"/>
    <n v="4903.4508599999999"/>
    <n v="5517.3269299999993"/>
    <n v="893082.24141000002"/>
    <n v="716197.14275"/>
    <n v="1571402.9879300001"/>
    <n v="1084278.24988"/>
    <n v="4625465.0598599995"/>
    <n v="2704976.95878"/>
    <n v="0"/>
    <n v="0"/>
    <n v="0"/>
    <n v="0"/>
    <s v="Vida Gpo y Col"/>
    <s v="Vida"/>
    <s v="Vida"/>
    <x v="37"/>
    <x v="1"/>
    <n v="4625465.0598599995"/>
    <n v="2704976.95878"/>
    <n v="770211891.61088026"/>
    <n v="686509089.51392007"/>
    <n v="736376107.87258017"/>
    <n v="657385268.86126006"/>
    <n v="73920693.182379976"/>
    <n v="70894248.025429994"/>
    <n v="45785142.94049"/>
    <n v="42057026.428480007"/>
    <n v="4625465.0598599995"/>
    <n v="2704976.95878"/>
    <n v="6.2573345307353572"/>
    <n v="3.8155097685918271"/>
    <n v="1920488.1010799995"/>
    <n v="70.998316449474629"/>
    <n v="100"/>
    <n v="100"/>
    <n v="100"/>
    <n v="100"/>
    <n v="0.60054448785332915"/>
    <n v="0.62813893748171057"/>
    <n v="0.39401910332975315"/>
    <n v="0.41147514051625034"/>
    <n v="6.2573345307353572"/>
    <m/>
    <m/>
    <n v="1920488.1010799995"/>
    <n v="70.998316449474629"/>
    <n v="0"/>
    <m/>
    <n v="0"/>
    <m/>
    <n v="109.38889196063681"/>
    <n v="42.080490605174155"/>
    <n v="34.365209068518489"/>
    <n v="4.2512008589552499"/>
    <n v="24.697822443246544"/>
    <n v="44.926174448663112"/>
    <n v="56.833431543009347"/>
    <n v="66.052892127022147"/>
    <s v="Grandes"/>
    <n v="2024"/>
    <n v="3"/>
    <d v="2025-11-04T00:00:00"/>
    <x v="37"/>
    <x v="11"/>
  </r>
  <r>
    <n v="2025"/>
    <n v="9"/>
    <n v="69"/>
    <x v="47"/>
    <s v="Vida Total"/>
    <n v="202"/>
    <s v="c17edaae86e4016a583e098582f6dbf3eccade8ef83747df9ba617ded9d31309"/>
    <s v="1fdf26a6fd55ee3b01ed15163fbd21c844fce1e79898ad2d3ed4519ab872f9ee"/>
    <x v="28"/>
    <n v="4625465.0598599995"/>
    <n v="2704976.95878"/>
    <n v="5793955.5650199996"/>
    <n v="3205003.95572"/>
    <n v="1946418.3649200001"/>
    <n v="929570.99331999989"/>
    <n v="2442132.1329800002"/>
    <n v="1452003.7351500001"/>
    <n v="35081594.755000003"/>
    <n v="34439164.060000002"/>
    <n v="141.197"/>
    <n v="136.08000000000001"/>
    <n v="4903.4508599999999"/>
    <n v="5517.3269299999993"/>
    <n v="893082.21637000004"/>
    <n v="716197.14892999991"/>
    <n v="1571421.4203699999"/>
    <n v="1084278.0825399999"/>
    <n v="4625465.0598599995"/>
    <n v="2704976.95878"/>
    <n v="0"/>
    <n v="0"/>
    <n v="0"/>
    <n v="0"/>
    <s v="Vida Total"/>
    <s v="Totales"/>
    <s v="Vida Total"/>
    <x v="36"/>
    <x v="1"/>
    <n v="4625465.0598599995"/>
    <n v="2704976.95878"/>
    <n v="770211891.61088026"/>
    <n v="686509089.51392007"/>
    <n v="736376107.87258017"/>
    <n v="657385268.86126006"/>
    <n v="311861035.33652008"/>
    <n v="282737917.87033993"/>
    <n v="162873465.04233998"/>
    <n v="151002766.76715994"/>
    <n v="4625465.0598599995"/>
    <n v="2704976.95878"/>
    <n v="1.483181460892925"/>
    <n v="0.95670824032186175"/>
    <n v="1920488.1010799995"/>
    <n v="70.998316449474629"/>
    <n v="100"/>
    <n v="100"/>
    <n v="100"/>
    <n v="100"/>
    <n v="0.60054448785332915"/>
    <n v="0.62813893748171057"/>
    <n v="0.39401910332975315"/>
    <n v="0.41147514051625034"/>
    <n v="1.483181460892925"/>
    <m/>
    <m/>
    <n v="1920488.1010799995"/>
    <n v="70.998316449474629"/>
    <n v="0"/>
    <m/>
    <n v="0"/>
    <m/>
    <n v="109.38888787485604"/>
    <n v="42.080490063823184"/>
    <n v="34.36520929698623"/>
    <n v="1.1950493988778443"/>
    <n v="24.697817870996385"/>
    <n v="44.927896789062771"/>
    <n v="56.832763305448566"/>
    <n v="66.052902891134366"/>
    <s v="Medianas"/>
    <n v="2024"/>
    <n v="3"/>
    <d v="2025-11-04T00:00:00"/>
    <x v="36"/>
    <x v="28"/>
  </r>
  <r>
    <n v="2025"/>
    <n v="9"/>
    <n v="69"/>
    <x v="47"/>
    <s v="Vida Individual"/>
    <n v="202"/>
    <s v="c17edaae86e4016a583e098582f6dbf3eccade8ef83747df9ba617ded9d31309"/>
    <s v="1fdf26a6fd55ee3b01ed15163fbd21c844fce1e79898ad2d3ed4519ab872f9ee"/>
    <x v="15"/>
    <n v="0"/>
    <n v="0"/>
    <n v="0"/>
    <n v="0"/>
    <n v="-2.504E-2"/>
    <n v="6.1799999999999997E-3"/>
    <n v="-2.3149999999999997E-2"/>
    <n v="8.2199999999999999E-3"/>
    <n v="0"/>
    <n v="0"/>
    <n v="0"/>
    <n v="0"/>
    <n v="0"/>
    <n v="0"/>
    <n v="-2.504E-2"/>
    <n v="6.1799999999999997E-3"/>
    <n v="18.43244"/>
    <n v="-0.16734000000000002"/>
    <n v="0"/>
    <n v="0"/>
    <n v="0"/>
    <n v="0"/>
    <n v="0"/>
    <n v="0"/>
    <s v="Vida Individual"/>
    <s v="Vida"/>
    <s v="Vida"/>
    <x v="35"/>
    <x v="1"/>
    <n v="4625465.0598599995"/>
    <n v="2704976.95878"/>
    <n v="770211891.61088026"/>
    <n v="686509089.51392007"/>
    <n v="736376107.87258017"/>
    <n v="657385268.86126006"/>
    <n v="237940342.15414003"/>
    <n v="211843669.84491"/>
    <n v="117088322.10185003"/>
    <n v="108945740.33868003"/>
    <n v="4625465.0598599995"/>
    <n v="2704976.95878"/>
    <m/>
    <m/>
    <m/>
    <m/>
    <m/>
    <m/>
    <m/>
    <m/>
    <m/>
    <m/>
    <m/>
    <m/>
    <m/>
    <m/>
    <m/>
    <n v="0"/>
    <m/>
    <n v="0"/>
    <m/>
    <n v="0"/>
    <m/>
    <n v="-505.17799352750814"/>
    <m/>
    <m/>
    <n v="-2.1385565657195765E-8"/>
    <n v="-505.17799352750814"/>
    <n v="-11114.963547269032"/>
    <n v="-0.13584745155823102"/>
    <n v="-3.6930799569738251"/>
    <s v="Resto"/>
    <n v="2024"/>
    <n v="3"/>
    <d v="2025-11-04T00:00:00"/>
    <x v="35"/>
    <x v="15"/>
  </r>
  <r>
    <n v="2025"/>
    <n v="9"/>
    <n v="69"/>
    <x v="47"/>
    <s v="Total General Sin Pensiones"/>
    <n v="202"/>
    <s v="c17edaae86e4016a583e098582f6dbf3eccade8ef83747df9ba617ded9d31309"/>
    <s v="1fdf26a6fd55ee3b01ed15163fbd21c844fce1e79898ad2d3ed4519ab872f9ee"/>
    <x v="5"/>
    <n v="4625465.0598599995"/>
    <n v="2704976.95878"/>
    <n v="5793955.5650199996"/>
    <n v="3205003.95572"/>
    <n v="1946418.3649200001"/>
    <n v="929570.99331999989"/>
    <n v="2442132.1329799998"/>
    <n v="1452003.7351500003"/>
    <n v="35081594.755000003"/>
    <n v="34439164.060000002"/>
    <n v="141.197"/>
    <n v="136.08000000000001"/>
    <n v="4903.4508599999999"/>
    <n v="5517.3269299999993"/>
    <n v="893082.21637000004"/>
    <n v="716197.14892999991"/>
    <n v="1571421.4203699999"/>
    <n v="1084278.0825399999"/>
    <n v="4625465.0598599995"/>
    <n v="2704976.95878"/>
    <n v="0"/>
    <n v="0"/>
    <n v="0"/>
    <n v="0"/>
    <s v="Total General Sin Pensiones"/>
    <s v="Totales"/>
    <s v="Total General Sin Pensiones"/>
    <x v="25"/>
    <x v="1"/>
    <n v="4625465.0598599995"/>
    <n v="2704976.95878"/>
    <n v="770211891.61088026"/>
    <n v="686509089.51392007"/>
    <n v="736376107.87258017"/>
    <n v="657385268.86126006"/>
    <n v="736376107.87258017"/>
    <n v="657385268.86126006"/>
    <n v="388158878.08341002"/>
    <n v="368517055.66387999"/>
    <n v="4625465.0598599995"/>
    <n v="2704976.95878"/>
    <n v="0.62813893748171057"/>
    <n v="0.41147514051625034"/>
    <n v="1920488.1010799995"/>
    <n v="70.998316449474629"/>
    <n v="100"/>
    <n v="100"/>
    <n v="100"/>
    <n v="100"/>
    <n v="0.60054448785332915"/>
    <n v="0.62813893748171057"/>
    <n v="0.39401910332975315"/>
    <n v="0.41147514051625034"/>
    <n v="0.62813893748171057"/>
    <m/>
    <m/>
    <n v="1920488.1010799995"/>
    <n v="70.998316449474629"/>
    <n v="0"/>
    <m/>
    <n v="0"/>
    <m/>
    <n v="109.38888787485604"/>
    <n v="42.080490063823184"/>
    <n v="34.36520929698623"/>
    <n v="0.50144888467596549"/>
    <n v="24.697817870996385"/>
    <n v="44.927896789062771"/>
    <n v="56.832763305448566"/>
    <n v="66.052902891134366"/>
    <s v="Resto"/>
    <n v="2024"/>
    <n v="3"/>
    <d v="2025-11-04T00:00:00"/>
    <x v="25"/>
    <x v="5"/>
  </r>
  <r>
    <n v="2025"/>
    <n v="9"/>
    <n v="69"/>
    <x v="47"/>
    <s v="Total General"/>
    <n v="202"/>
    <s v="c17edaae86e4016a583e098582f6dbf3eccade8ef83747df9ba617ded9d31309"/>
    <s v="1fdf26a6fd55ee3b01ed15163fbd21c844fce1e79898ad2d3ed4519ab872f9ee"/>
    <x v="34"/>
    <n v="4625465.0598599995"/>
    <n v="2704976.95878"/>
    <n v="5793955.5650199996"/>
    <n v="3205003.95572"/>
    <n v="1946418.3649200001"/>
    <n v="929570.99331999989"/>
    <n v="2442132.1329800002"/>
    <n v="1452003.7351500001"/>
    <n v="35081594.755000003"/>
    <n v="34439164.060000002"/>
    <n v="141.197"/>
    <n v="136.08000000000001"/>
    <n v="4903.4508599999999"/>
    <n v="5517.3269299999993"/>
    <n v="893082.21637000004"/>
    <n v="716197.14892999991"/>
    <n v="1571421.4203699999"/>
    <n v="1084278.0825399999"/>
    <n v="4625465.0598599995"/>
    <n v="2704976.95878"/>
    <n v="0"/>
    <n v="0"/>
    <n v="0"/>
    <n v="0"/>
    <s v="Total General"/>
    <s v="Totales"/>
    <s v="Total General"/>
    <x v="26"/>
    <x v="1"/>
    <n v="4625465.0598599995"/>
    <n v="2704976.95878"/>
    <n v="770211891.61088026"/>
    <n v="686509089.51392007"/>
    <n v="736376107.87258017"/>
    <n v="657385268.86126006"/>
    <n v="770211891.61088026"/>
    <n v="686509089.51392007"/>
    <n v="414187189.75591999"/>
    <n v="392042358.71284997"/>
    <n v="4625465.0598599995"/>
    <n v="2704976.95878"/>
    <n v="0.60054448785332915"/>
    <n v="0.39401910332975315"/>
    <n v="1920488.1010799995"/>
    <n v="70.998316449474629"/>
    <n v="100"/>
    <n v="100"/>
    <n v="100"/>
    <n v="100"/>
    <n v="0.60054448785332915"/>
    <n v="0.62813893748171057"/>
    <n v="0.39401910332975315"/>
    <n v="0.41147514051625034"/>
    <n v="0.60054448785332915"/>
    <m/>
    <m/>
    <n v="1920488.1010799995"/>
    <n v="70.998316449474629"/>
    <n v="0"/>
    <m/>
    <n v="0"/>
    <m/>
    <n v="109.38888787485604"/>
    <n v="42.080490063823184"/>
    <n v="34.36520929698623"/>
    <n v="0.46993688193664851"/>
    <n v="24.697817870996385"/>
    <n v="44.927896789062771"/>
    <n v="56.832763305448566"/>
    <n v="66.052902891134366"/>
    <s v="Resto"/>
    <n v="2024"/>
    <n v="3"/>
    <d v="2025-11-04T00:00:00"/>
    <x v="26"/>
    <x v="34"/>
  </r>
  <r>
    <n v="2025"/>
    <n v="9"/>
    <n v="905"/>
    <x v="48"/>
    <s v="ISSSTE Muerte (riesgos de trabajo)"/>
    <n v="51"/>
    <s v="031b4af5197ec30a926f48cf40e11a7dbc470048a21e4003b7a3c07c5dab1baa"/>
    <s v="1fdf26a6fd55ee3b01ed15163fbd21c844fce1e79898ad2d3ed4519ab872f9ee"/>
    <x v="1"/>
    <n v="35764.242290000002"/>
    <n v="49517.134210000004"/>
    <n v="61974.256500000003"/>
    <n v="69186.534400000019"/>
    <n v="153396.24877999999"/>
    <n v="146685.36552000002"/>
    <n v="202951.47440999994"/>
    <n v="193589.01413000003"/>
    <n v="35081594.755000003"/>
    <n v="34439164.060000002"/>
    <n v="141.197"/>
    <n v="136.08000000000001"/>
    <n v="0"/>
    <n v="0"/>
    <n v="153396.24877999999"/>
    <n v="146685.36552000002"/>
    <n v="-46909.094069999999"/>
    <n v="-81978.850129999992"/>
    <n v="0"/>
    <n v="0"/>
    <n v="0"/>
    <n v="0"/>
    <n v="35764.242290000002"/>
    <n v="49517.134210000004"/>
    <s v="ISSSTE Muerte (riesgos de trabajo)"/>
    <s v="Pensiones"/>
    <s v="Pensiones ISSSTE"/>
    <x v="55"/>
    <x v="1"/>
    <n v="9676186.3633600008"/>
    <n v="6921813.9092700006"/>
    <n v="770211891.61088026"/>
    <n v="686509089.51392007"/>
    <n v="736376107.87258017"/>
    <n v="657385268.86126006"/>
    <n v="143188.22711000001"/>
    <n v="185117.34640000001"/>
    <n v="447466.13078000001"/>
    <n v="433461.00219000003"/>
    <n v="9676186.3633600008"/>
    <n v="6921813.9092700006"/>
    <n v="24.977082971021918"/>
    <n v="26.749051438433973"/>
    <n v="-13752.891920000002"/>
    <n v="-27.774006188796363"/>
    <n v="0.3696109287996503"/>
    <n v="0.71537800436507626"/>
    <n v="0.3696109287996503"/>
    <n v="0.71537800436507626"/>
    <n v="4.6434289939616385E-3"/>
    <n v="4.8567901521580211E-3"/>
    <n v="7.2128883603071311E-3"/>
    <n v="7.532437454184953E-3"/>
    <m/>
    <m/>
    <n v="24.977082971021918"/>
    <n v="0"/>
    <m/>
    <n v="0"/>
    <m/>
    <n v="-13752.891920000002"/>
    <n v="-27.774006188796363"/>
    <n v="4.5750189435802779"/>
    <n v="428.90954472392372"/>
    <n v="296.23153249926332"/>
    <n v="34.281085925454853"/>
    <n v="4.5750189435802779"/>
    <n v="-42.779028986607223"/>
    <n v="-327.00748505416618"/>
    <n v="-178.93074285305303"/>
    <s v="Grandes"/>
    <n v="2024"/>
    <n v="3"/>
    <d v="2025-11-04T00:00:00"/>
    <x v="55"/>
    <x v="1"/>
  </r>
  <r>
    <n v="2025"/>
    <n v="9"/>
    <n v="905"/>
    <x v="48"/>
    <s v="ISSSTE Invalidez (invalidez y vida)"/>
    <n v="51"/>
    <s v="031b4af5197ec30a926f48cf40e11a7dbc470048a21e4003b7a3c07c5dab1baa"/>
    <s v="1fdf26a6fd55ee3b01ed15163fbd21c844fce1e79898ad2d3ed4519ab872f9ee"/>
    <x v="25"/>
    <n v="16994.557489999999"/>
    <n v="8977.4262200000012"/>
    <n v="30483.447329999995"/>
    <n v="16262.988800000006"/>
    <n v="40043.534489999998"/>
    <n v="37713.215340000002"/>
    <n v="52792.526700000009"/>
    <n v="50171.293279999998"/>
    <n v="35081594.755000003"/>
    <n v="34439164.060000002"/>
    <n v="141.197"/>
    <n v="136.08000000000001"/>
    <n v="0"/>
    <n v="0"/>
    <n v="40043.534490000005"/>
    <n v="37713.215340000002"/>
    <n v="25088.654010000002"/>
    <n v="18859.971839999998"/>
    <n v="0"/>
    <n v="0"/>
    <n v="0"/>
    <n v="0"/>
    <n v="16994.557489999999"/>
    <n v="8977.4262200000012"/>
    <s v="ISSSTE Invalidez (invalidez y vida)"/>
    <s v="Pensiones"/>
    <s v="Pensiones ISSSTE"/>
    <x v="49"/>
    <x v="1"/>
    <n v="9676186.3633600008"/>
    <n v="6921813.9092700006"/>
    <n v="770211891.61088026"/>
    <n v="686509089.51392007"/>
    <n v="736376107.87258017"/>
    <n v="657385268.86126006"/>
    <n v="204222.09362"/>
    <n v="147283.91449"/>
    <n v="162354.36715000001"/>
    <n v="144006.3316"/>
    <n v="9676186.3633600008"/>
    <n v="6921813.9092700006"/>
    <n v="8.321605752226839"/>
    <n v="6.095320219513539"/>
    <n v="8017.131269999998"/>
    <n v="89.303226487557779"/>
    <n v="0.17563280461765243"/>
    <n v="0.12969759571226025"/>
    <n v="0.17563280461765243"/>
    <n v="0.12969759571226025"/>
    <n v="2.2064782010124875E-3"/>
    <n v="2.3078637816071937E-3"/>
    <n v="1.3076922588681865E-3"/>
    <n v="1.3656263146192692E-3"/>
    <m/>
    <m/>
    <n v="8.321605752226839"/>
    <n v="0"/>
    <m/>
    <n v="0"/>
    <m/>
    <n v="8017.131269999998"/>
    <n v="89.303226487557779"/>
    <n v="6.1790519026055479"/>
    <n v="235.62563787590562"/>
    <n v="420.08939328269969"/>
    <n v="24.664279250957001"/>
    <n v="6.1790519026055701"/>
    <n v="33.025935684536023"/>
    <n v="159.60814188772019"/>
    <n v="199.96432476115513"/>
    <s v="Grandes"/>
    <n v="2024"/>
    <n v="3"/>
    <d v="2025-11-04T00:00:00"/>
    <x v="49"/>
    <x v="25"/>
  </r>
  <r>
    <n v="2025"/>
    <n v="9"/>
    <n v="905"/>
    <x v="48"/>
    <s v="IMSS Jubilacion (retiro, cesantia y vejez)"/>
    <n v="51"/>
    <s v="031b4af5197ec30a926f48cf40e11a7dbc470048a21e4003b7a3c07c5dab1baa"/>
    <s v="1fdf26a6fd55ee3b01ed15163fbd21c844fce1e79898ad2d3ed4519ab872f9ee"/>
    <x v="1"/>
    <n v="269007.11544000002"/>
    <n v="213704.25481000001"/>
    <n v="405793.19206999999"/>
    <n v="356184.00012999994"/>
    <n v="102549.87122999999"/>
    <n v="80758.729200000002"/>
    <n v="135386.80859999996"/>
    <n v="105047.28839000002"/>
    <n v="35081594.755000003"/>
    <n v="34439164.060000002"/>
    <n v="141.197"/>
    <n v="136.08000000000001"/>
    <n v="0"/>
    <n v="0"/>
    <n v="102549.87123"/>
    <n v="80758.729200000002"/>
    <n v="28333.495800000001"/>
    <n v="8016.54522"/>
    <n v="0"/>
    <n v="0"/>
    <n v="0"/>
    <n v="0"/>
    <n v="269007.11544000002"/>
    <n v="213704.25481000001"/>
    <s v="IMSS Jubilacion (retiro, cesantia y vejez)"/>
    <s v="Pensiones"/>
    <s v="Pensiones IMSS"/>
    <x v="51"/>
    <x v="1"/>
    <n v="9676186.3633600008"/>
    <n v="6921813.9092700006"/>
    <n v="770211891.61088026"/>
    <n v="686509089.51392007"/>
    <n v="736376107.87258017"/>
    <n v="657385268.86126006"/>
    <n v="889534.6317400001"/>
    <n v="780300.64378000004"/>
    <n v="307548.54484000005"/>
    <n v="243498.39747000003"/>
    <n v="9676186.3633600008"/>
    <n v="6921813.9092700006"/>
    <n v="30.241331348033164"/>
    <n v="27.387425156380154"/>
    <n v="55302.86063000001"/>
    <n v="25.878221600767205"/>
    <n v="2.780094402259826"/>
    <n v="3.0874024874288772"/>
    <n v="2.780094402259826"/>
    <n v="3.0874024874288772"/>
    <n v="3.4926377840957229E-2"/>
    <n v="3.6531211776706367E-2"/>
    <n v="3.1129122407004464E-2"/>
    <n v="3.2508220815502011E-2"/>
    <m/>
    <m/>
    <n v="30.241331348033164"/>
    <n v="0"/>
    <m/>
    <n v="0"/>
    <m/>
    <n v="55302.86063000001"/>
    <n v="25.878221600767205"/>
    <n v="26.983017496516016"/>
    <n v="38.121620337909967"/>
    <n v="37.789949138729554"/>
    <n v="33.344287576893208"/>
    <n v="26.983017496516037"/>
    <n v="253.43773436607648"/>
    <n v="361.93864658945472"/>
    <n v="1007.4006568131103"/>
    <s v="Grandes"/>
    <n v="2024"/>
    <n v="3"/>
    <d v="2025-11-04T00:00:00"/>
    <x v="51"/>
    <x v="1"/>
  </r>
  <r>
    <n v="2025"/>
    <n v="9"/>
    <n v="905"/>
    <x v="48"/>
    <s v="IMSS Muerte (riesgos de trabajo)"/>
    <n v="51"/>
    <s v="031b4af5197ec30a926f48cf40e11a7dbc470048a21e4003b7a3c07c5dab1baa"/>
    <s v="1fdf26a6fd55ee3b01ed15163fbd21c844fce1e79898ad2d3ed4519ab872f9ee"/>
    <x v="1"/>
    <n v="219470.04487000001"/>
    <n v="149987.62059000001"/>
    <n v="360076.35848"/>
    <n v="242381.22498"/>
    <n v="405571.32451999997"/>
    <n v="376044.11504"/>
    <n v="539471.54590999999"/>
    <n v="502035.53093000001"/>
    <n v="35081594.755000003"/>
    <n v="34439164.060000002"/>
    <n v="141.197"/>
    <n v="136.08000000000001"/>
    <n v="0"/>
    <n v="0"/>
    <n v="405571.32451999997"/>
    <n v="376044.11504"/>
    <n v="-33654.936679999999"/>
    <n v="-97721.711540000004"/>
    <n v="0"/>
    <n v="0"/>
    <n v="0"/>
    <n v="0"/>
    <n v="219470.04486999998"/>
    <n v="149987.62059000001"/>
    <s v="IMSS Muerte (riesgos de trabajo)"/>
    <s v="Pensiones"/>
    <s v="Pensiones IMSS"/>
    <x v="52"/>
    <x v="1"/>
    <n v="9676186.3633600008"/>
    <n v="6921813.9092700006"/>
    <n v="770211891.61088026"/>
    <n v="686509089.51392007"/>
    <n v="736376107.87258017"/>
    <n v="657385268.86126006"/>
    <n v="734146.65706000011"/>
    <n v="714447.18023000006"/>
    <n v="1219830.20725"/>
    <n v="1139993.94463"/>
    <n v="9676186.3633600008"/>
    <n v="6921813.9092700006"/>
    <n v="29.894577978315745"/>
    <n v="20.993521248374847"/>
    <n v="69482.424280000007"/>
    <n v="46.325439397384869"/>
    <n v="2.2681461128223899"/>
    <n v="2.1668831690076198"/>
    <n v="2.2681461128223899"/>
    <n v="2.1668831690076198"/>
    <n v="2.8494761929861084E-2"/>
    <n v="2.9804069214583524E-2"/>
    <n v="2.1847871045115822E-2"/>
    <n v="2.2815786677090055E-2"/>
    <m/>
    <m/>
    <n v="29.894577978315738"/>
    <n v="0"/>
    <m/>
    <n v="0"/>
    <m/>
    <n v="69482.424279999977"/>
    <n v="46.325439397384848"/>
    <n v="7.8520599842013539"/>
    <n v="184.79575413593886"/>
    <n v="250.71676819778261"/>
    <n v="33.248178484965123"/>
    <n v="7.8520599842013539"/>
    <n v="-65.560430584329083"/>
    <n v="-1205.0871715382468"/>
    <n v="-384.81122476664308"/>
    <s v="Grandes"/>
    <n v="2024"/>
    <n v="3"/>
    <d v="2025-11-04T00:00:00"/>
    <x v="52"/>
    <x v="1"/>
  </r>
  <r>
    <n v="2025"/>
    <n v="9"/>
    <n v="905"/>
    <x v="48"/>
    <s v="Pensiones IMSS"/>
    <n v="51"/>
    <s v="031b4af5197ec30a926f48cf40e11a7dbc470048a21e4003b7a3c07c5dab1baa"/>
    <s v="1fdf26a6fd55ee3b01ed15163fbd21c844fce1e79898ad2d3ed4519ab872f9ee"/>
    <x v="25"/>
    <n v="6952924.5695000002"/>
    <n v="4259686.68102"/>
    <n v="10947044.89246"/>
    <n v="7438066.8082999988"/>
    <n v="6225065.5057900008"/>
    <n v="5514735.7468599994"/>
    <n v="8221583.4000000004"/>
    <n v="7409473.7881699996"/>
    <n v="35081594.755000003"/>
    <n v="34439164.060000002"/>
    <n v="141.197"/>
    <n v="136.08000000000001"/>
    <n v="0"/>
    <n v="0"/>
    <n v="6225065.5057899999"/>
    <n v="5514735.7468600003"/>
    <n v="-525476.58730000001"/>
    <n v="-1570315.4534199999"/>
    <n v="0"/>
    <n v="0"/>
    <n v="0"/>
    <n v="0"/>
    <n v="6952924.5694999993"/>
    <n v="4259686.6810200009"/>
    <s v="Pensiones IMSS"/>
    <s v="Pensiones"/>
    <s v="Pensiones IMSS"/>
    <x v="54"/>
    <x v="1"/>
    <n v="9676186.3633600008"/>
    <n v="6921813.9092700006"/>
    <n v="770211891.61088026"/>
    <n v="686509089.51392007"/>
    <n v="736376107.87258017"/>
    <n v="657385268.86126006"/>
    <n v="23942240.545390002"/>
    <n v="21473044.214550003"/>
    <n v="20318076.806529999"/>
    <n v="18461842.460820001"/>
    <n v="9676186.3633600008"/>
    <n v="6921813.9092700006"/>
    <n v="29.040408963891906"/>
    <n v="19.837367438258532"/>
    <n v="2693237.8884800002"/>
    <n v="63.22619690505249"/>
    <n v="71.856042333248709"/>
    <n v="61.54003469112682"/>
    <n v="71.856042333248709"/>
    <n v="61.54003469112682"/>
    <n v="0.90272880037701309"/>
    <n v="0.94420833255811021"/>
    <n v="0.62048511026067454"/>
    <n v="0.64797416108802386"/>
    <m/>
    <m/>
    <n v="29.040408963891899"/>
    <n v="0"/>
    <m/>
    <n v="0"/>
    <m/>
    <n v="2693237.8884799983"/>
    <n v="63.226196905052426"/>
    <n v="12.880576541395516"/>
    <n v="89.531612828034156"/>
    <n v="129.46341268319463"/>
    <n v="30.638064640986766"/>
    <n v="12.880576541395472"/>
    <n v="-66.536877278029635"/>
    <n v="-1184.6513538834502"/>
    <n v="-351.18649153260401"/>
    <s v="Grandes"/>
    <n v="2024"/>
    <n v="3"/>
    <d v="2025-11-04T00:00:00"/>
    <x v="54"/>
    <x v="25"/>
  </r>
  <r>
    <n v="2025"/>
    <n v="9"/>
    <n v="905"/>
    <x v="48"/>
    <s v="ISSSTE Incapacidad Permanente RT"/>
    <n v="51"/>
    <s v="031b4af5197ec30a926f48cf40e11a7dbc470048a21e4003b7a3c07c5dab1baa"/>
    <s v="1fdf26a6fd55ee3b01ed15163fbd21c844fce1e79898ad2d3ed4519ab872f9ee"/>
    <x v="1"/>
    <n v="197138.59588000001"/>
    <n v="197662.40638999999"/>
    <n v="288491.88765000005"/>
    <n v="292825.39707999997"/>
    <n v="257290.32277000003"/>
    <n v="243772.67355999997"/>
    <n v="339808.38851000002"/>
    <n v="318994.96941000002"/>
    <n v="35081594.755000003"/>
    <n v="34439164.060000002"/>
    <n v="141.197"/>
    <n v="136.08000000000001"/>
    <n v="0"/>
    <n v="0"/>
    <n v="257290.32277"/>
    <n v="243772.67356"/>
    <n v="24309.690620000001"/>
    <n v="-19870.66389"/>
    <n v="0"/>
    <n v="0"/>
    <n v="0"/>
    <n v="0"/>
    <n v="197138.59588000001"/>
    <n v="197662.40638999999"/>
    <s v="ISSSTE Incapacidad Permanente RT"/>
    <s v="Pensiones"/>
    <s v="Pensiones ISSSTE"/>
    <x v="46"/>
    <x v="1"/>
    <n v="9676186.3633600008"/>
    <n v="6921813.9092700006"/>
    <n v="770211891.61088026"/>
    <n v="686509089.51392007"/>
    <n v="736376107.87258017"/>
    <n v="657385268.86126006"/>
    <n v="462963.01262000005"/>
    <n v="487103.93783999991"/>
    <n v="581146.40432000009"/>
    <n v="548520.40136999998"/>
    <n v="9676186.3633600008"/>
    <n v="6921813.9092700006"/>
    <n v="42.581932142776019"/>
    <n v="40.579102535386724"/>
    <n v="-523.81050999998115"/>
    <n v="-0.26500259688555516"/>
    <n v="2.0373584021333873"/>
    <n v="2.8556446183171973"/>
    <n v="2.0373584021333873"/>
    <n v="2.8556446183171973"/>
    <n v="2.5595371614905764E-2"/>
    <n v="2.6771454664592693E-2"/>
    <n v="2.8792394654228691E-2"/>
    <n v="3.0067970146698902E-2"/>
    <m/>
    <m/>
    <n v="42.581932142776019"/>
    <n v="0"/>
    <m/>
    <n v="0"/>
    <m/>
    <n v="-523.81050999998115"/>
    <n v="-0.26500259688555516"/>
    <n v="5.545186428237181"/>
    <n v="130.51240505264371"/>
    <n v="123.32778802612654"/>
    <n v="44.272892485854001"/>
    <n v="5.5451864282371588"/>
    <n v="-222.33959949488133"/>
    <n v="1058.3858379436667"/>
    <n v="-1226.7968242504453"/>
    <s v="Grandes"/>
    <n v="2024"/>
    <n v="3"/>
    <d v="2025-11-04T00:00:00"/>
    <x v="46"/>
    <x v="1"/>
  </r>
  <r>
    <n v="2025"/>
    <n v="9"/>
    <n v="905"/>
    <x v="48"/>
    <s v="Pensiones ISSSTE"/>
    <n v="51"/>
    <s v="031b4af5197ec30a926f48cf40e11a7dbc470048a21e4003b7a3c07c5dab1baa"/>
    <s v="1fdf26a6fd55ee3b01ed15163fbd21c844fce1e79898ad2d3ed4519ab872f9ee"/>
    <x v="25"/>
    <n v="2723261.7938600001"/>
    <n v="2662127.2282499997"/>
    <n v="3605374.5231800014"/>
    <n v="3379265.7927699992"/>
    <n v="1938234.10213"/>
    <n v="1725212.5138400001"/>
    <n v="2547412.2950499998"/>
    <n v="2252277.3774800003"/>
    <n v="35081594.755000003"/>
    <n v="34439164.060000002"/>
    <n v="141.197"/>
    <n v="136.08000000000001"/>
    <n v="0"/>
    <n v="0"/>
    <n v="1938234.10213"/>
    <n v="1725212.5138399999"/>
    <n v="-98170.919559999995"/>
    <n v="-377761.72970000003"/>
    <n v="0"/>
    <n v="0"/>
    <n v="0"/>
    <n v="0"/>
    <n v="2723261.7938600001"/>
    <n v="2662127.2282500002"/>
    <s v="Pensiones ISSSTE"/>
    <s v="Pensiones"/>
    <s v="Pensiones ISSSTE"/>
    <x v="48"/>
    <x v="1"/>
    <n v="9676186.3633600008"/>
    <n v="6921813.9092700006"/>
    <n v="770211891.61088026"/>
    <n v="686509089.51392007"/>
    <n v="736376107.87258017"/>
    <n v="657385268.86126006"/>
    <n v="9893543.1929100007"/>
    <n v="7650776.4381099995"/>
    <n v="5710234.8659799993"/>
    <n v="5063460.5881500002"/>
    <n v="9676186.3633600008"/>
    <n v="6921813.9092700006"/>
    <n v="27.525647189892172"/>
    <n v="34.795517158094285"/>
    <n v="61134.565610000398"/>
    <n v="2.2964554421460948"/>
    <n v="28.143957666751295"/>
    <n v="38.459965308873166"/>
    <n v="28.143957666751295"/>
    <n v="38.459965308873166"/>
    <n v="0.35357306522032028"/>
    <n v="0.36981941221960768"/>
    <n v="0.38777741896103779"/>
    <n v="0.40495693383294185"/>
    <m/>
    <m/>
    <n v="27.525647189892172"/>
    <n v="0"/>
    <m/>
    <n v="0"/>
    <m/>
    <n v="61134.565609999932"/>
    <n v="2.2964554421460948"/>
    <n v="12.34755640717291"/>
    <n v="71.173256515405086"/>
    <n v="64.805787474481519"/>
    <n v="33.943159040225524"/>
    <n v="12.347556407172933"/>
    <n v="-74.012476161107543"/>
    <n v="-1974.3464875516343"/>
    <n v="-456.6933011478107"/>
    <s v="Grandes"/>
    <n v="2024"/>
    <n v="3"/>
    <d v="2025-11-04T00:00:00"/>
    <x v="48"/>
    <x v="25"/>
  </r>
  <r>
    <n v="2025"/>
    <n v="9"/>
    <n v="905"/>
    <x v="48"/>
    <s v="ISSSTE Jubilacion (retiro, cesantia y vejez)"/>
    <n v="51"/>
    <s v="031b4af5197ec30a926f48cf40e11a7dbc470048a21e4003b7a3c07c5dab1baa"/>
    <s v="1fdf26a6fd55ee3b01ed15163fbd21c844fce1e79898ad2d3ed4519ab872f9ee"/>
    <x v="25"/>
    <n v="2038978.14665"/>
    <n v="1896259.0465299999"/>
    <n v="2468358.1243100003"/>
    <n v="2273137.8699599993"/>
    <n v="1053024.6242200001"/>
    <n v="908335.21510999999"/>
    <n v="1369374.9799899999"/>
    <n v="1177942.9469899999"/>
    <n v="35081594.755000003"/>
    <n v="34439164.060000002"/>
    <n v="141.197"/>
    <n v="136.08000000000001"/>
    <n v="0"/>
    <n v="0"/>
    <n v="1053024.6242200001"/>
    <n v="908335.21510999999"/>
    <n v="-77379.263619999998"/>
    <n v="-212132.25483000002"/>
    <n v="0"/>
    <n v="0"/>
    <n v="0"/>
    <n v="0"/>
    <n v="2038978.14665"/>
    <n v="1896259.0465299999"/>
    <s v="ISSSTE Jubilacion (retiro, cesantia y vejez)"/>
    <s v="Pensiones"/>
    <s v="Pensiones ISSSTE"/>
    <x v="43"/>
    <x v="1"/>
    <n v="9676186.3633600008"/>
    <n v="6921813.9092700006"/>
    <n v="770211891.61088026"/>
    <n v="686509089.51392007"/>
    <n v="736376107.87258017"/>
    <n v="657385268.86126006"/>
    <n v="7188627.0174599998"/>
    <n v="4897662.7135399999"/>
    <n v="3103488.6366599998"/>
    <n v="2660196.1327599999"/>
    <n v="9676186.3633600008"/>
    <n v="6921813.9092700006"/>
    <n v="28.363944070232822"/>
    <n v="38.717632418574524"/>
    <n v="142719.10012000008"/>
    <n v="7.526350388738523"/>
    <n v="21.072125629688436"/>
    <n v="27.395406339809941"/>
    <n v="21.072125629688436"/>
    <n v="27.395406339809941"/>
    <n v="0.26472950740678969"/>
    <n v="0.27689357718852242"/>
    <n v="0.27621761685233304"/>
    <n v="0.28845475193180847"/>
    <m/>
    <m/>
    <n v="28.363944070232822"/>
    <n v="0"/>
    <m/>
    <n v="0"/>
    <m/>
    <n v="142719.10012000008"/>
    <n v="7.526350388738523"/>
    <n v="15.929076259856135"/>
    <n v="51.644723409620561"/>
    <n v="47.901430807788614"/>
    <n v="33.930352177904986"/>
    <n v="15.929076259856135"/>
    <n v="-63.523103225386102"/>
    <n v="-1360.8615214940191"/>
    <n v="-428.19288176516477"/>
    <s v="Grandes"/>
    <n v="2024"/>
    <n v="3"/>
    <d v="2025-11-04T00:00:00"/>
    <x v="43"/>
    <x v="25"/>
  </r>
  <r>
    <n v="2025"/>
    <n v="9"/>
    <n v="905"/>
    <x v="48"/>
    <s v="IMSS Incapacidad Permanente RT"/>
    <n v="51"/>
    <s v="031b4af5197ec30a926f48cf40e11a7dbc470048a21e4003b7a3c07c5dab1baa"/>
    <s v="1fdf26a6fd55ee3b01ed15163fbd21c844fce1e79898ad2d3ed4519ab872f9ee"/>
    <x v="13"/>
    <n v="2285854.2570700003"/>
    <n v="1417222.64231"/>
    <n v="3239483.8724199999"/>
    <n v="2165931.3089500004"/>
    <n v="996626.55286000017"/>
    <n v="828789.67578000005"/>
    <n v="1303711.72966"/>
    <n v="1089868.5204600003"/>
    <n v="35081594.755000003"/>
    <n v="34439164.060000002"/>
    <n v="141.197"/>
    <n v="136.08000000000001"/>
    <n v="0"/>
    <n v="0"/>
    <n v="996626.55286000005"/>
    <n v="828789.67577999993"/>
    <n v="-290997.91070000001"/>
    <n v="-423798.58552999998"/>
    <n v="0"/>
    <n v="0"/>
    <n v="0"/>
    <n v="0"/>
    <n v="2285854.2570700003"/>
    <n v="1417222.64231"/>
    <s v="IMSS Incapacidad Permanente RT"/>
    <s v="Pensiones"/>
    <s v="Pensiones IMSS"/>
    <x v="44"/>
    <x v="1"/>
    <n v="9676186.3633600008"/>
    <n v="6921813.9092700006"/>
    <n v="770211891.61088026"/>
    <n v="686509089.51392007"/>
    <n v="736376107.87258017"/>
    <n v="657385268.86126006"/>
    <n v="4207526.2390700001"/>
    <n v="3308507.4316600002"/>
    <n v="2367681.2395000001"/>
    <n v="2069149.4791700002"/>
    <n v="9676186.3633600008"/>
    <n v="6921813.9092700006"/>
    <n v="54.327748115844152"/>
    <n v="42.835709805219544"/>
    <n v="868631.61476000026"/>
    <n v="61.29111889887502"/>
    <n v="23.623503839546249"/>
    <n v="20.474729036156152"/>
    <n v="23.623503839546249"/>
    <n v="20.474729036156152"/>
    <n v="0.29678251945567719"/>
    <n v="0.3104193947402672"/>
    <n v="0.20643902083124036"/>
    <n v="0.21558478862249991"/>
    <m/>
    <m/>
    <n v="54.327748115844152"/>
    <n v="0"/>
    <m/>
    <n v="0"/>
    <m/>
    <n v="868631.61476000026"/>
    <n v="61.29111889887502"/>
    <n v="20.250840712035114"/>
    <n v="43.599741749829342"/>
    <n v="58.479850027594502"/>
    <n v="42.092936170346341"/>
    <n v="20.250840712035114"/>
    <n v="-31.335799449146407"/>
    <n v="-342.48581045224665"/>
    <n v="-195.56216185656223"/>
    <s v="Grandes"/>
    <n v="2024"/>
    <n v="3"/>
    <d v="2025-11-04T00:00:00"/>
    <x v="44"/>
    <x v="13"/>
  </r>
  <r>
    <n v="2025"/>
    <n v="9"/>
    <n v="905"/>
    <x v="48"/>
    <s v="Pensiones Total"/>
    <n v="51"/>
    <s v="031b4af5197ec30a926f48cf40e11a7dbc470048a21e4003b7a3c07c5dab1baa"/>
    <s v="1fdf26a6fd55ee3b01ed15163fbd21c844fce1e79898ad2d3ed4519ab872f9ee"/>
    <x v="25"/>
    <n v="9676186.3633600008"/>
    <n v="6921813.9092700006"/>
    <n v="14552419.41564"/>
    <n v="10817332.601069998"/>
    <n v="8163299.6079200013"/>
    <n v="7239948.2606999995"/>
    <n v="10768995.695050001"/>
    <n v="9661751.1656499989"/>
    <n v="35081594.755000003"/>
    <n v="34439164.060000002"/>
    <n v="141.197"/>
    <n v="136.08000000000001"/>
    <n v="0"/>
    <n v="0"/>
    <n v="8163299.6079200003"/>
    <n v="7239948.2606999995"/>
    <n v="-623647.50685999996"/>
    <n v="-1948077.1831199999"/>
    <n v="0"/>
    <n v="0"/>
    <n v="0"/>
    <n v="0"/>
    <n v="9676186.3633600008"/>
    <n v="6921813.9092700006"/>
    <s v="Pensiones Total"/>
    <s v="Totales"/>
    <s v="Pensiones Total"/>
    <x v="45"/>
    <x v="1"/>
    <n v="9676186.3633600008"/>
    <n v="6921813.9092700006"/>
    <n v="770211891.61088026"/>
    <n v="686509089.51392007"/>
    <n v="736376107.87258017"/>
    <n v="657385268.86126006"/>
    <n v="33835783.738299996"/>
    <n v="29123820.652660001"/>
    <n v="26028311.672510002"/>
    <n v="23525303.048969999"/>
    <n v="9676186.3633600008"/>
    <n v="6921813.9092700006"/>
    <n v="28.597494410650111"/>
    <n v="23.766847048750115"/>
    <n v="2754372.4540900001"/>
    <n v="39.792639475632562"/>
    <n v="100"/>
    <n v="100"/>
    <n v="100"/>
    <n v="100"/>
    <n v="1.2563018655973335"/>
    <n v="1.3140277447777178"/>
    <n v="1.0082625292217124"/>
    <n v="1.0529310949209658"/>
    <m/>
    <m/>
    <n v="28.597494410650111"/>
    <n v="0"/>
    <m/>
    <n v="0"/>
    <m/>
    <n v="2754372.4540900001"/>
    <n v="39.792639475632562"/>
    <n v="12.753562787625871"/>
    <n v="84.364844799096474"/>
    <n v="104.59611245838232"/>
    <n v="31.363154516632484"/>
    <n v="12.753562787625849"/>
    <n v="-67.986509350662431"/>
    <n v="-1308.9605134511578"/>
    <n v="-371.64586308149501"/>
    <s v="Grandes"/>
    <n v="2024"/>
    <n v="3"/>
    <d v="2025-11-04T00:00:00"/>
    <x v="45"/>
    <x v="25"/>
  </r>
  <r>
    <n v="2025"/>
    <n v="9"/>
    <n v="905"/>
    <x v="48"/>
    <s v="ISSSTE Muerte (invalidez y vida)"/>
    <n v="51"/>
    <s v="031b4af5197ec30a926f48cf40e11a7dbc470048a21e4003b7a3c07c5dab1baa"/>
    <s v="1fdf26a6fd55ee3b01ed15163fbd21c844fce1e79898ad2d3ed4519ab872f9ee"/>
    <x v="25"/>
    <n v="434386.25154999999"/>
    <n v="509711.21489999996"/>
    <n v="756066.80738999997"/>
    <n v="727853.00252999994"/>
    <n v="434479.37186999997"/>
    <n v="388706.04431000003"/>
    <n v="582484.9254399999"/>
    <n v="511579.15367000003"/>
    <n v="35081594.755000003"/>
    <n v="34439164.060000002"/>
    <n v="141.197"/>
    <n v="136.08000000000001"/>
    <n v="0"/>
    <n v="0"/>
    <n v="434479.37187000003"/>
    <n v="388706.04431000003"/>
    <n v="-23280.906500000001"/>
    <n v="-82639.932690000001"/>
    <n v="0"/>
    <n v="0"/>
    <n v="0"/>
    <n v="0"/>
    <n v="434386.25154999999"/>
    <n v="509711.21489999996"/>
    <s v="ISSSTE Muerte (invalidez y vida)"/>
    <s v="Pensiones"/>
    <s v="Pensiones ISSSTE"/>
    <x v="53"/>
    <x v="1"/>
    <n v="9676186.3633600008"/>
    <n v="6921813.9092700006"/>
    <n v="770211891.61088026"/>
    <n v="686509089.51392007"/>
    <n v="736376107.87258017"/>
    <n v="657385268.86126006"/>
    <n v="1894542.8421"/>
    <n v="1933608.52584"/>
    <n v="1415779.3270700001"/>
    <n v="1277276.7202300001"/>
    <n v="9676186.3633600008"/>
    <n v="6921813.9092700006"/>
    <n v="22.928288656091087"/>
    <n v="26.360620988603202"/>
    <n v="-75324.963349999976"/>
    <n v="-14.777968612045933"/>
    <n v="4.4892299015121679"/>
    <n v="7.3638387506686946"/>
    <n v="4.4892299015121679"/>
    <n v="7.3638387506686946"/>
    <n v="5.63982790036507E-2"/>
    <n v="5.8989726432727312E-2"/>
    <n v="7.4246826835300733E-2"/>
    <n v="7.7536147985630258E-2"/>
    <m/>
    <m/>
    <n v="22.928288656091087"/>
    <n v="0"/>
    <m/>
    <n v="0"/>
    <m/>
    <n v="-75324.963349999976"/>
    <n v="-14.777968612045933"/>
    <n v="11.775820888314993"/>
    <n v="100.02143721622581"/>
    <n v="76.260053329660423"/>
    <n v="30.688354008471698"/>
    <n v="11.775820888315014"/>
    <n v="-71.828502586840614"/>
    <n v="-1866.2476560781688"/>
    <n v="-470.36103691918436"/>
    <s v="Grandes"/>
    <n v="2024"/>
    <n v="3"/>
    <d v="2025-11-04T00:00:00"/>
    <x v="53"/>
    <x v="25"/>
  </r>
  <r>
    <n v="2025"/>
    <n v="9"/>
    <n v="905"/>
    <x v="48"/>
    <s v="IMSS Muerte (invalidez y vida)"/>
    <n v="51"/>
    <s v="031b4af5197ec30a926f48cf40e11a7dbc470048a21e4003b7a3c07c5dab1baa"/>
    <s v="1fdf26a6fd55ee3b01ed15163fbd21c844fce1e79898ad2d3ed4519ab872f9ee"/>
    <x v="1"/>
    <n v="3315447.6841599997"/>
    <n v="2247157.4920600001"/>
    <n v="5326312.8106499994"/>
    <n v="3965042.7719299998"/>
    <n v="3585853.1712800004"/>
    <n v="3194506.9064000002"/>
    <n v="4737984.8776099989"/>
    <n v="4266912.0185000002"/>
    <n v="35081594.755000003"/>
    <n v="34439164.060000002"/>
    <n v="141.197"/>
    <n v="136.08000000000001"/>
    <n v="0"/>
    <n v="0"/>
    <n v="3585853.1712800004"/>
    <n v="3194506.9064000002"/>
    <n v="-185075.71341999999"/>
    <n v="-798660.59242"/>
    <n v="0"/>
    <n v="0"/>
    <n v="0"/>
    <n v="0"/>
    <n v="3315447.6841600002"/>
    <n v="2247157.4920600001"/>
    <s v="IMSS Muerte (invalidez y vida)"/>
    <s v="Pensiones"/>
    <s v="Pensiones IMSS"/>
    <x v="47"/>
    <x v="1"/>
    <n v="9676186.3633600008"/>
    <n v="6921813.9092700006"/>
    <n v="770211891.61088026"/>
    <n v="686509089.51392007"/>
    <n v="736376107.87258017"/>
    <n v="657385268.86126006"/>
    <n v="11124555.437059999"/>
    <n v="10033510.22236"/>
    <n v="11838885.316400001"/>
    <n v="10996134.72649"/>
    <n v="9676186.3633600008"/>
    <n v="6921813.9092700006"/>
    <n v="29.802967884136926"/>
    <n v="22.396523671766811"/>
    <n v="1068290.1920999996"/>
    <n v="47.539622651044525"/>
    <n v="34.263991614654365"/>
    <n v="32.464864290132198"/>
    <n v="34.263991614654365"/>
    <n v="32.464864290132198"/>
    <n v="0.43045916588301664"/>
    <n v="0.45023835628486908"/>
    <n v="0.32733106180008348"/>
    <n v="0.34183265103469462"/>
    <m/>
    <m/>
    <n v="29.802967884136933"/>
    <n v="0"/>
    <m/>
    <n v="0"/>
    <m/>
    <n v="1068290.1921000001"/>
    <n v="47.539622651044546"/>
    <n v="12.250600056489525"/>
    <n v="108.15592682737535"/>
    <n v="142.15767776345538"/>
    <n v="30.288773608716703"/>
    <n v="12.250600056489525"/>
    <n v="-76.826737768642488"/>
    <n v="-1937.5060644194168"/>
    <n v="-399.98303869236997"/>
    <s v="Grandes"/>
    <n v="2024"/>
    <n v="3"/>
    <d v="2025-11-04T00:00:00"/>
    <x v="47"/>
    <x v="1"/>
  </r>
  <r>
    <n v="2025"/>
    <n v="9"/>
    <n v="905"/>
    <x v="48"/>
    <s v="Total General"/>
    <n v="51"/>
    <s v="031b4af5197ec30a926f48cf40e11a7dbc470048a21e4003b7a3c07c5dab1baa"/>
    <s v="1fdf26a6fd55ee3b01ed15163fbd21c844fce1e79898ad2d3ed4519ab872f9ee"/>
    <x v="26"/>
    <n v="9676186.3633600008"/>
    <n v="6921813.9092700006"/>
    <n v="14552419.41564"/>
    <n v="10817332.601069998"/>
    <n v="8163299.6079200013"/>
    <n v="7239948.2606999995"/>
    <n v="10768995.695050001"/>
    <n v="9661751.1656499989"/>
    <n v="35081594.755000003"/>
    <n v="34439164.060000002"/>
    <n v="141.197"/>
    <n v="136.08000000000001"/>
    <n v="0"/>
    <n v="0"/>
    <n v="8163299.6079200003"/>
    <n v="7239948.2606999995"/>
    <n v="-623647.50685999996"/>
    <n v="-1948077.1831199999"/>
    <n v="0"/>
    <n v="0"/>
    <n v="0"/>
    <n v="0"/>
    <n v="9676186.3633600008"/>
    <n v="6921813.9092700006"/>
    <s v="Total General"/>
    <s v="Totales"/>
    <s v="Total General"/>
    <x v="26"/>
    <x v="1"/>
    <n v="9676186.3633600008"/>
    <n v="6921813.9092700006"/>
    <n v="770211891.61088026"/>
    <n v="686509089.51392007"/>
    <n v="736376107.87258017"/>
    <n v="657385268.86126006"/>
    <n v="770211891.61088026"/>
    <n v="686509089.51392007"/>
    <n v="414187189.75591999"/>
    <n v="392042358.71284997"/>
    <n v="9676186.3633600008"/>
    <n v="6921813.9092700006"/>
    <n v="1.2563018655973335"/>
    <n v="1.0082625292217124"/>
    <n v="2754372.4540900001"/>
    <n v="39.792639475632562"/>
    <n v="100"/>
    <n v="100"/>
    <n v="100"/>
    <n v="100"/>
    <n v="1.2563018655973335"/>
    <n v="1.3140277447777178"/>
    <n v="1.0082625292217124"/>
    <n v="1.0529310949209658"/>
    <m/>
    <m/>
    <n v="1.2563018655973335"/>
    <n v="0"/>
    <m/>
    <n v="0"/>
    <m/>
    <n v="2754372.4540900001"/>
    <n v="39.792639475632562"/>
    <n v="12.753562787625871"/>
    <n v="84.364844799096474"/>
    <n v="104.59611245838232"/>
    <n v="1.9709203494996126"/>
    <n v="12.753562787625849"/>
    <n v="-67.986509350662431"/>
    <n v="-1308.9605134511578"/>
    <n v="-371.64586308149501"/>
    <s v="Resto"/>
    <n v="2024"/>
    <n v="3"/>
    <d v="2025-11-04T00:00:00"/>
    <x v="26"/>
    <x v="26"/>
  </r>
  <r>
    <n v="2025"/>
    <n v="9"/>
    <n v="905"/>
    <x v="48"/>
    <s v="IMSS Invalidez (invalidez y vida)"/>
    <n v="51"/>
    <s v="031b4af5197ec30a926f48cf40e11a7dbc470048a21e4003b7a3c07c5dab1baa"/>
    <s v="1fdf26a6fd55ee3b01ed15163fbd21c844fce1e79898ad2d3ed4519ab872f9ee"/>
    <x v="25"/>
    <n v="863145.46796000004"/>
    <n v="231614.67125000001"/>
    <n v="1615378.6588400002"/>
    <n v="708527.50231000024"/>
    <n v="1134464.5859000001"/>
    <n v="1034636.3204399999"/>
    <n v="1505028.4382200004"/>
    <n v="1445610.4298899998"/>
    <n v="35081594.755000003"/>
    <n v="34439164.060000002"/>
    <n v="141.197"/>
    <n v="136.08000000000001"/>
    <n v="0"/>
    <n v="0"/>
    <n v="1134464.5859000001"/>
    <n v="1034636.32044"/>
    <n v="-44081.522299999997"/>
    <n v="-258151.10915"/>
    <n v="0"/>
    <n v="0"/>
    <n v="0"/>
    <n v="0"/>
    <n v="863145.46795999992"/>
    <n v="231614.67125000001"/>
    <s v="IMSS Invalidez (invalidez y vida)"/>
    <s v="Pensiones"/>
    <s v="Pensiones IMSS"/>
    <x v="50"/>
    <x v="1"/>
    <n v="9676186.3633600008"/>
    <n v="6921813.9092700006"/>
    <n v="770211891.61088026"/>
    <n v="686509089.51392007"/>
    <n v="736376107.87258017"/>
    <n v="657385268.86126006"/>
    <n v="6986477.5804599989"/>
    <n v="6636278.7365200007"/>
    <n v="4584131.4985400001"/>
    <n v="4013065.9130599992"/>
    <n v="9676186.3633600008"/>
    <n v="6921813.9092700006"/>
    <n v="12.354515677171463"/>
    <n v="3.4901287369893756"/>
    <n v="631530.79671000002"/>
    <n v="272.66441858009023"/>
    <n v="8.9203063639658726"/>
    <n v="3.3461557084019744"/>
    <n v="8.9203063639658726"/>
    <n v="3.3461557084019744"/>
    <n v="0.11206597526750091"/>
    <n v="0.117215300541684"/>
    <n v="3.373803417723046E-2"/>
    <n v="3.5232713938237313E-2"/>
    <m/>
    <m/>
    <n v="12.354515677171461"/>
    <n v="0"/>
    <m/>
    <n v="0"/>
    <m/>
    <n v="631530.79670999991"/>
    <n v="272.66441858009023"/>
    <n v="9.6486333881596451"/>
    <n v="131.43376499227284"/>
    <n v="446.70586489887557"/>
    <n v="24.747644919464367"/>
    <n v="9.648633388159622"/>
    <n v="-82.924139878714911"/>
    <n v="-2573.5603643161844"/>
    <n v="-400.78709088126345"/>
    <s v="Grandes"/>
    <n v="2024"/>
    <n v="3"/>
    <d v="2025-11-04T00:00:00"/>
    <x v="50"/>
    <x v="25"/>
  </r>
  <r>
    <n v="2025"/>
    <n v="9"/>
    <n v="902"/>
    <x v="49"/>
    <s v="ISSSTE Invalidez (invalidez y vida)"/>
    <n v="30"/>
    <s v="624b60c58c9d8bfb6ff1886c2fd605d2adeb6ea4da576068201b6c6958ce93f4"/>
    <s v="1fdf26a6fd55ee3b01ed15163fbd21c844fce1e79898ad2d3ed4519ab872f9ee"/>
    <x v="13"/>
    <n v="94066.338669999997"/>
    <n v="102242.27829"/>
    <n v="115998.86173999999"/>
    <n v="127269.98676999999"/>
    <n v="82660.159"/>
    <n v="75174.050520000004"/>
    <n v="109816.43146000004"/>
    <n v="100168.93612000001"/>
    <n v="35081594.755000003"/>
    <n v="34439164.060000002"/>
    <n v="141.197"/>
    <n v="136.08000000000001"/>
    <n v="0"/>
    <n v="0"/>
    <n v="82660.159"/>
    <n v="75174.05051999999"/>
    <n v="59542.784970000001"/>
    <n v="46020.225640000004"/>
    <n v="0"/>
    <n v="0"/>
    <n v="0"/>
    <n v="0"/>
    <n v="94066.338670000012"/>
    <n v="102242.27829"/>
    <s v="ISSSTE Invalidez (invalidez y vida)"/>
    <s v="Pensiones"/>
    <s v="Pensiones ISSSTE"/>
    <x v="49"/>
    <x v="1"/>
    <n v="11966941.465"/>
    <n v="13199642.61585"/>
    <n v="770211891.61088026"/>
    <n v="686509089.51392007"/>
    <n v="736376107.87258017"/>
    <n v="657385268.86126006"/>
    <n v="204222.09362"/>
    <n v="147283.91449"/>
    <n v="162354.36715000001"/>
    <n v="144006.3316"/>
    <n v="11966941.465"/>
    <n v="13199642.61585"/>
    <n v="46.060804197331876"/>
    <n v="69.418496000757685"/>
    <n v="-8175.9396200000047"/>
    <n v="-7.9966328575051593"/>
    <n v="0.7860516318653189"/>
    <n v="0.77458368582819426"/>
    <n v="0.7860516318653189"/>
    <n v="0.77458368582819426"/>
    <n v="1.2213046785510209E-2"/>
    <n v="1.2774224701798294E-2"/>
    <n v="1.4893069859044726E-2"/>
    <n v="1.5552870308016904E-2"/>
    <m/>
    <m/>
    <n v="46.060804197331883"/>
    <n v="0"/>
    <m/>
    <n v="0"/>
    <m/>
    <n v="-8175.9396199999901"/>
    <n v="-7.9966328575051477"/>
    <n v="9.9583678519602046"/>
    <n v="87.874323768447354"/>
    <n v="73.525406296968782"/>
    <n v="50.91341886949666"/>
    <n v="9.9583678519602259"/>
    <n v="29.383948344326271"/>
    <n v="138.82481150595734"/>
    <n v="163.35002593872545"/>
    <s v="Grandes"/>
    <n v="2024"/>
    <n v="3"/>
    <d v="2025-11-04T00:00:00"/>
    <x v="49"/>
    <x v="13"/>
  </r>
  <r>
    <n v="2025"/>
    <n v="9"/>
    <n v="902"/>
    <x v="49"/>
    <s v="ISSSTE Muerte (riesgos de trabajo)"/>
    <n v="30"/>
    <s v="624b60c58c9d8bfb6ff1886c2fd605d2adeb6ea4da576068201b6c6958ce93f4"/>
    <s v="1fdf26a6fd55ee3b01ed15163fbd21c844fce1e79898ad2d3ed4519ab872f9ee"/>
    <x v="13"/>
    <n v="72592.93363"/>
    <n v="89404.16670999999"/>
    <n v="83371.009489999997"/>
    <n v="114419.92358"/>
    <n v="202653.22734000001"/>
    <n v="199649.72615"/>
    <n v="262476.82410999999"/>
    <n v="255930.07120999997"/>
    <n v="35081594.755000003"/>
    <n v="34439164.060000002"/>
    <n v="141.197"/>
    <n v="136.08000000000001"/>
    <n v="0"/>
    <n v="0"/>
    <n v="202653.22734000001"/>
    <n v="199649.72615"/>
    <n v="-58415.381780000003"/>
    <n v="-107206.86046"/>
    <n v="0"/>
    <n v="0"/>
    <n v="0"/>
    <n v="0"/>
    <n v="72592.93363"/>
    <n v="89404.16670999999"/>
    <s v="ISSSTE Muerte (riesgos de trabajo)"/>
    <s v="Pensiones"/>
    <s v="Pensiones ISSSTE"/>
    <x v="55"/>
    <x v="1"/>
    <n v="11966941.465"/>
    <n v="13199642.61585"/>
    <n v="770211891.61088026"/>
    <n v="686509089.51392007"/>
    <n v="736376107.87258017"/>
    <n v="657385268.86126006"/>
    <n v="143188.22711000001"/>
    <n v="185117.34640000001"/>
    <n v="447466.13078000001"/>
    <n v="433461.00219000003"/>
    <n v="11966941.465"/>
    <n v="13199642.61585"/>
    <n v="50.697557400604367"/>
    <n v="48.295942248878298"/>
    <n v="-16811.233079999991"/>
    <n v="-18.803634884860042"/>
    <n v="0.60661225629217197"/>
    <n v="0.6773226314676456"/>
    <n v="0.60661225629217197"/>
    <n v="0.6773226314676456"/>
    <n v="9.425060093291155E-3"/>
    <n v="9.8581326653473141E-3"/>
    <n v="1.3023012815941338E-2"/>
    <n v="1.3599965034943392E-2"/>
    <m/>
    <m/>
    <n v="50.697557400604367"/>
    <n v="0"/>
    <m/>
    <n v="0"/>
    <m/>
    <n v="-16811.233079999991"/>
    <n v="-18.803634884860042"/>
    <n v="1.5043853292057374"/>
    <n v="279.1638486094339"/>
    <n v="223.31143334471557"/>
    <n v="45.289065115776538"/>
    <n v="1.5043853292057374"/>
    <n v="-45.511526473816112"/>
    <n v="-346.91757746824061"/>
    <n v="-186.22849815146989"/>
    <s v="Grandes"/>
    <n v="2024"/>
    <n v="3"/>
    <d v="2025-11-04T00:00:00"/>
    <x v="55"/>
    <x v="13"/>
  </r>
  <r>
    <n v="2025"/>
    <n v="9"/>
    <n v="902"/>
    <x v="49"/>
    <s v="Total General"/>
    <n v="30"/>
    <s v="624b60c58c9d8bfb6ff1886c2fd605d2adeb6ea4da576068201b6c6958ce93f4"/>
    <s v="1fdf26a6fd55ee3b01ed15163fbd21c844fce1e79898ad2d3ed4519ab872f9ee"/>
    <x v="17"/>
    <n v="11966941.465"/>
    <n v="13199642.61585"/>
    <n v="15373395.079399999"/>
    <n v="16319448.958409999"/>
    <n v="11714029.66419"/>
    <n v="10886376.04692"/>
    <n v="15468106.649990002"/>
    <n v="14275542.919310002"/>
    <n v="35081594.755000003"/>
    <n v="34439164.060000002"/>
    <n v="141.197"/>
    <n v="136.08000000000001"/>
    <n v="0"/>
    <n v="0"/>
    <n v="11714029.66419"/>
    <n v="10886376.04692"/>
    <n v="-3823.8734100000001"/>
    <n v="-2043246.3222999999"/>
    <n v="0"/>
    <n v="0"/>
    <n v="0"/>
    <n v="0"/>
    <n v="11966941.465"/>
    <n v="13199642.61585"/>
    <s v="Total General"/>
    <s v="Totales"/>
    <s v="Total General"/>
    <x v="26"/>
    <x v="1"/>
    <n v="11966941.465"/>
    <n v="13199642.61585"/>
    <n v="770211891.61088026"/>
    <n v="686509089.51392007"/>
    <n v="736376107.87258017"/>
    <n v="657385268.86126006"/>
    <n v="770211891.61088026"/>
    <n v="686509089.51392007"/>
    <n v="414187189.75591999"/>
    <n v="392042358.71284997"/>
    <n v="11966941.465"/>
    <n v="13199642.61585"/>
    <n v="1.553720683274757"/>
    <n v="1.9227192789531677"/>
    <n v="-1232701.1508499999"/>
    <n v="-9.3388979287195575"/>
    <n v="100"/>
    <n v="100"/>
    <n v="100"/>
    <n v="100"/>
    <n v="1.553720683274757"/>
    <n v="1.6251126750395215"/>
    <n v="1.9227192789531677"/>
    <n v="2.0079005784103994"/>
    <m/>
    <m/>
    <n v="1.553720683274757"/>
    <n v="0"/>
    <m/>
    <n v="0"/>
    <m/>
    <n v="-1232701.1508499999"/>
    <n v="-9.3388979287195575"/>
    <n v="7.6026550406015136"/>
    <n v="97.886579444299144"/>
    <n v="82.474778778084087"/>
    <n v="2.8281969973752843"/>
    <n v="7.6026550406015136"/>
    <n v="-99.812853038409216"/>
    <n v="-306339.36870284623"/>
    <n v="-532.79802479544639"/>
    <s v="Resto"/>
    <n v="2024"/>
    <n v="3"/>
    <d v="2025-11-04T00:00:00"/>
    <x v="26"/>
    <x v="17"/>
  </r>
  <r>
    <n v="2025"/>
    <n v="9"/>
    <n v="902"/>
    <x v="49"/>
    <s v="ISSSTE Jubilacion (retiro, cesantia y vejez)"/>
    <n v="30"/>
    <s v="624b60c58c9d8bfb6ff1886c2fd605d2adeb6ea4da576068201b6c6958ce93f4"/>
    <s v="1fdf26a6fd55ee3b01ed15163fbd21c844fce1e79898ad2d3ed4519ab872f9ee"/>
    <x v="1"/>
    <n v="2434315.9380799998"/>
    <n v="1250463.23407"/>
    <n v="2654024.7944999998"/>
    <n v="1340354.0496799999"/>
    <n v="1113556.3803000001"/>
    <n v="965961.75224000006"/>
    <n v="1445298.7363700003"/>
    <n v="1260002.0041100003"/>
    <n v="35081594.755000003"/>
    <n v="34439164.060000002"/>
    <n v="141.197"/>
    <n v="136.08000000000001"/>
    <n v="0"/>
    <n v="0"/>
    <n v="1113556.3802999998"/>
    <n v="965961.75224000006"/>
    <n v="-45695.353240000004"/>
    <n v="-257396.67009999999"/>
    <n v="0"/>
    <n v="0"/>
    <n v="0"/>
    <n v="0"/>
    <n v="2434315.9380799998"/>
    <n v="1250463.23407"/>
    <s v="ISSSTE Jubilacion (retiro, cesantia y vejez)"/>
    <s v="Pensiones"/>
    <s v="Pensiones ISSSTE"/>
    <x v="43"/>
    <x v="1"/>
    <n v="11966941.465"/>
    <n v="13199642.61585"/>
    <n v="770211891.61088026"/>
    <n v="686509089.51392007"/>
    <n v="736376107.87258017"/>
    <n v="657385268.86126006"/>
    <n v="7188627.0174599998"/>
    <n v="4897662.7135399999"/>
    <n v="3103488.6366599998"/>
    <n v="2660196.1327599999"/>
    <n v="11966941.465"/>
    <n v="13199642.61585"/>
    <n v="33.863433617677543"/>
    <n v="25.531836453600391"/>
    <n v="1183852.7040099998"/>
    <n v="94.673131664719421"/>
    <n v="20.342005893483325"/>
    <n v="9.4734628085191943"/>
    <n v="20.342005893483325"/>
    <n v="9.4734628085191943"/>
    <n v="0.31605795296002048"/>
    <n v="0.33058051613228401"/>
    <n v="0.1821480958038568"/>
    <n v="0.19021771452775099"/>
    <m/>
    <m/>
    <n v="33.863433617677543"/>
    <n v="0"/>
    <m/>
    <n v="0"/>
    <m/>
    <n v="1183852.7040099998"/>
    <n v="94.673131664719421"/>
    <n v="15.279551982025996"/>
    <n v="45.744119030756842"/>
    <n v="77.248312938877362"/>
    <n v="35.880794508028828"/>
    <n v="15.279551982025975"/>
    <n v="-82.247107850211449"/>
    <n v="-2436.9138245882605"/>
    <n v="-375.28137091467374"/>
    <s v="Grandes"/>
    <n v="2024"/>
    <n v="3"/>
    <d v="2025-11-04T00:00:00"/>
    <x v="43"/>
    <x v="1"/>
  </r>
  <r>
    <n v="2025"/>
    <n v="9"/>
    <n v="902"/>
    <x v="49"/>
    <s v="Pensiones IMSS"/>
    <n v="30"/>
    <s v="624b60c58c9d8bfb6ff1886c2fd605d2adeb6ea4da576068201b6c6958ce93f4"/>
    <s v="1fdf26a6fd55ee3b01ed15163fbd21c844fce1e79898ad2d3ed4519ab872f9ee"/>
    <x v="1"/>
    <n v="8443447.2371699996"/>
    <n v="10715790.34829"/>
    <n v="11336567.262460001"/>
    <n v="13420818.949650001"/>
    <n v="9481910.029959999"/>
    <n v="8862827.1896199994"/>
    <n v="12547204.549379997"/>
    <n v="11642581.54384"/>
    <n v="35081594.755000003"/>
    <n v="34439164.060000002"/>
    <n v="141.197"/>
    <n v="136.08000000000001"/>
    <n v="0"/>
    <n v="0"/>
    <n v="9481910.029959999"/>
    <n v="8862827.1896199994"/>
    <n v="66112.560349999956"/>
    <n v="-1604849.1098100001"/>
    <n v="0"/>
    <n v="0"/>
    <n v="0"/>
    <n v="0"/>
    <n v="8443447.2371699996"/>
    <n v="10715790.34829"/>
    <s v="Pensiones IMSS"/>
    <s v="Pensiones"/>
    <s v="Pensiones IMSS"/>
    <x v="54"/>
    <x v="1"/>
    <n v="11966941.465"/>
    <n v="13199642.61585"/>
    <n v="770211891.61088026"/>
    <n v="686509089.51392007"/>
    <n v="736376107.87258017"/>
    <n v="657385268.86126006"/>
    <n v="23942240.545390002"/>
    <n v="21473044.214550003"/>
    <n v="20318076.806529999"/>
    <n v="18461842.460820001"/>
    <n v="11966941.465"/>
    <n v="13199642.61585"/>
    <n v="35.265902625791455"/>
    <n v="49.903452166456425"/>
    <n v="-2272343.1111200005"/>
    <n v="-21.20555775414751"/>
    <n v="70.556434673510779"/>
    <n v="81.182427889544414"/>
    <n v="70.556434673510779"/>
    <n v="81.182427889544414"/>
    <n v="1.0962499189035795"/>
    <n v="1.1466215629352037"/>
    <n v="1.5609101921545236"/>
    <n v="1.6300624391617675"/>
    <m/>
    <m/>
    <n v="35.265902625791455"/>
    <n v="0"/>
    <m/>
    <n v="0"/>
    <m/>
    <n v="-2272343.1111200005"/>
    <n v="-21.20555775414751"/>
    <n v="6.9851620379675072"/>
    <n v="112.29903810162331"/>
    <n v="82.708105529839031"/>
    <n v="46.667359909342508"/>
    <n v="6.9851620379675072"/>
    <n v="-104.11954992814417"/>
    <n v="14342.070523003131"/>
    <n v="-552.25298973242911"/>
    <s v="Grandes"/>
    <n v="2024"/>
    <n v="3"/>
    <d v="2025-11-04T00:00:00"/>
    <x v="54"/>
    <x v="1"/>
  </r>
  <r>
    <n v="2025"/>
    <n v="9"/>
    <n v="902"/>
    <x v="49"/>
    <s v="IMSS Incapacidad Permanente RT"/>
    <n v="30"/>
    <s v="624b60c58c9d8bfb6ff1886c2fd605d2adeb6ea4da576068201b6c6958ce93f4"/>
    <s v="1fdf26a6fd55ee3b01ed15163fbd21c844fce1e79898ad2d3ed4519ab872f9ee"/>
    <x v="25"/>
    <n v="192267.21690999999"/>
    <n v="332779.36900000001"/>
    <n v="283833.31999999995"/>
    <n v="412667.00887999992"/>
    <n v="604575.70805000013"/>
    <n v="580131.14987000008"/>
    <n v="801192.96088999987"/>
    <n v="763876.10824999982"/>
    <n v="35081594.755000003"/>
    <n v="34439164.060000002"/>
    <n v="141.197"/>
    <n v="136.08000000000001"/>
    <n v="0"/>
    <n v="0"/>
    <n v="604575.7080499999"/>
    <n v="580131.14986999996"/>
    <n v="-137425.17534000002"/>
    <n v="-214787.56185"/>
    <n v="0"/>
    <n v="0"/>
    <n v="0"/>
    <n v="0"/>
    <n v="192267.21691000002"/>
    <n v="332779.36900000001"/>
    <s v="IMSS Incapacidad Permanente RT"/>
    <s v="Pensiones"/>
    <s v="Pensiones IMSS"/>
    <x v="44"/>
    <x v="1"/>
    <n v="11966941.465"/>
    <n v="13199642.61585"/>
    <n v="770211891.61088026"/>
    <n v="686509089.51392007"/>
    <n v="736376107.87258017"/>
    <n v="657385268.86126006"/>
    <n v="4207526.2390700001"/>
    <n v="3308507.4316600002"/>
    <n v="2367681.2395000001"/>
    <n v="2069149.4791700002"/>
    <n v="11966941.465"/>
    <n v="13199642.61585"/>
    <n v="4.5696023265323067"/>
    <n v="10.058292927364903"/>
    <n v="-140512.15209000002"/>
    <n v="-42.223817093060248"/>
    <n v="1.606652940288281"/>
    <n v="2.5211240840748359"/>
    <n v="1.606652940288281"/>
    <n v="2.5211240840748359"/>
    <n v="2.4962899041701056E-2"/>
    <n v="2.6109920576520011E-2"/>
    <n v="4.8474138810838334E-2"/>
    <n v="5.0621665066582514E-2"/>
    <m/>
    <m/>
    <n v="4.5696023265323067"/>
    <n v="0"/>
    <m/>
    <n v="0"/>
    <m/>
    <n v="-140512.15208999999"/>
    <n v="-42.223817093060234"/>
    <n v="4.2136262094317312"/>
    <n v="314.4455501912222"/>
    <n v="174.32906120751736"/>
    <n v="25.534505995311797"/>
    <n v="4.2136262094317312"/>
    <n v="-36.0180942712256"/>
    <n v="-439.93082530492319"/>
    <n v="-270.09531877602063"/>
    <s v="Grandes"/>
    <n v="2024"/>
    <n v="3"/>
    <d v="2025-11-04T00:00:00"/>
    <x v="44"/>
    <x v="25"/>
  </r>
  <r>
    <n v="2025"/>
    <n v="9"/>
    <n v="902"/>
    <x v="49"/>
    <s v="IMSS Invalidez (invalidez y vida)"/>
    <n v="30"/>
    <s v="624b60c58c9d8bfb6ff1886c2fd605d2adeb6ea4da576068201b6c6958ce93f4"/>
    <s v="1fdf26a6fd55ee3b01ed15163fbd21c844fce1e79898ad2d3ed4519ab872f9ee"/>
    <x v="13"/>
    <n v="4409936.0892599998"/>
    <n v="5572800.1720900005"/>
    <n v="5858204.1656599985"/>
    <n v="6896946.1366700009"/>
    <n v="2636250.2250099997"/>
    <n v="2396298.3463499998"/>
    <n v="3471583.664570001"/>
    <n v="3114083.4110900005"/>
    <n v="35081594.755000003"/>
    <n v="34439164.060000002"/>
    <n v="141.197"/>
    <n v="136.08000000000001"/>
    <n v="0"/>
    <n v="0"/>
    <n v="2636250.2250100002"/>
    <n v="2396298.3463499998"/>
    <n v="1073839.0037400001"/>
    <n v="750321.89324"/>
    <n v="0"/>
    <n v="0"/>
    <n v="0"/>
    <n v="0"/>
    <n v="4409936.0892599998"/>
    <n v="5572800.1720899995"/>
    <s v="IMSS Invalidez (invalidez y vida)"/>
    <s v="Pensiones"/>
    <s v="Pensiones IMSS"/>
    <x v="50"/>
    <x v="1"/>
    <n v="11966941.465"/>
    <n v="13199642.61585"/>
    <n v="770211891.61088026"/>
    <n v="686509089.51392007"/>
    <n v="736376107.87258017"/>
    <n v="657385268.86126006"/>
    <n v="6986477.5804599989"/>
    <n v="6636278.7365200007"/>
    <n v="4584131.4985400001"/>
    <n v="4013065.9130599992"/>
    <n v="11966941.465"/>
    <n v="13199642.61585"/>
    <n v="63.121022553537543"/>
    <n v="83.97477552325239"/>
    <n v="-1162864.0828300007"/>
    <n v="-20.866782352145329"/>
    <n v="36.850987381845606"/>
    <n v="42.219326191439741"/>
    <n v="36.850987381845606"/>
    <n v="42.219326191439741"/>
    <n v="0.57256141294270602"/>
    <n v="0.59887006681958765"/>
    <n v="0.81175912412693596"/>
    <n v="0.84772209479889171"/>
    <m/>
    <m/>
    <n v="63.121022553537543"/>
    <n v="0"/>
    <m/>
    <n v="0"/>
    <m/>
    <n v="-1162864.0828299997"/>
    <n v="-20.866782352145318"/>
    <n v="10.01343922911313"/>
    <n v="59.779783009335411"/>
    <n v="42.999897221351503"/>
    <n v="57.508171959063979"/>
    <n v="10.013439229113153"/>
    <n v="43.117109258668407"/>
    <n v="245.49771574960357"/>
    <n v="319.36937572252248"/>
    <s v="Grandes"/>
    <n v="2024"/>
    <n v="3"/>
    <d v="2025-11-04T00:00:00"/>
    <x v="50"/>
    <x v="13"/>
  </r>
  <r>
    <n v="2025"/>
    <n v="9"/>
    <n v="902"/>
    <x v="49"/>
    <s v="ISSSTE Incapacidad Permanente RT"/>
    <n v="30"/>
    <s v="624b60c58c9d8bfb6ff1886c2fd605d2adeb6ea4da576068201b6c6958ce93f4"/>
    <s v="1fdf26a6fd55ee3b01ed15163fbd21c844fce1e79898ad2d3ed4519ab872f9ee"/>
    <x v="25"/>
    <n v="43869.467049999999"/>
    <n v="141416.96622"/>
    <n v="94971.840320000018"/>
    <n v="190658.27779999998"/>
    <n v="181667.83801000001"/>
    <n v="186872.65362000003"/>
    <n v="253623.03381000002"/>
    <n v="249035.84300000002"/>
    <n v="35081594.755000003"/>
    <n v="34439164.060000002"/>
    <n v="141.197"/>
    <n v="136.08000000000001"/>
    <n v="0"/>
    <n v="0"/>
    <n v="181667.83800999998"/>
    <n v="186872.65362"/>
    <n v="3397.3441499999999"/>
    <n v="-906.92994999999996"/>
    <n v="0"/>
    <n v="0"/>
    <n v="0"/>
    <n v="0"/>
    <n v="43869.467049999999"/>
    <n v="141416.96622"/>
    <s v="ISSSTE Incapacidad Permanente RT"/>
    <s v="Pensiones"/>
    <s v="Pensiones ISSSTE"/>
    <x v="46"/>
    <x v="1"/>
    <n v="11966941.465"/>
    <n v="13199642.61585"/>
    <n v="770211891.61088026"/>
    <n v="686509089.51392007"/>
    <n v="736376107.87258017"/>
    <n v="657385268.86126006"/>
    <n v="462963.01262000005"/>
    <n v="487103.93783999991"/>
    <n v="581146.40432000009"/>
    <n v="548520.40136999998"/>
    <n v="11966941.465"/>
    <n v="13199642.61585"/>
    <n v="9.475803866432857"/>
    <n v="29.032195232724963"/>
    <n v="-97547.499169999996"/>
    <n v="-68.978639393414085"/>
    <n v="0.3665887994714947"/>
    <n v="1.0713696600405522"/>
    <n v="0.3665887994714947"/>
    <n v="1.0713696600405522"/>
    <n v="5.695765999957237E-3"/>
    <n v="5.9574810454864745E-3"/>
    <n v="2.0599431002454708E-2"/>
    <n v="2.151203760086778E-2"/>
    <m/>
    <m/>
    <n v="9.475803866432857"/>
    <n v="0"/>
    <m/>
    <n v="0"/>
    <m/>
    <n v="-97547.499169999996"/>
    <n v="-68.978639393414085"/>
    <n v="-2.7852205815966258"/>
    <n v="414.10997266719704"/>
    <n v="132.14302259128186"/>
    <n v="31.260253295823055"/>
    <n v="-2.7852205815966258"/>
    <n v="-474.59829725548258"/>
    <n v="5347.3486932432206"/>
    <n v="-20604.971047653678"/>
    <s v="Grandes"/>
    <n v="2024"/>
    <n v="3"/>
    <d v="2025-11-04T00:00:00"/>
    <x v="46"/>
    <x v="25"/>
  </r>
  <r>
    <n v="2025"/>
    <n v="9"/>
    <n v="902"/>
    <x v="49"/>
    <s v="IMSS Muerte (riesgos de trabajo)"/>
    <n v="30"/>
    <s v="624b60c58c9d8bfb6ff1886c2fd605d2adeb6ea4da576068201b6c6958ce93f4"/>
    <s v="1fdf26a6fd55ee3b01ed15163fbd21c844fce1e79898ad2d3ed4519ab872f9ee"/>
    <x v="25"/>
    <n v="192199.2769"/>
    <n v="219608.49758000002"/>
    <n v="270227.14091999998"/>
    <n v="300939.29607000004"/>
    <n v="532860.29619999998"/>
    <n v="507679.31257999997"/>
    <n v="712379.35197000008"/>
    <n v="679161.86305999989"/>
    <n v="35081594.755000003"/>
    <n v="34439164.060000002"/>
    <n v="141.197"/>
    <n v="136.08000000000001"/>
    <n v="0"/>
    <n v="0"/>
    <n v="532860.29619999998"/>
    <n v="507679.31257999997"/>
    <n v="-40115.920299999998"/>
    <n v="-135718.56608000002"/>
    <n v="0"/>
    <n v="0"/>
    <n v="0"/>
    <n v="0"/>
    <n v="192199.2769"/>
    <n v="219608.49758"/>
    <s v="IMSS Muerte (riesgos de trabajo)"/>
    <s v="Pensiones"/>
    <s v="Pensiones IMSS"/>
    <x v="52"/>
    <x v="1"/>
    <n v="11966941.465"/>
    <n v="13199642.61585"/>
    <n v="770211891.61088026"/>
    <n v="686509089.51392007"/>
    <n v="736376107.87258017"/>
    <n v="657385268.86126006"/>
    <n v="734146.65706000011"/>
    <n v="714447.18023000006"/>
    <n v="1219830.20725"/>
    <n v="1139993.94463"/>
    <n v="11966941.465"/>
    <n v="13199642.61585"/>
    <n v="26.179956695531477"/>
    <n v="30.738241210400197"/>
    <n v="-27409.220680000028"/>
    <n v="-12.480947222916672"/>
    <n v="1.6060852095092955"/>
    <n v="1.6637457844221957"/>
    <n v="1.6060852095092955"/>
    <n v="1.6637457844221957"/>
    <n v="2.4954078091162641E-2"/>
    <n v="2.6100694311670614E-2"/>
    <n v="3.1989160949856162E-2"/>
    <n v="3.3406361228691908E-2"/>
    <m/>
    <m/>
    <n v="26.179956695531477"/>
    <n v="0"/>
    <m/>
    <n v="0"/>
    <m/>
    <n v="-27409.220679999999"/>
    <n v="-12.480947222916649"/>
    <n v="4.9600176717919719"/>
    <n v="277.24365293905015"/>
    <n v="231.17471235149276"/>
    <n v="43.683153034985637"/>
    <n v="4.9600176717919719"/>
    <n v="-70.441833082473423"/>
    <n v="-1328.3013133317049"/>
    <n v="-374.06769555813446"/>
    <s v="Grandes"/>
    <n v="2024"/>
    <n v="3"/>
    <d v="2025-11-04T00:00:00"/>
    <x v="52"/>
    <x v="25"/>
  </r>
  <r>
    <n v="2025"/>
    <n v="9"/>
    <n v="902"/>
    <x v="49"/>
    <s v="Pensiones ISSSTE"/>
    <n v="30"/>
    <s v="624b60c58c9d8bfb6ff1886c2fd605d2adeb6ea4da576068201b6c6958ce93f4"/>
    <s v="1fdf26a6fd55ee3b01ed15163fbd21c844fce1e79898ad2d3ed4519ab872f9ee"/>
    <x v="1"/>
    <n v="3523494.2278299998"/>
    <n v="2483852.2675599996"/>
    <n v="4036827.8169399998"/>
    <n v="2898630.0087599996"/>
    <n v="2232119.63423"/>
    <n v="2023548.8572999998"/>
    <n v="2920902.1006099996"/>
    <n v="2632961.3754700003"/>
    <n v="35081594.755000003"/>
    <n v="34439164.060000002"/>
    <n v="141.197"/>
    <n v="136.08000000000001"/>
    <n v="0"/>
    <n v="0"/>
    <n v="2232119.63423"/>
    <n v="2023548.8573"/>
    <n v="-69936.433759999985"/>
    <n v="-438397.21249000001"/>
    <n v="0"/>
    <n v="0"/>
    <n v="0"/>
    <n v="0"/>
    <n v="3523494.2278299998"/>
    <n v="2483852.2675600001"/>
    <s v="Pensiones ISSSTE"/>
    <s v="Pensiones"/>
    <s v="Pensiones ISSSTE"/>
    <x v="48"/>
    <x v="1"/>
    <n v="11966941.465"/>
    <n v="13199642.61585"/>
    <n v="770211891.61088026"/>
    <n v="686509089.51392007"/>
    <n v="736376107.87258017"/>
    <n v="657385268.86126006"/>
    <n v="9893543.1929100007"/>
    <n v="7650776.4381099995"/>
    <n v="5710234.8659799993"/>
    <n v="5063460.5881500002"/>
    <n v="11966941.465"/>
    <n v="13199642.61585"/>
    <n v="35.614078385537731"/>
    <n v="32.465362014598284"/>
    <n v="1039641.9602700002"/>
    <n v="41.856030402777833"/>
    <n v="29.443565326489207"/>
    <n v="18.817572110455586"/>
    <n v="29.443565326489207"/>
    <n v="18.817572110455586"/>
    <n v="0.45747076437117756"/>
    <n v="0.47849111210431783"/>
    <n v="0.36180908679864399"/>
    <n v="0.37783813924863169"/>
    <m/>
    <m/>
    <n v="35.614078385537731"/>
    <n v="0"/>
    <m/>
    <n v="0"/>
    <m/>
    <n v="1039641.9602699997"/>
    <n v="41.856030402777812"/>
    <n v="10.307177717877991"/>
    <n v="63.349603827921875"/>
    <n v="81.46816474265691"/>
    <n v="39.089804300841493"/>
    <n v="10.30717771787797"/>
    <n v="-84.047244880327511"/>
    <n v="-3191.640628817217"/>
    <n v="-461.57886036881627"/>
    <s v="Grandes"/>
    <n v="2024"/>
    <n v="3"/>
    <d v="2025-11-04T00:00:00"/>
    <x v="48"/>
    <x v="1"/>
  </r>
  <r>
    <n v="2025"/>
    <n v="9"/>
    <n v="902"/>
    <x v="49"/>
    <s v="ISSSTE Muerte (invalidez y vida)"/>
    <n v="30"/>
    <s v="624b60c58c9d8bfb6ff1886c2fd605d2adeb6ea4da576068201b6c6958ce93f4"/>
    <s v="1fdf26a6fd55ee3b01ed15163fbd21c844fce1e79898ad2d3ed4519ab872f9ee"/>
    <x v="13"/>
    <n v="878649.55039999995"/>
    <n v="900325.62226999993"/>
    <n v="1088461.3108899998"/>
    <n v="1125927.7709299999"/>
    <n v="651582.02957999997"/>
    <n v="595890.67476999993"/>
    <n v="849687.07486000005"/>
    <n v="767824.52102999995"/>
    <n v="35081594.755000003"/>
    <n v="34439164.060000002"/>
    <n v="141.197"/>
    <n v="136.08000000000001"/>
    <n v="0"/>
    <n v="0"/>
    <n v="651582.02958000009"/>
    <n v="595890.67476999993"/>
    <n v="-28765.827859999998"/>
    <n v="-118906.97762000001"/>
    <n v="0"/>
    <n v="0"/>
    <n v="0"/>
    <n v="0"/>
    <n v="878649.55039999995"/>
    <n v="900325.62226999993"/>
    <s v="ISSSTE Muerte (invalidez y vida)"/>
    <s v="Pensiones"/>
    <s v="Pensiones ISSSTE"/>
    <x v="53"/>
    <x v="1"/>
    <n v="11966941.465"/>
    <n v="13199642.61585"/>
    <n v="770211891.61088026"/>
    <n v="686509089.51392007"/>
    <n v="736376107.87258017"/>
    <n v="657385268.86126006"/>
    <n v="1894542.8421"/>
    <n v="1933608.52584"/>
    <n v="1415779.3270700001"/>
    <n v="1277276.7202300001"/>
    <n v="11966941.465"/>
    <n v="13199642.61585"/>
    <n v="46.377919299310413"/>
    <n v="46.561938998426768"/>
    <n v="-21676.071869999985"/>
    <n v="-2.4075813609911401"/>
    <n v="7.3423067453768978"/>
    <n v="6.8208333245999997"/>
    <n v="7.3423067453768978"/>
    <n v="6.8208333245999997"/>
    <n v="0.11407893853239851"/>
    <n v="0.11932075755940173"/>
    <n v="0.13114547731734649"/>
    <n v="0.13695555177705268"/>
    <m/>
    <m/>
    <n v="46.377919299310413"/>
    <n v="0"/>
    <m/>
    <n v="0"/>
    <m/>
    <n v="-21676.071869999985"/>
    <n v="-2.4075813609911401"/>
    <n v="9.3459013822452697"/>
    <n v="74.157214248089147"/>
    <n v="66.18612866615689"/>
    <n v="46.022852369830083"/>
    <n v="9.345901382245291"/>
    <n v="-75.808124606506169"/>
    <n v="-2265.1252477459557"/>
    <n v="-501.14020783063944"/>
    <s v="Grandes"/>
    <n v="2024"/>
    <n v="3"/>
    <d v="2025-11-04T00:00:00"/>
    <x v="53"/>
    <x v="13"/>
  </r>
  <r>
    <n v="2025"/>
    <n v="9"/>
    <n v="902"/>
    <x v="49"/>
    <s v="Pensiones Total"/>
    <n v="30"/>
    <s v="624b60c58c9d8bfb6ff1886c2fd605d2adeb6ea4da576068201b6c6958ce93f4"/>
    <s v="1fdf26a6fd55ee3b01ed15163fbd21c844fce1e79898ad2d3ed4519ab872f9ee"/>
    <x v="1"/>
    <n v="11966941.465"/>
    <n v="13199642.61585"/>
    <n v="15373395.079399999"/>
    <n v="16319448.958409999"/>
    <n v="11714029.66419"/>
    <n v="10886376.04692"/>
    <n v="15468106.649990002"/>
    <n v="14275542.919310002"/>
    <n v="35081594.755000003"/>
    <n v="34439164.060000002"/>
    <n v="141.197"/>
    <n v="136.08000000000001"/>
    <n v="0"/>
    <n v="0"/>
    <n v="11714029.66419"/>
    <n v="10886376.04692"/>
    <n v="-3823.8734100000001"/>
    <n v="-2043246.3222999999"/>
    <n v="0"/>
    <n v="0"/>
    <n v="0"/>
    <n v="0"/>
    <n v="11966941.465"/>
    <n v="13199642.61585"/>
    <s v="Pensiones Total"/>
    <s v="Totales"/>
    <s v="Pensiones Total"/>
    <x v="45"/>
    <x v="1"/>
    <n v="11966941.465"/>
    <n v="13199642.61585"/>
    <n v="770211891.61088026"/>
    <n v="686509089.51392007"/>
    <n v="736376107.87258017"/>
    <n v="657385268.86126006"/>
    <n v="33835783.738299996"/>
    <n v="29123820.652660001"/>
    <n v="26028311.672510002"/>
    <n v="23525303.048969999"/>
    <n v="11966941.465"/>
    <n v="13199642.61585"/>
    <n v="35.36770880662111"/>
    <n v="45.322496568266779"/>
    <n v="-1232701.1508499999"/>
    <n v="-9.3388979287195575"/>
    <n v="100"/>
    <n v="100"/>
    <n v="100"/>
    <n v="100"/>
    <n v="1.553720683274757"/>
    <n v="1.6251126750395215"/>
    <n v="1.9227192789531677"/>
    <n v="2.0079005784103994"/>
    <m/>
    <m/>
    <n v="35.36770880662111"/>
    <n v="0"/>
    <m/>
    <n v="0"/>
    <m/>
    <n v="-1232701.1508499999"/>
    <n v="-9.3388979287195575"/>
    <n v="7.6026550406015136"/>
    <n v="97.886579444299144"/>
    <n v="82.474778778084087"/>
    <n v="45.004953880899855"/>
    <n v="7.6026550406015136"/>
    <n v="-99.812853038409216"/>
    <n v="-306339.36870284623"/>
    <n v="-532.79802479544639"/>
    <s v="Grandes"/>
    <n v="2024"/>
    <n v="3"/>
    <d v="2025-11-04T00:00:00"/>
    <x v="45"/>
    <x v="1"/>
  </r>
  <r>
    <n v="2025"/>
    <n v="9"/>
    <n v="902"/>
    <x v="49"/>
    <s v="IMSS Jubilacion (retiro, cesantia y vejez)"/>
    <n v="30"/>
    <s v="624b60c58c9d8bfb6ff1886c2fd605d2adeb6ea4da576068201b6c6958ce93f4"/>
    <s v="1fdf26a6fd55ee3b01ed15163fbd21c844fce1e79898ad2d3ed4519ab872f9ee"/>
    <x v="13"/>
    <n v="380603.35354000004"/>
    <n v="445363.97817000002"/>
    <n v="460145.90875000006"/>
    <n v="506924.82991999999"/>
    <n v="166808.83196000001"/>
    <n v="138540.71934000004"/>
    <n v="216512.22533999992"/>
    <n v="176052.24549999999"/>
    <n v="35081594.755000003"/>
    <n v="34439164.060000002"/>
    <n v="141.197"/>
    <n v="136.08000000000001"/>
    <n v="0"/>
    <n v="0"/>
    <n v="166808.83196000001"/>
    <n v="138540.71934000001"/>
    <n v="60234.894189999999"/>
    <n v="11805.12118"/>
    <n v="0"/>
    <n v="0"/>
    <n v="0"/>
    <n v="0"/>
    <n v="380603.35353999992"/>
    <n v="445363.97817000002"/>
    <s v="IMSS Jubilacion (retiro, cesantia y vejez)"/>
    <s v="Pensiones"/>
    <s v="Pensiones IMSS"/>
    <x v="51"/>
    <x v="1"/>
    <n v="11966941.465"/>
    <n v="13199642.61585"/>
    <n v="770211891.61088026"/>
    <n v="686509089.51392007"/>
    <n v="736376107.87258017"/>
    <n v="657385268.86126006"/>
    <n v="889534.6317400001"/>
    <n v="780300.64378000004"/>
    <n v="307548.54484000005"/>
    <n v="243498.39747000003"/>
    <n v="11966941.465"/>
    <n v="13199642.61585"/>
    <n v="42.78679434835604"/>
    <n v="57.075946523961484"/>
    <n v="-64760.624629999977"/>
    <n v="-14.541055811496317"/>
    <n v="3.1804563818847096"/>
    <n v="3.3740608827939882"/>
    <n v="3.1804563818847096"/>
    <n v="3.3740608827939882"/>
    <n v="4.9415408627874732E-2"/>
    <n v="5.1685999786111776E-2"/>
    <n v="6.4873719077097464E-2"/>
    <n v="6.774778798153952E-2"/>
    <m/>
    <m/>
    <n v="42.786794348356025"/>
    <n v="0"/>
    <m/>
    <n v="0"/>
    <m/>
    <n v="-64760.624630000093"/>
    <n v="-14.541055811496339"/>
    <n v="20.404190735162643"/>
    <n v="43.827472986905512"/>
    <n v="31.107302370807734"/>
    <n v="54.238212067230272"/>
    <n v="20.404190735162665"/>
    <n v="410.24376007294825"/>
    <n v="276.9305635929764"/>
    <n v="1173.5645676785846"/>
    <s v="Grandes"/>
    <n v="2024"/>
    <n v="3"/>
    <d v="2025-11-04T00:00:00"/>
    <x v="51"/>
    <x v="13"/>
  </r>
  <r>
    <n v="2025"/>
    <n v="9"/>
    <n v="902"/>
    <x v="49"/>
    <s v="IMSS Muerte (invalidez y vida)"/>
    <n v="30"/>
    <s v="624b60c58c9d8bfb6ff1886c2fd605d2adeb6ea4da576068201b6c6958ce93f4"/>
    <s v="1fdf26a6fd55ee3b01ed15163fbd21c844fce1e79898ad2d3ed4519ab872f9ee"/>
    <x v="25"/>
    <n v="3268441.3005599999"/>
    <n v="4145238.3314499999"/>
    <n v="4464156.7271300005"/>
    <n v="5303341.6781099988"/>
    <n v="5541414.9687399995"/>
    <n v="5240177.6614799993"/>
    <n v="7345536.3466099994"/>
    <n v="6909407.9159399997"/>
    <n v="35081594.755000003"/>
    <n v="34439164.060000002"/>
    <n v="141.197"/>
    <n v="136.08000000000001"/>
    <n v="0"/>
    <n v="0"/>
    <n v="5541414.9687399995"/>
    <n v="5240177.6614799993"/>
    <n v="-890420.24194000009"/>
    <n v="-2016469.9963"/>
    <n v="0"/>
    <n v="0"/>
    <n v="0"/>
    <n v="0"/>
    <n v="3268441.3005600004"/>
    <n v="4145238.3314499995"/>
    <s v="IMSS Muerte (invalidez y vida)"/>
    <s v="Pensiones"/>
    <s v="Pensiones IMSS"/>
    <x v="47"/>
    <x v="1"/>
    <n v="11966941.465"/>
    <n v="13199642.61585"/>
    <n v="770211891.61088026"/>
    <n v="686509089.51392007"/>
    <n v="736376107.87258017"/>
    <n v="657385268.86126006"/>
    <n v="11124555.437059999"/>
    <n v="10033510.22236"/>
    <n v="11838885.316400001"/>
    <n v="10996134.72649"/>
    <n v="11966941.465"/>
    <n v="13199642.61585"/>
    <n v="29.380421708103643"/>
    <n v="41.313939384964229"/>
    <n v="-876797.03089000005"/>
    <n v="-21.151908787432671"/>
    <n v="27.312252759982897"/>
    <n v="31.404170946813657"/>
    <n v="27.312252759982897"/>
    <n v="31.404170946813657"/>
    <n v="0.42435612020013497"/>
    <n v="0.44385488144131358"/>
    <n v="0.60381404918979575"/>
    <n v="0.63056453008606206"/>
    <m/>
    <m/>
    <n v="29.380421708103651"/>
    <n v="0"/>
    <m/>
    <n v="0"/>
    <m/>
    <n v="-876797.03088999912"/>
    <n v="-21.151908787432649"/>
    <n v="5.7486086678771198"/>
    <n v="169.54304694995008"/>
    <n v="126.41438784647615"/>
    <n v="46.806897952323837"/>
    <n v="5.7486086678771198"/>
    <n v="-55.842623814198923"/>
    <n v="-622.33703904424499"/>
    <n v="-259.86886346413024"/>
    <s v="Grandes"/>
    <n v="2024"/>
    <n v="3"/>
    <d v="2025-11-04T00:00:00"/>
    <x v="47"/>
    <x v="25"/>
  </r>
  <r>
    <n v="2025"/>
    <n v="9"/>
    <n v="701"/>
    <x v="50"/>
    <s v="Total General Sin Pensiones"/>
    <n v="243"/>
    <s v="72440a20f54075ac43f51a2cf0dbb2a14366b38a5c01b110ae174abc1cb44238"/>
    <s v="1fdf26a6fd55ee3b01ed15163fbd21c844fce1e79898ad2d3ed4519ab872f9ee"/>
    <x v="15"/>
    <n v="3324020.0512399999"/>
    <n v="2340553.6933599999"/>
    <n v="4102144.6564199999"/>
    <n v="3028776.3218899998"/>
    <n v="1952883.0484199999"/>
    <n v="1467782.9120400001"/>
    <n v="2385800.8234899999"/>
    <n v="1829323.2568700004"/>
    <n v="35081594.755000003"/>
    <n v="34439164.060000002"/>
    <n v="141.197"/>
    <n v="136.08000000000001"/>
    <n v="0"/>
    <n v="0"/>
    <n v="1474667.0647400001"/>
    <n v="1093018.98554"/>
    <n v="2415451.4965300001"/>
    <n v="1610861.1368100001"/>
    <n v="0"/>
    <n v="0"/>
    <n v="0"/>
    <n v="0"/>
    <n v="0"/>
    <n v="0"/>
    <s v="Total General Sin Pensiones"/>
    <s v="Totales"/>
    <s v="Total General Sin Pensiones"/>
    <x v="25"/>
    <x v="1"/>
    <n v="3324020.0512399999"/>
    <n v="2340553.6933599999"/>
    <n v="770211891.61088026"/>
    <n v="686509089.51392007"/>
    <n v="736376107.87258017"/>
    <n v="657385268.86126006"/>
    <n v="736376107.87258017"/>
    <n v="657385268.86126006"/>
    <n v="388158878.08341002"/>
    <n v="368517055.66387999"/>
    <n v="3324020.0512399999"/>
    <n v="2340553.6933599999"/>
    <n v="0.45140248518426623"/>
    <n v="0.35603987558382139"/>
    <n v="983466.35788000003"/>
    <n v="42.018534360909165"/>
    <n v="100"/>
    <n v="100"/>
    <n v="100"/>
    <n v="100"/>
    <n v="0.43157215403255972"/>
    <n v="0.45140248518426623"/>
    <n v="0.34093557231954774"/>
    <n v="0.35603987558382139"/>
    <m/>
    <m/>
    <m/>
    <n v="0"/>
    <m/>
    <n v="0"/>
    <m/>
    <n v="0"/>
    <m/>
    <n v="33.049855833638418"/>
    <n v="58.750639837190278"/>
    <n v="62.710926743701954"/>
    <n v="0.50311435823975981"/>
    <n v="34.91687557572012"/>
    <n v="49.947841023301123"/>
    <n v="61.051404545215824"/>
    <n v="67.853085567916395"/>
    <s v="Resto"/>
    <n v="2024"/>
    <n v="3"/>
    <d v="2025-11-04T00:00:00"/>
    <x v="25"/>
    <x v="15"/>
  </r>
  <r>
    <n v="2025"/>
    <n v="9"/>
    <n v="701"/>
    <x v="50"/>
    <s v="Salud"/>
    <n v="243"/>
    <s v="72440a20f54075ac43f51a2cf0dbb2a14366b38a5c01b110ae174abc1cb44238"/>
    <s v="1fdf26a6fd55ee3b01ed15163fbd21c844fce1e79898ad2d3ed4519ab872f9ee"/>
    <x v="13"/>
    <n v="2038019.44832"/>
    <n v="1605705.59776"/>
    <n v="2568539.4542199997"/>
    <n v="2082986.06602"/>
    <n v="1287450.0133100001"/>
    <n v="961893.86917999992"/>
    <n v="1586448.5886199998"/>
    <n v="1212659.1522199998"/>
    <n v="35081594.755000003"/>
    <n v="34439164.060000002"/>
    <n v="141.197"/>
    <n v="136.08000000000001"/>
    <n v="0"/>
    <n v="0"/>
    <n v="898404.73127999995"/>
    <n v="654975.09607000009"/>
    <n v="1355139.8041400001"/>
    <n v="1015726.34458"/>
    <n v="0"/>
    <n v="0"/>
    <n v="0"/>
    <n v="0"/>
    <n v="0"/>
    <n v="0"/>
    <s v="Salud"/>
    <s v="Accidentes y Enfermedades"/>
    <s v="Salud"/>
    <x v="30"/>
    <x v="1"/>
    <n v="3324020.0512399999"/>
    <n v="2340553.6933599999"/>
    <n v="770211891.61088026"/>
    <n v="686509089.51392007"/>
    <n v="736376107.87258017"/>
    <n v="657385268.86126006"/>
    <n v="3492067.6270599999"/>
    <n v="3648127.9097899995"/>
    <n v="2693586.2428799998"/>
    <n v="2373173.3838999998"/>
    <n v="3324020.0512399999"/>
    <n v="2340553.6933599999"/>
    <n v="58.361396913605169"/>
    <n v="44.014509289846437"/>
    <n v="432313.85055999993"/>
    <n v="26.923606118275266"/>
    <n v="61.311887921967632"/>
    <n v="68.603664266078724"/>
    <n v="61.311887921967632"/>
    <n v="68.603664266078724"/>
    <n v="0.26460503538286451"/>
    <n v="0.27676338579315385"/>
    <n v="0.2338942953977366"/>
    <n v="0.2442564008988892"/>
    <m/>
    <m/>
    <m/>
    <n v="0"/>
    <m/>
    <n v="0"/>
    <m/>
    <n v="0"/>
    <m/>
    <n v="33.845328945440926"/>
    <n v="63.171625490192618"/>
    <n v="59.904746581307698"/>
    <n v="47.796873655452373"/>
    <n v="37.16624291070503"/>
    <n v="33.415836989080617"/>
    <n v="66.296091999905954"/>
    <n v="64.483421106974475"/>
    <s v="Grandes"/>
    <n v="2024"/>
    <n v="3"/>
    <d v="2025-11-04T00:00:00"/>
    <x v="30"/>
    <x v="13"/>
  </r>
  <r>
    <n v="2025"/>
    <n v="9"/>
    <n v="701"/>
    <x v="50"/>
    <s v="Total General"/>
    <n v="243"/>
    <s v="72440a20f54075ac43f51a2cf0dbb2a14366b38a5c01b110ae174abc1cb44238"/>
    <s v="1fdf26a6fd55ee3b01ed15163fbd21c844fce1e79898ad2d3ed4519ab872f9ee"/>
    <x v="18"/>
    <n v="3324020.0512399999"/>
    <n v="2340553.6933599999"/>
    <n v="4102144.6564199999"/>
    <n v="3028776.3218899998"/>
    <n v="1952883.0484199999"/>
    <n v="1467782.9120400001"/>
    <n v="2385800.8234899999"/>
    <n v="1829323.2568700004"/>
    <n v="35081594.755000003"/>
    <n v="34439164.060000002"/>
    <n v="141.197"/>
    <n v="136.08000000000001"/>
    <n v="0"/>
    <n v="0"/>
    <n v="1474667.0647400001"/>
    <n v="1093018.98554"/>
    <n v="2415451.4965300001"/>
    <n v="1610861.1368100001"/>
    <n v="0"/>
    <n v="0"/>
    <n v="0"/>
    <n v="0"/>
    <n v="0"/>
    <n v="0"/>
    <s v="Total General"/>
    <s v="Totales"/>
    <s v="Total General"/>
    <x v="26"/>
    <x v="1"/>
    <n v="3324020.0512399999"/>
    <n v="2340553.6933599999"/>
    <n v="770211891.61088026"/>
    <n v="686509089.51392007"/>
    <n v="736376107.87258017"/>
    <n v="657385268.86126006"/>
    <n v="770211891.61088026"/>
    <n v="686509089.51392007"/>
    <n v="414187189.75591999"/>
    <n v="392042358.71284997"/>
    <n v="3324020.0512399999"/>
    <n v="2340553.6933599999"/>
    <n v="0.43157215403255972"/>
    <n v="0.34093557231954774"/>
    <n v="983466.35788000003"/>
    <n v="42.018534360909165"/>
    <n v="100"/>
    <n v="100"/>
    <n v="100"/>
    <n v="100"/>
    <n v="0.43157215403255972"/>
    <n v="0.45140248518426623"/>
    <n v="0.34093557231954774"/>
    <n v="0.35603987558382139"/>
    <m/>
    <m/>
    <m/>
    <n v="0"/>
    <m/>
    <n v="0"/>
    <m/>
    <n v="0"/>
    <m/>
    <n v="33.049855833638418"/>
    <n v="58.750639837190278"/>
    <n v="62.710926743701954"/>
    <n v="0.47149769397040775"/>
    <n v="34.91687557572012"/>
    <n v="49.947841023301123"/>
    <n v="61.051404545215824"/>
    <n v="67.853085567916395"/>
    <s v="Resto"/>
    <n v="2024"/>
    <n v="3"/>
    <d v="2025-11-04T00:00:00"/>
    <x v="26"/>
    <x v="18"/>
  </r>
  <r>
    <n v="2025"/>
    <n v="9"/>
    <n v="701"/>
    <x v="50"/>
    <s v="GMM. Individual"/>
    <n v="243"/>
    <s v="72440a20f54075ac43f51a2cf0dbb2a14366b38a5c01b110ae174abc1cb44238"/>
    <s v="1fdf26a6fd55ee3b01ed15163fbd21c844fce1e79898ad2d3ed4519ab872f9ee"/>
    <x v="14"/>
    <n v="324719.03087000002"/>
    <n v="305762.58052999998"/>
    <n v="414849.29528000002"/>
    <n v="389950.25444000005"/>
    <n v="235362.23318000001"/>
    <n v="197409.64887"/>
    <n v="298789.83567"/>
    <n v="236857.76412000001"/>
    <n v="35081594.755000003"/>
    <n v="34439164.060000002"/>
    <n v="141.197"/>
    <n v="136.08000000000001"/>
    <n v="0"/>
    <n v="0"/>
    <n v="156019.21383000002"/>
    <n v="138016.49083000002"/>
    <n v="232608.00886"/>
    <n v="202562.10593000002"/>
    <n v="0"/>
    <n v="0"/>
    <n v="0"/>
    <n v="0"/>
    <n v="0"/>
    <n v="0"/>
    <s v="GMM. Individual"/>
    <s v="Accidentes y Enfermedades"/>
    <s v="Gastos Medicos"/>
    <x v="38"/>
    <x v="1"/>
    <n v="3324020.0512399999"/>
    <n v="2340553.6933599999"/>
    <n v="770211891.61088026"/>
    <n v="686509089.51392007"/>
    <n v="736376107.87258017"/>
    <n v="657385268.86126006"/>
    <n v="64432853.400370002"/>
    <n v="58098326.261530012"/>
    <n v="45110846.690220006"/>
    <n v="40981977.13877999"/>
    <n v="3324020.0512399999"/>
    <n v="2340553.6933599999"/>
    <n v="0.50396500191024496"/>
    <n v="0.52628466292403608"/>
    <n v="18956.450340000039"/>
    <n v="6.1997286610877778"/>
    <n v="9.7688649847002615"/>
    <n v="13.063685802100105"/>
    <n v="9.7688649847002615"/>
    <n v="13.063685802100105"/>
    <n v="4.2159701039003399E-2"/>
    <n v="4.4096899315232564E-2"/>
    <n v="4.4538751955417503E-2"/>
    <n v="4.6511930676458556E-2"/>
    <m/>
    <m/>
    <m/>
    <n v="0"/>
    <m/>
    <n v="0"/>
    <m/>
    <n v="0"/>
    <m/>
    <n v="19.225293458169766"/>
    <n v="72.481810674726461"/>
    <n v="64.563050366665493"/>
    <n v="0.52174199876196592"/>
    <n v="13.043892720163864"/>
    <n v="14.832933727684994"/>
    <n v="67.073878751914961"/>
    <n v="68.135394918186122"/>
    <s v="Medianas"/>
    <n v="2024"/>
    <n v="3"/>
    <d v="2025-11-04T00:00:00"/>
    <x v="38"/>
    <x v="14"/>
  </r>
  <r>
    <n v="2025"/>
    <n v="9"/>
    <n v="701"/>
    <x v="50"/>
    <s v="GMM. Gpo y Col"/>
    <n v="243"/>
    <s v="72440a20f54075ac43f51a2cf0dbb2a14366b38a5c01b110ae174abc1cb44238"/>
    <s v="1fdf26a6fd55ee3b01ed15163fbd21c844fce1e79898ad2d3ed4519ab872f9ee"/>
    <x v="8"/>
    <n v="961281.57204999996"/>
    <n v="429085.51506999996"/>
    <n v="1118755.90692"/>
    <n v="555840.00142999995"/>
    <n v="430070.80192999996"/>
    <n v="308479.39399000001"/>
    <n v="500562.39919999999"/>
    <n v="379806.34053000004"/>
    <n v="35081594.755000003"/>
    <n v="34439164.060000002"/>
    <n v="141.197"/>
    <n v="136.08000000000001"/>
    <n v="0"/>
    <n v="0"/>
    <n v="420243.11962999997"/>
    <n v="300027.39863999997"/>
    <n v="827703.68352999992"/>
    <n v="392572.6863"/>
    <n v="0"/>
    <n v="0"/>
    <n v="0"/>
    <n v="0"/>
    <n v="0"/>
    <n v="0"/>
    <s v="GMM. Gpo y Col"/>
    <s v="Accidentes y Enfermedades"/>
    <s v="Gastos Medicos"/>
    <x v="29"/>
    <x v="1"/>
    <n v="3324020.0512399999"/>
    <n v="2340553.6933599999"/>
    <n v="770211891.61088026"/>
    <n v="686509089.51392007"/>
    <n v="736376107.87258017"/>
    <n v="657385268.86126006"/>
    <n v="68170459.903579995"/>
    <n v="59480952.036400005"/>
    <n v="49387857.180560008"/>
    <n v="46483201.02234"/>
    <n v="3324020.0512399999"/>
    <n v="2340553.6933599999"/>
    <n v="1.4101145472828445"/>
    <n v="0.72138306530032759"/>
    <n v="532196.05697999999"/>
    <n v="124.03030125432663"/>
    <n v="28.9192470933321"/>
    <n v="18.332649931821173"/>
    <n v="28.9192470933321"/>
    <n v="18.332649931821173"/>
    <n v="0.12480741761069178"/>
    <n v="0.13054220007587977"/>
    <n v="6.2502524966393691E-2"/>
    <n v="6.5271544008473611E-2"/>
    <m/>
    <m/>
    <m/>
    <n v="0"/>
    <m/>
    <n v="0"/>
    <m/>
    <n v="0"/>
    <m/>
    <n v="39.416379281379662"/>
    <n v="44.739316183170345"/>
    <n v="71.892287936980452"/>
    <n v="0.87080271646060392"/>
    <n v="40.068247611694183"/>
    <n v="110.84087416552393"/>
    <n v="50.772169798464887"/>
    <n v="76.425948393852877"/>
    <s v="Medianas"/>
    <n v="2024"/>
    <n v="3"/>
    <d v="2025-11-04T00:00:00"/>
    <x v="29"/>
    <x v="8"/>
  </r>
  <r>
    <n v="2025"/>
    <n v="9"/>
    <n v="701"/>
    <x v="50"/>
    <s v="Salud Individual"/>
    <n v="243"/>
    <s v="72440a20f54075ac43f51a2cf0dbb2a14366b38a5c01b110ae174abc1cb44238"/>
    <s v="1fdf26a6fd55ee3b01ed15163fbd21c844fce1e79898ad2d3ed4519ab872f9ee"/>
    <x v="13"/>
    <n v="1823432.45013"/>
    <n v="1577806.11845"/>
    <n v="2347239.5870900005"/>
    <n v="2047046.8134099999"/>
    <n v="1179152.7798300001"/>
    <n v="929135.37829999998"/>
    <n v="1470585.7307900002"/>
    <n v="1168491.6627999998"/>
    <n v="35081594.755000003"/>
    <n v="34439164.060000002"/>
    <n v="141.197"/>
    <n v="136.08000000000001"/>
    <n v="0"/>
    <n v="0"/>
    <n v="796986.50448999996"/>
    <n v="622248.75049000001"/>
    <n v="1194613.0907600001"/>
    <n v="975410.22028999997"/>
    <n v="0"/>
    <n v="0"/>
    <n v="0"/>
    <n v="0"/>
    <n v="0"/>
    <n v="0"/>
    <s v="Salud Individual"/>
    <s v="Accidentes y Enfermedades"/>
    <s v="Salud"/>
    <x v="31"/>
    <x v="1"/>
    <n v="3324020.0512399999"/>
    <n v="2340553.6933599999"/>
    <n v="770211891.61088026"/>
    <n v="686509089.51392007"/>
    <n v="736376107.87258017"/>
    <n v="657385268.86126006"/>
    <n v="2072323.7688199999"/>
    <n v="1808255.37136"/>
    <n v="1386445.2605200002"/>
    <n v="1105964.9052499998"/>
    <n v="3324020.0512399999"/>
    <n v="2340553.6933599999"/>
    <n v="87.989747430647824"/>
    <n v="87.255713072392098"/>
    <n v="245626.33168000006"/>
    <n v="15.567586461212212"/>
    <n v="54.85624099799827"/>
    <n v="67.411660878626051"/>
    <n v="54.85624099799827"/>
    <n v="67.411660878626051"/>
    <n v="0.23674426089635328"/>
    <n v="0.24762243514363452"/>
    <n v="0.22983033182665641"/>
    <n v="0.24001239352124776"/>
    <m/>
    <m/>
    <m/>
    <n v="0"/>
    <m/>
    <n v="0"/>
    <m/>
    <n v="0"/>
    <m/>
    <n v="26.90860851595669"/>
    <n v="64.666655446761041"/>
    <n v="58.887804238759131"/>
    <n v="85.048635774321667"/>
    <n v="28.081656067995286"/>
    <n v="22.472890473182527"/>
    <n v="66.715031892289559"/>
    <n v="63.793544249003133"/>
    <s v="Grandes"/>
    <n v="2024"/>
    <n v="3"/>
    <d v="2025-11-04T00:00:00"/>
    <x v="31"/>
    <x v="13"/>
  </r>
  <r>
    <n v="2025"/>
    <n v="9"/>
    <n v="701"/>
    <x v="50"/>
    <s v="Accidentes y Enfermedades Total"/>
    <n v="243"/>
    <s v="72440a20f54075ac43f51a2cf0dbb2a14366b38a5c01b110ae174abc1cb44238"/>
    <s v="1fdf26a6fd55ee3b01ed15163fbd21c844fce1e79898ad2d3ed4519ab872f9ee"/>
    <x v="0"/>
    <n v="3324020.0512399999"/>
    <n v="2340553.6933599999"/>
    <n v="4102144.6564199999"/>
    <n v="3028776.3218899998"/>
    <n v="1952883.0484199999"/>
    <n v="1467782.9120400001"/>
    <n v="2385800.8234899999"/>
    <n v="1829323.2568700004"/>
    <n v="35081594.755000003"/>
    <n v="34439164.060000002"/>
    <n v="141.197"/>
    <n v="136.08000000000001"/>
    <n v="0"/>
    <n v="0"/>
    <n v="1474667.0647400001"/>
    <n v="1093018.98554"/>
    <n v="2415451.4965300001"/>
    <n v="1610861.1368100001"/>
    <n v="0"/>
    <n v="0"/>
    <n v="0"/>
    <n v="0"/>
    <n v="0"/>
    <n v="0"/>
    <s v="Accidentes y Enfermedades Total"/>
    <s v="Totales"/>
    <s v="Accidentes y Enfermedades Total"/>
    <x v="2"/>
    <x v="1"/>
    <n v="3324020.0512399999"/>
    <n v="2340553.6933599999"/>
    <n v="770211891.61088026"/>
    <n v="686509089.51392007"/>
    <n v="736376107.87258017"/>
    <n v="657385268.86126006"/>
    <n v="141339793.77810001"/>
    <n v="126298754.30562"/>
    <n v="98393742.550229996"/>
    <n v="90991856.303689986"/>
    <n v="3324020.0512399999"/>
    <n v="2340553.6933599999"/>
    <n v="2.3517934775386959"/>
    <n v="1.8531882647838998"/>
    <n v="983466.35788000003"/>
    <n v="42.018534360909165"/>
    <n v="100"/>
    <n v="100"/>
    <n v="100"/>
    <n v="100"/>
    <n v="0.43157215403255972"/>
    <n v="0.45140248518426623"/>
    <n v="0.34093557231954774"/>
    <n v="0.35603987558382139"/>
    <m/>
    <m/>
    <m/>
    <n v="0"/>
    <m/>
    <n v="0"/>
    <m/>
    <n v="0"/>
    <m/>
    <n v="33.049855833638418"/>
    <n v="58.750639837190278"/>
    <n v="62.710926743701954"/>
    <n v="1.984763459346059"/>
    <n v="34.91687557572012"/>
    <n v="49.947841023301123"/>
    <n v="61.051404545215824"/>
    <n v="67.853085567916395"/>
    <s v="Medianas"/>
    <n v="2024"/>
    <n v="3"/>
    <d v="2025-11-04T00:00:00"/>
    <x v="2"/>
    <x v="0"/>
  </r>
  <r>
    <n v="2025"/>
    <n v="9"/>
    <n v="701"/>
    <x v="50"/>
    <s v="Salud Gpo y Col"/>
    <n v="243"/>
    <s v="72440a20f54075ac43f51a2cf0dbb2a14366b38a5c01b110ae174abc1cb44238"/>
    <s v="1fdf26a6fd55ee3b01ed15163fbd21c844fce1e79898ad2d3ed4519ab872f9ee"/>
    <x v="25"/>
    <n v="214586.99818999998"/>
    <n v="27899.479309999999"/>
    <n v="221299.86713"/>
    <n v="35939.25261000001"/>
    <n v="108297.23348"/>
    <n v="32758.490879999998"/>
    <n v="115862.85782999998"/>
    <n v="44167.489419999998"/>
    <n v="35081594.755000003"/>
    <n v="34439164.060000002"/>
    <n v="141.197"/>
    <n v="136.08000000000001"/>
    <n v="0"/>
    <n v="0"/>
    <n v="101418.22679"/>
    <n v="32726.345579999997"/>
    <n v="160526.71338"/>
    <n v="40316.12429"/>
    <n v="0"/>
    <n v="0"/>
    <n v="0"/>
    <n v="0"/>
    <n v="0"/>
    <n v="0"/>
    <s v="Salud Gpo y Col"/>
    <s v="Accidentes y Enfermedades"/>
    <s v="Salud"/>
    <x v="27"/>
    <x v="1"/>
    <n v="3324020.0512399999"/>
    <n v="2340553.6933599999"/>
    <n v="770211891.61088026"/>
    <n v="686509089.51392007"/>
    <n v="736376107.87258017"/>
    <n v="657385268.86126006"/>
    <n v="1419743.8582400002"/>
    <n v="1839872.5384300002"/>
    <n v="1307140.9823599996"/>
    <n v="1267208.4786499999"/>
    <n v="3324020.0512399999"/>
    <n v="2340553.6933599999"/>
    <n v="15.114486810037334"/>
    <n v="1.5163810931058941"/>
    <n v="186687.51887999999"/>
    <n v="669.14338008123923"/>
    <n v="6.4556469239693657"/>
    <n v="1.1920033874526794"/>
    <n v="6.4556469239693657"/>
    <n v="1.1920033874526794"/>
    <n v="2.7860774486511274E-2"/>
    <n v="2.914095064951935E-2"/>
    <n v="4.0639635710801895E-3"/>
    <n v="4.2440073776414565E-3"/>
    <m/>
    <m/>
    <m/>
    <n v="0"/>
    <m/>
    <n v="0"/>
    <m/>
    <n v="0"/>
    <m/>
    <n v="230.59286484445036"/>
    <n v="50.46775172469269"/>
    <n v="117.41613711141335"/>
    <n v="8.2850461382117278"/>
    <n v="209.89780555266023"/>
    <n v="298.17000321089148"/>
    <n v="63.178411028650437"/>
    <n v="81.174334478667703"/>
    <s v="Grandes"/>
    <n v="2024"/>
    <n v="3"/>
    <d v="2025-11-04T00:00:00"/>
    <x v="27"/>
    <x v="25"/>
  </r>
  <r>
    <n v="2025"/>
    <n v="9"/>
    <n v="701"/>
    <x v="50"/>
    <s v="Gastos Medicos"/>
    <n v="243"/>
    <s v="72440a20f54075ac43f51a2cf0dbb2a14366b38a5c01b110ae174abc1cb44238"/>
    <s v="1fdf26a6fd55ee3b01ed15163fbd21c844fce1e79898ad2d3ed4519ab872f9ee"/>
    <x v="14"/>
    <n v="1286000.60292"/>
    <n v="734848.0956"/>
    <n v="1533605.2021999999"/>
    <n v="945790.25586999999"/>
    <n v="665433.03510999994"/>
    <n v="505889.04286000005"/>
    <n v="799352.23486999981"/>
    <n v="616664.10465000011"/>
    <n v="35081594.755000003"/>
    <n v="34439164.060000002"/>
    <n v="141.197"/>
    <n v="136.08000000000001"/>
    <n v="0"/>
    <n v="0"/>
    <n v="576262.33345999999"/>
    <n v="438043.88947000005"/>
    <n v="1060311.69239"/>
    <n v="595134.79223000002"/>
    <n v="0"/>
    <n v="0"/>
    <n v="0"/>
    <n v="0"/>
    <n v="0"/>
    <n v="0"/>
    <s v="Gastos Medicos"/>
    <s v="Accidentes y Enfermedades"/>
    <s v="Gastos Medicos"/>
    <x v="28"/>
    <x v="1"/>
    <n v="3324020.0512399999"/>
    <n v="2340553.6933599999"/>
    <n v="770211891.61088026"/>
    <n v="686509089.51392007"/>
    <n v="736376107.87258017"/>
    <n v="657385268.86126006"/>
    <n v="132603313.30395003"/>
    <n v="117579278.29793002"/>
    <n v="94497674.830779999"/>
    <n v="87465178.161119998"/>
    <n v="3324020.0512399999"/>
    <n v="2340553.6933599999"/>
    <n v="0.96981030931878853"/>
    <n v="0.6249809543293795"/>
    <n v="551152.50731999998"/>
    <n v="75.002236601019774"/>
    <n v="38.688112078032368"/>
    <n v="31.396335733921283"/>
    <n v="38.688112078032368"/>
    <n v="31.396335733921283"/>
    <n v="0.16696711864969518"/>
    <n v="0.17463909939111236"/>
    <n v="0.10704127692181122"/>
    <n v="0.11178347468493219"/>
    <m/>
    <m/>
    <m/>
    <n v="0"/>
    <m/>
    <n v="0"/>
    <m/>
    <n v="0"/>
    <m/>
    <n v="31.53734885184145"/>
    <n v="51.744379714835596"/>
    <n v="68.842669102509419"/>
    <n v="0.70417926822179711"/>
    <n v="31.553560570661944"/>
    <n v="78.163284390912295"/>
    <n v="54.348389968337848"/>
    <n v="73.604147361075562"/>
    <s v="Medianas"/>
    <n v="2024"/>
    <n v="3"/>
    <d v="2025-11-04T00:00:00"/>
    <x v="28"/>
    <x v="14"/>
  </r>
  <r>
    <n v="2025"/>
    <n v="9"/>
    <n v="107"/>
    <x v="51"/>
    <s v="Incendio"/>
    <n v="70"/>
    <s v="ff5a1ae012afa5d4c889c50ad427aaf545d31a4fac04ffc1c4d03d403ba4250a"/>
    <s v="1fdf26a6fd55ee3b01ed15163fbd21c844fce1e79898ad2d3ed4519ab872f9ee"/>
    <x v="15"/>
    <n v="15529.249029999999"/>
    <n v="20975.28847"/>
    <n v="19756.817849999999"/>
    <n v="25849.624119999997"/>
    <n v="2713.4979099999991"/>
    <n v="6547.5951400000004"/>
    <n v="2949.7499900000003"/>
    <n v="8586.5939999999991"/>
    <n v="35081594.755000003"/>
    <n v="34439164.060000002"/>
    <n v="141.197"/>
    <n v="136.08000000000001"/>
    <n v="0"/>
    <n v="0"/>
    <n v="1429.22668"/>
    <n v="2271.0532599999997"/>
    <n v="3337.85032"/>
    <n v="5599.3138600000002"/>
    <n v="0"/>
    <n v="0"/>
    <n v="0"/>
    <n v="0"/>
    <n v="0"/>
    <n v="0"/>
    <s v="Incendio"/>
    <s v="Daños Sin Autos"/>
    <s v="Incendio"/>
    <x v="0"/>
    <x v="1"/>
    <n v="431846.40201999998"/>
    <n v="1478140.942319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5.6522648890943883E-2"/>
    <n v="9.0757561986017948E-2"/>
    <n v="-5446.0394400000005"/>
    <n v="-25.964074095043898"/>
    <m/>
    <m/>
    <n v="3.596012137037742"/>
    <n v="1.4190316951155189"/>
    <n v="2.0162307540488545E-3"/>
    <n v="2.1088746448964259E-3"/>
    <n v="3.0553548074434772E-3"/>
    <n v="3.1907147092501698E-3"/>
    <m/>
    <m/>
    <m/>
    <n v="0"/>
    <m/>
    <n v="0"/>
    <m/>
    <n v="0"/>
    <m/>
    <n v="-58.557335143968615"/>
    <n v="17.473465102903301"/>
    <n v="31.215757291561104"/>
    <n v="1.6683811537479269E-2"/>
    <n v="-37.067672292282559"/>
    <n v="-40.388226067398911"/>
    <n v="42.818776846770049"/>
    <n v="40.559492051763634"/>
    <s v="Resto"/>
    <n v="2024"/>
    <n v="3"/>
    <d v="2025-11-04T00:00:00"/>
    <x v="0"/>
    <x v="15"/>
  </r>
  <r>
    <n v="2025"/>
    <n v="9"/>
    <n v="107"/>
    <x v="51"/>
    <s v="Riesgos Catastroficos"/>
    <n v="70"/>
    <s v="ff5a1ae012afa5d4c889c50ad427aaf545d31a4fac04ffc1c4d03d403ba4250a"/>
    <s v="1fdf26a6fd55ee3b01ed15163fbd21c844fce1e79898ad2d3ed4519ab872f9ee"/>
    <x v="15"/>
    <n v="11767.522130000001"/>
    <n v="13002.712170000001"/>
    <n v="14815.40473"/>
    <n v="15991.667110000002"/>
    <n v="2836.1364199999994"/>
    <n v="13602.466029999998"/>
    <n v="5455.8490800000018"/>
    <n v="16957.593039999996"/>
    <n v="35081594.755000003"/>
    <n v="34439164.060000002"/>
    <n v="141.197"/>
    <n v="136.08000000000001"/>
    <n v="0"/>
    <n v="0"/>
    <n v="1956.64354"/>
    <n v="2319.2098099999998"/>
    <n v="2216.0796600000003"/>
    <n v="1911.35753"/>
    <n v="0"/>
    <n v="0"/>
    <n v="0"/>
    <n v="0"/>
    <n v="0"/>
    <n v="0"/>
    <s v="Riesgos Catastroficos"/>
    <s v="Daños Sin Autos"/>
    <s v="Riesgos Catastroficos"/>
    <x v="15"/>
    <x v="1"/>
    <n v="431846.40201999998"/>
    <n v="1478140.9423199999"/>
    <n v="770211891.61088026"/>
    <n v="686509089.51392007"/>
    <n v="736376107.87258017"/>
    <n v="657385268.86126006"/>
    <n v="33259292.609760001"/>
    <n v="29883949.022059996"/>
    <n v="4197920.345660001"/>
    <n v="3819120.5799400005"/>
    <n v="11767.522130000001"/>
    <n v="13002.712170000001"/>
    <n v="3.5381155781247134E-2"/>
    <n v="4.3510689167624884E-2"/>
    <n v="-1235.1900399999995"/>
    <n v="-9.4994799842593061"/>
    <n v="100"/>
    <n v="100"/>
    <n v="2.7249323080975945"/>
    <n v="0.87966659996520613"/>
    <n v="1.5278291932611561E-3"/>
    <n v="1.5980314956166679E-3"/>
    <n v="1.8940335049615318E-3"/>
    <n v="1.9779439524897839E-3"/>
    <m/>
    <m/>
    <m/>
    <n v="0"/>
    <m/>
    <n v="0"/>
    <m/>
    <n v="0"/>
    <m/>
    <n v="-79.149836406538711"/>
    <n v="24.101390153918487"/>
    <n v="104.61252892595559"/>
    <n v="6.7560510597399134E-2"/>
    <n v="-15.633181113527616"/>
    <n v="15.942706961789632"/>
    <n v="88.293014701466092"/>
    <n v="121.33835630427552"/>
    <s v="Resto"/>
    <n v="2024"/>
    <n v="3"/>
    <d v="2025-11-04T00:00:00"/>
    <x v="15"/>
    <x v="15"/>
  </r>
  <r>
    <n v="2025"/>
    <n v="9"/>
    <n v="107"/>
    <x v="51"/>
    <s v="Terremoto y Erupcion Volcanica"/>
    <n v="70"/>
    <s v="ff5a1ae012afa5d4c889c50ad427aaf545d31a4fac04ffc1c4d03d403ba4250a"/>
    <s v="1fdf26a6fd55ee3b01ed15163fbd21c844fce1e79898ad2d3ed4519ab872f9ee"/>
    <x v="15"/>
    <n v="2596.03818"/>
    <n v="2620.4773300000002"/>
    <n v="3231.4665300000001"/>
    <n v="3203.8392600000002"/>
    <n v="106.8"/>
    <n v="42.37471"/>
    <n v="-169.51429999999999"/>
    <n v="52.328099999999999"/>
    <n v="35081594.755000003"/>
    <n v="34439164.060000002"/>
    <n v="141.197"/>
    <n v="136.08000000000001"/>
    <n v="0"/>
    <n v="0"/>
    <n v="33.375"/>
    <n v="42.37471"/>
    <n v="458.94947999999999"/>
    <n v="430.14716999999996"/>
    <n v="0"/>
    <n v="0"/>
    <n v="0"/>
    <n v="0"/>
    <n v="0"/>
    <n v="0"/>
    <s v="Terremoto y Erupcion Volcanica"/>
    <s v="Daños Sin Autos"/>
    <s v="Riesgos Catastroficos"/>
    <x v="16"/>
    <x v="1"/>
    <n v="431846.40201999998"/>
    <n v="1478140.9423199999"/>
    <n v="770211891.61088026"/>
    <n v="686509089.51392007"/>
    <n v="736376107.87258017"/>
    <n v="657385268.86126006"/>
    <n v="13243395.535650002"/>
    <n v="12054429.980210001"/>
    <n v="689036.33412999962"/>
    <n v="51228.88828999993"/>
    <n v="11767.522130000001"/>
    <n v="13002.712170000001"/>
    <n v="1.9602511855903601E-2"/>
    <n v="2.1738707962981996E-2"/>
    <n v="-24.439150000000154"/>
    <n v="-0.93262207309384726"/>
    <n v="22.061043534234678"/>
    <n v="20.153313368313988"/>
    <n v="0.60114850276783605"/>
    <n v="0.17728196648738101"/>
    <n v="3.3705506345409008E-4"/>
    <n v="3.5254242393877462E-4"/>
    <n v="3.8171050755575844E-4"/>
    <n v="3.9862124299488175E-4"/>
    <m/>
    <m/>
    <m/>
    <n v="0"/>
    <m/>
    <n v="0"/>
    <m/>
    <n v="0"/>
    <m/>
    <n v="152.03712308591611"/>
    <n v="4.1139610666280726"/>
    <n v="1.6170607360301033"/>
    <n v="1.549990830815174E-2"/>
    <n v="-21.238399035651224"/>
    <n v="6.695919910387893"/>
    <n v="7.2720422300075391"/>
    <n v="9.851212086319201"/>
    <s v="Resto"/>
    <n v="2024"/>
    <n v="3"/>
    <d v="2025-11-04T00:00:00"/>
    <x v="16"/>
    <x v="15"/>
  </r>
  <r>
    <n v="2025"/>
    <n v="9"/>
    <n v="107"/>
    <x v="51"/>
    <s v="Huracan y Otros Riesgos Hidrometeorologicos"/>
    <n v="70"/>
    <s v="ff5a1ae012afa5d4c889c50ad427aaf545d31a4fac04ffc1c4d03d403ba4250a"/>
    <s v="1fdf26a6fd55ee3b01ed15163fbd21c844fce1e79898ad2d3ed4519ab872f9ee"/>
    <x v="2"/>
    <n v="9171.4839499999998"/>
    <n v="10382.234839999999"/>
    <n v="11583.938200000002"/>
    <n v="12787.82785"/>
    <n v="2729.3364200000001"/>
    <n v="13560.091319999998"/>
    <n v="5625.3633800000016"/>
    <n v="16905.264939999997"/>
    <n v="35081594.755000003"/>
    <n v="34439164.060000002"/>
    <n v="141.197"/>
    <n v="136.08000000000001"/>
    <n v="0"/>
    <n v="0"/>
    <n v="1923.26854"/>
    <n v="2276.8351000000002"/>
    <n v="1757.1301799999999"/>
    <n v="1481.21036"/>
    <n v="0"/>
    <n v="0"/>
    <n v="0"/>
    <n v="0"/>
    <n v="0"/>
    <n v="0"/>
    <s v="Huracan y Otros Riesgos Hidrometeorologicos"/>
    <s v="Daños Sin Autos"/>
    <s v="Riesgos Catastroficos"/>
    <x v="14"/>
    <x v="1"/>
    <n v="431846.40201999998"/>
    <n v="1478140.9423199999"/>
    <n v="770211891.61088026"/>
    <n v="686509089.51392007"/>
    <n v="736376107.87258017"/>
    <n v="657385268.86126006"/>
    <n v="20015897.230140001"/>
    <n v="17829353.362780001"/>
    <n v="3531534.8595499997"/>
    <n v="3750519.8539799992"/>
    <n v="11767.522130000001"/>
    <n v="13002.712170000001"/>
    <n v="4.5820998402157816E-2"/>
    <n v="5.8231135076797724E-2"/>
    <n v="-1210.7508899999993"/>
    <n v="-11.661755957737508"/>
    <n v="77.938956465765301"/>
    <n v="79.846686631685998"/>
    <n v="2.123783805329758"/>
    <n v="0.70238463347782498"/>
    <n v="1.1907741298070656E-3"/>
    <n v="1.2454890716778932E-3"/>
    <n v="1.5123229974057732E-3"/>
    <n v="1.5793227094949018E-3"/>
    <m/>
    <m/>
    <m/>
    <n v="0"/>
    <m/>
    <n v="0"/>
    <m/>
    <n v="0"/>
    <m/>
    <n v="-79.872285845343399"/>
    <n v="29.758940154935342"/>
    <n v="130.60859756086964"/>
    <n v="7.728470844962243E-2"/>
    <n v="-15.528861093190283"/>
    <n v="18.62799690382937"/>
    <n v="109.45509683295064"/>
    <n v="153.71450007951606"/>
    <s v="Resto"/>
    <n v="2024"/>
    <n v="3"/>
    <d v="2025-11-04T00:00:00"/>
    <x v="14"/>
    <x v="2"/>
  </r>
  <r>
    <n v="2025"/>
    <n v="9"/>
    <n v="107"/>
    <x v="51"/>
    <s v="Tecnicos"/>
    <n v="70"/>
    <s v="ff5a1ae012afa5d4c889c50ad427aaf545d31a4fac04ffc1c4d03d403ba4250a"/>
    <s v="1fdf26a6fd55ee3b01ed15163fbd21c844fce1e79898ad2d3ed4519ab872f9ee"/>
    <x v="31"/>
    <n v="28403.34809"/>
    <n v="28632.91575"/>
    <n v="33433.616669999996"/>
    <n v="36823.976500000004"/>
    <n v="40750.229379999997"/>
    <n v="9882.0146000000004"/>
    <n v="43402.139239999997"/>
    <n v="22918.528609999994"/>
    <n v="35081594.755000003"/>
    <n v="34439164.060000002"/>
    <n v="141.197"/>
    <n v="136.08000000000001"/>
    <n v="0"/>
    <n v="0"/>
    <n v="7029.9174699999994"/>
    <n v="3690.5878499999999"/>
    <n v="7564.64077"/>
    <n v="7328.8862600000002"/>
    <n v="0"/>
    <n v="0"/>
    <n v="0"/>
    <n v="0"/>
    <n v="0"/>
    <n v="0"/>
    <s v="Tecnicos"/>
    <s v="Daños Sin Autos"/>
    <s v="Diversos"/>
    <x v="7"/>
    <x v="1"/>
    <n v="431846.40201999998"/>
    <n v="1478140.9423199999"/>
    <n v="770211891.61088026"/>
    <n v="686509089.51392007"/>
    <n v="736376107.87258017"/>
    <n v="657385268.86126006"/>
    <n v="14178888.769369997"/>
    <n v="13386827.930269996"/>
    <n v="4549067.9512800006"/>
    <n v="4465912.8475300027"/>
    <n v="39676.348899999997"/>
    <n v="47524.093939999999"/>
    <n v="0.2003213971983365"/>
    <n v="0.21388872628485717"/>
    <n v="-229.56766000000061"/>
    <n v="-0.80176137842336015"/>
    <n v="71.587605405899637"/>
    <n v="60.249261745315032"/>
    <n v="6.5771876197510988"/>
    <n v="1.9370896867966811"/>
    <n v="3.6877317007654943E-3"/>
    <n v="3.85717947477389E-3"/>
    <n v="4.1707992199015781E-3"/>
    <n v="4.3555761143839874E-3"/>
    <m/>
    <m/>
    <m/>
    <n v="0"/>
    <m/>
    <n v="0"/>
    <m/>
    <n v="0"/>
    <m/>
    <n v="312.3676297746008"/>
    <n v="143.46980944245436"/>
    <n v="34.512777833322829"/>
    <n v="0.89579293640873936"/>
    <n v="90.482323026127105"/>
    <n v="3.2167849470759791"/>
    <n v="92.931279670006049"/>
    <n v="50.356735240150932"/>
    <s v="Resto"/>
    <n v="2024"/>
    <n v="3"/>
    <d v="2025-11-04T00:00:00"/>
    <x v="7"/>
    <x v="31"/>
  </r>
  <r>
    <n v="2025"/>
    <n v="9"/>
    <n v="107"/>
    <x v="51"/>
    <s v="Miscelaneos"/>
    <n v="70"/>
    <s v="ff5a1ae012afa5d4c889c50ad427aaf545d31a4fac04ffc1c4d03d403ba4250a"/>
    <s v="1fdf26a6fd55ee3b01ed15163fbd21c844fce1e79898ad2d3ed4519ab872f9ee"/>
    <x v="39"/>
    <n v="11273.000810000001"/>
    <n v="18891.178190000002"/>
    <n v="13706.453819999999"/>
    <n v="22038.136940000004"/>
    <n v="2374.7689500000001"/>
    <n v="1666.6942200000001"/>
    <n v="588.64451000000008"/>
    <n v="2771.96387"/>
    <n v="35081594.755000003"/>
    <n v="34439164.060000002"/>
    <n v="141.197"/>
    <n v="136.08000000000001"/>
    <n v="0"/>
    <n v="0"/>
    <n v="840.23910999999998"/>
    <n v="603.83176000000003"/>
    <n v="3403.8155499999998"/>
    <n v="5064.9409800000003"/>
    <n v="0"/>
    <n v="0"/>
    <n v="0"/>
    <n v="0"/>
    <n v="0"/>
    <n v="0"/>
    <s v="Miscelaneos"/>
    <s v="Daños Sin Autos"/>
    <s v="Diversos"/>
    <x v="8"/>
    <x v="1"/>
    <n v="431846.40201999998"/>
    <n v="1478140.9423199999"/>
    <n v="770211891.61088026"/>
    <n v="686509089.51392007"/>
    <n v="736376107.87258017"/>
    <n v="657385268.86126006"/>
    <n v="14354404.674479999"/>
    <n v="10957933.478320003"/>
    <n v="2576722.12989"/>
    <n v="2337530.29054"/>
    <n v="39676.348899999997"/>
    <n v="47524.093939999999"/>
    <n v="7.853339142682611E-2"/>
    <n v="0.17239727022778267"/>
    <n v="-7618.177380000001"/>
    <n v="-40.326639785932805"/>
    <n v="28.41239459410037"/>
    <n v="39.750738254684975"/>
    <n v="2.6104190650355164"/>
    <n v="1.2780363258424843"/>
    <n v="1.4636233136342237E-3"/>
    <n v="1.5308754167171648E-3"/>
    <n v="2.7517739354879951E-3"/>
    <n v="2.8736844411989633E-3"/>
    <m/>
    <m/>
    <m/>
    <n v="0"/>
    <m/>
    <n v="0"/>
    <m/>
    <n v="0"/>
    <m/>
    <n v="42.483781458124923"/>
    <n v="21.065987575317134"/>
    <n v="8.822605997556364"/>
    <n v="9.2162399757919525E-2"/>
    <n v="39.151195028231037"/>
    <n v="-32.796540701250201"/>
    <n v="24.685212746031439"/>
    <n v="11.921792620770084"/>
    <s v="Resto"/>
    <n v="2024"/>
    <n v="3"/>
    <d v="2025-11-04T00:00:00"/>
    <x v="8"/>
    <x v="39"/>
  </r>
  <r>
    <n v="2025"/>
    <n v="9"/>
    <n v="107"/>
    <x v="51"/>
    <s v="Diversos"/>
    <n v="70"/>
    <s v="ff5a1ae012afa5d4c889c50ad427aaf545d31a4fac04ffc1c4d03d403ba4250a"/>
    <s v="1fdf26a6fd55ee3b01ed15163fbd21c844fce1e79898ad2d3ed4519ab872f9ee"/>
    <x v="32"/>
    <n v="39676.348899999997"/>
    <n v="47524.093939999999"/>
    <n v="47140.070490000006"/>
    <n v="58862.113440000001"/>
    <n v="43124.998330000024"/>
    <n v="11548.708819999998"/>
    <n v="43990.78375000001"/>
    <n v="25690.492479999997"/>
    <n v="35081594.755000003"/>
    <n v="34439164.060000002"/>
    <n v="141.197"/>
    <n v="136.08000000000001"/>
    <n v="0"/>
    <n v="0"/>
    <n v="7870.1565799999998"/>
    <n v="4294.4196099999999"/>
    <n v="10968.456320000001"/>
    <n v="12393.827240000001"/>
    <n v="0"/>
    <n v="0"/>
    <n v="0"/>
    <n v="0"/>
    <n v="0"/>
    <n v="0"/>
    <s v="Diversos"/>
    <s v="Daños Sin Autos"/>
    <s v="Diversos"/>
    <x v="6"/>
    <x v="1"/>
    <n v="431846.40201999998"/>
    <n v="1478140.9423199999"/>
    <n v="770211891.61088026"/>
    <n v="686509089.51392007"/>
    <n v="736376107.87258017"/>
    <n v="657385268.86126006"/>
    <n v="28533293.443849999"/>
    <n v="24344761.40859"/>
    <n v="7125790.0811699983"/>
    <n v="6803443.1380700013"/>
    <n v="39676.348899999997"/>
    <n v="47524.093939999999"/>
    <n v="0.13905281904480515"/>
    <n v="0.19521281454510875"/>
    <n v="-7847.7450400000016"/>
    <n v="-16.513192339674944"/>
    <n v="100"/>
    <n v="100"/>
    <n v="9.1876066847866138"/>
    <n v="3.2151260126391654"/>
    <n v="5.1513550143997174E-3"/>
    <n v="5.3880548914910543E-3"/>
    <n v="6.9225731553895723E-3"/>
    <n v="7.2292605555829498E-3"/>
    <m/>
    <m/>
    <m/>
    <n v="0"/>
    <m/>
    <n v="0"/>
    <m/>
    <n v="0"/>
    <m/>
    <n v="273.4183535333089"/>
    <n v="108.69195257530369"/>
    <n v="24.300744869708502"/>
    <n v="0.60519602512510784"/>
    <n v="83.264731785257467"/>
    <n v="-11.500651835776265"/>
    <n v="71.752636381926166"/>
    <n v="34.649664924650018"/>
    <s v="Resto"/>
    <n v="2024"/>
    <n v="3"/>
    <d v="2025-11-04T00:00:00"/>
    <x v="6"/>
    <x v="32"/>
  </r>
  <r>
    <n v="2025"/>
    <n v="9"/>
    <n v="107"/>
    <x v="51"/>
    <s v="RC General"/>
    <n v="70"/>
    <s v="ff5a1ae012afa5d4c889c50ad427aaf545d31a4fac04ffc1c4d03d403ba4250a"/>
    <s v="1fdf26a6fd55ee3b01ed15163fbd21c844fce1e79898ad2d3ed4519ab872f9ee"/>
    <x v="6"/>
    <n v="57515.534639999998"/>
    <n v="43559.958909999994"/>
    <n v="64322.432200000003"/>
    <n v="51489.424010000002"/>
    <n v="17716.531920000009"/>
    <n v="9703.5006300000005"/>
    <n v="6443.832800000001"/>
    <n v="14807.378799999999"/>
    <n v="35081594.755000003"/>
    <n v="34439164.060000002"/>
    <n v="141.197"/>
    <n v="136.08000000000001"/>
    <n v="0"/>
    <n v="0"/>
    <n v="2800.19175"/>
    <n v="4487.2386399999996"/>
    <n v="38782.715960000001"/>
    <n v="23673.870179999998"/>
    <n v="0"/>
    <n v="0"/>
    <n v="0"/>
    <n v="0"/>
    <n v="0"/>
    <n v="0"/>
    <s v="RC General"/>
    <s v="Daños Sin Autos"/>
    <s v="Responsabilidad Civil y Riesgos Profesionales"/>
    <x v="21"/>
    <x v="1"/>
    <n v="431846.40201999998"/>
    <n v="1478140.9423199999"/>
    <n v="770211891.61088026"/>
    <n v="686509089.51392007"/>
    <n v="736376107.87258017"/>
    <n v="657385268.86126006"/>
    <n v="12779803.45988"/>
    <n v="11517178.810919996"/>
    <n v="5456545.1292399997"/>
    <n v="4845520.4425199972"/>
    <n v="57515.534639999998"/>
    <n v="43559.958909999994"/>
    <n v="0.45005022824146046"/>
    <n v="0.37821726679018547"/>
    <n v="13955.575730000004"/>
    <n v="32.037623724195583"/>
    <n v="100"/>
    <n v="100"/>
    <n v="13.318516576950964"/>
    <n v="2.9469421800624058"/>
    <n v="7.4674950187678347E-3"/>
    <n v="7.8106193323089551E-3"/>
    <n v="6.3451394271913349E-3"/>
    <n v="6.6262450610515954E-3"/>
    <m/>
    <m/>
    <m/>
    <n v="0"/>
    <m/>
    <n v="0"/>
    <m/>
    <n v="0"/>
    <m/>
    <n v="82.578768173893621"/>
    <n v="30.803037876446677"/>
    <n v="22.276193258236482"/>
    <n v="0.32468405374423442"/>
    <n v="-37.596549355797123"/>
    <n v="63.82076806674457"/>
    <n v="7.2202053948157774"/>
    <n v="18.954394046609575"/>
    <s v="Resto"/>
    <n v="2024"/>
    <n v="3"/>
    <d v="2025-11-04T00:00:00"/>
    <x v="21"/>
    <x v="6"/>
  </r>
  <r>
    <n v="2025"/>
    <n v="9"/>
    <n v="107"/>
    <x v="51"/>
    <s v="Responsabilidad Civil y Riesgos Profesionales"/>
    <n v="70"/>
    <s v="ff5a1ae012afa5d4c889c50ad427aaf545d31a4fac04ffc1c4d03d403ba4250a"/>
    <s v="1fdf26a6fd55ee3b01ed15163fbd21c844fce1e79898ad2d3ed4519ab872f9ee"/>
    <x v="34"/>
    <n v="57515.534639999998"/>
    <n v="43559.958909999994"/>
    <n v="64322.432200000003"/>
    <n v="51489.424009999995"/>
    <n v="17716.531920000009"/>
    <n v="9703.5006300000005"/>
    <n v="6443.832800000001"/>
    <n v="14807.378799999999"/>
    <n v="35081594.755000003"/>
    <n v="34439164.060000002"/>
    <n v="141.197"/>
    <n v="136.08000000000001"/>
    <n v="0"/>
    <n v="0"/>
    <n v="2800.19175"/>
    <n v="4487.2386399999996"/>
    <n v="38782.715960000001"/>
    <n v="23673.870179999998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431846.40201999998"/>
    <n v="1478140.9423199999"/>
    <n v="770211891.61088026"/>
    <n v="686509089.51392007"/>
    <n v="736376107.87258017"/>
    <n v="657385268.86126006"/>
    <n v="16329723.705329999"/>
    <n v="14886594.835909994"/>
    <n v="6466126.8833499998"/>
    <n v="5654617.5786299994"/>
    <n v="57515.534639999998"/>
    <n v="43559.958909999994"/>
    <n v="0.35221376477562205"/>
    <n v="0.29261197332329525"/>
    <n v="13955.575730000004"/>
    <n v="32.037623724195583"/>
    <n v="100"/>
    <n v="100"/>
    <n v="13.318516576950964"/>
    <n v="2.9469421800624058"/>
    <n v="7.4674950187678347E-3"/>
    <n v="7.8106193323089551E-3"/>
    <n v="6.3451394271913349E-3"/>
    <n v="6.6262450610515954E-3"/>
    <m/>
    <m/>
    <m/>
    <n v="0"/>
    <m/>
    <n v="0"/>
    <m/>
    <n v="0"/>
    <m/>
    <n v="82.578768173893621"/>
    <n v="30.803037876446677"/>
    <n v="22.276193258236482"/>
    <n v="0.27398985883836152"/>
    <n v="-37.596549355797123"/>
    <n v="63.82076806674457"/>
    <n v="7.2202053948157774"/>
    <n v="18.954394046609575"/>
    <s v="Resto"/>
    <n v="2024"/>
    <n v="3"/>
    <d v="2025-11-04T00:00:00"/>
    <x v="22"/>
    <x v="34"/>
  </r>
  <r>
    <n v="2025"/>
    <n v="9"/>
    <n v="107"/>
    <x v="51"/>
    <s v="MyT Carga"/>
    <n v="70"/>
    <s v="ff5a1ae012afa5d4c889c50ad427aaf545d31a4fac04ffc1c4d03d403ba4250a"/>
    <s v="1fdf26a6fd55ee3b01ed15163fbd21c844fce1e79898ad2d3ed4519ab872f9ee"/>
    <x v="9"/>
    <n v="67955.337450000006"/>
    <n v="205684.08649000002"/>
    <n v="162232.17715999996"/>
    <n v="293514.92323000001"/>
    <n v="96106.604610000024"/>
    <n v="103446.92935000002"/>
    <n v="118909.42198000004"/>
    <n v="140137.92005999997"/>
    <n v="35081594.755000003"/>
    <n v="34439164.060000002"/>
    <n v="141.197"/>
    <n v="136.08000000000001"/>
    <n v="0"/>
    <n v="0"/>
    <n v="29627.94426"/>
    <n v="33121.50877"/>
    <n v="16227.277050000001"/>
    <n v="38561.412929999999"/>
    <n v="0"/>
    <n v="0"/>
    <n v="0"/>
    <n v="0"/>
    <n v="0"/>
    <n v="0"/>
    <s v="MyT Carga"/>
    <s v="Daños Sin Autos"/>
    <s v="Maritimo y Transportes"/>
    <x v="17"/>
    <x v="1"/>
    <n v="431846.40201999998"/>
    <n v="1478140.9423199999"/>
    <n v="770211891.61088026"/>
    <n v="686509089.51392007"/>
    <n v="736376107.87258017"/>
    <n v="657385268.86126006"/>
    <n v="10487824.847170001"/>
    <n v="8966667.9990099985"/>
    <n v="6063107.107259999"/>
    <n v="5296850.8747799993"/>
    <n v="67955.337450000006"/>
    <n v="205684.08649000002"/>
    <n v="0.6479450070939814"/>
    <n v="2.2938742296771708"/>
    <n v="-137728.74904000002"/>
    <n v="-66.961305266898279"/>
    <n v="100"/>
    <n v="100"/>
    <n v="15.735997135123245"/>
    <n v="13.915052387844071"/>
    <n v="8.8229405687145386E-3"/>
    <n v="9.2283463196987294E-3"/>
    <n v="2.9960868636951882E-2"/>
    <n v="3.1288210465423322E-2"/>
    <m/>
    <m/>
    <m/>
    <n v="0"/>
    <m/>
    <n v="0"/>
    <m/>
    <n v="0"/>
    <m/>
    <n v="-7.0957396088238696"/>
    <n v="141.42613106838456"/>
    <n v="50.294085028804311"/>
    <n v="1.5851048465715116"/>
    <n v="-10.547721525187026"/>
    <n v="-57.918354601121202"/>
    <n v="182.58112047208809"/>
    <n v="85.892881648618584"/>
    <s v="Resto"/>
    <n v="2024"/>
    <n v="3"/>
    <d v="2025-11-04T00:00:00"/>
    <x v="17"/>
    <x v="9"/>
  </r>
  <r>
    <n v="2025"/>
    <n v="9"/>
    <n v="107"/>
    <x v="51"/>
    <s v="Maritimo y Transportes"/>
    <n v="70"/>
    <s v="ff5a1ae012afa5d4c889c50ad427aaf545d31a4fac04ffc1c4d03d403ba4250a"/>
    <s v="1fdf26a6fd55ee3b01ed15163fbd21c844fce1e79898ad2d3ed4519ab872f9ee"/>
    <x v="33"/>
    <n v="67955.337450000006"/>
    <n v="205684.08649000002"/>
    <n v="162232.17715999996"/>
    <n v="293514.92323000001"/>
    <n v="96106.604610000024"/>
    <n v="103446.92935000002"/>
    <n v="118909.42198000004"/>
    <n v="140137.92005999997"/>
    <n v="35081594.755000003"/>
    <n v="34439164.060000002"/>
    <n v="141.197"/>
    <n v="136.08000000000001"/>
    <n v="0"/>
    <n v="0"/>
    <n v="29627.94426"/>
    <n v="33121.50877"/>
    <n v="16227.277050000001"/>
    <n v="38561.412929999999"/>
    <n v="0"/>
    <n v="0"/>
    <n v="0"/>
    <n v="0"/>
    <n v="0"/>
    <n v="0"/>
    <s v="Maritimo y Transportes"/>
    <s v="Daños Sin Autos"/>
    <s v="Maritimo y Transportes"/>
    <x v="19"/>
    <x v="1"/>
    <n v="431846.40201999998"/>
    <n v="1478140.9423199999"/>
    <n v="770211891.61088026"/>
    <n v="686509089.51392007"/>
    <n v="736376107.87258017"/>
    <n v="657385268.86126006"/>
    <n v="19761447.802860003"/>
    <n v="14710203.640279999"/>
    <n v="2527791.244059999"/>
    <n v="11141291.585630003"/>
    <n v="67955.337450000006"/>
    <n v="205684.08649000002"/>
    <n v="0.34387833385449157"/>
    <n v="1.39824091847912"/>
    <n v="-137728.74904000002"/>
    <n v="-66.961305266898279"/>
    <n v="100"/>
    <n v="100"/>
    <n v="15.735997135123245"/>
    <n v="13.915052387844071"/>
    <n v="8.8229405687145386E-3"/>
    <n v="9.2283463196987294E-3"/>
    <n v="2.9960868636951882E-2"/>
    <n v="3.1288210465423322E-2"/>
    <m/>
    <m/>
    <m/>
    <n v="0"/>
    <m/>
    <n v="0"/>
    <m/>
    <n v="0"/>
    <m/>
    <n v="-7.0957396088238696"/>
    <n v="141.42613106838456"/>
    <n v="50.294085028804311"/>
    <n v="3.8019992685645549"/>
    <n v="-10.547721525187026"/>
    <n v="-57.918354601121202"/>
    <n v="182.58112047208809"/>
    <n v="85.892881648618584"/>
    <s v="Resto"/>
    <n v="2024"/>
    <n v="3"/>
    <d v="2025-11-04T00:00:00"/>
    <x v="19"/>
    <x v="33"/>
  </r>
  <r>
    <n v="2025"/>
    <n v="9"/>
    <n v="107"/>
    <x v="51"/>
    <s v="Automoviles Residentes"/>
    <n v="70"/>
    <s v="ff5a1ae012afa5d4c889c50ad427aaf545d31a4fac04ffc1c4d03d403ba4250a"/>
    <s v="1fdf26a6fd55ee3b01ed15163fbd21c844fce1e79898ad2d3ed4519ab872f9ee"/>
    <x v="20"/>
    <n v="86716.493210000001"/>
    <n v="725817.73947999999"/>
    <n v="318718.67975999997"/>
    <n v="922583.79029999999"/>
    <n v="406945.14163000003"/>
    <n v="482655.21279000025"/>
    <n v="577453.23229000007"/>
    <n v="555136.6116200001"/>
    <n v="35081594.755000003"/>
    <n v="34439164.060000002"/>
    <n v="141.197"/>
    <n v="136.08000000000001"/>
    <n v="0"/>
    <n v="0"/>
    <n v="397842.79397000006"/>
    <n v="477470.38075999997"/>
    <n v="416350.06680000003"/>
    <n v="626096.85153999995"/>
    <n v="0"/>
    <n v="0"/>
    <n v="0"/>
    <n v="0"/>
    <n v="0"/>
    <n v="0"/>
    <s v="Automoviles Residentes"/>
    <s v="Automóviles"/>
    <s v="Automóviles"/>
    <x v="13"/>
    <x v="1"/>
    <n v="431846.40201999998"/>
    <n v="1478140.9423199999"/>
    <n v="770211891.61088026"/>
    <n v="686509089.51392007"/>
    <n v="736376107.87258017"/>
    <n v="657385268.86126006"/>
    <n v="94745679.091170013"/>
    <n v="85247038.221249983"/>
    <n v="54974799.952469975"/>
    <n v="52348957.372600004"/>
    <n v="239402.40987"/>
    <n v="1147394.8023399999"/>
    <n v="9.152553872832149E-2"/>
    <n v="0.8514286884621306"/>
    <n v="-639101.24627"/>
    <n v="-88.052580077179357"/>
    <n v="36.222063619613806"/>
    <n v="63.25788978647676"/>
    <n v="20.080401921696208"/>
    <n v="49.103418943311368"/>
    <n v="1.1258783998859647E-2"/>
    <n v="1.1776114445174953E-2"/>
    <n v="0.10572587465577657"/>
    <n v="0.11040979679043926"/>
    <m/>
    <m/>
    <m/>
    <n v="0"/>
    <m/>
    <n v="0"/>
    <m/>
    <n v="0"/>
    <m/>
    <n v="-15.686160462736186"/>
    <n v="469.28228594819581"/>
    <n v="66.498128460705658"/>
    <n v="0.7402394223932347"/>
    <n v="-16.676968875693387"/>
    <n v="-33.500693099492395"/>
    <n v="95.554876939916483"/>
    <n v="76.261424983303144"/>
    <s v="Resto"/>
    <n v="2024"/>
    <n v="3"/>
    <d v="2025-11-04T00:00:00"/>
    <x v="13"/>
    <x v="20"/>
  </r>
  <r>
    <n v="2025"/>
    <n v="9"/>
    <n v="107"/>
    <x v="51"/>
    <s v="Automoviles Turistas"/>
    <n v="70"/>
    <s v="ff5a1ae012afa5d4c889c50ad427aaf545d31a4fac04ffc1c4d03d403ba4250a"/>
    <s v="1fdf26a6fd55ee3b01ed15163fbd21c844fce1e79898ad2d3ed4519ab872f9ee"/>
    <x v="27"/>
    <n v="1.30596"/>
    <n v="166.5453"/>
    <n v="33.637190000000004"/>
    <n v="205.85187000000002"/>
    <n v="11755.293749999999"/>
    <n v="10137.83037"/>
    <n v="16638.506719999998"/>
    <n v="10173.685759999998"/>
    <n v="35081594.755000003"/>
    <n v="34439164.060000002"/>
    <n v="141.197"/>
    <n v="136.08000000000001"/>
    <n v="0"/>
    <n v="0"/>
    <n v="11755.293750000001"/>
    <n v="10137.83037"/>
    <n v="57.681750000000001"/>
    <n v="189.23853"/>
    <n v="0"/>
    <n v="0"/>
    <n v="0"/>
    <n v="0"/>
    <n v="0"/>
    <n v="0"/>
    <s v="Automoviles Turistas"/>
    <s v="Automóviles"/>
    <s v="Automóviles"/>
    <x v="12"/>
    <x v="1"/>
    <n v="431846.40201999998"/>
    <n v="1478140.9423199999"/>
    <n v="770211891.61088026"/>
    <n v="686509089.51392007"/>
    <n v="736376107.87258017"/>
    <n v="657385268.86126006"/>
    <n v="1588548.4696399998"/>
    <n v="1271754.1878799999"/>
    <n v="828130.02439999999"/>
    <n v="647638.39746000012"/>
    <n v="239402.40987"/>
    <n v="1147394.8023399999"/>
    <n v="8.2210900388576713E-5"/>
    <n v="1.309571468977265E-2"/>
    <n v="-165.23934"/>
    <n v="-99.215852984143055"/>
    <n v="5.4550829321607945E-4"/>
    <n v="1.4515082311715818E-2"/>
    <n v="3.0241307879173146E-4"/>
    <n v="1.1267213783998207E-2"/>
    <n v="1.6955853502451321E-7"/>
    <n v="1.7734958889051551E-7"/>
    <n v="2.4259737058677796E-5"/>
    <n v="2.5334504420595569E-5"/>
    <m/>
    <m/>
    <m/>
    <n v="0"/>
    <m/>
    <n v="0"/>
    <m/>
    <n v="0"/>
    <m/>
    <n v="15.9547291774226"/>
    <n v="900126.63098410354"/>
    <n v="6087.1308707000435"/>
    <n v="1.419498557429673"/>
    <n v="15.954729177422621"/>
    <n v="-69.519024481959363"/>
    <n v="20379.571961668986"/>
    <n v="5357.1703236122157"/>
    <s v="Resto"/>
    <n v="2024"/>
    <n v="3"/>
    <d v="2025-11-04T00:00:00"/>
    <x v="12"/>
    <x v="27"/>
  </r>
  <r>
    <n v="2025"/>
    <n v="9"/>
    <n v="107"/>
    <x v="51"/>
    <s v="Camiones"/>
    <n v="70"/>
    <s v="ff5a1ae012afa5d4c889c50ad427aaf545d31a4fac04ffc1c4d03d403ba4250a"/>
    <s v="1fdf26a6fd55ee3b01ed15163fbd21c844fce1e79898ad2d3ed4519ab872f9ee"/>
    <x v="29"/>
    <n v="152684.61069999999"/>
    <n v="421410.51756000001"/>
    <n v="299849.49082999997"/>
    <n v="546403.93840999994"/>
    <n v="243856.58961999998"/>
    <n v="289565.73609999981"/>
    <n v="351236.90697999991"/>
    <n v="344743.71361999994"/>
    <n v="35081594.755000003"/>
    <n v="34439164.060000002"/>
    <n v="141.197"/>
    <n v="136.08000000000001"/>
    <n v="0"/>
    <n v="0"/>
    <n v="233599.74885"/>
    <n v="275975.65822000004"/>
    <n v="257932.23738000001"/>
    <n v="349270.71717000002"/>
    <n v="0"/>
    <n v="0"/>
    <n v="0"/>
    <n v="0"/>
    <n v="0"/>
    <n v="0"/>
    <s v="Camiones"/>
    <s v="Automóviles"/>
    <s v="Automóviles"/>
    <x v="10"/>
    <x v="1"/>
    <n v="431846.40201999998"/>
    <n v="1478140.9423199999"/>
    <n v="770211891.61088026"/>
    <n v="686509089.51392007"/>
    <n v="736376107.87258017"/>
    <n v="657385268.86126006"/>
    <n v="53875874.311059996"/>
    <n v="49568265.397800006"/>
    <n v="30548482.174040005"/>
    <n v="28997259.902610004"/>
    <n v="239402.40987"/>
    <n v="1147394.8023399999"/>
    <n v="0.28340071071228234"/>
    <n v="0.85016192149968506"/>
    <n v="-268725.90685999999"/>
    <n v="-63.768201234260623"/>
    <n v="63.77739087209298"/>
    <n v="36.72759513121153"/>
    <n v="35.356230823228849"/>
    <n v="28.509494967278272"/>
    <n v="1.9823715053355472E-2"/>
    <n v="2.0734595958186625E-2"/>
    <n v="6.1384550328150489E-2"/>
    <n v="6.4104040282189217E-2"/>
    <m/>
    <m/>
    <m/>
    <n v="0"/>
    <m/>
    <n v="0"/>
    <m/>
    <n v="0"/>
    <m/>
    <n v="-15.78541269959317"/>
    <n v="159.7126183850564"/>
    <n v="68.713457313929467"/>
    <n v="0.79826090288449247"/>
    <n v="-15.354944578561035"/>
    <n v="-26.151198855168545"/>
    <n v="90.566325180147203"/>
    <n v="79.014828513572411"/>
    <s v="Resto"/>
    <n v="2024"/>
    <n v="3"/>
    <d v="2025-11-04T00:00:00"/>
    <x v="10"/>
    <x v="29"/>
  </r>
  <r>
    <n v="2025"/>
    <n v="9"/>
    <n v="107"/>
    <x v="51"/>
    <s v="Automoviles"/>
    <n v="70"/>
    <s v="ff5a1ae012afa5d4c889c50ad427aaf545d31a4fac04ffc1c4d03d403ba4250a"/>
    <s v="1fdf26a6fd55ee3b01ed15163fbd21c844fce1e79898ad2d3ed4519ab872f9ee"/>
    <x v="5"/>
    <n v="239402.40987"/>
    <n v="1147394.8023399999"/>
    <n v="618601.80778000015"/>
    <n v="1469193.5805799998"/>
    <n v="662557.02500000014"/>
    <n v="782358.77925999963"/>
    <n v="945328.64599000011"/>
    <n v="910054.01099999994"/>
    <n v="35081594.755000003"/>
    <n v="34439164.060000002"/>
    <n v="141.197"/>
    <n v="136.08000000000001"/>
    <n v="0"/>
    <n v="0"/>
    <n v="643197.83657000004"/>
    <n v="763583.86935000005"/>
    <n v="674339.98592999997"/>
    <n v="975556.80723999999"/>
    <n v="0"/>
    <n v="0"/>
    <n v="0"/>
    <n v="0"/>
    <n v="0"/>
    <n v="0"/>
    <s v="Automoviles"/>
    <s v="Totales"/>
    <s v="Automoviles Total"/>
    <x v="11"/>
    <x v="1"/>
    <n v="431846.40201999998"/>
    <n v="1478140.9423199999"/>
    <n v="770211891.61088026"/>
    <n v="686509089.51392007"/>
    <n v="736376107.87258017"/>
    <n v="657385268.86126006"/>
    <n v="155156263.74667996"/>
    <n v="139227565.87292001"/>
    <n v="88685882.672319964"/>
    <n v="83821223.317339987"/>
    <n v="239402.40987"/>
    <n v="1147394.8023399999"/>
    <n v="0.1542976120260712"/>
    <n v="0.8241146752413131"/>
    <n v="-907992.39246999996"/>
    <n v="-79.135132093873693"/>
    <n v="100"/>
    <n v="100"/>
    <n v="55.436935158003841"/>
    <n v="77.624181124373635"/>
    <n v="3.1082668610750142E-2"/>
    <n v="3.2510887752950468E-2"/>
    <n v="0.16713468472098572"/>
    <n v="0.17453917157704907"/>
    <m/>
    <m/>
    <m/>
    <n v="0"/>
    <m/>
    <n v="0"/>
    <m/>
    <n v="0"/>
    <m/>
    <n v="-15.312891915562698"/>
    <n v="276.75453449268997"/>
    <n v="68.185665270964719"/>
    <n v="0.74708285584532264"/>
    <n v="-15.765921415086792"/>
    <n v="-30.876399926129228"/>
    <n v="95.381832605247197"/>
    <n v="78.271594609676924"/>
    <s v="Resto"/>
    <n v="2024"/>
    <n v="3"/>
    <d v="2025-11-04T00:00:00"/>
    <x v="11"/>
    <x v="5"/>
  </r>
  <r>
    <n v="2025"/>
    <n v="9"/>
    <n v="107"/>
    <x v="51"/>
    <s v="Daños Sin Autos"/>
    <n v="70"/>
    <s v="ff5a1ae012afa5d4c889c50ad427aaf545d31a4fac04ffc1c4d03d403ba4250a"/>
    <s v="1fdf26a6fd55ee3b01ed15163fbd21c844fce1e79898ad2d3ed4519ab872f9ee"/>
    <x v="44"/>
    <n v="192443.99215000001"/>
    <n v="330746.13998000004"/>
    <n v="308266.90242999996"/>
    <n v="445707.75191000005"/>
    <n v="162497.76919000002"/>
    <n v="144849.19996999996"/>
    <n v="177749.63760000007"/>
    <n v="206179.97838000002"/>
    <n v="35081594.755000003"/>
    <n v="34439164.060000002"/>
    <n v="141.197"/>
    <n v="136.08000000000001"/>
    <n v="0"/>
    <n v="0"/>
    <n v="43684.162810000002"/>
    <n v="46493.430089999994"/>
    <n v="71532.379310000004"/>
    <n v="82139.781740000006"/>
    <n v="0"/>
    <n v="0"/>
    <n v="0"/>
    <n v="0"/>
    <n v="0"/>
    <n v="0"/>
    <s v="Daños Sin Autos"/>
    <s v="Totales"/>
    <s v="Daños Sin Autos Total"/>
    <x v="24"/>
    <x v="1"/>
    <n v="431846.40201999998"/>
    <n v="1478140.9423199999"/>
    <n v="770211891.61088026"/>
    <n v="686509089.51392007"/>
    <n v="736376107.87258017"/>
    <n v="657385268.86126006"/>
    <n v="128019015.01128"/>
    <n v="109121030.81238005"/>
    <n v="38205787.818519995"/>
    <n v="42701209.275690004"/>
    <n v="431846.40201999998"/>
    <n v="1478140.9423199999"/>
    <n v="0.15032453743925728"/>
    <n v="0.3031002708805754"/>
    <n v="-138302.14783000003"/>
    <n v="-41.815196343141928"/>
    <n v="44.563064841996159"/>
    <n v="22.375818875626369"/>
    <n v="44.563064841996159"/>
    <n v="22.375818875626369"/>
    <n v="2.4985850549192105E-2"/>
    <n v="2.6133926684011835E-2"/>
    <n v="4.81779695319378E-2"/>
    <n v="5.0312374743797822E-2"/>
    <m/>
    <m/>
    <m/>
    <n v="0"/>
    <m/>
    <n v="0"/>
    <m/>
    <n v="0"/>
    <m/>
    <n v="12.184098513250529"/>
    <n v="84.438993067313589"/>
    <n v="43.794675873997768"/>
    <n v="0.42532238822524771"/>
    <n v="-6.0422887159797263"/>
    <n v="-12.91384297023821"/>
    <n v="61.069075614954549"/>
    <n v="56.602816692607384"/>
    <s v="Resto"/>
    <n v="2024"/>
    <n v="3"/>
    <d v="2025-11-04T00:00:00"/>
    <x v="24"/>
    <x v="44"/>
  </r>
  <r>
    <n v="2025"/>
    <n v="9"/>
    <n v="107"/>
    <x v="51"/>
    <s v="Total General"/>
    <n v="70"/>
    <s v="ff5a1ae012afa5d4c889c50ad427aaf545d31a4fac04ffc1c4d03d403ba4250a"/>
    <s v="1fdf26a6fd55ee3b01ed15163fbd21c844fce1e79898ad2d3ed4519ab872f9ee"/>
    <x v="55"/>
    <n v="431846.40201999998"/>
    <n v="1478140.9423199999"/>
    <n v="926868.71021000016"/>
    <n v="1914901.3324899999"/>
    <n v="825054.79418999958"/>
    <n v="927207.97922999959"/>
    <n v="1123078.2835900004"/>
    <n v="1116233.9893800006"/>
    <n v="35081594.755000003"/>
    <n v="34439164.060000002"/>
    <n v="141.197"/>
    <n v="136.08000000000001"/>
    <n v="0"/>
    <n v="0"/>
    <n v="686881.99938000005"/>
    <n v="810077.29944000009"/>
    <n v="745872.36523999996"/>
    <n v="1057696.58898"/>
    <n v="0"/>
    <n v="0"/>
    <n v="0"/>
    <n v="0"/>
    <n v="0"/>
    <n v="0"/>
    <s v="Total General"/>
    <s v="Totales"/>
    <s v="Total General"/>
    <x v="26"/>
    <x v="1"/>
    <n v="431846.40201999998"/>
    <n v="1478140.9423199999"/>
    <n v="770211891.61088026"/>
    <n v="686509089.51392007"/>
    <n v="736376107.87258017"/>
    <n v="657385268.86126006"/>
    <n v="770211891.61088026"/>
    <n v="686509089.51392007"/>
    <n v="414187189.75591999"/>
    <n v="392042358.71284997"/>
    <n v="431846.40201999998"/>
    <n v="1478140.9423199999"/>
    <n v="5.6068519159942244E-2"/>
    <n v="0.21531265425292351"/>
    <n v="-1046294.5403"/>
    <n v="-70.78449086578982"/>
    <n v="100"/>
    <n v="100"/>
    <n v="100"/>
    <n v="100"/>
    <n v="5.6068519159942244E-2"/>
    <n v="5.8644814436962296E-2"/>
    <n v="0.21531265425292351"/>
    <n v="0.22485154632084686"/>
    <m/>
    <m/>
    <m/>
    <n v="0"/>
    <m/>
    <n v="0"/>
    <m/>
    <n v="0"/>
    <m/>
    <n v="-11.017289252065455"/>
    <n v="191.05283506606338"/>
    <n v="62.727981661526165"/>
    <n v="0.19919853018056966"/>
    <n v="-15.207844997651943"/>
    <n v="-29.481443637887761"/>
    <n v="92.091091102293561"/>
    <n v="76.588816479138501"/>
    <s v="Resto"/>
    <n v="2024"/>
    <n v="3"/>
    <d v="2025-11-04T00:00:00"/>
    <x v="26"/>
    <x v="55"/>
  </r>
  <r>
    <n v="2025"/>
    <n v="9"/>
    <n v="107"/>
    <x v="51"/>
    <s v="Total General Sin Pensiones"/>
    <n v="70"/>
    <s v="ff5a1ae012afa5d4c889c50ad427aaf545d31a4fac04ffc1c4d03d403ba4250a"/>
    <s v="1fdf26a6fd55ee3b01ed15163fbd21c844fce1e79898ad2d3ed4519ab872f9ee"/>
    <x v="66"/>
    <n v="431846.40201999998"/>
    <n v="1478140.9423199999"/>
    <n v="926868.71021000016"/>
    <n v="1914901.3324899999"/>
    <n v="825054.79418999958"/>
    <n v="927207.97922999959"/>
    <n v="1123078.2835900004"/>
    <n v="1116233.9893800006"/>
    <n v="35081594.755000003"/>
    <n v="34439164.060000002"/>
    <n v="141.197"/>
    <n v="136.08000000000001"/>
    <n v="0"/>
    <n v="0"/>
    <n v="686881.99938000005"/>
    <n v="810077.29944000009"/>
    <n v="745872.36523999996"/>
    <n v="1057696.58898"/>
    <n v="0"/>
    <n v="0"/>
    <n v="0"/>
    <n v="0"/>
    <n v="0"/>
    <n v="0"/>
    <s v="Total General Sin Pensiones"/>
    <s v="Totales"/>
    <s v="Total General Sin Pensiones"/>
    <x v="25"/>
    <x v="1"/>
    <n v="431846.40201999998"/>
    <n v="1478140.9423199999"/>
    <n v="770211891.61088026"/>
    <n v="686509089.51392007"/>
    <n v="736376107.87258017"/>
    <n v="657385268.86126006"/>
    <n v="736376107.87258017"/>
    <n v="657385268.86126006"/>
    <n v="388158878.08341002"/>
    <n v="368517055.66387999"/>
    <n v="431846.40201999998"/>
    <n v="1478140.9423199999"/>
    <n v="5.8644814436962296E-2"/>
    <n v="0.22485154632084686"/>
    <n v="-1046294.5403"/>
    <n v="-70.78449086578982"/>
    <n v="100"/>
    <n v="100"/>
    <n v="100"/>
    <n v="100"/>
    <n v="5.6068519159942244E-2"/>
    <n v="5.8644814436962296E-2"/>
    <n v="0.21531265425292351"/>
    <n v="0.22485154632084686"/>
    <m/>
    <m/>
    <m/>
    <n v="0"/>
    <m/>
    <n v="0"/>
    <m/>
    <n v="0"/>
    <m/>
    <n v="-11.017289252065455"/>
    <n v="191.05283506606338"/>
    <n v="62.727981661526165"/>
    <n v="0.21255595086832113"/>
    <n v="-15.207844997651943"/>
    <n v="-29.481443637887761"/>
    <n v="92.091091102293561"/>
    <n v="76.588816479138501"/>
    <s v="Resto"/>
    <n v="2024"/>
    <n v="3"/>
    <d v="2025-11-04T00:00:00"/>
    <x v="25"/>
    <x v="66"/>
  </r>
  <r>
    <n v="2025"/>
    <n v="9"/>
    <n v="107"/>
    <x v="51"/>
    <s v="Daños"/>
    <n v="70"/>
    <s v="ff5a1ae012afa5d4c889c50ad427aaf545d31a4fac04ffc1c4d03d403ba4250a"/>
    <s v="1fdf26a6fd55ee3b01ed15163fbd21c844fce1e79898ad2d3ed4519ab872f9ee"/>
    <x v="44"/>
    <n v="431846.40201999998"/>
    <n v="1478140.9423199999"/>
    <n v="926868.71021000016"/>
    <n v="1914901.3324899999"/>
    <n v="825054.79418999958"/>
    <n v="927207.97922999959"/>
    <n v="1123078.2835900004"/>
    <n v="1116233.9893800006"/>
    <n v="35081594.755000003"/>
    <n v="34439164.060000002"/>
    <n v="141.197"/>
    <n v="136.08000000000001"/>
    <n v="0"/>
    <n v="0"/>
    <n v="686881.99938000005"/>
    <n v="810077.29944000009"/>
    <n v="745872.36523999996"/>
    <n v="1057696.58898"/>
    <n v="0"/>
    <n v="0"/>
    <n v="0"/>
    <n v="0"/>
    <n v="0"/>
    <n v="0"/>
    <s v="Daños"/>
    <s v="Totales"/>
    <s v="Daños Total"/>
    <x v="23"/>
    <x v="1"/>
    <n v="431846.40201999998"/>
    <n v="1478140.9423199999"/>
    <n v="770211891.61088026"/>
    <n v="686509089.51392007"/>
    <n v="736376107.87258017"/>
    <n v="657385268.86126006"/>
    <n v="283175278.75795996"/>
    <n v="248348596.68529999"/>
    <n v="126891670.49083996"/>
    <n v="126522432.59303005"/>
    <n v="431846.40201999998"/>
    <n v="1478140.9423199999"/>
    <n v="0.1525014485424466"/>
    <n v="0.59518795839746841"/>
    <n v="-1046294.5403"/>
    <n v="-70.78449086578982"/>
    <n v="100"/>
    <n v="100"/>
    <n v="100"/>
    <n v="100"/>
    <n v="5.6068519159942244E-2"/>
    <n v="5.8644814436962296E-2"/>
    <n v="0.21531265425292351"/>
    <n v="0.22485154632084686"/>
    <m/>
    <m/>
    <m/>
    <n v="0"/>
    <m/>
    <n v="0"/>
    <m/>
    <n v="0"/>
    <m/>
    <n v="-11.017289252065455"/>
    <n v="191.05283506606338"/>
    <n v="62.727981661526165"/>
    <n v="0.65020406067517134"/>
    <n v="-15.207844997651943"/>
    <n v="-29.481443637887761"/>
    <n v="92.091091102293561"/>
    <n v="76.588816479138501"/>
    <s v="Resto"/>
    <n v="2024"/>
    <n v="3"/>
    <d v="2025-11-04T00:00:00"/>
    <x v="23"/>
    <x v="44"/>
  </r>
  <r>
    <n v="2025"/>
    <n v="9"/>
    <n v="906"/>
    <x v="52"/>
    <s v="IMSS Muerte (invalidez y vida)"/>
    <n v="256"/>
    <s v="51e8ea280b44e16934d4d611901f3d3afc41789840acdff81942c2f65009cd52"/>
    <s v="1fdf26a6fd55ee3b01ed15163fbd21c844fce1e79898ad2d3ed4519ab872f9ee"/>
    <x v="13"/>
    <n v="4534776.4704600004"/>
    <n v="3636736.32222"/>
    <n v="4841682.7293600012"/>
    <n v="3887446.3827300007"/>
    <n v="2293521.4174300004"/>
    <n v="2154684.9724900001"/>
    <n v="3007041.0810100003"/>
    <n v="2800084.3696099999"/>
    <n v="35081594.755000003"/>
    <n v="34439164.060000002"/>
    <n v="141.197"/>
    <n v="136.08000000000001"/>
    <n v="0"/>
    <n v="0"/>
    <n v="2293521.4174299999"/>
    <n v="2154684.9724899996"/>
    <n v="-490377.92181000003"/>
    <n v="-750657.64419000002"/>
    <n v="0"/>
    <n v="0"/>
    <n v="0"/>
    <n v="0"/>
    <n v="4534777.6079500001"/>
    <n v="3638082.36901"/>
    <s v="IMSS Muerte (invalidez y vida)"/>
    <s v="Pensiones"/>
    <s v="Pensiones IMSS"/>
    <x v="47"/>
    <x v="1"/>
    <n v="12182725.52259"/>
    <n v="8995707.5342000015"/>
    <n v="770211891.61088026"/>
    <n v="686509089.51392007"/>
    <n v="736376107.87258017"/>
    <n v="657385268.86126006"/>
    <n v="11124555.437059999"/>
    <n v="10033510.22236"/>
    <n v="11838885.316400001"/>
    <n v="10996134.72649"/>
    <n v="12182725.52259"/>
    <n v="8995707.5342000015"/>
    <n v="40.763664634660245"/>
    <n v="36.245902397302757"/>
    <n v="898040.14824000048"/>
    <n v="24.693573266587631"/>
    <n v="37.223004507910183"/>
    <n v="40.427462858188832"/>
    <n v="37.223004507910183"/>
    <n v="40.427462858188832"/>
    <n v="0.58876998912281409"/>
    <n v="0.61582341170209198"/>
    <n v="0.52974336068805383"/>
    <n v="0.5532123238051333"/>
    <m/>
    <m/>
    <n v="40.763674859698057"/>
    <n v="0"/>
    <m/>
    <n v="0"/>
    <m/>
    <n v="896695.23894000007"/>
    <n v="24.647469408011503"/>
    <n v="6.4434683822738981"/>
    <n v="50.576283800761388"/>
    <n v="59.247764522413874"/>
    <n v="19.372781779149967"/>
    <n v="6.4434683822738981"/>
    <n v="-34.673559164358579"/>
    <n v="-467.70486912717064"/>
    <n v="-287.03963639976257"/>
    <s v="Grandes"/>
    <n v="2024"/>
    <n v="3"/>
    <d v="2025-11-04T00:00:00"/>
    <x v="47"/>
    <x v="13"/>
  </r>
  <r>
    <n v="2025"/>
    <n v="9"/>
    <n v="906"/>
    <x v="52"/>
    <s v="ISSSTE Muerte (invalidez y vida)"/>
    <n v="256"/>
    <s v="51e8ea280b44e16934d4d611901f3d3afc41789840acdff81942c2f65009cd52"/>
    <s v="1fdf26a6fd55ee3b01ed15163fbd21c844fce1e79898ad2d3ed4519ab872f9ee"/>
    <x v="1"/>
    <n v="581507.04015000002"/>
    <n v="523571.68867"/>
    <n v="664013.52995000011"/>
    <n v="695750.86314000003"/>
    <n v="329717.92561999999"/>
    <n v="292680.00115000003"/>
    <n v="428342.11463000003"/>
    <n v="380985.30057999992"/>
    <n v="35081594.755000003"/>
    <n v="34439164.060000002"/>
    <n v="141.197"/>
    <n v="136.08000000000001"/>
    <n v="0"/>
    <n v="0"/>
    <n v="329717.92561999999"/>
    <n v="292680.00114999997"/>
    <n v="26335.159159999999"/>
    <n v="-17726.084210000001"/>
    <n v="0"/>
    <n v="0"/>
    <n v="0"/>
    <n v="0"/>
    <n v="581507.0401499999"/>
    <n v="524553.78205000004"/>
    <s v="ISSSTE Muerte (invalidez y vida)"/>
    <s v="Pensiones"/>
    <s v="Pensiones ISSSTE"/>
    <x v="53"/>
    <x v="1"/>
    <n v="12182725.52259"/>
    <n v="8995707.5342000015"/>
    <n v="770211891.61088026"/>
    <n v="686509089.51392007"/>
    <n v="736376107.87258017"/>
    <n v="657385268.86126006"/>
    <n v="1894542.8421"/>
    <n v="1933608.52584"/>
    <n v="1415779.3270700001"/>
    <n v="1277276.7202300001"/>
    <n v="12182725.52259"/>
    <n v="8995707.5342000015"/>
    <n v="30.693792044598496"/>
    <n v="27.077440012970023"/>
    <n v="57935.351480000012"/>
    <n v="11.065409519596049"/>
    <n v="4.7732097310386905"/>
    <n v="5.8202391160392679"/>
    <n v="4.7732097310386905"/>
    <n v="5.8202391160392679"/>
    <n v="7.5499618544423094E-2"/>
    <n v="7.8968754408667199E-2"/>
    <n v="7.626580575076039E-2"/>
    <n v="7.9644572744525383E-2"/>
    <m/>
    <m/>
    <n v="30.693792044598489"/>
    <n v="0"/>
    <m/>
    <n v="0"/>
    <m/>
    <n v="56953.258099999861"/>
    <n v="10.857467822922139"/>
    <n v="12.654750691700944"/>
    <n v="56.70059050960915"/>
    <n v="55.900654577690922"/>
    <n v="23.288793621698208"/>
    <n v="12.654750691700967"/>
    <n v="-248.56726870982183"/>
    <n v="1252.0065803164109"/>
    <n v="-1651.1260901315552"/>
    <s v="Grandes"/>
    <n v="2024"/>
    <n v="3"/>
    <d v="2025-11-04T00:00:00"/>
    <x v="53"/>
    <x v="1"/>
  </r>
  <r>
    <n v="2025"/>
    <n v="9"/>
    <n v="906"/>
    <x v="52"/>
    <s v="ISSSTE Incapacidad Permanente RT"/>
    <n v="256"/>
    <s v="51e8ea280b44e16934d4d611901f3d3afc41789840acdff81942c2f65009cd52"/>
    <s v="1fdf26a6fd55ee3b01ed15163fbd21c844fce1e79898ad2d3ed4519ab872f9ee"/>
    <x v="13"/>
    <n v="221954.94969000001"/>
    <n v="148024.56522999998"/>
    <n v="249631.87093000003"/>
    <n v="256869.52101"/>
    <n v="142188.24354000002"/>
    <n v="117875.07419"/>
    <n v="182733.3725"/>
    <n v="159215.14632"/>
    <n v="35081594.755000003"/>
    <n v="34439164.060000002"/>
    <n v="141.197"/>
    <n v="136.08000000000001"/>
    <n v="0"/>
    <n v="0"/>
    <n v="142188.24354"/>
    <n v="117875.07419"/>
    <n v="21585.730170000003"/>
    <n v="-6458.4761699999999"/>
    <n v="0"/>
    <n v="0"/>
    <n v="0"/>
    <n v="0"/>
    <n v="223729.59350999998"/>
    <n v="148024.56522999998"/>
    <s v="ISSSTE Incapacidad Permanente RT"/>
    <s v="Pensiones"/>
    <s v="Pensiones ISSSTE"/>
    <x v="46"/>
    <x v="1"/>
    <n v="12182725.52259"/>
    <n v="8995707.5342000015"/>
    <n v="770211891.61088026"/>
    <n v="686509089.51392007"/>
    <n v="736376107.87258017"/>
    <n v="657385268.86126006"/>
    <n v="462963.01262000005"/>
    <n v="487103.93783999991"/>
    <n v="581146.40432000009"/>
    <n v="548520.40136999998"/>
    <n v="12182725.52259"/>
    <n v="8995707.5342000015"/>
    <n v="47.942263990791112"/>
    <n v="30.388702231888328"/>
    <n v="73930.38446000003"/>
    <n v="49.944672592098001"/>
    <n v="1.8218825440861879"/>
    <n v="1.6455021983233471"/>
    <n v="1.8218825440861879"/>
    <n v="1.6455021983233471"/>
    <n v="2.8817388060029349E-2"/>
    <n v="3.014151970943716E-2"/>
    <n v="2.1561923576978153E-2"/>
    <n v="2.2517171016991605E-2"/>
    <m/>
    <m/>
    <n v="48.325587014796184"/>
    <n v="0"/>
    <m/>
    <n v="0"/>
    <m/>
    <n v="75705.028279999999"/>
    <n v="51.14355726184354"/>
    <n v="20.626217643613277"/>
    <n v="64.061758360690519"/>
    <n v="79.632102959968961"/>
    <n v="24.46685421832294"/>
    <n v="20.626217643613252"/>
    <n v="-434.2232687993336"/>
    <n v="658.71407832946136"/>
    <n v="-1825.1220734936921"/>
    <s v="Grandes"/>
    <n v="2024"/>
    <n v="3"/>
    <d v="2025-11-04T00:00:00"/>
    <x v="46"/>
    <x v="13"/>
  </r>
  <r>
    <n v="2025"/>
    <n v="9"/>
    <n v="906"/>
    <x v="52"/>
    <s v="Total General"/>
    <n v="256"/>
    <s v="51e8ea280b44e16934d4d611901f3d3afc41789840acdff81942c2f65009cd52"/>
    <s v="1fdf26a6fd55ee3b01ed15163fbd21c844fce1e79898ad2d3ed4519ab872f9ee"/>
    <x v="27"/>
    <n v="12182725.52259"/>
    <n v="8995707.5342000015"/>
    <n v="13362292.538279997"/>
    <n v="9974129.311850002"/>
    <n v="5539033.893769999"/>
    <n v="4799008.6527500004"/>
    <n v="7159935.6134200012"/>
    <n v="6229707.5094399983"/>
    <n v="35081594.755000003"/>
    <n v="34439164.060000002"/>
    <n v="141.197"/>
    <n v="136.08000000000001"/>
    <n v="0"/>
    <n v="0"/>
    <n v="5539033.8937700009"/>
    <n v="4799008.6527500004"/>
    <n v="-405797.49966000003"/>
    <n v="-1191555.9258399999"/>
    <n v="0"/>
    <n v="0"/>
    <n v="0"/>
    <n v="0"/>
    <n v="12185100.071080003"/>
    <n v="9015717.1567799989"/>
    <s v="Total General"/>
    <s v="Totales"/>
    <s v="Total General"/>
    <x v="26"/>
    <x v="1"/>
    <n v="12182725.52259"/>
    <n v="8995707.5342000015"/>
    <n v="770211891.61088026"/>
    <n v="686509089.51392007"/>
    <n v="736376107.87258017"/>
    <n v="657385268.86126006"/>
    <n v="770211891.61088026"/>
    <n v="686509089.51392007"/>
    <n v="414187189.75591999"/>
    <n v="392042358.71284997"/>
    <n v="12182725.52259"/>
    <n v="8995707.5342000015"/>
    <n v="1.5817368772520652"/>
    <n v="1.3103551972734075"/>
    <n v="3187017.9883899987"/>
    <n v="35.428208134530294"/>
    <n v="100"/>
    <n v="100"/>
    <n v="100"/>
    <n v="100"/>
    <n v="1.5817368772520652"/>
    <n v="1.6544161865580318"/>
    <n v="1.3103551972734075"/>
    <n v="1.3684072278928003"/>
    <m/>
    <m/>
    <n v="1.5820451753341731"/>
    <n v="0"/>
    <m/>
    <n v="0"/>
    <m/>
    <n v="3169382.914300004"/>
    <n v="35.153974544516011"/>
    <n v="15.420377302215083"/>
    <n v="45.466294742495535"/>
    <n v="53.347762079914951"/>
    <n v="1.3373262212754926"/>
    <n v="15.420377302215126"/>
    <n v="-65.943898153674255"/>
    <n v="-1364.9748700795137"/>
    <n v="-402.7514402537916"/>
    <s v="Resto"/>
    <n v="2024"/>
    <n v="3"/>
    <d v="2025-11-04T00:00:00"/>
    <x v="26"/>
    <x v="27"/>
  </r>
  <r>
    <n v="2025"/>
    <n v="9"/>
    <n v="906"/>
    <x v="52"/>
    <s v="ISSSTE Muerte (riesgos de trabajo)"/>
    <n v="256"/>
    <s v="51e8ea280b44e16934d4d611901f3d3afc41789840acdff81942c2f65009cd52"/>
    <s v="1fdf26a6fd55ee3b01ed15163fbd21c844fce1e79898ad2d3ed4519ab872f9ee"/>
    <x v="25"/>
    <n v="34831.051189999998"/>
    <n v="46196.045479999993"/>
    <n v="39609.160420000007"/>
    <n v="68264.763489999983"/>
    <n v="91416.65466"/>
    <n v="87125.910520000005"/>
    <n v="120321.67086000001"/>
    <n v="117929.10978"/>
    <n v="35081594.755000003"/>
    <n v="34439164.060000002"/>
    <n v="141.197"/>
    <n v="136.08000000000001"/>
    <n v="0"/>
    <n v="0"/>
    <n v="91416.65466"/>
    <n v="87125.91051999999"/>
    <n v="-29396.37977"/>
    <n v="-51873.594950000006"/>
    <n v="0"/>
    <n v="0"/>
    <n v="0"/>
    <n v="0"/>
    <n v="34831.051189999998"/>
    <n v="46196.045479999993"/>
    <s v="ISSSTE Muerte (riesgos de trabajo)"/>
    <s v="Pensiones"/>
    <s v="Pensiones ISSSTE"/>
    <x v="55"/>
    <x v="1"/>
    <n v="12182725.52259"/>
    <n v="8995707.5342000015"/>
    <n v="770211891.61088026"/>
    <n v="686509089.51392007"/>
    <n v="736376107.87258017"/>
    <n v="657385268.86126006"/>
    <n v="143188.22711000001"/>
    <n v="185117.34640000001"/>
    <n v="447466.13078000001"/>
    <n v="433461.00219000003"/>
    <n v="12182725.52259"/>
    <n v="8995707.5342000015"/>
    <n v="24.325359628373707"/>
    <n v="24.955006312687718"/>
    <n v="-11364.994289999995"/>
    <n v="-24.601660535900916"/>
    <n v="0.28590524448255855"/>
    <n v="0.51353431961156193"/>
    <n v="0.28590524448255855"/>
    <n v="0.51353431961156193"/>
    <n v="4.5222686859783048E-3"/>
    <n v="4.7300626429377631E-3"/>
    <n v="6.7291236468127336E-3"/>
    <n v="7.0272407472747279E-3"/>
    <m/>
    <m/>
    <n v="24.325359628373707"/>
    <n v="0"/>
    <m/>
    <n v="0"/>
    <m/>
    <n v="-11364.994289999995"/>
    <n v="-24.601660535900916"/>
    <n v="4.9247624666316048"/>
    <n v="262.45735209463254"/>
    <n v="188.60036527957809"/>
    <n v="20.429848958768606"/>
    <n v="4.924762466631627"/>
    <n v="-43.33074505760662"/>
    <n v="-310.97929532565701"/>
    <n v="-167.95811164423642"/>
    <s v="Grandes"/>
    <n v="2024"/>
    <n v="3"/>
    <d v="2025-11-04T00:00:00"/>
    <x v="55"/>
    <x v="25"/>
  </r>
  <r>
    <n v="2025"/>
    <n v="9"/>
    <n v="906"/>
    <x v="52"/>
    <s v="Pensiones ISSSTE"/>
    <n v="256"/>
    <s v="51e8ea280b44e16934d4d611901f3d3afc41789840acdff81942c2f65009cd52"/>
    <s v="1fdf26a6fd55ee3b01ed15163fbd21c844fce1e79898ad2d3ed4519ab872f9ee"/>
    <x v="13"/>
    <n v="3646787.1712199999"/>
    <n v="2504796.9422999998"/>
    <n v="4080992.8881900008"/>
    <n v="3108674.6894299993"/>
    <n v="1539881.1296199998"/>
    <n v="1314699.2170099998"/>
    <n v="1997134.1546499997"/>
    <n v="1719722.1035399998"/>
    <n v="35081594.755000003"/>
    <n v="34439164.060000002"/>
    <n v="141.197"/>
    <n v="136.08000000000001"/>
    <n v="0"/>
    <n v="0"/>
    <n v="1539881.1296199998"/>
    <n v="1314699.21701"/>
    <n v="32155.602810000004"/>
    <n v="-269770.86614000006"/>
    <n v="0"/>
    <n v="0"/>
    <n v="0"/>
    <n v="0"/>
    <n v="3649149.2652099999"/>
    <n v="2507898.89646"/>
    <s v="Pensiones ISSSTE"/>
    <s v="Pensiones"/>
    <s v="Pensiones ISSSTE"/>
    <x v="48"/>
    <x v="1"/>
    <n v="12182725.52259"/>
    <n v="8995707.5342000015"/>
    <n v="770211891.61088026"/>
    <n v="686509089.51392007"/>
    <n v="736376107.87258017"/>
    <n v="657385268.86126006"/>
    <n v="9893543.1929100007"/>
    <n v="7650776.4381099995"/>
    <n v="5710234.8659799993"/>
    <n v="5063460.5881500002"/>
    <n v="12182725.52259"/>
    <n v="8995707.5342000015"/>
    <n v="36.860274424570086"/>
    <n v="32.739120827307424"/>
    <n v="1141990.2289200001"/>
    <n v="45.592128033795085"/>
    <n v="29.934083013344516"/>
    <n v="27.844357242353968"/>
    <n v="29.934083013344516"/>
    <n v="27.844357242353968"/>
    <n v="0.47347842988931649"/>
    <n v="0.49523431467048989"/>
    <n v="0.36485998227255972"/>
    <n v="0.38102419706466412"/>
    <m/>
    <m/>
    <n v="36.884149531232509"/>
    <n v="0"/>
    <m/>
    <n v="0"/>
    <m/>
    <n v="1141250.3687499999"/>
    <n v="45.506235134156348"/>
    <n v="17.128017549301333"/>
    <n v="42.225692296291761"/>
    <n v="52.487257342417273"/>
    <n v="26.967036658932997"/>
    <n v="17.128017549301312"/>
    <n v="-111.91959801667855"/>
    <n v="4788.8423635495192"/>
    <n v="-487.33921339294096"/>
    <s v="Grandes"/>
    <n v="2024"/>
    <n v="3"/>
    <d v="2025-11-04T00:00:00"/>
    <x v="48"/>
    <x v="13"/>
  </r>
  <r>
    <n v="2025"/>
    <n v="9"/>
    <n v="906"/>
    <x v="52"/>
    <s v="IMSS Muerte (riesgos de trabajo)"/>
    <n v="256"/>
    <s v="51e8ea280b44e16934d4d611901f3d3afc41789840acdff81942c2f65009cd52"/>
    <s v="1fdf26a6fd55ee3b01ed15163fbd21c844fce1e79898ad2d3ed4519ab872f9ee"/>
    <x v="13"/>
    <n v="322477.33529000002"/>
    <n v="344851.06206000003"/>
    <n v="341531.35227999999"/>
    <n v="358357.18494000001"/>
    <n v="229054.98090000002"/>
    <n v="205011.75094999999"/>
    <n v="298548.06811000005"/>
    <n v="266184.90374999994"/>
    <n v="35081594.755000003"/>
    <n v="34439164.060000002"/>
    <n v="141.197"/>
    <n v="136.08000000000001"/>
    <n v="0"/>
    <n v="0"/>
    <n v="229054.9809"/>
    <n v="205011.75094999999"/>
    <n v="3679.6309700000002"/>
    <n v="-24042.211440000003"/>
    <n v="0"/>
    <n v="0"/>
    <n v="0"/>
    <n v="0"/>
    <n v="322477.33529000002"/>
    <n v="344851.06206000003"/>
    <s v="IMSS Muerte (riesgos de trabajo)"/>
    <s v="Pensiones"/>
    <s v="Pensiones IMSS"/>
    <x v="52"/>
    <x v="1"/>
    <n v="12182725.52259"/>
    <n v="8995707.5342000015"/>
    <n v="770211891.61088026"/>
    <n v="686509089.51392007"/>
    <n v="736376107.87258017"/>
    <n v="657385268.86126006"/>
    <n v="734146.65706000011"/>
    <n v="714447.18023000006"/>
    <n v="1219830.20725"/>
    <n v="1139993.94463"/>
    <n v="12182725.52259"/>
    <n v="8995707.5342000015"/>
    <n v="43.925465326152768"/>
    <n v="48.268237541224956"/>
    <n v="-22373.726770000008"/>
    <n v="-6.4879390645771746"/>
    <n v="2.6470048487265156"/>
    <n v="3.8335068225477609"/>
    <n v="2.6470048487265156"/>
    <n v="3.8335068225477609"/>
    <n v="4.186865183495754E-2"/>
    <n v="4.3792476676307417E-2"/>
    <n v="5.0232555887085258E-2"/>
    <n v="5.2457984441507191E-2"/>
    <m/>
    <m/>
    <n v="43.925465326152768"/>
    <n v="0"/>
    <m/>
    <n v="0"/>
    <m/>
    <n v="-22373.726770000008"/>
    <n v="-6.4879390645771746"/>
    <n v="11.727732600002971"/>
    <n v="71.029792122914188"/>
    <n v="59.44936046458524"/>
    <n v="18.777611797004464"/>
    <n v="11.727732600002948"/>
    <n v="-115.30487733702419"/>
    <n v="6224.9443698969617"/>
    <n v="-852.71586376997595"/>
    <s v="Grandes"/>
    <n v="2024"/>
    <n v="3"/>
    <d v="2025-11-04T00:00:00"/>
    <x v="52"/>
    <x v="13"/>
  </r>
  <r>
    <n v="2025"/>
    <n v="9"/>
    <n v="906"/>
    <x v="52"/>
    <s v="IMSS Jubilacion (retiro, cesantia y vejez)"/>
    <n v="256"/>
    <s v="51e8ea280b44e16934d4d611901f3d3afc41789840acdff81942c2f65009cd52"/>
    <s v="1fdf26a6fd55ee3b01ed15163fbd21c844fce1e79898ad2d3ed4519ab872f9ee"/>
    <x v="25"/>
    <n v="239924.16275999998"/>
    <n v="121232.4108"/>
    <n v="245534.10240999999"/>
    <n v="141994.84513"/>
    <n v="38189.841650000002"/>
    <n v="24198.948929999999"/>
    <n v="46227.810809999995"/>
    <n v="30115.024479999993"/>
    <n v="35081594.755000003"/>
    <n v="34439164.060000002"/>
    <n v="141.197"/>
    <n v="136.08000000000001"/>
    <n v="0"/>
    <n v="0"/>
    <n v="38189.841650000002"/>
    <n v="24198.948929999999"/>
    <n v="10900.7703"/>
    <n v="2617.1073999999999"/>
    <n v="0"/>
    <n v="0"/>
    <n v="0"/>
    <n v="0"/>
    <n v="239924.16276000001"/>
    <n v="121232.4108"/>
    <s v="IMSS Jubilacion (retiro, cesantia y vejez)"/>
    <s v="Pensiones"/>
    <s v="Pensiones IMSS"/>
    <x v="51"/>
    <x v="1"/>
    <n v="12182725.52259"/>
    <n v="8995707.5342000015"/>
    <n v="770211891.61088026"/>
    <n v="686509089.51392007"/>
    <n v="736376107.87258017"/>
    <n v="657385268.86126006"/>
    <n v="889534.6317400001"/>
    <n v="780300.64378000004"/>
    <n v="307548.54484000005"/>
    <n v="243498.39747000003"/>
    <n v="12182725.52259"/>
    <n v="8995707.5342000015"/>
    <n v="26.971874303610793"/>
    <n v="15.536628319658361"/>
    <n v="118691.75195999998"/>
    <n v="97.904307253122752"/>
    <n v="1.96938002350227"/>
    <n v="1.3476695450479799"/>
    <n v="1.96938002350227"/>
    <n v="1.3476695450479799"/>
    <n v="3.1150410084970798E-2"/>
    <n v="3.2581741883661926E-2"/>
    <n v="1.7659257925607089E-2"/>
    <n v="1.8441607462546573E-2"/>
    <m/>
    <m/>
    <n v="26.971874303610793"/>
    <n v="0"/>
    <m/>
    <n v="0"/>
    <m/>
    <n v="118691.75196000001"/>
    <n v="97.904307253122781"/>
    <n v="57.816117387872048"/>
    <n v="15.917463756329504"/>
    <n v="19.960791648300702"/>
    <n v="12.4175003558765"/>
    <n v="57.816117387872048"/>
    <n v="316.51979204216076"/>
    <n v="350.3407612395979"/>
    <n v="924.64485523215444"/>
    <s v="Grandes"/>
    <n v="2024"/>
    <n v="3"/>
    <d v="2025-11-04T00:00:00"/>
    <x v="51"/>
    <x v="25"/>
  </r>
  <r>
    <n v="2025"/>
    <n v="9"/>
    <n v="906"/>
    <x v="52"/>
    <s v="Pensiones IMSS"/>
    <n v="256"/>
    <s v="51e8ea280b44e16934d4d611901f3d3afc41789840acdff81942c2f65009cd52"/>
    <s v="1fdf26a6fd55ee3b01ed15163fbd21c844fce1e79898ad2d3ed4519ab872f9ee"/>
    <x v="13"/>
    <n v="8535938.3513700012"/>
    <n v="6490910.5919000003"/>
    <n v="9281299.6500899997"/>
    <n v="6865454.6224199999"/>
    <n v="3999152.7641500002"/>
    <n v="3484309.4357400001"/>
    <n v="5162801.4587699994"/>
    <n v="4509985.4058999997"/>
    <n v="35081594.755000003"/>
    <n v="34439164.060000002"/>
    <n v="141.197"/>
    <n v="136.08000000000001"/>
    <n v="0"/>
    <n v="0"/>
    <n v="3999152.7641499997"/>
    <n v="3484309.4357399992"/>
    <n v="-437953.10247000004"/>
    <n v="-921785.05969999987"/>
    <n v="0"/>
    <n v="0"/>
    <n v="0"/>
    <n v="0"/>
    <n v="8535950.8058700003"/>
    <n v="6507818.2603200004"/>
    <s v="Pensiones IMSS"/>
    <s v="Pensiones"/>
    <s v="Pensiones IMSS"/>
    <x v="54"/>
    <x v="1"/>
    <n v="12182725.52259"/>
    <n v="8995707.5342000015"/>
    <n v="770211891.61088026"/>
    <n v="686509089.51392007"/>
    <n v="736376107.87258017"/>
    <n v="657385268.86126006"/>
    <n v="23942240.545390002"/>
    <n v="21473044.214550003"/>
    <n v="20318076.806529999"/>
    <n v="18461842.460820001"/>
    <n v="12182725.52259"/>
    <n v="8995707.5342000015"/>
    <n v="35.652211977352167"/>
    <n v="30.228180629841944"/>
    <n v="2045027.7594700009"/>
    <n v="31.506022622187846"/>
    <n v="70.065916986655495"/>
    <n v="72.155642757646007"/>
    <n v="70.065916986655495"/>
    <n v="72.155642757646007"/>
    <n v="1.108258447362749"/>
    <n v="1.1591818718875422"/>
    <n v="0.94549521500084766"/>
    <n v="0.98738303082813605"/>
    <m/>
    <m/>
    <n v="35.652263996293229"/>
    <n v="0"/>
    <m/>
    <n v="0"/>
    <m/>
    <n v="2028132.5455499999"/>
    <n v="31.164554147372158"/>
    <n v="14.77605068967296"/>
    <n v="46.850769060535022"/>
    <n v="53.679824832097758"/>
    <n v="19.682732781405363"/>
    <n v="14.776050689672982"/>
    <n v="-52.488587457412869"/>
    <n v="-913.14634868329154"/>
    <n v="-377.99586780827053"/>
    <s v="Grandes"/>
    <n v="2024"/>
    <n v="3"/>
    <d v="2025-11-04T00:00:00"/>
    <x v="54"/>
    <x v="13"/>
  </r>
  <r>
    <n v="2025"/>
    <n v="9"/>
    <n v="906"/>
    <x v="52"/>
    <s v="Pensiones Total"/>
    <n v="256"/>
    <s v="51e8ea280b44e16934d4d611901f3d3afc41789840acdff81942c2f65009cd52"/>
    <s v="1fdf26a6fd55ee3b01ed15163fbd21c844fce1e79898ad2d3ed4519ab872f9ee"/>
    <x v="13"/>
    <n v="12182725.52259"/>
    <n v="8995707.5342000015"/>
    <n v="13362292.538279997"/>
    <n v="9974129.311850002"/>
    <n v="5539033.893769999"/>
    <n v="4799008.6527500004"/>
    <n v="7159935.6134200012"/>
    <n v="6229707.5094399992"/>
    <n v="35081594.755000003"/>
    <n v="34439164.060000002"/>
    <n v="141.197"/>
    <n v="136.08000000000001"/>
    <n v="0"/>
    <n v="0"/>
    <n v="5539033.8937700009"/>
    <n v="4799008.6527500004"/>
    <n v="-405797.49966000003"/>
    <n v="-1191555.9258399999"/>
    <n v="0"/>
    <n v="0"/>
    <n v="0"/>
    <n v="0"/>
    <n v="12185100.071080003"/>
    <n v="9015717.1567799989"/>
    <s v="Pensiones Total"/>
    <s v="Totales"/>
    <s v="Pensiones Total"/>
    <x v="45"/>
    <x v="1"/>
    <n v="12182725.52259"/>
    <n v="8995707.5342000015"/>
    <n v="770211891.61088026"/>
    <n v="686509089.51392007"/>
    <n v="736376107.87258017"/>
    <n v="657385268.86126006"/>
    <n v="33835783.738299996"/>
    <n v="29123820.652660001"/>
    <n v="26028311.672510002"/>
    <n v="23525303.048969999"/>
    <n v="12182725.52259"/>
    <n v="8995707.5342000015"/>
    <n v="36.005448009764628"/>
    <n v="30.887800201373601"/>
    <n v="3187017.9883899987"/>
    <n v="35.428208134530294"/>
    <n v="100"/>
    <n v="100"/>
    <n v="100"/>
    <n v="100"/>
    <n v="1.5817368772520652"/>
    <n v="1.6544161865580318"/>
    <n v="1.3103551972734075"/>
    <n v="1.3684072278928003"/>
    <m/>
    <m/>
    <n v="36.012465871411841"/>
    <n v="0"/>
    <m/>
    <n v="0"/>
    <m/>
    <n v="3169382.914300004"/>
    <n v="35.153974544516011"/>
    <n v="15.420377302215083"/>
    <n v="45.466294742495535"/>
    <n v="53.347762079914951"/>
    <n v="21.280803624386024"/>
    <n v="15.420377302215126"/>
    <n v="-65.943898153674255"/>
    <n v="-1364.9748700795137"/>
    <n v="-402.7514402537916"/>
    <s v="Grandes"/>
    <n v="2024"/>
    <n v="3"/>
    <d v="2025-11-04T00:00:00"/>
    <x v="45"/>
    <x v="13"/>
  </r>
  <r>
    <n v="2025"/>
    <n v="9"/>
    <n v="906"/>
    <x v="52"/>
    <s v="ISSSTE Invalidez (invalidez y vida)"/>
    <n v="256"/>
    <s v="51e8ea280b44e16934d4d611901f3d3afc41789840acdff81942c2f65009cd52"/>
    <s v="1fdf26a6fd55ee3b01ed15163fbd21c844fce1e79898ad2d3ed4519ab872f9ee"/>
    <x v="1"/>
    <n v="93161.197459999996"/>
    <n v="36064.20998"/>
    <n v="108335.29227999999"/>
    <n v="53942.986020000004"/>
    <n v="39650.67366"/>
    <n v="31119.065740000002"/>
    <n v="50670.895999999993"/>
    <n v="41325.751660000002"/>
    <n v="35081594.755000003"/>
    <n v="34439164.060000002"/>
    <n v="141.197"/>
    <n v="136.08000000000001"/>
    <n v="0"/>
    <n v="0"/>
    <n v="39650.673659999993"/>
    <n v="31119.065739999998"/>
    <n v="27790.799780000001"/>
    <n v="13534.00222"/>
    <n v="0"/>
    <n v="0"/>
    <n v="0"/>
    <n v="0"/>
    <n v="93161.19746000001"/>
    <n v="36064.20998"/>
    <s v="ISSSTE Invalidez (invalidez y vida)"/>
    <s v="Pensiones"/>
    <s v="Pensiones ISSSTE"/>
    <x v="49"/>
    <x v="1"/>
    <n v="12182725.52259"/>
    <n v="8995707.5342000015"/>
    <n v="770211891.61088026"/>
    <n v="686509089.51392007"/>
    <n v="736376107.87258017"/>
    <n v="657385268.86126006"/>
    <n v="204222.09362"/>
    <n v="147283.91449"/>
    <n v="162354.36715000001"/>
    <n v="144006.3316"/>
    <n v="12182725.52259"/>
    <n v="8995707.5342000015"/>
    <n v="45.617590050441279"/>
    <n v="24.48618377972879"/>
    <n v="57096.987479999996"/>
    <n v="158.32036113272429"/>
    <n v="0.76469914131492545"/>
    <n v="0.40090465194528174"/>
    <n v="0.76469914131492545"/>
    <n v="0.40090465194528174"/>
    <n v="1.209552831820806E-2"/>
    <n v="1.2651306372384404E-2"/>
    <n v="5.2532749428758638E-3"/>
    <n v="5.486008234177709E-3"/>
    <m/>
    <m/>
    <n v="45.617590050441287"/>
    <n v="0"/>
    <m/>
    <n v="0"/>
    <m/>
    <n v="57096.987480000011"/>
    <n v="158.32036113272432"/>
    <n v="27.416015606900412"/>
    <n v="42.56136110425647"/>
    <n v="86.287945187923413"/>
    <n v="24.422301879546328"/>
    <n v="27.416015606900391"/>
    <n v="105.3405883067751"/>
    <n v="142.67554001283222"/>
    <n v="229.93247107654159"/>
    <s v="Grandes"/>
    <n v="2024"/>
    <n v="3"/>
    <d v="2025-11-04T00:00:00"/>
    <x v="49"/>
    <x v="1"/>
  </r>
  <r>
    <n v="2025"/>
    <n v="9"/>
    <n v="906"/>
    <x v="52"/>
    <s v="IMSS Invalidez (invalidez y vida)"/>
    <n v="256"/>
    <s v="51e8ea280b44e16934d4d611901f3d3afc41789840acdff81942c2f65009cd52"/>
    <s v="1fdf26a6fd55ee3b01ed15163fbd21c844fce1e79898ad2d3ed4519ab872f9ee"/>
    <x v="1"/>
    <n v="1710171.3230599998"/>
    <n v="830093.49948999996"/>
    <n v="1887716.0486299999"/>
    <n v="858164.17512999987"/>
    <n v="723458.44143999997"/>
    <n v="490977.06467999995"/>
    <n v="889212.73502999998"/>
    <n v="634501.99998999992"/>
    <n v="35081594.755000003"/>
    <n v="34439164.060000002"/>
    <n v="141.197"/>
    <n v="136.08000000000001"/>
    <n v="0"/>
    <n v="0"/>
    <n v="723458.44144000008"/>
    <n v="490977.06468000001"/>
    <n v="279776.24802999996"/>
    <n v="138366.99309999999"/>
    <n v="0"/>
    <n v="0"/>
    <n v="0"/>
    <n v="0"/>
    <n v="1710171.3230600001"/>
    <n v="834008.85404000001"/>
    <s v="IMSS Invalidez (invalidez y vida)"/>
    <s v="Pensiones"/>
    <s v="Pensiones IMSS"/>
    <x v="50"/>
    <x v="1"/>
    <n v="12182725.52259"/>
    <n v="8995707.5342000015"/>
    <n v="770211891.61088026"/>
    <n v="686509089.51392007"/>
    <n v="736376107.87258017"/>
    <n v="657385268.86126006"/>
    <n v="6986477.5804599989"/>
    <n v="6636278.7365200007"/>
    <n v="4584131.4985400001"/>
    <n v="4013065.9130599992"/>
    <n v="12182725.52259"/>
    <n v="8995707.5342000015"/>
    <n v="24.478305460294628"/>
    <n v="12.508418233277718"/>
    <n v="880077.82356999989"/>
    <n v="106.02152939526808"/>
    <n v="14.037674245298307"/>
    <n v="9.2276621525782083"/>
    <n v="14.037674245298307"/>
    <n v="9.2276621525782083"/>
    <n v="0.22203907024639885"/>
    <n v="0.23224155493050319"/>
    <n v="0.12091515060313975"/>
    <n v="0.12627199586140858"/>
    <m/>
    <m/>
    <n v="24.478305460294632"/>
    <n v="0"/>
    <m/>
    <n v="0"/>
    <m/>
    <n v="876162.46902000008"/>
    <n v="105.0543366267402"/>
    <n v="47.350761060808907"/>
    <n v="42.303272875931505"/>
    <n v="59.147200283058552"/>
    <n v="15.781799489617917"/>
    <n v="47.350761060808907"/>
    <n v="102.19869042597556"/>
    <n v="258.58465346294327"/>
    <n v="354.83683910451333"/>
    <s v="Grandes"/>
    <n v="2024"/>
    <n v="3"/>
    <d v="2025-11-04T00:00:00"/>
    <x v="50"/>
    <x v="1"/>
  </r>
  <r>
    <n v="2025"/>
    <n v="9"/>
    <n v="906"/>
    <x v="52"/>
    <s v="IMSS Incapacidad Permanente RT"/>
    <n v="256"/>
    <s v="51e8ea280b44e16934d4d611901f3d3afc41789840acdff81942c2f65009cd52"/>
    <s v="1fdf26a6fd55ee3b01ed15163fbd21c844fce1e79898ad2d3ed4519ab872f9ee"/>
    <x v="1"/>
    <n v="1728589.0597999999"/>
    <n v="1557997.29733"/>
    <n v="1964835.41741"/>
    <n v="1619492.0344899998"/>
    <n v="714928.08272999979"/>
    <n v="609436.69869000011"/>
    <n v="921771.76380999992"/>
    <n v="779099.10807000007"/>
    <n v="35081594.755000003"/>
    <n v="34439164.060000002"/>
    <n v="141.197"/>
    <n v="136.08000000000001"/>
    <n v="0"/>
    <n v="0"/>
    <n v="714928.08273000002"/>
    <n v="609436.69869000011"/>
    <n v="-241931.82996"/>
    <n v="-288069.30456999998"/>
    <n v="0"/>
    <n v="0"/>
    <n v="0"/>
    <n v="0"/>
    <n v="1728600.37681"/>
    <n v="1569643.5644100001"/>
    <s v="IMSS Incapacidad Permanente RT"/>
    <s v="Pensiones"/>
    <s v="Pensiones IMSS"/>
    <x v="44"/>
    <x v="1"/>
    <n v="12182725.52259"/>
    <n v="8995707.5342000015"/>
    <n v="770211891.61088026"/>
    <n v="686509089.51392007"/>
    <n v="736376107.87258017"/>
    <n v="657385268.86126006"/>
    <n v="4207526.2390700001"/>
    <n v="3308507.4316600002"/>
    <n v="2367681.2395000001"/>
    <n v="2069149.4791700002"/>
    <n v="12182725.52259"/>
    <n v="8995707.5342000015"/>
    <n v="41.083262743527754"/>
    <n v="47.090639193404968"/>
    <n v="170591.76246999996"/>
    <n v="10.949426084522074"/>
    <n v="14.188853361218209"/>
    <n v="17.31934137928323"/>
    <n v="14.188853361218209"/>
    <n v="17.31934137928323"/>
    <n v="0.22443032607360763"/>
    <n v="0.23474268669497741"/>
    <n v="0.22694488989696168"/>
    <n v="0.23699911925754036"/>
    <m/>
    <m/>
    <n v="41.083531714161737"/>
    <n v="0"/>
    <m/>
    <n v="0"/>
    <m/>
    <n v="158956.81239999994"/>
    <n v="10.126936841215217"/>
    <n v="17.309654024241759"/>
    <n v="41.359054002847728"/>
    <n v="39.116672393104615"/>
    <n v="30.195284348368457"/>
    <n v="17.309654024241784"/>
    <n v="-16.016102333037264"/>
    <n v="-295.50807053714396"/>
    <n v="-211.55905506826008"/>
    <s v="Grandes"/>
    <n v="2024"/>
    <n v="3"/>
    <d v="2025-11-04T00:00:00"/>
    <x v="44"/>
    <x v="1"/>
  </r>
  <r>
    <n v="2025"/>
    <n v="9"/>
    <n v="906"/>
    <x v="52"/>
    <s v="ISSSTE Jubilacion (retiro, cesantia y vejez)"/>
    <n v="256"/>
    <s v="51e8ea280b44e16934d4d611901f3d3afc41789840acdff81942c2f65009cd52"/>
    <s v="1fdf26a6fd55ee3b01ed15163fbd21c844fce1e79898ad2d3ed4519ab872f9ee"/>
    <x v="13"/>
    <n v="2715332.93273"/>
    <n v="1750940.43294"/>
    <n v="3019403.03461"/>
    <n v="2033846.5557700002"/>
    <n v="936907.63214"/>
    <n v="785899.16541000002"/>
    <n v="1215066.10066"/>
    <n v="1020266.7952000001"/>
    <n v="35081594.755000003"/>
    <n v="34439164.060000002"/>
    <n v="141.197"/>
    <n v="136.08000000000001"/>
    <n v="0"/>
    <n v="0"/>
    <n v="936907.63214"/>
    <n v="785899.16541000002"/>
    <n v="-14159.706529999999"/>
    <n v="-207246.71303000001"/>
    <n v="0"/>
    <n v="0"/>
    <n v="0"/>
    <n v="0"/>
    <n v="2715920.3829000001"/>
    <n v="1753060.29372"/>
    <s v="ISSSTE Jubilacion (retiro, cesantia y vejez)"/>
    <s v="Pensiones"/>
    <s v="Pensiones ISSSTE"/>
    <x v="43"/>
    <x v="1"/>
    <n v="12182725.52259"/>
    <n v="8995707.5342000015"/>
    <n v="770211891.61088026"/>
    <n v="686509089.51392007"/>
    <n v="736376107.87258017"/>
    <n v="657385268.86126006"/>
    <n v="7188627.0174599998"/>
    <n v="4897662.7135399999"/>
    <n v="3103488.6366599998"/>
    <n v="2660196.1327599999"/>
    <n v="12182725.52259"/>
    <n v="8995707.5342000015"/>
    <n v="37.772622312089645"/>
    <n v="35.750531127825077"/>
    <n v="964392.49979000003"/>
    <n v="55.07854417244171"/>
    <n v="22.288386352422151"/>
    <n v="19.46417695643451"/>
    <n v="22.288386352422151"/>
    <n v="19.46417695643451"/>
    <n v="0.3525436262806777"/>
    <n v="0.36874267153706342"/>
    <n v="0.25504985435513261"/>
    <n v="0.26634920432169479"/>
    <m/>
    <m/>
    <n v="37.780794250466379"/>
    <n v="0"/>
    <m/>
    <n v="0"/>
    <m/>
    <n v="962860.08918000013"/>
    <n v="54.924527845919528"/>
    <n v="19.21473814661956"/>
    <n v="34.504337234183346"/>
    <n v="44.884403296941322"/>
    <n v="30.18885331406619"/>
    <n v="19.21473814661956"/>
    <n v="-93.167705136075995"/>
    <n v="-6616.7164563402866"/>
    <n v="-379.20947160992472"/>
    <s v="Grandes"/>
    <n v="2024"/>
    <n v="3"/>
    <d v="2025-11-04T00:00:00"/>
    <x v="43"/>
    <x v="13"/>
  </r>
  <r>
    <n v="2025"/>
    <n v="9"/>
    <n v="106"/>
    <x v="53"/>
    <s v="Gastos Medicos"/>
    <n v="227"/>
    <s v="dfe62e836a0a6f2633422230c81287700a56e2639652c73f264e6562220c207a"/>
    <s v="1fdf26a6fd55ee3b01ed15163fbd21c844fce1e79898ad2d3ed4519ab872f9ee"/>
    <x v="39"/>
    <n v="0"/>
    <n v="0"/>
    <n v="0.16563999999999998"/>
    <n v="0"/>
    <n v="2.1149999999999999E-2"/>
    <n v="0"/>
    <n v="2.6709999999999998E-2"/>
    <n v="0"/>
    <n v="35081594.755000003"/>
    <n v="34439164.060000002"/>
    <n v="141.197"/>
    <n v="136.08000000000001"/>
    <n v="0"/>
    <n v="0"/>
    <n v="1.753E-2"/>
    <n v="0"/>
    <n v="5.806E-2"/>
    <n v="0"/>
    <n v="0"/>
    <n v="0"/>
    <n v="0"/>
    <n v="0"/>
    <n v="0"/>
    <n v="0"/>
    <s v="Gastos Medicos"/>
    <s v="Accidentes y Enfermedades"/>
    <s v="Gastos Medicos"/>
    <x v="28"/>
    <x v="1"/>
    <n v="1828165.4904"/>
    <n v="1558409.86843"/>
    <n v="770211891.61088026"/>
    <n v="686509089.51392007"/>
    <n v="736376107.87258017"/>
    <n v="657385268.86126006"/>
    <n v="132603313.30395003"/>
    <n v="117579278.29793002"/>
    <n v="94497674.830779999"/>
    <n v="87465178.161119998"/>
    <n v="0"/>
    <n v="0"/>
    <m/>
    <m/>
    <m/>
    <m/>
    <m/>
    <m/>
    <m/>
    <m/>
    <m/>
    <m/>
    <m/>
    <m/>
    <m/>
    <m/>
    <m/>
    <n v="0"/>
    <m/>
    <n v="0"/>
    <m/>
    <n v="0"/>
    <m/>
    <m/>
    <m/>
    <m/>
    <n v="2.2381503077058751E-8"/>
    <m/>
    <m/>
    <n v="30.192903892524974"/>
    <m/>
    <s v="Resto"/>
    <n v="2024"/>
    <n v="3"/>
    <d v="2025-11-04T00:00:00"/>
    <x v="28"/>
    <x v="39"/>
  </r>
  <r>
    <n v="2025"/>
    <n v="9"/>
    <n v="106"/>
    <x v="53"/>
    <s v="Accidentes y Enfermedades Total"/>
    <n v="227"/>
    <s v="dfe62e836a0a6f2633422230c81287700a56e2639652c73f264e6562220c207a"/>
    <s v="1fdf26a6fd55ee3b01ed15163fbd21c844fce1e79898ad2d3ed4519ab872f9ee"/>
    <x v="52"/>
    <n v="0"/>
    <n v="0"/>
    <n v="0.16563999999999998"/>
    <n v="0"/>
    <n v="2.1149999999999999E-2"/>
    <n v="0"/>
    <n v="2.6709999999999998E-2"/>
    <n v="0"/>
    <n v="35081594.755000003"/>
    <n v="34439164.060000002"/>
    <n v="141.197"/>
    <n v="136.08000000000001"/>
    <n v="0"/>
    <n v="0"/>
    <n v="1.753E-2"/>
    <n v="0"/>
    <n v="5.806E-2"/>
    <n v="0"/>
    <n v="0"/>
    <n v="0"/>
    <n v="0"/>
    <n v="0"/>
    <n v="0"/>
    <n v="0"/>
    <s v="Accidentes y Enfermedades Total"/>
    <s v="Totales"/>
    <s v="Accidentes y Enfermedades Total"/>
    <x v="2"/>
    <x v="1"/>
    <n v="1828165.4904"/>
    <n v="1558409.86843"/>
    <n v="770211891.61088026"/>
    <n v="686509089.51392007"/>
    <n v="736376107.87258017"/>
    <n v="657385268.86126006"/>
    <n v="141339793.77810001"/>
    <n v="126298754.30562"/>
    <n v="98393742.550229996"/>
    <n v="90991856.303689986"/>
    <n v="0"/>
    <n v="0"/>
    <m/>
    <m/>
    <m/>
    <m/>
    <m/>
    <m/>
    <m/>
    <m/>
    <m/>
    <m/>
    <m/>
    <m/>
    <m/>
    <m/>
    <m/>
    <n v="0"/>
    <m/>
    <n v="0"/>
    <m/>
    <n v="0"/>
    <m/>
    <m/>
    <m/>
    <m/>
    <n v="2.1495269365531984E-8"/>
    <m/>
    <m/>
    <n v="30.192903892524974"/>
    <m/>
    <s v="Resto"/>
    <n v="2024"/>
    <n v="3"/>
    <d v="2025-11-04T00:00:00"/>
    <x v="2"/>
    <x v="52"/>
  </r>
  <r>
    <n v="2025"/>
    <n v="9"/>
    <n v="106"/>
    <x v="53"/>
    <s v="GMM. Individual"/>
    <n v="227"/>
    <s v="dfe62e836a0a6f2633422230c81287700a56e2639652c73f264e6562220c207a"/>
    <s v="1fdf26a6fd55ee3b01ed15163fbd21c844fce1e79898ad2d3ed4519ab872f9ee"/>
    <x v="15"/>
    <n v="0"/>
    <n v="0"/>
    <n v="0.16563999999999998"/>
    <n v="0"/>
    <n v="2.1149999999999999E-2"/>
    <n v="0"/>
    <n v="2.6709999999999998E-2"/>
    <n v="0"/>
    <n v="35081594.755000003"/>
    <n v="34439164.060000002"/>
    <n v="141.197"/>
    <n v="136.08000000000001"/>
    <n v="0"/>
    <n v="0"/>
    <n v="1.753E-2"/>
    <n v="0"/>
    <n v="5.806E-2"/>
    <n v="0"/>
    <n v="0"/>
    <n v="0"/>
    <n v="0"/>
    <n v="0"/>
    <n v="0"/>
    <n v="0"/>
    <s v="GMM. Individual"/>
    <s v="Accidentes y Enfermedades"/>
    <s v="Gastos Medicos"/>
    <x v="38"/>
    <x v="1"/>
    <n v="1828165.4904"/>
    <n v="1558409.86843"/>
    <n v="770211891.61088026"/>
    <n v="686509089.51392007"/>
    <n v="736376107.87258017"/>
    <n v="657385268.86126006"/>
    <n v="64432853.400370002"/>
    <n v="58098326.261530012"/>
    <n v="45110846.690220006"/>
    <n v="40981977.13877999"/>
    <n v="0"/>
    <n v="0"/>
    <m/>
    <m/>
    <m/>
    <m/>
    <m/>
    <m/>
    <m/>
    <m/>
    <m/>
    <m/>
    <m/>
    <m/>
    <m/>
    <m/>
    <m/>
    <n v="0"/>
    <m/>
    <n v="0"/>
    <m/>
    <n v="0"/>
    <m/>
    <m/>
    <m/>
    <m/>
    <n v="4.6884511268961183E-8"/>
    <m/>
    <m/>
    <n v="30.192903892524974"/>
    <m/>
    <s v="Resto"/>
    <n v="2024"/>
    <n v="3"/>
    <d v="2025-11-04T00:00:00"/>
    <x v="38"/>
    <x v="15"/>
  </r>
  <r>
    <n v="2025"/>
    <n v="9"/>
    <n v="106"/>
    <x v="53"/>
    <s v="Vida Total"/>
    <n v="227"/>
    <s v="dfe62e836a0a6f2633422230c81287700a56e2639652c73f264e6562220c207a"/>
    <s v="1fdf26a6fd55ee3b01ed15163fbd21c844fce1e79898ad2d3ed4519ab872f9ee"/>
    <x v="26"/>
    <n v="1828165.4904"/>
    <n v="1558409.86843"/>
    <n v="2457351.7832899997"/>
    <n v="2110871.44533"/>
    <n v="231226.23614000002"/>
    <n v="241653.14478"/>
    <n v="299965.91721000004"/>
    <n v="312136.17924000003"/>
    <n v="35081594.755000003"/>
    <n v="34439164.060000002"/>
    <n v="141.197"/>
    <n v="136.08000000000001"/>
    <n v="0"/>
    <n v="0"/>
    <n v="249869.14111000003"/>
    <n v="488126.56351000001"/>
    <n v="1275138.1896199998"/>
    <n v="1777597.4765999999"/>
    <n v="363594.41709"/>
    <n v="332712.23219000001"/>
    <n v="1453163.77443"/>
    <n v="1210725.9496600002"/>
    <n v="11407.29888"/>
    <n v="14971.686580000001"/>
    <s v="Vida Total"/>
    <s v="Totales"/>
    <s v="Vida Total"/>
    <x v="36"/>
    <x v="1"/>
    <n v="1828165.4904"/>
    <n v="1558409.86843"/>
    <n v="770211891.61088026"/>
    <n v="686509089.51392007"/>
    <n v="736376107.87258017"/>
    <n v="657385268.86126006"/>
    <n v="311861035.33652008"/>
    <n v="282737917.87033993"/>
    <n v="162873465.04233998"/>
    <n v="151002766.76715994"/>
    <n v="1828165.4904"/>
    <n v="1558409.86843"/>
    <n v="0.58621157607178476"/>
    <n v="0.55118530976261459"/>
    <n v="269755.62196999998"/>
    <n v="17.309671058600372"/>
    <n v="100"/>
    <n v="100"/>
    <n v="100"/>
    <n v="100"/>
    <n v="0.23735877234723479"/>
    <n v="0.24826518281284857"/>
    <n v="0.22700498685799278"/>
    <n v="0.23706187866508149"/>
    <n v="0.11658860065594792"/>
    <n v="0.46596516068829624"/>
    <n v="3.6578147275406559E-3"/>
    <n v="30882.184899999993"/>
    <n v="9.2819505603161332"/>
    <n v="242437.82476999983"/>
    <n v="20.024170196243162"/>
    <n v="-3564.3877000000011"/>
    <n v="-23.80752282619585"/>
    <n v="-4.3148243113047773"/>
    <n v="12.647992610855379"/>
    <n v="15.506392103603037"/>
    <n v="0.14196679371921711"/>
    <n v="-48.810583199313825"/>
    <n v="-28.266201634188349"/>
    <n v="19.595455860706579"/>
    <n v="27.459904164785197"/>
    <s v="Resto"/>
    <n v="2024"/>
    <n v="3"/>
    <d v="2025-11-04T00:00:00"/>
    <x v="36"/>
    <x v="26"/>
  </r>
  <r>
    <n v="2025"/>
    <n v="9"/>
    <n v="106"/>
    <x v="53"/>
    <s v="Total General Sin Pensiones"/>
    <n v="227"/>
    <s v="dfe62e836a0a6f2633422230c81287700a56e2639652c73f264e6562220c207a"/>
    <s v="1fdf26a6fd55ee3b01ed15163fbd21c844fce1e79898ad2d3ed4519ab872f9ee"/>
    <x v="48"/>
    <n v="1828165.4904"/>
    <n v="1558409.86843"/>
    <n v="2457351.94893"/>
    <n v="2110871.44533"/>
    <n v="231226.25729000001"/>
    <n v="241653.14478"/>
    <n v="299965.94392000005"/>
    <n v="312136.17924000003"/>
    <n v="35081594.755000003"/>
    <n v="34439164.060000002"/>
    <n v="141.197"/>
    <n v="136.08000000000001"/>
    <n v="0"/>
    <n v="0"/>
    <n v="249869.15863999998"/>
    <n v="488126.56351000001"/>
    <n v="1275138.24768"/>
    <n v="1777597.4765999999"/>
    <n v="363594.41709"/>
    <n v="332712.23219000001"/>
    <n v="1453163.77443"/>
    <n v="1210725.9496600002"/>
    <n v="11407.29888"/>
    <n v="14971.686580000001"/>
    <s v="Total General Sin Pensiones"/>
    <s v="Totales"/>
    <s v="Total General Sin Pensiones"/>
    <x v="25"/>
    <x v="1"/>
    <n v="1828165.4904"/>
    <n v="1558409.86843"/>
    <n v="770211891.61088026"/>
    <n v="686509089.51392007"/>
    <n v="736376107.87258017"/>
    <n v="657385268.86126006"/>
    <n v="736376107.87258017"/>
    <n v="657385268.86126006"/>
    <n v="388158878.08341002"/>
    <n v="368517055.66387999"/>
    <n v="1828165.4904"/>
    <n v="1558409.86843"/>
    <n v="0.24826518281284857"/>
    <n v="0.23706187866508149"/>
    <n v="269755.62196999998"/>
    <n v="17.309671058600372"/>
    <n v="100"/>
    <n v="100"/>
    <n v="100"/>
    <n v="100"/>
    <n v="0.23735877234723479"/>
    <n v="0.24826518281284857"/>
    <n v="0.22700498685799278"/>
    <n v="0.23706187866508149"/>
    <n v="4.9376183339304519E-2"/>
    <n v="0.19733988635620564"/>
    <n v="1.5491131173383855E-3"/>
    <n v="30882.184899999993"/>
    <n v="9.2819505603161332"/>
    <n v="242437.82476999983"/>
    <n v="20.024170196243162"/>
    <n v="-3564.3877000000011"/>
    <n v="-23.80752282619585"/>
    <n v="-4.3148155590909347"/>
    <n v="12.647993767752833"/>
    <n v="15.506392103603037"/>
    <n v="5.9570003507767935E-2"/>
    <n v="-48.810579608032121"/>
    <n v="-28.266198367982089"/>
    <n v="19.595456343232946"/>
    <n v="27.459904164785197"/>
    <s v="Resto"/>
    <n v="2024"/>
    <n v="3"/>
    <d v="2025-11-04T00:00:00"/>
    <x v="25"/>
    <x v="48"/>
  </r>
  <r>
    <n v="2025"/>
    <n v="9"/>
    <n v="106"/>
    <x v="53"/>
    <s v="Total General"/>
    <n v="227"/>
    <s v="dfe62e836a0a6f2633422230c81287700a56e2639652c73f264e6562220c207a"/>
    <s v="1fdf26a6fd55ee3b01ed15163fbd21c844fce1e79898ad2d3ed4519ab872f9ee"/>
    <x v="57"/>
    <n v="1828165.4904"/>
    <n v="1558409.86843"/>
    <n v="2457351.94893"/>
    <n v="2110871.44533"/>
    <n v="231226.25729000001"/>
    <n v="241653.14478"/>
    <n v="299965.94392000005"/>
    <n v="312136.17924000003"/>
    <n v="35081594.755000003"/>
    <n v="34439164.060000002"/>
    <n v="141.197"/>
    <n v="136.08000000000001"/>
    <n v="0"/>
    <n v="0"/>
    <n v="249869.15863999998"/>
    <n v="488126.56351000001"/>
    <n v="1275138.24768"/>
    <n v="1777597.4765999999"/>
    <n v="363594.41709"/>
    <n v="332712.23219000001"/>
    <n v="1453163.77443"/>
    <n v="1210725.9496600002"/>
    <n v="11407.29888"/>
    <n v="14971.686580000001"/>
    <s v="Total General"/>
    <s v="Totales"/>
    <s v="Total General"/>
    <x v="26"/>
    <x v="1"/>
    <n v="1828165.4904"/>
    <n v="1558409.86843"/>
    <n v="770211891.61088026"/>
    <n v="686509089.51392007"/>
    <n v="736376107.87258017"/>
    <n v="657385268.86126006"/>
    <n v="770211891.61088026"/>
    <n v="686509089.51392007"/>
    <n v="414187189.75591999"/>
    <n v="392042358.71284997"/>
    <n v="1828165.4904"/>
    <n v="1558409.86843"/>
    <n v="0.23735877234723479"/>
    <n v="0.22700498685799278"/>
    <n v="269755.62196999998"/>
    <n v="17.309671058600372"/>
    <n v="100"/>
    <n v="100"/>
    <n v="100"/>
    <n v="100"/>
    <n v="0.23735877234723479"/>
    <n v="0.24826518281284857"/>
    <n v="0.22700498685799278"/>
    <n v="0.23706187866508149"/>
    <n v="4.7207063543195982E-2"/>
    <n v="0.18867064898085925"/>
    <n v="1.4810598231795539E-3"/>
    <n v="30882.184899999993"/>
    <n v="9.2819505603161332"/>
    <n v="242437.82476999983"/>
    <n v="20.024170196243162"/>
    <n v="-3564.3877000000011"/>
    <n v="-23.80752282619585"/>
    <n v="-4.3148155590909347"/>
    <n v="12.647993767752833"/>
    <n v="15.506392103603037"/>
    <n v="5.5826511058022193E-2"/>
    <n v="-48.810579608032121"/>
    <n v="-28.266198367982089"/>
    <n v="19.595456343232946"/>
    <n v="27.459904164785197"/>
    <s v="Resto"/>
    <n v="2024"/>
    <n v="3"/>
    <d v="2025-11-04T00:00:00"/>
    <x v="26"/>
    <x v="57"/>
  </r>
  <r>
    <n v="2025"/>
    <n v="9"/>
    <n v="106"/>
    <x v="53"/>
    <s v="Vida Individual"/>
    <n v="227"/>
    <s v="dfe62e836a0a6f2633422230c81287700a56e2639652c73f264e6562220c207a"/>
    <s v="1fdf26a6fd55ee3b01ed15163fbd21c844fce1e79898ad2d3ed4519ab872f9ee"/>
    <x v="28"/>
    <n v="1828165.4904"/>
    <n v="1562244.8886099998"/>
    <n v="2457360.8852200001"/>
    <n v="2111157.21581"/>
    <n v="231430.02423000001"/>
    <n v="239243.66597999996"/>
    <n v="300472.67499000003"/>
    <n v="308316.11893000006"/>
    <n v="35081594.755000003"/>
    <n v="34439164.060000002"/>
    <n v="141.197"/>
    <n v="136.08000000000001"/>
    <n v="0"/>
    <n v="0"/>
    <n v="250072.92919999998"/>
    <n v="485717.08470999997"/>
    <n v="1275138.1896199998"/>
    <n v="1773030.7561999999"/>
    <n v="363594.41709"/>
    <n v="336547.25237"/>
    <n v="1453163.77443"/>
    <n v="1210725.9496600002"/>
    <n v="11407.29888"/>
    <n v="14971.686580000001"/>
    <s v="Vida Individual"/>
    <s v="Vida"/>
    <s v="Vida"/>
    <x v="35"/>
    <x v="1"/>
    <n v="1828165.4904"/>
    <n v="1558409.86843"/>
    <n v="770211891.61088026"/>
    <n v="686509089.51392007"/>
    <n v="736376107.87258017"/>
    <n v="657385268.86126006"/>
    <n v="237940342.15414003"/>
    <n v="211843669.84491"/>
    <n v="117088322.10185003"/>
    <n v="108945740.33868003"/>
    <n v="1828165.4904"/>
    <n v="1558409.86843"/>
    <n v="0.76832935258019297"/>
    <n v="0.73745176797291778"/>
    <n v="265920.60179000022"/>
    <n v="17.02169766908963"/>
    <n v="100"/>
    <n v="100.24608546555621"/>
    <n v="100"/>
    <n v="100.24608546555621"/>
    <n v="0.23735877234723479"/>
    <n v="0.24826518281284857"/>
    <n v="0.22756361313673806"/>
    <n v="0.23764525349285071"/>
    <n v="0.15280906709567563"/>
    <n v="0.61072610103612723"/>
    <n v="4.7941844483901106E-3"/>
    <n v="27047.164720000001"/>
    <n v="8.0366618742334417"/>
    <n v="242437.82476999983"/>
    <n v="20.024170196243162"/>
    <n v="-3564.3877000000011"/>
    <n v="-23.80752282619585"/>
    <n v="-3.2659764336887998"/>
    <n v="12.65913974666284"/>
    <n v="15.314094974755585"/>
    <n v="0.19765423235691182"/>
    <n v="-48.514693620606863"/>
    <n v="-28.08143992082206"/>
    <n v="19.611437508159291"/>
    <n v="27.394735427545541"/>
    <s v="Medianas"/>
    <n v="2024"/>
    <n v="3"/>
    <d v="2025-11-04T00:00:00"/>
    <x v="35"/>
    <x v="28"/>
  </r>
  <r>
    <n v="2025"/>
    <n v="9"/>
    <n v="106"/>
    <x v="53"/>
    <s v="Vida Gpo y Col"/>
    <n v="227"/>
    <s v="dfe62e836a0a6f2633422230c81287700a56e2639652c73f264e6562220c207a"/>
    <s v="1fdf26a6fd55ee3b01ed15163fbd21c844fce1e79898ad2d3ed4519ab872f9ee"/>
    <x v="49"/>
    <n v="0"/>
    <n v="-3835.02018"/>
    <n v="-9.1019299999998111"/>
    <n v="-285.77047999999968"/>
    <n v="-203.78808999999998"/>
    <n v="2409.4787999999999"/>
    <n v="-506.7577799999998"/>
    <n v="3820.0603099999998"/>
    <n v="35081594.755000003"/>
    <n v="34439164.060000002"/>
    <n v="141.197"/>
    <n v="136.08000000000001"/>
    <n v="0"/>
    <n v="0"/>
    <n v="-203.78808999999998"/>
    <n v="2409.4787999999999"/>
    <n v="0"/>
    <n v="4566.7204000000002"/>
    <n v="0"/>
    <n v="-3835.02018"/>
    <n v="0"/>
    <n v="0"/>
    <n v="0"/>
    <n v="0"/>
    <s v="Vida Gpo y Col"/>
    <s v="Vida"/>
    <s v="Vida"/>
    <x v="37"/>
    <x v="1"/>
    <n v="1828165.4904"/>
    <n v="1558409.86843"/>
    <n v="770211891.61088026"/>
    <n v="686509089.51392007"/>
    <n v="736376107.87258017"/>
    <n v="657385268.86126006"/>
    <n v="73920693.182379976"/>
    <n v="70894248.025429994"/>
    <n v="45785142.94049"/>
    <n v="42057026.428480007"/>
    <n v="1828165.4904"/>
    <n v="1558409.86843"/>
    <m/>
    <n v="-5.4094941223219771E-3"/>
    <m/>
    <m/>
    <m/>
    <n v="-0.24608546555621738"/>
    <m/>
    <n v="-0.24608546555621738"/>
    <m/>
    <m/>
    <n v="-5.5862627874532153E-4"/>
    <n v="-5.8337482776928086E-4"/>
    <m/>
    <m/>
    <m/>
    <n v="3835.02018"/>
    <m/>
    <n v="0"/>
    <m/>
    <n v="0"/>
    <m/>
    <n v="-108.4577664680013"/>
    <m/>
    <n v="-62.828321284087743"/>
    <n v="-4.4509654641654598E-4"/>
    <n v="-108.4577664680013"/>
    <m/>
    <m/>
    <n v="52.761688672685104"/>
    <s v="Resto"/>
    <n v="2024"/>
    <n v="3"/>
    <d v="2025-11-04T00:00:00"/>
    <x v="37"/>
    <x v="49"/>
  </r>
  <r>
    <n v="2025"/>
    <n v="9"/>
    <n v="46"/>
    <x v="54"/>
    <s v="Responsabilidad Civil y Riesgos Profesionales"/>
    <n v="34"/>
    <s v="86e50149658661312a9e0b35558d84f6c6d3da797f552a9657fe0558ca40cdef"/>
    <s v="1fdf26a6fd55ee3b01ed15163fbd21c844fce1e79898ad2d3ed4519ab872f9ee"/>
    <x v="39"/>
    <n v="1581.9379099999999"/>
    <n v="1997.64348"/>
    <n v="2014.6017899999997"/>
    <n v="2311.1814999999997"/>
    <n v="335.3501399999999"/>
    <n v="108.38923"/>
    <n v="695.80779999999993"/>
    <n v="-734.24241999999992"/>
    <n v="35081594.755000003"/>
    <n v="34439164.060000002"/>
    <n v="141.197"/>
    <n v="136.08000000000001"/>
    <n v="0"/>
    <n v="0"/>
    <n v="107.35014"/>
    <n v="108.38923"/>
    <n v="1646.5125800000001"/>
    <n v="1464.134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50730778.690750003"/>
    <n v="45799351.88222"/>
    <n v="770211891.61088026"/>
    <n v="686509089.51392007"/>
    <n v="736376107.87258017"/>
    <n v="657385268.86126006"/>
    <n v="16329723.705329999"/>
    <n v="14886594.835909994"/>
    <n v="6466126.8833499998"/>
    <n v="5654617.5786299994"/>
    <n v="1581.9379099999999"/>
    <n v="1997.64348"/>
    <n v="9.6874750519119774E-3"/>
    <n v="1.3419076034642995E-2"/>
    <n v="-415.70557000000008"/>
    <n v="-20.809797852417589"/>
    <n v="100"/>
    <n v="100"/>
    <n v="3.1183000750754151E-3"/>
    <n v="4.3617287099111009E-3"/>
    <n v="2.0538996180536939E-4"/>
    <n v="2.1482743574751241E-4"/>
    <n v="2.9098572917868039E-4"/>
    <n v="3.0387712877417685E-4"/>
    <m/>
    <m/>
    <m/>
    <n v="0"/>
    <m/>
    <n v="0"/>
    <m/>
    <n v="0"/>
    <m/>
    <n v="209.39433742632909"/>
    <n v="21.198691673050551"/>
    <n v="5.4258545674025873"/>
    <n v="5.1862598128643621E-3"/>
    <n v="-0.95866535817258347"/>
    <n v="12.45633710317926"/>
    <n v="6.5198493654995335"/>
    <n v="7.4029533301434176"/>
    <s v="Resto"/>
    <n v="2024"/>
    <n v="3"/>
    <d v="2025-11-04T00:00:00"/>
    <x v="22"/>
    <x v="39"/>
  </r>
  <r>
    <n v="2025"/>
    <n v="9"/>
    <n v="46"/>
    <x v="54"/>
    <s v="RC Otros"/>
    <n v="34"/>
    <s v="86e50149658661312a9e0b35558d84f6c6d3da797f552a9657fe0558ca40cdef"/>
    <s v="1fdf26a6fd55ee3b01ed15163fbd21c844fce1e79898ad2d3ed4519ab872f9ee"/>
    <x v="0"/>
    <n v="1581.9379099999999"/>
    <n v="1997.64348"/>
    <n v="2014.6017899999995"/>
    <n v="2311.1814999999997"/>
    <n v="335.3501399999999"/>
    <n v="108.38923"/>
    <n v="695.80779999999993"/>
    <n v="-734.24241999999992"/>
    <n v="35081594.755000003"/>
    <n v="34439164.060000002"/>
    <n v="141.197"/>
    <n v="136.08000000000001"/>
    <n v="0"/>
    <n v="0"/>
    <n v="107.35014"/>
    <n v="108.38923"/>
    <n v="1646.5125800000001"/>
    <n v="1464.13499"/>
    <n v="0"/>
    <n v="0"/>
    <n v="0"/>
    <n v="0"/>
    <n v="0"/>
    <n v="0"/>
    <s v="RC Otros"/>
    <s v="Daños Sin Autos"/>
    <s v="Responsabilidad Civil y Riesgos Profesionales"/>
    <x v="33"/>
    <x v="1"/>
    <n v="50730778.690750003"/>
    <n v="45799351.88222"/>
    <n v="770211891.61088026"/>
    <n v="686509089.51392007"/>
    <n v="736376107.87258017"/>
    <n v="657385268.86126006"/>
    <n v="1590909.0740200002"/>
    <n v="1370676.1790300002"/>
    <n v="443204.58119"/>
    <n v="743001.8912999999"/>
    <n v="1581.9379099999999"/>
    <n v="1997.64348"/>
    <n v="9.94360982556136E-2"/>
    <n v="0.14574146035088259"/>
    <n v="-415.70557000000008"/>
    <n v="-20.809797852417589"/>
    <n v="100"/>
    <n v="100"/>
    <n v="3.1183000750754151E-3"/>
    <n v="4.3617287099111009E-3"/>
    <n v="2.0538996180536939E-4"/>
    <n v="2.1482743574751241E-4"/>
    <n v="2.9098572917868039E-4"/>
    <n v="3.0387712877417685E-4"/>
    <m/>
    <m/>
    <m/>
    <n v="0"/>
    <m/>
    <n v="0"/>
    <m/>
    <n v="0"/>
    <m/>
    <n v="209.39433742632909"/>
    <n v="21.198691673050551"/>
    <n v="5.4258545674025873"/>
    <n v="7.5664863187918333E-2"/>
    <n v="-0.95866535817258347"/>
    <n v="12.45633710317926"/>
    <n v="6.5198493654995335"/>
    <n v="7.4029533301434176"/>
    <s v="Medianas"/>
    <n v="2024"/>
    <n v="3"/>
    <d v="2025-11-04T00:00:00"/>
    <x v="33"/>
    <x v="0"/>
  </r>
  <r>
    <n v="2025"/>
    <n v="9"/>
    <n v="46"/>
    <x v="54"/>
    <s v="Automoviles Residentes"/>
    <n v="34"/>
    <s v="86e50149658661312a9e0b35558d84f6c6d3da797f552a9657fe0558ca40cdef"/>
    <s v="1fdf26a6fd55ee3b01ed15163fbd21c844fce1e79898ad2d3ed4519ab872f9ee"/>
    <x v="13"/>
    <n v="25711020.723959997"/>
    <n v="22391871.434919998"/>
    <n v="35352149.485179998"/>
    <n v="30440244.466649998"/>
    <n v="14694913.899699997"/>
    <n v="13632765.778949993"/>
    <n v="19606633.122660004"/>
    <n v="18229043.593510006"/>
    <n v="35081594.755000003"/>
    <n v="34439164.060000002"/>
    <n v="141.197"/>
    <n v="136.08000000000001"/>
    <n v="173534.27540000001"/>
    <n v="65874.483520000009"/>
    <n v="14682422.720149999"/>
    <n v="13641256.023639999"/>
    <n v="24141461.395849999"/>
    <n v="20260308.67083"/>
    <n v="0"/>
    <n v="0"/>
    <n v="0"/>
    <n v="0"/>
    <n v="0"/>
    <n v="0"/>
    <s v="Automoviles Residentes"/>
    <s v="Automóviles"/>
    <s v="Automóviles"/>
    <x v="13"/>
    <x v="1"/>
    <n v="50730778.690750003"/>
    <n v="45799351.88222"/>
    <n v="770211891.61088026"/>
    <n v="686509089.51392007"/>
    <n v="736376107.87258017"/>
    <n v="657385268.86126006"/>
    <n v="94745679.091170013"/>
    <n v="85247038.221249983"/>
    <n v="54974799.952469975"/>
    <n v="52348957.372600004"/>
    <n v="50729196.752839997"/>
    <n v="45797354.238739997"/>
    <n v="27.136879455177372"/>
    <n v="26.267037426924066"/>
    <n v="3319149.2890399992"/>
    <n v="14.823009763551088"/>
    <n v="50.682885536760644"/>
    <n v="48.893373442911049"/>
    <n v="50.681305092302907"/>
    <n v="48.89124084660434"/>
    <n v="3.3381749884679133"/>
    <n v="3.4915609630844973"/>
    <n v="3.2617006499905878"/>
    <n v="3.4062021915562215"/>
    <m/>
    <m/>
    <m/>
    <n v="0"/>
    <m/>
    <n v="0"/>
    <m/>
    <n v="0"/>
    <m/>
    <n v="7.7911418561158019"/>
    <n v="57.154144354937522"/>
    <n v="60.882654755197329"/>
    <n v="26.730272620191254"/>
    <n v="7.6324840960809048"/>
    <n v="19.156434327221938"/>
    <n v="60.818284690395586"/>
    <n v="67.329951607697609"/>
    <s v="Grandes"/>
    <n v="2024"/>
    <n v="3"/>
    <d v="2025-11-04T00:00:00"/>
    <x v="13"/>
    <x v="13"/>
  </r>
  <r>
    <n v="2025"/>
    <n v="9"/>
    <n v="46"/>
    <x v="54"/>
    <s v="Automoviles"/>
    <n v="34"/>
    <s v="86e50149658661312a9e0b35558d84f6c6d3da797f552a9657fe0558ca40cdef"/>
    <s v="1fdf26a6fd55ee3b01ed15163fbd21c844fce1e79898ad2d3ed4519ab872f9ee"/>
    <x v="13"/>
    <n v="50729196.752839997"/>
    <n v="45797354.238739997"/>
    <n v="70819836.273949996"/>
    <n v="61213127.919649996"/>
    <n v="29050199.365460001"/>
    <n v="27275351.250580009"/>
    <n v="39036509.132639997"/>
    <n v="36265383.397170007"/>
    <n v="35081594.755000003"/>
    <n v="34439164.060000002"/>
    <n v="141.197"/>
    <n v="136.08000000000001"/>
    <n v="173534.27540000001"/>
    <n v="65874.483520000009"/>
    <n v="29034277.06177"/>
    <n v="27288357.435219999"/>
    <n v="48583291.60108"/>
    <n v="42046664.609199993"/>
    <n v="0"/>
    <n v="0"/>
    <n v="0"/>
    <n v="0"/>
    <n v="0"/>
    <n v="0"/>
    <s v="Automoviles"/>
    <s v="Totales"/>
    <s v="Automoviles Total"/>
    <x v="11"/>
    <x v="1"/>
    <n v="50730778.690750003"/>
    <n v="45799351.88222"/>
    <n v="770211891.61088026"/>
    <n v="686509089.51392007"/>
    <n v="736376107.87258017"/>
    <n v="657385268.86126006"/>
    <n v="155156263.74667996"/>
    <n v="139227565.87292001"/>
    <n v="88685882.672319964"/>
    <n v="83821223.317339987"/>
    <n v="50729196.752839997"/>
    <n v="45797354.238739997"/>
    <n v="32.695551908664406"/>
    <n v="32.893884161231071"/>
    <n v="4931842.5141000003"/>
    <n v="10.768837187385284"/>
    <n v="100"/>
    <n v="100"/>
    <n v="99.996881699924913"/>
    <n v="99.995638271290076"/>
    <n v="6.5863949005956091"/>
    <n v="6.8890334993891456"/>
    <n v="6.6710484883989842"/>
    <n v="6.9665927132914574"/>
    <m/>
    <m/>
    <m/>
    <n v="0"/>
    <m/>
    <n v="0"/>
    <m/>
    <n v="0"/>
    <m/>
    <n v="6.5071503518850271"/>
    <n v="57.265246100774633"/>
    <n v="59.556609118497462"/>
    <n v="32.75628373999028"/>
    <n v="6.3980385433408671"/>
    <n v="15.546124889177925"/>
    <n v="59.761856607353813"/>
    <n v="64.900171485300618"/>
    <s v="Grandes"/>
    <n v="2024"/>
    <n v="3"/>
    <d v="2025-11-04T00:00:00"/>
    <x v="11"/>
    <x v="13"/>
  </r>
  <r>
    <n v="2025"/>
    <n v="9"/>
    <n v="46"/>
    <x v="54"/>
    <s v="Camiones"/>
    <n v="34"/>
    <s v="86e50149658661312a9e0b35558d84f6c6d3da797f552a9657fe0558ca40cdef"/>
    <s v="1fdf26a6fd55ee3b01ed15163fbd21c844fce1e79898ad2d3ed4519ab872f9ee"/>
    <x v="13"/>
    <n v="23492232.047589999"/>
    <n v="22175421.08326"/>
    <n v="33444602.566059999"/>
    <n v="29126390.372570001"/>
    <n v="13652366.389470004"/>
    <n v="13069142.818860004"/>
    <n v="18497275.873809997"/>
    <n v="17288275.338510003"/>
    <n v="35081594.755000003"/>
    <n v="34439164.060000002"/>
    <n v="141.197"/>
    <n v="136.08000000000001"/>
    <n v="0"/>
    <n v="0"/>
    <n v="13648935.26533"/>
    <n v="13073658.758809999"/>
    <n v="23041965.388009999"/>
    <n v="20606056.853209998"/>
    <n v="0"/>
    <n v="0"/>
    <n v="0"/>
    <n v="0"/>
    <n v="0"/>
    <n v="0"/>
    <s v="Camiones"/>
    <s v="Automóviles"/>
    <s v="Automóviles"/>
    <x v="10"/>
    <x v="1"/>
    <n v="50730778.690750003"/>
    <n v="45799351.88222"/>
    <n v="770211891.61088026"/>
    <n v="686509089.51392007"/>
    <n v="736376107.87258017"/>
    <n v="657385268.86126006"/>
    <n v="53875874.311059996"/>
    <n v="49568265.397800006"/>
    <n v="30548482.174040005"/>
    <n v="28997259.902610004"/>
    <n v="50729196.752839997"/>
    <n v="45797354.238739997"/>
    <n v="43.604363452097807"/>
    <n v="44.737133537548026"/>
    <n v="1316810.9643299989"/>
    <n v="5.9381553991055824"/>
    <n v="46.30909525740681"/>
    <n v="48.420747119277479"/>
    <n v="46.307651200854636"/>
    <n v="48.41863513764882"/>
    <n v="3.0500998885458057"/>
    <n v="3.1902490855467853"/>
    <n v="3.230171518772055"/>
    <n v="3.373276240532868"/>
    <m/>
    <m/>
    <m/>
    <n v="0"/>
    <m/>
    <n v="0"/>
    <m/>
    <n v="0"/>
    <m/>
    <n v="4.4626000242981023"/>
    <n v="58.114385903448287"/>
    <n v="58.935263370154303"/>
    <n v="44.690817408505282"/>
    <n v="4.4002717000115821"/>
    <n v="11.821322983589333"/>
    <n v="59.235117471499585"/>
    <n v="63.4457084727173"/>
    <s v="Grandes"/>
    <n v="2024"/>
    <n v="3"/>
    <d v="2025-11-04T00:00:00"/>
    <x v="10"/>
    <x v="13"/>
  </r>
  <r>
    <n v="2025"/>
    <n v="9"/>
    <n v="46"/>
    <x v="54"/>
    <s v="Otros Automoviles y Obligatorios"/>
    <n v="34"/>
    <s v="86e50149658661312a9e0b35558d84f6c6d3da797f552a9657fe0558ca40cdef"/>
    <s v="1fdf26a6fd55ee3b01ed15163fbd21c844fce1e79898ad2d3ed4519ab872f9ee"/>
    <x v="1"/>
    <n v="1161037.4040299999"/>
    <n v="916249.93540999992"/>
    <n v="1516551.4451899999"/>
    <n v="1227347.66279"/>
    <n v="543407.61870000011"/>
    <n v="449665.19828000013"/>
    <n v="726843.64734000014"/>
    <n v="589969.06837000023"/>
    <n v="35081594.755000003"/>
    <n v="34439164.060000002"/>
    <n v="141.197"/>
    <n v="136.08000000000001"/>
    <n v="0"/>
    <n v="0"/>
    <n v="543407.61869999999"/>
    <n v="449665.19827999995"/>
    <n v="1032525.81886"/>
    <n v="877921.63835000002"/>
    <n v="0"/>
    <n v="0"/>
    <n v="0"/>
    <n v="0"/>
    <n v="0"/>
    <n v="0"/>
    <s v="Otros Automoviles y Obligatorios"/>
    <s v="Automóviles"/>
    <s v="Automóviles"/>
    <x v="9"/>
    <x v="1"/>
    <n v="50730778.690750003"/>
    <n v="45799351.88222"/>
    <n v="770211891.61088026"/>
    <n v="686509089.51392007"/>
    <n v="736376107.87258017"/>
    <n v="657385268.86126006"/>
    <n v="4946161.87481"/>
    <n v="3140508.06599"/>
    <n v="2334470.5214099996"/>
    <n v="1827367.6446699991"/>
    <n v="50729196.752839997"/>
    <n v="45797354.238739997"/>
    <n v="23.473501947903788"/>
    <n v="29.175213569182961"/>
    <n v="244787.46861999994"/>
    <n v="26.716233110615551"/>
    <n v="2.2886966054020972"/>
    <n v="2.0006612841292561"/>
    <n v="2.2886252369741324"/>
    <n v="2.000574020711638"/>
    <n v="0.15074259650830851"/>
    <n v="0.15766907584553266"/>
    <n v="0.13346508435288845"/>
    <n v="0.13937792323779205"/>
    <m/>
    <m/>
    <m/>
    <n v="0"/>
    <m/>
    <n v="0"/>
    <m/>
    <n v="0"/>
    <m/>
    <n v="20.847159348459932"/>
    <n v="46.803627240071165"/>
    <n v="49.076696314176075"/>
    <n v="23.277553248853479"/>
    <n v="20.847159348459954"/>
    <n v="17.610248313342524"/>
    <n v="52.628961791964691"/>
    <n v="51.219286396120523"/>
    <s v="Grandes"/>
    <n v="2024"/>
    <n v="3"/>
    <d v="2025-11-04T00:00:00"/>
    <x v="9"/>
    <x v="1"/>
  </r>
  <r>
    <n v="2025"/>
    <n v="9"/>
    <n v="46"/>
    <x v="54"/>
    <s v="Automoviles Turistas"/>
    <n v="34"/>
    <s v="86e50149658661312a9e0b35558d84f6c6d3da797f552a9657fe0558ca40cdef"/>
    <s v="1fdf26a6fd55ee3b01ed15163fbd21c844fce1e79898ad2d3ed4519ab872f9ee"/>
    <x v="1"/>
    <n v="364906.57725999999"/>
    <n v="313811.78514999995"/>
    <n v="506532.77752000006"/>
    <n v="419145.41763999994"/>
    <n v="159511.45758999998"/>
    <n v="123777.45449000002"/>
    <n v="205756.48882999996"/>
    <n v="158095.39678000004"/>
    <n v="35081594.755000003"/>
    <n v="34439164.060000002"/>
    <n v="141.197"/>
    <n v="136.08000000000001"/>
    <n v="0"/>
    <n v="0"/>
    <n v="159511.45759000001"/>
    <n v="123777.45448999999"/>
    <n v="367338.99836000003"/>
    <n v="302377.44680999999"/>
    <n v="0"/>
    <n v="0"/>
    <n v="0"/>
    <n v="0"/>
    <n v="0"/>
    <n v="0"/>
    <s v="Automoviles Turistas"/>
    <s v="Automóviles"/>
    <s v="Automóviles"/>
    <x v="12"/>
    <x v="1"/>
    <n v="50730778.690750003"/>
    <n v="45799351.88222"/>
    <n v="770211891.61088026"/>
    <n v="686509089.51392007"/>
    <n v="736376107.87258017"/>
    <n v="657385268.86126006"/>
    <n v="1588548.4696399998"/>
    <n v="1271754.1878799999"/>
    <n v="828130.02439999999"/>
    <n v="647638.39746000012"/>
    <n v="50729196.752839997"/>
    <n v="45797354.238739997"/>
    <n v="22.971069768031434"/>
    <n v="24.675506331386313"/>
    <n v="51094.792110000039"/>
    <n v="16.281986377782797"/>
    <n v="0.71932260043043406"/>
    <n v="0.68521815368221961"/>
    <n v="0.71930016979324474"/>
    <n v="0.68518826632528484"/>
    <n v="4.7377427073581842E-2"/>
    <n v="4.9554374912329731E-2"/>
    <n v="4.5711235283453139E-2"/>
    <n v="4.7736357964575767E-2"/>
    <m/>
    <m/>
    <m/>
    <n v="0"/>
    <m/>
    <n v="0"/>
    <m/>
    <n v="0"/>
    <m/>
    <n v="28.869557260839372"/>
    <n v="43.712957652814872"/>
    <n v="39.443214164450588"/>
    <n v="19.261644052281504"/>
    <n v="28.869557260839439"/>
    <n v="21.483596820902751"/>
    <n v="43.423502079045626"/>
    <n v="40.934750853880985"/>
    <s v="Grandes"/>
    <n v="2024"/>
    <n v="3"/>
    <d v="2025-11-04T00:00:00"/>
    <x v="12"/>
    <x v="1"/>
  </r>
  <r>
    <n v="2025"/>
    <n v="9"/>
    <n v="46"/>
    <x v="54"/>
    <s v="Total General"/>
    <n v="34"/>
    <s v="86e50149658661312a9e0b35558d84f6c6d3da797f552a9657fe0558ca40cdef"/>
    <s v="1fdf26a6fd55ee3b01ed15163fbd21c844fce1e79898ad2d3ed4519ab872f9ee"/>
    <x v="19"/>
    <n v="50730778.690750003"/>
    <n v="45799351.88222"/>
    <n v="70821850.875739992"/>
    <n v="61215439.101149999"/>
    <n v="29050534.715600006"/>
    <n v="27275459.639810007"/>
    <n v="39037204.940439992"/>
    <n v="36264649.154750004"/>
    <n v="35081594.755000003"/>
    <n v="34439164.060000002"/>
    <n v="141.197"/>
    <n v="136.08000000000001"/>
    <n v="173534.27540000001"/>
    <n v="65874.483520000009"/>
    <n v="29034384.411910001"/>
    <n v="27288465.824450001"/>
    <n v="48584938.11366"/>
    <n v="42048128.74419"/>
    <n v="0"/>
    <n v="0"/>
    <n v="0"/>
    <n v="0"/>
    <n v="0"/>
    <n v="0"/>
    <s v="Total General"/>
    <s v="Totales"/>
    <s v="Total General"/>
    <x v="26"/>
    <x v="1"/>
    <n v="50730778.690750003"/>
    <n v="45799351.88222"/>
    <n v="770211891.61088026"/>
    <n v="686509089.51392007"/>
    <n v="736376107.87258017"/>
    <n v="657385268.86126006"/>
    <n v="770211891.61088026"/>
    <n v="686509089.51392007"/>
    <n v="414187189.75591999"/>
    <n v="392042358.71284997"/>
    <n v="50730778.690750003"/>
    <n v="45799351.88222"/>
    <n v="6.5866002905574152"/>
    <n v="6.671339474128164"/>
    <n v="4931426.8085300028"/>
    <n v="10.767459812994563"/>
    <n v="100"/>
    <n v="100"/>
    <n v="100"/>
    <n v="100"/>
    <n v="6.5866002905574152"/>
    <n v="6.8892483268248945"/>
    <n v="6.671339474128164"/>
    <n v="6.966896590420232"/>
    <m/>
    <m/>
    <m/>
    <n v="0"/>
    <m/>
    <n v="0"/>
    <m/>
    <n v="0"/>
    <m/>
    <n v="6.5079565999290434"/>
    <n v="57.264121437380844"/>
    <n v="59.554248081835304"/>
    <n v="7.0138660572094116"/>
    <n v="6.3980093226629453"/>
    <n v="15.546017301360227"/>
    <n v="59.760052269669927"/>
    <n v="64.898169405982387"/>
    <s v="Grandes"/>
    <n v="2024"/>
    <n v="3"/>
    <d v="2025-11-04T00:00:00"/>
    <x v="26"/>
    <x v="19"/>
  </r>
  <r>
    <n v="2025"/>
    <n v="9"/>
    <n v="46"/>
    <x v="54"/>
    <s v="Daños Sin Autos"/>
    <n v="34"/>
    <s v="86e50149658661312a9e0b35558d84f6c6d3da797f552a9657fe0558ca40cdef"/>
    <s v="1fdf26a6fd55ee3b01ed15163fbd21c844fce1e79898ad2d3ed4519ab872f9ee"/>
    <x v="30"/>
    <n v="1581.9379099999999"/>
    <n v="1997.64348"/>
    <n v="2014.6017899999997"/>
    <n v="2311.1814999999997"/>
    <n v="335.3501399999999"/>
    <n v="108.38923"/>
    <n v="695.80779999999993"/>
    <n v="-734.24241999999992"/>
    <n v="35081594.755000003"/>
    <n v="34439164.060000002"/>
    <n v="141.197"/>
    <n v="136.08000000000001"/>
    <n v="0"/>
    <n v="0"/>
    <n v="107.35014"/>
    <n v="108.38923"/>
    <n v="1646.5125800000001"/>
    <n v="1464.13499"/>
    <n v="0"/>
    <n v="0"/>
    <n v="0"/>
    <n v="0"/>
    <n v="0"/>
    <n v="0"/>
    <s v="Daños Sin Autos"/>
    <s v="Totales"/>
    <s v="Daños Sin Autos Total"/>
    <x v="24"/>
    <x v="1"/>
    <n v="50730778.690750003"/>
    <n v="45799351.88222"/>
    <n v="770211891.61088026"/>
    <n v="686509089.51392007"/>
    <n v="736376107.87258017"/>
    <n v="657385268.86126006"/>
    <n v="128019015.01128"/>
    <n v="109121030.81238005"/>
    <n v="38205787.818519995"/>
    <n v="42701209.275690004"/>
    <n v="50730778.690750003"/>
    <n v="45799351.88222"/>
    <n v="1.2357054222457595E-3"/>
    <n v="1.83066771375602E-3"/>
    <n v="-415.70557000000008"/>
    <n v="-20.809797852417589"/>
    <n v="3.1183000750754151E-3"/>
    <n v="4.3617287099111009E-3"/>
    <n v="3.1183000750754151E-3"/>
    <n v="4.3617287099111009E-3"/>
    <n v="2.0538996180536939E-4"/>
    <n v="2.1482743574751241E-4"/>
    <n v="2.9098572917868039E-4"/>
    <n v="3.0387712877417685E-4"/>
    <m/>
    <m/>
    <m/>
    <n v="0"/>
    <m/>
    <n v="0"/>
    <m/>
    <n v="0"/>
    <m/>
    <n v="209.39433742632909"/>
    <n v="21.198691673050551"/>
    <n v="5.4258545674025873"/>
    <n v="8.7774695706560255E-4"/>
    <n v="-0.95866535817258347"/>
    <n v="12.45633710317926"/>
    <n v="6.5198493654995335"/>
    <n v="7.4029533301434176"/>
    <s v="Resto"/>
    <n v="2024"/>
    <n v="3"/>
    <d v="2025-11-04T00:00:00"/>
    <x v="24"/>
    <x v="30"/>
  </r>
  <r>
    <n v="2025"/>
    <n v="9"/>
    <n v="46"/>
    <x v="54"/>
    <s v="Daños"/>
    <n v="34"/>
    <s v="86e50149658661312a9e0b35558d84f6c6d3da797f552a9657fe0558ca40cdef"/>
    <s v="1fdf26a6fd55ee3b01ed15163fbd21c844fce1e79898ad2d3ed4519ab872f9ee"/>
    <x v="13"/>
    <n v="50730778.690750003"/>
    <n v="45799351.88222"/>
    <n v="70821850.875739992"/>
    <n v="61215439.101149999"/>
    <n v="29050534.715600006"/>
    <n v="27275459.639810007"/>
    <n v="39037204.940439992"/>
    <n v="36264649.154750004"/>
    <n v="35081594.755000003"/>
    <n v="34439164.060000002"/>
    <n v="141.197"/>
    <n v="136.08000000000001"/>
    <n v="173534.27540000001"/>
    <n v="65874.483520000009"/>
    <n v="29034384.411910001"/>
    <n v="27288465.824450001"/>
    <n v="48584938.11366"/>
    <n v="42048128.74419"/>
    <n v="0"/>
    <n v="0"/>
    <n v="0"/>
    <n v="0"/>
    <n v="0"/>
    <n v="0"/>
    <s v="Daños"/>
    <s v="Totales"/>
    <s v="Daños Total"/>
    <x v="23"/>
    <x v="1"/>
    <n v="50730778.690750003"/>
    <n v="45799351.88222"/>
    <n v="770211891.61088026"/>
    <n v="686509089.51392007"/>
    <n v="736376107.87258017"/>
    <n v="657385268.86126006"/>
    <n v="283175278.75795996"/>
    <n v="248348596.68529999"/>
    <n v="126891670.49083996"/>
    <n v="126522432.59303005"/>
    <n v="50730778.690750003"/>
    <n v="45799351.88222"/>
    <n v="17.914974397928081"/>
    <n v="18.44155855660243"/>
    <n v="4931426.8085300028"/>
    <n v="10.767459812994563"/>
    <n v="100"/>
    <n v="100"/>
    <n v="100"/>
    <n v="100"/>
    <n v="6.5866002905574152"/>
    <n v="6.8892483268248945"/>
    <n v="6.671339474128164"/>
    <n v="6.966896590420232"/>
    <m/>
    <m/>
    <m/>
    <n v="0"/>
    <m/>
    <n v="0"/>
    <m/>
    <n v="0"/>
    <m/>
    <n v="6.5079565999290434"/>
    <n v="57.264121437380844"/>
    <n v="59.554248081835304"/>
    <n v="22.89396506738959"/>
    <n v="6.3980093226629453"/>
    <n v="15.546017301360227"/>
    <n v="59.760052269669927"/>
    <n v="64.898169405982387"/>
    <s v="Grandes"/>
    <n v="2024"/>
    <n v="3"/>
    <d v="2025-11-04T00:00:00"/>
    <x v="23"/>
    <x v="13"/>
  </r>
  <r>
    <n v="2025"/>
    <n v="9"/>
    <n v="46"/>
    <x v="54"/>
    <s v="Total General Sin Pensiones"/>
    <n v="34"/>
    <s v="86e50149658661312a9e0b35558d84f6c6d3da797f552a9657fe0558ca40cdef"/>
    <s v="1fdf26a6fd55ee3b01ed15163fbd21c844fce1e79898ad2d3ed4519ab872f9ee"/>
    <x v="19"/>
    <n v="50730778.690750003"/>
    <n v="45799351.88222"/>
    <n v="70821850.875739992"/>
    <n v="61215439.101149999"/>
    <n v="29050534.715600006"/>
    <n v="27275459.639810007"/>
    <n v="39037204.940439992"/>
    <n v="36264649.154750004"/>
    <n v="35081594.755000003"/>
    <n v="34439164.060000002"/>
    <n v="141.197"/>
    <n v="136.08000000000001"/>
    <n v="173534.27540000001"/>
    <n v="65874.483520000009"/>
    <n v="29034384.411910001"/>
    <n v="27288465.824450001"/>
    <n v="48584938.11366"/>
    <n v="42048128.74419"/>
    <n v="0"/>
    <n v="0"/>
    <n v="0"/>
    <n v="0"/>
    <n v="0"/>
    <n v="0"/>
    <s v="Total General Sin Pensiones"/>
    <s v="Totales"/>
    <s v="Total General Sin Pensiones"/>
    <x v="25"/>
    <x v="1"/>
    <n v="50730778.690750003"/>
    <n v="45799351.88222"/>
    <n v="770211891.61088026"/>
    <n v="686509089.51392007"/>
    <n v="736376107.87258017"/>
    <n v="657385268.86126006"/>
    <n v="736376107.87258017"/>
    <n v="657385268.86126006"/>
    <n v="388158878.08341002"/>
    <n v="368517055.66387999"/>
    <n v="50730778.690750003"/>
    <n v="45799351.88222"/>
    <n v="6.8892483268248945"/>
    <n v="6.966896590420232"/>
    <n v="4931426.8085300028"/>
    <n v="10.767459812994563"/>
    <n v="100"/>
    <n v="100"/>
    <n v="100"/>
    <n v="100"/>
    <n v="6.5866002905574152"/>
    <n v="6.8892483268248945"/>
    <n v="6.671339474128164"/>
    <n v="6.966896590420232"/>
    <m/>
    <m/>
    <m/>
    <n v="0"/>
    <m/>
    <n v="0"/>
    <m/>
    <n v="0"/>
    <m/>
    <n v="6.5079565999290434"/>
    <n v="57.264121437380844"/>
    <n v="59.554248081835304"/>
    <n v="7.4841865936549432"/>
    <n v="6.3980093226629453"/>
    <n v="15.546017301360227"/>
    <n v="59.760052269669927"/>
    <n v="64.898169405982387"/>
    <s v="Grandes"/>
    <n v="2024"/>
    <n v="3"/>
    <d v="2025-11-04T00:00:00"/>
    <x v="25"/>
    <x v="19"/>
  </r>
  <r>
    <n v="2025"/>
    <n v="9"/>
    <n v="718"/>
    <x v="55"/>
    <s v="Salud Gpo y Col"/>
    <n v="281"/>
    <s v="71a1c003a2b855d85582c8f6c7648c49d3fe836408a7e1b5d9b222448acb3c1b"/>
    <s v="1fdf26a6fd55ee3b01ed15163fbd21c844fce1e79898ad2d3ed4519ab872f9ee"/>
    <x v="3"/>
    <n v="16205.559789999999"/>
    <n v="8881.4230700000007"/>
    <n v="24376.301619999998"/>
    <n v="4349.4167299999999"/>
    <n v="8160.0488299999997"/>
    <n v="4306.7767299999996"/>
    <n v="10279.266729999999"/>
    <n v="3963.5616099999984"/>
    <n v="35081594.755000003"/>
    <n v="34439164.060000002"/>
    <n v="141.197"/>
    <n v="136.08000000000001"/>
    <n v="0"/>
    <n v="0"/>
    <n v="8160.04882"/>
    <n v="4277.2121699999998"/>
    <n v="16430.010330000001"/>
    <n v="8849.2095300000001"/>
    <n v="0"/>
    <n v="0"/>
    <n v="0"/>
    <n v="0"/>
    <n v="0"/>
    <n v="0"/>
    <s v="Salud Gpo y Col"/>
    <s v="Accidentes y Enfermedades"/>
    <s v="Salud"/>
    <x v="27"/>
    <x v="1"/>
    <n v="49328.372200000005"/>
    <n v="15298.178199999998"/>
    <n v="770211891.61088026"/>
    <n v="686509089.51392007"/>
    <n v="736376107.87258017"/>
    <n v="657385268.86126006"/>
    <n v="1419743.8582400002"/>
    <n v="1839872.5384300002"/>
    <n v="1307140.9823599996"/>
    <n v="1267208.4786499999"/>
    <n v="49328.372200000005"/>
    <n v="15298.178199999998"/>
    <n v="1.1414425000640176"/>
    <n v="0.48271947564251899"/>
    <n v="7324.1367199999986"/>
    <n v="82.465801508090948"/>
    <n v="32.852411436353854"/>
    <n v="58.055429567423936"/>
    <n v="32.852411436353854"/>
    <n v="58.055429567423936"/>
    <n v="2.1040391568229945E-3"/>
    <n v="2.2007177604958569E-3"/>
    <n v="1.2937080084822264E-3"/>
    <n v="1.3510225267725628E-3"/>
    <m/>
    <m/>
    <m/>
    <n v="0"/>
    <m/>
    <n v="0"/>
    <m/>
    <n v="0"/>
    <m/>
    <n v="89.469975844324765"/>
    <n v="50.353390661860011"/>
    <n v="48.491966839724022"/>
    <n v="0.62426692607153222"/>
    <n v="90.779612880415044"/>
    <n v="85.666417709966922"/>
    <n v="49.66551241358836"/>
    <n v="48.334398179856407"/>
    <s v="Medianas"/>
    <n v="2024"/>
    <n v="3"/>
    <d v="2025-11-04T00:00:00"/>
    <x v="27"/>
    <x v="3"/>
  </r>
  <r>
    <n v="2025"/>
    <n v="9"/>
    <n v="718"/>
    <x v="55"/>
    <s v="AP Individual"/>
    <n v="281"/>
    <s v="71a1c003a2b855d85582c8f6c7648c49d3fe836408a7e1b5d9b222448acb3c1b"/>
    <s v="1fdf26a6fd55ee3b01ed15163fbd21c844fce1e79898ad2d3ed4519ab872f9ee"/>
    <x v="34"/>
    <n v="0"/>
    <n v="0"/>
    <n v="0"/>
    <n v="0"/>
    <n v="-1.75E-3"/>
    <n v="-4.1899999999999993E-3"/>
    <n v="-2.1200000000000004E-3"/>
    <n v="-7.2299999999999986E-3"/>
    <n v="0"/>
    <n v="0"/>
    <n v="0"/>
    <n v="0"/>
    <n v="0"/>
    <n v="0"/>
    <n v="-1.75E-3"/>
    <n v="-4.1900000000000001E-3"/>
    <n v="0"/>
    <n v="0"/>
    <n v="0"/>
    <n v="0"/>
    <n v="0"/>
    <n v="0"/>
    <n v="0"/>
    <n v="0"/>
    <s v="AP Individual"/>
    <s v="Accidentes y Enfermedades"/>
    <s v="Accidentes Personales"/>
    <x v="4"/>
    <x v="1"/>
    <n v="49328.372200000005"/>
    <n v="15298.178199999998"/>
    <n v="770211891.61088026"/>
    <n v="686509089.51392007"/>
    <n v="736376107.87258017"/>
    <n v="657385268.86126006"/>
    <n v="2929566.2910799994"/>
    <n v="2813051.1417699996"/>
    <n v="332143.84261000005"/>
    <n v="315618.19761999999"/>
    <n v="49328.372200000005"/>
    <n v="15298.178199999998"/>
    <m/>
    <m/>
    <m/>
    <m/>
    <m/>
    <m/>
    <m/>
    <m/>
    <m/>
    <m/>
    <m/>
    <m/>
    <m/>
    <m/>
    <m/>
    <n v="0"/>
    <m/>
    <n v="0"/>
    <m/>
    <n v="0"/>
    <m/>
    <n v="-58.233890214797121"/>
    <m/>
    <m/>
    <n v="-5.2688015717781424E-7"/>
    <n v="-58.233890214797135"/>
    <m/>
    <m/>
    <m/>
    <s v="Resto"/>
    <n v="2024"/>
    <n v="3"/>
    <d v="2025-11-04T00:00:00"/>
    <x v="4"/>
    <x v="34"/>
  </r>
  <r>
    <n v="2025"/>
    <n v="9"/>
    <n v="718"/>
    <x v="55"/>
    <s v="Accidentes Personales"/>
    <n v="281"/>
    <s v="71a1c003a2b855d85582c8f6c7648c49d3fe836408a7e1b5d9b222448acb3c1b"/>
    <s v="1fdf26a6fd55ee3b01ed15163fbd21c844fce1e79898ad2d3ed4519ab872f9ee"/>
    <x v="6"/>
    <n v="25478.528999999999"/>
    <n v="4719.2737100000004"/>
    <n v="28504.277459999998"/>
    <n v="4719.2737100000004"/>
    <n v="10845.435150000001"/>
    <n v="241.29489999999998"/>
    <n v="12378.620790000001"/>
    <n v="241.29185999999999"/>
    <n v="35081594.755000003"/>
    <n v="34439164.060000002"/>
    <n v="141.197"/>
    <n v="136.08000000000001"/>
    <n v="0"/>
    <n v="0"/>
    <n v="5349.3144900000007"/>
    <n v="196.63162"/>
    <n v="14370.169830000001"/>
    <n v="2089.1336699999997"/>
    <n v="0"/>
    <n v="0"/>
    <n v="0"/>
    <n v="0"/>
    <n v="0"/>
    <n v="0"/>
    <s v="Accidentes Personales"/>
    <s v="Accidentes y Enfermedades"/>
    <s v="Accidentes Personales"/>
    <x v="5"/>
    <x v="1"/>
    <n v="49328.372200000005"/>
    <n v="15298.178199999998"/>
    <n v="770211891.61088026"/>
    <n v="686509089.51392007"/>
    <n v="736376107.87258017"/>
    <n v="657385268.86126006"/>
    <n v="5244412.8470900012"/>
    <n v="5071348.0979000004"/>
    <n v="1202481.4765700002"/>
    <n v="1153504.7586699999"/>
    <n v="49328.372200000005"/>
    <n v="15298.178199999998"/>
    <n v="0.48582233593866325"/>
    <n v="9.3057577963425717E-2"/>
    <n v="20759.255289999997"/>
    <n v="439.88241762735134"/>
    <n v="51.650861083958489"/>
    <n v="30.848599410353323"/>
    <n v="51.650861083958489"/>
    <n v="30.848599410353323"/>
    <n v="3.3079895646264627E-3"/>
    <n v="3.4599885476470004E-3"/>
    <n v="6.8743062285474808E-4"/>
    <n v="7.1788552824964425E-4"/>
    <m/>
    <m/>
    <m/>
    <n v="0"/>
    <m/>
    <n v="0"/>
    <m/>
    <n v="0"/>
    <m/>
    <n v="4394.6806376761388"/>
    <n v="42.566959615290202"/>
    <n v="5.1129668425186541"/>
    <n v="0.90192118226518525"/>
    <n v="2620.475216549607"/>
    <n v="587.85305777011399"/>
    <n v="37.22513062324748"/>
    <n v="9.4121129166426201"/>
    <s v="Resto"/>
    <n v="2024"/>
    <n v="3"/>
    <d v="2025-11-04T00:00:00"/>
    <x v="5"/>
    <x v="6"/>
  </r>
  <r>
    <n v="2025"/>
    <n v="9"/>
    <n v="718"/>
    <x v="55"/>
    <s v="Total General"/>
    <n v="281"/>
    <s v="71a1c003a2b855d85582c8f6c7648c49d3fe836408a7e1b5d9b222448acb3c1b"/>
    <s v="1fdf26a6fd55ee3b01ed15163fbd21c844fce1e79898ad2d3ed4519ab872f9ee"/>
    <x v="72"/>
    <n v="49328.372200000005"/>
    <n v="15298.178199999998"/>
    <n v="147788.16353000002"/>
    <n v="63816.573199999992"/>
    <n v="65378.91154999999"/>
    <n v="32544.548500000001"/>
    <n v="77422.429869999993"/>
    <n v="37529.24117999999"/>
    <n v="35081594.755000003"/>
    <n v="34439164.060000002"/>
    <n v="141.197"/>
    <n v="136.08000000000001"/>
    <n v="0"/>
    <n v="0"/>
    <n v="45317.250409999993"/>
    <n v="25561.66059"/>
    <n v="88355.411909999995"/>
    <n v="44334.264210000001"/>
    <n v="0"/>
    <n v="0"/>
    <n v="0"/>
    <n v="0"/>
    <n v="0"/>
    <n v="0"/>
    <s v="Total General"/>
    <s v="Totales"/>
    <s v="Total General"/>
    <x v="26"/>
    <x v="1"/>
    <n v="49328.372200000005"/>
    <n v="15298.178199999998"/>
    <n v="770211891.61088026"/>
    <n v="686509089.51392007"/>
    <n v="736376107.87258017"/>
    <n v="657385268.86126006"/>
    <n v="770211891.61088026"/>
    <n v="686509089.51392007"/>
    <n v="414187189.75591999"/>
    <n v="392042358.71284997"/>
    <n v="49328.372200000005"/>
    <n v="15298.178199999998"/>
    <n v="6.4045196831265302E-3"/>
    <n v="2.2284014055563069E-3"/>
    <n v="34030.194000000003"/>
    <n v="222.44605570093313"/>
    <n v="100"/>
    <n v="100"/>
    <n v="100"/>
    <n v="100"/>
    <n v="6.4045196831265302E-3"/>
    <n v="6.6988012881775364E-3"/>
    <n v="2.2284014055563069E-3"/>
    <n v="2.3271251919745484E-3"/>
    <m/>
    <m/>
    <m/>
    <n v="0"/>
    <m/>
    <n v="0"/>
    <m/>
    <n v="0"/>
    <m/>
    <n v="100.89051642550824"/>
    <n v="132.5381492114187"/>
    <n v="212.73479805588883"/>
    <n v="1.5784870504693228E-2"/>
    <n v="77.286018842330591"/>
    <n v="99.293736987453187"/>
    <n v="51.289727963874753"/>
    <n v="57.656670400395036"/>
    <s v="Resto"/>
    <n v="2024"/>
    <n v="3"/>
    <d v="2025-11-04T00:00:00"/>
    <x v="26"/>
    <x v="72"/>
  </r>
  <r>
    <n v="2025"/>
    <n v="9"/>
    <n v="718"/>
    <x v="55"/>
    <s v="Salud Individual"/>
    <n v="281"/>
    <s v="71a1c003a2b855d85582c8f6c7648c49d3fe836408a7e1b5d9b222448acb3c1b"/>
    <s v="1fdf26a6fd55ee3b01ed15163fbd21c844fce1e79898ad2d3ed4519ab872f9ee"/>
    <x v="3"/>
    <n v="4933.1543799999999"/>
    <n v="2527.1716299999998"/>
    <n v="5638.4670499999993"/>
    <n v="2787.8844199999999"/>
    <n v="918.26994000000002"/>
    <n v="949.16057999999998"/>
    <n v="720.58540999999991"/>
    <n v="978.10663"/>
    <n v="35081594.755000003"/>
    <n v="34439164.060000002"/>
    <n v="141.197"/>
    <n v="136.08000000000001"/>
    <n v="0"/>
    <n v="0"/>
    <n v="918.26993999999991"/>
    <n v="949.16057999999998"/>
    <n v="3305.1978100000001"/>
    <n v="1391.1773600000001"/>
    <n v="0"/>
    <n v="0"/>
    <n v="0"/>
    <n v="0"/>
    <n v="0"/>
    <n v="0"/>
    <s v="Salud Individual"/>
    <s v="Accidentes y Enfermedades"/>
    <s v="Salud"/>
    <x v="31"/>
    <x v="1"/>
    <n v="49328.372200000005"/>
    <n v="15298.178199999998"/>
    <n v="770211891.61088026"/>
    <n v="686509089.51392007"/>
    <n v="736376107.87258017"/>
    <n v="657385268.86126006"/>
    <n v="2072323.7688199999"/>
    <n v="1808255.37136"/>
    <n v="1386445.2605200002"/>
    <n v="1105964.9052499998"/>
    <n v="49328.372200000005"/>
    <n v="15298.178199999998"/>
    <n v="0.23804940396977559"/>
    <n v="0.13975745185257205"/>
    <n v="2405.9827500000001"/>
    <n v="95.204564717276455"/>
    <n v="10.000642956549861"/>
    <n v="16.519428633665676"/>
    <n v="10.000642956549861"/>
    <n v="16.519428633665676"/>
    <n v="6.4049314659144288E-4"/>
    <n v="6.6992319919939808E-4"/>
    <n v="3.6811917986247689E-4"/>
    <n v="3.8442778530429079E-4"/>
    <m/>
    <m/>
    <m/>
    <n v="0"/>
    <m/>
    <n v="0"/>
    <m/>
    <n v="0"/>
    <m/>
    <n v="-3.2545220114387763"/>
    <n v="18.614255084390852"/>
    <n v="37.558216020334164"/>
    <n v="6.6231965022232012E-2"/>
    <n v="-3.2545220114387874"/>
    <n v="137.58277736779729"/>
    <n v="27.7826016107641"/>
    <n v="68.227143949496124"/>
    <s v="Medianas"/>
    <n v="2024"/>
    <n v="3"/>
    <d v="2025-11-04T00:00:00"/>
    <x v="31"/>
    <x v="3"/>
  </r>
  <r>
    <n v="2025"/>
    <n v="9"/>
    <n v="718"/>
    <x v="55"/>
    <s v="GMM. Gpo y Col"/>
    <n v="281"/>
    <s v="71a1c003a2b855d85582c8f6c7648c49d3fe836408a7e1b5d9b222448acb3c1b"/>
    <s v="1fdf26a6fd55ee3b01ed15163fbd21c844fce1e79898ad2d3ed4519ab872f9ee"/>
    <x v="33"/>
    <n v="2711.1290299999996"/>
    <n v="-829.69020999999998"/>
    <n v="89269.117399999988"/>
    <n v="51959.998339999998"/>
    <n v="45455.170570000009"/>
    <n v="27047.337289999996"/>
    <n v="54043.972680000006"/>
    <n v="32346.319380000008"/>
    <n v="35081594.755000003"/>
    <n v="34439164.060000002"/>
    <n v="141.197"/>
    <n v="136.08000000000001"/>
    <n v="0"/>
    <n v="0"/>
    <n v="30889.630100000002"/>
    <n v="20138.677219999998"/>
    <n v="54250.033940000001"/>
    <n v="32004.743649999997"/>
    <n v="0"/>
    <n v="0"/>
    <n v="0"/>
    <n v="0"/>
    <n v="0"/>
    <n v="0"/>
    <s v="GMM. Gpo y Col"/>
    <s v="Accidentes y Enfermedades"/>
    <s v="Gastos Medicos"/>
    <x v="29"/>
    <x v="1"/>
    <n v="49328.372200000005"/>
    <n v="15298.178199999998"/>
    <n v="770211891.61088026"/>
    <n v="686509089.51392007"/>
    <n v="736376107.87258017"/>
    <n v="657385268.86126006"/>
    <n v="68170459.903579995"/>
    <n v="59480952.036400005"/>
    <n v="49387857.180560008"/>
    <n v="46483201.02234"/>
    <n v="49328.372200000005"/>
    <n v="15298.178199999998"/>
    <n v="3.976985095647893E-3"/>
    <n v="-1.3948838772658888E-3"/>
    <n v="3540.8192399999998"/>
    <n v="-426.76401352258927"/>
    <n v="5.49608452313778"/>
    <n v="-5.4234576114429105"/>
    <n v="5.49608452313778"/>
    <n v="-5.4234576114429105"/>
    <n v="3.5199781508563006E-4"/>
    <n v="3.6817178083527983E-4"/>
    <n v="-1.2085640564314433E-4"/>
    <n v="-1.2621064835194909E-4"/>
    <m/>
    <m/>
    <m/>
    <n v="0"/>
    <m/>
    <n v="0"/>
    <m/>
    <n v="0"/>
    <m/>
    <n v="68.057839049486773"/>
    <n v="1676.6140625184487"/>
    <n v="-3259.9320763348524"/>
    <n v="9.2037138610443756E-2"/>
    <n v="53.384602983373128"/>
    <n v="69.506228618081749"/>
    <n v="56.939374700048347"/>
    <n v="62.924038512022264"/>
    <s v="Resto"/>
    <n v="2024"/>
    <n v="3"/>
    <d v="2025-11-04T00:00:00"/>
    <x v="29"/>
    <x v="33"/>
  </r>
  <r>
    <n v="2025"/>
    <n v="9"/>
    <n v="718"/>
    <x v="55"/>
    <s v="Salud"/>
    <n v="281"/>
    <s v="71a1c003a2b855d85582c8f6c7648c49d3fe836408a7e1b5d9b222448acb3c1b"/>
    <s v="1fdf26a6fd55ee3b01ed15163fbd21c844fce1e79898ad2d3ed4519ab872f9ee"/>
    <x v="3"/>
    <n v="21138.714170000003"/>
    <n v="11408.5947"/>
    <n v="30014.768670000005"/>
    <n v="7137.3011499999993"/>
    <n v="9078.3187699999999"/>
    <n v="5255.9373100000003"/>
    <n v="10999.852139999999"/>
    <n v="4941.6682399999991"/>
    <n v="35081594.755000003"/>
    <n v="34439164.060000002"/>
    <n v="141.197"/>
    <n v="136.08000000000001"/>
    <n v="0"/>
    <n v="0"/>
    <n v="9078.3187600000001"/>
    <n v="5226.3727500000005"/>
    <n v="19735.208139999999"/>
    <n v="10240.38689"/>
    <n v="0"/>
    <n v="0"/>
    <n v="0"/>
    <n v="0"/>
    <n v="0"/>
    <n v="0"/>
    <s v="Salud"/>
    <s v="Accidentes y Enfermedades"/>
    <s v="Salud"/>
    <x v="30"/>
    <x v="1"/>
    <n v="49328.372200000005"/>
    <n v="15298.178199999998"/>
    <n v="770211891.61088026"/>
    <n v="686509089.51392007"/>
    <n v="736376107.87258017"/>
    <n v="657385268.86126006"/>
    <n v="3492067.6270599999"/>
    <n v="3648127.9097899995"/>
    <n v="2693586.2428799998"/>
    <n v="2373173.3838999998"/>
    <n v="49328.372200000005"/>
    <n v="15298.178199999998"/>
    <n v="0.60533518899222627"/>
    <n v="0.31272463526797567"/>
    <n v="9730.1194700000033"/>
    <n v="85.287625039392495"/>
    <n v="42.853054392903729"/>
    <n v="74.574858201089597"/>
    <n v="42.853054392903729"/>
    <n v="74.574858201089597"/>
    <n v="2.7445323034144377E-3"/>
    <n v="2.8706409596952554E-3"/>
    <n v="1.6618271883447034E-3"/>
    <n v="1.7354503120768534E-3"/>
    <m/>
    <m/>
    <m/>
    <n v="0"/>
    <m/>
    <n v="0"/>
    <m/>
    <n v="0"/>
    <m/>
    <n v="72.725020002188728"/>
    <n v="42.946409592329516"/>
    <n v="46.06998011770898"/>
    <n v="0.33703464271830419"/>
    <n v="73.702091187430113"/>
    <n v="92.719360625641343"/>
    <n v="46.000623330644039"/>
    <n v="51.036868100205155"/>
    <s v="Medianas"/>
    <n v="2024"/>
    <n v="3"/>
    <d v="2025-11-04T00:00:00"/>
    <x v="30"/>
    <x v="3"/>
  </r>
  <r>
    <n v="2025"/>
    <n v="9"/>
    <n v="718"/>
    <x v="55"/>
    <s v="Accidentes y Enfermedades Total"/>
    <n v="281"/>
    <s v="71a1c003a2b855d85582c8f6c7648c49d3fe836408a7e1b5d9b222448acb3c1b"/>
    <s v="1fdf26a6fd55ee3b01ed15163fbd21c844fce1e79898ad2d3ed4519ab872f9ee"/>
    <x v="47"/>
    <n v="49328.372200000005"/>
    <n v="15298.178199999998"/>
    <n v="147788.16353000002"/>
    <n v="63816.573199999999"/>
    <n v="65378.91154999999"/>
    <n v="32544.548500000001"/>
    <n v="77422.429869999993"/>
    <n v="37529.24117999999"/>
    <n v="35081594.755000003"/>
    <n v="34439164.060000002"/>
    <n v="141.197"/>
    <n v="136.08000000000001"/>
    <n v="0"/>
    <n v="0"/>
    <n v="45317.250409999993"/>
    <n v="25561.66059"/>
    <n v="88355.411909999995"/>
    <n v="44334.264210000001"/>
    <n v="0"/>
    <n v="0"/>
    <n v="0"/>
    <n v="0"/>
    <n v="0"/>
    <n v="0"/>
    <s v="Accidentes y Enfermedades Total"/>
    <s v="Totales"/>
    <s v="Accidentes y Enfermedades Total"/>
    <x v="2"/>
    <x v="1"/>
    <n v="49328.372200000005"/>
    <n v="15298.178199999998"/>
    <n v="770211891.61088026"/>
    <n v="686509089.51392007"/>
    <n v="736376107.87258017"/>
    <n v="657385268.86126006"/>
    <n v="141339793.77810001"/>
    <n v="126298754.30562"/>
    <n v="98393742.550229996"/>
    <n v="90991856.303689986"/>
    <n v="49328.372200000005"/>
    <n v="15298.178199999998"/>
    <n v="3.4900554812924325E-2"/>
    <n v="1.2112691280375728E-2"/>
    <n v="34030.194000000003"/>
    <n v="222.44605570093313"/>
    <n v="100"/>
    <n v="100"/>
    <n v="100"/>
    <n v="100"/>
    <n v="6.4045196831265302E-3"/>
    <n v="6.6988012881775364E-3"/>
    <n v="2.2284014055563069E-3"/>
    <n v="2.3271251919745484E-3"/>
    <m/>
    <m/>
    <m/>
    <n v="0"/>
    <m/>
    <n v="0"/>
    <m/>
    <n v="0"/>
    <m/>
    <n v="100.89051642550824"/>
    <n v="132.5381492114187"/>
    <n v="212.73479805588883"/>
    <n v="6.6446208727779676E-2"/>
    <n v="77.286018842330591"/>
    <n v="99.293736987453187"/>
    <n v="51.289727963874753"/>
    <n v="57.656670400395036"/>
    <s v="Resto"/>
    <n v="2024"/>
    <n v="3"/>
    <d v="2025-11-04T00:00:00"/>
    <x v="2"/>
    <x v="47"/>
  </r>
  <r>
    <n v="2025"/>
    <n v="9"/>
    <n v="718"/>
    <x v="55"/>
    <s v="Total General Sin Pensiones"/>
    <n v="281"/>
    <s v="71a1c003a2b855d85582c8f6c7648c49d3fe836408a7e1b5d9b222448acb3c1b"/>
    <s v="1fdf26a6fd55ee3b01ed15163fbd21c844fce1e79898ad2d3ed4519ab872f9ee"/>
    <x v="71"/>
    <n v="49328.372200000005"/>
    <n v="15298.178199999998"/>
    <n v="147788.16353000002"/>
    <n v="63816.573199999992"/>
    <n v="65378.91154999999"/>
    <n v="32544.548500000001"/>
    <n v="77422.429869999993"/>
    <n v="37529.24117999999"/>
    <n v="35081594.755000003"/>
    <n v="34439164.060000002"/>
    <n v="141.197"/>
    <n v="136.08000000000001"/>
    <n v="0"/>
    <n v="0"/>
    <n v="45317.250409999993"/>
    <n v="25561.66059"/>
    <n v="88355.411909999995"/>
    <n v="44334.264210000001"/>
    <n v="0"/>
    <n v="0"/>
    <n v="0"/>
    <n v="0"/>
    <n v="0"/>
    <n v="0"/>
    <s v="Total General Sin Pensiones"/>
    <s v="Totales"/>
    <s v="Total General Sin Pensiones"/>
    <x v="25"/>
    <x v="1"/>
    <n v="49328.372200000005"/>
    <n v="15298.178199999998"/>
    <n v="770211891.61088026"/>
    <n v="686509089.51392007"/>
    <n v="736376107.87258017"/>
    <n v="657385268.86126006"/>
    <n v="736376107.87258017"/>
    <n v="657385268.86126006"/>
    <n v="388158878.08341002"/>
    <n v="368517055.66387999"/>
    <n v="49328.372200000005"/>
    <n v="15298.178199999998"/>
    <n v="6.6988012881775364E-3"/>
    <n v="2.3271251919745484E-3"/>
    <n v="34030.194000000003"/>
    <n v="222.44605570093313"/>
    <n v="100"/>
    <n v="100"/>
    <n v="100"/>
    <n v="100"/>
    <n v="6.4045196831265302E-3"/>
    <n v="6.6988012881775364E-3"/>
    <n v="2.2284014055563069E-3"/>
    <n v="2.3271251919745484E-3"/>
    <m/>
    <m/>
    <m/>
    <n v="0"/>
    <m/>
    <n v="0"/>
    <m/>
    <n v="0"/>
    <m/>
    <n v="100.89051642550824"/>
    <n v="132.5381492114187"/>
    <n v="212.73479805588883"/>
    <n v="1.6843337932348146E-2"/>
    <n v="77.286018842330591"/>
    <n v="99.293736987453187"/>
    <n v="51.289727963874753"/>
    <n v="57.656670400395036"/>
    <s v="Resto"/>
    <n v="2024"/>
    <n v="3"/>
    <d v="2025-11-04T00:00:00"/>
    <x v="25"/>
    <x v="71"/>
  </r>
  <r>
    <n v="2025"/>
    <n v="9"/>
    <n v="718"/>
    <x v="55"/>
    <s v="GMM. Individual"/>
    <n v="281"/>
    <s v="71a1c003a2b855d85582c8f6c7648c49d3fe836408a7e1b5d9b222448acb3c1b"/>
    <s v="1fdf26a6fd55ee3b01ed15163fbd21c844fce1e79898ad2d3ed4519ab872f9ee"/>
    <x v="15"/>
    <n v="0"/>
    <n v="0"/>
    <n v="0"/>
    <n v="0"/>
    <n v="-1.294E-2"/>
    <n v="-2.0999999999999998E-2"/>
    <n v="-1.5740000000000001E-2"/>
    <n v="-3.8300000000000001E-2"/>
    <n v="0"/>
    <n v="0"/>
    <n v="0"/>
    <n v="0"/>
    <n v="0"/>
    <n v="0"/>
    <n v="-1.294E-2"/>
    <n v="-2.1000000000000001E-2"/>
    <n v="0"/>
    <n v="0"/>
    <n v="0"/>
    <n v="0"/>
    <n v="0"/>
    <n v="0"/>
    <n v="0"/>
    <n v="0"/>
    <s v="GMM. Individual"/>
    <s v="Accidentes y Enfermedades"/>
    <s v="Gastos Medicos"/>
    <x v="38"/>
    <x v="1"/>
    <n v="49328.372200000005"/>
    <n v="15298.178199999998"/>
    <n v="770211891.61088026"/>
    <n v="686509089.51392007"/>
    <n v="736376107.87258017"/>
    <n v="657385268.86126006"/>
    <n v="64432853.400370002"/>
    <n v="58098326.261530012"/>
    <n v="45110846.690220006"/>
    <n v="40981977.13877999"/>
    <n v="49328.372200000005"/>
    <n v="15298.178199999998"/>
    <m/>
    <m/>
    <m/>
    <m/>
    <m/>
    <m/>
    <m/>
    <m/>
    <m/>
    <m/>
    <m/>
    <m/>
    <m/>
    <m/>
    <m/>
    <n v="0"/>
    <m/>
    <n v="0"/>
    <m/>
    <n v="0"/>
    <m/>
    <n v="-38.380952380952372"/>
    <m/>
    <m/>
    <n v="-2.8684897201908165E-8"/>
    <n v="-38.38095238095238"/>
    <m/>
    <m/>
    <m/>
    <s v="Resto"/>
    <n v="2024"/>
    <n v="3"/>
    <d v="2025-11-04T00:00:00"/>
    <x v="38"/>
    <x v="15"/>
  </r>
  <r>
    <n v="2025"/>
    <n v="9"/>
    <n v="718"/>
    <x v="55"/>
    <s v="AP Gpo y Col"/>
    <n v="281"/>
    <s v="71a1c003a2b855d85582c8f6c7648c49d3fe836408a7e1b5d9b222448acb3c1b"/>
    <s v="1fdf26a6fd55ee3b01ed15163fbd21c844fce1e79898ad2d3ed4519ab872f9ee"/>
    <x v="33"/>
    <n v="25478.528999999999"/>
    <n v="4719.2737100000004"/>
    <n v="28504.277459999998"/>
    <n v="4719.2737100000004"/>
    <n v="10845.436900000001"/>
    <n v="241.29909000000004"/>
    <n v="12378.62291"/>
    <n v="241.29909000000004"/>
    <n v="35081594.755000003"/>
    <n v="34439164.060000002"/>
    <n v="141.197"/>
    <n v="136.08000000000001"/>
    <n v="0"/>
    <n v="0"/>
    <n v="5349.3162400000001"/>
    <n v="196.63580999999999"/>
    <n v="14370.169830000001"/>
    <n v="2089.1336699999997"/>
    <n v="0"/>
    <n v="0"/>
    <n v="0"/>
    <n v="0"/>
    <n v="0"/>
    <n v="0"/>
    <s v="AP Gpo y Col"/>
    <s v="Accidentes y Enfermedades"/>
    <s v="Accidentes Personales"/>
    <x v="3"/>
    <x v="1"/>
    <n v="49328.372200000005"/>
    <n v="15298.178199999998"/>
    <n v="770211891.61088026"/>
    <n v="686509089.51392007"/>
    <n v="736376107.87258017"/>
    <n v="657385268.86126006"/>
    <n v="2314846.5560099999"/>
    <n v="2258296.9561299994"/>
    <n v="870337.63396000001"/>
    <n v="837886.56105000013"/>
    <n v="49328.372200000005"/>
    <n v="15298.178199999998"/>
    <n v="1.1006573603701935"/>
    <n v="0.20897489575894085"/>
    <n v="20759.255289999997"/>
    <n v="439.88241762735134"/>
    <n v="51.650861083958489"/>
    <n v="30.848599410353323"/>
    <n v="51.650861083958489"/>
    <n v="30.848599410353323"/>
    <n v="3.3079895646264627E-3"/>
    <n v="3.4599885476470004E-3"/>
    <n v="6.8743062285474808E-4"/>
    <n v="7.1788552824964425E-4"/>
    <m/>
    <m/>
    <m/>
    <n v="0"/>
    <m/>
    <n v="0"/>
    <m/>
    <n v="0"/>
    <m/>
    <n v="4394.6033157439588"/>
    <n v="42.566966483818597"/>
    <n v="5.1130556273668653"/>
    <n v="1.2461183426773945"/>
    <n v="2620.4181374694672"/>
    <n v="587.85305777011399"/>
    <n v="37.225142801252474"/>
    <n v="9.4123134782467055"/>
    <s v="Resto"/>
    <n v="2024"/>
    <n v="3"/>
    <d v="2025-11-04T00:00:00"/>
    <x v="3"/>
    <x v="33"/>
  </r>
  <r>
    <n v="2025"/>
    <n v="9"/>
    <n v="718"/>
    <x v="55"/>
    <s v="Gastos Medicos"/>
    <n v="281"/>
    <s v="71a1c003a2b855d85582c8f6c7648c49d3fe836408a7e1b5d9b222448acb3c1b"/>
    <s v="1fdf26a6fd55ee3b01ed15163fbd21c844fce1e79898ad2d3ed4519ab872f9ee"/>
    <x v="31"/>
    <n v="2711.1290299999996"/>
    <n v="-829.69020999999998"/>
    <n v="89269.117399999988"/>
    <n v="51959.998339999998"/>
    <n v="45455.157630000009"/>
    <n v="27047.316289999995"/>
    <n v="54043.956940000004"/>
    <n v="32346.281080000008"/>
    <n v="35081594.755000003"/>
    <n v="34439164.060000002"/>
    <n v="141.197"/>
    <n v="136.08000000000001"/>
    <n v="0"/>
    <n v="0"/>
    <n v="30889.617160000002"/>
    <n v="20138.656219999997"/>
    <n v="54250.033940000001"/>
    <n v="32004.743649999997"/>
    <n v="0"/>
    <n v="0"/>
    <n v="0"/>
    <n v="0"/>
    <n v="0"/>
    <n v="0"/>
    <s v="Gastos Medicos"/>
    <s v="Accidentes y Enfermedades"/>
    <s v="Gastos Medicos"/>
    <x v="28"/>
    <x v="1"/>
    <n v="49328.372200000005"/>
    <n v="15298.178199999998"/>
    <n v="770211891.61088026"/>
    <n v="686509089.51392007"/>
    <n v="736376107.87258017"/>
    <n v="657385268.86126006"/>
    <n v="132603313.30395003"/>
    <n v="117579278.29793002"/>
    <n v="94497674.830779999"/>
    <n v="87465178.161119998"/>
    <n v="49328.372200000005"/>
    <n v="15298.178199999998"/>
    <n v="2.0445409412852425E-3"/>
    <n v="-7.0564322388310373E-4"/>
    <n v="3540.8192399999998"/>
    <n v="-426.76401352258927"/>
    <n v="5.49608452313778"/>
    <n v="-5.4234576114429105"/>
    <n v="5.49608452313778"/>
    <n v="-5.4234576114429105"/>
    <n v="3.5199781508563006E-4"/>
    <n v="3.6817178083527983E-4"/>
    <n v="-1.2085640564314433E-4"/>
    <n v="-1.2621064835194909E-4"/>
    <m/>
    <m/>
    <m/>
    <n v="0"/>
    <m/>
    <n v="0"/>
    <m/>
    <n v="0"/>
    <m/>
    <n v="68.057921690388952"/>
    <n v="1676.6135852265215"/>
    <n v="-3259.9295452696729"/>
    <n v="4.810187944983621E-2"/>
    <n v="53.384698673802603"/>
    <n v="69.506228618081749"/>
    <n v="56.939350847528701"/>
    <n v="62.923972896749007"/>
    <s v="Resto"/>
    <n v="2024"/>
    <n v="3"/>
    <d v="2025-11-04T00:00:00"/>
    <x v="28"/>
    <x v="31"/>
  </r>
  <r>
    <n v="2025"/>
    <n v="9"/>
    <n v="603"/>
    <x v="56"/>
    <s v="Total General Sin Pensiones"/>
    <n v="242"/>
    <s v="14063697603e22d600d336bee6cff12c8be93509ce84a0642918d89b2aef1753"/>
    <s v="1fdf26a6fd55ee3b01ed15163fbd21c844fce1e79898ad2d3ed4519ab872f9ee"/>
    <x v="58"/>
    <n v="356133.19910999999"/>
    <n v="351623.43938"/>
    <n v="474526.91073"/>
    <n v="469930.53252000001"/>
    <n v="168492.11899000002"/>
    <n v="87807.831540000014"/>
    <n v="198487.97386999999"/>
    <n v="57401.203450000001"/>
    <n v="35081594.755000003"/>
    <n v="34439164.060000002"/>
    <n v="141.197"/>
    <n v="136.08000000000001"/>
    <n v="0"/>
    <n v="0"/>
    <n v="164245.12747000001"/>
    <n v="77833.768569999986"/>
    <n v="363300.24563000002"/>
    <n v="295634.93583999999"/>
    <n v="0"/>
    <n v="0"/>
    <n v="0"/>
    <n v="0"/>
    <n v="0"/>
    <n v="0"/>
    <s v="Total General Sin Pensiones"/>
    <s v="Totales"/>
    <s v="Total General Sin Pensiones"/>
    <x v="25"/>
    <x v="1"/>
    <n v="356133.19910999999"/>
    <n v="351623.43938"/>
    <n v="770211891.61088026"/>
    <n v="686509089.51392007"/>
    <n v="736376107.87258017"/>
    <n v="657385268.86126006"/>
    <n v="736376107.87258017"/>
    <n v="657385268.86126006"/>
    <n v="388158878.08341002"/>
    <n v="368517055.66387999"/>
    <n v="356133.19910999999"/>
    <n v="351623.43938"/>
    <n v="4.8362948675627584E-2"/>
    <n v="5.348818357142248E-2"/>
    <n v="4509.7597299999907"/>
    <n v="1.2825537847965585"/>
    <n v="100"/>
    <n v="100"/>
    <n v="100"/>
    <n v="100"/>
    <n v="4.6238340772064124E-2"/>
    <n v="4.8362948675627584E-2"/>
    <n v="5.1219050810960932E-2"/>
    <n v="5.348818357142248E-2"/>
    <m/>
    <m/>
    <m/>
    <n v="0"/>
    <m/>
    <n v="0"/>
    <m/>
    <n v="0"/>
    <m/>
    <n v="91.887347671540027"/>
    <n v="47.311545065462241"/>
    <n v="24.972121225714407"/>
    <n v="4.340802916113988E-2"/>
    <n v="111.02039704307232"/>
    <n v="22.888130456483346"/>
    <n v="45.209198024400465"/>
    <n v="26.32766264543384"/>
    <s v="Resto"/>
    <n v="2024"/>
    <n v="3"/>
    <d v="2025-11-04T00:00:00"/>
    <x v="25"/>
    <x v="58"/>
  </r>
  <r>
    <n v="2025"/>
    <n v="9"/>
    <n v="603"/>
    <x v="56"/>
    <s v="Credito a la Vivienda"/>
    <n v="242"/>
    <s v="14063697603e22d600d336bee6cff12c8be93509ce84a0642918d89b2aef1753"/>
    <s v="1fdf26a6fd55ee3b01ed15163fbd21c844fce1e79898ad2d3ed4519ab872f9ee"/>
    <x v="13"/>
    <n v="356133.19910999999"/>
    <n v="351623.43938"/>
    <n v="474526.91073"/>
    <n v="469930.53252000001"/>
    <n v="168492.11899000002"/>
    <n v="87807.831540000014"/>
    <n v="198487.97386999999"/>
    <n v="57401.203450000001"/>
    <n v="35081594.755000003"/>
    <n v="34439164.060000002"/>
    <n v="141.197"/>
    <n v="136.08000000000001"/>
    <n v="0"/>
    <n v="0"/>
    <n v="164245.12747000001"/>
    <n v="77833.768569999986"/>
    <n v="363300.24563000002"/>
    <n v="295634.93583999999"/>
    <n v="0"/>
    <n v="0"/>
    <n v="0"/>
    <n v="0"/>
    <n v="0"/>
    <n v="0"/>
    <s v="Credito a la Vivienda"/>
    <s v="Daños Sin Autos"/>
    <s v="Credito a la Vivienda"/>
    <x v="56"/>
    <x v="1"/>
    <n v="356133.19910999999"/>
    <n v="351623.43938"/>
    <n v="770211891.61088026"/>
    <n v="686509089.51392007"/>
    <n v="736376107.87258017"/>
    <n v="657385268.86126006"/>
    <n v="483986.32531999995"/>
    <n v="469015.02191999997"/>
    <n v="281362.05818000005"/>
    <n v="150068.56199000002"/>
    <n v="356133.19910999999"/>
    <n v="351623.43938"/>
    <n v="73.583318469697133"/>
    <n v="74.970613508404099"/>
    <n v="4509.7597299999907"/>
    <n v="1.2825537847965585"/>
    <n v="100"/>
    <n v="100"/>
    <n v="100"/>
    <n v="100"/>
    <n v="4.6238340772064124E-2"/>
    <n v="4.8362948675627584E-2"/>
    <n v="5.1219050810960932E-2"/>
    <n v="5.348818357142248E-2"/>
    <m/>
    <m/>
    <m/>
    <n v="0"/>
    <m/>
    <n v="0"/>
    <m/>
    <n v="0"/>
    <m/>
    <n v="91.887347671540027"/>
    <n v="47.311545065462241"/>
    <n v="24.972121225714407"/>
    <n v="59.884449267927941"/>
    <n v="111.02039704307232"/>
    <n v="22.888130456483346"/>
    <n v="45.209198024400465"/>
    <n v="26.32766264543384"/>
    <s v="Grandes"/>
    <n v="2024"/>
    <n v="3"/>
    <d v="2025-11-04T00:00:00"/>
    <x v="56"/>
    <x v="13"/>
  </r>
  <r>
    <n v="2025"/>
    <n v="9"/>
    <n v="603"/>
    <x v="56"/>
    <s v="Total General"/>
    <n v="242"/>
    <s v="14063697603e22d600d336bee6cff12c8be93509ce84a0642918d89b2aef1753"/>
    <s v="1fdf26a6fd55ee3b01ed15163fbd21c844fce1e79898ad2d3ed4519ab872f9ee"/>
    <x v="50"/>
    <n v="356133.19910999999"/>
    <n v="351623.43938"/>
    <n v="474526.91073"/>
    <n v="469930.53252000001"/>
    <n v="168492.11899000002"/>
    <n v="87807.831540000014"/>
    <n v="198487.97386999999"/>
    <n v="57401.203450000001"/>
    <n v="35081594.755000003"/>
    <n v="34439164.060000002"/>
    <n v="141.197"/>
    <n v="136.08000000000001"/>
    <n v="0"/>
    <n v="0"/>
    <n v="164245.12747000001"/>
    <n v="77833.768569999986"/>
    <n v="363300.24563000002"/>
    <n v="295634.93583999999"/>
    <n v="0"/>
    <n v="0"/>
    <n v="0"/>
    <n v="0"/>
    <n v="0"/>
    <n v="0"/>
    <s v="Total General"/>
    <s v="Totales"/>
    <s v="Total General"/>
    <x v="26"/>
    <x v="1"/>
    <n v="356133.19910999999"/>
    <n v="351623.43938"/>
    <n v="770211891.61088026"/>
    <n v="686509089.51392007"/>
    <n v="736376107.87258017"/>
    <n v="657385268.86126006"/>
    <n v="770211891.61088026"/>
    <n v="686509089.51392007"/>
    <n v="414187189.75591999"/>
    <n v="392042358.71284997"/>
    <n v="356133.19910999999"/>
    <n v="351623.43938"/>
    <n v="4.6238340772064124E-2"/>
    <n v="5.1219050810960932E-2"/>
    <n v="4509.7597299999907"/>
    <n v="1.2825537847965585"/>
    <n v="100"/>
    <n v="100"/>
    <n v="100"/>
    <n v="100"/>
    <n v="4.6238340772064124E-2"/>
    <n v="4.8362948675627584E-2"/>
    <n v="5.1219050810960932E-2"/>
    <n v="5.348818357142248E-2"/>
    <m/>
    <m/>
    <m/>
    <n v="0"/>
    <m/>
    <n v="0"/>
    <m/>
    <n v="0"/>
    <m/>
    <n v="91.887347671540027"/>
    <n v="47.311545065462241"/>
    <n v="24.972121225714407"/>
    <n v="4.0680185953914268E-2"/>
    <n v="111.02039704307232"/>
    <n v="22.888130456483346"/>
    <n v="45.209198024400465"/>
    <n v="26.32766264543384"/>
    <s v="Resto"/>
    <n v="2024"/>
    <n v="3"/>
    <d v="2025-11-04T00:00:00"/>
    <x v="26"/>
    <x v="50"/>
  </r>
  <r>
    <n v="2025"/>
    <n v="9"/>
    <n v="603"/>
    <x v="56"/>
    <s v="Daños"/>
    <n v="242"/>
    <s v="14063697603e22d600d336bee6cff12c8be93509ce84a0642918d89b2aef1753"/>
    <s v="1fdf26a6fd55ee3b01ed15163fbd21c844fce1e79898ad2d3ed4519ab872f9ee"/>
    <x v="49"/>
    <n v="356133.19910999999"/>
    <n v="351623.43938"/>
    <n v="474526.91073"/>
    <n v="469930.53252000001"/>
    <n v="168492.11899000002"/>
    <n v="87807.831540000014"/>
    <n v="198487.97386999999"/>
    <n v="57401.203450000001"/>
    <n v="35081594.755000003"/>
    <n v="34439164.060000002"/>
    <n v="141.197"/>
    <n v="136.08000000000001"/>
    <n v="0"/>
    <n v="0"/>
    <n v="164245.12747000001"/>
    <n v="77833.768569999986"/>
    <n v="363300.24563000002"/>
    <n v="295634.93583999999"/>
    <n v="0"/>
    <n v="0"/>
    <n v="0"/>
    <n v="0"/>
    <n v="0"/>
    <n v="0"/>
    <s v="Daños"/>
    <s v="Totales"/>
    <s v="Daños Total"/>
    <x v="23"/>
    <x v="1"/>
    <n v="356133.19910999999"/>
    <n v="351623.43938"/>
    <n v="770211891.61088026"/>
    <n v="686509089.51392007"/>
    <n v="736376107.87258017"/>
    <n v="657385268.86126006"/>
    <n v="283175278.75795996"/>
    <n v="248348596.68529999"/>
    <n v="126891670.49083996"/>
    <n v="126522432.59303005"/>
    <n v="356133.19910999999"/>
    <n v="351623.43938"/>
    <n v="0.12576422654973343"/>
    <n v="0.1415846290549275"/>
    <n v="4509.7597299999907"/>
    <n v="1.2825537847965585"/>
    <n v="100"/>
    <n v="100"/>
    <n v="100"/>
    <n v="100"/>
    <n v="4.6238340772064124E-2"/>
    <n v="4.8362948675627584E-2"/>
    <n v="5.1219050810960932E-2"/>
    <n v="5.348818357142248E-2"/>
    <m/>
    <m/>
    <m/>
    <n v="0"/>
    <m/>
    <n v="0"/>
    <m/>
    <n v="0"/>
    <m/>
    <n v="91.887347671540027"/>
    <n v="47.311545065462241"/>
    <n v="24.972121225714407"/>
    <n v="0.13278422321831054"/>
    <n v="111.02039704307232"/>
    <n v="22.888130456483346"/>
    <n v="45.209198024400465"/>
    <n v="26.32766264543384"/>
    <s v="Resto"/>
    <n v="2024"/>
    <n v="3"/>
    <d v="2025-11-04T00:00:00"/>
    <x v="23"/>
    <x v="49"/>
  </r>
  <r>
    <n v="2025"/>
    <n v="9"/>
    <n v="603"/>
    <x v="56"/>
    <s v="Daños Sin Autos"/>
    <n v="242"/>
    <s v="14063697603e22d600d336bee6cff12c8be93509ce84a0642918d89b2aef1753"/>
    <s v="1fdf26a6fd55ee3b01ed15163fbd21c844fce1e79898ad2d3ed4519ab872f9ee"/>
    <x v="32"/>
    <n v="356133.19910999999"/>
    <n v="351623.43938"/>
    <n v="474526.91073"/>
    <n v="469930.53252000001"/>
    <n v="168492.11899000002"/>
    <n v="87807.831540000014"/>
    <n v="198487.97386999999"/>
    <n v="57401.203450000001"/>
    <n v="35081594.755000003"/>
    <n v="34439164.060000002"/>
    <n v="141.197"/>
    <n v="136.08000000000001"/>
    <n v="0"/>
    <n v="0"/>
    <n v="164245.12747000001"/>
    <n v="77833.768569999986"/>
    <n v="363300.24563000002"/>
    <n v="295634.93583999999"/>
    <n v="0"/>
    <n v="0"/>
    <n v="0"/>
    <n v="0"/>
    <n v="0"/>
    <n v="0"/>
    <s v="Daños Sin Autos"/>
    <s v="Totales"/>
    <s v="Daños Sin Autos Total"/>
    <x v="24"/>
    <x v="1"/>
    <n v="356133.19910999999"/>
    <n v="351623.43938"/>
    <n v="770211891.61088026"/>
    <n v="686509089.51392007"/>
    <n v="736376107.87258017"/>
    <n v="657385268.86126006"/>
    <n v="128019015.01128"/>
    <n v="109121030.81238005"/>
    <n v="38205787.818519995"/>
    <n v="42701209.275690004"/>
    <n v="356133.19910999999"/>
    <n v="351623.43938"/>
    <n v="0.27818773568803074"/>
    <n v="0.32223251261672231"/>
    <n v="4509.7597299999907"/>
    <n v="1.2825537847965585"/>
    <n v="100"/>
    <n v="100"/>
    <n v="100"/>
    <n v="100"/>
    <n v="4.6238340772064124E-2"/>
    <n v="4.8362948675627584E-2"/>
    <n v="5.1219050810960932E-2"/>
    <n v="5.348818357142248E-2"/>
    <m/>
    <m/>
    <m/>
    <n v="0"/>
    <m/>
    <n v="0"/>
    <m/>
    <n v="0"/>
    <m/>
    <n v="91.887347671540027"/>
    <n v="47.311545065462241"/>
    <n v="24.972121225714407"/>
    <n v="0.44101202621537"/>
    <n v="111.02039704307232"/>
    <n v="22.888130456483346"/>
    <n v="45.209198024400465"/>
    <n v="26.32766264543384"/>
    <s v="Resto"/>
    <n v="2024"/>
    <n v="3"/>
    <d v="2025-11-04T00:00:00"/>
    <x v="24"/>
    <x v="32"/>
  </r>
  <r>
    <n v="2025"/>
    <n v="9"/>
    <n v="128"/>
    <x v="57"/>
    <s v="Accidentes Personales"/>
    <n v="267"/>
    <s v="8acc23987b8960d83c44541f9f0eb46454cea080ea94d916f56fccf033db866f"/>
    <s v="1fdf26a6fd55ee3b01ed15163fbd21c844fce1e79898ad2d3ed4519ab872f9ee"/>
    <x v="15"/>
    <n v="45.751690000000004"/>
    <n v="108.99811"/>
    <n v="51.908540000000009"/>
    <n v="241.85977"/>
    <n v="-2326.79988"/>
    <n v="-19.927410000000002"/>
    <n v="-2331.4426200000003"/>
    <n v="-90.604940000000042"/>
    <n v="35081594.755000003"/>
    <n v="34439164.060000002"/>
    <n v="141.197"/>
    <n v="136.08000000000001"/>
    <n v="0"/>
    <n v="0"/>
    <n v="-2326.79988"/>
    <n v="-19.927409999999998"/>
    <n v="42.394829999999999"/>
    <n v="113.19025000000001"/>
    <n v="0"/>
    <n v="0"/>
    <n v="0"/>
    <n v="0"/>
    <n v="0"/>
    <n v="0"/>
    <s v="Accidentes Personales"/>
    <s v="Accidentes y Enfermedades"/>
    <s v="Accidentes Personales"/>
    <x v="5"/>
    <x v="1"/>
    <n v="87030.096369999999"/>
    <n v="71137.016310000006"/>
    <n v="770211891.61088026"/>
    <n v="686509089.51392007"/>
    <n v="736376107.87258017"/>
    <n v="657385268.86126006"/>
    <n v="5244412.8470900012"/>
    <n v="5071348.0979000004"/>
    <n v="1202481.4765700002"/>
    <n v="1153504.7586699999"/>
    <n v="45.751690000000004"/>
    <n v="108.99811"/>
    <n v="8.7238917556588854E-4"/>
    <n v="2.1492926120598018E-3"/>
    <n v="-63.246419999999993"/>
    <n v="-58.025244657911955"/>
    <n v="100"/>
    <n v="100"/>
    <n v="5.256996361981623E-2"/>
    <n v="0.15322277437812318"/>
    <n v="5.9401432902199687E-6"/>
    <n v="6.2130872404563002E-6"/>
    <n v="1.5877154674991362E-5"/>
    <n v="1.658055255616077E-5"/>
    <m/>
    <m/>
    <m/>
    <n v="0"/>
    <m/>
    <n v="0"/>
    <m/>
    <n v="0"/>
    <m/>
    <n v="11576.378816915994"/>
    <n v="-5085.7135113478871"/>
    <n v="-18.282344528726235"/>
    <n v="-0.19349985220870466"/>
    <n v="11576.378816915998"/>
    <n v="-62.545510766165812"/>
    <n v="-5488.4047889801659"/>
    <n v="-17.605235433263903"/>
    <s v="Resto"/>
    <n v="2024"/>
    <n v="3"/>
    <d v="2025-11-04T00:00:00"/>
    <x v="5"/>
    <x v="15"/>
  </r>
  <r>
    <n v="2025"/>
    <n v="9"/>
    <n v="128"/>
    <x v="57"/>
    <s v="Accidentes y Enfermedades Total"/>
    <n v="267"/>
    <s v="8acc23987b8960d83c44541f9f0eb46454cea080ea94d916f56fccf033db866f"/>
    <s v="1fdf26a6fd55ee3b01ed15163fbd21c844fce1e79898ad2d3ed4519ab872f9ee"/>
    <x v="53"/>
    <n v="45.751690000000004"/>
    <n v="108.99811"/>
    <n v="51.908540000000009"/>
    <n v="241.85977"/>
    <n v="-2326.79988"/>
    <n v="-19.927410000000002"/>
    <n v="-2331.4426200000003"/>
    <n v="-90.604940000000042"/>
    <n v="35081594.755000003"/>
    <n v="34439164.060000002"/>
    <n v="141.197"/>
    <n v="136.08000000000001"/>
    <n v="0"/>
    <n v="0"/>
    <n v="-2326.79988"/>
    <n v="-19.927409999999998"/>
    <n v="42.394829999999999"/>
    <n v="113.19025000000001"/>
    <n v="0"/>
    <n v="0"/>
    <n v="0"/>
    <n v="0"/>
    <n v="0"/>
    <n v="0"/>
    <s v="Accidentes y Enfermedades Total"/>
    <s v="Totales"/>
    <s v="Accidentes y Enfermedades Total"/>
    <x v="2"/>
    <x v="1"/>
    <n v="87030.096369999999"/>
    <n v="71137.016310000006"/>
    <n v="770211891.61088026"/>
    <n v="686509089.51392007"/>
    <n v="736376107.87258017"/>
    <n v="657385268.86126006"/>
    <n v="141339793.77810001"/>
    <n v="126298754.30562"/>
    <n v="98393742.550229996"/>
    <n v="90991856.303689986"/>
    <n v="45.751690000000004"/>
    <n v="108.99811"/>
    <n v="3.2369999118457064E-5"/>
    <n v="8.6301809229443708E-5"/>
    <n v="-63.246419999999993"/>
    <n v="-58.025244657911955"/>
    <n v="100"/>
    <n v="100"/>
    <n v="5.256996361981623E-2"/>
    <n v="0.15322277437812318"/>
    <n v="5.9401432902199687E-6"/>
    <n v="6.2130872404563002E-6"/>
    <n v="1.5877154674991362E-5"/>
    <n v="1.658055255616077E-5"/>
    <m/>
    <m/>
    <m/>
    <n v="0"/>
    <m/>
    <n v="0"/>
    <m/>
    <n v="0"/>
    <m/>
    <n v="11576.378816915994"/>
    <n v="-5085.7135113478871"/>
    <n v="-18.282344528726235"/>
    <n v="-2.3647844056873522E-3"/>
    <n v="11576.378816915998"/>
    <n v="-62.545510766165812"/>
    <n v="-5488.4047889801659"/>
    <n v="-17.605235433263903"/>
    <s v="Resto"/>
    <n v="2024"/>
    <n v="3"/>
    <d v="2025-11-04T00:00:00"/>
    <x v="2"/>
    <x v="53"/>
  </r>
  <r>
    <n v="2025"/>
    <n v="9"/>
    <n v="128"/>
    <x v="57"/>
    <s v="AP Gpo y Col"/>
    <n v="267"/>
    <s v="8acc23987b8960d83c44541f9f0eb46454cea080ea94d916f56fccf033db866f"/>
    <s v="1fdf26a6fd55ee3b01ed15163fbd21c844fce1e79898ad2d3ed4519ab872f9ee"/>
    <x v="15"/>
    <n v="45.751690000000004"/>
    <n v="108.99811"/>
    <n v="51.908540000000009"/>
    <n v="241.85977"/>
    <n v="-2326.79988"/>
    <n v="-19.927410000000002"/>
    <n v="-2331.4426200000003"/>
    <n v="-90.604940000000042"/>
    <n v="35081594.755000003"/>
    <n v="34439164.060000002"/>
    <n v="141.197"/>
    <n v="136.08000000000001"/>
    <n v="0"/>
    <n v="0"/>
    <n v="-2326.79988"/>
    <n v="-19.927409999999998"/>
    <n v="42.394829999999999"/>
    <n v="113.19025000000001"/>
    <n v="0"/>
    <n v="0"/>
    <n v="0"/>
    <n v="0"/>
    <n v="0"/>
    <n v="0"/>
    <s v="AP Gpo y Col"/>
    <s v="Accidentes y Enfermedades"/>
    <s v="Accidentes Personales"/>
    <x v="3"/>
    <x v="1"/>
    <n v="87030.096369999999"/>
    <n v="71137.016310000006"/>
    <n v="770211891.61088026"/>
    <n v="686509089.51392007"/>
    <n v="736376107.87258017"/>
    <n v="657385268.86126006"/>
    <n v="2314846.5560099999"/>
    <n v="2258296.9561299994"/>
    <n v="870337.63396000001"/>
    <n v="837886.56105000013"/>
    <n v="45.751690000000004"/>
    <n v="108.99811"/>
    <n v="1.976445906585713E-3"/>
    <n v="4.8265623218475212E-3"/>
    <n v="-63.246419999999993"/>
    <n v="-58.025244657911955"/>
    <n v="100"/>
    <n v="100"/>
    <n v="5.256996361981623E-2"/>
    <n v="0.15322277437812318"/>
    <n v="5.9401432902199687E-6"/>
    <n v="6.2130872404563002E-6"/>
    <n v="1.5877154674991362E-5"/>
    <n v="1.658055255616077E-5"/>
    <m/>
    <m/>
    <m/>
    <n v="0"/>
    <m/>
    <n v="0"/>
    <m/>
    <n v="0"/>
    <m/>
    <n v="11576.378816915994"/>
    <n v="-5085.7135113478871"/>
    <n v="-18.282344528726235"/>
    <n v="-0.26734450967185658"/>
    <n v="11576.378816915998"/>
    <n v="-62.545510766165812"/>
    <n v="-5488.4047889801659"/>
    <n v="-17.605235433263903"/>
    <s v="Resto"/>
    <n v="2024"/>
    <n v="3"/>
    <d v="2025-11-04T00:00:00"/>
    <x v="3"/>
    <x v="15"/>
  </r>
  <r>
    <n v="2025"/>
    <n v="9"/>
    <n v="128"/>
    <x v="57"/>
    <s v="Daños Sin Autos"/>
    <n v="267"/>
    <s v="8acc23987b8960d83c44541f9f0eb46454cea080ea94d916f56fccf033db866f"/>
    <s v="1fdf26a6fd55ee3b01ed15163fbd21c844fce1e79898ad2d3ed4519ab872f9ee"/>
    <x v="48"/>
    <n v="86984.344680000009"/>
    <n v="71028.018200000006"/>
    <n v="113019.97361"/>
    <n v="90307.039780000006"/>
    <n v="7765.1696100000008"/>
    <n v="3093.9595899999986"/>
    <n v="9160.4106800000009"/>
    <n v="6637.1302600000017"/>
    <n v="35081594.755000003"/>
    <n v="34439164.060000002"/>
    <n v="141.197"/>
    <n v="136.08000000000001"/>
    <n v="0"/>
    <n v="0"/>
    <n v="8348.0348799999992"/>
    <n v="2834.41795"/>
    <n v="75995.735180000003"/>
    <n v="78040.99420999999"/>
    <n v="0"/>
    <n v="0"/>
    <n v="0"/>
    <n v="0"/>
    <n v="0"/>
    <n v="0"/>
    <s v="Daños Sin Autos"/>
    <s v="Totales"/>
    <s v="Daños Sin Autos Total"/>
    <x v="24"/>
    <x v="1"/>
    <n v="87030.096369999999"/>
    <n v="71137.016310000006"/>
    <n v="770211891.61088026"/>
    <n v="686509089.51392007"/>
    <n v="736376107.87258017"/>
    <n v="657385268.86126006"/>
    <n v="128019015.01128"/>
    <n v="109121030.81238005"/>
    <n v="38205787.818519995"/>
    <n v="42701209.275690004"/>
    <n v="86984.344680000009"/>
    <n v="71028.018200000006"/>
    <n v="6.7946425515253067E-2"/>
    <n v="6.5091044018933245E-2"/>
    <n v="15956.326480000003"/>
    <n v="22.464834137805067"/>
    <n v="100"/>
    <n v="100"/>
    <n v="99.947430036380197"/>
    <n v="99.846777225621878"/>
    <n v="1.129356033416652E-2"/>
    <n v="1.1812488720105442E-2"/>
    <n v="1.0346260418822873E-2"/>
    <n v="1.0804625774933563E-2"/>
    <m/>
    <m/>
    <m/>
    <n v="0"/>
    <m/>
    <n v="0"/>
    <m/>
    <n v="0"/>
    <m/>
    <n v="150.97837848619102"/>
    <n v="8.9270887060961179"/>
    <n v="4.35597059921911"/>
    <n v="2.0324589684906032E-2"/>
    <n v="194.52377974109285"/>
    <n v="-2.6207495825801619"/>
    <n v="10.984872848755563"/>
    <n v="3.6319603289174966"/>
    <s v="Resto"/>
    <n v="2024"/>
    <n v="3"/>
    <d v="2025-11-04T00:00:00"/>
    <x v="24"/>
    <x v="48"/>
  </r>
  <r>
    <n v="2025"/>
    <n v="9"/>
    <n v="128"/>
    <x v="57"/>
    <s v="Daños"/>
    <n v="267"/>
    <s v="8acc23987b8960d83c44541f9f0eb46454cea080ea94d916f56fccf033db866f"/>
    <s v="1fdf26a6fd55ee3b01ed15163fbd21c844fce1e79898ad2d3ed4519ab872f9ee"/>
    <x v="57"/>
    <n v="86984.344680000009"/>
    <n v="71028.018200000006"/>
    <n v="113019.97361"/>
    <n v="90307.039780000006"/>
    <n v="7765.1696100000008"/>
    <n v="3093.9595899999986"/>
    <n v="9160.4106800000009"/>
    <n v="6637.1302600000017"/>
    <n v="35081594.755000003"/>
    <n v="34439164.060000002"/>
    <n v="141.197"/>
    <n v="136.08000000000001"/>
    <n v="0"/>
    <n v="0"/>
    <n v="8348.0348799999992"/>
    <n v="2834.41795"/>
    <n v="75995.735180000003"/>
    <n v="78040.99420999999"/>
    <n v="0"/>
    <n v="0"/>
    <n v="0"/>
    <n v="0"/>
    <n v="0"/>
    <n v="0"/>
    <s v="Daños"/>
    <s v="Totales"/>
    <s v="Daños Total"/>
    <x v="23"/>
    <x v="1"/>
    <n v="87030.096369999999"/>
    <n v="71137.016310000006"/>
    <n v="770211891.61088026"/>
    <n v="686509089.51392007"/>
    <n v="736376107.87258017"/>
    <n v="657385268.86126006"/>
    <n v="283175278.75795996"/>
    <n v="248348596.68529999"/>
    <n v="126891670.49083996"/>
    <n v="126522432.59303005"/>
    <n v="86984.344680000009"/>
    <n v="71028.018200000006"/>
    <n v="3.071749238193516E-2"/>
    <n v="2.8600128669140263E-2"/>
    <n v="15956.326480000003"/>
    <n v="22.464834137805067"/>
    <n v="100"/>
    <n v="100"/>
    <n v="99.947430036380197"/>
    <n v="99.846777225621878"/>
    <n v="1.129356033416652E-2"/>
    <n v="1.1812488720105442E-2"/>
    <n v="1.0346260418822873E-2"/>
    <n v="1.0804625774933563E-2"/>
    <m/>
    <m/>
    <m/>
    <n v="0"/>
    <m/>
    <n v="0"/>
    <m/>
    <n v="0"/>
    <m/>
    <n v="150.97837848619102"/>
    <n v="8.9270887060961179"/>
    <n v="4.35597059921911"/>
    <n v="6.1195266639354016E-3"/>
    <n v="194.52377974109285"/>
    <n v="-2.6207495825801619"/>
    <n v="10.984872848755563"/>
    <n v="3.6319603289174966"/>
    <s v="Resto"/>
    <n v="2024"/>
    <n v="3"/>
    <d v="2025-11-04T00:00:00"/>
    <x v="23"/>
    <x v="57"/>
  </r>
  <r>
    <n v="2025"/>
    <n v="9"/>
    <n v="128"/>
    <x v="57"/>
    <s v="Tecnicos"/>
    <n v="267"/>
    <s v="8acc23987b8960d83c44541f9f0eb46454cea080ea94d916f56fccf033db866f"/>
    <s v="1fdf26a6fd55ee3b01ed15163fbd21c844fce1e79898ad2d3ed4519ab872f9ee"/>
    <x v="2"/>
    <n v="23002.912680000001"/>
    <n v="16803.621739999999"/>
    <n v="31082.242420000002"/>
    <n v="19669.467229999995"/>
    <n v="-4022.3144600000001"/>
    <n v="1158.1419600000004"/>
    <n v="-3569.3836499999993"/>
    <n v="3127.6514400000005"/>
    <n v="35081594.755000003"/>
    <n v="34439164.060000002"/>
    <n v="141.197"/>
    <n v="136.08000000000001"/>
    <n v="0"/>
    <n v="0"/>
    <n v="-3439.4491899999998"/>
    <n v="898.6003199999999"/>
    <n v="15085.61908"/>
    <n v="10128.110060000001"/>
    <n v="0"/>
    <n v="0"/>
    <n v="0"/>
    <n v="0"/>
    <n v="0"/>
    <n v="0"/>
    <s v="Tecnicos"/>
    <s v="Daños Sin Autos"/>
    <s v="Diversos"/>
    <x v="7"/>
    <x v="1"/>
    <n v="87030.096369999999"/>
    <n v="71137.016310000006"/>
    <n v="770211891.61088026"/>
    <n v="686509089.51392007"/>
    <n v="736376107.87258017"/>
    <n v="657385268.86126006"/>
    <n v="14178888.769369997"/>
    <n v="13386827.930269996"/>
    <n v="4549067.9512800006"/>
    <n v="4465912.8475300027"/>
    <n v="86984.344680000009"/>
    <n v="71028.018200000006"/>
    <n v="0.16223353645098151"/>
    <n v="0.12552355066881846"/>
    <n v="6199.2909400000026"/>
    <n v="36.892588014183673"/>
    <n v="26.444888174560194"/>
    <n v="23.657736997088278"/>
    <n v="26.430986106467529"/>
    <n v="23.621487956106265"/>
    <n v="2.9865694012968227E-3"/>
    <n v="3.1237994326644208E-3"/>
    <n v="2.44769107891896E-3"/>
    <n v="2.5561299493533939E-3"/>
    <m/>
    <m/>
    <m/>
    <n v="0"/>
    <m/>
    <n v="0"/>
    <m/>
    <n v="0"/>
    <m/>
    <n v="-447.30754941302689"/>
    <n v="-17.486109328655676"/>
    <n v="6.8922163205037759"/>
    <n v="-8.8420628205129706E-2"/>
    <n v="-482.75628368349572"/>
    <n v="48.948016862289109"/>
    <n v="-22.799522987822915"/>
    <n v="8.8723396040978635"/>
    <s v="Resto"/>
    <n v="2024"/>
    <n v="3"/>
    <d v="2025-11-04T00:00:00"/>
    <x v="7"/>
    <x v="2"/>
  </r>
  <r>
    <n v="2025"/>
    <n v="9"/>
    <n v="128"/>
    <x v="57"/>
    <s v="Miscelaneos"/>
    <n v="267"/>
    <s v="8acc23987b8960d83c44541f9f0eb46454cea080ea94d916f56fccf033db866f"/>
    <s v="1fdf26a6fd55ee3b01ed15163fbd21c844fce1e79898ad2d3ed4519ab872f9ee"/>
    <x v="33"/>
    <n v="63981.432000000001"/>
    <n v="54224.396460000004"/>
    <n v="81937.731190000006"/>
    <n v="70637.572550000012"/>
    <n v="11787.484069999999"/>
    <n v="1935.81763"/>
    <n v="12729.794330000002"/>
    <n v="3509.4788199999998"/>
    <n v="35081594.755000003"/>
    <n v="34439164.060000002"/>
    <n v="141.197"/>
    <n v="136.08000000000001"/>
    <n v="0"/>
    <n v="0"/>
    <n v="11787.48407"/>
    <n v="1935.8176299999998"/>
    <n v="60910.116099999999"/>
    <n v="67912.884150000013"/>
    <n v="0"/>
    <n v="0"/>
    <n v="0"/>
    <n v="0"/>
    <n v="0"/>
    <n v="0"/>
    <s v="Miscelaneos"/>
    <s v="Daños Sin Autos"/>
    <s v="Diversos"/>
    <x v="8"/>
    <x v="1"/>
    <n v="87030.096369999999"/>
    <n v="71137.016310000006"/>
    <n v="770211891.61088026"/>
    <n v="686509089.51392007"/>
    <n v="736376107.87258017"/>
    <n v="657385268.86126006"/>
    <n v="14354404.674479999"/>
    <n v="10957933.478320003"/>
    <n v="2576722.12989"/>
    <n v="2337530.29054"/>
    <n v="86984.344680000009"/>
    <n v="71028.018200000006"/>
    <n v="0.44572682358432802"/>
    <n v="0.49484144585547646"/>
    <n v="9757.0355399999971"/>
    <n v="17.993811230702249"/>
    <n v="73.555111825439795"/>
    <n v="76.342263002911722"/>
    <n v="73.516443929912654"/>
    <n v="76.225289269515599"/>
    <n v="8.3069909328696966E-3"/>
    <n v="8.6886892874410201E-3"/>
    <n v="7.8985693399039134E-3"/>
    <n v="8.2484958255801683E-3"/>
    <m/>
    <m/>
    <m/>
    <n v="0"/>
    <m/>
    <n v="0"/>
    <m/>
    <n v="0"/>
    <m/>
    <n v="508.91500766009648"/>
    <n v="18.423288916071773"/>
    <n v="3.5700123124984979"/>
    <n v="0.45746042746577431"/>
    <n v="508.91500766009665"/>
    <n v="-10.3113984005346"/>
    <n v="19.352260059146399"/>
    <n v="2.8504423780977053"/>
    <s v="Resto"/>
    <n v="2024"/>
    <n v="3"/>
    <d v="2025-11-04T00:00:00"/>
    <x v="8"/>
    <x v="33"/>
  </r>
  <r>
    <n v="2025"/>
    <n v="9"/>
    <n v="128"/>
    <x v="57"/>
    <s v="Diversos"/>
    <n v="267"/>
    <s v="8acc23987b8960d83c44541f9f0eb46454cea080ea94d916f56fccf033db866f"/>
    <s v="1fdf26a6fd55ee3b01ed15163fbd21c844fce1e79898ad2d3ed4519ab872f9ee"/>
    <x v="45"/>
    <n v="86984.344680000009"/>
    <n v="71028.018200000006"/>
    <n v="113019.97361"/>
    <n v="90307.039780000006"/>
    <n v="7765.1696100000008"/>
    <n v="3093.9595899999986"/>
    <n v="9160.4106800000009"/>
    <n v="6637.1302600000017"/>
    <n v="35081594.755000003"/>
    <n v="34439164.060000002"/>
    <n v="141.197"/>
    <n v="136.08000000000001"/>
    <n v="0"/>
    <n v="0"/>
    <n v="8348.0348799999992"/>
    <n v="2834.41795"/>
    <n v="75995.735180000003"/>
    <n v="78040.99420999999"/>
    <n v="0"/>
    <n v="0"/>
    <n v="0"/>
    <n v="0"/>
    <n v="0"/>
    <n v="0"/>
    <s v="Diversos"/>
    <s v="Daños Sin Autos"/>
    <s v="Diversos"/>
    <x v="6"/>
    <x v="1"/>
    <n v="87030.096369999999"/>
    <n v="71137.016310000006"/>
    <n v="770211891.61088026"/>
    <n v="686509089.51392007"/>
    <n v="736376107.87258017"/>
    <n v="657385268.86126006"/>
    <n v="28533293.443849999"/>
    <n v="24344761.40859"/>
    <n v="7125790.0811699983"/>
    <n v="6803443.1380700013"/>
    <n v="86984.344680000009"/>
    <n v="71028.018200000006"/>
    <n v="0.30485210146236524"/>
    <n v="0.2917589415147766"/>
    <n v="15956.326480000003"/>
    <n v="22.464834137805067"/>
    <n v="100"/>
    <n v="100"/>
    <n v="99.947430036380197"/>
    <n v="99.846777225621878"/>
    <n v="1.129356033416652E-2"/>
    <n v="1.1812488720105442E-2"/>
    <n v="1.0346260418822873E-2"/>
    <n v="1.0804625774933563E-2"/>
    <m/>
    <m/>
    <m/>
    <n v="0"/>
    <m/>
    <n v="0"/>
    <m/>
    <n v="0"/>
    <m/>
    <n v="150.97837848619102"/>
    <n v="8.9270887060961179"/>
    <n v="4.35597059921911"/>
    <n v="0.10897275279718908"/>
    <n v="194.52377974109285"/>
    <n v="-2.6207495825801619"/>
    <n v="10.984872848755563"/>
    <n v="3.6319603289174966"/>
    <s v="Resto"/>
    <n v="2024"/>
    <n v="3"/>
    <d v="2025-11-04T00:00:00"/>
    <x v="6"/>
    <x v="45"/>
  </r>
  <r>
    <n v="2025"/>
    <n v="9"/>
    <n v="128"/>
    <x v="57"/>
    <s v="Total General Sin Pensiones"/>
    <n v="267"/>
    <s v="8acc23987b8960d83c44541f9f0eb46454cea080ea94d916f56fccf033db866f"/>
    <s v="1fdf26a6fd55ee3b01ed15163fbd21c844fce1e79898ad2d3ed4519ab872f9ee"/>
    <x v="70"/>
    <n v="87030.096369999999"/>
    <n v="71137.016310000006"/>
    <n v="113071.88214999999"/>
    <n v="90548.899550000002"/>
    <n v="5438.3697299999994"/>
    <n v="3074.0321800000002"/>
    <n v="6828.9680599999983"/>
    <n v="6546.5253200000025"/>
    <n v="35081594.755000003"/>
    <n v="34439164.060000002"/>
    <n v="141.197"/>
    <n v="136.08000000000001"/>
    <n v="0"/>
    <n v="0"/>
    <n v="6021.2349999999997"/>
    <n v="2814.4905400000002"/>
    <n v="76038.130010000008"/>
    <n v="78154.184459999989"/>
    <n v="0"/>
    <n v="0"/>
    <n v="0"/>
    <n v="0"/>
    <n v="0"/>
    <n v="0"/>
    <s v="Total General Sin Pensiones"/>
    <s v="Totales"/>
    <s v="Total General Sin Pensiones"/>
    <x v="25"/>
    <x v="1"/>
    <n v="87030.096369999999"/>
    <n v="71137.016310000006"/>
    <n v="770211891.61088026"/>
    <n v="686509089.51392007"/>
    <n v="736376107.87258017"/>
    <n v="657385268.86126006"/>
    <n v="736376107.87258017"/>
    <n v="657385268.86126006"/>
    <n v="388158878.08341002"/>
    <n v="368517055.66387999"/>
    <n v="87030.096369999999"/>
    <n v="71137.016310000006"/>
    <n v="1.1818701807345896E-2"/>
    <n v="1.0821206327489724E-2"/>
    <n v="15893.080059999993"/>
    <n v="22.341505005975115"/>
    <n v="100"/>
    <n v="100"/>
    <n v="100"/>
    <n v="100"/>
    <n v="1.129950047745674E-2"/>
    <n v="1.1818701807345896E-2"/>
    <n v="1.0362137573497866E-2"/>
    <n v="1.0821206327489724E-2"/>
    <m/>
    <m/>
    <m/>
    <n v="0"/>
    <m/>
    <n v="0"/>
    <m/>
    <n v="0"/>
    <m/>
    <n v="76.913233549819225"/>
    <n v="6.2488379960873521"/>
    <n v="4.3212835447076117"/>
    <n v="1.4010679742410446E-3"/>
    <n v="113.93694220766504"/>
    <n v="-2.7075382650598834"/>
    <n v="7.9187047330176705"/>
    <n v="3.601202622030407"/>
    <s v="Resto"/>
    <n v="2024"/>
    <n v="3"/>
    <d v="2025-11-04T00:00:00"/>
    <x v="25"/>
    <x v="70"/>
  </r>
  <r>
    <n v="2025"/>
    <n v="9"/>
    <n v="128"/>
    <x v="57"/>
    <s v="Total General"/>
    <n v="267"/>
    <s v="8acc23987b8960d83c44541f9f0eb46454cea080ea94d916f56fccf033db866f"/>
    <s v="1fdf26a6fd55ee3b01ed15163fbd21c844fce1e79898ad2d3ed4519ab872f9ee"/>
    <x v="64"/>
    <n v="87030.096369999999"/>
    <n v="71137.016310000006"/>
    <n v="113071.88214999999"/>
    <n v="90548.899550000002"/>
    <n v="5438.3697299999994"/>
    <n v="3074.0321800000002"/>
    <n v="6828.9680599999983"/>
    <n v="6546.5253200000025"/>
    <n v="35081594.755000003"/>
    <n v="34439164.060000002"/>
    <n v="141.197"/>
    <n v="136.08000000000001"/>
    <n v="0"/>
    <n v="0"/>
    <n v="6021.2349999999997"/>
    <n v="2814.4905400000002"/>
    <n v="76038.130010000008"/>
    <n v="78154.184459999989"/>
    <n v="0"/>
    <n v="0"/>
    <n v="0"/>
    <n v="0"/>
    <n v="0"/>
    <n v="0"/>
    <s v="Total General"/>
    <s v="Totales"/>
    <s v="Total General"/>
    <x v="26"/>
    <x v="1"/>
    <n v="87030.096369999999"/>
    <n v="71137.016310000006"/>
    <n v="770211891.61088026"/>
    <n v="686509089.51392007"/>
    <n v="736376107.87258017"/>
    <n v="657385268.86126006"/>
    <n v="770211891.61088026"/>
    <n v="686509089.51392007"/>
    <n v="414187189.75591999"/>
    <n v="392042358.71284997"/>
    <n v="87030.096369999999"/>
    <n v="71137.016310000006"/>
    <n v="1.129950047745674E-2"/>
    <n v="1.0362137573497866E-2"/>
    <n v="15893.080059999993"/>
    <n v="22.341505005975115"/>
    <n v="100"/>
    <n v="100"/>
    <n v="100"/>
    <n v="100"/>
    <n v="1.129950047745674E-2"/>
    <n v="1.1818701807345896E-2"/>
    <n v="1.0362137573497866E-2"/>
    <n v="1.0821206327489724E-2"/>
    <m/>
    <m/>
    <m/>
    <n v="0"/>
    <m/>
    <n v="0"/>
    <m/>
    <n v="0"/>
    <m/>
    <n v="76.913233549819225"/>
    <n v="6.2488379960873521"/>
    <n v="4.3212835447076117"/>
    <n v="1.3130221949174295E-3"/>
    <n v="113.93694220766504"/>
    <n v="-2.7075382650598834"/>
    <n v="7.9187047330176705"/>
    <n v="3.601202622030407"/>
    <s v="Resto"/>
    <n v="2024"/>
    <n v="3"/>
    <d v="2025-11-04T00:00:00"/>
    <x v="26"/>
    <x v="64"/>
  </r>
  <r>
    <n v="2025"/>
    <n v="9"/>
    <n v="115"/>
    <x v="58"/>
    <s v="Total General"/>
    <n v="232"/>
    <s v="835d5e8314340ab852a2f979ab4cd53e994dbe38366afb6eed84fe4957b980c8"/>
    <s v="1fdf26a6fd55ee3b01ed15163fbd21c844fce1e79898ad2d3ed4519ab872f9ee"/>
    <x v="63"/>
    <n v="44129.07303"/>
    <n v="43281.459020000002"/>
    <n v="58188.730419999985"/>
    <n v="57377.340550000008"/>
    <n v="38978.43303"/>
    <n v="32008.306139999993"/>
    <n v="50045.410490000009"/>
    <n v="41481.547200000001"/>
    <n v="35081594.755000003"/>
    <n v="34439164.060000002"/>
    <n v="141.197"/>
    <n v="136.08000000000001"/>
    <n v="0"/>
    <n v="0"/>
    <n v="38978.43303"/>
    <n v="32008.306140000001"/>
    <n v="43659.373919999998"/>
    <n v="38336.631759999997"/>
    <n v="0"/>
    <n v="0"/>
    <n v="0"/>
    <n v="0"/>
    <n v="0"/>
    <n v="0"/>
    <s v="Total General"/>
    <s v="Totales"/>
    <s v="Total General"/>
    <x v="26"/>
    <x v="1"/>
    <n v="44129.07303"/>
    <n v="43281.459020000002"/>
    <n v="770211891.61088026"/>
    <n v="686509089.51392007"/>
    <n v="736376107.87258017"/>
    <n v="657385268.86126006"/>
    <n v="770211891.61088026"/>
    <n v="686509089.51392007"/>
    <n v="414187189.75591999"/>
    <n v="392042358.71284997"/>
    <n v="44129.07303"/>
    <n v="43281.459020000002"/>
    <n v="5.7294717870046211E-3"/>
    <n v="6.304571881290787E-3"/>
    <n v="847.61400999999751"/>
    <n v="1.9583767026160714"/>
    <n v="100"/>
    <n v="100"/>
    <n v="100"/>
    <n v="100"/>
    <n v="5.7294717870046211E-3"/>
    <n v="5.9927355814803178E-3"/>
    <n v="6.304571881290787E-3"/>
    <n v="6.5838802708453256E-3"/>
    <m/>
    <m/>
    <m/>
    <n v="0"/>
    <m/>
    <n v="0"/>
    <m/>
    <n v="0"/>
    <m/>
    <n v="21.775994204484348"/>
    <n v="88.328238854012469"/>
    <n v="73.953851983615479"/>
    <n v="9.4108253451706085E-3"/>
    <n v="21.775994204484327"/>
    <n v="13.884219650078112"/>
    <n v="89.278497445755406"/>
    <n v="83.492744851406329"/>
    <s v="Resto"/>
    <n v="2024"/>
    <n v="3"/>
    <d v="2025-11-04T00:00:00"/>
    <x v="26"/>
    <x v="63"/>
  </r>
  <r>
    <n v="2025"/>
    <n v="9"/>
    <n v="115"/>
    <x v="58"/>
    <s v="Automoviles Residentes"/>
    <n v="232"/>
    <s v="835d5e8314340ab852a2f979ab4cd53e994dbe38366afb6eed84fe4957b980c8"/>
    <s v="1fdf26a6fd55ee3b01ed15163fbd21c844fce1e79898ad2d3ed4519ab872f9ee"/>
    <x v="34"/>
    <n v="44129.07303"/>
    <n v="43281.459020000002"/>
    <n v="58188.730419999985"/>
    <n v="57377.340550000008"/>
    <n v="38978.43303"/>
    <n v="32008.306139999993"/>
    <n v="50045.410490000009"/>
    <n v="41481.547200000001"/>
    <n v="35081594.755000003"/>
    <n v="34439164.060000002"/>
    <n v="141.197"/>
    <n v="136.08000000000001"/>
    <n v="0"/>
    <n v="0"/>
    <n v="38978.43303"/>
    <n v="32008.306140000001"/>
    <n v="43659.373919999998"/>
    <n v="38336.631759999997"/>
    <n v="0"/>
    <n v="0"/>
    <n v="0"/>
    <n v="0"/>
    <n v="0"/>
    <n v="0"/>
    <s v="Automoviles Residentes"/>
    <s v="Automóviles"/>
    <s v="Automóviles"/>
    <x v="13"/>
    <x v="1"/>
    <n v="44129.07303"/>
    <n v="43281.459020000002"/>
    <n v="770211891.61088026"/>
    <n v="686509089.51392007"/>
    <n v="736376107.87258017"/>
    <n v="657385268.86126006"/>
    <n v="94745679.091170013"/>
    <n v="85247038.221249983"/>
    <n v="54974799.952469975"/>
    <n v="52348957.372600004"/>
    <n v="44129.07303"/>
    <n v="43281.459020000002"/>
    <n v="4.6576343589807764E-2"/>
    <n v="5.0771803834014029E-2"/>
    <n v="847.61400999999751"/>
    <n v="1.9583767026160714"/>
    <n v="100"/>
    <n v="100"/>
    <n v="100"/>
    <n v="100"/>
    <n v="5.7294717870046211E-3"/>
    <n v="5.9927355814803178E-3"/>
    <n v="6.304571881290787E-3"/>
    <n v="6.5838802708453256E-3"/>
    <m/>
    <m/>
    <m/>
    <n v="0"/>
    <m/>
    <n v="0"/>
    <m/>
    <n v="0"/>
    <m/>
    <n v="21.775994204484348"/>
    <n v="88.328238854012469"/>
    <n v="73.953851983615479"/>
    <n v="7.0902364471903331E-2"/>
    <n v="21.775994204484327"/>
    <n v="13.884219650078112"/>
    <n v="89.278497445755406"/>
    <n v="83.492744851406329"/>
    <s v="Resto"/>
    <n v="2024"/>
    <n v="3"/>
    <d v="2025-11-04T00:00:00"/>
    <x v="13"/>
    <x v="34"/>
  </r>
  <r>
    <n v="2025"/>
    <n v="9"/>
    <n v="115"/>
    <x v="58"/>
    <s v="Daños"/>
    <n v="232"/>
    <s v="835d5e8314340ab852a2f979ab4cd53e994dbe38366afb6eed84fe4957b980c8"/>
    <s v="1fdf26a6fd55ee3b01ed15163fbd21c844fce1e79898ad2d3ed4519ab872f9ee"/>
    <x v="41"/>
    <n v="44129.07303"/>
    <n v="43281.459020000002"/>
    <n v="58188.730419999985"/>
    <n v="57377.340550000008"/>
    <n v="38978.43303"/>
    <n v="32008.306139999993"/>
    <n v="50045.410490000009"/>
    <n v="41481.547200000001"/>
    <n v="35081594.755000003"/>
    <n v="34439164.060000002"/>
    <n v="141.197"/>
    <n v="136.08000000000001"/>
    <n v="0"/>
    <n v="0"/>
    <n v="38978.43303"/>
    <n v="32008.306140000001"/>
    <n v="43659.373919999998"/>
    <n v="38336.631759999997"/>
    <n v="0"/>
    <n v="0"/>
    <n v="0"/>
    <n v="0"/>
    <n v="0"/>
    <n v="0"/>
    <s v="Daños"/>
    <s v="Totales"/>
    <s v="Daños Total"/>
    <x v="23"/>
    <x v="1"/>
    <n v="44129.07303"/>
    <n v="43281.459020000002"/>
    <n v="770211891.61088026"/>
    <n v="686509089.51392007"/>
    <n v="736376107.87258017"/>
    <n v="657385268.86126006"/>
    <n v="283175278.75795996"/>
    <n v="248348596.68529999"/>
    <n v="126891670.49083996"/>
    <n v="126522432.59303005"/>
    <n v="44129.07303"/>
    <n v="43281.459020000002"/>
    <n v="1.5583660135713577E-2"/>
    <n v="1.7427704282478789E-2"/>
    <n v="847.61400999999751"/>
    <n v="1.9583767026160714"/>
    <n v="100"/>
    <n v="100"/>
    <n v="100"/>
    <n v="100"/>
    <n v="5.7294717870046211E-3"/>
    <n v="5.9927355814803178E-3"/>
    <n v="6.304571881290787E-3"/>
    <n v="6.5838802708453256E-3"/>
    <m/>
    <m/>
    <m/>
    <n v="0"/>
    <m/>
    <n v="0"/>
    <m/>
    <n v="0"/>
    <m/>
    <n v="21.775994204484348"/>
    <n v="88.328238854012469"/>
    <n v="73.953851983615479"/>
    <n v="3.0717881543543685E-2"/>
    <n v="21.775994204484327"/>
    <n v="13.884219650078112"/>
    <n v="89.278497445755406"/>
    <n v="83.492744851406329"/>
    <s v="Resto"/>
    <n v="2024"/>
    <n v="3"/>
    <d v="2025-11-04T00:00:00"/>
    <x v="23"/>
    <x v="41"/>
  </r>
  <r>
    <n v="2025"/>
    <n v="9"/>
    <n v="115"/>
    <x v="58"/>
    <s v="Total General Sin Pensiones"/>
    <n v="232"/>
    <s v="835d5e8314340ab852a2f979ab4cd53e994dbe38366afb6eed84fe4957b980c8"/>
    <s v="1fdf26a6fd55ee3b01ed15163fbd21c844fce1e79898ad2d3ed4519ab872f9ee"/>
    <x v="64"/>
    <n v="44129.07303"/>
    <n v="43281.459020000002"/>
    <n v="58188.730419999985"/>
    <n v="57377.340550000008"/>
    <n v="38978.43303"/>
    <n v="32008.306139999993"/>
    <n v="50045.410490000009"/>
    <n v="41481.547200000001"/>
    <n v="35081594.755000003"/>
    <n v="34439164.060000002"/>
    <n v="141.197"/>
    <n v="136.08000000000001"/>
    <n v="0"/>
    <n v="0"/>
    <n v="38978.43303"/>
    <n v="32008.306140000001"/>
    <n v="43659.373919999998"/>
    <n v="38336.631759999997"/>
    <n v="0"/>
    <n v="0"/>
    <n v="0"/>
    <n v="0"/>
    <n v="0"/>
    <n v="0"/>
    <s v="Total General Sin Pensiones"/>
    <s v="Totales"/>
    <s v="Total General Sin Pensiones"/>
    <x v="25"/>
    <x v="1"/>
    <n v="44129.07303"/>
    <n v="43281.459020000002"/>
    <n v="770211891.61088026"/>
    <n v="686509089.51392007"/>
    <n v="736376107.87258017"/>
    <n v="657385268.86126006"/>
    <n v="736376107.87258017"/>
    <n v="657385268.86126006"/>
    <n v="388158878.08341002"/>
    <n v="368517055.66387999"/>
    <n v="44129.07303"/>
    <n v="43281.459020000002"/>
    <n v="5.9927355814803178E-3"/>
    <n v="6.5838802708453256E-3"/>
    <n v="847.61400999999751"/>
    <n v="1.9583767026160714"/>
    <n v="100"/>
    <n v="100"/>
    <n v="100"/>
    <n v="100"/>
    <n v="5.7294717870046211E-3"/>
    <n v="5.9927355814803178E-3"/>
    <n v="6.304571881290787E-3"/>
    <n v="6.5838802708453256E-3"/>
    <m/>
    <m/>
    <m/>
    <n v="0"/>
    <m/>
    <n v="0"/>
    <m/>
    <n v="0"/>
    <m/>
    <n v="21.775994204484348"/>
    <n v="88.328238854012469"/>
    <n v="73.953851983615479"/>
    <n v="1.0041875951018199E-2"/>
    <n v="21.775994204484327"/>
    <n v="13.884219650078112"/>
    <n v="89.278497445755406"/>
    <n v="83.492744851406329"/>
    <s v="Resto"/>
    <n v="2024"/>
    <n v="3"/>
    <d v="2025-11-04T00:00:00"/>
    <x v="25"/>
    <x v="64"/>
  </r>
  <r>
    <n v="2025"/>
    <n v="9"/>
    <n v="115"/>
    <x v="58"/>
    <s v="Automoviles"/>
    <n v="232"/>
    <s v="835d5e8314340ab852a2f979ab4cd53e994dbe38366afb6eed84fe4957b980c8"/>
    <s v="1fdf26a6fd55ee3b01ed15163fbd21c844fce1e79898ad2d3ed4519ab872f9ee"/>
    <x v="31"/>
    <n v="44129.07303"/>
    <n v="43281.459020000002"/>
    <n v="58188.730419999985"/>
    <n v="57377.340550000008"/>
    <n v="38978.43303"/>
    <n v="32008.306139999993"/>
    <n v="50045.410490000009"/>
    <n v="41481.547200000001"/>
    <n v="35081594.755000003"/>
    <n v="34439164.060000002"/>
    <n v="141.197"/>
    <n v="136.08000000000001"/>
    <n v="0"/>
    <n v="0"/>
    <n v="38978.43303"/>
    <n v="32008.306140000001"/>
    <n v="43659.373919999998"/>
    <n v="38336.631759999997"/>
    <n v="0"/>
    <n v="0"/>
    <n v="0"/>
    <n v="0"/>
    <n v="0"/>
    <n v="0"/>
    <s v="Automoviles"/>
    <s v="Totales"/>
    <s v="Automoviles Total"/>
    <x v="11"/>
    <x v="1"/>
    <n v="44129.07303"/>
    <n v="43281.459020000002"/>
    <n v="770211891.61088026"/>
    <n v="686509089.51392007"/>
    <n v="736376107.87258017"/>
    <n v="657385268.86126006"/>
    <n v="155156263.74667996"/>
    <n v="139227565.87292001"/>
    <n v="88685882.672319964"/>
    <n v="83821223.317339987"/>
    <n v="44129.07303"/>
    <n v="43281.459020000002"/>
    <n v="2.8441696109702999E-2"/>
    <n v="3.1086846019778271E-2"/>
    <n v="847.61400999999751"/>
    <n v="1.9583767026160714"/>
    <n v="100"/>
    <n v="100"/>
    <n v="100"/>
    <n v="100"/>
    <n v="5.7294717870046211E-3"/>
    <n v="5.9927355814803178E-3"/>
    <n v="6.304571881290787E-3"/>
    <n v="6.5838802708453256E-3"/>
    <m/>
    <m/>
    <m/>
    <n v="0"/>
    <m/>
    <n v="0"/>
    <m/>
    <n v="0"/>
    <m/>
    <n v="21.775994204484348"/>
    <n v="88.328238854012469"/>
    <n v="73.953851983615479"/>
    <n v="4.3951113588189705E-2"/>
    <n v="21.775994204484327"/>
    <n v="13.884219650078112"/>
    <n v="89.278497445755406"/>
    <n v="83.492744851406329"/>
    <s v="Resto"/>
    <n v="2024"/>
    <n v="3"/>
    <d v="2025-11-04T00:00:00"/>
    <x v="11"/>
    <x v="31"/>
  </r>
  <r>
    <n v="2025"/>
    <n v="9"/>
    <n v="60"/>
    <x v="59"/>
    <s v="Vida Individual"/>
    <n v="210"/>
    <s v="d29d53701d3c859e29e1b90028eec1ca8e2f29439198b6e036c60951fb458aa1"/>
    <s v="1fdf26a6fd55ee3b01ed15163fbd21c844fce1e79898ad2d3ed4519ab872f9ee"/>
    <x v="27"/>
    <n v="827406.78907000006"/>
    <n v="698769.82341999991"/>
    <n v="1097342.6285700002"/>
    <n v="942285.56407999981"/>
    <n v="386658.18499000004"/>
    <n v="428036.29632000002"/>
    <n v="635405.32001000014"/>
    <n v="545846.53635999991"/>
    <n v="35081594.755000003"/>
    <n v="34439164.060000002"/>
    <n v="141.197"/>
    <n v="136.08000000000001"/>
    <n v="0"/>
    <n v="0"/>
    <n v="345506.82483999996"/>
    <n v="361891.10811999999"/>
    <n v="546765.80502999993"/>
    <n v="546287.15753999993"/>
    <n v="137928.69287999999"/>
    <n v="116094.00983"/>
    <n v="471872.01168999996"/>
    <n v="434509.93729999999"/>
    <n v="217606.0845"/>
    <n v="148165.87628999999"/>
    <s v="Vida Individual"/>
    <s v="Vida"/>
    <s v="Vida"/>
    <x v="35"/>
    <x v="1"/>
    <n v="2607218.6123699998"/>
    <n v="2553070.5004000003"/>
    <n v="770211891.61088026"/>
    <n v="686509089.51392007"/>
    <n v="736376107.87258017"/>
    <n v="657385268.86126006"/>
    <n v="237940342.15414003"/>
    <n v="211843669.84491"/>
    <n v="117088322.10185003"/>
    <n v="108945740.33868003"/>
    <n v="2607218.6123699998"/>
    <n v="2553070.5004000003"/>
    <n v="0.34773707626846989"/>
    <n v="0.32985164198277284"/>
    <n v="128636.96565000014"/>
    <n v="18.409061373087109"/>
    <n v="31.735228689468247"/>
    <n v="27.369781731860549"/>
    <n v="31.735228689468247"/>
    <n v="27.369781731860549"/>
    <n v="0.10742586528227939"/>
    <n v="0.1123619819035698"/>
    <n v="0.1017859536156704"/>
    <n v="0.10629532733984551"/>
    <n v="5.7967762688450893E-2"/>
    <n v="0.19831526147185111"/>
    <n v="9.1454052108167802E-2"/>
    <n v="21834.683049999992"/>
    <n v="18.807760264266161"/>
    <n v="37362.074389999965"/>
    <n v="8.5986697156258387"/>
    <n v="69440.208210000012"/>
    <n v="46.866532260158934"/>
    <n v="-9.666963219181234"/>
    <n v="46.731328543315598"/>
    <n v="61.255692786654038"/>
    <n v="0.33022779560686072"/>
    <n v="-4.5274069775063763"/>
    <n v="8.7618294406821562E-2"/>
    <n v="63.191008227195681"/>
    <n v="66.245582222661312"/>
    <s v="Resto"/>
    <n v="2024"/>
    <n v="3"/>
    <d v="2025-11-04T00:00:00"/>
    <x v="35"/>
    <x v="27"/>
  </r>
  <r>
    <n v="2025"/>
    <n v="9"/>
    <n v="60"/>
    <x v="59"/>
    <s v="Total General"/>
    <n v="210"/>
    <s v="d29d53701d3c859e29e1b90028eec1ca8e2f29439198b6e036c60951fb458aa1"/>
    <s v="1fdf26a6fd55ee3b01ed15163fbd21c844fce1e79898ad2d3ed4519ab872f9ee"/>
    <x v="47"/>
    <n v="2607218.6123699998"/>
    <n v="2553070.5004000003"/>
    <n v="5065334.4139399994"/>
    <n v="3992432.4648900009"/>
    <n v="2198505.1737599997"/>
    <n v="2231437.6475900006"/>
    <n v="3172571.3413099996"/>
    <n v="3164103.1095899995"/>
    <n v="35081594.755000003"/>
    <n v="34439164.060000002"/>
    <n v="141.197"/>
    <n v="136.08000000000001"/>
    <n v="-14954.291509999999"/>
    <n v="16467.508699999998"/>
    <n v="1866102.6860999998"/>
    <n v="1716090.82703"/>
    <n v="2380319.0524599999"/>
    <n v="2323967.5449099997"/>
    <n v="1488028.64084"/>
    <n v="739442.16379000002"/>
    <n v="884377.68794999993"/>
    <n v="1631523.4272300003"/>
    <n v="234812.28357999999"/>
    <n v="182104.90938"/>
    <s v="Total General"/>
    <s v="Totales"/>
    <s v="Total General"/>
    <x v="26"/>
    <x v="1"/>
    <n v="2607218.6123699998"/>
    <n v="2553070.5004000003"/>
    <n v="770211891.61088026"/>
    <n v="686509089.51392007"/>
    <n v="736376107.87258017"/>
    <n v="657385268.86126006"/>
    <n v="770211891.61088026"/>
    <n v="686509089.51392007"/>
    <n v="414187189.75591999"/>
    <n v="392042358.71284997"/>
    <n v="2607218.6123699998"/>
    <n v="2553070.5004000003"/>
    <n v="0.33850666819971614"/>
    <n v="0.37189172574651436"/>
    <n v="54148.111969999503"/>
    <n v="2.1209015560485156"/>
    <n v="100"/>
    <n v="100"/>
    <n v="100"/>
    <n v="100"/>
    <n v="0.33850666819971614"/>
    <n v="0.35406072854568271"/>
    <n v="0.37189172574651436"/>
    <n v="0.38836746445847437"/>
    <n v="0.19319730804568891"/>
    <n v="0.11482264784309479"/>
    <n v="3.0486712310932456E-2"/>
    <n v="748586.47704999999"/>
    <n v="101.23665023551416"/>
    <n v="-747145.73928000033"/>
    <n v="-45.794361687377304"/>
    <n v="52707.374199999991"/>
    <n v="28.943412003250835"/>
    <n v="-1.4758410957872226"/>
    <n v="84.323775663810807"/>
    <n v="87.402116284700796"/>
    <n v="0.53079989631151459"/>
    <n v="8.74148714666938"/>
    <n v="2.4247975266876054"/>
    <n v="78.397166303039484"/>
    <n v="73.843149435912594"/>
    <s v="Resto"/>
    <n v="2024"/>
    <n v="3"/>
    <d v="2025-11-04T00:00:00"/>
    <x v="26"/>
    <x v="47"/>
  </r>
  <r>
    <n v="2025"/>
    <n v="9"/>
    <n v="60"/>
    <x v="59"/>
    <s v="Total General Sin Pensiones"/>
    <n v="210"/>
    <s v="d29d53701d3c859e29e1b90028eec1ca8e2f29439198b6e036c60951fb458aa1"/>
    <s v="1fdf26a6fd55ee3b01ed15163fbd21c844fce1e79898ad2d3ed4519ab872f9ee"/>
    <x v="18"/>
    <n v="2607218.6123699998"/>
    <n v="2553070.5004000003"/>
    <n v="5065334.4139399994"/>
    <n v="3992432.4648900009"/>
    <n v="2198505.1737599997"/>
    <n v="2231437.6475900006"/>
    <n v="3172571.3413099996"/>
    <n v="3164103.1095899995"/>
    <n v="35081594.755000003"/>
    <n v="34439164.060000002"/>
    <n v="141.197"/>
    <n v="136.08000000000001"/>
    <n v="-14954.291509999999"/>
    <n v="16467.508699999998"/>
    <n v="1866102.6860999998"/>
    <n v="1716090.82703"/>
    <n v="2380319.0524599999"/>
    <n v="2323967.5449099997"/>
    <n v="1488028.64084"/>
    <n v="739442.16379000002"/>
    <n v="884377.68794999993"/>
    <n v="1631523.4272300003"/>
    <n v="234812.28357999999"/>
    <n v="182104.90938"/>
    <s v="Total General Sin Pensiones"/>
    <s v="Totales"/>
    <s v="Total General Sin Pensiones"/>
    <x v="25"/>
    <x v="1"/>
    <n v="2607218.6123699998"/>
    <n v="2553070.5004000003"/>
    <n v="770211891.61088026"/>
    <n v="686509089.51392007"/>
    <n v="736376107.87258017"/>
    <n v="657385268.86126006"/>
    <n v="736376107.87258017"/>
    <n v="657385268.86126006"/>
    <n v="388158878.08341002"/>
    <n v="368517055.66387999"/>
    <n v="2607218.6123699998"/>
    <n v="2553070.5004000003"/>
    <n v="0.35406072854568271"/>
    <n v="0.38836746445847437"/>
    <n v="54148.111969999503"/>
    <n v="2.1209015560485156"/>
    <n v="100"/>
    <n v="100"/>
    <n v="100"/>
    <n v="100"/>
    <n v="0.33850666819971614"/>
    <n v="0.35406072854568271"/>
    <n v="0.37189172574651436"/>
    <n v="0.38836746445847437"/>
    <n v="0.20207454111173892"/>
    <n v="0.12009863960755085"/>
    <n v="3.1887547826392956E-2"/>
    <n v="748586.47704999999"/>
    <n v="101.23665023551416"/>
    <n v="-747145.73928000033"/>
    <n v="-45.794361687377304"/>
    <n v="52707.374199999991"/>
    <n v="28.943412003250835"/>
    <n v="-1.4758410957872226"/>
    <n v="84.323775663810807"/>
    <n v="87.402116284700796"/>
    <n v="0.56639311835798611"/>
    <n v="8.74148714666938"/>
    <n v="2.4247975266876054"/>
    <n v="78.397166303039484"/>
    <n v="73.843149435912594"/>
    <s v="Resto"/>
    <n v="2024"/>
    <n v="3"/>
    <d v="2025-11-04T00:00:00"/>
    <x v="25"/>
    <x v="18"/>
  </r>
  <r>
    <n v="2025"/>
    <n v="9"/>
    <n v="60"/>
    <x v="59"/>
    <s v="Vida Gpo y Col"/>
    <n v="210"/>
    <s v="d29d53701d3c859e29e1b90028eec1ca8e2f29439198b6e036c60951fb458aa1"/>
    <s v="1fdf26a6fd55ee3b01ed15163fbd21c844fce1e79898ad2d3ed4519ab872f9ee"/>
    <x v="12"/>
    <n v="1779811.8233"/>
    <n v="1854300.67698"/>
    <n v="3967991.7853700006"/>
    <n v="3050146.90081"/>
    <n v="1811846.9887700002"/>
    <n v="1803401.35127"/>
    <n v="2537166.0212999997"/>
    <n v="2618256.5732300007"/>
    <n v="35081594.755000003"/>
    <n v="34439164.060000002"/>
    <n v="141.197"/>
    <n v="136.08000000000001"/>
    <n v="-14954.291509999999"/>
    <n v="16467.508699999998"/>
    <n v="1520595.8612599999"/>
    <n v="1354199.7189100001"/>
    <n v="1833553.24743"/>
    <n v="1777680.3873699999"/>
    <n v="1350099.94796"/>
    <n v="623348.15396000003"/>
    <n v="412505.67625999998"/>
    <n v="1197013.4899300002"/>
    <n v="17206.199079999999"/>
    <n v="33939.033090000004"/>
    <s v="Vida Gpo y Col"/>
    <s v="Vida"/>
    <s v="Vida"/>
    <x v="37"/>
    <x v="1"/>
    <n v="2607218.6123699998"/>
    <n v="2553070.5004000003"/>
    <n v="770211891.61088026"/>
    <n v="686509089.51392007"/>
    <n v="736376107.87258017"/>
    <n v="657385268.86126006"/>
    <n v="73920693.182379976"/>
    <n v="70894248.025429994"/>
    <n v="45785142.94049"/>
    <n v="42057026.428480007"/>
    <n v="2607218.6123699998"/>
    <n v="2553070.5004000003"/>
    <n v="2.4077315115386972"/>
    <n v="2.6155869180174625"/>
    <n v="-74488.853679999942"/>
    <n v="-4.0170860424489474"/>
    <n v="68.264771310531771"/>
    <n v="72.63021826813943"/>
    <n v="68.264771310531771"/>
    <n v="72.63021826813943"/>
    <n v="0.2310808029174368"/>
    <n v="0.24169874664211299"/>
    <n v="0.27010577213084391"/>
    <n v="0.28207213711862877"/>
    <n v="1.8264167851199415"/>
    <n v="0.5580381602242962"/>
    <n v="2.3276566194459516E-2"/>
    <n v="726751.79399999999"/>
    <n v="116.58842484462309"/>
    <n v="-784507.81367000018"/>
    <n v="-65.538761281284906"/>
    <n v="-16732.834010000006"/>
    <n v="-49.302624401902207"/>
    <n v="0.46831713273656206"/>
    <n v="101.79991867963901"/>
    <n v="97.25506621758359"/>
    <n v="3.9572814944030608"/>
    <n v="12.287415218482888"/>
    <n v="3.1430205596553629"/>
    <n v="82.931644520896413"/>
    <n v="76.17790737476038"/>
    <s v="Medianas"/>
    <n v="2024"/>
    <n v="3"/>
    <d v="2025-11-04T00:00:00"/>
    <x v="37"/>
    <x v="12"/>
  </r>
  <r>
    <n v="2025"/>
    <n v="9"/>
    <n v="60"/>
    <x v="59"/>
    <s v="Vida Total"/>
    <n v="210"/>
    <s v="d29d53701d3c859e29e1b90028eec1ca8e2f29439198b6e036c60951fb458aa1"/>
    <s v="1fdf26a6fd55ee3b01ed15163fbd21c844fce1e79898ad2d3ed4519ab872f9ee"/>
    <x v="27"/>
    <n v="2607218.6123699998"/>
    <n v="2553070.5004000003"/>
    <n v="5065334.4139399994"/>
    <n v="3992432.4648900009"/>
    <n v="2198505.1737599997"/>
    <n v="2231437.6475900006"/>
    <n v="3172571.3413099996"/>
    <n v="3164103.1095899995"/>
    <n v="35081594.755000003"/>
    <n v="34439164.060000002"/>
    <n v="141.197"/>
    <n v="136.08000000000001"/>
    <n v="-14954.291509999999"/>
    <n v="16467.508699999998"/>
    <n v="1866102.6860999998"/>
    <n v="1716090.82703"/>
    <n v="2380319.0524599999"/>
    <n v="2323967.5449099997"/>
    <n v="1488028.64084"/>
    <n v="739442.16379000002"/>
    <n v="884377.68794999993"/>
    <n v="1631523.4272300003"/>
    <n v="234812.28357999999"/>
    <n v="182104.90938"/>
    <s v="Vida Total"/>
    <s v="Totales"/>
    <s v="Vida Total"/>
    <x v="36"/>
    <x v="1"/>
    <n v="2607218.6123699998"/>
    <n v="2553070.5004000003"/>
    <n v="770211891.61088026"/>
    <n v="686509089.51392007"/>
    <n v="736376107.87258017"/>
    <n v="657385268.86126006"/>
    <n v="311861035.33652008"/>
    <n v="282737917.87033993"/>
    <n v="162873465.04233998"/>
    <n v="151002766.76715994"/>
    <n v="2607218.6123699998"/>
    <n v="2553070.5004000003"/>
    <n v="0.83601935379860026"/>
    <n v="0.90298129081179923"/>
    <n v="54148.111969999503"/>
    <n v="2.1209015560485156"/>
    <n v="100"/>
    <n v="100"/>
    <n v="100"/>
    <n v="100"/>
    <n v="0.33850666819971614"/>
    <n v="0.35406072854568271"/>
    <n v="0.37189172574651436"/>
    <n v="0.38836746445847437"/>
    <n v="0.47714477675427203"/>
    <n v="0.28358069388043106"/>
    <n v="7.5293883163897332E-2"/>
    <n v="748586.47704999999"/>
    <n v="101.23665023551416"/>
    <n v="-747145.73928000033"/>
    <n v="-45.794361687377304"/>
    <n v="52707.374199999991"/>
    <n v="28.943412003250835"/>
    <n v="-1.4758410957872226"/>
    <n v="84.323775663810807"/>
    <n v="87.402116284700796"/>
    <n v="1.3498240325325457"/>
    <n v="8.74148714666938"/>
    <n v="2.4247975266876054"/>
    <n v="78.397166303039484"/>
    <n v="73.843149435912594"/>
    <s v="Resto"/>
    <n v="2024"/>
    <n v="3"/>
    <d v="2025-11-04T00:00:00"/>
    <x v="36"/>
    <x v="27"/>
  </r>
  <r>
    <n v="2025"/>
    <n v="9"/>
    <n v="98"/>
    <x v="60"/>
    <s v="Gastos Medicos"/>
    <n v="205"/>
    <s v="f8809aff4d69bece79dabe35be0c708b890d7eafb841f121330667b77d2e2590"/>
    <s v="1fdf26a6fd55ee3b01ed15163fbd21c844fce1e79898ad2d3ed4519ab872f9ee"/>
    <x v="5"/>
    <n v="57246.172930000001"/>
    <n v="50996.187259999999"/>
    <n v="76729.618929999997"/>
    <n v="65069.202259999998"/>
    <n v="-2997.3770300000001"/>
    <n v="218.37778000000003"/>
    <n v="-2681.6859899999999"/>
    <n v="769.93561"/>
    <n v="35081594.755000003"/>
    <n v="34439164.060000002"/>
    <n v="141.197"/>
    <n v="136.08000000000001"/>
    <n v="0"/>
    <n v="0"/>
    <n v="-2997.3770299999996"/>
    <n v="218.37778"/>
    <n v="56528.727370000001"/>
    <n v="49630.135439999998"/>
    <n v="0"/>
    <n v="0"/>
    <n v="0"/>
    <n v="0"/>
    <n v="0"/>
    <n v="0"/>
    <s v="Gastos Medicos"/>
    <s v="Accidentes y Enfermedades"/>
    <s v="Gastos Medicos"/>
    <x v="28"/>
    <x v="1"/>
    <n v="2729565.3195799999"/>
    <n v="2821244.0201900001"/>
    <n v="770211891.61088026"/>
    <n v="686509089.51392007"/>
    <n v="736376107.87258017"/>
    <n v="657385268.86126006"/>
    <n v="132603313.30395003"/>
    <n v="117579278.29793002"/>
    <n v="94497674.830779999"/>
    <n v="87465178.161119998"/>
    <n v="374294.29524000001"/>
    <n v="416334.49706999998"/>
    <n v="4.3170997393392231E-2"/>
    <n v="4.3371747129441078E-2"/>
    <n v="6249.9856700000018"/>
    <n v="12.255790100806841"/>
    <n v="15.294428383765071"/>
    <n v="12.248849811603723"/>
    <n v="2.0972633451691314"/>
    <n v="1.80757803632192"/>
    <n v="7.4325226023543934E-3"/>
    <n v="7.7740399665310253E-3"/>
    <n v="7.4283338762648633E-3"/>
    <n v="7.7574277483182614E-3"/>
    <m/>
    <m/>
    <m/>
    <n v="0"/>
    <m/>
    <n v="0"/>
    <m/>
    <n v="0"/>
    <m/>
    <n v="-1472.5650247016888"/>
    <n v="-5.2359430798372495"/>
    <n v="0.42822373932901753"/>
    <n v="-3.1719055896004839E-3"/>
    <n v="-1472.5650247016888"/>
    <n v="13.900006253942232"/>
    <n v="-5.3023960903650531"/>
    <n v="0.44001044539563317"/>
    <s v="Resto"/>
    <n v="2024"/>
    <n v="3"/>
    <d v="2025-11-04T00:00:00"/>
    <x v="28"/>
    <x v="5"/>
  </r>
  <r>
    <n v="2025"/>
    <n v="9"/>
    <n v="98"/>
    <x v="60"/>
    <s v="Accidentes y Enfermedades Total"/>
    <n v="205"/>
    <s v="f8809aff4d69bece79dabe35be0c708b890d7eafb841f121330667b77d2e2590"/>
    <s v="1fdf26a6fd55ee3b01ed15163fbd21c844fce1e79898ad2d3ed4519ab872f9ee"/>
    <x v="6"/>
    <n v="374294.29524000001"/>
    <n v="416334.49706999998"/>
    <n v="415421.90880999999"/>
    <n v="450320.31024999998"/>
    <n v="195628.22402000002"/>
    <n v="152625.32913"/>
    <n v="282768.26180000004"/>
    <n v="222360.39522000001"/>
    <n v="35081594.755000003"/>
    <n v="34439164.060000002"/>
    <n v="141.197"/>
    <n v="136.08000000000001"/>
    <n v="0"/>
    <n v="0"/>
    <n v="13475.278179999999"/>
    <n v="40314.346840000006"/>
    <n v="154498.78396999999"/>
    <n v="162428.53280000002"/>
    <n v="0"/>
    <n v="0"/>
    <n v="0"/>
    <n v="0"/>
    <n v="0"/>
    <n v="0"/>
    <s v="Accidentes y Enfermedades Total"/>
    <s v="Totales"/>
    <s v="Accidentes y Enfermedades Total"/>
    <x v="2"/>
    <x v="1"/>
    <n v="2729565.3195799999"/>
    <n v="2821244.0201900001"/>
    <n v="770211891.61088026"/>
    <n v="686509089.51392007"/>
    <n v="736376107.87258017"/>
    <n v="657385268.86126006"/>
    <n v="141339793.77810001"/>
    <n v="126298754.30562"/>
    <n v="98393742.550229996"/>
    <n v="90991856.303689986"/>
    <n v="374294.29524000001"/>
    <n v="416334.49706999998"/>
    <n v="0.26481876422406053"/>
    <n v="0.3296425996906876"/>
    <n v="-42040.201829999976"/>
    <n v="-10.097698395367793"/>
    <n v="100"/>
    <n v="100"/>
    <n v="13.712597114092617"/>
    <n v="14.757124661693085"/>
    <n v="4.8596275819264768E-2"/>
    <n v="5.0829228601855521E-2"/>
    <n v="6.064515436565944E-2"/>
    <n v="6.3331887219071015E-2"/>
    <m/>
    <m/>
    <m/>
    <n v="0"/>
    <m/>
    <n v="0"/>
    <m/>
    <n v="0"/>
    <m/>
    <n v="28.175464148137518"/>
    <n v="52.265884494595859"/>
    <n v="36.659304046173837"/>
    <n v="0.19882181422272036"/>
    <n v="-66.574484677921689"/>
    <n v="-4.8819925251458169"/>
    <n v="8.7219315477697101"/>
    <n v="24.819744502426484"/>
    <s v="Resto"/>
    <n v="2024"/>
    <n v="3"/>
    <d v="2025-11-04T00:00:00"/>
    <x v="2"/>
    <x v="6"/>
  </r>
  <r>
    <n v="2025"/>
    <n v="9"/>
    <n v="98"/>
    <x v="60"/>
    <s v="AP Individual"/>
    <n v="205"/>
    <s v="f8809aff4d69bece79dabe35be0c708b890d7eafb841f121330667b77d2e2590"/>
    <s v="1fdf26a6fd55ee3b01ed15163fbd21c844fce1e79898ad2d3ed4519ab872f9ee"/>
    <x v="16"/>
    <n v="53966.89488"/>
    <n v="61961.677520000005"/>
    <n v="74796.672009999995"/>
    <n v="80673.569920000009"/>
    <n v="-3988.1839399999999"/>
    <n v="1640.81654"/>
    <n v="-4821.6235800000004"/>
    <n v="2508.20937"/>
    <n v="35081594.755000003"/>
    <n v="34439164.060000002"/>
    <n v="141.197"/>
    <n v="136.08000000000001"/>
    <n v="0"/>
    <n v="0"/>
    <n v="-3988.1839399999999"/>
    <n v="1640.81654"/>
    <n v="54629.390220000001"/>
    <n v="60958.352180000002"/>
    <n v="0"/>
    <n v="0"/>
    <n v="0"/>
    <n v="0"/>
    <n v="0"/>
    <n v="0"/>
    <s v="AP Individual"/>
    <s v="Accidentes y Enfermedades"/>
    <s v="Accidentes Personales"/>
    <x v="4"/>
    <x v="1"/>
    <n v="2729565.3195799999"/>
    <n v="2821244.0201900001"/>
    <n v="770211891.61088026"/>
    <n v="686509089.51392007"/>
    <n v="736376107.87258017"/>
    <n v="657385268.86126006"/>
    <n v="2929566.2910799994"/>
    <n v="2813051.1417699996"/>
    <n v="332143.84261000005"/>
    <n v="315618.19761999999"/>
    <n v="374294.29524000001"/>
    <n v="416334.49706999998"/>
    <n v="1.842146226365297"/>
    <n v="2.2026502326940669"/>
    <n v="-7994.7826400000049"/>
    <n v="-12.902785979962283"/>
    <n v="14.418305479488023"/>
    <n v="14.882667171724215"/>
    <n v="1.9771241410813323"/>
    <n v="2.1962537475162152"/>
    <n v="7.006759499276166E-3"/>
    <n v="7.3287134526828284E-3"/>
    <n v="9.0256164800194723E-3"/>
    <n v="9.4254739883860867E-3"/>
    <m/>
    <m/>
    <m/>
    <n v="0"/>
    <m/>
    <n v="0"/>
    <m/>
    <n v="0"/>
    <m/>
    <n v="-343.06092989530686"/>
    <n v="-7.3900563463361522"/>
    <n v="2.6481151022264964"/>
    <n v="-1.200739989234991"/>
    <n v="-343.06092989530686"/>
    <n v="-10.382436095568359"/>
    <n v="-7.3004364938708628"/>
    <n v="2.6917009422350171"/>
    <s v="Medianas"/>
    <n v="2024"/>
    <n v="3"/>
    <d v="2025-11-04T00:00:00"/>
    <x v="4"/>
    <x v="16"/>
  </r>
  <r>
    <n v="2025"/>
    <n v="9"/>
    <n v="98"/>
    <x v="60"/>
    <s v="AP Gpo y Col"/>
    <n v="205"/>
    <s v="f8809aff4d69bece79dabe35be0c708b890d7eafb841f121330667b77d2e2590"/>
    <s v="1fdf26a6fd55ee3b01ed15163fbd21c844fce1e79898ad2d3ed4519ab872f9ee"/>
    <x v="1"/>
    <n v="263081.22743000003"/>
    <n v="303376.63229000004"/>
    <n v="263895.61787000002"/>
    <n v="304577.53807000001"/>
    <n v="202613.78499000001"/>
    <n v="150766.13481000002"/>
    <n v="290271.57137000002"/>
    <n v="219082.25024000002"/>
    <n v="35081594.755000003"/>
    <n v="34439164.060000002"/>
    <n v="141.197"/>
    <n v="136.08000000000001"/>
    <n v="0"/>
    <n v="0"/>
    <n v="20460.83915"/>
    <n v="38455.152520000003"/>
    <n v="43340.666380000002"/>
    <n v="51840.045180000001"/>
    <n v="0"/>
    <n v="0"/>
    <n v="0"/>
    <n v="0"/>
    <n v="0"/>
    <n v="0"/>
    <s v="AP Gpo y Col"/>
    <s v="Accidentes y Enfermedades"/>
    <s v="Accidentes Personales"/>
    <x v="3"/>
    <x v="1"/>
    <n v="2729565.3195799999"/>
    <n v="2821244.0201900001"/>
    <n v="770211891.61088026"/>
    <n v="686509089.51392007"/>
    <n v="736376107.87258017"/>
    <n v="657385268.86126006"/>
    <n v="2314846.5560099999"/>
    <n v="2258296.9561299994"/>
    <n v="870337.63396000001"/>
    <n v="837886.56105000013"/>
    <n v="374294.29524000001"/>
    <n v="416334.49706999998"/>
    <n v="11.364953186506741"/>
    <n v="13.433868006884747"/>
    <n v="-40295.40486000001"/>
    <n v="-13.282303437754994"/>
    <n v="70.287266136746908"/>
    <n v="72.868483016672087"/>
    <n v="9.638209627842155"/>
    <n v="10.753292877854953"/>
    <n v="3.4156993717634219E-2"/>
    <n v="3.5726475182641673E-2"/>
    <n v="4.4191204009375117E-2"/>
    <n v="4.6148985482366678E-2"/>
    <m/>
    <m/>
    <m/>
    <n v="0"/>
    <m/>
    <n v="0"/>
    <m/>
    <n v="0"/>
    <m/>
    <n v="34.389453735973241"/>
    <n v="77.015675717079034"/>
    <n v="49.696027565459133"/>
    <n v="23.279906220775004"/>
    <n v="-46.792984010767881"/>
    <n v="-16.395392346762605"/>
    <n v="47.209332156096856"/>
    <n v="74.180399315770813"/>
    <s v="Grandes"/>
    <n v="2024"/>
    <n v="3"/>
    <d v="2025-11-04T00:00:00"/>
    <x v="3"/>
    <x v="1"/>
  </r>
  <r>
    <n v="2025"/>
    <n v="9"/>
    <n v="98"/>
    <x v="60"/>
    <s v="Accidentes Personales"/>
    <n v="205"/>
    <s v="f8809aff4d69bece79dabe35be0c708b890d7eafb841f121330667b77d2e2590"/>
    <s v="1fdf26a6fd55ee3b01ed15163fbd21c844fce1e79898ad2d3ed4519ab872f9ee"/>
    <x v="11"/>
    <n v="317048.12231000001"/>
    <n v="365338.30981000001"/>
    <n v="338692.28988000005"/>
    <n v="385251.10798999999"/>
    <n v="198625.60105000003"/>
    <n v="152406.95134999999"/>
    <n v="285449.94779000001"/>
    <n v="221590.45961000002"/>
    <n v="35081594.755000003"/>
    <n v="34439164.060000002"/>
    <n v="141.197"/>
    <n v="136.08000000000001"/>
    <n v="0"/>
    <n v="0"/>
    <n v="16472.655210000001"/>
    <n v="40095.969060000003"/>
    <n v="97970.056599999996"/>
    <n v="112798.39736"/>
    <n v="0"/>
    <n v="0"/>
    <n v="0"/>
    <n v="0"/>
    <n v="0"/>
    <n v="0"/>
    <s v="Accidentes Personales"/>
    <s v="Accidentes y Enfermedades"/>
    <s v="Accidentes Personales"/>
    <x v="5"/>
    <x v="1"/>
    <n v="2729565.3195799999"/>
    <n v="2821244.0201900001"/>
    <n v="770211891.61088026"/>
    <n v="686509089.51392007"/>
    <n v="736376107.87258017"/>
    <n v="657385268.86126006"/>
    <n v="5244412.8470900012"/>
    <n v="5071348.0979000004"/>
    <n v="1202481.4765700002"/>
    <n v="1153504.7586699999"/>
    <n v="374294.29524000001"/>
    <n v="416334.49706999998"/>
    <n v="6.0454455351645775"/>
    <n v="7.203968308964698"/>
    <n v="-48290.1875"/>
    <n v="-13.217936965086984"/>
    <n v="84.705571616234934"/>
    <n v="87.751150188396281"/>
    <n v="11.615333768923486"/>
    <n v="12.949546625371166"/>
    <n v="4.1163753216910376E-2"/>
    <n v="4.3055188635324496E-2"/>
    <n v="5.3216820489394585E-2"/>
    <n v="5.5574459470752749E-2"/>
    <m/>
    <m/>
    <m/>
    <n v="0"/>
    <m/>
    <n v="0"/>
    <m/>
    <n v="0"/>
    <m/>
    <n v="30.325814728660049"/>
    <n v="62.648407946030972"/>
    <n v="41.716662955292492"/>
    <n v="16.517975945589331"/>
    <n v="-58.916929566285937"/>
    <n v="-13.145878937157985"/>
    <n v="16.813969269463506"/>
    <n v="35.546576900407835"/>
    <s v="Grandes"/>
    <n v="2024"/>
    <n v="3"/>
    <d v="2025-11-04T00:00:00"/>
    <x v="5"/>
    <x v="11"/>
  </r>
  <r>
    <n v="2025"/>
    <n v="9"/>
    <n v="98"/>
    <x v="60"/>
    <s v="GMM. Individual"/>
    <n v="205"/>
    <s v="f8809aff4d69bece79dabe35be0c708b890d7eafb841f121330667b77d2e2590"/>
    <s v="1fdf26a6fd55ee3b01ed15163fbd21c844fce1e79898ad2d3ed4519ab872f9ee"/>
    <x v="5"/>
    <n v="57246.172930000001"/>
    <n v="50996.187259999999"/>
    <n v="76729.618929999997"/>
    <n v="65069.202259999998"/>
    <n v="-2997.3770300000001"/>
    <n v="218.37778000000003"/>
    <n v="-2681.6859899999999"/>
    <n v="769.93561"/>
    <n v="35081594.755000003"/>
    <n v="34439164.060000002"/>
    <n v="141.197"/>
    <n v="136.08000000000001"/>
    <n v="0"/>
    <n v="0"/>
    <n v="-2997.3770299999996"/>
    <n v="218.37778"/>
    <n v="56528.727370000001"/>
    <n v="49630.135439999998"/>
    <n v="0"/>
    <n v="0"/>
    <n v="0"/>
    <n v="0"/>
    <n v="0"/>
    <n v="0"/>
    <s v="GMM. Individual"/>
    <s v="Accidentes y Enfermedades"/>
    <s v="Gastos Medicos"/>
    <x v="38"/>
    <x v="1"/>
    <n v="2729565.3195799999"/>
    <n v="2821244.0201900001"/>
    <n v="770211891.61088026"/>
    <n v="686509089.51392007"/>
    <n v="736376107.87258017"/>
    <n v="657385268.86126006"/>
    <n v="64432853.400370002"/>
    <n v="58098326.261530012"/>
    <n v="45110846.690220006"/>
    <n v="40981977.13877999"/>
    <n v="374294.29524000001"/>
    <n v="416334.49706999998"/>
    <n v="8.8846248317277332E-2"/>
    <n v="8.7775656445661307E-2"/>
    <n v="6249.9856700000018"/>
    <n v="12.255790100806841"/>
    <n v="15.294428383765071"/>
    <n v="12.248849811603723"/>
    <n v="2.0972633451691314"/>
    <n v="1.80757803632192"/>
    <n v="7.4325226023543934E-3"/>
    <n v="7.7740399665310253E-3"/>
    <n v="7.4283338762648633E-3"/>
    <n v="7.7574277483182614E-3"/>
    <m/>
    <m/>
    <m/>
    <n v="0"/>
    <m/>
    <n v="0"/>
    <m/>
    <n v="0"/>
    <m/>
    <n v="-1472.5650247016888"/>
    <n v="-5.2359430798372495"/>
    <n v="0.42822373932901753"/>
    <n v="-6.6444707867782688E-3"/>
    <n v="-1472.5650247016888"/>
    <n v="13.900006253942232"/>
    <n v="-5.3023960903650531"/>
    <n v="0.44001044539563317"/>
    <s v="Resto"/>
    <n v="2024"/>
    <n v="3"/>
    <d v="2025-11-04T00:00:00"/>
    <x v="38"/>
    <x v="5"/>
  </r>
  <r>
    <n v="2025"/>
    <n v="9"/>
    <n v="98"/>
    <x v="60"/>
    <s v="Vida Gpo y Col"/>
    <n v="205"/>
    <s v="f8809aff4d69bece79dabe35be0c708b890d7eafb841f121330667b77d2e2590"/>
    <s v="1fdf26a6fd55ee3b01ed15163fbd21c844fce1e79898ad2d3ed4519ab872f9ee"/>
    <x v="8"/>
    <n v="2250365.03339"/>
    <n v="2307823.7580999997"/>
    <n v="3012623.3508900004"/>
    <n v="3182353.9087099996"/>
    <n v="347090.77555999998"/>
    <n v="751915.0041299999"/>
    <n v="480875.64301999996"/>
    <n v="1247868.0454900002"/>
    <n v="35081594.755000003"/>
    <n v="34439164.060000002"/>
    <n v="141.197"/>
    <n v="136.08000000000001"/>
    <n v="0"/>
    <n v="0"/>
    <n v="333994.16126999998"/>
    <n v="644053.78659000003"/>
    <n v="2292570.7629400003"/>
    <n v="2282759.7840399998"/>
    <n v="2243811.4878600002"/>
    <n v="2300793.2769599999"/>
    <n v="6553.5455300000003"/>
    <n v="7030.4811399999999"/>
    <n v="0"/>
    <n v="0"/>
    <s v="Vida Gpo y Col"/>
    <s v="Vida"/>
    <s v="Vida"/>
    <x v="37"/>
    <x v="1"/>
    <n v="2729565.3195799999"/>
    <n v="2821244.0201900001"/>
    <n v="770211891.61088026"/>
    <n v="686509089.51392007"/>
    <n v="736376107.87258017"/>
    <n v="657385268.86126006"/>
    <n v="73920693.182379976"/>
    <n v="70894248.025429994"/>
    <n v="45785142.94049"/>
    <n v="42057026.428480007"/>
    <n v="2355271.02434"/>
    <n v="2404909.52312"/>
    <n v="3.0442964432676693"/>
    <n v="3.2553046578224172"/>
    <n v="-57458.724709999748"/>
    <n v="-2.4897362508004006"/>
    <n v="95.54590576346105"/>
    <n v="95.963017981065406"/>
    <n v="82.444080647107029"/>
    <n v="81.801635788476617"/>
    <n v="0.292174797338355"/>
    <n v="0.30559995216186386"/>
    <n v="0.33616798282074384"/>
    <n v="0.35106106988032637"/>
    <n v="3.0354307992269258"/>
    <n v="8.8656440407435585E-3"/>
    <m/>
    <n v="-56981.789099999703"/>
    <n v="-2.4766148993311088"/>
    <n v="-476.93560999999954"/>
    <n v="-6.7838260355535196"/>
    <n v="0"/>
    <m/>
    <n v="-53.839094358597109"/>
    <n v="15.423754386955377"/>
    <n v="32.581127631212247"/>
    <n v="0.75808603679830588"/>
    <n v="-48.141883764341841"/>
    <n v="0.42978586571369437"/>
    <n v="14.568543168616735"/>
    <n v="28.213822194210973"/>
    <s v="Medianas"/>
    <n v="2024"/>
    <n v="3"/>
    <d v="2025-11-04T00:00:00"/>
    <x v="37"/>
    <x v="8"/>
  </r>
  <r>
    <n v="2025"/>
    <n v="9"/>
    <n v="98"/>
    <x v="60"/>
    <s v="Vida Individual"/>
    <n v="205"/>
    <s v="f8809aff4d69bece79dabe35be0c708b890d7eafb841f121330667b77d2e2590"/>
    <s v="1fdf26a6fd55ee3b01ed15163fbd21c844fce1e79898ad2d3ed4519ab872f9ee"/>
    <x v="33"/>
    <n v="104905.99095000001"/>
    <n v="97085.765019999992"/>
    <n v="140977.96484"/>
    <n v="122642.92545999998"/>
    <n v="-29471.785380000001"/>
    <n v="16426.715800000002"/>
    <n v="-28052.363520000003"/>
    <n v="22766.7264"/>
    <n v="35081594.755000003"/>
    <n v="34439164.060000002"/>
    <n v="141.197"/>
    <n v="136.08000000000001"/>
    <n v="0"/>
    <n v="0"/>
    <n v="-29471.785379999998"/>
    <n v="16426.715800000002"/>
    <n v="112337.78747"/>
    <n v="86464.16042"/>
    <n v="0"/>
    <n v="0"/>
    <n v="0"/>
    <n v="0"/>
    <n v="104905.99095000001"/>
    <n v="97085.765020000006"/>
    <s v="Vida Individual"/>
    <s v="Vida"/>
    <s v="Vida"/>
    <x v="35"/>
    <x v="1"/>
    <n v="2729565.3195799999"/>
    <n v="2821244.0201900001"/>
    <n v="770211891.61088026"/>
    <n v="686509089.51392007"/>
    <n v="736376107.87258017"/>
    <n v="657385268.86126006"/>
    <n v="237940342.15414003"/>
    <n v="211843669.84491"/>
    <n v="117088322.10185003"/>
    <n v="108945740.33868003"/>
    <n v="2355271.02434"/>
    <n v="2404909.52312"/>
    <n v="4.4089198998478747E-2"/>
    <n v="4.5828966752264132E-2"/>
    <n v="7820.2259300000151"/>
    <n v="8.0549665838127957"/>
    <n v="4.4540942365389569"/>
    <n v="4.03698201893459"/>
    <n v="3.8433222388003507"/>
    <n v="3.4412395498302781"/>
    <n v="1.3620406552097186E-2"/>
    <n v="1.4246251314844745E-2"/>
    <n v="1.4141948956384709E-2"/>
    <n v="1.4768472860393496E-2"/>
    <m/>
    <m/>
    <n v="4.4089198998478747E-2"/>
    <n v="0"/>
    <m/>
    <n v="0"/>
    <m/>
    <n v="7820.2259300000005"/>
    <n v="8.0549665838127726"/>
    <n v="-279.41374124217816"/>
    <n v="-28.093519839154617"/>
    <n v="16.919798486025261"/>
    <n v="-2.5170559156500488E-2"/>
    <n v="-279.41374124217811"/>
    <n v="29.92410603921758"/>
    <n v="-26.234970479430608"/>
    <n v="18.998294461204697"/>
    <s v="Resto"/>
    <n v="2024"/>
    <n v="3"/>
    <d v="2025-11-04T00:00:00"/>
    <x v="35"/>
    <x v="33"/>
  </r>
  <r>
    <n v="2025"/>
    <n v="9"/>
    <n v="98"/>
    <x v="60"/>
    <s v="Vida Total"/>
    <n v="205"/>
    <s v="f8809aff4d69bece79dabe35be0c708b890d7eafb841f121330667b77d2e2590"/>
    <s v="1fdf26a6fd55ee3b01ed15163fbd21c844fce1e79898ad2d3ed4519ab872f9ee"/>
    <x v="17"/>
    <n v="2355271.02434"/>
    <n v="2404909.52312"/>
    <n v="3153601.3157300004"/>
    <n v="3304996.8341699997"/>
    <n v="317618.99017999996"/>
    <n v="768341.7199299999"/>
    <n v="452823.27949999983"/>
    <n v="1270634.7718900002"/>
    <n v="35081594.755000003"/>
    <n v="34439164.060000002"/>
    <n v="141.197"/>
    <n v="136.08000000000001"/>
    <n v="0"/>
    <n v="0"/>
    <n v="304522.37588999997"/>
    <n v="660480.50239000004"/>
    <n v="2404908.5504099997"/>
    <n v="2369223.9444599999"/>
    <n v="2243811.4878600002"/>
    <n v="2300793.2769599999"/>
    <n v="6553.5455300000003"/>
    <n v="7030.4811399999999"/>
    <n v="104905.99095000001"/>
    <n v="97085.765020000006"/>
    <s v="Vida Total"/>
    <s v="Totales"/>
    <s v="Vida Total"/>
    <x v="36"/>
    <x v="1"/>
    <n v="2729565.3195799999"/>
    <n v="2821244.0201900001"/>
    <n v="770211891.61088026"/>
    <n v="686509089.51392007"/>
    <n v="736376107.87258017"/>
    <n v="657385268.86126006"/>
    <n v="311861035.33652008"/>
    <n v="282737917.87033993"/>
    <n v="162873465.04233998"/>
    <n v="151002766.76715994"/>
    <n v="2355271.02434"/>
    <n v="2404909.52312"/>
    <n v="0.75523093861292945"/>
    <n v="0.85057905965865588"/>
    <n v="-49638.498780000024"/>
    <n v="-2.0640484934169923"/>
    <n v="100"/>
    <n v="100"/>
    <n v="86.287402885907383"/>
    <n v="85.242875338306916"/>
    <n v="0.30579520389045223"/>
    <n v="0.31984620347670861"/>
    <n v="0.3503099317771286"/>
    <n v="0.36582954274071994"/>
    <n v="0.71949080956483358"/>
    <n v="2.1014313387782676E-3"/>
    <n v="3.3638697709317558E-2"/>
    <n v="-56981.789099999703"/>
    <n v="-2.4766148993311088"/>
    <n v="-476.93560999999954"/>
    <n v="-6.7838260355535196"/>
    <n v="7820.2259300000005"/>
    <n v="8.0549665838127726"/>
    <n v="-58.661754016307121"/>
    <n v="13.485453983751357"/>
    <n v="31.948882589694882"/>
    <n v="0.19500965985922442"/>
    <n v="-53.893812945565834"/>
    <n v="1.5061727716133344"/>
    <n v="12.662534541618376"/>
    <n v="27.877504105697305"/>
    <s v="Resto"/>
    <n v="2024"/>
    <n v="3"/>
    <d v="2025-11-04T00:00:00"/>
    <x v="36"/>
    <x v="17"/>
  </r>
  <r>
    <n v="2025"/>
    <n v="9"/>
    <n v="98"/>
    <x v="60"/>
    <s v="Total General Sin Pensiones"/>
    <n v="205"/>
    <s v="f8809aff4d69bece79dabe35be0c708b890d7eafb841f121330667b77d2e2590"/>
    <s v="1fdf26a6fd55ee3b01ed15163fbd21c844fce1e79898ad2d3ed4519ab872f9ee"/>
    <x v="39"/>
    <n v="2729565.3195799999"/>
    <n v="2821244.0201900001"/>
    <n v="3569023.2245399999"/>
    <n v="3755317.1444199998"/>
    <n v="513247.21419999993"/>
    <n v="920967.04905999987"/>
    <n v="735591.54129999992"/>
    <n v="1492995.1671100005"/>
    <n v="35081594.755000003"/>
    <n v="34439164.060000002"/>
    <n v="141.197"/>
    <n v="136.08000000000001"/>
    <n v="0"/>
    <n v="0"/>
    <n v="317997.65406999999"/>
    <n v="700794.84923000005"/>
    <n v="2559407.3343799999"/>
    <n v="2531652.4772600001"/>
    <n v="2243811.4878600002"/>
    <n v="2300793.2769599999"/>
    <n v="6553.5455300000003"/>
    <n v="7030.4811399999999"/>
    <n v="104905.99095000001"/>
    <n v="97085.765020000006"/>
    <s v="Total General Sin Pensiones"/>
    <s v="Totales"/>
    <s v="Total General Sin Pensiones"/>
    <x v="25"/>
    <x v="1"/>
    <n v="2729565.3195799999"/>
    <n v="2821244.0201900001"/>
    <n v="770211891.61088026"/>
    <n v="686509089.51392007"/>
    <n v="736376107.87258017"/>
    <n v="657385268.86126006"/>
    <n v="736376107.87258017"/>
    <n v="657385268.86126006"/>
    <n v="388158878.08341002"/>
    <n v="368517055.66387999"/>
    <n v="2729565.3195799999"/>
    <n v="2821244.0201900001"/>
    <n v="0.37067543207856413"/>
    <n v="0.42916142995979101"/>
    <n v="-91678.700610000174"/>
    <n v="-3.2495842243318585"/>
    <n v="100"/>
    <n v="100"/>
    <n v="100"/>
    <n v="100"/>
    <n v="0.35439147970971696"/>
    <n v="0.37067543207856413"/>
    <n v="0.41095508614278803"/>
    <n v="0.42916142995979101"/>
    <n v="0.30470997957042095"/>
    <n v="8.8997259144290458E-4"/>
    <n v="1.4246251314844745E-2"/>
    <n v="-56981.789099999703"/>
    <n v="-2.4766148993311088"/>
    <n v="-476.93560999999954"/>
    <n v="-6.7838260355535196"/>
    <n v="7820.2259300000005"/>
    <n v="8.0549665838127726"/>
    <n v="-44.270838492663323"/>
    <n v="18.803258178814115"/>
    <n v="32.644005356118619"/>
    <n v="0.13222606596923184"/>
    <n v="-54.623288909814249"/>
    <n v="1.0963138649282111"/>
    <n v="12.424659795195629"/>
    <n v="27.681321015610649"/>
    <s v="Resto"/>
    <n v="2024"/>
    <n v="3"/>
    <d v="2025-11-04T00:00:00"/>
    <x v="25"/>
    <x v="39"/>
  </r>
  <r>
    <n v="2025"/>
    <n v="9"/>
    <n v="98"/>
    <x v="60"/>
    <s v="Total General"/>
    <n v="205"/>
    <s v="f8809aff4d69bece79dabe35be0c708b890d7eafb841f121330667b77d2e2590"/>
    <s v="1fdf26a6fd55ee3b01ed15163fbd21c844fce1e79898ad2d3ed4519ab872f9ee"/>
    <x v="44"/>
    <n v="2729565.3195799999"/>
    <n v="2821244.0201900001"/>
    <n v="3569023.2245399994"/>
    <n v="3755317.1444199998"/>
    <n v="513247.21419999993"/>
    <n v="920967.04905999987"/>
    <n v="735591.54129999992"/>
    <n v="1492995.1671100005"/>
    <n v="35081594.755000003"/>
    <n v="34439164.060000002"/>
    <n v="141.197"/>
    <n v="136.08000000000001"/>
    <n v="0"/>
    <n v="0"/>
    <n v="317997.65406999999"/>
    <n v="700794.84923000005"/>
    <n v="2559407.3343799999"/>
    <n v="2531652.4772600001"/>
    <n v="2243811.4878600002"/>
    <n v="2300793.2769599999"/>
    <n v="6553.5455300000003"/>
    <n v="7030.4811399999999"/>
    <n v="104905.99095000001"/>
    <n v="97085.765020000006"/>
    <s v="Total General"/>
    <s v="Totales"/>
    <s v="Total General"/>
    <x v="26"/>
    <x v="1"/>
    <n v="2729565.3195799999"/>
    <n v="2821244.0201900001"/>
    <n v="770211891.61088026"/>
    <n v="686509089.51392007"/>
    <n v="736376107.87258017"/>
    <n v="657385268.86126006"/>
    <n v="770211891.61088026"/>
    <n v="686509089.51392007"/>
    <n v="414187189.75591999"/>
    <n v="392042358.71284997"/>
    <n v="2729565.3195799999"/>
    <n v="2821244.0201900001"/>
    <n v="0.35439147970971696"/>
    <n v="0.41095508614278803"/>
    <n v="-91678.700610000174"/>
    <n v="-3.2495842243318585"/>
    <n v="100"/>
    <n v="100"/>
    <n v="100"/>
    <n v="100"/>
    <n v="0.35439147970971696"/>
    <n v="0.37067543207856413"/>
    <n v="0.41095508614278803"/>
    <n v="0.42916142995979101"/>
    <n v="0.29132392167655591"/>
    <n v="8.5087566179917217E-4"/>
    <n v="1.3620406552097186E-2"/>
    <n v="-56981.789099999703"/>
    <n v="-2.4766148993311088"/>
    <n v="-476.93560999999954"/>
    <n v="-6.7838260355535196"/>
    <n v="7820.2259300000005"/>
    <n v="8.0549665838127726"/>
    <n v="-44.270838492663323"/>
    <n v="18.803258178814115"/>
    <n v="32.644005356118619"/>
    <n v="0.12391672820746966"/>
    <n v="-54.623288909814249"/>
    <n v="1.0963138649282111"/>
    <n v="12.424659795195629"/>
    <n v="27.681321015610649"/>
    <s v="Resto"/>
    <n v="2024"/>
    <n v="3"/>
    <d v="2025-11-04T00:00:00"/>
    <x v="26"/>
    <x v="44"/>
  </r>
  <r>
    <n v="2025"/>
    <n v="9"/>
    <n v="103"/>
    <x v="61"/>
    <s v="Incendio"/>
    <n v="205"/>
    <s v="f8809aff4d69bece79dabe35be0c708b890d7eafb841f121330667b77d2e2590"/>
    <s v="1fdf26a6fd55ee3b01ed15163fbd21c844fce1e79898ad2d3ed4519ab872f9ee"/>
    <x v="27"/>
    <n v="378787.57148000004"/>
    <n v="397923.71360000002"/>
    <n v="464459.92836000002"/>
    <n v="405678.45678999997"/>
    <n v="139807.64546"/>
    <n v="138726.38418999998"/>
    <n v="94075.490920000011"/>
    <n v="193498.39121000003"/>
    <n v="35081594.755000003"/>
    <n v="34439164.060000002"/>
    <n v="141.197"/>
    <n v="136.08000000000001"/>
    <n v="0"/>
    <n v="0"/>
    <n v="8236.6198800000002"/>
    <n v="4293.2507000000005"/>
    <n v="1898.1228899999999"/>
    <n v="200.66315"/>
    <n v="0"/>
    <n v="0"/>
    <n v="0"/>
    <n v="0"/>
    <n v="0"/>
    <n v="0"/>
    <s v="Incendio"/>
    <s v="Daños Sin Autos"/>
    <s v="Incendio"/>
    <x v="0"/>
    <x v="1"/>
    <n v="1992442.88803"/>
    <n v="1756185.314930000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.3786936422782934"/>
    <n v="1.721768268141413"/>
    <n v="-19136.142119999975"/>
    <n v="-4.8089976711556233"/>
    <m/>
    <m/>
    <n v="19.01121350858498"/>
    <n v="22.658412538648342"/>
    <n v="4.9179657650802379E-2"/>
    <n v="5.1439416275241789E-2"/>
    <n v="5.7963356884575011E-2"/>
    <n v="6.0531279365187762E-2"/>
    <m/>
    <m/>
    <m/>
    <n v="0"/>
    <m/>
    <n v="0"/>
    <m/>
    <n v="0"/>
    <m/>
    <n v="0.77942006224216431"/>
    <n v="36.909248345647434"/>
    <n v="34.862557683468495"/>
    <n v="0.85960059145700973"/>
    <n v="91.85042886035049"/>
    <n v="845.92499420047977"/>
    <n v="433.93501671538246"/>
    <n v="2139.5311994255053"/>
    <s v="Resto"/>
    <n v="2024"/>
    <n v="3"/>
    <d v="2025-11-04T00:00:00"/>
    <x v="0"/>
    <x v="27"/>
  </r>
  <r>
    <n v="2025"/>
    <n v="9"/>
    <n v="103"/>
    <x v="61"/>
    <s v="MyT Cascos"/>
    <n v="205"/>
    <s v="f8809aff4d69bece79dabe35be0c708b890d7eafb841f121330667b77d2e2590"/>
    <s v="1fdf26a6fd55ee3b01ed15163fbd21c844fce1e79898ad2d3ed4519ab872f9ee"/>
    <x v="27"/>
    <n v="14370.930910000001"/>
    <n v="22418.450210000003"/>
    <n v="19895.769219999995"/>
    <n v="29421.278609999998"/>
    <n v="54.55444"/>
    <n v="715.00463000000002"/>
    <n v="37.513169999999946"/>
    <n v="-781.05097999999964"/>
    <n v="35081594.755000003"/>
    <n v="34439164.060000002"/>
    <n v="141.197"/>
    <n v="136.08000000000001"/>
    <n v="0"/>
    <n v="0"/>
    <n v="-7.2536700000000005"/>
    <n v="-6.0234700000000005"/>
    <n v="-62.778169999999996"/>
    <n v="58.540430000000001"/>
    <n v="0"/>
    <n v="0"/>
    <n v="0"/>
    <n v="0"/>
    <n v="0"/>
    <n v="0"/>
    <s v="MyT Cascos"/>
    <s v="Daños Sin Autos"/>
    <s v="Maritimo y Transportes"/>
    <x v="18"/>
    <x v="1"/>
    <n v="1992442.88803"/>
    <n v="1756185.3149300001"/>
    <n v="770211891.61088026"/>
    <n v="686509089.51392007"/>
    <n v="736376107.87258017"/>
    <n v="657385268.86126006"/>
    <n v="9273622.9556900002"/>
    <n v="5743535.6412700005"/>
    <n v="-3535315.863200001"/>
    <n v="5844440.7108500013"/>
    <n v="17855.337649999998"/>
    <n v="26158.183209999999"/>
    <n v="0.15496565882250427"/>
    <n v="0.39032490803944719"/>
    <n v="-8047.5193000000017"/>
    <n v="-35.896858277965684"/>
    <n v="80.485349488756398"/>
    <n v="85.703391669149497"/>
    <n v="0.72127191179914107"/>
    <n v="1.2765424024111933"/>
    <n v="1.8658412141551765E-3"/>
    <n v="1.9515748482821084E-3"/>
    <n v="3.2655722338466478E-3"/>
    <n v="3.4102452963136565E-3"/>
    <m/>
    <m/>
    <m/>
    <n v="0"/>
    <m/>
    <n v="0"/>
    <m/>
    <n v="0"/>
    <m/>
    <n v="-92.370057799485863"/>
    <n v="0.37961660480907561"/>
    <n v="3.1893579765878024"/>
    <n v="-1.543127746175978E-3"/>
    <n v="20.423443629668615"/>
    <n v="-207.23899704870635"/>
    <n v="11.554446394343767"/>
    <n v="-10.289418782882191"/>
    <s v="Resto"/>
    <n v="2024"/>
    <n v="3"/>
    <d v="2025-11-04T00:00:00"/>
    <x v="18"/>
    <x v="27"/>
  </r>
  <r>
    <n v="2025"/>
    <n v="9"/>
    <n v="103"/>
    <x v="61"/>
    <s v="Maritimo y Transportes"/>
    <n v="205"/>
    <s v="f8809aff4d69bece79dabe35be0c708b890d7eafb841f121330667b77d2e2590"/>
    <s v="1fdf26a6fd55ee3b01ed15163fbd21c844fce1e79898ad2d3ed4519ab872f9ee"/>
    <x v="6"/>
    <n v="17855.337649999998"/>
    <n v="26158.183209999999"/>
    <n v="33658.87962"/>
    <n v="41711.011620000005"/>
    <n v="-329.68333000000001"/>
    <n v="6659.7502400000003"/>
    <n v="18794.09777"/>
    <n v="6563.4859700000015"/>
    <n v="35081594.755000003"/>
    <n v="34439164.060000002"/>
    <n v="141.197"/>
    <n v="136.08000000000001"/>
    <n v="0"/>
    <n v="1930.08835"/>
    <n v="-460.95544000000001"/>
    <n v="5136.1367199999995"/>
    <n v="6621.4764800000003"/>
    <n v="7119.4762000000001"/>
    <n v="0"/>
    <n v="0"/>
    <n v="0"/>
    <n v="0"/>
    <n v="0"/>
    <n v="0"/>
    <s v="Maritimo y Transportes"/>
    <s v="Daños Sin Autos"/>
    <s v="Maritimo y Transportes"/>
    <x v="19"/>
    <x v="1"/>
    <n v="1992442.88803"/>
    <n v="1756185.3149300001"/>
    <n v="770211891.61088026"/>
    <n v="686509089.51392007"/>
    <n v="736376107.87258017"/>
    <n v="657385268.86126006"/>
    <n v="19761447.802860003"/>
    <n v="14710203.640279999"/>
    <n v="2527791.244059999"/>
    <n v="11141291.585630003"/>
    <n v="17855.337649999998"/>
    <n v="26158.183209999999"/>
    <n v="9.0354400285468248E-2"/>
    <n v="0.17782339286162388"/>
    <n v="-8302.8455600000016"/>
    <n v="-31.740910648664279"/>
    <n v="100"/>
    <n v="100"/>
    <n v="0.89615304695906306"/>
    <n v="1.4894887793229634"/>
    <n v="2.3182370779365629E-3"/>
    <n v="2.4247578729278407E-3"/>
    <n v="3.8103185536146646E-3"/>
    <n v="3.9791252480165682E-3"/>
    <m/>
    <m/>
    <m/>
    <n v="0"/>
    <m/>
    <n v="0"/>
    <m/>
    <n v="0"/>
    <m/>
    <n v="-104.95038579705056"/>
    <n v="-1.8464133048752513"/>
    <n v="25.459528999147185"/>
    <n v="-1.3042347969782537E-2"/>
    <n v="-108.97475018928236"/>
    <n v="-6.9948926860658673"/>
    <n v="-6.961520461369969"/>
    <n v="72.142058990238638"/>
    <s v="Resto"/>
    <n v="2024"/>
    <n v="3"/>
    <d v="2025-11-04T00:00:00"/>
    <x v="19"/>
    <x v="6"/>
  </r>
  <r>
    <n v="2025"/>
    <n v="9"/>
    <n v="103"/>
    <x v="61"/>
    <s v="MyT Carga"/>
    <n v="205"/>
    <s v="f8809aff4d69bece79dabe35be0c708b890d7eafb841f121330667b77d2e2590"/>
    <s v="1fdf26a6fd55ee3b01ed15163fbd21c844fce1e79898ad2d3ed4519ab872f9ee"/>
    <x v="34"/>
    <n v="3484.4067400000004"/>
    <n v="3739.7330000000002"/>
    <n v="13763.110399999998"/>
    <n v="12289.73301"/>
    <n v="-384.2377699999999"/>
    <n v="5944.7456099999999"/>
    <n v="18756.584599999998"/>
    <n v="7344.5369499999997"/>
    <n v="35081594.755000003"/>
    <n v="34439164.060000002"/>
    <n v="141.197"/>
    <n v="136.08000000000001"/>
    <n v="0"/>
    <n v="1930.08835"/>
    <n v="-453.70177000000001"/>
    <n v="5142.1601900000005"/>
    <n v="6684.2546500000008"/>
    <n v="7060.9357699999991"/>
    <n v="0"/>
    <n v="0"/>
    <n v="0"/>
    <n v="0"/>
    <n v="0"/>
    <n v="0"/>
    <s v="MyT Carga"/>
    <s v="Daños Sin Autos"/>
    <s v="Maritimo y Transportes"/>
    <x v="17"/>
    <x v="1"/>
    <n v="1992442.88803"/>
    <n v="1756185.3149300001"/>
    <n v="770211891.61088026"/>
    <n v="686509089.51392007"/>
    <n v="736376107.87258017"/>
    <n v="657385268.86126006"/>
    <n v="10487824.847170001"/>
    <n v="8966667.9990099985"/>
    <n v="6063107.107259999"/>
    <n v="5296850.8747799993"/>
    <n v="17855.337649999998"/>
    <n v="26158.183209999999"/>
    <n v="3.3223349843988108E-2"/>
    <n v="4.170705328236643E-2"/>
    <n v="-255.32625999999982"/>
    <n v="-6.8273927577182647"/>
    <n v="19.514650511243627"/>
    <n v="14.296608330850514"/>
    <n v="0.17488113515992215"/>
    <n v="0.21294637691177043"/>
    <n v="4.5239586378138683E-4"/>
    <n v="4.73183024645733E-4"/>
    <n v="5.4474631976801689E-4"/>
    <n v="5.6887995170291287E-4"/>
    <m/>
    <m/>
    <m/>
    <n v="0"/>
    <m/>
    <n v="0"/>
    <m/>
    <n v="0"/>
    <m/>
    <n v="-106.46348549134972"/>
    <n v="-11.027351244303926"/>
    <n v="158.96176571963827"/>
    <n v="-6.3373079710221745E-3"/>
    <n v="-108.82317456547381"/>
    <n v="-5.3347195367562268"/>
    <n v="-6.7876194692851808"/>
    <n v="72.825477493332329"/>
    <s v="Resto"/>
    <n v="2024"/>
    <n v="3"/>
    <d v="2025-11-04T00:00:00"/>
    <x v="17"/>
    <x v="34"/>
  </r>
  <r>
    <n v="2025"/>
    <n v="9"/>
    <n v="103"/>
    <x v="61"/>
    <s v="RC Otros"/>
    <n v="205"/>
    <s v="f8809aff4d69bece79dabe35be0c708b890d7eafb841f121330667b77d2e2590"/>
    <s v="1fdf26a6fd55ee3b01ed15163fbd21c844fce1e79898ad2d3ed4519ab872f9ee"/>
    <x v="3"/>
    <n v="17008.62731"/>
    <n v="4255.8080399999999"/>
    <n v="93755.496710000007"/>
    <n v="17652.57387"/>
    <n v="-93.157899999999998"/>
    <n v="221.22363999999999"/>
    <n v="-88.309419999999989"/>
    <n v="228.91261999999998"/>
    <n v="35081594.755000003"/>
    <n v="34439164.060000002"/>
    <n v="141.197"/>
    <n v="136.08000000000001"/>
    <n v="0"/>
    <n v="0"/>
    <n v="-56.491819999999997"/>
    <n v="71.734449999999995"/>
    <n v="325.50418999999999"/>
    <n v="735.79331000000002"/>
    <n v="0"/>
    <n v="0"/>
    <n v="0"/>
    <n v="0"/>
    <n v="0"/>
    <n v="0"/>
    <s v="RC Otros"/>
    <s v="Daños Sin Autos"/>
    <s v="Responsabilidad Civil y Riesgos Profesionales"/>
    <x v="33"/>
    <x v="1"/>
    <n v="1992442.88803"/>
    <n v="1756185.3149300001"/>
    <n v="770211891.61088026"/>
    <n v="686509089.51392007"/>
    <n v="736376107.87258017"/>
    <n v="657385268.86126006"/>
    <n v="1590909.0740200002"/>
    <n v="1370676.1790300002"/>
    <n v="443204.58119"/>
    <n v="743001.8912999999"/>
    <n v="182573.40039"/>
    <n v="51508.028559999999"/>
    <n v="1.0691137279782827"/>
    <n v="0.31048967692805091"/>
    <n v="12752.81927"/>
    <n v="299.65682545211791"/>
    <n v="9.3160489280844896"/>
    <n v="8.2624168677753786"/>
    <n v="0.85365695610061088"/>
    <n v="0.24233251490146027"/>
    <n v="2.208304947671848E-3"/>
    <n v="2.309774465542968E-3"/>
    <n v="6.1992012997428886E-4"/>
    <n v="6.4738415075409614E-4"/>
    <m/>
    <m/>
    <m/>
    <n v="0"/>
    <m/>
    <n v="0"/>
    <m/>
    <n v="0"/>
    <m/>
    <n v="-142.11028260813356"/>
    <n v="-0.54770969051234975"/>
    <n v="5.1981583267087395"/>
    <n v="-2.1019164501836139E-2"/>
    <n v="-178.75131125979217"/>
    <n v="-55.761463773026151"/>
    <n v="-17.355174444912674"/>
    <n v="9.7492664074371636"/>
    <s v="Medianas"/>
    <n v="2024"/>
    <n v="3"/>
    <d v="2025-11-04T00:00:00"/>
    <x v="33"/>
    <x v="3"/>
  </r>
  <r>
    <n v="2025"/>
    <n v="9"/>
    <n v="103"/>
    <x v="61"/>
    <s v="RC Aviones y Barcos"/>
    <n v="205"/>
    <s v="f8809aff4d69bece79dabe35be0c708b890d7eafb841f121330667b77d2e2590"/>
    <s v="1fdf26a6fd55ee3b01ed15163fbd21c844fce1e79898ad2d3ed4519ab872f9ee"/>
    <x v="10"/>
    <n v="8874.3504400000002"/>
    <n v="11723.771359999999"/>
    <n v="9131.2430500000046"/>
    <n v="12965.142780000002"/>
    <n v="-15.804110000000001"/>
    <n v="-3411.5729000000001"/>
    <n v="-15.487210000000001"/>
    <n v="-733.86884999999984"/>
    <n v="35081594.755000003"/>
    <n v="34439164.060000002"/>
    <n v="141.197"/>
    <n v="136.08000000000001"/>
    <n v="0"/>
    <n v="0"/>
    <n v="-15.804110000000001"/>
    <n v="2.7754599999999998"/>
    <n v="-85.360169999999997"/>
    <n v="11.297120000000001"/>
    <n v="0"/>
    <n v="0"/>
    <n v="0"/>
    <n v="0"/>
    <n v="0"/>
    <n v="0"/>
    <s v="RC Aviones y Barcos"/>
    <s v="Daños Sin Autos"/>
    <s v="Responsabilidad Civil y Riesgos Profesionales"/>
    <x v="20"/>
    <x v="1"/>
    <n v="1992442.88803"/>
    <n v="1756185.3149300001"/>
    <n v="770211891.61088026"/>
    <n v="686509089.51392007"/>
    <n v="736376107.87258017"/>
    <n v="657385268.86126006"/>
    <n v="1654428.4389900002"/>
    <n v="1753080.82653"/>
    <n v="526599.48598999996"/>
    <n v="-6953.7859100000169"/>
    <n v="182573.40039"/>
    <n v="51508.028559999999"/>
    <n v="0.53639977595027544"/>
    <n v="0.668752471795936"/>
    <n v="-2849.4209199999987"/>
    <n v="-24.304644235231819"/>
    <n v="4.8607028302278756"/>
    <n v="22.761056262022077"/>
    <n v="0.44540049269740378"/>
    <n v="0.66757028773283522"/>
    <n v="1.1521959783611627E-3"/>
    <n v="1.2051382907626309E-3"/>
    <n v="1.7077372374342437E-3"/>
    <n v="1.7833942917991185E-3"/>
    <m/>
    <m/>
    <m/>
    <n v="0"/>
    <m/>
    <n v="0"/>
    <m/>
    <n v="0"/>
    <m/>
    <n v="-99.536750042773519"/>
    <n v="-0.17808751307323853"/>
    <n v="-29.099619868397024"/>
    <n v="-3.0011632028634602E-3"/>
    <n v="-669.42308662347875"/>
    <n v="-855.5923102525245"/>
    <n v="18.514618703313268"/>
    <n v="24.567854462022172"/>
    <s v="Medianas"/>
    <n v="2024"/>
    <n v="3"/>
    <d v="2025-11-04T00:00:00"/>
    <x v="20"/>
    <x v="10"/>
  </r>
  <r>
    <n v="2025"/>
    <n v="9"/>
    <n v="103"/>
    <x v="61"/>
    <s v="RC Viajero"/>
    <n v="205"/>
    <s v="f8809aff4d69bece79dabe35be0c708b890d7eafb841f121330667b77d2e2590"/>
    <s v="1fdf26a6fd55ee3b01ed15163fbd21c844fce1e79898ad2d3ed4519ab872f9ee"/>
    <x v="27"/>
    <n v="142.43024"/>
    <n v="99.878280000000004"/>
    <n v="585.65607999999997"/>
    <n v="198.10352000000006"/>
    <n v="-158.69982999999999"/>
    <n v="231.70143999999999"/>
    <n v="-187.33187999999996"/>
    <n v="148.43806999999998"/>
    <n v="35081594.755000003"/>
    <n v="34439164.060000002"/>
    <n v="141.197"/>
    <n v="136.08000000000001"/>
    <n v="0"/>
    <n v="0"/>
    <n v="-158.69982999999999"/>
    <n v="231.70143999999999"/>
    <n v="352.89553000000001"/>
    <n v="259.68323000000004"/>
    <n v="0"/>
    <n v="0"/>
    <n v="0"/>
    <n v="0"/>
    <n v="0"/>
    <n v="0"/>
    <s v="RC Viajero"/>
    <s v="Daños Sin Autos"/>
    <s v="Responsabilidad Civil y Riesgos Profesionales"/>
    <x v="32"/>
    <x v="1"/>
    <n v="1992442.88803"/>
    <n v="1756185.3149300001"/>
    <n v="770211891.61088026"/>
    <n v="686509089.51392007"/>
    <n v="736376107.87258017"/>
    <n v="657385268.86126006"/>
    <n v="304582.73243999993"/>
    <n v="245659.01942999996"/>
    <n v="39777.686930000003"/>
    <n v="73049.030719999995"/>
    <n v="182573.40039"/>
    <n v="51508.028559999999"/>
    <n v="4.676241455285305E-2"/>
    <n v="4.0657281882727749E-2"/>
    <n v="42.551959999999994"/>
    <n v="42.603817366498497"/>
    <n v="7.8012590933701664E-2"/>
    <n v="0.19390817857386078"/>
    <n v="7.1485230947234777E-3"/>
    <n v="5.687228970137531E-3"/>
    <n v="1.8492344970435405E-5"/>
    <n v="1.9342050682698902E-5"/>
    <n v="1.4548719241389566E-5"/>
    <n v="1.5193264092000687E-5"/>
    <m/>
    <m/>
    <m/>
    <n v="0"/>
    <m/>
    <n v="0"/>
    <m/>
    <n v="0"/>
    <m/>
    <n v="-168.49324285597879"/>
    <n v="-111.42284812551043"/>
    <n v="231.98381069437718"/>
    <n v="-0.39896696426636585"/>
    <n v="-168.49324285597879"/>
    <n v="35.894616683564792"/>
    <n v="-44.970767977707169"/>
    <n v="89.224644964559303"/>
    <s v="Resto"/>
    <n v="2024"/>
    <n v="3"/>
    <d v="2025-11-04T00:00:00"/>
    <x v="32"/>
    <x v="27"/>
  </r>
  <r>
    <n v="2025"/>
    <n v="9"/>
    <n v="103"/>
    <x v="61"/>
    <s v="RC General"/>
    <n v="205"/>
    <s v="f8809aff4d69bece79dabe35be0c708b890d7eafb841f121330667b77d2e2590"/>
    <s v="1fdf26a6fd55ee3b01ed15163fbd21c844fce1e79898ad2d3ed4519ab872f9ee"/>
    <x v="9"/>
    <n v="156547.99240000002"/>
    <n v="35428.570879999999"/>
    <n v="224394.44181000002"/>
    <n v="121049.53808"/>
    <n v="64607.461150000003"/>
    <n v="28208.559809999999"/>
    <n v="42256.863509999996"/>
    <n v="63989.317469999995"/>
    <n v="35081594.755000003"/>
    <n v="34439164.060000002"/>
    <n v="141.197"/>
    <n v="136.08000000000001"/>
    <n v="0"/>
    <n v="0"/>
    <n v="-331.87003999999996"/>
    <n v="334.04588999999999"/>
    <n v="557.19216000000006"/>
    <n v="675.46294999999998"/>
    <n v="0"/>
    <n v="0"/>
    <n v="0"/>
    <n v="0"/>
    <n v="0"/>
    <n v="0"/>
    <s v="RC General"/>
    <s v="Daños Sin Autos"/>
    <s v="Responsabilidad Civil y Riesgos Profesionales"/>
    <x v="21"/>
    <x v="1"/>
    <n v="1992442.88803"/>
    <n v="1756185.3149300001"/>
    <n v="770211891.61088026"/>
    <n v="686509089.51392007"/>
    <n v="736376107.87258017"/>
    <n v="657385268.86126006"/>
    <n v="12779803.45988"/>
    <n v="11517178.810919996"/>
    <n v="5456545.1292399997"/>
    <n v="4845520.4425199972"/>
    <n v="182573.40039"/>
    <n v="51508.028559999999"/>
    <n v="1.2249640058351099"/>
    <n v="0.30761501112067868"/>
    <n v="121119.42152000002"/>
    <n v="341.86934022894462"/>
    <n v="85.745235650753955"/>
    <n v="68.782618691628684"/>
    <n v="7.8570880671407677"/>
    <n v="2.0173594767481671"/>
    <n v="2.0325314904264011E-2"/>
    <n v="2.1259243846500315E-2"/>
    <n v="5.1606848942211464E-3"/>
    <n v="5.3893162135151421E-3"/>
    <m/>
    <m/>
    <m/>
    <n v="0"/>
    <m/>
    <n v="0"/>
    <m/>
    <n v="0"/>
    <m/>
    <n v="129.03495104027436"/>
    <n v="41.270066871838083"/>
    <n v="79.620936180420941"/>
    <n v="1.1840360451485661"/>
    <n v="-199.34863739829279"/>
    <n v="-17.50958953411137"/>
    <n v="-59.561146732574258"/>
    <n v="49.454361634490837"/>
    <s v="Resto"/>
    <n v="2024"/>
    <n v="3"/>
    <d v="2025-11-04T00:00:00"/>
    <x v="21"/>
    <x v="9"/>
  </r>
  <r>
    <n v="2025"/>
    <n v="9"/>
    <n v="103"/>
    <x v="61"/>
    <s v="Responsabilidad Civil y Riesgos Profesionales"/>
    <n v="205"/>
    <s v="f8809aff4d69bece79dabe35be0c708b890d7eafb841f121330667b77d2e2590"/>
    <s v="1fdf26a6fd55ee3b01ed15163fbd21c844fce1e79898ad2d3ed4519ab872f9ee"/>
    <x v="9"/>
    <n v="182573.40039"/>
    <n v="51508.028559999999"/>
    <n v="327866.83765"/>
    <n v="151865.35824999999"/>
    <n v="64339.799310000002"/>
    <n v="25249.911990000001"/>
    <n v="41965.735000000008"/>
    <n v="63632.799309999995"/>
    <n v="35081594.755000003"/>
    <n v="34439164.060000002"/>
    <n v="141.197"/>
    <n v="136.08000000000001"/>
    <n v="0"/>
    <n v="0"/>
    <n v="-562.86580000000004"/>
    <n v="640.25724000000002"/>
    <n v="1150.23171"/>
    <n v="1682.236610000000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992442.88803"/>
    <n v="1756185.3149300001"/>
    <n v="770211891.61088026"/>
    <n v="686509089.51392007"/>
    <n v="736376107.87258017"/>
    <n v="657385268.86126006"/>
    <n v="16329723.705329999"/>
    <n v="14886594.835909994"/>
    <n v="6466126.8833499998"/>
    <n v="5654617.5786299994"/>
    <n v="182573.40039"/>
    <n v="51508.028559999999"/>
    <n v="1.1180434138662634"/>
    <n v="0.34600275702909861"/>
    <n v="131065.37182999999"/>
    <n v="254.45619934245062"/>
    <n v="100"/>
    <n v="100"/>
    <n v="9.163294039033504"/>
    <n v="2.9329495083525998"/>
    <n v="2.3704308175267454E-2"/>
    <n v="2.4793498653488611E-2"/>
    <n v="7.5028909808710683E-3"/>
    <n v="7.8352879201603574E-3"/>
    <m/>
    <m/>
    <m/>
    <n v="0"/>
    <m/>
    <n v="0"/>
    <m/>
    <n v="0"/>
    <m/>
    <n v="154.81197453472788"/>
    <n v="35.240511034226238"/>
    <n v="49.021313173706915"/>
    <n v="0.99502840681447557"/>
    <n v="-187.91244594125948"/>
    <n v="-31.624855673542861"/>
    <n v="-48.934992411224691"/>
    <n v="38.059880292344843"/>
    <s v="Resto"/>
    <n v="2024"/>
    <n v="3"/>
    <d v="2025-11-04T00:00:00"/>
    <x v="22"/>
    <x v="9"/>
  </r>
  <r>
    <n v="2025"/>
    <n v="9"/>
    <n v="103"/>
    <x v="61"/>
    <s v="Automoviles"/>
    <n v="205"/>
    <s v="f8809aff4d69bece79dabe35be0c708b890d7eafb841f121330667b77d2e2590"/>
    <s v="1fdf26a6fd55ee3b01ed15163fbd21c844fce1e79898ad2d3ed4519ab872f9ee"/>
    <x v="9"/>
    <n v="451793.04424000002"/>
    <n v="294325.20295000001"/>
    <n v="596588.01572999998"/>
    <n v="391548.01379999996"/>
    <n v="92904.99497"/>
    <n v="79730.853820000004"/>
    <n v="123609.39861"/>
    <n v="95735.54191"/>
    <n v="35081594.755000003"/>
    <n v="34439164.060000002"/>
    <n v="141.197"/>
    <n v="136.08000000000001"/>
    <n v="0"/>
    <n v="0"/>
    <n v="92904.99497"/>
    <n v="79730.853819999989"/>
    <n v="306406.70301"/>
    <n v="301957.10523000004"/>
    <n v="0"/>
    <n v="0"/>
    <n v="0"/>
    <n v="0"/>
    <n v="0"/>
    <n v="0"/>
    <s v="Automoviles"/>
    <s v="Totales"/>
    <s v="Automoviles Total"/>
    <x v="11"/>
    <x v="1"/>
    <n v="1992442.88803"/>
    <n v="1756185.3149300001"/>
    <n v="770211891.61088026"/>
    <n v="686509089.51392007"/>
    <n v="736376107.87258017"/>
    <n v="657385268.86126006"/>
    <n v="155156263.74667996"/>
    <n v="139227565.87292001"/>
    <n v="88685882.672319964"/>
    <n v="83821223.317339987"/>
    <n v="451793.04424000002"/>
    <n v="294325.20295000001"/>
    <n v="0.29118582345965233"/>
    <n v="0.21139865593760748"/>
    <n v="157467.84129000001"/>
    <n v="53.501310697049156"/>
    <n v="100"/>
    <n v="100"/>
    <n v="22.675332224287949"/>
    <n v="16.759347686592605"/>
    <n v="5.8658279515145552E-2"/>
    <n v="6.1353571824220104E-2"/>
    <n v="4.2872732123386124E-2"/>
    <n v="4.4772101976035733E-2"/>
    <m/>
    <m/>
    <m/>
    <n v="0"/>
    <m/>
    <n v="0"/>
    <m/>
    <n v="0"/>
    <m/>
    <n v="16.523266111939392"/>
    <n v="20.563617823351727"/>
    <n v="27.08937359793299"/>
    <n v="0.10475736630289735"/>
    <n v="16.523266111939417"/>
    <n v="1.4735860501148723"/>
    <n v="30.320810235984926"/>
    <n v="26.404695381905047"/>
    <s v="Resto"/>
    <n v="2024"/>
    <n v="3"/>
    <d v="2025-11-04T00:00:00"/>
    <x v="11"/>
    <x v="9"/>
  </r>
  <r>
    <n v="2025"/>
    <n v="9"/>
    <n v="103"/>
    <x v="61"/>
    <s v="Automoviles Residentes"/>
    <n v="205"/>
    <s v="f8809aff4d69bece79dabe35be0c708b890d7eafb841f121330667b77d2e2590"/>
    <s v="1fdf26a6fd55ee3b01ed15163fbd21c844fce1e79898ad2d3ed4519ab872f9ee"/>
    <x v="17"/>
    <n v="443592.72155999998"/>
    <n v="294325.20295000001"/>
    <n v="586446.54523000005"/>
    <n v="373762.11072"/>
    <n v="92376.73348000001"/>
    <n v="63604.352639999997"/>
    <n v="122955.16671"/>
    <n v="77329.939689999999"/>
    <n v="35081594.755000003"/>
    <n v="34439164.060000002"/>
    <n v="141.197"/>
    <n v="136.08000000000001"/>
    <n v="0"/>
    <n v="0"/>
    <n v="92376.73348000001"/>
    <n v="63604.352639999997"/>
    <n v="301401.33412000001"/>
    <n v="297045.18968000001"/>
    <n v="0"/>
    <n v="0"/>
    <n v="0"/>
    <n v="0"/>
    <n v="0"/>
    <n v="0"/>
    <s v="Automoviles Residentes"/>
    <s v="Automóviles"/>
    <s v="Automóviles"/>
    <x v="13"/>
    <x v="1"/>
    <n v="1992442.88803"/>
    <n v="1756185.3149300001"/>
    <n v="770211891.61088026"/>
    <n v="686509089.51392007"/>
    <n v="736376107.87258017"/>
    <n v="657385268.86126006"/>
    <n v="94745679.091170013"/>
    <n v="85247038.221249983"/>
    <n v="54974799.952469975"/>
    <n v="52348957.372600004"/>
    <n v="451793.04424000002"/>
    <n v="294325.20295000001"/>
    <n v="0.46819308892508787"/>
    <n v="0.34526150009588485"/>
    <n v="149267.51860999997"/>
    <n v="50.715167139579798"/>
    <n v="98.1849382622093"/>
    <n v="100"/>
    <n v="22.263760945167974"/>
    <n v="16.759347686592605"/>
    <n v="5.7593595527619827E-2"/>
    <n v="6.0239966617270761E-2"/>
    <n v="4.2872732123386124E-2"/>
    <n v="4.4772101976035733E-2"/>
    <m/>
    <m/>
    <m/>
    <n v="0"/>
    <m/>
    <n v="0"/>
    <m/>
    <n v="0"/>
    <m/>
    <n v="45.236496632316033"/>
    <n v="20.824672946646896"/>
    <n v="21.610229773902546"/>
    <n v="0.16803468782035938"/>
    <n v="45.236496632316033"/>
    <n v="1.4664921673004594"/>
    <n v="30.649079158760827"/>
    <n v="21.412348979129913"/>
    <s v="Resto"/>
    <n v="2024"/>
    <n v="3"/>
    <d v="2025-11-04T00:00:00"/>
    <x v="13"/>
    <x v="17"/>
  </r>
  <r>
    <n v="2025"/>
    <n v="9"/>
    <n v="103"/>
    <x v="61"/>
    <s v="Camiones"/>
    <n v="205"/>
    <s v="f8809aff4d69bece79dabe35be0c708b890d7eafb841f121330667b77d2e2590"/>
    <s v="1fdf26a6fd55ee3b01ed15163fbd21c844fce1e79898ad2d3ed4519ab872f9ee"/>
    <x v="26"/>
    <n v="8200.3226799999993"/>
    <n v="0"/>
    <n v="10141.470499999999"/>
    <n v="17785.903079999996"/>
    <n v="528.26149000000009"/>
    <n v="16126.501179999999"/>
    <n v="654.2319"/>
    <n v="18405.602220000001"/>
    <n v="35081594.755000003"/>
    <n v="34439164.060000002"/>
    <n v="141.197"/>
    <n v="136.08000000000001"/>
    <n v="0"/>
    <n v="0"/>
    <n v="528.26148999999998"/>
    <n v="16126.501179999999"/>
    <n v="5005.3688899999997"/>
    <n v="4911.9155499999997"/>
    <n v="0"/>
    <n v="0"/>
    <n v="0"/>
    <n v="0"/>
    <n v="0"/>
    <n v="0"/>
    <s v="Camiones"/>
    <s v="Automóviles"/>
    <s v="Automóviles"/>
    <x v="10"/>
    <x v="1"/>
    <n v="1992442.88803"/>
    <n v="1756185.3149300001"/>
    <n v="770211891.61088026"/>
    <n v="686509089.51392007"/>
    <n v="736376107.87258017"/>
    <n v="657385268.86126006"/>
    <n v="53875874.311059996"/>
    <n v="49568265.397800006"/>
    <n v="30548482.174040005"/>
    <n v="28997259.902610004"/>
    <n v="451793.04424000002"/>
    <n v="294325.20295000001"/>
    <n v="1.5220769564971278E-2"/>
    <m/>
    <m/>
    <m/>
    <n v="1.8150617377906888"/>
    <m/>
    <n v="0.41157127911997288"/>
    <m/>
    <n v="1.0646839875257203E-3"/>
    <n v="1.1136052069493478E-3"/>
    <m/>
    <m/>
    <m/>
    <m/>
    <m/>
    <n v="0"/>
    <m/>
    <n v="0"/>
    <m/>
    <n v="0"/>
    <m/>
    <n v="-96.724264711212442"/>
    <n v="6.441959793708997"/>
    <m/>
    <n v="1.7292560952469019E-3"/>
    <n v="-96.724264711212442"/>
    <n v="1.9025844204507925"/>
    <n v="10.553897257310838"/>
    <n v="328.31389334452217"/>
    <s v="Resto"/>
    <n v="2024"/>
    <n v="3"/>
    <d v="2025-11-04T00:00:00"/>
    <x v="10"/>
    <x v="26"/>
  </r>
  <r>
    <n v="2025"/>
    <n v="9"/>
    <n v="103"/>
    <x v="61"/>
    <s v="Miscelaneos"/>
    <n v="205"/>
    <s v="f8809aff4d69bece79dabe35be0c708b890d7eafb841f121330667b77d2e2590"/>
    <s v="1fdf26a6fd55ee3b01ed15163fbd21c844fce1e79898ad2d3ed4519ab872f9ee"/>
    <x v="12"/>
    <n v="245131.32481999998"/>
    <n v="250017.9584"/>
    <n v="255905.69092999992"/>
    <n v="250905.31807000001"/>
    <n v="73043.365940000003"/>
    <n v="10367.750319999999"/>
    <n v="30629.004800000002"/>
    <n v="68905.764970000004"/>
    <n v="35081594.755000003"/>
    <n v="34439164.060000002"/>
    <n v="141.197"/>
    <n v="136.08000000000001"/>
    <n v="7972.2413799999995"/>
    <n v="5171.2602200000001"/>
    <n v="4061.6850099999997"/>
    <n v="9837.8814199999997"/>
    <n v="31009.78097"/>
    <n v="26916.192870000003"/>
    <n v="0"/>
    <n v="0"/>
    <n v="0"/>
    <n v="0"/>
    <n v="0"/>
    <n v="0"/>
    <s v="Miscelaneos"/>
    <s v="Daños Sin Autos"/>
    <s v="Diversos"/>
    <x v="8"/>
    <x v="1"/>
    <n v="1992442.88803"/>
    <n v="1756185.3149300001"/>
    <n v="770211891.61088026"/>
    <n v="686509089.51392007"/>
    <n v="736376107.87258017"/>
    <n v="657385268.86126006"/>
    <n v="14354404.674479999"/>
    <n v="10957933.478320003"/>
    <n v="2576722.12989"/>
    <n v="2337530.29054"/>
    <n v="480257.13833999995"/>
    <n v="479125.59314000001"/>
    <n v="1.7077080546280481"/>
    <n v="2.2816159533606797"/>
    <n v="-4886.6335800000234"/>
    <n v="-1.9545130322926485"/>
    <n v="51.041682725902206"/>
    <n v="52.182133866296098"/>
    <n v="12.303054019398777"/>
    <n v="14.236422333936069"/>
    <n v="3.1826478854710162E-2"/>
    <n v="3.3288875372151076E-2"/>
    <n v="3.6418739710645957E-2"/>
    <n v="3.8032181468423777E-2"/>
    <m/>
    <m/>
    <m/>
    <n v="0"/>
    <m/>
    <n v="0"/>
    <m/>
    <n v="0"/>
    <m/>
    <n v="604.52473955796427"/>
    <n v="29.797646626205676"/>
    <n v="4.1468022482660185"/>
    <n v="2.8347397297014023"/>
    <n v="-58.713824281895043"/>
    <n v="15.208644550034368"/>
    <n v="13.098077067778785"/>
    <n v="36.550048023192069"/>
    <s v="Medianas"/>
    <n v="2024"/>
    <n v="3"/>
    <d v="2025-11-04T00:00:00"/>
    <x v="8"/>
    <x v="12"/>
  </r>
  <r>
    <n v="2025"/>
    <n v="9"/>
    <n v="103"/>
    <x v="61"/>
    <s v="Diversos"/>
    <n v="205"/>
    <s v="f8809aff4d69bece79dabe35be0c708b890d7eafb841f121330667b77d2e2590"/>
    <s v="1fdf26a6fd55ee3b01ed15163fbd21c844fce1e79898ad2d3ed4519ab872f9ee"/>
    <x v="27"/>
    <n v="480257.13833999995"/>
    <n v="479125.59314000001"/>
    <n v="576498.44216999994"/>
    <n v="520987.43059"/>
    <n v="116767.29011"/>
    <n v="61481.552150000003"/>
    <n v="-40770.207580000002"/>
    <n v="331874.19014999998"/>
    <n v="35081594.755000003"/>
    <n v="34439164.060000002"/>
    <n v="141.197"/>
    <n v="136.08000000000001"/>
    <n v="7972.2413799999995"/>
    <n v="5171.2602200000001"/>
    <n v="14842.27642"/>
    <n v="3929.2124399999998"/>
    <n v="43827.723530000003"/>
    <n v="23172.930840000001"/>
    <n v="0"/>
    <n v="0"/>
    <n v="0"/>
    <n v="0"/>
    <n v="0"/>
    <n v="0"/>
    <s v="Diversos"/>
    <s v="Daños Sin Autos"/>
    <s v="Diversos"/>
    <x v="6"/>
    <x v="1"/>
    <n v="1992442.88803"/>
    <n v="1756185.3149300001"/>
    <n v="770211891.61088026"/>
    <n v="686509089.51392007"/>
    <n v="736376107.87258017"/>
    <n v="657385268.86126006"/>
    <n v="28533293.443849999"/>
    <n v="24344761.40859"/>
    <n v="7125790.0811699983"/>
    <n v="6803443.1380700013"/>
    <n v="480257.13833999995"/>
    <n v="479125.59314000001"/>
    <n v="1.6831465294571997"/>
    <n v="1.9680849818102613"/>
    <n v="1131.545199999935"/>
    <n v="0.23616880755299441"/>
    <n v="100"/>
    <n v="100"/>
    <n v="24.103934984798858"/>
    <n v="27.282177402735968"/>
    <n v="6.2353898137764832E-2"/>
    <n v="6.5219000617426595E-2"/>
    <n v="6.9791587680105294E-2"/>
    <n v="7.2883530531487856E-2"/>
    <m/>
    <m/>
    <m/>
    <n v="0"/>
    <m/>
    <n v="0"/>
    <m/>
    <n v="0"/>
    <m/>
    <n v="89.922482479161019"/>
    <n v="24.313493915697748"/>
    <n v="12.832032567301233"/>
    <n v="1.638657451032121"/>
    <n v="277.7417649629553"/>
    <n v="89.133277238918311"/>
    <n v="33.865040719809429"/>
    <n v="16.956044391318777"/>
    <s v="Resto"/>
    <n v="2024"/>
    <n v="3"/>
    <d v="2025-11-04T00:00:00"/>
    <x v="6"/>
    <x v="27"/>
  </r>
  <r>
    <n v="2025"/>
    <n v="9"/>
    <n v="103"/>
    <x v="61"/>
    <s v="Tecnicos"/>
    <n v="205"/>
    <s v="f8809aff4d69bece79dabe35be0c708b890d7eafb841f121330667b77d2e2590"/>
    <s v="1fdf26a6fd55ee3b01ed15163fbd21c844fce1e79898ad2d3ed4519ab872f9ee"/>
    <x v="12"/>
    <n v="235125.81352000003"/>
    <n v="229107.63474000001"/>
    <n v="320592.75124000001"/>
    <n v="270082.11252000002"/>
    <n v="43723.924169999998"/>
    <n v="51113.801829999997"/>
    <n v="-71399.212380000012"/>
    <n v="262968.42517999996"/>
    <n v="35081594.755000003"/>
    <n v="34439164.060000002"/>
    <n v="141.197"/>
    <n v="136.08000000000001"/>
    <n v="0"/>
    <n v="0"/>
    <n v="10780.591410000001"/>
    <n v="-5908.6689800000004"/>
    <n v="12817.942560000001"/>
    <n v="-3743.2620299999999"/>
    <n v="0"/>
    <n v="0"/>
    <n v="0"/>
    <n v="0"/>
    <n v="0"/>
    <n v="0"/>
    <s v="Tecnicos"/>
    <s v="Daños Sin Autos"/>
    <s v="Diversos"/>
    <x v="7"/>
    <x v="1"/>
    <n v="1992442.88803"/>
    <n v="1756185.3149300001"/>
    <n v="770211891.61088026"/>
    <n v="686509089.51392007"/>
    <n v="736376107.87258017"/>
    <n v="657385268.86126006"/>
    <n v="14178888.769369997"/>
    <n v="13386827.930269996"/>
    <n v="4549067.9512800006"/>
    <n v="4465912.8475300027"/>
    <n v="480257.13833999995"/>
    <n v="479125.59314000001"/>
    <n v="1.6582809650635779"/>
    <n v="1.7114407978752528"/>
    <n v="6018.1787800000166"/>
    <n v="2.626791021970809"/>
    <n v="48.958317274097816"/>
    <n v="47.817866133703902"/>
    <n v="11.800880965400086"/>
    <n v="13.045755068799902"/>
    <n v="3.0527419283054674E-2"/>
    <n v="3.1930125245275526E-2"/>
    <n v="3.3372847969459329E-2"/>
    <n v="3.4851349063064078E-2"/>
    <m/>
    <m/>
    <m/>
    <n v="0"/>
    <m/>
    <n v="0"/>
    <m/>
    <n v="0"/>
    <m/>
    <n v="-14.457695173170803"/>
    <n v="18.59596933038609"/>
    <n v="22.309951341432104"/>
    <n v="0.96116225649469833"/>
    <n v="-282.45380552694292"/>
    <n v="-442.42707182323545"/>
    <n v="84.10547449043959"/>
    <n v="157.84812638403517"/>
    <s v="Medianas"/>
    <n v="2024"/>
    <n v="3"/>
    <d v="2025-11-04T00:00:00"/>
    <x v="7"/>
    <x v="12"/>
  </r>
  <r>
    <n v="2025"/>
    <n v="9"/>
    <n v="103"/>
    <x v="61"/>
    <s v="Huracan y Otros Riesgos Hidrometeorologicos"/>
    <n v="205"/>
    <s v="f8809aff4d69bece79dabe35be0c708b890d7eafb841f121330667b77d2e2590"/>
    <s v="1fdf26a6fd55ee3b01ed15163fbd21c844fce1e79898ad2d3ed4519ab872f9ee"/>
    <x v="5"/>
    <n v="139976.02419999999"/>
    <n v="128143.63584999999"/>
    <n v="166515.16134999998"/>
    <n v="137564.50017999997"/>
    <n v="99542.086169999995"/>
    <n v="10443.61342"/>
    <n v="-259552.72297"/>
    <n v="67060.264989999967"/>
    <n v="35081594.755000003"/>
    <n v="34439164.060000002"/>
    <n v="141.197"/>
    <n v="136.08000000000001"/>
    <n v="0"/>
    <n v="0"/>
    <n v="-454.71077000000002"/>
    <n v="-292.07371000000001"/>
    <n v="372.46790000000004"/>
    <n v="537.82573000000002"/>
    <n v="0"/>
    <n v="0"/>
    <n v="0"/>
    <n v="0"/>
    <n v="0"/>
    <n v="0"/>
    <s v="Huracan y Otros Riesgos Hidrometeorologicos"/>
    <s v="Daños Sin Autos"/>
    <s v="Riesgos Catastroficos"/>
    <x v="14"/>
    <x v="1"/>
    <n v="1992442.88803"/>
    <n v="1756185.3149300001"/>
    <n v="770211891.61088026"/>
    <n v="686509089.51392007"/>
    <n v="736376107.87258017"/>
    <n v="657385268.86126006"/>
    <n v="20015897.230140001"/>
    <n v="17829353.362780001"/>
    <n v="3531534.8595499997"/>
    <n v="3750519.8539799992"/>
    <n v="481176.39593"/>
    <n v="507144.59347000002"/>
    <n v="0.6993242550687343"/>
    <n v="0.7187228456501884"/>
    <n v="11832.388349999994"/>
    <n v="9.2336917643343064"/>
    <n v="29.090376291102039"/>
    <n v="25.267672671655976"/>
    <n v="7.0253468764868501"/>
    <n v="7.2967035289842217"/>
    <n v="1.8173703330812432E-2"/>
    <n v="1.9008767761952011E-2"/>
    <n v="1.8665978033988093E-2"/>
    <n v="1.9492927803504593E-2"/>
    <m/>
    <m/>
    <m/>
    <n v="0"/>
    <m/>
    <n v="0"/>
    <m/>
    <n v="0"/>
    <m/>
    <n v="853.13836472893877"/>
    <n v="71.11366874356473"/>
    <n v="8.1499275018424573"/>
    <n v="2.8186635592968208"/>
    <n v="55.683567000946454"/>
    <n v="-30.745615312975072"/>
    <n v="-122.08052559697089"/>
    <n v="-54.306384709411361"/>
    <s v="Resto"/>
    <n v="2024"/>
    <n v="3"/>
    <d v="2025-11-04T00:00:00"/>
    <x v="14"/>
    <x v="5"/>
  </r>
  <r>
    <n v="2025"/>
    <n v="9"/>
    <n v="103"/>
    <x v="61"/>
    <s v="Riesgos Catastroficos"/>
    <n v="205"/>
    <s v="f8809aff4d69bece79dabe35be0c708b890d7eafb841f121330667b77d2e2590"/>
    <s v="1fdf26a6fd55ee3b01ed15163fbd21c844fce1e79898ad2d3ed4519ab872f9ee"/>
    <x v="27"/>
    <n v="481176.39593"/>
    <n v="507144.59347000002"/>
    <n v="514825.69792999997"/>
    <n v="519252.93549"/>
    <n v="90682.776920000004"/>
    <n v="-12742.680790000002"/>
    <n v="-359252.01136"/>
    <n v="56530.778239999978"/>
    <n v="35081594.755000003"/>
    <n v="34439164.060000002"/>
    <n v="141.197"/>
    <n v="136.08000000000001"/>
    <n v="0"/>
    <n v="0"/>
    <n v="-669.02478000000008"/>
    <n v="-352.98032000000001"/>
    <n v="911.78359999999998"/>
    <n v="814.38153"/>
    <n v="0"/>
    <n v="0"/>
    <n v="0"/>
    <n v="0"/>
    <n v="0"/>
    <n v="0"/>
    <s v="Riesgos Catastroficos"/>
    <s v="Daños Sin Autos"/>
    <s v="Riesgos Catastroficos"/>
    <x v="15"/>
    <x v="1"/>
    <n v="1992442.88803"/>
    <n v="1756185.3149300001"/>
    <n v="770211891.61088026"/>
    <n v="686509089.51392007"/>
    <n v="736376107.87258017"/>
    <n v="657385268.86126006"/>
    <n v="33259292.609760001"/>
    <n v="29883949.022059996"/>
    <n v="4197920.345660001"/>
    <n v="3819120.5799400005"/>
    <n v="481176.39593"/>
    <n v="507144.59347000002"/>
    <n v="1.4467427241335791"/>
    <n v="1.6970467761661339"/>
    <n v="-25968.197540000023"/>
    <n v="-5.1204721245906697"/>
    <n v="100"/>
    <n v="100"/>
    <n v="24.150072196335646"/>
    <n v="28.87762408434752"/>
    <n v="6.2473249396816088E-2"/>
    <n v="6.5343835953632134E-2"/>
    <n v="7.3872961220234054E-2"/>
    <n v="7.7145719183590644E-2"/>
    <m/>
    <m/>
    <m/>
    <n v="0"/>
    <m/>
    <n v="0"/>
    <m/>
    <n v="0"/>
    <m/>
    <n v="-811.64599046665739"/>
    <n v="18.846056807240448"/>
    <n v="-2.5126326799249989"/>
    <n v="2.1601833635016905"/>
    <n v="89.536000194005155"/>
    <n v="11.960250375521152"/>
    <n v="-73.375390827384933"/>
    <n v="-43.343360206118625"/>
    <s v="Resto"/>
    <n v="2024"/>
    <n v="3"/>
    <d v="2025-11-04T00:00:00"/>
    <x v="15"/>
    <x v="27"/>
  </r>
  <r>
    <n v="2025"/>
    <n v="9"/>
    <n v="103"/>
    <x v="61"/>
    <s v="Terremoto y Erupcion Volcanica"/>
    <n v="205"/>
    <s v="f8809aff4d69bece79dabe35be0c708b890d7eafb841f121330667b77d2e2590"/>
    <s v="1fdf26a6fd55ee3b01ed15163fbd21c844fce1e79898ad2d3ed4519ab872f9ee"/>
    <x v="14"/>
    <n v="341200.37173000001"/>
    <n v="379000.95762"/>
    <n v="348310.53658000007"/>
    <n v="381688.43530999991"/>
    <n v="-8859.3092500000002"/>
    <n v="-23186.29421"/>
    <n v="-99699.288389999987"/>
    <n v="-10529.486749999996"/>
    <n v="35081594.755000003"/>
    <n v="34439164.060000002"/>
    <n v="141.197"/>
    <n v="136.08000000000001"/>
    <n v="0"/>
    <n v="0"/>
    <n v="-214.31401"/>
    <n v="-60.906610000000001"/>
    <n v="539.31569999999999"/>
    <n v="276.55579999999998"/>
    <n v="0"/>
    <n v="0"/>
    <n v="0"/>
    <n v="0"/>
    <n v="0"/>
    <n v="0"/>
    <s v="Terremoto y Erupcion Volcanica"/>
    <s v="Daños Sin Autos"/>
    <s v="Riesgos Catastroficos"/>
    <x v="16"/>
    <x v="1"/>
    <n v="1992442.88803"/>
    <n v="1756185.3149300001"/>
    <n v="770211891.61088026"/>
    <n v="686509089.51392007"/>
    <n v="736376107.87258017"/>
    <n v="657385268.86126006"/>
    <n v="13243395.535650002"/>
    <n v="12054429.980210001"/>
    <n v="689036.33412999962"/>
    <n v="51228.88828999993"/>
    <n v="481176.39593"/>
    <n v="507144.59347000002"/>
    <n v="2.576381342772101"/>
    <n v="3.1440802944827215"/>
    <n v="-37800.585889999988"/>
    <n v="-9.9737441634382922"/>
    <n v="70.909623708897968"/>
    <n v="74.732327328344013"/>
    <n v="17.124725319848796"/>
    <n v="21.580920555363296"/>
    <n v="4.4299546066003649E-2"/>
    <n v="4.6335068191680123E-2"/>
    <n v="5.520698318624595E-2"/>
    <n v="5.7652791380086048E-2"/>
    <m/>
    <m/>
    <m/>
    <n v="0"/>
    <m/>
    <n v="0"/>
    <m/>
    <n v="0"/>
    <m/>
    <n v="-61.790749441197576"/>
    <n v="-2.5965121916721072"/>
    <n v="-6.1177402705265491"/>
    <n v="-1.2857535678704173"/>
    <n v="251.87315465431422"/>
    <n v="95.011531126810581"/>
    <n v="-39.738136679499597"/>
    <n v="-22.023262574858311"/>
    <s v="Medianas"/>
    <n v="2024"/>
    <n v="3"/>
    <d v="2025-11-04T00:00:00"/>
    <x v="16"/>
    <x v="14"/>
  </r>
  <r>
    <n v="2025"/>
    <n v="9"/>
    <n v="103"/>
    <x v="61"/>
    <s v="Daños"/>
    <n v="205"/>
    <s v="f8809aff4d69bece79dabe35be0c708b890d7eafb841f121330667b77d2e2590"/>
    <s v="1fdf26a6fd55ee3b01ed15163fbd21c844fce1e79898ad2d3ed4519ab872f9ee"/>
    <x v="6"/>
    <n v="1992442.88803"/>
    <n v="1756185.3149300001"/>
    <n v="2513897.8014599998"/>
    <n v="2031043.2065399999"/>
    <n v="504172.82344000001"/>
    <n v="299105.77160000004"/>
    <n v="-121577.49663999995"/>
    <n v="747835.1867900003"/>
    <n v="35081594.755000003"/>
    <n v="34439164.060000002"/>
    <n v="141.197"/>
    <n v="136.08000000000001"/>
    <n v="7972.2413799999995"/>
    <n v="7101.3485700000001"/>
    <n v="114291.04525"/>
    <n v="93376.730599999995"/>
    <n v="360816.04122000001"/>
    <n v="334946.79356000002"/>
    <n v="0"/>
    <n v="0"/>
    <n v="0"/>
    <n v="0"/>
    <n v="0"/>
    <n v="0"/>
    <s v="Daños"/>
    <s v="Totales"/>
    <s v="Daños Total"/>
    <x v="23"/>
    <x v="1"/>
    <n v="1992442.88803"/>
    <n v="1756185.3149300001"/>
    <n v="770211891.61088026"/>
    <n v="686509089.51392007"/>
    <n v="736376107.87258017"/>
    <n v="657385268.86126006"/>
    <n v="283175278.75795996"/>
    <n v="248348596.68529999"/>
    <n v="126891670.49083996"/>
    <n v="126522432.59303005"/>
    <n v="1992442.88803"/>
    <n v="1756185.3149300001"/>
    <n v="0.70360763720939512"/>
    <n v="0.70714525403797079"/>
    <n v="236257.57309999992"/>
    <n v="13.452883991881958"/>
    <n v="100"/>
    <n v="100"/>
    <n v="100"/>
    <n v="100"/>
    <n v="0.25868762995373284"/>
    <n v="0.2705740811969371"/>
    <n v="0.25581384744278624"/>
    <n v="0.26714704422447894"/>
    <m/>
    <m/>
    <m/>
    <n v="0"/>
    <m/>
    <n v="0"/>
    <m/>
    <n v="0"/>
    <m/>
    <n v="68.560045078046869"/>
    <n v="25.304254715099706"/>
    <n v="17.031560909727919"/>
    <n v="0.39732538904229742"/>
    <n v="22.39777995611254"/>
    <n v="7.7233901495360913"/>
    <n v="31.675710665068085"/>
    <n v="27.878078666626539"/>
    <s v="Resto"/>
    <n v="2024"/>
    <n v="3"/>
    <d v="2025-11-04T00:00:00"/>
    <x v="23"/>
    <x v="6"/>
  </r>
  <r>
    <n v="2025"/>
    <n v="9"/>
    <n v="103"/>
    <x v="61"/>
    <s v="Daños Sin Autos"/>
    <n v="205"/>
    <s v="f8809aff4d69bece79dabe35be0c708b890d7eafb841f121330667b77d2e2590"/>
    <s v="1fdf26a6fd55ee3b01ed15163fbd21c844fce1e79898ad2d3ed4519ab872f9ee"/>
    <x v="9"/>
    <n v="1540649.8437899998"/>
    <n v="1461860.11198"/>
    <n v="1917309.7857300001"/>
    <n v="1639495.1927400001"/>
    <n v="411267.82847000001"/>
    <n v="219374.91777999996"/>
    <n v="-245186.89524999997"/>
    <n v="652099.64488000004"/>
    <n v="35081594.755000003"/>
    <n v="34439164.060000002"/>
    <n v="141.197"/>
    <n v="136.08000000000001"/>
    <n v="7972.2413799999995"/>
    <n v="7101.3485700000001"/>
    <n v="21386.050279999999"/>
    <n v="13645.876780000001"/>
    <n v="54409.338210000002"/>
    <n v="32989.688330000004"/>
    <n v="0"/>
    <n v="0"/>
    <n v="0"/>
    <n v="0"/>
    <n v="0"/>
    <n v="0"/>
    <s v="Daños Sin Autos"/>
    <s v="Totales"/>
    <s v="Daños Sin Autos Total"/>
    <x v="24"/>
    <x v="1"/>
    <n v="1992442.88803"/>
    <n v="1756185.3149300001"/>
    <n v="770211891.61088026"/>
    <n v="686509089.51392007"/>
    <n v="736376107.87258017"/>
    <n v="657385268.86126006"/>
    <n v="128019015.01128"/>
    <n v="109121030.81238005"/>
    <n v="38205787.818519995"/>
    <n v="42701209.275690004"/>
    <n v="1992442.88803"/>
    <n v="1756185.3149300001"/>
    <n v="1.2034539116351195"/>
    <n v="1.3396685323597113"/>
    <n v="78789.731809999794"/>
    <n v="5.3896902421999737"/>
    <n v="77.324667775712044"/>
    <n v="83.240652313407395"/>
    <n v="77.324667775712044"/>
    <n v="83.240652313407395"/>
    <n v="0.2000293504385873"/>
    <n v="0.20922050937271694"/>
    <n v="0.21294111531940008"/>
    <n v="0.2223749422484432"/>
    <m/>
    <m/>
    <m/>
    <n v="0"/>
    <m/>
    <n v="0"/>
    <m/>
    <n v="0"/>
    <m/>
    <n v="87.472584665508464"/>
    <n v="26.694438721927938"/>
    <n v="15.006560202458092"/>
    <n v="1.076454254584539"/>
    <n v="56.721701542434701"/>
    <n v="64.928318405850163"/>
    <n v="39.305845252992647"/>
    <n v="41.364066988140593"/>
    <s v="Resto"/>
    <n v="2024"/>
    <n v="3"/>
    <d v="2025-11-04T00:00:00"/>
    <x v="24"/>
    <x v="9"/>
  </r>
  <r>
    <n v="2025"/>
    <n v="9"/>
    <n v="103"/>
    <x v="61"/>
    <s v="Total General"/>
    <n v="205"/>
    <s v="f8809aff4d69bece79dabe35be0c708b890d7eafb841f121330667b77d2e2590"/>
    <s v="1fdf26a6fd55ee3b01ed15163fbd21c844fce1e79898ad2d3ed4519ab872f9ee"/>
    <x v="30"/>
    <n v="1992442.88803"/>
    <n v="1756185.3149300001"/>
    <n v="2513897.8014599998"/>
    <n v="2031043.2065399999"/>
    <n v="504172.82344000001"/>
    <n v="299105.77160000004"/>
    <n v="-121577.49663999995"/>
    <n v="747835.18679000007"/>
    <n v="35081594.755000003"/>
    <n v="34439164.060000002"/>
    <n v="141.197"/>
    <n v="136.08000000000001"/>
    <n v="7972.2413799999995"/>
    <n v="7101.3485700000001"/>
    <n v="114291.04525"/>
    <n v="93376.730599999995"/>
    <n v="360816.04122000001"/>
    <n v="334946.79356000002"/>
    <n v="0"/>
    <n v="0"/>
    <n v="0"/>
    <n v="0"/>
    <n v="0"/>
    <n v="0"/>
    <s v="Total General"/>
    <s v="Totales"/>
    <s v="Total General"/>
    <x v="26"/>
    <x v="1"/>
    <n v="1992442.88803"/>
    <n v="1756185.3149300001"/>
    <n v="770211891.61088026"/>
    <n v="686509089.51392007"/>
    <n v="736376107.87258017"/>
    <n v="657385268.86126006"/>
    <n v="770211891.61088026"/>
    <n v="686509089.51392007"/>
    <n v="414187189.75591999"/>
    <n v="392042358.71284997"/>
    <n v="1992442.88803"/>
    <n v="1756185.3149300001"/>
    <n v="0.25868762995373284"/>
    <n v="0.25581384744278624"/>
    <n v="236257.57309999992"/>
    <n v="13.452883991881958"/>
    <n v="100"/>
    <n v="100"/>
    <n v="100"/>
    <n v="100"/>
    <n v="0.25868762995373284"/>
    <n v="0.2705740811969371"/>
    <n v="0.25581384744278624"/>
    <n v="0.26714704422447894"/>
    <m/>
    <m/>
    <m/>
    <n v="0"/>
    <m/>
    <n v="0"/>
    <m/>
    <n v="0"/>
    <m/>
    <n v="68.560045078046869"/>
    <n v="25.304254715099706"/>
    <n v="17.031560909727919"/>
    <n v="0.12172583699102534"/>
    <n v="22.39777995611254"/>
    <n v="7.7233901495360913"/>
    <n v="31.675710665068085"/>
    <n v="27.878078666626539"/>
    <s v="Resto"/>
    <n v="2024"/>
    <n v="3"/>
    <d v="2025-11-04T00:00:00"/>
    <x v="26"/>
    <x v="30"/>
  </r>
  <r>
    <n v="2025"/>
    <n v="9"/>
    <n v="103"/>
    <x v="61"/>
    <s v="Total General Sin Pensiones"/>
    <n v="205"/>
    <s v="f8809aff4d69bece79dabe35be0c708b890d7eafb841f121330667b77d2e2590"/>
    <s v="1fdf26a6fd55ee3b01ed15163fbd21c844fce1e79898ad2d3ed4519ab872f9ee"/>
    <x v="53"/>
    <n v="1992442.88803"/>
    <n v="1756185.3149300001"/>
    <n v="2513897.8014599998"/>
    <n v="2031043.2065399999"/>
    <n v="504172.82344000001"/>
    <n v="299105.77160000004"/>
    <n v="-121577.49663999995"/>
    <n v="747835.1867900003"/>
    <n v="35081594.755000003"/>
    <n v="34439164.060000002"/>
    <n v="141.197"/>
    <n v="136.08000000000001"/>
    <n v="7972.2413799999995"/>
    <n v="7101.3485700000001"/>
    <n v="114291.04525"/>
    <n v="93376.730599999995"/>
    <n v="360816.04122000001"/>
    <n v="334946.79356000002"/>
    <n v="0"/>
    <n v="0"/>
    <n v="0"/>
    <n v="0"/>
    <n v="0"/>
    <n v="0"/>
    <s v="Total General Sin Pensiones"/>
    <s v="Totales"/>
    <s v="Total General Sin Pensiones"/>
    <x v="25"/>
    <x v="1"/>
    <n v="1992442.88803"/>
    <n v="1756185.3149300001"/>
    <n v="770211891.61088026"/>
    <n v="686509089.51392007"/>
    <n v="736376107.87258017"/>
    <n v="657385268.86126006"/>
    <n v="736376107.87258017"/>
    <n v="657385268.86126006"/>
    <n v="388158878.08341002"/>
    <n v="368517055.66387999"/>
    <n v="1992442.88803"/>
    <n v="1756185.3149300001"/>
    <n v="0.2705740811969371"/>
    <n v="0.26714704422447894"/>
    <n v="236257.57309999992"/>
    <n v="13.452883991881958"/>
    <n v="100"/>
    <n v="100"/>
    <n v="100"/>
    <n v="100"/>
    <n v="0.25868762995373284"/>
    <n v="0.2705740811969371"/>
    <n v="0.25581384744278624"/>
    <n v="0.26714704422447894"/>
    <m/>
    <m/>
    <m/>
    <n v="0"/>
    <m/>
    <n v="0"/>
    <m/>
    <n v="0"/>
    <m/>
    <n v="68.560045078046869"/>
    <n v="25.304254715099706"/>
    <n v="17.031560909727919"/>
    <n v="0.12988826274679724"/>
    <n v="22.39777995611254"/>
    <n v="7.7233901495360913"/>
    <n v="31.675710665068085"/>
    <n v="27.878078666626539"/>
    <s v="Resto"/>
    <n v="2024"/>
    <n v="3"/>
    <d v="2025-11-04T00:00:00"/>
    <x v="25"/>
    <x v="53"/>
  </r>
  <r>
    <n v="2025"/>
    <n v="9"/>
    <n v="10"/>
    <x v="62"/>
    <s v="Incendio"/>
    <n v="10"/>
    <s v="4a44dc15364204a80fe80e9039455cc1608281820fe2b24f1e5233ade6af1dd5"/>
    <s v="1fdf26a6fd55ee3b01ed15163fbd21c844fce1e79898ad2d3ed4519ab872f9ee"/>
    <x v="12"/>
    <n v="565656.95565999998"/>
    <n v="537647.81605999998"/>
    <n v="786458.77918000007"/>
    <n v="760048.36797999998"/>
    <n v="118868.37152"/>
    <n v="-78915.393479999984"/>
    <n v="213541.02886999995"/>
    <n v="63524.988510000003"/>
    <n v="35081594.755000003"/>
    <n v="34439164.060000002"/>
    <n v="141.197"/>
    <n v="136.08000000000001"/>
    <n v="0"/>
    <n v="0"/>
    <n v="39335.40526"/>
    <n v="-60852.187789999996"/>
    <n v="164302.87308000002"/>
    <n v="130903.18634999999"/>
    <n v="0"/>
    <n v="0"/>
    <n v="0"/>
    <n v="0"/>
    <n v="0"/>
    <n v="0"/>
    <s v="Incendio"/>
    <s v="Daños Sin Autos"/>
    <s v="Incendio"/>
    <x v="0"/>
    <x v="1"/>
    <n v="4871025.2412999999"/>
    <n v="4592296.0130699994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2.0588522623164085"/>
    <n v="2.326337731302373"/>
    <n v="28009.139599999995"/>
    <n v="5.209570050010992"/>
    <m/>
    <m/>
    <n v="11.612687835488099"/>
    <n v="11.707603659037142"/>
    <n v="7.3441732310434937E-2"/>
    <n v="7.6816310254036541E-2"/>
    <n v="7.8316197741923457E-2"/>
    <n v="8.1785802257377554E-2"/>
    <m/>
    <m/>
    <m/>
    <n v="0"/>
    <m/>
    <n v="0"/>
    <m/>
    <n v="0"/>
    <m/>
    <n v="-250.62761050557967"/>
    <n v="21.014215476464209"/>
    <n v="-14.677897151765467"/>
    <n v="0.73085647160374945"/>
    <n v="-164.64090559199926"/>
    <n v="25.514800411884721"/>
    <n v="23.940789666439592"/>
    <n v="-46.486406852845874"/>
    <s v="Medianas"/>
    <n v="2024"/>
    <n v="3"/>
    <d v="2025-11-04T00:00:00"/>
    <x v="0"/>
    <x v="12"/>
  </r>
  <r>
    <n v="2025"/>
    <n v="9"/>
    <n v="10"/>
    <x v="62"/>
    <s v="AyA Agricola"/>
    <n v="10"/>
    <s v="4a44dc15364204a80fe80e9039455cc1608281820fe2b24f1e5233ade6af1dd5"/>
    <s v="1fdf26a6fd55ee3b01ed15163fbd21c844fce1e79898ad2d3ed4519ab872f9ee"/>
    <x v="25"/>
    <n v="34821.177490000002"/>
    <n v="36373.579079999996"/>
    <n v="41868.968190000007"/>
    <n v="51871.687189999997"/>
    <n v="18381.860850000001"/>
    <n v="18206.603190000002"/>
    <n v="32236.852650000001"/>
    <n v="24802.624069999998"/>
    <n v="35081594.755000003"/>
    <n v="34439164.060000002"/>
    <n v="141.197"/>
    <n v="136.08000000000001"/>
    <n v="0"/>
    <n v="0"/>
    <n v="1837.2059199999999"/>
    <n v="1819.9400600000001"/>
    <n v="2309.4590499999999"/>
    <n v="2388.2386800000004"/>
    <n v="0"/>
    <n v="0"/>
    <n v="0"/>
    <n v="0"/>
    <n v="0"/>
    <n v="0"/>
    <s v="AyA Agricola"/>
    <s v="Daños Sin Autos"/>
    <s v="Agricola y de Animales"/>
    <x v="42"/>
    <x v="1"/>
    <n v="4871025.2412999999"/>
    <n v="4592296.0130699994"/>
    <n v="770211891.61088026"/>
    <n v="686509089.51392007"/>
    <n v="736376107.87258017"/>
    <n v="657385268.86126006"/>
    <n v="243942.288"/>
    <n v="252346.48006999999"/>
    <n v="239761.25995000004"/>
    <n v="226642.48680000001"/>
    <n v="34821.177490000002"/>
    <n v="36373.579079999996"/>
    <n v="14.274350616076866"/>
    <n v="14.41414164759108"/>
    <n v="-1552.401589999994"/>
    <n v="-4.2679374129932164"/>
    <n v="100"/>
    <n v="100"/>
    <n v="0.7148634171459719"/>
    <n v="0.79205650020116769"/>
    <n v="4.5209867400479E-3"/>
    <n v="4.7287217928077222E-3"/>
    <n v="5.2983390366694435E-3"/>
    <n v="5.5330687806569292E-3"/>
    <m/>
    <m/>
    <m/>
    <n v="0"/>
    <m/>
    <n v="0"/>
    <m/>
    <n v="0"/>
    <m/>
    <n v="0.96260493059057151"/>
    <n v="52.789314362729215"/>
    <n v="50.054472643333845"/>
    <n v="7.6667351739114844"/>
    <n v="0.94870487108238422"/>
    <n v="-3.2986497815201798"/>
    <n v="79.551352945617282"/>
    <n v="76.204278711372339"/>
    <s v="Grandes"/>
    <n v="2024"/>
    <n v="3"/>
    <d v="2025-11-04T00:00:00"/>
    <x v="42"/>
    <x v="25"/>
  </r>
  <r>
    <n v="2025"/>
    <n v="9"/>
    <n v="10"/>
    <x v="62"/>
    <s v="Agricola y de Animales"/>
    <n v="10"/>
    <s v="4a44dc15364204a80fe80e9039455cc1608281820fe2b24f1e5233ade6af1dd5"/>
    <s v="1fdf26a6fd55ee3b01ed15163fbd21c844fce1e79898ad2d3ed4519ab872f9ee"/>
    <x v="19"/>
    <n v="34821.177490000002"/>
    <n v="36373.579079999996"/>
    <n v="41868.968190000007"/>
    <n v="51871.687189999997"/>
    <n v="18381.860850000001"/>
    <n v="18206.603190000002"/>
    <n v="32236.852650000001"/>
    <n v="24802.624069999998"/>
    <n v="35081594.755000003"/>
    <n v="34439164.060000002"/>
    <n v="141.197"/>
    <n v="136.08000000000001"/>
    <n v="0"/>
    <n v="0"/>
    <n v="1837.2059199999999"/>
    <n v="1819.9400600000001"/>
    <n v="2309.4590499999999"/>
    <n v="2388.2386800000004"/>
    <n v="0"/>
    <n v="0"/>
    <n v="0"/>
    <n v="0"/>
    <n v="0"/>
    <n v="0"/>
    <s v="Agricola y de Animales"/>
    <s v="Daños Sin Autos"/>
    <s v="Agricola y de Animales"/>
    <x v="40"/>
    <x v="1"/>
    <n v="4871025.2412999999"/>
    <n v="4592296.0130699994"/>
    <n v="770211891.61088026"/>
    <n v="686509089.51392007"/>
    <n v="736376107.87258017"/>
    <n v="657385268.86126006"/>
    <n v="366843.73006999999"/>
    <n v="256633.89926000001"/>
    <n v="259546.46557000003"/>
    <n v="220217.22775999998"/>
    <n v="34821.177490000002"/>
    <n v="36373.579079999996"/>
    <n v="9.4921010325992299"/>
    <n v="14.173333758666592"/>
    <n v="-1552.401589999994"/>
    <n v="-4.2679374129932164"/>
    <n v="100"/>
    <n v="100"/>
    <n v="0.7148634171459719"/>
    <n v="0.79205650020116769"/>
    <n v="4.5209867400479E-3"/>
    <n v="4.7287217928077222E-3"/>
    <n v="5.2983390366694435E-3"/>
    <n v="5.5330687806569292E-3"/>
    <m/>
    <m/>
    <m/>
    <n v="0"/>
    <m/>
    <n v="0"/>
    <m/>
    <n v="0"/>
    <m/>
    <n v="0.96260493059057151"/>
    <n v="52.789314362729215"/>
    <n v="50.054472643333845"/>
    <n v="7.0823005852269594"/>
    <n v="0.94870487108238422"/>
    <n v="-3.2986497815201798"/>
    <n v="79.551352945617282"/>
    <n v="76.204278711372339"/>
    <s v="Grandes"/>
    <n v="2024"/>
    <n v="3"/>
    <d v="2025-11-04T00:00:00"/>
    <x v="40"/>
    <x v="19"/>
  </r>
  <r>
    <n v="2025"/>
    <n v="9"/>
    <n v="10"/>
    <x v="62"/>
    <s v="Maritimo y Transportes"/>
    <n v="10"/>
    <s v="4a44dc15364204a80fe80e9039455cc1608281820fe2b24f1e5233ade6af1dd5"/>
    <s v="1fdf26a6fd55ee3b01ed15163fbd21c844fce1e79898ad2d3ed4519ab872f9ee"/>
    <x v="17"/>
    <n v="200995.57847000001"/>
    <n v="193907.30196000001"/>
    <n v="345743.35894999997"/>
    <n v="338211.88433000003"/>
    <n v="107432.66357"/>
    <n v="141776.06028000001"/>
    <n v="220945.47230999995"/>
    <n v="177300.09887000002"/>
    <n v="35081594.755000003"/>
    <n v="34439164.060000002"/>
    <n v="141.197"/>
    <n v="136.08000000000001"/>
    <n v="-8543.7795100000003"/>
    <n v="6864.7570599999999"/>
    <n v="90858.047849999988"/>
    <n v="108228.81359000001"/>
    <n v="151586.00844000001"/>
    <n v="161213.90958000001"/>
    <n v="0"/>
    <n v="0"/>
    <n v="0"/>
    <n v="0"/>
    <n v="0"/>
    <n v="0"/>
    <s v="Maritimo y Transportes"/>
    <s v="Daños Sin Autos"/>
    <s v="Maritimo y Transportes"/>
    <x v="19"/>
    <x v="1"/>
    <n v="4871025.2412999999"/>
    <n v="4592296.0130699994"/>
    <n v="770211891.61088026"/>
    <n v="686509089.51392007"/>
    <n v="736376107.87258017"/>
    <n v="657385268.86126006"/>
    <n v="19761447.802860003"/>
    <n v="14710203.640279999"/>
    <n v="2527791.244059999"/>
    <n v="11141291.585630003"/>
    <n v="200995.57847000001"/>
    <n v="193907.30196000001"/>
    <n v="1.0171095785851816"/>
    <n v="1.3181823087005824"/>
    <n v="7088.2765099999961"/>
    <n v="3.6554974662388995"/>
    <n v="100"/>
    <n v="100"/>
    <n v="4.1263505835653902"/>
    <n v="4.2224477997090366"/>
    <n v="2.6096140641197117E-2"/>
    <n v="2.7295233552686034E-2"/>
    <n v="2.8245409262868646E-2"/>
    <n v="2.949675192690145E-2"/>
    <m/>
    <m/>
    <m/>
    <n v="0"/>
    <m/>
    <n v="0"/>
    <m/>
    <n v="0"/>
    <m/>
    <n v="-24.223692379498807"/>
    <n v="53.450262134017578"/>
    <n v="73.115379795881097"/>
    <n v="4.2500607525425078"/>
    <n v="-16.0500380294338"/>
    <n v="-5.9721280657996196"/>
    <n v="59.938281101954708"/>
    <n v="67.133669713712308"/>
    <s v="Resto"/>
    <n v="2024"/>
    <n v="3"/>
    <d v="2025-11-04T00:00:00"/>
    <x v="19"/>
    <x v="17"/>
  </r>
  <r>
    <n v="2025"/>
    <n v="9"/>
    <n v="10"/>
    <x v="62"/>
    <s v="MyT Carga"/>
    <n v="10"/>
    <s v="4a44dc15364204a80fe80e9039455cc1608281820fe2b24f1e5233ade6af1dd5"/>
    <s v="1fdf26a6fd55ee3b01ed15163fbd21c844fce1e79898ad2d3ed4519ab872f9ee"/>
    <x v="27"/>
    <n v="157932.65146000002"/>
    <n v="157453.03344999999"/>
    <n v="301421.44037000003"/>
    <n v="301369.92780999996"/>
    <n v="104620.35076999999"/>
    <n v="123335.62654"/>
    <n v="142447.77158"/>
    <n v="143781.96549000003"/>
    <n v="35081594.755000003"/>
    <n v="34439164.060000002"/>
    <n v="141.197"/>
    <n v="136.08000000000001"/>
    <n v="-8543.7795100000003"/>
    <n v="6864.7570599999999"/>
    <n v="90573.946479999999"/>
    <n v="108013.81445000001"/>
    <n v="150774.71974999999"/>
    <n v="161476.7169"/>
    <n v="0"/>
    <n v="0"/>
    <n v="0"/>
    <n v="0"/>
    <n v="0"/>
    <n v="0"/>
    <s v="MyT Carga"/>
    <s v="Daños Sin Autos"/>
    <s v="Maritimo y Transportes"/>
    <x v="17"/>
    <x v="1"/>
    <n v="4871025.2412999999"/>
    <n v="4592296.0130699994"/>
    <n v="770211891.61088026"/>
    <n v="686509089.51392007"/>
    <n v="736376107.87258017"/>
    <n v="657385268.86126006"/>
    <n v="10487824.847170001"/>
    <n v="8966667.9990099985"/>
    <n v="6063107.107259999"/>
    <n v="5296850.8747799993"/>
    <n v="200995.57847000001"/>
    <n v="193907.30196000001"/>
    <n v="1.5058666001903727"/>
    <n v="1.7559815247691142"/>
    <n v="479.6180100000347"/>
    <n v="0.30461020628880231"/>
    <n v="78.575186908189906"/>
    <n v="81.200156909243177"/>
    <n v="3.2422876835236902"/>
    <n v="3.4286342387746243"/>
    <n v="2.0505091284644745E-2"/>
    <n v="2.1447280781050015E-2"/>
    <n v="2.2935316641107251E-2"/>
    <n v="2.3951408847774188E-2"/>
    <m/>
    <m/>
    <m/>
    <n v="0"/>
    <m/>
    <n v="0"/>
    <m/>
    <n v="0"/>
    <m/>
    <n v="-15.174265777885598"/>
    <n v="66.243648671026989"/>
    <n v="78.331692846785231"/>
    <n v="1.7255237111798172"/>
    <n v="-16.145960642907387"/>
    <n v="-6.6275791058023508"/>
    <n v="60.072369313755601"/>
    <n v="66.891262420755851"/>
    <s v="Resto"/>
    <n v="2024"/>
    <n v="3"/>
    <d v="2025-11-04T00:00:00"/>
    <x v="17"/>
    <x v="27"/>
  </r>
  <r>
    <n v="2025"/>
    <n v="9"/>
    <n v="10"/>
    <x v="62"/>
    <s v="MyT Cascos"/>
    <n v="10"/>
    <s v="4a44dc15364204a80fe80e9039455cc1608281820fe2b24f1e5233ade6af1dd5"/>
    <s v="1fdf26a6fd55ee3b01ed15163fbd21c844fce1e79898ad2d3ed4519ab872f9ee"/>
    <x v="8"/>
    <n v="43062.927009999999"/>
    <n v="36454.268509999994"/>
    <n v="44321.918580000005"/>
    <n v="36841.956519999992"/>
    <n v="2812.3127999999997"/>
    <n v="18440.43374"/>
    <n v="78497.700729999997"/>
    <n v="33518.133380000007"/>
    <n v="35081594.755000003"/>
    <n v="34439164.060000002"/>
    <n v="141.197"/>
    <n v="136.08000000000001"/>
    <n v="0"/>
    <n v="0"/>
    <n v="284.10136999999997"/>
    <n v="214.99914000000001"/>
    <n v="811.28868999999997"/>
    <n v="-262.80732"/>
    <n v="0"/>
    <n v="0"/>
    <n v="0"/>
    <n v="0"/>
    <n v="0"/>
    <n v="0"/>
    <s v="MyT Cascos"/>
    <s v="Daños Sin Autos"/>
    <s v="Maritimo y Transportes"/>
    <x v="18"/>
    <x v="1"/>
    <n v="4871025.2412999999"/>
    <n v="4592296.0130699994"/>
    <n v="770211891.61088026"/>
    <n v="686509089.51392007"/>
    <n v="736376107.87258017"/>
    <n v="657385268.86126006"/>
    <n v="9273622.9556900002"/>
    <n v="5743535.6412700005"/>
    <n v="-3535315.863200001"/>
    <n v="5844440.7108500013"/>
    <n v="200995.57847000001"/>
    <n v="193907.30196000001"/>
    <n v="0.46435926083859119"/>
    <n v="0.63470083215047812"/>
    <n v="6608.658500000005"/>
    <n v="18.128627373738524"/>
    <n v="21.424813091810098"/>
    <n v="18.799843090756806"/>
    <n v="0.88406290004170007"/>
    <n v="0.79381356093441213"/>
    <n v="5.591049356552376E-3"/>
    <n v="5.8479527716360198E-3"/>
    <n v="5.3100926217613939E-3"/>
    <n v="5.5453430791272563E-3"/>
    <m/>
    <m/>
    <m/>
    <n v="0"/>
    <m/>
    <n v="0"/>
    <m/>
    <n v="0"/>
    <m/>
    <n v="-84.74920471149396"/>
    <n v="6.5307051686173807"/>
    <n v="50.585115251843526"/>
    <n v="-7.9549124005412836E-2"/>
    <n v="32.14070065582586"/>
    <n v="-408.70094866459573"/>
    <n v="35.018529593947619"/>
    <n v="-81.808657384429011"/>
    <s v="Medianas"/>
    <n v="2024"/>
    <n v="3"/>
    <d v="2025-11-04T00:00:00"/>
    <x v="18"/>
    <x v="8"/>
  </r>
  <r>
    <n v="2025"/>
    <n v="9"/>
    <n v="10"/>
    <x v="62"/>
    <s v="RC General"/>
    <n v="10"/>
    <s v="4a44dc15364204a80fe80e9039455cc1608281820fe2b24f1e5233ade6af1dd5"/>
    <s v="1fdf26a6fd55ee3b01ed15163fbd21c844fce1e79898ad2d3ed4519ab872f9ee"/>
    <x v="27"/>
    <n v="204352.76022"/>
    <n v="221705.24806000001"/>
    <n v="292181.20441999997"/>
    <n v="323118.63643000001"/>
    <n v="122316.34879000003"/>
    <n v="144375.68804000004"/>
    <n v="193526.63869999998"/>
    <n v="170619.81002999999"/>
    <n v="35081594.755000003"/>
    <n v="34439164.060000002"/>
    <n v="141.197"/>
    <n v="136.08000000000001"/>
    <n v="355.84214000000003"/>
    <n v="143.90482"/>
    <n v="93979.618749999994"/>
    <n v="126652.90839"/>
    <n v="169423.12458999999"/>
    <n v="211413.85428"/>
    <n v="0"/>
    <n v="0"/>
    <n v="0"/>
    <n v="0"/>
    <n v="0"/>
    <n v="0"/>
    <s v="RC General"/>
    <s v="Daños Sin Autos"/>
    <s v="Responsabilidad Civil y Riesgos Profesionales"/>
    <x v="21"/>
    <x v="1"/>
    <n v="4871025.2412999999"/>
    <n v="4592296.0130699994"/>
    <n v="770211891.61088026"/>
    <n v="686509089.51392007"/>
    <n v="736376107.87258017"/>
    <n v="657385268.86126006"/>
    <n v="12779803.45988"/>
    <n v="11517178.810919996"/>
    <n v="5456545.1292399997"/>
    <n v="4845520.4425199972"/>
    <n v="208076.23493999999"/>
    <n v="223358.8371"/>
    <n v="1.5990289745967567"/>
    <n v="1.9249961444532795"/>
    <n v="-17352.487840000016"/>
    <n v="-7.8268277326948628"/>
    <n v="98.210523791400945"/>
    <n v="99.259671539541699"/>
    <n v="4.19527204431939"/>
    <n v="4.8277647483744772"/>
    <n v="2.653201832454196E-2"/>
    <n v="2.7751139402170891E-2"/>
    <n v="3.2294583050164347E-2"/>
    <n v="3.3725314296142297E-2"/>
    <m/>
    <m/>
    <m/>
    <n v="0"/>
    <m/>
    <n v="0"/>
    <m/>
    <n v="0"/>
    <m/>
    <n v="-15.279123202438594"/>
    <n v="59.855491385738048"/>
    <n v="65.12055501768171"/>
    <n v="2.2416445918231878"/>
    <n v="-25.797504420024641"/>
    <n v="-19.86186280601402"/>
    <n v="55.470360954225399"/>
    <n v="59.907572671306006"/>
    <s v="Resto"/>
    <n v="2024"/>
    <n v="3"/>
    <d v="2025-11-04T00:00:00"/>
    <x v="21"/>
    <x v="27"/>
  </r>
  <r>
    <n v="2025"/>
    <n v="9"/>
    <n v="10"/>
    <x v="62"/>
    <s v="Responsabilidad Civil y Riesgos Profesionales"/>
    <n v="10"/>
    <s v="4a44dc15364204a80fe80e9039455cc1608281820fe2b24f1e5233ade6af1dd5"/>
    <s v="1fdf26a6fd55ee3b01ed15163fbd21c844fce1e79898ad2d3ed4519ab872f9ee"/>
    <x v="17"/>
    <n v="208076.23493999999"/>
    <n v="223358.8371"/>
    <n v="297556.12550999998"/>
    <n v="325226.59557"/>
    <n v="122310.24649000003"/>
    <n v="144475.34159000005"/>
    <n v="193529.55022999996"/>
    <n v="170601.86782000004"/>
    <n v="35081594.755000003"/>
    <n v="34439164.060000002"/>
    <n v="141.197"/>
    <n v="136.08000000000001"/>
    <n v="355.84214000000003"/>
    <n v="143.90482"/>
    <n v="93973.51645000001"/>
    <n v="126752.56194"/>
    <n v="174331.39405999999"/>
    <n v="213634.198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4871025.2412999999"/>
    <n v="4592296.0130699994"/>
    <n v="770211891.61088026"/>
    <n v="686509089.51392007"/>
    <n v="736376107.87258017"/>
    <n v="657385268.86126006"/>
    <n v="16329723.705329999"/>
    <n v="14886594.835909994"/>
    <n v="6466126.8833499998"/>
    <n v="5654617.5786299994"/>
    <n v="208076.23493999999"/>
    <n v="223358.8371"/>
    <n v="1.2742177313880956"/>
    <n v="1.5004024732452956"/>
    <n v="-15282.602160000009"/>
    <n v="-6.8421748422507367"/>
    <n v="100"/>
    <n v="100"/>
    <n v="4.2717133382061414"/>
    <n v="4.8637726414914226"/>
    <n v="2.7015453436432069E-2"/>
    <n v="2.825678789893666E-2"/>
    <n v="3.2535452263006207E-2"/>
    <n v="3.3976854620869135E-2"/>
    <m/>
    <m/>
    <m/>
    <n v="0"/>
    <m/>
    <n v="0"/>
    <m/>
    <n v="0"/>
    <m/>
    <n v="-15.341784179961538"/>
    <n v="58.781458884657788"/>
    <n v="64.683064912859024"/>
    <n v="1.8915534553604829"/>
    <n v="-25.860657164086653"/>
    <n v="-18.397243656654638"/>
    <n v="53.905102380846536"/>
    <n v="59.331587885568773"/>
    <s v="Resto"/>
    <n v="2024"/>
    <n v="3"/>
    <d v="2025-11-04T00:00:00"/>
    <x v="22"/>
    <x v="17"/>
  </r>
  <r>
    <n v="2025"/>
    <n v="9"/>
    <n v="10"/>
    <x v="62"/>
    <s v="RC Viajero"/>
    <n v="10"/>
    <s v="4a44dc15364204a80fe80e9039455cc1608281820fe2b24f1e5233ade6af1dd5"/>
    <s v="1fdf26a6fd55ee3b01ed15163fbd21c844fce1e79898ad2d3ed4519ab872f9ee"/>
    <x v="28"/>
    <n v="3723.4747200000002"/>
    <n v="1653.5890400000001"/>
    <n v="5374.9210899999998"/>
    <n v="2107.9591399999999"/>
    <n v="18.444999999999997"/>
    <n v="99.742399999999989"/>
    <n v="20.251010000000004"/>
    <n v="-10.257599999999996"/>
    <n v="35081594.755000003"/>
    <n v="34439164.060000002"/>
    <n v="141.197"/>
    <n v="136.08000000000001"/>
    <n v="0"/>
    <n v="0"/>
    <n v="18.445"/>
    <n v="99.742399999999989"/>
    <n v="4908.2694700000002"/>
    <n v="2220.3437200000003"/>
    <n v="0"/>
    <n v="0"/>
    <n v="0"/>
    <n v="0"/>
    <n v="0"/>
    <n v="0"/>
    <s v="RC Viajero"/>
    <s v="Daños Sin Autos"/>
    <s v="Responsabilidad Civil y Riesgos Profesionales"/>
    <x v="32"/>
    <x v="1"/>
    <n v="4871025.2412999999"/>
    <n v="4592296.0130699994"/>
    <n v="770211891.61088026"/>
    <n v="686509089.51392007"/>
    <n v="736376107.87258017"/>
    <n v="657385268.86126006"/>
    <n v="304582.73243999993"/>
    <n v="245659.01942999996"/>
    <n v="39777.686930000003"/>
    <n v="73049.030719999995"/>
    <n v="208076.23493999999"/>
    <n v="223358.8371"/>
    <n v="1.2224838519805095"/>
    <n v="0.67312368332203121"/>
    <n v="2069.8856800000003"/>
    <n v="125.17533860771115"/>
    <n v="1.7894762085990674"/>
    <n v="0.74032846045830347"/>
    <n v="7.6441293886751929E-2"/>
    <n v="3.6007893116945612E-2"/>
    <n v="4.8343511189011105E-4"/>
    <n v="5.0564849676577189E-4"/>
    <n v="2.4086921284186013E-4"/>
    <n v="2.5154032472683637E-4"/>
    <m/>
    <m/>
    <m/>
    <n v="0"/>
    <m/>
    <n v="0"/>
    <m/>
    <n v="0"/>
    <m/>
    <n v="-81.507362967003004"/>
    <n v="0.49537062520999198"/>
    <n v="6.0318735542659363"/>
    <n v="4.6370217635980565E-2"/>
    <n v="-81.50736296700299"/>
    <n v="121.05899306437111"/>
    <n v="0.37579436322187093"/>
    <n v="4.4922053780033648"/>
    <s v="Medianas"/>
    <n v="2024"/>
    <n v="3"/>
    <d v="2025-11-04T00:00:00"/>
    <x v="32"/>
    <x v="28"/>
  </r>
  <r>
    <n v="2025"/>
    <n v="9"/>
    <n v="10"/>
    <x v="62"/>
    <s v="RC Aviones y Barcos"/>
    <n v="10"/>
    <s v="4a44dc15364204a80fe80e9039455cc1608281820fe2b24f1e5233ade6af1dd5"/>
    <s v="1fdf26a6fd55ee3b01ed15163fbd21c844fce1e79898ad2d3ed4519ab872f9ee"/>
    <x v="17"/>
    <n v="0"/>
    <n v="0"/>
    <n v="0"/>
    <n v="0"/>
    <n v="-24.5473"/>
    <n v="-8.8849999999999998E-2"/>
    <n v="-17.339479999999998"/>
    <n v="-7.6846100000000002"/>
    <n v="0"/>
    <n v="0"/>
    <n v="0"/>
    <n v="0"/>
    <n v="0"/>
    <n v="0"/>
    <n v="-24.5473"/>
    <n v="-8.8849999999999998E-2"/>
    <n v="0"/>
    <n v="0"/>
    <n v="0"/>
    <n v="0"/>
    <n v="0"/>
    <n v="0"/>
    <n v="0"/>
    <n v="0"/>
    <s v="RC Aviones y Barcos"/>
    <s v="Daños Sin Autos"/>
    <s v="Responsabilidad Civil y Riesgos Profesionales"/>
    <x v="20"/>
    <x v="1"/>
    <n v="4871025.2412999999"/>
    <n v="4592296.0130699994"/>
    <n v="770211891.61088026"/>
    <n v="686509089.51392007"/>
    <n v="736376107.87258017"/>
    <n v="657385268.86126006"/>
    <n v="1654428.4389900002"/>
    <n v="1753080.82653"/>
    <n v="526599.48598999996"/>
    <n v="-6953.7859100000169"/>
    <n v="208076.23493999999"/>
    <n v="223358.8371"/>
    <m/>
    <m/>
    <m/>
    <m/>
    <m/>
    <m/>
    <m/>
    <m/>
    <m/>
    <m/>
    <m/>
    <m/>
    <m/>
    <m/>
    <m/>
    <n v="0"/>
    <m/>
    <n v="0"/>
    <m/>
    <n v="0"/>
    <m/>
    <n v="27527.799662352278"/>
    <m/>
    <m/>
    <n v="-4.6614743563320061E-3"/>
    <n v="27527.799662352278"/>
    <m/>
    <m/>
    <m/>
    <s v="Resto"/>
    <n v="2024"/>
    <n v="3"/>
    <d v="2025-11-04T00:00:00"/>
    <x v="20"/>
    <x v="17"/>
  </r>
  <r>
    <n v="2025"/>
    <n v="9"/>
    <n v="10"/>
    <x v="62"/>
    <s v="Tecnicos"/>
    <n v="10"/>
    <s v="4a44dc15364204a80fe80e9039455cc1608281820fe2b24f1e5233ade6af1dd5"/>
    <s v="1fdf26a6fd55ee3b01ed15163fbd21c844fce1e79898ad2d3ed4519ab872f9ee"/>
    <x v="14"/>
    <n v="285385.32043999998"/>
    <n v="320744.43291999999"/>
    <n v="393392.86083000002"/>
    <n v="422178.21272999997"/>
    <n v="161876.17831000002"/>
    <n v="72031.183619999982"/>
    <n v="239839.26671999996"/>
    <n v="77128.295389999985"/>
    <n v="35081594.755000003"/>
    <n v="34439164.060000002"/>
    <n v="141.197"/>
    <n v="136.08000000000001"/>
    <n v="0"/>
    <n v="0"/>
    <n v="92783.691040000005"/>
    <n v="-71450.360819999987"/>
    <n v="88812.24106"/>
    <n v="135407.97003999999"/>
    <n v="0"/>
    <n v="0"/>
    <n v="0"/>
    <n v="0"/>
    <n v="0"/>
    <n v="0"/>
    <s v="Tecnicos"/>
    <s v="Daños Sin Autos"/>
    <s v="Diversos"/>
    <x v="7"/>
    <x v="1"/>
    <n v="4871025.2412999999"/>
    <n v="4592296.0130699994"/>
    <n v="770211891.61088026"/>
    <n v="686509089.51392007"/>
    <n v="736376107.87258017"/>
    <n v="657385268.86126006"/>
    <n v="14178888.769369997"/>
    <n v="13386827.930269996"/>
    <n v="4549067.9512800006"/>
    <n v="4465912.8475300027"/>
    <n v="371166.34045999998"/>
    <n v="387174.02859"/>
    <n v="2.0127481432572121"/>
    <n v="2.3959703866420803"/>
    <n v="-35359.112480000011"/>
    <n v="-11.024076757341339"/>
    <n v="76.888793333552698"/>
    <n v="82.842445317956489"/>
    <n v="5.8588347689168438"/>
    <n v="6.984402399303935"/>
    <n v="3.7052832285297911E-2"/>
    <n v="3.8755374785921497E-2"/>
    <n v="4.6721075921529569E-2"/>
    <n v="4.8790937082542458E-2"/>
    <m/>
    <m/>
    <m/>
    <n v="0"/>
    <m/>
    <n v="0"/>
    <m/>
    <n v="0"/>
    <m/>
    <n v="124.73069325637725"/>
    <n v="56.721970863961523"/>
    <n v="22.457500809676091"/>
    <n v="3.5584471378241749"/>
    <n v="-229.85755421689697"/>
    <n v="-34.411363648857183"/>
    <n v="104.47173715312168"/>
    <n v="-52.766732119899075"/>
    <s v="Medianas"/>
    <n v="2024"/>
    <n v="3"/>
    <d v="2025-11-04T00:00:00"/>
    <x v="7"/>
    <x v="14"/>
  </r>
  <r>
    <n v="2025"/>
    <n v="9"/>
    <n v="10"/>
    <x v="62"/>
    <s v="Diversos"/>
    <n v="10"/>
    <s v="4a44dc15364204a80fe80e9039455cc1608281820fe2b24f1e5233ade6af1dd5"/>
    <s v="1fdf26a6fd55ee3b01ed15163fbd21c844fce1e79898ad2d3ed4519ab872f9ee"/>
    <x v="17"/>
    <n v="371166.34045999998"/>
    <n v="387174.02859"/>
    <n v="505070.26217"/>
    <n v="580193.03041000001"/>
    <n v="227579.88882999998"/>
    <n v="135669.84385999999"/>
    <n v="313881.97772000014"/>
    <n v="155775.81685"/>
    <n v="35081594.755000003"/>
    <n v="34439164.060000002"/>
    <n v="141.197"/>
    <n v="136.08000000000001"/>
    <n v="0"/>
    <n v="0"/>
    <n v="153552.24685"/>
    <n v="-9881.4192899999998"/>
    <n v="184698.18978000002"/>
    <n v="235987.36536000003"/>
    <n v="0"/>
    <n v="0"/>
    <n v="0"/>
    <n v="0"/>
    <n v="0"/>
    <n v="0"/>
    <s v="Diversos"/>
    <s v="Daños Sin Autos"/>
    <s v="Diversos"/>
    <x v="6"/>
    <x v="1"/>
    <n v="4871025.2412999999"/>
    <n v="4592296.0130699994"/>
    <n v="770211891.61088026"/>
    <n v="686509089.51392007"/>
    <n v="736376107.87258017"/>
    <n v="657385268.86126006"/>
    <n v="28533293.443849999"/>
    <n v="24344761.40859"/>
    <n v="7125790.0811699983"/>
    <n v="6803443.1380700013"/>
    <n v="371166.34045999998"/>
    <n v="387174.02859"/>
    <n v="1.3008184323005318"/>
    <n v="1.590379228170979"/>
    <n v="-16007.688130000024"/>
    <n v="-4.1344942966077491"/>
    <n v="100"/>
    <n v="100"/>
    <n v="7.6198812790578261"/>
    <n v="8.430946687410291"/>
    <n v="4.8190159682384832E-2"/>
    <n v="5.0404451813668191E-2"/>
    <n v="5.6397509443631248E-2"/>
    <n v="5.8896060944698833E-2"/>
    <m/>
    <m/>
    <m/>
    <n v="0"/>
    <m/>
    <n v="0"/>
    <m/>
    <n v="0"/>
    <m/>
    <n v="67.745375357580201"/>
    <n v="61.314797173674727"/>
    <n v="35.041049719703253"/>
    <n v="3.1937495525076312"/>
    <n v="-1653.9493097453615"/>
    <n v="-21.733865074411117"/>
    <n v="83.13684450990074"/>
    <n v="-4.1872662440744826"/>
    <s v="Resto"/>
    <n v="2024"/>
    <n v="3"/>
    <d v="2025-11-04T00:00:00"/>
    <x v="6"/>
    <x v="17"/>
  </r>
  <r>
    <n v="2025"/>
    <n v="9"/>
    <n v="10"/>
    <x v="62"/>
    <s v="Miscelaneos"/>
    <n v="10"/>
    <s v="4a44dc15364204a80fe80e9039455cc1608281820fe2b24f1e5233ade6af1dd5"/>
    <s v="1fdf26a6fd55ee3b01ed15163fbd21c844fce1e79898ad2d3ed4519ab872f9ee"/>
    <x v="26"/>
    <n v="85781.020019999996"/>
    <n v="66429.595669999995"/>
    <n v="111677.40134"/>
    <n v="158014.81767999998"/>
    <n v="65703.710519999993"/>
    <n v="63638.660240000005"/>
    <n v="74042.710999999996"/>
    <n v="78647.521459999989"/>
    <n v="35081594.755000003"/>
    <n v="34439164.060000002"/>
    <n v="141.197"/>
    <n v="136.08000000000001"/>
    <n v="0"/>
    <n v="0"/>
    <n v="60768.555810000005"/>
    <n v="61568.941530000004"/>
    <n v="95885.94872"/>
    <n v="100579.39532"/>
    <n v="0"/>
    <n v="0"/>
    <n v="0"/>
    <n v="0"/>
    <n v="0"/>
    <n v="0"/>
    <s v="Miscelaneos"/>
    <s v="Daños Sin Autos"/>
    <s v="Diversos"/>
    <x v="8"/>
    <x v="1"/>
    <n v="4871025.2412999999"/>
    <n v="4592296.0130699994"/>
    <n v="770211891.61088026"/>
    <n v="686509089.51392007"/>
    <n v="736376107.87258017"/>
    <n v="657385268.86126006"/>
    <n v="14354404.674479999"/>
    <n v="10957933.478320003"/>
    <n v="2576722.12989"/>
    <n v="2337530.29054"/>
    <n v="371166.34045999998"/>
    <n v="387174.02859"/>
    <n v="0.59759371402219086"/>
    <n v="0.60622375378924587"/>
    <n v="19351.424350000001"/>
    <n v="29.130727283260004"/>
    <n v="23.111206666447302"/>
    <n v="17.157554682043504"/>
    <n v="1.761046510140982"/>
    <n v="1.4465442881063562"/>
    <n v="1.1137327397086921E-2"/>
    <n v="1.16490770277467E-2"/>
    <n v="9.6764335221016812E-3"/>
    <n v="1.0105123862156369E-2"/>
    <m/>
    <m/>
    <m/>
    <n v="0"/>
    <m/>
    <n v="0"/>
    <m/>
    <n v="0"/>
    <m/>
    <n v="3.2449619024223386"/>
    <n v="76.594694845877399"/>
    <n v="95.79865660501018"/>
    <n v="2.5498950685382935"/>
    <n v="-1.2999829136416174"/>
    <n v="-4.6664096409284266"/>
    <n v="63.375871669635821"/>
    <n v="61.214268920701251"/>
    <s v="Resto"/>
    <n v="2024"/>
    <n v="3"/>
    <d v="2025-11-04T00:00:00"/>
    <x v="8"/>
    <x v="26"/>
  </r>
  <r>
    <n v="2025"/>
    <n v="9"/>
    <n v="10"/>
    <x v="62"/>
    <s v="Huracan y Otros Riesgos Hidrometeorologicos"/>
    <n v="10"/>
    <s v="4a44dc15364204a80fe80e9039455cc1608281820fe2b24f1e5233ade6af1dd5"/>
    <s v="1fdf26a6fd55ee3b01ed15163fbd21c844fce1e79898ad2d3ed4519ab872f9ee"/>
    <x v="12"/>
    <n v="295167.49319999997"/>
    <n v="233005.43956"/>
    <n v="389628.24049"/>
    <n v="311554.97062000004"/>
    <n v="35716.301269999996"/>
    <n v="-185626.2512"/>
    <n v="2490.6989600000093"/>
    <n v="1044453.4109400001"/>
    <n v="35081594.755000003"/>
    <n v="34439164.060000002"/>
    <n v="141.197"/>
    <n v="136.08000000000001"/>
    <n v="0"/>
    <n v="0"/>
    <n v="-1382.23164"/>
    <n v="35875.99181"/>
    <n v="37934.843549999998"/>
    <n v="5108.9191000000001"/>
    <n v="0"/>
    <n v="0"/>
    <n v="0"/>
    <n v="0"/>
    <n v="0"/>
    <n v="0"/>
    <s v="Huracan y Otros Riesgos Hidrometeorologicos"/>
    <s v="Daños Sin Autos"/>
    <s v="Riesgos Catastroficos"/>
    <x v="14"/>
    <x v="1"/>
    <n v="4871025.2412999999"/>
    <n v="4592296.0130699994"/>
    <n v="770211891.61088026"/>
    <n v="686509089.51392007"/>
    <n v="736376107.87258017"/>
    <n v="657385268.86126006"/>
    <n v="20015897.230140001"/>
    <n v="17829353.362780001"/>
    <n v="3531534.8595499997"/>
    <n v="3750519.8539799992"/>
    <n v="469833.78305000003"/>
    <n v="386620.56776000001"/>
    <n v="1.4746653113083326"/>
    <n v="1.3068642189032769"/>
    <n v="62162.053639999969"/>
    <n v="26.678370151952159"/>
    <n v="62.823812132851252"/>
    <n v="60.267212608471809"/>
    <n v="6.0596584615772677"/>
    <n v="5.0738331957881204"/>
    <n v="3.8322894831273512E-2"/>
    <n v="4.0083795501289494E-2"/>
    <n v="3.3940619741098917E-2"/>
    <n v="3.5444274552062616E-2"/>
    <m/>
    <m/>
    <m/>
    <n v="0"/>
    <m/>
    <n v="0"/>
    <m/>
    <n v="0"/>
    <m/>
    <n v="-119.24097536803566"/>
    <n v="12.100350510413184"/>
    <n v="-79.666059105972238"/>
    <n v="1.0113534961552408"/>
    <n v="-103.85280397910761"/>
    <n v="642.52190742264827"/>
    <n v="-3.6436993292937938"/>
    <n v="702.22274238008583"/>
    <s v="Medianas"/>
    <n v="2024"/>
    <n v="3"/>
    <d v="2025-11-04T00:00:00"/>
    <x v="14"/>
    <x v="12"/>
  </r>
  <r>
    <n v="2025"/>
    <n v="9"/>
    <n v="10"/>
    <x v="62"/>
    <s v="Otros Riesgos Catastroficos"/>
    <n v="10"/>
    <s v="4a44dc15364204a80fe80e9039455cc1608281820fe2b24f1e5233ade6af1dd5"/>
    <s v="1fdf26a6fd55ee3b01ed15163fbd21c844fce1e79898ad2d3ed4519ab872f9ee"/>
    <x v="13"/>
    <n v="0"/>
    <n v="0"/>
    <n v="0"/>
    <n v="0"/>
    <n v="0"/>
    <n v="-215.92867000000001"/>
    <n v="215.92867000000001"/>
    <n v="18.515780000000007"/>
    <n v="0"/>
    <n v="0"/>
    <n v="0"/>
    <n v="0"/>
    <n v="0"/>
    <n v="0"/>
    <n v="0"/>
    <n v="-215.92867000000001"/>
    <n v="0"/>
    <n v="0"/>
    <n v="0"/>
    <n v="0"/>
    <n v="0"/>
    <n v="0"/>
    <n v="0"/>
    <n v="0"/>
    <s v="Otros Riesgos Catastroficos"/>
    <s v="Daños Sin Autos"/>
    <s v="Riesgos Catastroficos"/>
    <x v="34"/>
    <x v="1"/>
    <n v="4871025.2412999999"/>
    <n v="4592296.0130699994"/>
    <n v="770211891.61088026"/>
    <n v="686509089.51392007"/>
    <n v="736376107.87258017"/>
    <n v="657385268.86126006"/>
    <n v="-0.15603"/>
    <n v="165.67907"/>
    <n v="-22650.848019999998"/>
    <n v="17371.837670000001"/>
    <n v="469833.78305000003"/>
    <n v="386620.567760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3"/>
    <d v="2025-11-04T00:00:00"/>
    <x v="34"/>
    <x v="13"/>
  </r>
  <r>
    <n v="2025"/>
    <n v="9"/>
    <n v="10"/>
    <x v="62"/>
    <s v="Riesgos Catastroficos"/>
    <n v="10"/>
    <s v="4a44dc15364204a80fe80e9039455cc1608281820fe2b24f1e5233ade6af1dd5"/>
    <s v="1fdf26a6fd55ee3b01ed15163fbd21c844fce1e79898ad2d3ed4519ab872f9ee"/>
    <x v="17"/>
    <n v="469833.78305000003"/>
    <n v="386620.56776000001"/>
    <n v="644610.8483800001"/>
    <n v="531938.14335999999"/>
    <n v="39095.761449999998"/>
    <n v="-177868.90616999997"/>
    <n v="4144.3576900000089"/>
    <n v="1049411.68545"/>
    <n v="35081594.755000003"/>
    <n v="34439164.060000002"/>
    <n v="141.197"/>
    <n v="136.08000000000001"/>
    <n v="0"/>
    <n v="0"/>
    <n v="343.25196999999997"/>
    <n v="36483.666960000002"/>
    <n v="35629.819840000004"/>
    <n v="15120.428460000001"/>
    <n v="0"/>
    <n v="0"/>
    <n v="0"/>
    <n v="0"/>
    <n v="0"/>
    <n v="0"/>
    <s v="Riesgos Catastroficos"/>
    <s v="Daños Sin Autos"/>
    <s v="Riesgos Catastroficos"/>
    <x v="15"/>
    <x v="1"/>
    <n v="4871025.2412999999"/>
    <n v="4592296.0130699994"/>
    <n v="770211891.61088026"/>
    <n v="686509089.51392007"/>
    <n v="736376107.87258017"/>
    <n v="657385268.86126006"/>
    <n v="33259292.609760001"/>
    <n v="29883949.022059996"/>
    <n v="4197920.345660001"/>
    <n v="3819120.5799400005"/>
    <n v="469833.78305000003"/>
    <n v="386620.56776000001"/>
    <n v="1.4126391338585669"/>
    <n v="1.2937398851624364"/>
    <n v="83213.215290000022"/>
    <n v="21.523225153829827"/>
    <n v="100"/>
    <n v="100"/>
    <n v="9.6454803614322646"/>
    <n v="8.4188947458885597"/>
    <n v="6.100058804173402E-2"/>
    <n v="6.3803507206034754E-2"/>
    <n v="5.6316889851195574E-2"/>
    <n v="5.8811869701570013E-2"/>
    <m/>
    <m/>
    <m/>
    <n v="0"/>
    <m/>
    <n v="0"/>
    <m/>
    <n v="0"/>
    <m/>
    <n v="-121.98009887834687"/>
    <n v="8.3211899315123112"/>
    <n v="-46.006064085140579"/>
    <n v="0.93131260793023285"/>
    <n v="-99.059162637417074"/>
    <n v="135.6402792040987"/>
    <n v="0.96338396192126219"/>
    <n v="241.28725622104494"/>
    <s v="Resto"/>
    <n v="2024"/>
    <n v="3"/>
    <d v="2025-11-04T00:00:00"/>
    <x v="15"/>
    <x v="17"/>
  </r>
  <r>
    <n v="2025"/>
    <n v="9"/>
    <n v="10"/>
    <x v="62"/>
    <s v="Terremoto y Erupcion Volcanica"/>
    <n v="10"/>
    <s v="4a44dc15364204a80fe80e9039455cc1608281820fe2b24f1e5233ade6af1dd5"/>
    <s v="1fdf26a6fd55ee3b01ed15163fbd21c844fce1e79898ad2d3ed4519ab872f9ee"/>
    <x v="7"/>
    <n v="174666.28985"/>
    <n v="153615.12819999998"/>
    <n v="254982.60789000004"/>
    <n v="220383.17273999998"/>
    <n v="3379.46018"/>
    <n v="7973.2736999999997"/>
    <n v="1437.7300600000001"/>
    <n v="4939.7587300000005"/>
    <n v="35081594.755000003"/>
    <n v="34439164.060000002"/>
    <n v="141.197"/>
    <n v="136.08000000000001"/>
    <n v="0"/>
    <n v="0"/>
    <n v="1725.48361"/>
    <n v="823.60381999999993"/>
    <n v="-2305.0237099999999"/>
    <n v="10011.50936"/>
    <n v="0"/>
    <n v="0"/>
    <n v="0"/>
    <n v="0"/>
    <n v="0"/>
    <n v="0"/>
    <s v="Terremoto y Erupcion Volcanica"/>
    <s v="Daños Sin Autos"/>
    <s v="Riesgos Catastroficos"/>
    <x v="16"/>
    <x v="1"/>
    <n v="4871025.2412999999"/>
    <n v="4592296.0130699994"/>
    <n v="770211891.61088026"/>
    <n v="686509089.51392007"/>
    <n v="736376107.87258017"/>
    <n v="657385268.86126006"/>
    <n v="13243395.535650002"/>
    <n v="12054429.980210001"/>
    <n v="689036.33412999962"/>
    <n v="51228.88828999993"/>
    <n v="469833.78305000003"/>
    <n v="386620.56776000001"/>
    <n v="1.3188935524867049"/>
    <n v="1.2743458500500895"/>
    <n v="21051.161650000024"/>
    <n v="13.703833663174336"/>
    <n v="37.176187867148727"/>
    <n v="39.732787391528191"/>
    <n v="3.5858218998549947"/>
    <n v="3.3450615501004388"/>
    <n v="2.2677693210460502E-2"/>
    <n v="2.3719711704745263E-2"/>
    <n v="2.2376270110096651E-2"/>
    <n v="2.3367595149507397E-2"/>
    <m/>
    <m/>
    <m/>
    <n v="0"/>
    <m/>
    <n v="0"/>
    <m/>
    <n v="0"/>
    <m/>
    <n v="-57.615148969487898"/>
    <n v="1.9348096206212511"/>
    <n v="5.1904221891604045"/>
    <n v="0.4904618251034642"/>
    <n v="109.50408049345862"/>
    <n v="-123.02373825079258"/>
    <n v="-74.85752109682204"/>
    <n v="8.2265699444943614"/>
    <s v="Resto"/>
    <n v="2024"/>
    <n v="3"/>
    <d v="2025-11-04T00:00:00"/>
    <x v="16"/>
    <x v="7"/>
  </r>
  <r>
    <n v="2025"/>
    <n v="9"/>
    <n v="10"/>
    <x v="62"/>
    <s v="GMM. Individual"/>
    <n v="10"/>
    <s v="4a44dc15364204a80fe80e9039455cc1608281820fe2b24f1e5233ade6af1dd5"/>
    <s v="1fdf26a6fd55ee3b01ed15163fbd21c844fce1e79898ad2d3ed4519ab872f9ee"/>
    <x v="7"/>
    <n v="140836.50366999998"/>
    <n v="151587.36311999999"/>
    <n v="190153.88342999999"/>
    <n v="197629.84224"/>
    <n v="87342.89662"/>
    <n v="100181.27262"/>
    <n v="112184.70502000002"/>
    <n v="147283.27238000004"/>
    <n v="35081594.755000003"/>
    <n v="34439164.060000002"/>
    <n v="141.197"/>
    <n v="136.08000000000001"/>
    <n v="0"/>
    <n v="0"/>
    <n v="71872.023419999998"/>
    <n v="87499.008260000002"/>
    <n v="145745.45906999998"/>
    <n v="151184.49880999999"/>
    <n v="0"/>
    <n v="0"/>
    <n v="0"/>
    <n v="0"/>
    <n v="0"/>
    <n v="0"/>
    <s v="GMM. Individual"/>
    <s v="Accidentes y Enfermedades"/>
    <s v="Gastos Medicos"/>
    <x v="38"/>
    <x v="1"/>
    <n v="4871025.2412999999"/>
    <n v="4592296.0130699994"/>
    <n v="770211891.61088026"/>
    <n v="686509089.51392007"/>
    <n v="736376107.87258017"/>
    <n v="657385268.86126006"/>
    <n v="64432853.400370002"/>
    <n v="58098326.261530012"/>
    <n v="45110846.690220006"/>
    <n v="40981977.13877999"/>
    <n v="770466.15708999999"/>
    <n v="623285.96061000007"/>
    <n v="0.21857871603927947"/>
    <n v="0.26091519820662035"/>
    <n v="-10750.859450000018"/>
    <n v="-7.0921871247865091"/>
    <n v="18.279388701760787"/>
    <n v="24.320676655646768"/>
    <n v="2.8913113090831151"/>
    <n v="3.3009057492934173"/>
    <n v="1.8285423167830311E-2"/>
    <n v="1.9125621019519798E-2"/>
    <n v="2.2080896733258231E-2"/>
    <n v="2.3059135989247765E-2"/>
    <m/>
    <m/>
    <m/>
    <n v="0"/>
    <m/>
    <n v="0"/>
    <m/>
    <n v="0"/>
    <m/>
    <n v="-12.815145649723936"/>
    <n v="62.017228732585458"/>
    <n v="66.088142545691113"/>
    <n v="0.19361839342052489"/>
    <n v="-17.859613669637277"/>
    <n v="-3.5976173369701603"/>
    <n v="49.31338779171201"/>
    <n v="57.875647932638742"/>
    <s v="Resto"/>
    <n v="2024"/>
    <n v="3"/>
    <d v="2025-11-04T00:00:00"/>
    <x v="38"/>
    <x v="7"/>
  </r>
  <r>
    <n v="2025"/>
    <n v="9"/>
    <n v="10"/>
    <x v="62"/>
    <s v="GMM. Gpo y Col"/>
    <n v="10"/>
    <s v="4a44dc15364204a80fe80e9039455cc1608281820fe2b24f1e5233ade6af1dd5"/>
    <s v="1fdf26a6fd55ee3b01ed15163fbd21c844fce1e79898ad2d3ed4519ab872f9ee"/>
    <x v="14"/>
    <n v="458692.15007999999"/>
    <n v="319030.89843"/>
    <n v="740868.87656"/>
    <n v="509725.87702000007"/>
    <n v="413058.43384999997"/>
    <n v="261106.66445999997"/>
    <n v="511542.72285000008"/>
    <n v="338481.53023999999"/>
    <n v="35081594.755000003"/>
    <n v="34439164.060000002"/>
    <n v="141.197"/>
    <n v="136.08000000000001"/>
    <n v="0"/>
    <n v="0"/>
    <n v="377231.12013000005"/>
    <n v="254154.71119999999"/>
    <n v="501910.81883999996"/>
    <n v="372097.98345999996"/>
    <n v="0"/>
    <n v="0"/>
    <n v="0"/>
    <n v="0"/>
    <n v="0"/>
    <n v="0"/>
    <s v="GMM. Gpo y Col"/>
    <s v="Accidentes y Enfermedades"/>
    <s v="Gastos Medicos"/>
    <x v="29"/>
    <x v="1"/>
    <n v="4871025.2412999999"/>
    <n v="4592296.0130699994"/>
    <n v="770211891.61088026"/>
    <n v="686509089.51392007"/>
    <n v="736376107.87258017"/>
    <n v="657385268.86126006"/>
    <n v="68170459.903579995"/>
    <n v="59480952.036400005"/>
    <n v="49387857.180560008"/>
    <n v="46483201.02234"/>
    <n v="770466.15708999999"/>
    <n v="623285.96061000007"/>
    <n v="0.67286057733624238"/>
    <n v="0.53635809029210835"/>
    <n v="139661.25164999999"/>
    <n v="43.776716404992257"/>
    <n v="59.534367065835838"/>
    <n v="51.185317589661338"/>
    <n v="9.4167475502053097"/>
    <n v="6.9470891580598355"/>
    <n v="5.9554020792986717E-2"/>
    <n v="6.22904715642092E-2"/>
    <n v="4.6471474784971677E-2"/>
    <n v="4.8530277987919271E-2"/>
    <m/>
    <m/>
    <m/>
    <n v="0"/>
    <m/>
    <n v="0"/>
    <m/>
    <n v="0"/>
    <m/>
    <n v="58.195285709866717"/>
    <n v="90.051341357805853"/>
    <n v="81.843691549923818"/>
    <n v="0.83635625724735341"/>
    <n v="48.425783000004486"/>
    <n v="34.886734449060697"/>
    <n v="75.158993584128027"/>
    <n v="68.303168116287651"/>
    <s v="Medianas"/>
    <n v="2024"/>
    <n v="3"/>
    <d v="2025-11-04T00:00:00"/>
    <x v="29"/>
    <x v="14"/>
  </r>
  <r>
    <n v="2025"/>
    <n v="9"/>
    <n v="10"/>
    <x v="62"/>
    <s v="AP Gpo y Col"/>
    <n v="10"/>
    <s v="4a44dc15364204a80fe80e9039455cc1608281820fe2b24f1e5233ade6af1dd5"/>
    <s v="1fdf26a6fd55ee3b01ed15163fbd21c844fce1e79898ad2d3ed4519ab872f9ee"/>
    <x v="19"/>
    <n v="164918.40049999999"/>
    <n v="145272.73681999999"/>
    <n v="191278.95723"/>
    <n v="162949.99803999998"/>
    <n v="65086.932459999996"/>
    <n v="47783.39417"/>
    <n v="87946.777059999993"/>
    <n v="66437.153839999999"/>
    <n v="35081594.755000003"/>
    <n v="34439164.060000002"/>
    <n v="141.197"/>
    <n v="136.08000000000001"/>
    <n v="0"/>
    <n v="0"/>
    <n v="65086.932460000004"/>
    <n v="47783.39417"/>
    <n v="140180.66681999998"/>
    <n v="106623.31763999999"/>
    <n v="0"/>
    <n v="0"/>
    <n v="0"/>
    <n v="0"/>
    <n v="0"/>
    <n v="0"/>
    <s v="AP Gpo y Col"/>
    <s v="Accidentes y Enfermedades"/>
    <s v="Accidentes Personales"/>
    <x v="3"/>
    <x v="1"/>
    <n v="4871025.2412999999"/>
    <n v="4592296.0130699994"/>
    <n v="770211891.61088026"/>
    <n v="686509089.51392007"/>
    <n v="736376107.87258017"/>
    <n v="657385268.86126006"/>
    <n v="2314846.5560099999"/>
    <n v="2258296.9561299994"/>
    <n v="870337.63396000001"/>
    <n v="837886.56105000013"/>
    <n v="770466.15708999999"/>
    <n v="623285.96061000007"/>
    <n v="7.124377210741029"/>
    <n v="6.4328447339782606"/>
    <n v="19645.663679999998"/>
    <n v="13.523297013631641"/>
    <n v="21.405015519810235"/>
    <n v="23.307558007214517"/>
    <n v="3.3857020304823111"/>
    <n v="3.163400974295723"/>
    <n v="2.141208183050472E-2"/>
    <n v="2.2395946682253965E-2"/>
    <n v="2.1161079880655295E-2"/>
    <n v="2.2098568936849656E-2"/>
    <m/>
    <m/>
    <m/>
    <n v="0"/>
    <m/>
    <n v="0"/>
    <m/>
    <n v="0"/>
    <m/>
    <n v="36.212451188458552"/>
    <n v="39.466143415573569"/>
    <n v="32.892196578636742"/>
    <n v="7.4783543673570874"/>
    <n v="36.212451188458573"/>
    <n v="31.472805313845221"/>
    <n v="46.430748216924492"/>
    <n v="44.815144780370204"/>
    <s v="Grandes"/>
    <n v="2024"/>
    <n v="3"/>
    <d v="2025-11-04T00:00:00"/>
    <x v="3"/>
    <x v="19"/>
  </r>
  <r>
    <n v="2025"/>
    <n v="9"/>
    <n v="10"/>
    <x v="62"/>
    <s v="Accidentes Personales"/>
    <n v="10"/>
    <s v="4a44dc15364204a80fe80e9039455cc1608281820fe2b24f1e5233ade6af1dd5"/>
    <s v="1fdf26a6fd55ee3b01ed15163fbd21c844fce1e79898ad2d3ed4519ab872f9ee"/>
    <x v="8"/>
    <n v="170937.50334"/>
    <n v="152667.69906000001"/>
    <n v="198468.64515999999"/>
    <n v="174145.17499000003"/>
    <n v="67316.160570000007"/>
    <n v="47929.002099999998"/>
    <n v="90324.67001999999"/>
    <n v="66513.925690000004"/>
    <n v="35081594.755000003"/>
    <n v="34439164.060000002"/>
    <n v="141.197"/>
    <n v="136.08000000000001"/>
    <n v="0"/>
    <n v="0"/>
    <n v="67316.160569999993"/>
    <n v="47929.002099999998"/>
    <n v="146530.47974000001"/>
    <n v="115103.46764"/>
    <n v="0"/>
    <n v="0"/>
    <n v="0"/>
    <n v="0"/>
    <n v="0"/>
    <n v="0"/>
    <s v="Accidentes Personales"/>
    <s v="Accidentes y Enfermedades"/>
    <s v="Accidentes Personales"/>
    <x v="5"/>
    <x v="1"/>
    <n v="4871025.2412999999"/>
    <n v="4592296.0130699994"/>
    <n v="770211891.61088026"/>
    <n v="686509089.51392007"/>
    <n v="736376107.87258017"/>
    <n v="657385268.86126006"/>
    <n v="5244412.8470900012"/>
    <n v="5071348.0979000004"/>
    <n v="1202481.4765700002"/>
    <n v="1153504.7586699999"/>
    <n v="770466.15708999999"/>
    <n v="623285.96061000007"/>
    <n v="3.2594211844868224"/>
    <n v="3.0103967645845162"/>
    <n v="18269.804279999982"/>
    <n v="11.967039781492851"/>
    <n v="22.186244232403368"/>
    <n v="24.494005754691887"/>
    <n v="3.5092715572621316"/>
    <n v="3.3244307123385983"/>
    <n v="2.2193568445494676E-2"/>
    <n v="2.3213341865999052E-2"/>
    <n v="2.2238263322645262E-2"/>
    <n v="2.3223474314302023E-2"/>
    <m/>
    <m/>
    <m/>
    <n v="0"/>
    <m/>
    <n v="0"/>
    <m/>
    <n v="0"/>
    <m/>
    <n v="40.449743621931169"/>
    <n v="39.380568485375662"/>
    <n v="31.394330559186194"/>
    <n v="5.5981037447674415"/>
    <n v="40.449743621931148"/>
    <n v="27.303271347386151"/>
    <n v="45.94003970330548"/>
    <n v="41.639928911528315"/>
    <s v="Medianas"/>
    <n v="2024"/>
    <n v="3"/>
    <d v="2025-11-04T00:00:00"/>
    <x v="5"/>
    <x v="8"/>
  </r>
  <r>
    <n v="2025"/>
    <n v="9"/>
    <n v="10"/>
    <x v="62"/>
    <s v="Gastos Medicos"/>
    <n v="10"/>
    <s v="4a44dc15364204a80fe80e9039455cc1608281820fe2b24f1e5233ade6af1dd5"/>
    <s v="1fdf26a6fd55ee3b01ed15163fbd21c844fce1e79898ad2d3ed4519ab872f9ee"/>
    <x v="12"/>
    <n v="599528.65375000006"/>
    <n v="470618.26155"/>
    <n v="931022.75998999993"/>
    <n v="707355.71926000004"/>
    <n v="500401.33046999999"/>
    <n v="361287.93708"/>
    <n v="623727.42787000001"/>
    <n v="485764.80261999997"/>
    <n v="35081594.755000003"/>
    <n v="34439164.060000002"/>
    <n v="141.197"/>
    <n v="136.08000000000001"/>
    <n v="0"/>
    <n v="0"/>
    <n v="449103.14355000004"/>
    <n v="341653.71945999999"/>
    <n v="647656.27790999995"/>
    <n v="523282.48226999998"/>
    <n v="0"/>
    <n v="0"/>
    <n v="0"/>
    <n v="0"/>
    <n v="0"/>
    <n v="0"/>
    <s v="Gastos Medicos"/>
    <s v="Accidentes y Enfermedades"/>
    <s v="Gastos Medicos"/>
    <x v="28"/>
    <x v="1"/>
    <n v="4871025.2412999999"/>
    <n v="4592296.0130699994"/>
    <n v="770211891.61088026"/>
    <n v="686509089.51392007"/>
    <n v="736376107.87258017"/>
    <n v="657385268.86126006"/>
    <n v="132603313.30395003"/>
    <n v="117579278.29793002"/>
    <n v="94497674.830779999"/>
    <n v="87465178.161119998"/>
    <n v="770466.15708999999"/>
    <n v="623285.96061000007"/>
    <n v="0.45212192577403804"/>
    <n v="0.40025612366621005"/>
    <n v="128910.39220000006"/>
    <n v="27.391710592663475"/>
    <n v="77.813755767596632"/>
    <n v="75.505994245308102"/>
    <n v="12.308058859288426"/>
    <n v="10.247994907353252"/>
    <n v="7.7839443960817045E-2"/>
    <n v="8.1416092583729005E-2"/>
    <n v="6.8552371518229904E-2"/>
    <n v="7.1589413977167032E-2"/>
    <m/>
    <m/>
    <m/>
    <n v="0"/>
    <m/>
    <n v="0"/>
    <m/>
    <n v="0"/>
    <m/>
    <n v="38.504854193124103"/>
    <n v="83.465790557304103"/>
    <n v="76.768788336024997"/>
    <n v="0.52953824669875171"/>
    <n v="31.449803695926093"/>
    <n v="23.768002915072994"/>
    <n v="69.342822553849871"/>
    <n v="65.290494338336302"/>
    <s v="Medianas"/>
    <n v="2024"/>
    <n v="3"/>
    <d v="2025-11-04T00:00:00"/>
    <x v="28"/>
    <x v="12"/>
  </r>
  <r>
    <n v="2025"/>
    <n v="9"/>
    <n v="10"/>
    <x v="62"/>
    <s v="Accidentes y Enfermedades Total"/>
    <n v="10"/>
    <s v="4a44dc15364204a80fe80e9039455cc1608281820fe2b24f1e5233ade6af1dd5"/>
    <s v="1fdf26a6fd55ee3b01ed15163fbd21c844fce1e79898ad2d3ed4519ab872f9ee"/>
    <x v="27"/>
    <n v="770466.15708999999"/>
    <n v="623285.96061000007"/>
    <n v="1129491.40515"/>
    <n v="881500.89425000001"/>
    <n v="567717.49103999988"/>
    <n v="409216.93917999999"/>
    <n v="714052.09788999998"/>
    <n v="552278.72831000003"/>
    <n v="35081594.755000003"/>
    <n v="34439164.060000002"/>
    <n v="141.197"/>
    <n v="136.08000000000001"/>
    <n v="0"/>
    <n v="0"/>
    <n v="516419.30411999999"/>
    <n v="389582.72155999998"/>
    <n v="794186.75764999993"/>
    <n v="638385.94990999997"/>
    <n v="0"/>
    <n v="0"/>
    <n v="0"/>
    <n v="0"/>
    <n v="0"/>
    <n v="0"/>
    <s v="Accidentes y Enfermedades Total"/>
    <s v="Totales"/>
    <s v="Accidentes y Enfermedades Total"/>
    <x v="2"/>
    <x v="1"/>
    <n v="4871025.2412999999"/>
    <n v="4592296.0130699994"/>
    <n v="770211891.61088026"/>
    <n v="686509089.51392007"/>
    <n v="736376107.87258017"/>
    <n v="657385268.86126006"/>
    <n v="141339793.77810001"/>
    <n v="126298754.30562"/>
    <n v="98393742.550229996"/>
    <n v="90991856.303689986"/>
    <n v="770466.15708999999"/>
    <n v="623285.96061000007"/>
    <n v="0.54511623124313657"/>
    <n v="0.49350127326019505"/>
    <n v="147180.19647999993"/>
    <n v="23.613590836533049"/>
    <n v="100"/>
    <n v="100"/>
    <n v="15.817330416550558"/>
    <n v="13.572425619691852"/>
    <n v="0.10003301240631172"/>
    <n v="0.10462943444972804"/>
    <n v="9.0790634840875184E-2"/>
    <n v="9.4812888291469069E-2"/>
    <m/>
    <m/>
    <m/>
    <n v="0"/>
    <m/>
    <n v="0"/>
    <m/>
    <n v="0"/>
    <m/>
    <n v="38.732646839499751"/>
    <n v="73.684935518028666"/>
    <n v="65.654766037005857"/>
    <n v="0.57698536139143219"/>
    <n v="32.557034883916373"/>
    <n v="24.405425552044946"/>
    <n v="65.024920038718051"/>
    <n v="61.026205481953909"/>
    <s v="Resto"/>
    <n v="2024"/>
    <n v="3"/>
    <d v="2025-11-04T00:00:00"/>
    <x v="2"/>
    <x v="27"/>
  </r>
  <r>
    <n v="2025"/>
    <n v="9"/>
    <n v="10"/>
    <x v="62"/>
    <s v="AP Individual"/>
    <n v="10"/>
    <s v="4a44dc15364204a80fe80e9039455cc1608281820fe2b24f1e5233ade6af1dd5"/>
    <s v="1fdf26a6fd55ee3b01ed15163fbd21c844fce1e79898ad2d3ed4519ab872f9ee"/>
    <x v="17"/>
    <n v="6019.1028399999996"/>
    <n v="7394.9622399999998"/>
    <n v="7189.6879299999991"/>
    <n v="11195.176950000001"/>
    <n v="2229.22811"/>
    <n v="145.60792999999998"/>
    <n v="2377.8929600000001"/>
    <n v="76.771849999999972"/>
    <n v="35081594.755000003"/>
    <n v="34439164.060000002"/>
    <n v="141.197"/>
    <n v="136.08000000000001"/>
    <n v="0"/>
    <n v="0"/>
    <n v="2229.22811"/>
    <n v="145.60792999999998"/>
    <n v="6349.8129200000003"/>
    <n v="8480.15"/>
    <n v="0"/>
    <n v="0"/>
    <n v="0"/>
    <n v="0"/>
    <n v="0"/>
    <n v="0"/>
    <s v="AP Individual"/>
    <s v="Accidentes y Enfermedades"/>
    <s v="Accidentes Personales"/>
    <x v="4"/>
    <x v="1"/>
    <n v="4871025.2412999999"/>
    <n v="4592296.0130699994"/>
    <n v="770211891.61088026"/>
    <n v="686509089.51392007"/>
    <n v="736376107.87258017"/>
    <n v="657385268.86126006"/>
    <n v="2929566.2910799994"/>
    <n v="2813051.1417699996"/>
    <n v="332143.84261000005"/>
    <n v="315618.19761999999"/>
    <n v="770466.15708999999"/>
    <n v="623285.96061000007"/>
    <n v="0.20546054405142089"/>
    <n v="0.26288047629830918"/>
    <n v="-1375.8594000000003"/>
    <n v="-18.605360721895991"/>
    <n v="0.78122871259313398"/>
    <n v="1.1864477474773645"/>
    <n v="0.1235695267798201"/>
    <n v="0.16102973804287471"/>
    <n v="7.8148661498995888E-4"/>
    <n v="8.1739518374508745E-4"/>
    <n v="1.0771834419899631E-3"/>
    <n v="1.1249053774523648E-3"/>
    <m/>
    <m/>
    <m/>
    <n v="0"/>
    <m/>
    <n v="0"/>
    <m/>
    <n v="0"/>
    <m/>
    <n v="1430.9798786371048"/>
    <n v="37.035886730255633"/>
    <n v="1.969015192699618"/>
    <n v="0.67116346113257241"/>
    <n v="1430.9798786371048"/>
    <n v="-25.121455162939334"/>
    <n v="35.106988789836663"/>
    <n v="1.7170442739810028"/>
    <s v="Resto"/>
    <n v="2024"/>
    <n v="3"/>
    <d v="2025-11-04T00:00:00"/>
    <x v="4"/>
    <x v="17"/>
  </r>
  <r>
    <n v="2025"/>
    <n v="9"/>
    <n v="10"/>
    <x v="62"/>
    <s v="Vida Gpo y Col"/>
    <n v="10"/>
    <s v="4a44dc15364204a80fe80e9039455cc1608281820fe2b24f1e5233ade6af1dd5"/>
    <s v="1fdf26a6fd55ee3b01ed15163fbd21c844fce1e79898ad2d3ed4519ab872f9ee"/>
    <x v="7"/>
    <n v="802106.85933000001"/>
    <n v="857543.62874999992"/>
    <n v="1141421.8578000003"/>
    <n v="1298240.6127899999"/>
    <n v="327996.75883999997"/>
    <n v="336282.97195999994"/>
    <n v="479777.12306000001"/>
    <n v="510380.99570000015"/>
    <n v="35081594.755000003"/>
    <n v="34439164.060000002"/>
    <n v="141.197"/>
    <n v="136.08000000000001"/>
    <n v="-449.387"/>
    <n v="2074.7206900000001"/>
    <n v="180622.77464000002"/>
    <n v="185599.04159000001"/>
    <n v="617091.49533000006"/>
    <n v="741584.79547999997"/>
    <n v="698848.40379999997"/>
    <n v="716056.95198999997"/>
    <n v="103258.45552999998"/>
    <n v="141486.67676"/>
    <n v="0"/>
    <n v="0"/>
    <s v="Vida Gpo y Col"/>
    <s v="Vida"/>
    <s v="Vida"/>
    <x v="37"/>
    <x v="1"/>
    <n v="4871025.2412999999"/>
    <n v="4592296.0130699994"/>
    <n v="770211891.61088026"/>
    <n v="686509089.51392007"/>
    <n v="736376107.87258017"/>
    <n v="657385268.86126006"/>
    <n v="73920693.182379976"/>
    <n v="70894248.025429994"/>
    <n v="45785142.94049"/>
    <n v="42057026.428480007"/>
    <n v="847765.29477000004"/>
    <n v="905501.84166999999"/>
    <n v="1.085091095332414"/>
    <n v="1.2096095982884201"/>
    <n v="-55436.76941999991"/>
    <n v="-6.4646004659620004"/>
    <n v="94.614259899328943"/>
    <n v="94.703686871409161"/>
    <n v="16.466900079456995"/>
    <n v="18.673526843856976"/>
    <n v="0.10414106404568907"/>
    <n v="0.10892624716563912"/>
    <n v="0.12491365982600174"/>
    <n v="0.13044764909859624"/>
    <n v="0.9454029361924059"/>
    <n v="0.13968815914000798"/>
    <m/>
    <n v="-17208.548190000001"/>
    <n v="-2.4032373601255541"/>
    <n v="-38228.221230000025"/>
    <n v="-27.018954791655414"/>
    <n v="0"/>
    <m/>
    <n v="-2.4640596791756675"/>
    <n v="40.89190299581476"/>
    <n v="39.214677910928387"/>
    <n v="0.71638251575695466"/>
    <n v="-2.6811921588436149"/>
    <n v="-16.787466640199934"/>
    <n v="29.270015225766311"/>
    <n v="25.027352599626685"/>
    <s v="Resto"/>
    <n v="2024"/>
    <n v="3"/>
    <d v="2025-11-04T00:00:00"/>
    <x v="37"/>
    <x v="7"/>
  </r>
  <r>
    <n v="2025"/>
    <n v="9"/>
    <n v="10"/>
    <x v="62"/>
    <s v="Vida Individual"/>
    <n v="10"/>
    <s v="4a44dc15364204a80fe80e9039455cc1608281820fe2b24f1e5233ade6af1dd5"/>
    <s v="1fdf26a6fd55ee3b01ed15163fbd21c844fce1e79898ad2d3ed4519ab872f9ee"/>
    <x v="6"/>
    <n v="45658.435440000001"/>
    <n v="47958.212920000005"/>
    <n v="60853.04288999999"/>
    <n v="62740.677790000002"/>
    <n v="30265.07473"/>
    <n v="55913.186710000009"/>
    <n v="57695.438299999987"/>
    <n v="76241.462289999981"/>
    <n v="35081594.755000003"/>
    <n v="34439164.060000002"/>
    <n v="141.197"/>
    <n v="136.08000000000001"/>
    <n v="0"/>
    <n v="0"/>
    <n v="29028.636489999997"/>
    <n v="56370.705999999998"/>
    <n v="37527.197100000005"/>
    <n v="61437.808840000005"/>
    <n v="25555.229309999999"/>
    <n v="28865.04823"/>
    <n v="20053.71933"/>
    <n v="19036.113550000002"/>
    <n v="49.486800000000002"/>
    <n v="57.051139999999997"/>
    <s v="Vida Individual"/>
    <s v="Vida"/>
    <s v="Vida"/>
    <x v="35"/>
    <x v="1"/>
    <n v="4871025.2412999999"/>
    <n v="4592296.0130699994"/>
    <n v="770211891.61088026"/>
    <n v="686509089.51392007"/>
    <n v="736376107.87258017"/>
    <n v="657385268.86126006"/>
    <n v="237940342.15414003"/>
    <n v="211843669.84491"/>
    <n v="117088322.10185003"/>
    <n v="108945740.33868003"/>
    <n v="847765.29477000004"/>
    <n v="905501.84166999999"/>
    <n v="1.9189026554573094E-2"/>
    <n v="2.2638492316107459E-2"/>
    <n v="-2299.7774800000043"/>
    <n v="-4.7953777673832576"/>
    <n v="5.3857401006710468"/>
    <n v="5.2963131285908354"/>
    <n v="0.93734754344681825"/>
    <n v="1.0443188501679235"/>
    <n v="5.9280356402322543E-3"/>
    <n v="6.200423255435193E-3"/>
    <n v="6.9858088774842914E-3"/>
    <n v="7.2952977791964331E-3"/>
    <n v="1.0740183475673527E-2"/>
    <n v="8.4280450925001242E-3"/>
    <n v="2.07979863994404E-5"/>
    <n v="-3309.8189200000015"/>
    <n v="-11.466528285790433"/>
    <n v="1017.605779999998"/>
    <n v="5.3456593297112276"/>
    <n v="-7.5643399999999943"/>
    <n v="-13.258876159179279"/>
    <n v="-45.871311383174799"/>
    <n v="66.28583401586657"/>
    <n v="116.58730237356809"/>
    <n v="2.5848072793863874E-2"/>
    <n v="-48.504039509457272"/>
    <n v="-38.918399258458969"/>
    <n v="77.353596146939509"/>
    <n v="91.752468169566299"/>
    <s v="Resto"/>
    <n v="2024"/>
    <n v="3"/>
    <d v="2025-11-04T00:00:00"/>
    <x v="35"/>
    <x v="6"/>
  </r>
  <r>
    <n v="2025"/>
    <n v="9"/>
    <n v="10"/>
    <x v="62"/>
    <s v="Vida Total"/>
    <n v="10"/>
    <s v="4a44dc15364204a80fe80e9039455cc1608281820fe2b24f1e5233ade6af1dd5"/>
    <s v="1fdf26a6fd55ee3b01ed15163fbd21c844fce1e79898ad2d3ed4519ab872f9ee"/>
    <x v="6"/>
    <n v="847765.29477000004"/>
    <n v="905501.84166999999"/>
    <n v="1202274.90069"/>
    <n v="1360981.29058"/>
    <n v="358261.83357000002"/>
    <n v="392196.15866999998"/>
    <n v="537472.56135999993"/>
    <n v="586622.45799000014"/>
    <n v="35081594.755000003"/>
    <n v="34439164.060000002"/>
    <n v="141.197"/>
    <n v="136.08000000000001"/>
    <n v="-449.387"/>
    <n v="2074.7206900000001"/>
    <n v="209651.41112999999"/>
    <n v="241969.74759000001"/>
    <n v="654618.69242999994"/>
    <n v="803022.60432000004"/>
    <n v="724403.63311000005"/>
    <n v="744922.00021999993"/>
    <n v="123312.17485999998"/>
    <n v="160522.79031000001"/>
    <n v="49.486800000000002"/>
    <n v="57.051139999999997"/>
    <s v="Vida Total"/>
    <s v="Totales"/>
    <s v="Vida Total"/>
    <x v="36"/>
    <x v="1"/>
    <n v="4871025.2412999999"/>
    <n v="4592296.0130699994"/>
    <n v="770211891.61088026"/>
    <n v="686509089.51392007"/>
    <n v="736376107.87258017"/>
    <n v="657385268.86126006"/>
    <n v="311861035.33652008"/>
    <n v="282737917.87033993"/>
    <n v="162873465.04233998"/>
    <n v="151002766.76715994"/>
    <n v="847765.29477000004"/>
    <n v="905501.84166999999"/>
    <n v="0.27184072349891403"/>
    <n v="0.32026190490843603"/>
    <n v="-57736.546899999958"/>
    <n v="-6.3761932050317549"/>
    <n v="100"/>
    <n v="100"/>
    <n v="17.404247622903814"/>
    <n v="19.717845694024899"/>
    <n v="0.11006909968592131"/>
    <n v="0.1151266704210743"/>
    <n v="0.13189946870348604"/>
    <n v="0.13774294687779268"/>
    <n v="0.23228411087916687"/>
    <n v="3.9540744398202057E-2"/>
    <n v="1.5868221545086663E-5"/>
    <n v="-20518.367109999876"/>
    <n v="-2.7544316188728657"/>
    <n v="-37210.615450000027"/>
    <n v="-23.180892493918936"/>
    <n v="-7.5643399999999943"/>
    <n v="-13.258876159179279"/>
    <n v="-8.652385891559133"/>
    <n v="42.259554121898439"/>
    <n v="43.312574378278455"/>
    <n v="0.21996329081404856"/>
    <n v="-13.356354164885554"/>
    <n v="-18.480664316500604"/>
    <n v="32.026493217258469"/>
    <n v="30.132370656601893"/>
    <s v="Resto"/>
    <n v="2024"/>
    <n v="3"/>
    <d v="2025-11-04T00:00:00"/>
    <x v="36"/>
    <x v="6"/>
  </r>
  <r>
    <n v="2025"/>
    <n v="9"/>
    <n v="10"/>
    <x v="62"/>
    <s v="Otros Automoviles y Obligatorios"/>
    <n v="10"/>
    <s v="4a44dc15364204a80fe80e9039455cc1608281820fe2b24f1e5233ade6af1dd5"/>
    <s v="1fdf26a6fd55ee3b01ed15163fbd21c844fce1e79898ad2d3ed4519ab872f9ee"/>
    <x v="4"/>
    <n v="62484.609270000001"/>
    <n v="21810.718260000001"/>
    <n v="70002.583469999998"/>
    <n v="101085.56606000001"/>
    <n v="22600.109990000004"/>
    <n v="33171.75149000001"/>
    <n v="37155.507909999993"/>
    <n v="35194.861850000001"/>
    <n v="35081594.755000003"/>
    <n v="34439164.060000002"/>
    <n v="141.197"/>
    <n v="136.08000000000001"/>
    <n v="0"/>
    <n v="0"/>
    <n v="21853.070609999999"/>
    <n v="27290.825719999997"/>
    <n v="51023.97395"/>
    <n v="65901.201329999996"/>
    <n v="0"/>
    <n v="0"/>
    <n v="0"/>
    <n v="0"/>
    <n v="0"/>
    <n v="0"/>
    <s v="Otros Automoviles y Obligatorios"/>
    <s v="Automóviles"/>
    <s v="Automóviles"/>
    <x v="9"/>
    <x v="1"/>
    <n v="4871025.2412999999"/>
    <n v="4592296.0130699994"/>
    <n v="770211891.61088026"/>
    <n v="686509089.51392007"/>
    <n v="736376107.87258017"/>
    <n v="657385268.86126006"/>
    <n v="4946161.87481"/>
    <n v="3140508.06599"/>
    <n v="2334470.5214099996"/>
    <n v="1827367.6446699991"/>
    <n v="1402243.7193699998"/>
    <n v="1298426.08024"/>
    <n v="1.263294870882087"/>
    <n v="0.69449648915722451"/>
    <n v="40673.891009999999"/>
    <n v="186.48579347611081"/>
    <n v="4.4560448662999246"/>
    <n v="1.6797812822712654"/>
    <n v="1.2827814715516408"/>
    <n v="0.47494147149759408"/>
    <n v="8.1126518495209018E-3"/>
    <n v="8.4854205075339181E-3"/>
    <n v="3.1770472661101965E-3"/>
    <n v="3.3177984498772082E-3"/>
    <m/>
    <m/>
    <m/>
    <n v="0"/>
    <m/>
    <n v="0"/>
    <m/>
    <n v="0"/>
    <m/>
    <n v="-31.869410040609235"/>
    <n v="36.169082681374356"/>
    <n v="152.08922097185444"/>
    <n v="0.96810432098965793"/>
    <n v="-19.925212838155193"/>
    <n v="-22.575047312874219"/>
    <n v="42.829025099876603"/>
    <n v="41.411727205610866"/>
    <s v="Medianas"/>
    <n v="2024"/>
    <n v="3"/>
    <d v="2025-11-04T00:00:00"/>
    <x v="9"/>
    <x v="4"/>
  </r>
  <r>
    <n v="2025"/>
    <n v="9"/>
    <n v="10"/>
    <x v="62"/>
    <s v="Automoviles Residentes"/>
    <n v="10"/>
    <s v="4a44dc15364204a80fe80e9039455cc1608281820fe2b24f1e5233ade6af1dd5"/>
    <s v="1fdf26a6fd55ee3b01ed15163fbd21c844fce1e79898ad2d3ed4519ab872f9ee"/>
    <x v="29"/>
    <n v="664629.18711000006"/>
    <n v="629594.73229999992"/>
    <n v="892563.5015400002"/>
    <n v="939385.91226999997"/>
    <n v="530403.3290899999"/>
    <n v="475802.26786999998"/>
    <n v="703163.04578999989"/>
    <n v="640952.06505999994"/>
    <n v="35081594.755000003"/>
    <n v="34439164.060000002"/>
    <n v="141.197"/>
    <n v="136.08000000000001"/>
    <n v="2420.4811500000001"/>
    <n v="-1068.8567800000001"/>
    <n v="529620.93015999999"/>
    <n v="474740.99734"/>
    <n v="628122.92319"/>
    <n v="608026.71228999994"/>
    <n v="0"/>
    <n v="0"/>
    <n v="0"/>
    <n v="0"/>
    <n v="0"/>
    <n v="0"/>
    <s v="Automoviles Residentes"/>
    <s v="Automóviles"/>
    <s v="Automóviles"/>
    <x v="13"/>
    <x v="1"/>
    <n v="4871025.2412999999"/>
    <n v="4592296.0130699994"/>
    <n v="770211891.61088026"/>
    <n v="686509089.51392007"/>
    <n v="736376107.87258017"/>
    <n v="657385268.86126006"/>
    <n v="94745679.091170013"/>
    <n v="85247038.221249983"/>
    <n v="54974799.952469975"/>
    <n v="52348957.372600004"/>
    <n v="1402243.7193699998"/>
    <n v="1298426.08024"/>
    <n v="0.70148759656939474"/>
    <n v="0.73855320423678661"/>
    <n v="35034.454810000141"/>
    <n v="5.564604183077293"/>
    <n v="47.397551362084521"/>
    <n v="48.489070104293205"/>
    <n v="13.644544098741335"/>
    <n v="13.709802907045383"/>
    <n v="8.6291732749015804E-2"/>
    <n v="9.0256756025143214E-2"/>
    <n v="9.170959888466762E-2"/>
    <n v="9.577256475348167E-2"/>
    <m/>
    <m/>
    <m/>
    <n v="0"/>
    <m/>
    <n v="0"/>
    <m/>
    <n v="0"/>
    <m/>
    <n v="11.475578177554668"/>
    <n v="79.804399111081324"/>
    <n v="75.572784119686958"/>
    <n v="0.96481174928981128"/>
    <n v="11.55997335968355"/>
    <n v="3.3051526345466042"/>
    <n v="84.318038811615821"/>
    <n v="78.078970503120104"/>
    <s v="Resto"/>
    <n v="2024"/>
    <n v="3"/>
    <d v="2025-11-04T00:00:00"/>
    <x v="13"/>
    <x v="29"/>
  </r>
  <r>
    <n v="2025"/>
    <n v="9"/>
    <n v="10"/>
    <x v="62"/>
    <s v="Automoviles"/>
    <n v="10"/>
    <s v="4a44dc15364204a80fe80e9039455cc1608281820fe2b24f1e5233ade6af1dd5"/>
    <s v="1fdf26a6fd55ee3b01ed15163fbd21c844fce1e79898ad2d3ed4519ab872f9ee"/>
    <x v="12"/>
    <n v="1402243.7193699998"/>
    <n v="1298426.08024"/>
    <n v="1801156.9620399999"/>
    <n v="2044292.80146"/>
    <n v="1027257.0184299999"/>
    <n v="926612.65403000009"/>
    <n v="1365749.5570199995"/>
    <n v="1183019.1559299999"/>
    <n v="35081594.755000003"/>
    <n v="34439164.060000002"/>
    <n v="141.197"/>
    <n v="136.08000000000001"/>
    <n v="2420.4811500000001"/>
    <n v="-1068.8567800000001"/>
    <n v="1024023.13066"/>
    <n v="904612.02850999997"/>
    <n v="1325274.55669"/>
    <n v="1395250.4800400001"/>
    <n v="0"/>
    <n v="0"/>
    <n v="0"/>
    <n v="0"/>
    <n v="0"/>
    <n v="0"/>
    <s v="Automoviles"/>
    <s v="Totales"/>
    <s v="Automoviles Total"/>
    <x v="11"/>
    <x v="1"/>
    <n v="4871025.2412999999"/>
    <n v="4592296.0130699994"/>
    <n v="770211891.61088026"/>
    <n v="686509089.51392007"/>
    <n v="736376107.87258017"/>
    <n v="657385268.86126006"/>
    <n v="155156263.74667996"/>
    <n v="139227565.87292001"/>
    <n v="88685882.672319964"/>
    <n v="83821223.317339987"/>
    <n v="1402243.7193699998"/>
    <n v="1298426.08024"/>
    <n v="0.90376223654071142"/>
    <n v="0.93259267451758709"/>
    <n v="103817.63912999979"/>
    <n v="7.99565263744626"/>
    <n v="100"/>
    <n v="100"/>
    <n v="28.787445145649937"/>
    <n v="28.274006652545648"/>
    <n v="0.18205947410617612"/>
    <n v="0.19042493426642232"/>
    <n v="0.18913457958136365"/>
    <n v="0.19751371710673829"/>
    <m/>
    <m/>
    <m/>
    <n v="0"/>
    <m/>
    <n v="0"/>
    <m/>
    <n v="0"/>
    <m/>
    <n v="10.86153571962134"/>
    <n v="73.258093742186702"/>
    <n v="71.364297754919221"/>
    <n v="1.1583095160991395"/>
    <n v="13.200255843014141"/>
    <n v="-5.0152946980526298"/>
    <n v="77.268753519089344"/>
    <n v="64.835098890922154"/>
    <s v="Medianas"/>
    <n v="2024"/>
    <n v="3"/>
    <d v="2025-11-04T00:00:00"/>
    <x v="11"/>
    <x v="12"/>
  </r>
  <r>
    <n v="2025"/>
    <n v="9"/>
    <n v="10"/>
    <x v="62"/>
    <s v="Camiones"/>
    <n v="10"/>
    <s v="4a44dc15364204a80fe80e9039455cc1608281820fe2b24f1e5233ade6af1dd5"/>
    <s v="1fdf26a6fd55ee3b01ed15163fbd21c844fce1e79898ad2d3ed4519ab872f9ee"/>
    <x v="14"/>
    <n v="674526.73320000002"/>
    <n v="646424.48965"/>
    <n v="837793.17310999997"/>
    <n v="1002999.0954699999"/>
    <n v="473852.05251000007"/>
    <n v="416704.91922999988"/>
    <n v="625124.51928999997"/>
    <n v="505823.80372000003"/>
    <n v="35081594.755000003"/>
    <n v="34439164.060000002"/>
    <n v="141.197"/>
    <n v="136.08000000000001"/>
    <n v="0"/>
    <n v="0"/>
    <n v="472147.60305000003"/>
    <n v="401646.49001000001"/>
    <n v="645660.28347999998"/>
    <n v="720635.27400999994"/>
    <n v="0"/>
    <n v="0"/>
    <n v="0"/>
    <n v="0"/>
    <n v="0"/>
    <n v="0"/>
    <s v="Camiones"/>
    <s v="Automóviles"/>
    <s v="Automóviles"/>
    <x v="10"/>
    <x v="1"/>
    <n v="4871025.2412999999"/>
    <n v="4592296.0130699994"/>
    <n v="770211891.61088026"/>
    <n v="686509089.51392007"/>
    <n v="736376107.87258017"/>
    <n v="657385268.86126006"/>
    <n v="53875874.311059996"/>
    <n v="49568265.397800006"/>
    <n v="30548482.174040005"/>
    <n v="28997259.902610004"/>
    <n v="1402243.7193699998"/>
    <n v="1298426.08024"/>
    <n v="1.2520014604413181"/>
    <n v="1.3041095637748306"/>
    <n v="28102.243550000014"/>
    <n v="4.3473358450908384"/>
    <n v="48.103387726568066"/>
    <n v="49.785236101427927"/>
    <n v="13.847736354985084"/>
    <n v="14.076280967303287"/>
    <n v="8.7576774722244691E-2"/>
    <n v="9.1600844458239489E-2"/>
    <n v="9.4161096994024973E-2"/>
    <n v="9.8332670394296079E-2"/>
    <m/>
    <m/>
    <m/>
    <n v="0"/>
    <m/>
    <n v="0"/>
    <m/>
    <n v="0"/>
    <m/>
    <n v="13.714052952770128"/>
    <n v="70.249558570053139"/>
    <n v="64.46304648136406"/>
    <n v="1.551147614504651"/>
    <n v="17.553026054888399"/>
    <n v="-10.404013407892043"/>
    <n v="73.126319696358607"/>
    <n v="55.735058287533469"/>
    <s v="Medianas"/>
    <n v="2024"/>
    <n v="3"/>
    <d v="2025-11-04T00:00:00"/>
    <x v="10"/>
    <x v="14"/>
  </r>
  <r>
    <n v="2025"/>
    <n v="9"/>
    <n v="10"/>
    <x v="62"/>
    <s v="Automoviles Turistas"/>
    <n v="10"/>
    <s v="4a44dc15364204a80fe80e9039455cc1608281820fe2b24f1e5233ade6af1dd5"/>
    <s v="1fdf26a6fd55ee3b01ed15163fbd21c844fce1e79898ad2d3ed4519ab872f9ee"/>
    <x v="12"/>
    <n v="603.18979000000002"/>
    <n v="596.14003000000002"/>
    <n v="797.70392000000004"/>
    <n v="822.22766000000001"/>
    <n v="401.52683999999999"/>
    <n v="933.71544000000017"/>
    <n v="306.48403000000002"/>
    <n v="1048.4252999999999"/>
    <n v="35081594.755000003"/>
    <n v="34439164.060000002"/>
    <n v="141.197"/>
    <n v="136.08000000000001"/>
    <n v="0"/>
    <n v="0"/>
    <n v="401.52684000000005"/>
    <n v="933.71543999999994"/>
    <n v="467.37607000000003"/>
    <n v="687.29241000000002"/>
    <n v="0"/>
    <n v="0"/>
    <n v="0"/>
    <n v="0"/>
    <n v="0"/>
    <n v="0"/>
    <s v="Automoviles Turistas"/>
    <s v="Automóviles"/>
    <s v="Automóviles"/>
    <x v="12"/>
    <x v="1"/>
    <n v="4871025.2412999999"/>
    <n v="4592296.0130699994"/>
    <n v="770211891.61088026"/>
    <n v="686509089.51392007"/>
    <n v="736376107.87258017"/>
    <n v="657385268.86126006"/>
    <n v="1588548.4696399998"/>
    <n v="1271754.1878799999"/>
    <n v="828130.02439999999"/>
    <n v="647638.39746000012"/>
    <n v="1402243.7193699998"/>
    <n v="1298426.08024"/>
    <n v="3.7971129085957074E-2"/>
    <n v="4.6875413164061117E-2"/>
    <n v="7.049759999999992"/>
    <n v="1.1825677936776025"/>
    <n v="4.3016045047504378E-2"/>
    <n v="4.59125120076E-2"/>
    <n v="1.2383220371878388E-2"/>
    <n v="1.2981306699379641E-2"/>
    <n v="7.8314785394762283E-5"/>
    <n v="8.1913275505724828E-5"/>
    <n v="8.6836436560817356E-5"/>
    <n v="9.0683509083288314E-5"/>
    <m/>
    <m/>
    <m/>
    <n v="0"/>
    <m/>
    <n v="0"/>
    <m/>
    <n v="0"/>
    <m/>
    <n v="-56.996872623205206"/>
    <n v="66.567247433017712"/>
    <n v="156.62686500015778"/>
    <n v="4.8485965750476895E-2"/>
    <n v="-56.996872623205199"/>
    <n v="-31.997492886615753"/>
    <n v="85.91086830782757"/>
    <n v="135.8541759540164"/>
    <s v="Medianas"/>
    <n v="2024"/>
    <n v="3"/>
    <d v="2025-11-04T00:00:00"/>
    <x v="12"/>
    <x v="12"/>
  </r>
  <r>
    <n v="2025"/>
    <n v="9"/>
    <n v="10"/>
    <x v="62"/>
    <s v="Daños Sin Autos"/>
    <n v="10"/>
    <s v="4a44dc15364204a80fe80e9039455cc1608281820fe2b24f1e5233ade6af1dd5"/>
    <s v="1fdf26a6fd55ee3b01ed15163fbd21c844fce1e79898ad2d3ed4519ab872f9ee"/>
    <x v="17"/>
    <n v="1850550.0700699999"/>
    <n v="1765082.1305500001"/>
    <n v="2621308.3423800003"/>
    <n v="2587489.7088399995"/>
    <n v="633668.79270999995"/>
    <n v="183343.54927000002"/>
    <n v="978279.23946999991"/>
    <n v="1641417.0815700002"/>
    <n v="35081594.755000003"/>
    <n v="34439164.060000002"/>
    <n v="141.197"/>
    <n v="136.08000000000001"/>
    <n v="-8187.9373700000006"/>
    <n v="7008.6618799999997"/>
    <n v="379899.67429999996"/>
    <n v="202551.37547000003"/>
    <n v="712857.74425000011"/>
    <n v="759247.32643000002"/>
    <n v="0"/>
    <n v="0"/>
    <n v="0"/>
    <n v="0"/>
    <n v="0"/>
    <n v="0"/>
    <s v="Daños Sin Autos"/>
    <s v="Totales"/>
    <s v="Daños Sin Autos Total"/>
    <x v="24"/>
    <x v="1"/>
    <n v="4871025.2412999999"/>
    <n v="4592296.0130699994"/>
    <n v="770211891.61088026"/>
    <n v="686509089.51392007"/>
    <n v="736376107.87258017"/>
    <n v="657385268.86126006"/>
    <n v="128019015.01128"/>
    <n v="109121030.81238005"/>
    <n v="38205787.818519995"/>
    <n v="42701209.275690004"/>
    <n v="3252793.78944"/>
    <n v="3063508.2107899999"/>
    <n v="1.4455275022284342"/>
    <n v="1.6175453232153185"/>
    <n v="85467.939519999782"/>
    <n v="4.8421508574996386"/>
    <n v="56.891097003372906"/>
    <n v="57.616366893785177"/>
    <n v="37.990976814895696"/>
    <n v="38.435722033737626"/>
    <n v="0.24026506085223087"/>
    <n v="0.25130501251816989"/>
    <n v="0.25710979759929464"/>
    <n v="0.26850040823207394"/>
    <m/>
    <m/>
    <m/>
    <n v="0"/>
    <m/>
    <n v="0"/>
    <m/>
    <n v="0"/>
    <m/>
    <n v="245.61826430927795"/>
    <n v="34.242185767285427"/>
    <n v="10.387253153646176"/>
    <n v="1.6585675335893304"/>
    <n v="87.557193042249693"/>
    <n v="-6.1099434354447979"/>
    <n v="53.292494521427081"/>
    <n v="26.677917513704219"/>
    <s v="Resto"/>
    <n v="2024"/>
    <n v="3"/>
    <d v="2025-11-04T00:00:00"/>
    <x v="24"/>
    <x v="17"/>
  </r>
  <r>
    <n v="2025"/>
    <n v="9"/>
    <n v="10"/>
    <x v="62"/>
    <s v="Daños"/>
    <n v="10"/>
    <s v="4a44dc15364204a80fe80e9039455cc1608281820fe2b24f1e5233ade6af1dd5"/>
    <s v="1fdf26a6fd55ee3b01ed15163fbd21c844fce1e79898ad2d3ed4519ab872f9ee"/>
    <x v="9"/>
    <n v="3252793.78944"/>
    <n v="3063508.2107899999"/>
    <n v="4422465.3044199999"/>
    <n v="4631782.5103000002"/>
    <n v="1660925.8111400001"/>
    <n v="1109956.2032999995"/>
    <n v="2344028.7964899996"/>
    <n v="2824436.2374999998"/>
    <n v="35081594.755000003"/>
    <n v="34439164.060000002"/>
    <n v="141.197"/>
    <n v="136.08000000000001"/>
    <n v="-5767.45622"/>
    <n v="5939.8050999999996"/>
    <n v="1403922.8049600001"/>
    <n v="1107163.4039799999"/>
    <n v="2038132.30094"/>
    <n v="2154497.8064699997"/>
    <n v="0"/>
    <n v="0"/>
    <n v="0"/>
    <n v="0"/>
    <n v="0"/>
    <n v="0"/>
    <s v="Daños"/>
    <s v="Totales"/>
    <s v="Daños Total"/>
    <x v="23"/>
    <x v="1"/>
    <n v="4871025.2412999999"/>
    <n v="4592296.0130699994"/>
    <n v="770211891.61088026"/>
    <n v="686509089.51392007"/>
    <n v="736376107.87258017"/>
    <n v="657385268.86126006"/>
    <n v="283175278.75795996"/>
    <n v="248348596.68529999"/>
    <n v="126891670.49083996"/>
    <n v="126522432.59303005"/>
    <n v="3252793.78944"/>
    <n v="3063508.2107899999"/>
    <n v="1.1486856492936586"/>
    <n v="1.2335516494470016"/>
    <n v="189285.57865000004"/>
    <n v="6.1787194819101998"/>
    <n v="100"/>
    <n v="100"/>
    <n v="66.778421960545629"/>
    <n v="66.70972868628327"/>
    <n v="0.42232453495840705"/>
    <n v="0.44172994678459221"/>
    <n v="0.44624437718065824"/>
    <n v="0.46601412533881215"/>
    <m/>
    <m/>
    <m/>
    <n v="0"/>
    <m/>
    <n v="0"/>
    <m/>
    <n v="0"/>
    <m/>
    <n v="49.638860182223276"/>
    <n v="51.061515689438906"/>
    <n v="36.231540016462702"/>
    <n v="1.3089321030413095"/>
    <n v="26.803577494814036"/>
    <n v="-5.4010500813949207"/>
    <n v="68.882810223482622"/>
    <n v="51.388467449591559"/>
    <s v="Resto"/>
    <n v="2024"/>
    <n v="3"/>
    <d v="2025-11-04T00:00:00"/>
    <x v="23"/>
    <x v="9"/>
  </r>
  <r>
    <n v="2025"/>
    <n v="9"/>
    <n v="10"/>
    <x v="62"/>
    <s v="Total General"/>
    <n v="10"/>
    <s v="4a44dc15364204a80fe80e9039455cc1608281820fe2b24f1e5233ade6af1dd5"/>
    <s v="1fdf26a6fd55ee3b01ed15163fbd21c844fce1e79898ad2d3ed4519ab872f9ee"/>
    <x v="6"/>
    <n v="4871025.2412999999"/>
    <n v="4592296.0130699994"/>
    <n v="6754231.6102600005"/>
    <n v="6874264.6951299999"/>
    <n v="2586905.1357499999"/>
    <n v="1911369.3011499995"/>
    <n v="3595553.4557399997"/>
    <n v="3963337.4237999995"/>
    <n v="35081594.755000003"/>
    <n v="34439164.060000002"/>
    <n v="141.197"/>
    <n v="136.08000000000001"/>
    <n v="-6216.8432199999997"/>
    <n v="8014.5257899999997"/>
    <n v="2129993.5202100002"/>
    <n v="1738715.8731300002"/>
    <n v="3486937.7510199999"/>
    <n v="3595906.3606999996"/>
    <n v="724403.63311000005"/>
    <n v="744922.00021999993"/>
    <n v="123312.17485999998"/>
    <n v="160522.79031000001"/>
    <n v="49.486800000000002"/>
    <n v="57.051139999999997"/>
    <s v="Total General"/>
    <s v="Totales"/>
    <s v="Total General"/>
    <x v="26"/>
    <x v="1"/>
    <n v="4871025.2412999999"/>
    <n v="4592296.0130699994"/>
    <n v="770211891.61088026"/>
    <n v="686509089.51392007"/>
    <n v="736376107.87258017"/>
    <n v="657385268.86126006"/>
    <n v="770211891.61088026"/>
    <n v="686509089.51392007"/>
    <n v="414187189.75591999"/>
    <n v="392042358.71284997"/>
    <n v="4871025.2412999999"/>
    <n v="4592296.0130699994"/>
    <n v="0.63242664705064011"/>
    <n v="0.66893448072501938"/>
    <n v="278729.22823000047"/>
    <n v="6.0694961177745865"/>
    <n v="100"/>
    <n v="100"/>
    <n v="100"/>
    <n v="100"/>
    <n v="0.63242664705064011"/>
    <n v="0.66148605165539454"/>
    <n v="0.66893448072501938"/>
    <n v="0.69856996050807385"/>
    <n v="9.4052512172322703E-2"/>
    <n v="1.6010162424536893E-2"/>
    <n v="6.4250890617255351E-6"/>
    <n v="-20518.367109999876"/>
    <n v="-2.7544316188728657"/>
    <n v="-37210.615450000027"/>
    <n v="-23.180892493918936"/>
    <n v="-7.5643399999999943"/>
    <n v="-13.258876159179279"/>
    <n v="35.343030475249115"/>
    <n v="53.108021568362794"/>
    <n v="41.621212912018457"/>
    <n v="0.624573912407687"/>
    <n v="22.503829011213327"/>
    <n v="-3.0303517041191053"/>
    <n v="61.084931028290768"/>
    <n v="48.352646001369507"/>
    <s v="Resto"/>
    <n v="2024"/>
    <n v="3"/>
    <d v="2025-11-04T00:00:00"/>
    <x v="26"/>
    <x v="6"/>
  </r>
  <r>
    <n v="2025"/>
    <n v="9"/>
    <n v="10"/>
    <x v="62"/>
    <s v="Total General Sin Pensiones"/>
    <n v="10"/>
    <s v="4a44dc15364204a80fe80e9039455cc1608281820fe2b24f1e5233ade6af1dd5"/>
    <s v="1fdf26a6fd55ee3b01ed15163fbd21c844fce1e79898ad2d3ed4519ab872f9ee"/>
    <x v="33"/>
    <n v="4871025.2412999999"/>
    <n v="4592296.0130699994"/>
    <n v="6754231.6102600005"/>
    <n v="6874264.6951299999"/>
    <n v="2586905.1357499999"/>
    <n v="1911369.3011499995"/>
    <n v="3595553.4557399997"/>
    <n v="3963337.4237999995"/>
    <n v="35081594.755000003"/>
    <n v="34439164.060000002"/>
    <n v="141.197"/>
    <n v="136.08000000000001"/>
    <n v="-6216.8432199999997"/>
    <n v="8014.5257899999997"/>
    <n v="2129993.5202100002"/>
    <n v="1738715.8731300002"/>
    <n v="3486937.7510199999"/>
    <n v="3595906.3606999996"/>
    <n v="724403.63311000005"/>
    <n v="744922.00021999993"/>
    <n v="123312.17485999998"/>
    <n v="160522.79031000001"/>
    <n v="49.486800000000002"/>
    <n v="57.051139999999997"/>
    <s v="Total General Sin Pensiones"/>
    <s v="Totales"/>
    <s v="Total General Sin Pensiones"/>
    <x v="25"/>
    <x v="1"/>
    <n v="4871025.2412999999"/>
    <n v="4592296.0130699994"/>
    <n v="770211891.61088026"/>
    <n v="686509089.51392007"/>
    <n v="736376107.87258017"/>
    <n v="657385268.86126006"/>
    <n v="736376107.87258017"/>
    <n v="657385268.86126006"/>
    <n v="388158878.08341002"/>
    <n v="368517055.66387999"/>
    <n v="4871025.2412999999"/>
    <n v="4592296.0130699994"/>
    <n v="0.66148605165539454"/>
    <n v="0.69856996050807385"/>
    <n v="278729.22823000047"/>
    <n v="6.0694961177745865"/>
    <n v="100"/>
    <n v="100"/>
    <n v="100"/>
    <n v="100"/>
    <n v="0.63242664705064011"/>
    <n v="0.66148605165539454"/>
    <n v="0.66893448072501938"/>
    <n v="0.69856996050807385"/>
    <n v="9.8374135902213194E-2"/>
    <n v="1.6745814203050904E-2"/>
    <n v="6.7203158102140675E-6"/>
    <n v="-20518.367109999876"/>
    <n v="-2.7544316188728657"/>
    <n v="-37210.615450000027"/>
    <n v="-23.180892493918936"/>
    <n v="-7.5643399999999943"/>
    <n v="-13.258876159179279"/>
    <n v="35.343030475249115"/>
    <n v="53.108021568362794"/>
    <n v="41.621212912018457"/>
    <n v="0.66645522795284595"/>
    <n v="22.503829011213327"/>
    <n v="-3.0303517041191053"/>
    <n v="61.084931028290768"/>
    <n v="48.352646001369507"/>
    <s v="Resto"/>
    <n v="2024"/>
    <n v="3"/>
    <d v="2025-11-04T00:00:00"/>
    <x v="25"/>
    <x v="33"/>
  </r>
  <r>
    <n v="2025"/>
    <n v="9"/>
    <n v="88"/>
    <x v="63"/>
    <s v="Total General"/>
    <n v="60"/>
    <s v="39fa9ec190eee7b6f4dff1100d6343e10918d044c75eac8f9e9a2596173f80c9"/>
    <s v="1fdf26a6fd55ee3b01ed15163fbd21c844fce1e79898ad2d3ed4519ab872f9ee"/>
    <x v="22"/>
    <n v="672062.19351000001"/>
    <n v="372806.80567999999"/>
    <n v="821766.76741999993"/>
    <n v="462731.57065999997"/>
    <n v="74462.124089999998"/>
    <n v="85463.610759999996"/>
    <n v="119301.32247000001"/>
    <n v="103670.84032"/>
    <n v="35081594.755000003"/>
    <n v="34439164.060000002"/>
    <n v="141.197"/>
    <n v="136.08000000000001"/>
    <n v="0"/>
    <n v="0"/>
    <n v="59648.024420000002"/>
    <n v="76350.164870000008"/>
    <n v="189255.59071000002"/>
    <n v="252246.97269999998"/>
    <n v="469419.87054000003"/>
    <n v="183756.19931"/>
    <n v="202642.32297000001"/>
    <n v="189050.60636999999"/>
    <n v="0"/>
    <n v="0"/>
    <s v="Total General"/>
    <s v="Totales"/>
    <s v="Total General"/>
    <x v="26"/>
    <x v="1"/>
    <n v="672062.19351000001"/>
    <n v="372806.80567999999"/>
    <n v="770211891.61088026"/>
    <n v="686509089.51392007"/>
    <n v="736376107.87258017"/>
    <n v="657385268.86126006"/>
    <n v="770211891.61088026"/>
    <n v="686509089.51392007"/>
    <n v="414187189.75591999"/>
    <n v="392042358.71284997"/>
    <n v="672062.19351000001"/>
    <n v="372806.80567999999"/>
    <n v="8.7256792686542087E-2"/>
    <n v="5.430471517048148E-2"/>
    <n v="299255.38783000002"/>
    <n v="80.27090258831457"/>
    <n v="100"/>
    <n v="100"/>
    <n v="100"/>
    <n v="100"/>
    <n v="8.7256792686542087E-2"/>
    <n v="9.1266159551484413E-2"/>
    <n v="5.430471517048148E-2"/>
    <n v="5.6710550622131477E-2"/>
    <n v="6.0946847958711636E-2"/>
    <n v="2.6309944727830454E-2"/>
    <m/>
    <n v="285663.67123000004"/>
    <n v="155.45797763703217"/>
    <n v="13591.716600000014"/>
    <n v="7.1894594050648131"/>
    <n v="0"/>
    <m/>
    <n v="-12.872714564909405"/>
    <n v="11.079647807757844"/>
    <n v="22.924369796338421"/>
    <n v="1.7977891622838561E-2"/>
    <n v="-21.875709736106565"/>
    <n v="-24.972106232139524"/>
    <n v="31.517179596242318"/>
    <n v="30.268020286928905"/>
    <s v="Resto"/>
    <n v="2024"/>
    <n v="3"/>
    <d v="2025-11-04T00:00:00"/>
    <x v="26"/>
    <x v="22"/>
  </r>
  <r>
    <n v="2025"/>
    <n v="9"/>
    <n v="88"/>
    <x v="63"/>
    <s v="Vida Gpo y Col"/>
    <n v="60"/>
    <s v="39fa9ec190eee7b6f4dff1100d6343e10918d044c75eac8f9e9a2596173f80c9"/>
    <s v="1fdf26a6fd55ee3b01ed15163fbd21c844fce1e79898ad2d3ed4519ab872f9ee"/>
    <x v="18"/>
    <n v="6178.2987199999998"/>
    <n v="2804.47946"/>
    <n v="6411.9128600000004"/>
    <n v="2959.2737300000003"/>
    <n v="-11.163459999999997"/>
    <n v="489.11698000000001"/>
    <n v="113.60107999999998"/>
    <n v="787.23433"/>
    <n v="35081594.755000003"/>
    <n v="34439164.060000002"/>
    <n v="141.197"/>
    <n v="136.08000000000001"/>
    <n v="0"/>
    <n v="0"/>
    <n v="-62.04121"/>
    <n v="187.73593"/>
    <n v="1380.0465300000001"/>
    <n v="1582.47766"/>
    <n v="3764.5633499999999"/>
    <n v="311.20425"/>
    <n v="2413.7353700000003"/>
    <n v="2493.2752099999998"/>
    <n v="0"/>
    <n v="0"/>
    <s v="Vida Gpo y Col"/>
    <s v="Vida"/>
    <s v="Vida"/>
    <x v="37"/>
    <x v="1"/>
    <n v="672062.19351000001"/>
    <n v="372806.80567999999"/>
    <n v="770211891.61088026"/>
    <n v="686509089.51392007"/>
    <n v="736376107.87258017"/>
    <n v="657385268.86126006"/>
    <n v="73920693.182379976"/>
    <n v="70894248.025429994"/>
    <n v="45785142.94049"/>
    <n v="42057026.428480007"/>
    <n v="672062.19351000001"/>
    <n v="372806.80567999999"/>
    <n v="8.3580097182755896E-3"/>
    <n v="3.9558631879331374E-3"/>
    <n v="3373.8192599999998"/>
    <n v="120.30108646258367"/>
    <n v="0.91930460895775257"/>
    <n v="0.75226080030503373"/>
    <n v="0.91930460895775257"/>
    <n v="0.75226080030503373"/>
    <n v="8.0215571679609246E-4"/>
    <n v="8.3901401117553241E-4"/>
    <n v="4.0851308494483301E-4"/>
    <n v="4.2661124196743754E-4"/>
    <n v="5.0927056929944156E-3"/>
    <n v="3.2653040252811744E-3"/>
    <m/>
    <n v="3453.3590999999997"/>
    <n v="1109.6760728685422"/>
    <n v="-79.539839999999458"/>
    <n v="-3.1901749025130433"/>
    <n v="0"/>
    <m/>
    <n v="-102.28237016020176"/>
    <n v="-0.18068825263923136"/>
    <n v="17.4405620357084"/>
    <n v="-2.4382276177470688E-5"/>
    <n v="-133.04706243498515"/>
    <n v="-12.792037140037726"/>
    <n v="-4.4955882755634331"/>
    <n v="11.863417395731197"/>
    <s v="Resto"/>
    <n v="2024"/>
    <n v="3"/>
    <d v="2025-11-04T00:00:00"/>
    <x v="37"/>
    <x v="18"/>
  </r>
  <r>
    <n v="2025"/>
    <n v="9"/>
    <n v="88"/>
    <x v="63"/>
    <s v="Vida Individual"/>
    <n v="60"/>
    <s v="39fa9ec190eee7b6f4dff1100d6343e10918d044c75eac8f9e9a2596173f80c9"/>
    <s v="1fdf26a6fd55ee3b01ed15163fbd21c844fce1e79898ad2d3ed4519ab872f9ee"/>
    <x v="17"/>
    <n v="665883.89478999993"/>
    <n v="370002.32622000005"/>
    <n v="815354.85455999989"/>
    <n v="459772.29693000013"/>
    <n v="74473.287550000008"/>
    <n v="84974.49377999999"/>
    <n v="119187.72139000002"/>
    <n v="102883.60599"/>
    <n v="35081594.755000003"/>
    <n v="34439164.060000002"/>
    <n v="141.197"/>
    <n v="136.08000000000001"/>
    <n v="0"/>
    <n v="0"/>
    <n v="59710.065630000005"/>
    <n v="76162.428939999998"/>
    <n v="187875.54418"/>
    <n v="250664.49503999998"/>
    <n v="465655.30718999996"/>
    <n v="183444.99505999999"/>
    <n v="200228.5876"/>
    <n v="186557.33116"/>
    <n v="0"/>
    <n v="0"/>
    <s v="Vida Individual"/>
    <s v="Vida"/>
    <s v="Vida"/>
    <x v="35"/>
    <x v="1"/>
    <n v="672062.19351000001"/>
    <n v="372806.80567999999"/>
    <n v="770211891.61088026"/>
    <n v="686509089.51392007"/>
    <n v="736376107.87258017"/>
    <n v="657385268.86126006"/>
    <n v="237940342.15414003"/>
    <n v="211843669.84491"/>
    <n v="117088322.10185003"/>
    <n v="108945740.33868003"/>
    <n v="672062.19351000001"/>
    <n v="372806.80567999999"/>
    <n v="0.27985329799964481"/>
    <n v="0.17465819322846768"/>
    <n v="295881.56856999989"/>
    <n v="79.967488743319777"/>
    <n v="99.080695391042241"/>
    <n v="99.24773919969499"/>
    <n v="99.080695391042241"/>
    <n v="99.24773919969499"/>
    <n v="8.6454636969745979E-2"/>
    <n v="9.0427145540308868E-2"/>
    <n v="5.3896202085536651E-2"/>
    <n v="5.6283939380164044E-2"/>
    <n v="0.19570254584585911"/>
    <n v="8.4150752153785674E-2"/>
    <m/>
    <n v="282210.31212999998"/>
    <n v="153.83919961277576"/>
    <n v="13671.256439999997"/>
    <n v="7.328179683421232"/>
    <n v="0"/>
    <m/>
    <n v="-12.358068595486705"/>
    <n v="11.184125060343542"/>
    <n v="22.965935011304474"/>
    <n v="6.3604368235133588E-2"/>
    <n v="-21.601678857906435"/>
    <n v="-25.049000597384318"/>
    <n v="31.781712670805582"/>
    <n v="30.384210946127936"/>
    <s v="Resto"/>
    <n v="2024"/>
    <n v="3"/>
    <d v="2025-11-04T00:00:00"/>
    <x v="35"/>
    <x v="17"/>
  </r>
  <r>
    <n v="2025"/>
    <n v="9"/>
    <n v="88"/>
    <x v="63"/>
    <s v="Total General Sin Pensiones"/>
    <n v="60"/>
    <s v="39fa9ec190eee7b6f4dff1100d6343e10918d044c75eac8f9e9a2596173f80c9"/>
    <s v="1fdf26a6fd55ee3b01ed15163fbd21c844fce1e79898ad2d3ed4519ab872f9ee"/>
    <x v="23"/>
    <n v="672062.19351000001"/>
    <n v="372806.80567999999"/>
    <n v="821766.76741999993"/>
    <n v="462731.57065999997"/>
    <n v="74462.124089999998"/>
    <n v="85463.610759999996"/>
    <n v="119301.32247000001"/>
    <n v="103670.84032"/>
    <n v="35081594.755000003"/>
    <n v="34439164.060000002"/>
    <n v="141.197"/>
    <n v="136.08000000000001"/>
    <n v="0"/>
    <n v="0"/>
    <n v="59648.024420000002"/>
    <n v="76350.164870000008"/>
    <n v="189255.59071000002"/>
    <n v="252246.97269999998"/>
    <n v="469419.87054000003"/>
    <n v="183756.19931"/>
    <n v="202642.32297000001"/>
    <n v="189050.60636999999"/>
    <n v="0"/>
    <n v="0"/>
    <s v="Total General Sin Pensiones"/>
    <s v="Totales"/>
    <s v="Total General Sin Pensiones"/>
    <x v="25"/>
    <x v="1"/>
    <n v="672062.19351000001"/>
    <n v="372806.80567999999"/>
    <n v="770211891.61088026"/>
    <n v="686509089.51392007"/>
    <n v="736376107.87258017"/>
    <n v="657385268.86126006"/>
    <n v="736376107.87258017"/>
    <n v="657385268.86126006"/>
    <n v="388158878.08341002"/>
    <n v="368517055.66387999"/>
    <n v="672062.19351000001"/>
    <n v="372806.80567999999"/>
    <n v="9.1266159551484413E-2"/>
    <n v="5.6710550622131477E-2"/>
    <n v="299255.38783000002"/>
    <n v="80.27090258831457"/>
    <n v="100"/>
    <n v="100"/>
    <n v="100"/>
    <n v="100"/>
    <n v="8.7256792686542087E-2"/>
    <n v="9.1266159551484413E-2"/>
    <n v="5.430471517048148E-2"/>
    <n v="5.6710550622131477E-2"/>
    <n v="6.3747297817167467E-2"/>
    <n v="2.7518861734316953E-2"/>
    <m/>
    <n v="285663.67123000004"/>
    <n v="155.45797763703217"/>
    <n v="13591.716600000014"/>
    <n v="7.1894594050648131"/>
    <n v="0"/>
    <m/>
    <n v="-12.872714564909405"/>
    <n v="11.079647807757844"/>
    <n v="22.924369796338421"/>
    <n v="1.9183413878787827E-2"/>
    <n v="-21.875709736106565"/>
    <n v="-24.972106232139524"/>
    <n v="31.517179596242318"/>
    <n v="30.268020286928905"/>
    <s v="Resto"/>
    <n v="2024"/>
    <n v="3"/>
    <d v="2025-11-04T00:00:00"/>
    <x v="25"/>
    <x v="23"/>
  </r>
  <r>
    <n v="2025"/>
    <n v="9"/>
    <n v="88"/>
    <x v="63"/>
    <s v="Vida Total"/>
    <n v="60"/>
    <s v="39fa9ec190eee7b6f4dff1100d6343e10918d044c75eac8f9e9a2596173f80c9"/>
    <s v="1fdf26a6fd55ee3b01ed15163fbd21c844fce1e79898ad2d3ed4519ab872f9ee"/>
    <x v="31"/>
    <n v="672062.19351000001"/>
    <n v="372806.80567999999"/>
    <n v="821766.76741999993"/>
    <n v="462731.57066000003"/>
    <n v="74462.124089999998"/>
    <n v="85463.610759999996"/>
    <n v="119301.32246999998"/>
    <n v="103670.84032"/>
    <n v="35081594.755000003"/>
    <n v="34439164.060000002"/>
    <n v="141.197"/>
    <n v="136.08000000000001"/>
    <n v="0"/>
    <n v="0"/>
    <n v="59648.024420000002"/>
    <n v="76350.164870000008"/>
    <n v="189255.59071000002"/>
    <n v="252246.97269999998"/>
    <n v="469419.87054000003"/>
    <n v="183756.19931"/>
    <n v="202642.32297000001"/>
    <n v="189050.60636999999"/>
    <n v="0"/>
    <n v="0"/>
    <s v="Vida Total"/>
    <s v="Totales"/>
    <s v="Vida Total"/>
    <x v="36"/>
    <x v="1"/>
    <n v="672062.19351000001"/>
    <n v="372806.80567999999"/>
    <n v="770211891.61088026"/>
    <n v="686509089.51392007"/>
    <n v="736376107.87258017"/>
    <n v="657385268.86126006"/>
    <n v="311861035.33652008"/>
    <n v="282737917.87033993"/>
    <n v="162873465.04233998"/>
    <n v="151002766.76715994"/>
    <n v="672062.19351000001"/>
    <n v="372806.80567999999"/>
    <n v="0.21550053304504596"/>
    <n v="0.13185596346188153"/>
    <n v="299255.38783000002"/>
    <n v="80.27090258831457"/>
    <n v="100"/>
    <n v="100"/>
    <n v="100"/>
    <n v="100"/>
    <n v="8.7256792686542087E-2"/>
    <n v="9.1266159551484413E-2"/>
    <n v="5.430471517048148E-2"/>
    <n v="5.6710550622131477E-2"/>
    <n v="0.15052212920202193"/>
    <n v="6.4978403843024071E-2"/>
    <m/>
    <n v="285663.67123000004"/>
    <n v="155.45797763703217"/>
    <n v="13591.716600000014"/>
    <n v="7.1894594050648131"/>
    <n v="0"/>
    <m/>
    <n v="-12.872714564909405"/>
    <n v="11.079647807757844"/>
    <n v="22.924369796338421"/>
    <n v="4.5717774881650061E-2"/>
    <n v="-21.875709736106565"/>
    <n v="-24.972106232139524"/>
    <n v="31.517179596242318"/>
    <n v="30.268020286928905"/>
    <s v="Resto"/>
    <n v="2024"/>
    <n v="3"/>
    <d v="2025-11-04T00:00:00"/>
    <x v="36"/>
    <x v="31"/>
  </r>
  <r>
    <n v="2025"/>
    <n v="9"/>
    <n v="59"/>
    <x v="64"/>
    <s v="Credito"/>
    <n v="209"/>
    <s v="83f814f7a92e365cbd79f9addceed185761a8d38a06a2d4350bb1fe4b7632b34"/>
    <s v="1fdf26a6fd55ee3b01ed15163fbd21c844fce1e79898ad2d3ed4519ab872f9ee"/>
    <x v="1"/>
    <n v="491847.01507999998"/>
    <n v="525328.15815000003"/>
    <n v="591498.40696999989"/>
    <n v="589343.7342000003"/>
    <n v="552327.55256999994"/>
    <n v="179329.07100999999"/>
    <n v="605315.49569000013"/>
    <n v="311642.20688999991"/>
    <n v="35081594.755000003"/>
    <n v="34439164.060000002"/>
    <n v="141.197"/>
    <n v="136.08000000000001"/>
    <n v="769.00381999999991"/>
    <n v="554.40816000000007"/>
    <n v="23433.792109999999"/>
    <n v="5157.32582"/>
    <n v="21505.25964"/>
    <n v="22242.261489999997"/>
    <n v="0"/>
    <n v="0"/>
    <n v="0"/>
    <n v="0"/>
    <n v="0"/>
    <n v="0"/>
    <s v="Credito"/>
    <s v="Daños Sin Autos"/>
    <s v="Credito"/>
    <x v="1"/>
    <x v="1"/>
    <n v="491847.01507999998"/>
    <n v="525328.15815000003"/>
    <n v="770211891.61088026"/>
    <n v="686509089.51392007"/>
    <n v="736376107.87258017"/>
    <n v="657385268.86126006"/>
    <n v="1810044.4083199999"/>
    <n v="1458533.26676"/>
    <n v="1082737.7908399999"/>
    <n v="410807.17765999993"/>
    <n v="491847.01507999998"/>
    <n v="525328.15815000003"/>
    <n v="27.173201542414631"/>
    <n v="36.01756436567053"/>
    <n v="-33481.143070000049"/>
    <n v="-6.3733768218150573"/>
    <n v="100"/>
    <n v="100"/>
    <n v="100"/>
    <n v="100"/>
    <n v="6.3858662848130451E-2"/>
    <n v="6.6792907839034257E-2"/>
    <n v="7.6521660990964663E-2"/>
    <n v="7.9911763015314774E-2"/>
    <m/>
    <m/>
    <m/>
    <n v="0"/>
    <m/>
    <n v="0"/>
    <m/>
    <n v="0"/>
    <m/>
    <n v="207.99666192393329"/>
    <n v="112.29661574344669"/>
    <n v="34.136580769157078"/>
    <n v="51.01212474919695"/>
    <n v="354.37874060863572"/>
    <n v="-3.3135203015725256"/>
    <n v="108.96772465101006"/>
    <n v="23.187056866131648"/>
    <s v="Grandes"/>
    <n v="2024"/>
    <n v="3"/>
    <d v="2025-11-04T00:00:00"/>
    <x v="1"/>
    <x v="1"/>
  </r>
  <r>
    <n v="2025"/>
    <n v="9"/>
    <n v="59"/>
    <x v="64"/>
    <s v="Total General"/>
    <n v="209"/>
    <s v="83f814f7a92e365cbd79f9addceed185761a8d38a06a2d4350bb1fe4b7632b34"/>
    <s v="1fdf26a6fd55ee3b01ed15163fbd21c844fce1e79898ad2d3ed4519ab872f9ee"/>
    <x v="58"/>
    <n v="491847.01507999998"/>
    <n v="525328.15815000003"/>
    <n v="591498.40696999989"/>
    <n v="589343.73420000006"/>
    <n v="552327.55256999994"/>
    <n v="179329.07100999999"/>
    <n v="605315.49569000001"/>
    <n v="311642.20688999991"/>
    <n v="35081594.755000003"/>
    <n v="34439164.060000002"/>
    <n v="141.197"/>
    <n v="136.08000000000001"/>
    <n v="769.00381999999991"/>
    <n v="554.40816000000007"/>
    <n v="23433.792109999999"/>
    <n v="5157.32582"/>
    <n v="21505.25964"/>
    <n v="22242.261489999997"/>
    <n v="0"/>
    <n v="0"/>
    <n v="0"/>
    <n v="0"/>
    <n v="0"/>
    <n v="0"/>
    <s v="Total General"/>
    <s v="Totales"/>
    <s v="Total General"/>
    <x v="26"/>
    <x v="1"/>
    <n v="491847.01507999998"/>
    <n v="525328.15815000003"/>
    <n v="770211891.61088026"/>
    <n v="686509089.51392007"/>
    <n v="736376107.87258017"/>
    <n v="657385268.86126006"/>
    <n v="770211891.61088026"/>
    <n v="686509089.51392007"/>
    <n v="414187189.75591999"/>
    <n v="392042358.71284997"/>
    <n v="491847.01507999998"/>
    <n v="525328.15815000003"/>
    <n v="6.3858662848130451E-2"/>
    <n v="7.6521660990964663E-2"/>
    <n v="-33481.143070000049"/>
    <n v="-6.3733768218150573"/>
    <n v="100"/>
    <n v="100"/>
    <n v="100"/>
    <n v="100"/>
    <n v="6.3858662848130451E-2"/>
    <n v="6.6792907839034257E-2"/>
    <n v="7.6521660990964663E-2"/>
    <n v="7.9911763015314774E-2"/>
    <m/>
    <m/>
    <m/>
    <n v="0"/>
    <m/>
    <n v="0"/>
    <m/>
    <n v="0"/>
    <m/>
    <n v="207.99666192393329"/>
    <n v="112.29661574344669"/>
    <n v="34.136580769157078"/>
    <n v="0.13335215724452654"/>
    <n v="354.37874060863572"/>
    <n v="-3.3135203015725256"/>
    <n v="108.96772465101006"/>
    <n v="23.187056866131648"/>
    <s v="Resto"/>
    <n v="2024"/>
    <n v="3"/>
    <d v="2025-11-04T00:00:00"/>
    <x v="26"/>
    <x v="58"/>
  </r>
  <r>
    <n v="2025"/>
    <n v="9"/>
    <n v="59"/>
    <x v="64"/>
    <s v="Total General Sin Pensiones"/>
    <n v="209"/>
    <s v="83f814f7a92e365cbd79f9addceed185761a8d38a06a2d4350bb1fe4b7632b34"/>
    <s v="1fdf26a6fd55ee3b01ed15163fbd21c844fce1e79898ad2d3ed4519ab872f9ee"/>
    <x v="37"/>
    <n v="491847.01507999998"/>
    <n v="525328.15815000003"/>
    <n v="591498.40696999989"/>
    <n v="589343.73420000006"/>
    <n v="552327.55256999994"/>
    <n v="179329.07100999999"/>
    <n v="605315.49569000001"/>
    <n v="311642.20688999991"/>
    <n v="35081594.755000003"/>
    <n v="34439164.060000002"/>
    <n v="141.197"/>
    <n v="136.08000000000001"/>
    <n v="769.00381999999991"/>
    <n v="554.40816000000007"/>
    <n v="23433.792109999999"/>
    <n v="5157.32582"/>
    <n v="21505.25964"/>
    <n v="22242.261489999997"/>
    <n v="0"/>
    <n v="0"/>
    <n v="0"/>
    <n v="0"/>
    <n v="0"/>
    <n v="0"/>
    <s v="Total General Sin Pensiones"/>
    <s v="Totales"/>
    <s v="Total General Sin Pensiones"/>
    <x v="25"/>
    <x v="1"/>
    <n v="491847.01507999998"/>
    <n v="525328.15815000003"/>
    <n v="770211891.61088026"/>
    <n v="686509089.51392007"/>
    <n v="736376107.87258017"/>
    <n v="657385268.86126006"/>
    <n v="736376107.87258017"/>
    <n v="657385268.86126006"/>
    <n v="388158878.08341002"/>
    <n v="368517055.66387999"/>
    <n v="491847.01507999998"/>
    <n v="525328.15815000003"/>
    <n v="6.6792907839034257E-2"/>
    <n v="7.9911763015314774E-2"/>
    <n v="-33481.143070000049"/>
    <n v="-6.3733768218150573"/>
    <n v="100"/>
    <n v="100"/>
    <n v="100"/>
    <n v="100"/>
    <n v="6.3858662848130451E-2"/>
    <n v="6.6792907839034257E-2"/>
    <n v="7.6521660990964663E-2"/>
    <n v="7.9911763015314774E-2"/>
    <m/>
    <m/>
    <m/>
    <n v="0"/>
    <m/>
    <n v="0"/>
    <m/>
    <n v="0"/>
    <m/>
    <n v="207.99666192393329"/>
    <n v="112.29661574344669"/>
    <n v="34.136580769157078"/>
    <n v="0.14229419543285887"/>
    <n v="354.37874060863572"/>
    <n v="-3.3135203015725256"/>
    <n v="108.96772465101006"/>
    <n v="23.187056866131648"/>
    <s v="Resto"/>
    <n v="2024"/>
    <n v="3"/>
    <d v="2025-11-04T00:00:00"/>
    <x v="25"/>
    <x v="37"/>
  </r>
  <r>
    <n v="2025"/>
    <n v="9"/>
    <n v="59"/>
    <x v="64"/>
    <s v="Daños Sin Autos"/>
    <n v="209"/>
    <s v="83f814f7a92e365cbd79f9addceed185761a8d38a06a2d4350bb1fe4b7632b34"/>
    <s v="1fdf26a6fd55ee3b01ed15163fbd21c844fce1e79898ad2d3ed4519ab872f9ee"/>
    <x v="39"/>
    <n v="491847.01507999998"/>
    <n v="525328.15815000003"/>
    <n v="591498.40696999989"/>
    <n v="589343.7342000003"/>
    <n v="552327.55256999994"/>
    <n v="179329.07100999999"/>
    <n v="605315.49569000013"/>
    <n v="311642.20688999991"/>
    <n v="35081594.755000003"/>
    <n v="34439164.060000002"/>
    <n v="141.197"/>
    <n v="136.08000000000001"/>
    <n v="769.00381999999991"/>
    <n v="554.40816000000007"/>
    <n v="23433.792109999999"/>
    <n v="5157.32582"/>
    <n v="21505.25964"/>
    <n v="22242.261489999997"/>
    <n v="0"/>
    <n v="0"/>
    <n v="0"/>
    <n v="0"/>
    <n v="0"/>
    <n v="0"/>
    <s v="Daños Sin Autos"/>
    <s v="Totales"/>
    <s v="Daños Sin Autos Total"/>
    <x v="24"/>
    <x v="1"/>
    <n v="491847.01507999998"/>
    <n v="525328.15815000003"/>
    <n v="770211891.61088026"/>
    <n v="686509089.51392007"/>
    <n v="736376107.87258017"/>
    <n v="657385268.86126006"/>
    <n v="128019015.01128"/>
    <n v="109121030.81238005"/>
    <n v="38205787.818519995"/>
    <n v="42701209.275690004"/>
    <n v="491847.01507999998"/>
    <n v="525328.15815000003"/>
    <n v="0.38419840602324773"/>
    <n v="0.48141788456272561"/>
    <n v="-33481.143070000049"/>
    <n v="-6.3733768218150573"/>
    <n v="100"/>
    <n v="100"/>
    <n v="100"/>
    <n v="100"/>
    <n v="6.3858662848130451E-2"/>
    <n v="6.6792907839034257E-2"/>
    <n v="7.6521660990964663E-2"/>
    <n v="7.9911763015314774E-2"/>
    <m/>
    <m/>
    <m/>
    <n v="0"/>
    <m/>
    <n v="0"/>
    <m/>
    <n v="0"/>
    <m/>
    <n v="207.99666192393329"/>
    <n v="112.29661574344669"/>
    <n v="34.136580769157078"/>
    <n v="1.4456646076599498"/>
    <n v="354.37874060863572"/>
    <n v="-3.3135203015725256"/>
    <n v="108.96772465101006"/>
    <n v="23.187056866131648"/>
    <s v="Resto"/>
    <n v="2024"/>
    <n v="3"/>
    <d v="2025-11-04T00:00:00"/>
    <x v="24"/>
    <x v="39"/>
  </r>
  <r>
    <n v="2025"/>
    <n v="9"/>
    <n v="59"/>
    <x v="64"/>
    <s v="Daños"/>
    <n v="209"/>
    <s v="83f814f7a92e365cbd79f9addceed185761a8d38a06a2d4350bb1fe4b7632b34"/>
    <s v="1fdf26a6fd55ee3b01ed15163fbd21c844fce1e79898ad2d3ed4519ab872f9ee"/>
    <x v="18"/>
    <n v="491847.01507999998"/>
    <n v="525328.15815000003"/>
    <n v="591498.40696999989"/>
    <n v="589343.7342000003"/>
    <n v="552327.55256999994"/>
    <n v="179329.07100999999"/>
    <n v="605315.49569000001"/>
    <n v="311642.20688999991"/>
    <n v="35081594.755000003"/>
    <n v="34439164.060000002"/>
    <n v="141.197"/>
    <n v="136.08000000000001"/>
    <n v="769.00381999999991"/>
    <n v="554.40816000000007"/>
    <n v="23433.792109999999"/>
    <n v="5157.32582"/>
    <n v="21505.25964"/>
    <n v="22242.261489999997"/>
    <n v="0"/>
    <n v="0"/>
    <n v="0"/>
    <n v="0"/>
    <n v="0"/>
    <n v="0"/>
    <s v="Daños"/>
    <s v="Totales"/>
    <s v="Daños Total"/>
    <x v="23"/>
    <x v="1"/>
    <n v="491847.01507999998"/>
    <n v="525328.15815000003"/>
    <n v="770211891.61088026"/>
    <n v="686509089.51392007"/>
    <n v="736376107.87258017"/>
    <n v="657385268.86126006"/>
    <n v="283175278.75795996"/>
    <n v="248348596.68529999"/>
    <n v="126891670.49083996"/>
    <n v="126522432.59303005"/>
    <n v="491847.01507999998"/>
    <n v="525328.15815000003"/>
    <n v="0.17368995529457895"/>
    <n v="0.2115285389817122"/>
    <n v="-33481.143070000049"/>
    <n v="-6.3733768218150573"/>
    <n v="100"/>
    <n v="100"/>
    <n v="100"/>
    <n v="100"/>
    <n v="6.3858662848130451E-2"/>
    <n v="6.6792907839034257E-2"/>
    <n v="7.6521660990964663E-2"/>
    <n v="7.9911763015314774E-2"/>
    <m/>
    <m/>
    <m/>
    <n v="0"/>
    <m/>
    <n v="0"/>
    <m/>
    <n v="0"/>
    <m/>
    <n v="207.99666192393329"/>
    <n v="112.29661574344669"/>
    <n v="34.136580769157078"/>
    <n v="0.43527486905444385"/>
    <n v="354.37874060863572"/>
    <n v="-3.3135203015725256"/>
    <n v="108.96772465101006"/>
    <n v="23.187056866131648"/>
    <s v="Resto"/>
    <n v="2024"/>
    <n v="3"/>
    <d v="2025-11-04T00:00:00"/>
    <x v="23"/>
    <x v="18"/>
  </r>
  <r>
    <n v="2025"/>
    <n v="9"/>
    <n v="93"/>
    <x v="65"/>
    <s v="Incendio"/>
    <n v="220"/>
    <s v="36790ecd55c2030dc553685bef719df653f413a20cdad1bfd1dc934c76686ddd"/>
    <s v="1fdf26a6fd55ee3b01ed15163fbd21c844fce1e79898ad2d3ed4519ab872f9ee"/>
    <x v="5"/>
    <n v="145725.97269999998"/>
    <n v="126581.45239000001"/>
    <n v="182263.93336999998"/>
    <n v="145653.15997000001"/>
    <n v="12267.833790000001"/>
    <n v="5170.3595400000004"/>
    <n v="20298.521979999998"/>
    <n v="7852.3658100000011"/>
    <n v="35081594.755000003"/>
    <n v="34439164.060000002"/>
    <n v="141.197"/>
    <n v="136.08000000000001"/>
    <n v="0"/>
    <n v="0"/>
    <n v="12417.652970000001"/>
    <n v="792.24218999999994"/>
    <n v="15085.148590000001"/>
    <n v="4087.0797400000001"/>
    <n v="0"/>
    <n v="0"/>
    <n v="0"/>
    <n v="0"/>
    <n v="0"/>
    <n v="0"/>
    <s v="Incendio"/>
    <s v="Daños Sin Autos"/>
    <s v="Incendio"/>
    <x v="0"/>
    <x v="1"/>
    <n v="758794.05964999995"/>
    <n v="667096.89925000002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53040671659660887"/>
    <n v="0.54770278978506959"/>
    <n v="19144.520309999978"/>
    <n v="15.124269747684149"/>
    <m/>
    <m/>
    <n v="19.204943798218096"/>
    <n v="18.974972381420493"/>
    <n v="1.8920244453148796E-2"/>
    <n v="1.9789611740800243E-2"/>
    <n v="1.8438423368818829E-2"/>
    <n v="1.9255291894396676E-2"/>
    <m/>
    <m/>
    <m/>
    <n v="0"/>
    <m/>
    <n v="0"/>
    <m/>
    <n v="0"/>
    <m/>
    <n v="137.27235398410994"/>
    <n v="8.4184264223477037"/>
    <n v="4.0846106932554527"/>
    <n v="7.5428186685236875E-2"/>
    <n v="1467.4061703277885"/>
    <n v="269.09357168548905"/>
    <n v="82.317074279478476"/>
    <n v="19.38406491672707"/>
    <s v="Resto"/>
    <n v="2024"/>
    <n v="3"/>
    <d v="2025-11-04T00:00:00"/>
    <x v="0"/>
    <x v="5"/>
  </r>
  <r>
    <n v="2025"/>
    <n v="9"/>
    <n v="93"/>
    <x v="65"/>
    <s v="Automoviles"/>
    <n v="220"/>
    <s v="36790ecd55c2030dc553685bef719df653f413a20cdad1bfd1dc934c76686ddd"/>
    <s v="1fdf26a6fd55ee3b01ed15163fbd21c844fce1e79898ad2d3ed4519ab872f9ee"/>
    <x v="15"/>
    <n v="922.21686"/>
    <n v="641.14945"/>
    <n v="1045.7228599999999"/>
    <n v="697.80345"/>
    <n v="78.859539999999996"/>
    <n v="-156.07745999999997"/>
    <n v="144.99397999999999"/>
    <n v="-53.623390000000072"/>
    <n v="35081594.755000003"/>
    <n v="34439164.060000002"/>
    <n v="141.197"/>
    <n v="136.08000000000001"/>
    <n v="0"/>
    <n v="0"/>
    <n v="78.859539999999996"/>
    <n v="-156.07746"/>
    <n v="760.28431999999998"/>
    <n v="608.99274000000003"/>
    <n v="0"/>
    <n v="0"/>
    <n v="0"/>
    <n v="0"/>
    <n v="0"/>
    <n v="0"/>
    <s v="Automoviles"/>
    <s v="Totales"/>
    <s v="Automoviles Total"/>
    <x v="11"/>
    <x v="1"/>
    <n v="758794.05964999995"/>
    <n v="667096.89925000002"/>
    <n v="770211891.61088026"/>
    <n v="686509089.51392007"/>
    <n v="736376107.87258017"/>
    <n v="657385268.86126006"/>
    <n v="155156263.74667996"/>
    <n v="139227565.87292001"/>
    <n v="88685882.672319964"/>
    <n v="83821223.317339987"/>
    <n v="922.21686"/>
    <n v="641.14945"/>
    <n v="5.9437939386429287E-4"/>
    <n v="4.6050467519141236E-4"/>
    <n v="281.06741"/>
    <n v="43.838048991541669"/>
    <n v="100"/>
    <n v="100"/>
    <n v="0.12153717445091494"/>
    <n v="9.6110392766152561E-2"/>
    <n v="1.1973547410066662E-4"/>
    <n v="1.2523720557207119E-4"/>
    <n v="9.3392711006049924E-5"/>
    <n v="9.7530242974658646E-5"/>
    <m/>
    <m/>
    <m/>
    <n v="0"/>
    <m/>
    <n v="0"/>
    <m/>
    <n v="0"/>
    <m/>
    <n v="-150.52589912726668"/>
    <n v="8.5510841777496882"/>
    <n v="-24.343382030507861"/>
    <n v="8.8920059905558225E-5"/>
    <n v="-150.52589912726665"/>
    <n v="24.842920130706304"/>
    <n v="10.372374903115192"/>
    <n v="-25.628788284077082"/>
    <s v="Resto"/>
    <n v="2024"/>
    <n v="3"/>
    <d v="2025-11-04T00:00:00"/>
    <x v="11"/>
    <x v="15"/>
  </r>
  <r>
    <n v="2025"/>
    <n v="9"/>
    <n v="93"/>
    <x v="65"/>
    <s v="Automoviles Residentes"/>
    <n v="220"/>
    <s v="36790ecd55c2030dc553685bef719df653f413a20cdad1bfd1dc934c76686ddd"/>
    <s v="1fdf26a6fd55ee3b01ed15163fbd21c844fce1e79898ad2d3ed4519ab872f9ee"/>
    <x v="45"/>
    <n v="727.86229000000003"/>
    <n v="452.29703999999998"/>
    <n v="851.36829000000012"/>
    <n v="508.95104000000003"/>
    <n v="-7.7759799999999997"/>
    <n v="-66.65952999999999"/>
    <n v="19.632439999999999"/>
    <n v="-11.765310000000106"/>
    <n v="35081594.755000003"/>
    <n v="34439164.060000002"/>
    <n v="141.197"/>
    <n v="136.08000000000001"/>
    <n v="0"/>
    <n v="0"/>
    <n v="-7.7759799999999997"/>
    <n v="-66.659530000000004"/>
    <n v="603.98441000000003"/>
    <n v="459.4941"/>
    <n v="0"/>
    <n v="0"/>
    <n v="0"/>
    <n v="0"/>
    <n v="0"/>
    <n v="0"/>
    <s v="Automoviles Residentes"/>
    <s v="Automóviles"/>
    <s v="Automóviles"/>
    <x v="13"/>
    <x v="1"/>
    <n v="758794.05964999995"/>
    <n v="667096.89925000002"/>
    <n v="770211891.61088026"/>
    <n v="686509089.51392007"/>
    <n v="736376107.87258017"/>
    <n v="657385268.86126006"/>
    <n v="94745679.091170013"/>
    <n v="85247038.221249983"/>
    <n v="54974799.952469975"/>
    <n v="52348957.372600004"/>
    <n v="922.21686"/>
    <n v="641.14945"/>
    <n v="7.6822742417583705E-4"/>
    <n v="5.3057214589216487E-4"/>
    <n v="275.56525000000005"/>
    <n v="60.925724828975248"/>
    <n v="78.925285534250591"/>
    <n v="70.544713093023788"/>
    <n v="9.5923561965644874E-2"/>
    <n v="6.7800800829460606E-2"/>
    <n v="9.4501564819739789E-5"/>
    <n v="9.8843822092873596E-5"/>
    <n v="6.5883620029014777E-5"/>
    <n v="6.880243008540194E-5"/>
    <m/>
    <m/>
    <m/>
    <n v="0"/>
    <m/>
    <n v="0"/>
    <m/>
    <n v="0"/>
    <m/>
    <n v="-88.334781238331558"/>
    <n v="-1.068331208641129"/>
    <n v="-14.737998285374584"/>
    <n v="-1.414462627735425E-5"/>
    <n v="-88.334781238331558"/>
    <n v="31.445520192751108"/>
    <n v="-1.2874471379153642"/>
    <n v="-14.507156892765327"/>
    <s v="Resto"/>
    <n v="2024"/>
    <n v="3"/>
    <d v="2025-11-04T00:00:00"/>
    <x v="13"/>
    <x v="45"/>
  </r>
  <r>
    <n v="2025"/>
    <n v="9"/>
    <n v="93"/>
    <x v="65"/>
    <s v="Camiones"/>
    <n v="220"/>
    <s v="36790ecd55c2030dc553685bef719df653f413a20cdad1bfd1dc934c76686ddd"/>
    <s v="1fdf26a6fd55ee3b01ed15163fbd21c844fce1e79898ad2d3ed4519ab872f9ee"/>
    <x v="5"/>
    <n v="194.35457"/>
    <n v="188.85240999999999"/>
    <n v="194.35457"/>
    <n v="188.85240999999999"/>
    <n v="86.63552"/>
    <n v="-89.417929999999998"/>
    <n v="125.36154000000001"/>
    <n v="-41.858079999999987"/>
    <n v="35081594.755000003"/>
    <n v="34439164.060000002"/>
    <n v="141.197"/>
    <n v="136.08000000000001"/>
    <n v="0"/>
    <n v="0"/>
    <n v="86.63552"/>
    <n v="-89.417929999999998"/>
    <n v="156.29991000000001"/>
    <n v="149.49864000000002"/>
    <n v="0"/>
    <n v="0"/>
    <n v="0"/>
    <n v="0"/>
    <n v="0"/>
    <n v="0"/>
    <s v="Camiones"/>
    <s v="Automóviles"/>
    <s v="Automóviles"/>
    <x v="10"/>
    <x v="1"/>
    <n v="758794.05964999995"/>
    <n v="667096.89925000002"/>
    <n v="770211891.61088026"/>
    <n v="686509089.51392007"/>
    <n v="736376107.87258017"/>
    <n v="657385268.86126006"/>
    <n v="53875874.311059996"/>
    <n v="49568265.397800006"/>
    <n v="30548482.174040005"/>
    <n v="28997259.902610004"/>
    <n v="922.21686"/>
    <n v="641.14945"/>
    <n v="3.6074508763953662E-4"/>
    <n v="3.8099459096339866E-4"/>
    <n v="5.5021600000000035"/>
    <n v="2.9134708950762089"/>
    <n v="21.074714465749413"/>
    <n v="29.455286906976212"/>
    <n v="2.5613612485270068E-2"/>
    <n v="2.8309591936691941E-2"/>
    <n v="2.5233909280926829E-5"/>
    <n v="2.6393383479197618E-5"/>
    <n v="2.7509090977035154E-5"/>
    <n v="2.8727812889256715E-5"/>
    <m/>
    <m/>
    <m/>
    <n v="0"/>
    <m/>
    <n v="0"/>
    <m/>
    <n v="0"/>
    <m/>
    <n v="-196.88830864234947"/>
    <n v="44.576013828746092"/>
    <n v="-47.34804813981458"/>
    <n v="2.8360008037853538E-4"/>
    <n v="-196.88830864234947"/>
    <n v="4.5493858673229415"/>
    <n v="55.429027438339531"/>
    <n v="-59.81186852268354"/>
    <s v="Resto"/>
    <n v="2024"/>
    <n v="3"/>
    <d v="2025-11-04T00:00:00"/>
    <x v="10"/>
    <x v="5"/>
  </r>
  <r>
    <n v="2025"/>
    <n v="9"/>
    <n v="93"/>
    <x v="65"/>
    <s v="Responsabilidad Civil y Riesgos Profesionales"/>
    <n v="220"/>
    <s v="36790ecd55c2030dc553685bef719df653f413a20cdad1bfd1dc934c76686ddd"/>
    <s v="1fdf26a6fd55ee3b01ed15163fbd21c844fce1e79898ad2d3ed4519ab872f9ee"/>
    <x v="2"/>
    <n v="39439.524829999995"/>
    <n v="34507.221969999999"/>
    <n v="47182.980589999992"/>
    <n v="39240.186519999996"/>
    <n v="9376.7481800000005"/>
    <n v="22780.483299999996"/>
    <n v="14003.890670000003"/>
    <n v="20769.200369999999"/>
    <n v="35081594.755000003"/>
    <n v="34439164.060000002"/>
    <n v="141.197"/>
    <n v="136.08000000000001"/>
    <n v="0"/>
    <n v="0"/>
    <n v="6580.4016600000004"/>
    <n v="1596.3926799999999"/>
    <n v="2962.5007099999998"/>
    <n v="3799.0410299999999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758794.05964999995"/>
    <n v="667096.89925000002"/>
    <n v="770211891.61088026"/>
    <n v="686509089.51392007"/>
    <n v="736376107.87258017"/>
    <n v="657385268.86126006"/>
    <n v="16329723.705329999"/>
    <n v="14886594.835909994"/>
    <n v="6466126.8833499998"/>
    <n v="5654617.5786299994"/>
    <n v="39439.524829999995"/>
    <n v="34507.221969999999"/>
    <n v="0.24151985386701302"/>
    <n v="0.23180063910089366"/>
    <n v="4932.3028599999961"/>
    <n v="14.293537927475185"/>
    <n v="100"/>
    <n v="100"/>
    <n v="5.1976586174372272"/>
    <n v="5.1727450702882276"/>
    <n v="5.1206071030029344E-3"/>
    <n v="5.3558941427285503E-3"/>
    <n v="5.026477070308376E-3"/>
    <n v="5.2491626454870691E-3"/>
    <m/>
    <m/>
    <m/>
    <n v="0"/>
    <m/>
    <n v="0"/>
    <m/>
    <n v="0"/>
    <m/>
    <n v="-58.838677579768458"/>
    <n v="23.775002920084628"/>
    <n v="66.016566966199036"/>
    <n v="0.1450133650198657"/>
    <n v="312.2044495969501"/>
    <n v="-22.019775869596224"/>
    <n v="222.12320955021818"/>
    <n v="42.020938110268318"/>
    <s v="Resto"/>
    <n v="2024"/>
    <n v="3"/>
    <d v="2025-11-04T00:00:00"/>
    <x v="22"/>
    <x v="2"/>
  </r>
  <r>
    <n v="2025"/>
    <n v="9"/>
    <n v="93"/>
    <x v="65"/>
    <s v="RC Otros"/>
    <n v="220"/>
    <s v="36790ecd55c2030dc553685bef719df653f413a20cdad1bfd1dc934c76686ddd"/>
    <s v="1fdf26a6fd55ee3b01ed15163fbd21c844fce1e79898ad2d3ed4519ab872f9ee"/>
    <x v="10"/>
    <n v="1190.1217099999999"/>
    <n v="958.14855"/>
    <n v="1358.20811"/>
    <n v="1042.8915999999999"/>
    <n v="0"/>
    <n v="0"/>
    <n v="0"/>
    <n v="0"/>
    <n v="35081594.755000003"/>
    <n v="34439164.060000002"/>
    <n v="141.197"/>
    <n v="136.08000000000001"/>
    <n v="0"/>
    <n v="0"/>
    <n v="0"/>
    <n v="0"/>
    <n v="3.4753499999999997"/>
    <n v="-20.419139999999999"/>
    <n v="0"/>
    <n v="0"/>
    <n v="0"/>
    <n v="0"/>
    <n v="0"/>
    <n v="0"/>
    <s v="RC Otros"/>
    <s v="Daños Sin Autos"/>
    <s v="Responsabilidad Civil y Riesgos Profesionales"/>
    <x v="33"/>
    <x v="1"/>
    <n v="758794.05964999995"/>
    <n v="667096.89925000002"/>
    <n v="770211891.61088026"/>
    <n v="686509089.51392007"/>
    <n v="736376107.87258017"/>
    <n v="657385268.86126006"/>
    <n v="1590909.0740200002"/>
    <n v="1370676.1790300002"/>
    <n v="443204.58119"/>
    <n v="743001.8912999999"/>
    <n v="39439.524829999995"/>
    <n v="34507.221969999999"/>
    <n v="7.4807651137015152E-2"/>
    <n v="6.9903348774767671E-2"/>
    <n v="231.97315999999989"/>
    <n v="24.210563174154977"/>
    <n v="3.0175863302864241"/>
    <n v="2.776660928639803"/>
    <n v="0.15684383593474011"/>
    <n v="0.14362959130483471"/>
    <n v="1.5451873996789222E-4"/>
    <n v="1.61618729515588E-4"/>
    <n v="1.395682248982913E-4"/>
    <n v="1.4575144825799489E-4"/>
    <m/>
    <m/>
    <m/>
    <n v="0"/>
    <m/>
    <n v="0"/>
    <m/>
    <n v="0"/>
    <m/>
    <m/>
    <m/>
    <m/>
    <m/>
    <m/>
    <n v="-117.02006059021095"/>
    <m/>
    <m/>
    <s v="Medianas"/>
    <n v="2024"/>
    <n v="3"/>
    <d v="2025-11-04T00:00:00"/>
    <x v="33"/>
    <x v="10"/>
  </r>
  <r>
    <n v="2025"/>
    <n v="9"/>
    <n v="93"/>
    <x v="65"/>
    <s v="RC Aviones y Barcos"/>
    <n v="220"/>
    <s v="36790ecd55c2030dc553685bef719df653f413a20cdad1bfd1dc934c76686ddd"/>
    <s v="1fdf26a6fd55ee3b01ed15163fbd21c844fce1e79898ad2d3ed4519ab872f9ee"/>
    <x v="29"/>
    <n v="644.14558"/>
    <n v="993.21803"/>
    <n v="1530.5348800000002"/>
    <n v="1434.9471599999999"/>
    <n v="0"/>
    <n v="0"/>
    <n v="0"/>
    <n v="0"/>
    <n v="35081594.755000003"/>
    <n v="34439164.060000002"/>
    <n v="141.197"/>
    <n v="136.08000000000001"/>
    <n v="0"/>
    <n v="0"/>
    <n v="0"/>
    <n v="0"/>
    <n v="-7.0872799999999998"/>
    <n v="-9.1473700000000004"/>
    <n v="0"/>
    <n v="0"/>
    <n v="0"/>
    <n v="0"/>
    <n v="0"/>
    <n v="0"/>
    <s v="RC Aviones y Barcos"/>
    <s v="Daños Sin Autos"/>
    <s v="Responsabilidad Civil y Riesgos Profesionales"/>
    <x v="20"/>
    <x v="1"/>
    <n v="758794.05964999995"/>
    <n v="667096.89925000002"/>
    <n v="770211891.61088026"/>
    <n v="686509089.51392007"/>
    <n v="736376107.87258017"/>
    <n v="657385268.86126006"/>
    <n v="1654428.4389900002"/>
    <n v="1753080.82653"/>
    <n v="526599.48598999996"/>
    <n v="-6953.7859100000169"/>
    <n v="39439.524829999995"/>
    <n v="34507.221969999999"/>
    <n v="3.8934629314836953E-2"/>
    <n v="5.6655575428655416E-2"/>
    <n v="-349.07245"/>
    <n v="-35.14560141442459"/>
    <n v="1.6332488354677779"/>
    <n v="2.8782903209753807"/>
    <n v="8.4890698840884113E-2"/>
    <n v="0.1488866206868372"/>
    <n v="8.3632255878675739E-5"/>
    <n v="8.7475078715000974E-5"/>
    <n v="1.4467660300073289E-4"/>
    <n v="1.5108614035730953E-4"/>
    <m/>
    <m/>
    <m/>
    <n v="0"/>
    <m/>
    <n v="0"/>
    <m/>
    <n v="0"/>
    <m/>
    <m/>
    <m/>
    <m/>
    <m/>
    <m/>
    <n v="-22.521118091866843"/>
    <m/>
    <m/>
    <s v="Resto"/>
    <n v="2024"/>
    <n v="3"/>
    <d v="2025-11-04T00:00:00"/>
    <x v="20"/>
    <x v="29"/>
  </r>
  <r>
    <n v="2025"/>
    <n v="9"/>
    <n v="93"/>
    <x v="65"/>
    <s v="RC General"/>
    <n v="220"/>
    <s v="36790ecd55c2030dc553685bef719df653f413a20cdad1bfd1dc934c76686ddd"/>
    <s v="1fdf26a6fd55ee3b01ed15163fbd21c844fce1e79898ad2d3ed4519ab872f9ee"/>
    <x v="2"/>
    <n v="37605.257539999999"/>
    <n v="32555.855390000001"/>
    <n v="44294.237600000008"/>
    <n v="36762.347760000004"/>
    <n v="9376.7481800000005"/>
    <n v="22780.483299999996"/>
    <n v="14003.890670000003"/>
    <n v="20769.200369999999"/>
    <n v="35081594.755000003"/>
    <n v="34439164.060000002"/>
    <n v="141.197"/>
    <n v="136.08000000000001"/>
    <n v="0"/>
    <n v="0"/>
    <n v="6580.4016600000004"/>
    <n v="1596.3926799999999"/>
    <n v="2966.1126400000003"/>
    <n v="3828.60754"/>
    <n v="0"/>
    <n v="0"/>
    <n v="0"/>
    <n v="0"/>
    <n v="0"/>
    <n v="0"/>
    <s v="RC General"/>
    <s v="Daños Sin Autos"/>
    <s v="Responsabilidad Civil y Riesgos Profesionales"/>
    <x v="21"/>
    <x v="1"/>
    <n v="758794.05964999995"/>
    <n v="667096.89925000002"/>
    <n v="770211891.61088026"/>
    <n v="686509089.51392007"/>
    <n v="736376107.87258017"/>
    <n v="657385268.86126006"/>
    <n v="12779803.45988"/>
    <n v="11517178.810919996"/>
    <n v="5456545.1292399997"/>
    <n v="4845520.4425199972"/>
    <n v="39439.524829999995"/>
    <n v="34507.221969999999"/>
    <n v="0.2942553667437473"/>
    <n v="0.28267213633196536"/>
    <n v="5049.4021499999981"/>
    <n v="15.509966147444532"/>
    <n v="95.349164834245798"/>
    <n v="94.345048750384819"/>
    <n v="4.9559240826616033"/>
    <n v="4.8802288582965554"/>
    <n v="4.8824561071563665E-3"/>
    <n v="5.1068003344979622E-3"/>
    <n v="4.742232242409352E-3"/>
    <n v="4.9523250568717647E-3"/>
    <m/>
    <m/>
    <m/>
    <n v="0"/>
    <m/>
    <n v="0"/>
    <m/>
    <n v="0"/>
    <m/>
    <n v="-58.838677579768458"/>
    <n v="24.934673482893004"/>
    <n v="69.973536333489633"/>
    <n v="0.17184405073006362"/>
    <n v="312.2044495969501"/>
    <n v="-22.527639382959574"/>
    <n v="221.85272303077471"/>
    <n v="41.696430446877301"/>
    <s v="Resto"/>
    <n v="2024"/>
    <n v="3"/>
    <d v="2025-11-04T00:00:00"/>
    <x v="21"/>
    <x v="2"/>
  </r>
  <r>
    <n v="2025"/>
    <n v="9"/>
    <n v="93"/>
    <x v="65"/>
    <s v="Diversos"/>
    <n v="220"/>
    <s v="36790ecd55c2030dc553685bef719df653f413a20cdad1bfd1dc934c76686ddd"/>
    <s v="1fdf26a6fd55ee3b01ed15163fbd21c844fce1e79898ad2d3ed4519ab872f9ee"/>
    <x v="2"/>
    <n v="83777.94988"/>
    <n v="72563.099019999994"/>
    <n v="110321.47834000002"/>
    <n v="86983.897989999998"/>
    <n v="10036.095649999999"/>
    <n v="13047.259340000001"/>
    <n v="11505.113059999998"/>
    <n v="18924.684419999998"/>
    <n v="35081594.755000003"/>
    <n v="34439164.060000002"/>
    <n v="141.197"/>
    <n v="136.08000000000001"/>
    <n v="0"/>
    <n v="0"/>
    <n v="8634.9308499999988"/>
    <n v="5926.4338899999993"/>
    <n v="17268.526010000001"/>
    <n v="9397.5541799999992"/>
    <n v="0"/>
    <n v="0"/>
    <n v="0"/>
    <n v="0"/>
    <n v="0"/>
    <n v="0"/>
    <s v="Diversos"/>
    <s v="Daños Sin Autos"/>
    <s v="Diversos"/>
    <x v="6"/>
    <x v="1"/>
    <n v="758794.05964999995"/>
    <n v="667096.89925000002"/>
    <n v="770211891.61088026"/>
    <n v="686509089.51392007"/>
    <n v="736376107.87258017"/>
    <n v="657385268.86126006"/>
    <n v="28533293.443849999"/>
    <n v="24344761.40859"/>
    <n v="7125790.0811699983"/>
    <n v="6803443.1380700013"/>
    <n v="83777.94988"/>
    <n v="72563.099019999994"/>
    <n v="0.29361472079928197"/>
    <n v="0.29806453142891037"/>
    <n v="11214.850860000006"/>
    <n v="15.455308567938841"/>
    <n v="100"/>
    <n v="100"/>
    <n v="11.040933809977806"/>
    <n v="10.877445106037943"/>
    <n v="1.0877259984233736E-2"/>
    <n v="1.137705976393474E-2"/>
    <n v="1.0569867191616938E-2"/>
    <n v="1.1038138890105598E-2"/>
    <m/>
    <m/>
    <m/>
    <n v="0"/>
    <m/>
    <n v="0"/>
    <m/>
    <n v="0"/>
    <m/>
    <n v="-23.078898115931846"/>
    <n v="11.979399906986599"/>
    <n v="17.980570725629963"/>
    <n v="0.14084186505185614"/>
    <n v="45.70196867580345"/>
    <n v="83.755535528075058"/>
    <n v="50.003867411727043"/>
    <n v="63.063577782958838"/>
    <s v="Resto"/>
    <n v="2024"/>
    <n v="3"/>
    <d v="2025-11-04T00:00:00"/>
    <x v="6"/>
    <x v="2"/>
  </r>
  <r>
    <n v="2025"/>
    <n v="9"/>
    <n v="93"/>
    <x v="65"/>
    <s v="Miscelaneos"/>
    <n v="220"/>
    <s v="36790ecd55c2030dc553685bef719df653f413a20cdad1bfd1dc934c76686ddd"/>
    <s v="1fdf26a6fd55ee3b01ed15163fbd21c844fce1e79898ad2d3ed4519ab872f9ee"/>
    <x v="2"/>
    <n v="24651.793850000002"/>
    <n v="17544.403180000001"/>
    <n v="29217.197110000001"/>
    <n v="21211.118470000001"/>
    <n v="6164.7548999999999"/>
    <n v="6208.7081600000001"/>
    <n v="7935.8406100000002"/>
    <n v="7350.38123"/>
    <n v="35081594.755000003"/>
    <n v="34439164.060000002"/>
    <n v="141.197"/>
    <n v="136.08000000000001"/>
    <n v="0"/>
    <n v="0"/>
    <n v="5238.9058399999994"/>
    <n v="2380.0213399999998"/>
    <n v="8673.0854399999989"/>
    <n v="3498.20172"/>
    <n v="0"/>
    <n v="0"/>
    <n v="0"/>
    <n v="0"/>
    <n v="0"/>
    <n v="0"/>
    <s v="Miscelaneos"/>
    <s v="Daños Sin Autos"/>
    <s v="Diversos"/>
    <x v="8"/>
    <x v="1"/>
    <n v="758794.05964999995"/>
    <n v="667096.89925000002"/>
    <n v="770211891.61088026"/>
    <n v="686509089.51392007"/>
    <n v="736376107.87258017"/>
    <n v="657385268.86126006"/>
    <n v="14354404.674479999"/>
    <n v="10957933.478320003"/>
    <n v="2576722.12989"/>
    <n v="2337530.29054"/>
    <n v="83777.94988"/>
    <n v="72563.099019999994"/>
    <n v="0.17173679026777916"/>
    <n v="0.16010685969860253"/>
    <n v="7107.3906700000007"/>
    <n v="40.510871741149757"/>
    <n v="29.425157676107126"/>
    <n v="24.178133813116741"/>
    <n v="3.2488121825005911"/>
    <n v="2.6299632331861722"/>
    <n v="3.2006509012008823E-3"/>
    <n v="3.3477177744427392E-3"/>
    <n v="2.555596633457868E-3"/>
    <n v="2.6688159913274105E-3"/>
    <m/>
    <m/>
    <m/>
    <n v="0"/>
    <m/>
    <n v="0"/>
    <m/>
    <n v="0"/>
    <m/>
    <n v="-0.70792923209327396"/>
    <n v="25.007327813590326"/>
    <n v="35.388540130437192"/>
    <n v="0.23924795104946658"/>
    <n v="120.12012043555877"/>
    <n v="147.92982607075041"/>
    <n v="60.404176532590462"/>
    <n v="68.035565999321506"/>
    <s v="Resto"/>
    <n v="2024"/>
    <n v="3"/>
    <d v="2025-11-04T00:00:00"/>
    <x v="8"/>
    <x v="2"/>
  </r>
  <r>
    <n v="2025"/>
    <n v="9"/>
    <n v="93"/>
    <x v="65"/>
    <s v="Tecnicos"/>
    <n v="220"/>
    <s v="36790ecd55c2030dc553685bef719df653f413a20cdad1bfd1dc934c76686ddd"/>
    <s v="1fdf26a6fd55ee3b01ed15163fbd21c844fce1e79898ad2d3ed4519ab872f9ee"/>
    <x v="20"/>
    <n v="59126.156029999998"/>
    <n v="55018.69584"/>
    <n v="81104.281230000008"/>
    <n v="65772.779520000011"/>
    <n v="3871.3407500000003"/>
    <n v="6838.5511800000013"/>
    <n v="3569.272449999999"/>
    <n v="11574.303189999999"/>
    <n v="35081594.755000003"/>
    <n v="34439164.060000002"/>
    <n v="141.197"/>
    <n v="136.08000000000001"/>
    <n v="0"/>
    <n v="0"/>
    <n v="3396.0250099999998"/>
    <n v="3546.41255"/>
    <n v="8595.4405700000007"/>
    <n v="5899.3524600000001"/>
    <n v="0"/>
    <n v="0"/>
    <n v="0"/>
    <n v="0"/>
    <n v="0"/>
    <n v="0"/>
    <s v="Tecnicos"/>
    <s v="Daños Sin Autos"/>
    <s v="Diversos"/>
    <x v="7"/>
    <x v="1"/>
    <n v="758794.05964999995"/>
    <n v="667096.89925000002"/>
    <n v="770211891.61088026"/>
    <n v="686509089.51392007"/>
    <n v="736376107.87258017"/>
    <n v="657385268.86126006"/>
    <n v="14178888.769369997"/>
    <n v="13386827.930269996"/>
    <n v="4549067.9512800006"/>
    <n v="4465912.8475300027"/>
    <n v="83777.94988"/>
    <n v="72563.099019999994"/>
    <n v="0.41700133904518327"/>
    <n v="0.4109912828235654"/>
    <n v="4107.460189999998"/>
    <n v="7.4655717066520744"/>
    <n v="70.574842323892867"/>
    <n v="75.82186618688327"/>
    <n v="7.792121627477214"/>
    <n v="8.2474818728517718"/>
    <n v="7.6766090830328549E-3"/>
    <n v="8.0293419894920028E-3"/>
    <n v="8.0142705581590715E-3"/>
    <n v="8.3693228987781892E-3"/>
    <m/>
    <m/>
    <m/>
    <n v="0"/>
    <m/>
    <n v="0"/>
    <m/>
    <n v="0"/>
    <m/>
    <n v="-43.389460017172823"/>
    <n v="6.5475941781767828"/>
    <n v="12.429504326833205"/>
    <n v="8.510184484957399E-2"/>
    <n v="-4.2405540212742672"/>
    <n v="45.701424491595823"/>
    <n v="39.509609569669792"/>
    <n v="60.115285093510074"/>
    <s v="Resto"/>
    <n v="2024"/>
    <n v="3"/>
    <d v="2025-11-04T00:00:00"/>
    <x v="7"/>
    <x v="20"/>
  </r>
  <r>
    <n v="2025"/>
    <n v="9"/>
    <n v="93"/>
    <x v="65"/>
    <s v="Terremoto y Erupcion Volcanica"/>
    <n v="220"/>
    <s v="36790ecd55c2030dc553685bef719df653f413a20cdad1bfd1dc934c76686ddd"/>
    <s v="1fdf26a6fd55ee3b01ed15163fbd21c844fce1e79898ad2d3ed4519ab872f9ee"/>
    <x v="34"/>
    <n v="61915.938049999997"/>
    <n v="68233.178780000002"/>
    <n v="84870.261539999992"/>
    <n v="96281.737099999998"/>
    <n v="-853.89582999999993"/>
    <n v="0"/>
    <n v="-853.89582999999993"/>
    <n v="28.647840000000002"/>
    <n v="35081594.755000003"/>
    <n v="34439164.060000002"/>
    <n v="141.197"/>
    <n v="136.08000000000001"/>
    <n v="0"/>
    <n v="0"/>
    <n v="-1004.68124"/>
    <n v="0"/>
    <n v="0.86103999999999992"/>
    <n v="2649.9889600000001"/>
    <n v="0"/>
    <n v="0"/>
    <n v="0"/>
    <n v="0"/>
    <n v="0"/>
    <n v="0"/>
    <s v="Terremoto y Erupcion Volcanica"/>
    <s v="Daños Sin Autos"/>
    <s v="Riesgos Catastroficos"/>
    <x v="16"/>
    <x v="1"/>
    <n v="758794.05964999995"/>
    <n v="667096.89925000002"/>
    <n v="770211891.61088026"/>
    <n v="686509089.51392007"/>
    <n v="736376107.87258017"/>
    <n v="657385268.86126006"/>
    <n v="13243395.535650002"/>
    <n v="12054429.980210001"/>
    <n v="689036.33412999962"/>
    <n v="51228.88828999993"/>
    <n v="148374.83781999999"/>
    <n v="163391.27028"/>
    <n v="0.46752313546271412"/>
    <n v="0.56604235033941697"/>
    <n v="-6317.240730000005"/>
    <n v="-9.2583122213436564"/>
    <n v="41.729405713058256"/>
    <n v="41.760602425741787"/>
    <n v="8.159781598522164"/>
    <n v="10.228375946090114"/>
    <n v="8.0388187620038243E-3"/>
    <n v="8.4081948596726741E-3"/>
    <n v="9.9391515454387101E-3"/>
    <n v="1.0379480954630349E-2"/>
    <m/>
    <m/>
    <m/>
    <n v="0"/>
    <m/>
    <n v="0"/>
    <m/>
    <n v="0"/>
    <m/>
    <m/>
    <n v="-1.3791212035105394"/>
    <m/>
    <n v="-0.12392609615836259"/>
    <m/>
    <n v="-99.967507789164529"/>
    <n v="-116682.29582830067"/>
    <m/>
    <s v="Resto"/>
    <n v="2024"/>
    <n v="3"/>
    <d v="2025-11-04T00:00:00"/>
    <x v="16"/>
    <x v="34"/>
  </r>
  <r>
    <n v="2025"/>
    <n v="9"/>
    <n v="93"/>
    <x v="65"/>
    <s v="Huracan y Otros Riesgos Hidrometeorologicos"/>
    <n v="220"/>
    <s v="36790ecd55c2030dc553685bef719df653f413a20cdad1bfd1dc934c76686ddd"/>
    <s v="1fdf26a6fd55ee3b01ed15163fbd21c844fce1e79898ad2d3ed4519ab872f9ee"/>
    <x v="6"/>
    <n v="86458.899769999989"/>
    <n v="95158.091499999995"/>
    <n v="99556.342199999999"/>
    <n v="112261.04534000001"/>
    <n v="2095.9324799999995"/>
    <n v="6007.2737999999999"/>
    <n v="11368.91077"/>
    <n v="443.34045999999927"/>
    <n v="35081594.755000003"/>
    <n v="34439164.060000002"/>
    <n v="141.197"/>
    <n v="136.08000000000001"/>
    <n v="0"/>
    <n v="0"/>
    <n v="-368.53318000000002"/>
    <n v="-355.01299999999998"/>
    <n v="0.49572000000000005"/>
    <n v="3489.7080299999998"/>
    <n v="0"/>
    <n v="0"/>
    <n v="0"/>
    <n v="0"/>
    <n v="0"/>
    <n v="0"/>
    <s v="Huracan y Otros Riesgos Hidrometeorologicos"/>
    <s v="Daños Sin Autos"/>
    <s v="Riesgos Catastroficos"/>
    <x v="14"/>
    <x v="1"/>
    <n v="758794.05964999995"/>
    <n v="667096.89925000002"/>
    <n v="770211891.61088026"/>
    <n v="686509089.51392007"/>
    <n v="736376107.87258017"/>
    <n v="657385268.86126006"/>
    <n v="20015897.230140001"/>
    <n v="17829353.362780001"/>
    <n v="3531534.8595499997"/>
    <n v="3750519.8539799992"/>
    <n v="148374.83781999999"/>
    <n v="163391.27028"/>
    <n v="0.43195115750199753"/>
    <n v="0.53371588729992325"/>
    <n v="-8699.1917300000059"/>
    <n v="-9.1418308131999577"/>
    <n v="58.270594286941744"/>
    <n v="58.239397574258213"/>
    <n v="11.394251005322824"/>
    <n v="14.264508140718956"/>
    <n v="1.122533950873872E-2"/>
    <n v="1.1741133212453509E-2"/>
    <n v="1.3861155366111218E-2"/>
    <n v="1.4475239407909965E-2"/>
    <m/>
    <m/>
    <m/>
    <n v="0"/>
    <m/>
    <n v="0"/>
    <m/>
    <n v="0"/>
    <m/>
    <n v="-65.110089039057954"/>
    <n v="2.4241951789528304"/>
    <n v="6.3129406078935499"/>
    <n v="5.9349052560876331E-2"/>
    <n v="3.8083619473089803"/>
    <n v="-99.985794800145499"/>
    <n v="-74343.012184297579"/>
    <n v="-10.173143338871245"/>
    <s v="Resto"/>
    <n v="2024"/>
    <n v="3"/>
    <d v="2025-11-04T00:00:00"/>
    <x v="14"/>
    <x v="6"/>
  </r>
  <r>
    <n v="2025"/>
    <n v="9"/>
    <n v="93"/>
    <x v="65"/>
    <s v="Riesgos Catastroficos"/>
    <n v="220"/>
    <s v="36790ecd55c2030dc553685bef719df653f413a20cdad1bfd1dc934c76686ddd"/>
    <s v="1fdf26a6fd55ee3b01ed15163fbd21c844fce1e79898ad2d3ed4519ab872f9ee"/>
    <x v="34"/>
    <n v="148374.83781999999"/>
    <n v="163391.27028"/>
    <n v="184426.60373999999"/>
    <n v="208542.78243999998"/>
    <n v="1242.0366499999998"/>
    <n v="6007.2737999999999"/>
    <n v="10515.014940000001"/>
    <n v="471.98830000000004"/>
    <n v="35081594.755000003"/>
    <n v="34439164.060000002"/>
    <n v="141.197"/>
    <n v="136.08000000000001"/>
    <n v="0"/>
    <n v="0"/>
    <n v="-1373.21442"/>
    <n v="-355.01299999999998"/>
    <n v="1.35676"/>
    <n v="6139.6969900000004"/>
    <n v="0"/>
    <n v="0"/>
    <n v="0"/>
    <n v="0"/>
    <n v="0"/>
    <n v="0"/>
    <s v="Riesgos Catastroficos"/>
    <s v="Daños Sin Autos"/>
    <s v="Riesgos Catastroficos"/>
    <x v="15"/>
    <x v="1"/>
    <n v="758794.05964999995"/>
    <n v="667096.89925000002"/>
    <n v="770211891.61088026"/>
    <n v="686509089.51392007"/>
    <n v="736376107.87258017"/>
    <n v="657385268.86126006"/>
    <n v="33259292.609760001"/>
    <n v="29883949.022059996"/>
    <n v="4197920.345660001"/>
    <n v="3819120.5799400005"/>
    <n v="148374.83781999999"/>
    <n v="163391.27028"/>
    <n v="0.44611543474757825"/>
    <n v="0.546752606756846"/>
    <n v="-15016.432460000011"/>
    <n v="-9.1904741509547527"/>
    <n v="100"/>
    <n v="100"/>
    <n v="19.554032603844991"/>
    <n v="24.49288408680907"/>
    <n v="1.9264158270742543E-2"/>
    <n v="2.0149328072126185E-2"/>
    <n v="2.3800306911549926E-2"/>
    <n v="2.4854720362540317E-2"/>
    <m/>
    <m/>
    <m/>
    <n v="0"/>
    <m/>
    <n v="0"/>
    <m/>
    <n v="0"/>
    <m/>
    <n v="-79.324454130923755"/>
    <n v="0.83709385516348056"/>
    <n v="3.6766185792579176"/>
    <n v="2.9586951340896051E-2"/>
    <n v="286.80679862427576"/>
    <n v="-99.97790184104835"/>
    <n v="-101212.77307703647"/>
    <n v="-5.7822560393163629"/>
    <s v="Resto"/>
    <n v="2024"/>
    <n v="3"/>
    <d v="2025-11-04T00:00:00"/>
    <x v="15"/>
    <x v="34"/>
  </r>
  <r>
    <n v="2025"/>
    <n v="9"/>
    <n v="93"/>
    <x v="65"/>
    <s v="MyT Carga"/>
    <n v="220"/>
    <s v="36790ecd55c2030dc553685bef719df653f413a20cdad1bfd1dc934c76686ddd"/>
    <s v="1fdf26a6fd55ee3b01ed15163fbd21c844fce1e79898ad2d3ed4519ab872f9ee"/>
    <x v="14"/>
    <n v="340553.55755999999"/>
    <n v="269412.70613999997"/>
    <n v="356999.6961"/>
    <n v="301844.49858999997"/>
    <n v="98353.112939999992"/>
    <n v="89249.357439999992"/>
    <n v="138844.08344999998"/>
    <n v="140299.09799000001"/>
    <n v="35081594.755000003"/>
    <n v="34439164.060000002"/>
    <n v="141.197"/>
    <n v="136.08000000000001"/>
    <n v="1608.00521"/>
    <n v="8.1700300000000006"/>
    <n v="12502.631509999999"/>
    <n v="1040.69859"/>
    <n v="38292.242819999999"/>
    <n v="4071.43923"/>
    <n v="0"/>
    <n v="0"/>
    <n v="0"/>
    <n v="0"/>
    <n v="0"/>
    <n v="0"/>
    <s v="MyT Carga"/>
    <s v="Daños Sin Autos"/>
    <s v="Maritimo y Transportes"/>
    <x v="17"/>
    <x v="1"/>
    <n v="758794.05964999995"/>
    <n v="667096.89925000002"/>
    <n v="770211891.61088026"/>
    <n v="686509089.51392007"/>
    <n v="736376107.87258017"/>
    <n v="657385268.86126006"/>
    <n v="10487824.847170001"/>
    <n v="8966667.9990099985"/>
    <n v="6063107.107259999"/>
    <n v="5296850.8747799993"/>
    <n v="340553.55755999999"/>
    <n v="269412.70613999997"/>
    <n v="3.2471323894381574"/>
    <n v="3.0046022242570549"/>
    <n v="71140.851420000021"/>
    <n v="26.405900612212307"/>
    <n v="100"/>
    <n v="100"/>
    <n v="44.880893996070967"/>
    <n v="40.385842962678105"/>
    <n v="4.4215567335339385E-2"/>
    <n v="4.624723071799175E-2"/>
    <n v="3.924386585045167E-2"/>
    <n v="4.0982467801063398E-2"/>
    <m/>
    <m/>
    <m/>
    <n v="0"/>
    <m/>
    <n v="0"/>
    <m/>
    <n v="0"/>
    <m/>
    <n v="10.200359712528151"/>
    <n v="28.880365732979246"/>
    <n v="33.127374992336733"/>
    <n v="1.6221569436276562"/>
    <n v="1101.3691216781604"/>
    <n v="840.50876500494883"/>
    <n v="32.65055945866375"/>
    <n v="25.560951084120688"/>
    <s v="Medianas"/>
    <n v="2024"/>
    <n v="3"/>
    <d v="2025-11-04T00:00:00"/>
    <x v="17"/>
    <x v="14"/>
  </r>
  <r>
    <n v="2025"/>
    <n v="9"/>
    <n v="93"/>
    <x v="65"/>
    <s v="Maritimo y Transportes"/>
    <n v="220"/>
    <s v="36790ecd55c2030dc553685bef719df653f413a20cdad1bfd1dc934c76686ddd"/>
    <s v="1fdf26a6fd55ee3b01ed15163fbd21c844fce1e79898ad2d3ed4519ab872f9ee"/>
    <x v="12"/>
    <n v="340553.55755999999"/>
    <n v="269412.70613999997"/>
    <n v="356999.6961"/>
    <n v="301844.49858999997"/>
    <n v="98353.112939999992"/>
    <n v="89249.357439999992"/>
    <n v="138844.08344999998"/>
    <n v="140299.09799000001"/>
    <n v="35081594.755000003"/>
    <n v="34439164.060000002"/>
    <n v="141.197"/>
    <n v="136.08000000000001"/>
    <n v="1608.00521"/>
    <n v="8.1700300000000006"/>
    <n v="12502.631509999999"/>
    <n v="1040.69859"/>
    <n v="38292.242819999999"/>
    <n v="4071.43923"/>
    <n v="0"/>
    <n v="0"/>
    <n v="0"/>
    <n v="0"/>
    <n v="0"/>
    <n v="0"/>
    <s v="Maritimo y Transportes"/>
    <s v="Daños Sin Autos"/>
    <s v="Maritimo y Transportes"/>
    <x v="19"/>
    <x v="1"/>
    <n v="758794.05964999995"/>
    <n v="667096.89925000002"/>
    <n v="770211891.61088026"/>
    <n v="686509089.51392007"/>
    <n v="736376107.87258017"/>
    <n v="657385268.86126006"/>
    <n v="19761447.802860003"/>
    <n v="14710203.640279999"/>
    <n v="2527791.244059999"/>
    <n v="11141291.585630003"/>
    <n v="340553.55755999999"/>
    <n v="269412.70613999997"/>
    <n v="1.7233229111417276"/>
    <n v="1.8314682293199842"/>
    <n v="71140.851420000021"/>
    <n v="26.405900612212307"/>
    <n v="100"/>
    <n v="100"/>
    <n v="44.880893996070967"/>
    <n v="40.385842962678105"/>
    <n v="4.4215567335339385E-2"/>
    <n v="4.624723071799175E-2"/>
    <n v="3.924386585045167E-2"/>
    <n v="4.0982467801063398E-2"/>
    <m/>
    <m/>
    <m/>
    <n v="0"/>
    <m/>
    <n v="0"/>
    <m/>
    <n v="0"/>
    <m/>
    <n v="10.200359712528151"/>
    <n v="28.880365732979246"/>
    <n v="33.127374992336733"/>
    <n v="3.8908716521238769"/>
    <n v="1101.3691216781604"/>
    <n v="840.50876500494883"/>
    <n v="32.65055945866375"/>
    <n v="25.560951084120688"/>
    <s v="Medianas"/>
    <n v="2024"/>
    <n v="3"/>
    <d v="2025-11-04T00:00:00"/>
    <x v="19"/>
    <x v="12"/>
  </r>
  <r>
    <n v="2025"/>
    <n v="9"/>
    <n v="93"/>
    <x v="65"/>
    <s v="Daños"/>
    <n v="220"/>
    <s v="36790ecd55c2030dc553685bef719df653f413a20cdad1bfd1dc934c76686ddd"/>
    <s v="1fdf26a6fd55ee3b01ed15163fbd21c844fce1e79898ad2d3ed4519ab872f9ee"/>
    <x v="39"/>
    <n v="758794.05964999995"/>
    <n v="667096.89925000002"/>
    <n v="882240.4149999998"/>
    <n v="782962.32895999996"/>
    <n v="131354.68675000008"/>
    <n v="136098.65596"/>
    <n v="195311.61807999999"/>
    <n v="188263.71349999998"/>
    <n v="35081594.755000003"/>
    <n v="34439164.060000002"/>
    <n v="141.197"/>
    <n v="136.08000000000001"/>
    <n v="1608.00521"/>
    <n v="8.1700300000000006"/>
    <n v="38841.262109999996"/>
    <n v="8844.6768900000006"/>
    <n v="74370.059209999992"/>
    <n v="28103.803909999999"/>
    <n v="0"/>
    <n v="0"/>
    <n v="0"/>
    <n v="0"/>
    <n v="0"/>
    <n v="0"/>
    <s v="Daños"/>
    <s v="Totales"/>
    <s v="Daños Total"/>
    <x v="23"/>
    <x v="1"/>
    <n v="758794.05964999995"/>
    <n v="667096.89925000002"/>
    <n v="770211891.61088026"/>
    <n v="686509089.51392007"/>
    <n v="736376107.87258017"/>
    <n v="657385268.86126006"/>
    <n v="283175278.75795996"/>
    <n v="248348596.68529999"/>
    <n v="126891670.49083996"/>
    <n v="126522432.59303005"/>
    <n v="758794.05964999995"/>
    <n v="667096.89925000002"/>
    <n v="0.26795914635562817"/>
    <n v="0.26861311404764066"/>
    <n v="91697.160399999935"/>
    <n v="13.745703285848387"/>
    <n v="100"/>
    <n v="100"/>
    <n v="100"/>
    <n v="100"/>
    <n v="9.8517572620568067E-2"/>
    <n v="0.10304436164315355"/>
    <n v="9.7172333103751798E-2"/>
    <n v="0.10147731183656773"/>
    <m/>
    <m/>
    <m/>
    <n v="0"/>
    <m/>
    <n v="0"/>
    <m/>
    <n v="0"/>
    <m/>
    <n v="-3.4856840991833171"/>
    <n v="17.31097984749492"/>
    <n v="20.401632223596337"/>
    <n v="0.10351718614933222"/>
    <n v="339.14845723663279"/>
    <n v="164.6263098339416"/>
    <n v="52.227015175990744"/>
    <n v="31.471458163899495"/>
    <s v="Resto"/>
    <n v="2024"/>
    <n v="3"/>
    <d v="2025-11-04T00:00:00"/>
    <x v="23"/>
    <x v="39"/>
  </r>
  <r>
    <n v="2025"/>
    <n v="9"/>
    <n v="93"/>
    <x v="65"/>
    <s v="Total General"/>
    <n v="220"/>
    <s v="36790ecd55c2030dc553685bef719df653f413a20cdad1bfd1dc934c76686ddd"/>
    <s v="1fdf26a6fd55ee3b01ed15163fbd21c844fce1e79898ad2d3ed4519ab872f9ee"/>
    <x v="23"/>
    <n v="758794.05964999995"/>
    <n v="667096.89925000002"/>
    <n v="882240.41499999992"/>
    <n v="782962.32895999996"/>
    <n v="131354.68675000008"/>
    <n v="136098.65596"/>
    <n v="195311.61808000004"/>
    <n v="188263.71349999998"/>
    <n v="35081594.755000003"/>
    <n v="34439164.060000002"/>
    <n v="141.197"/>
    <n v="136.08000000000001"/>
    <n v="1608.00521"/>
    <n v="8.1700300000000006"/>
    <n v="38841.262109999996"/>
    <n v="8844.6768900000006"/>
    <n v="74370.059209999992"/>
    <n v="28103.803909999999"/>
    <n v="0"/>
    <n v="0"/>
    <n v="0"/>
    <n v="0"/>
    <n v="0"/>
    <n v="0"/>
    <s v="Total General"/>
    <s v="Totales"/>
    <s v="Total General"/>
    <x v="26"/>
    <x v="1"/>
    <n v="758794.05964999995"/>
    <n v="667096.89925000002"/>
    <n v="770211891.61088026"/>
    <n v="686509089.51392007"/>
    <n v="736376107.87258017"/>
    <n v="657385268.86126006"/>
    <n v="770211891.61088026"/>
    <n v="686509089.51392007"/>
    <n v="414187189.75591999"/>
    <n v="392042358.71284997"/>
    <n v="758794.05964999995"/>
    <n v="667096.89925000002"/>
    <n v="9.8517572620568067E-2"/>
    <n v="9.7172333103751798E-2"/>
    <n v="91697.160399999935"/>
    <n v="13.745703285848387"/>
    <n v="100"/>
    <n v="100"/>
    <n v="100"/>
    <n v="100"/>
    <n v="9.8517572620568067E-2"/>
    <n v="0.10304436164315355"/>
    <n v="9.7172333103751798E-2"/>
    <n v="0.10147731183656773"/>
    <m/>
    <m/>
    <m/>
    <n v="0"/>
    <m/>
    <n v="0"/>
    <m/>
    <n v="0"/>
    <m/>
    <n v="-3.4856840991833171"/>
    <n v="17.31097984749492"/>
    <n v="20.401632223596337"/>
    <n v="3.1713845816285925E-2"/>
    <n v="339.14845723663279"/>
    <n v="164.6263098339416"/>
    <n v="52.227015175990744"/>
    <n v="31.471458163899495"/>
    <s v="Resto"/>
    <n v="2024"/>
    <n v="3"/>
    <d v="2025-11-04T00:00:00"/>
    <x v="26"/>
    <x v="23"/>
  </r>
  <r>
    <n v="2025"/>
    <n v="9"/>
    <n v="93"/>
    <x v="65"/>
    <s v="Daños Sin Autos"/>
    <n v="220"/>
    <s v="36790ecd55c2030dc553685bef719df653f413a20cdad1bfd1dc934c76686ddd"/>
    <s v="1fdf26a6fd55ee3b01ed15163fbd21c844fce1e79898ad2d3ed4519ab872f9ee"/>
    <x v="34"/>
    <n v="757871.84278999991"/>
    <n v="666455.74979999999"/>
    <n v="881194.69213999982"/>
    <n v="782264.52550999995"/>
    <n v="131275.82721000005"/>
    <n v="136254.73341999998"/>
    <n v="195166.62410000004"/>
    <n v="188317.33689000001"/>
    <n v="35081594.755000003"/>
    <n v="34439164.060000002"/>
    <n v="141.197"/>
    <n v="136.08000000000001"/>
    <n v="1608.00521"/>
    <n v="8.1700300000000006"/>
    <n v="38762.402569999998"/>
    <n v="9000.7543499999992"/>
    <n v="73609.774889999986"/>
    <n v="27494.811170000001"/>
    <n v="0"/>
    <n v="0"/>
    <n v="0"/>
    <n v="0"/>
    <n v="0"/>
    <n v="0"/>
    <s v="Daños Sin Autos"/>
    <s v="Totales"/>
    <s v="Daños Sin Autos Total"/>
    <x v="24"/>
    <x v="1"/>
    <n v="758794.05964999995"/>
    <n v="667096.89925000002"/>
    <n v="770211891.61088026"/>
    <n v="686509089.51392007"/>
    <n v="736376107.87258017"/>
    <n v="657385268.86126006"/>
    <n v="128019015.01128"/>
    <n v="109121030.81238005"/>
    <n v="38205787.818519995"/>
    <n v="42701209.275690004"/>
    <n v="758794.05964999995"/>
    <n v="667096.89925000002"/>
    <n v="0.59199943283677225"/>
    <n v="0.61074913317661672"/>
    <n v="91416.092989999917"/>
    <n v="13.716753590532216"/>
    <n v="99.878462825549079"/>
    <n v="99.903889607233836"/>
    <n v="99.878462825549079"/>
    <n v="99.903889607233836"/>
    <n v="9.8397837146467382E-2"/>
    <n v="0.10291912443758146"/>
    <n v="9.7078940392745741E-2"/>
    <n v="0.10137978159359307"/>
    <m/>
    <m/>
    <m/>
    <n v="0"/>
    <m/>
    <n v="0"/>
    <m/>
    <n v="0"/>
    <m/>
    <n v="-3.65411614336556"/>
    <n v="17.321639332413554"/>
    <n v="20.444678204200255"/>
    <n v="0.34360193757440327"/>
    <n v="330.65726563240776"/>
    <n v="167.72242382343293"/>
    <n v="52.659314103222364"/>
    <n v="32.736192637761619"/>
    <s v="Resto"/>
    <n v="2024"/>
    <n v="3"/>
    <d v="2025-11-04T00:00:00"/>
    <x v="24"/>
    <x v="34"/>
  </r>
  <r>
    <n v="2025"/>
    <n v="9"/>
    <n v="93"/>
    <x v="65"/>
    <s v="Total General Sin Pensiones"/>
    <n v="220"/>
    <s v="36790ecd55c2030dc553685bef719df653f413a20cdad1bfd1dc934c76686ddd"/>
    <s v="1fdf26a6fd55ee3b01ed15163fbd21c844fce1e79898ad2d3ed4519ab872f9ee"/>
    <x v="68"/>
    <n v="758794.05964999995"/>
    <n v="667096.89925000002"/>
    <n v="882240.4149999998"/>
    <n v="782962.32895999996"/>
    <n v="131354.68675000008"/>
    <n v="136098.65596"/>
    <n v="195311.61808000004"/>
    <n v="188263.71349999998"/>
    <n v="35081594.755000003"/>
    <n v="34439164.060000002"/>
    <n v="141.197"/>
    <n v="136.08000000000001"/>
    <n v="1608.00521"/>
    <n v="8.1700300000000006"/>
    <n v="38841.262109999996"/>
    <n v="8844.6768900000006"/>
    <n v="74370.059209999992"/>
    <n v="28103.803909999999"/>
    <n v="0"/>
    <n v="0"/>
    <n v="0"/>
    <n v="0"/>
    <n v="0"/>
    <n v="0"/>
    <s v="Total General Sin Pensiones"/>
    <s v="Totales"/>
    <s v="Total General Sin Pensiones"/>
    <x v="25"/>
    <x v="1"/>
    <n v="758794.05964999995"/>
    <n v="667096.89925000002"/>
    <n v="770211891.61088026"/>
    <n v="686509089.51392007"/>
    <n v="736376107.87258017"/>
    <n v="657385268.86126006"/>
    <n v="736376107.87258017"/>
    <n v="657385268.86126006"/>
    <n v="388158878.08341002"/>
    <n v="368517055.66387999"/>
    <n v="758794.05964999995"/>
    <n v="667096.89925000002"/>
    <n v="0.10304436164315355"/>
    <n v="0.10147731183656773"/>
    <n v="91697.160399999935"/>
    <n v="13.745703285848387"/>
    <n v="100"/>
    <n v="100"/>
    <n v="100"/>
    <n v="100"/>
    <n v="9.8517572620568067E-2"/>
    <n v="0.10304436164315355"/>
    <n v="9.7172333103751798E-2"/>
    <n v="0.10147731183656773"/>
    <m/>
    <m/>
    <m/>
    <n v="0"/>
    <m/>
    <n v="0"/>
    <m/>
    <n v="0"/>
    <m/>
    <n v="-3.4856840991833171"/>
    <n v="17.31097984749492"/>
    <n v="20.401632223596337"/>
    <n v="3.3840443737518676E-2"/>
    <n v="339.14845723663279"/>
    <n v="164.6263098339416"/>
    <n v="52.227015175990744"/>
    <n v="31.471458163899495"/>
    <s v="Resto"/>
    <n v="2024"/>
    <n v="3"/>
    <d v="2025-11-04T00:00:00"/>
    <x v="25"/>
    <x v="68"/>
  </r>
  <r>
    <n v="2025"/>
    <n v="9"/>
    <n v="127"/>
    <x v="66"/>
    <s v="Incendio"/>
    <n v="263"/>
    <s v="4be84111a613654b362415e563cb7607df7b203b5d303802a8a546061bbc7847"/>
    <s v="1fdf26a6fd55ee3b01ed15163fbd21c844fce1e79898ad2d3ed4519ab872f9ee"/>
    <x v="29"/>
    <n v="412734.56818"/>
    <n v="431034.34519999998"/>
    <n v="523709.59255000012"/>
    <n v="529487.90087999997"/>
    <n v="487028.66557000001"/>
    <n v="107434.64810999995"/>
    <n v="524373.65603000007"/>
    <n v="103911.95864999996"/>
    <n v="35081594.755000003"/>
    <n v="34439164.060000002"/>
    <n v="141.197"/>
    <n v="136.08000000000001"/>
    <n v="0"/>
    <n v="0"/>
    <n v="2578.4741400000003"/>
    <n v="674.5580799999999"/>
    <n v="3930.1516699999997"/>
    <n v="-3709.9371099999998"/>
    <n v="0"/>
    <n v="0"/>
    <n v="0"/>
    <n v="0"/>
    <n v="0"/>
    <n v="0"/>
    <s v="Incendio"/>
    <s v="Daños Sin Autos"/>
    <s v="Incendio"/>
    <x v="0"/>
    <x v="1"/>
    <n v="1319552.84827"/>
    <n v="1289086.5757000002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.5022523650258883"/>
    <n v="1.8650340069717122"/>
    <n v="-18299.77701999998"/>
    <n v="-4.245549623547717"/>
    <m/>
    <m/>
    <n v="31.278365904110299"/>
    <n v="33.437191366758242"/>
    <n v="5.3587145651150012E-2"/>
    <n v="5.6049424168908277E-2"/>
    <n v="6.2786400323583777E-2"/>
    <n v="6.5567995757898401E-2"/>
    <m/>
    <m/>
    <m/>
    <n v="0"/>
    <m/>
    <n v="0"/>
    <m/>
    <n v="0"/>
    <m/>
    <n v="353.32550917032108"/>
    <n v="118.00045431561701"/>
    <n v="24.924846315935746"/>
    <n v="2.9944723523740988"/>
    <n v="282.24642420708983"/>
    <n v="-205.93580304653739"/>
    <n v="65.607497025680956"/>
    <n v="-18.182466710331916"/>
    <s v="Resto"/>
    <n v="2024"/>
    <n v="3"/>
    <d v="2025-11-04T00:00:00"/>
    <x v="0"/>
    <x v="29"/>
  </r>
  <r>
    <n v="2025"/>
    <n v="9"/>
    <n v="127"/>
    <x v="66"/>
    <s v="MyT Carga"/>
    <n v="263"/>
    <s v="4be84111a613654b362415e563cb7607df7b203b5d303802a8a546061bbc7847"/>
    <s v="1fdf26a6fd55ee3b01ed15163fbd21c844fce1e79898ad2d3ed4519ab872f9ee"/>
    <x v="31"/>
    <n v="0"/>
    <n v="0"/>
    <n v="0"/>
    <n v="0"/>
    <n v="0.47316000000000003"/>
    <n v="-68.353179999999995"/>
    <n v="-1.7020299999999935"/>
    <n v="-106.66387000000002"/>
    <n v="0"/>
    <n v="0"/>
    <n v="0"/>
    <n v="0"/>
    <n v="0"/>
    <n v="0"/>
    <n v="0.47316000000000003"/>
    <n v="-68.353179999999995"/>
    <n v="0"/>
    <n v="0"/>
    <n v="0"/>
    <n v="0"/>
    <n v="0"/>
    <n v="0"/>
    <n v="0"/>
    <n v="0"/>
    <s v="MyT Carga"/>
    <s v="Daños Sin Autos"/>
    <s v="Maritimo y Transportes"/>
    <x v="17"/>
    <x v="1"/>
    <n v="1319552.84827"/>
    <n v="1289086.5757000002"/>
    <n v="770211891.61088026"/>
    <n v="686509089.51392007"/>
    <n v="736376107.87258017"/>
    <n v="657385268.86126006"/>
    <n v="10487824.847170001"/>
    <n v="8966667.9990099985"/>
    <n v="6063107.107259999"/>
    <n v="5296850.8747799993"/>
    <n v="0"/>
    <n v="0"/>
    <m/>
    <m/>
    <m/>
    <m/>
    <m/>
    <m/>
    <m/>
    <m/>
    <m/>
    <m/>
    <m/>
    <m/>
    <m/>
    <m/>
    <m/>
    <n v="0"/>
    <m/>
    <n v="0"/>
    <m/>
    <n v="0"/>
    <m/>
    <n v="-100.69222821820433"/>
    <m/>
    <m/>
    <n v="7.8039195354711038E-6"/>
    <n v="-100.69222821820433"/>
    <m/>
    <m/>
    <m/>
    <s v="Resto"/>
    <n v="2024"/>
    <n v="3"/>
    <d v="2025-11-04T00:00:00"/>
    <x v="17"/>
    <x v="31"/>
  </r>
  <r>
    <n v="2025"/>
    <n v="9"/>
    <n v="127"/>
    <x v="66"/>
    <s v="AyA Agricola"/>
    <n v="263"/>
    <s v="4be84111a613654b362415e563cb7607df7b203b5d303802a8a546061bbc7847"/>
    <s v="1fdf26a6fd55ee3b01ed15163fbd21c844fce1e79898ad2d3ed4519ab872f9ee"/>
    <x v="4"/>
    <n v="0"/>
    <n v="0"/>
    <n v="0"/>
    <n v="0"/>
    <n v="0"/>
    <n v="0"/>
    <n v="0"/>
    <n v="0.12965000000000002"/>
    <n v="0"/>
    <n v="0"/>
    <n v="0"/>
    <n v="0"/>
    <n v="0"/>
    <n v="0"/>
    <n v="0"/>
    <n v="0"/>
    <n v="0"/>
    <n v="0"/>
    <n v="0"/>
    <n v="0"/>
    <n v="0"/>
    <n v="0"/>
    <n v="0"/>
    <n v="0"/>
    <s v="AyA Agricola"/>
    <s v="Daños Sin Autos"/>
    <s v="Agricola y de Animales"/>
    <x v="42"/>
    <x v="1"/>
    <n v="1319552.84827"/>
    <n v="1289086.5757000002"/>
    <n v="770211891.61088026"/>
    <n v="686509089.51392007"/>
    <n v="736376107.87258017"/>
    <n v="657385268.86126006"/>
    <n v="243942.288"/>
    <n v="252346.48006999999"/>
    <n v="239761.25995000004"/>
    <n v="226642.48680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3"/>
    <d v="2025-11-04T00:00:00"/>
    <x v="42"/>
    <x v="4"/>
  </r>
  <r>
    <n v="2025"/>
    <n v="9"/>
    <n v="127"/>
    <x v="66"/>
    <s v="Agricola y de Animales"/>
    <n v="263"/>
    <s v="4be84111a613654b362415e563cb7607df7b203b5d303802a8a546061bbc7847"/>
    <s v="1fdf26a6fd55ee3b01ed15163fbd21c844fce1e79898ad2d3ed4519ab872f9ee"/>
    <x v="4"/>
    <n v="0"/>
    <n v="0"/>
    <n v="0"/>
    <n v="0"/>
    <n v="0"/>
    <n v="0"/>
    <n v="0"/>
    <n v="0.12965000000000002"/>
    <n v="0"/>
    <n v="0"/>
    <n v="0"/>
    <n v="0"/>
    <n v="0"/>
    <n v="0"/>
    <n v="0"/>
    <n v="0"/>
    <n v="0"/>
    <n v="0"/>
    <n v="0"/>
    <n v="0"/>
    <n v="0"/>
    <n v="0"/>
    <n v="0"/>
    <n v="0"/>
    <s v="Agricola y de Animales"/>
    <s v="Daños Sin Autos"/>
    <s v="Agricola y de Animales"/>
    <x v="40"/>
    <x v="1"/>
    <n v="1319552.84827"/>
    <n v="1289086.5757000002"/>
    <n v="770211891.61088026"/>
    <n v="686509089.51392007"/>
    <n v="736376107.87258017"/>
    <n v="657385268.86126006"/>
    <n v="366843.73006999999"/>
    <n v="256633.89926000001"/>
    <n v="259546.46557000003"/>
    <n v="220217.22775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3"/>
    <d v="2025-11-04T00:00:00"/>
    <x v="40"/>
    <x v="4"/>
  </r>
  <r>
    <n v="2025"/>
    <n v="9"/>
    <n v="127"/>
    <x v="66"/>
    <s v="Maritimo y Transportes"/>
    <n v="263"/>
    <s v="4be84111a613654b362415e563cb7607df7b203b5d303802a8a546061bbc7847"/>
    <s v="1fdf26a6fd55ee3b01ed15163fbd21c844fce1e79898ad2d3ed4519ab872f9ee"/>
    <x v="45"/>
    <n v="0"/>
    <n v="0"/>
    <n v="0"/>
    <n v="0"/>
    <n v="0.47316000000000003"/>
    <n v="-68.353179999999995"/>
    <n v="-1.7020300000000077"/>
    <n v="-106.66387000000003"/>
    <n v="0"/>
    <n v="0"/>
    <n v="0"/>
    <n v="0"/>
    <n v="0"/>
    <n v="0"/>
    <n v="0.47316000000000003"/>
    <n v="-68.353179999999995"/>
    <n v="0"/>
    <n v="0"/>
    <n v="0"/>
    <n v="0"/>
    <n v="0"/>
    <n v="0"/>
    <n v="0"/>
    <n v="0"/>
    <s v="Maritimo y Transportes"/>
    <s v="Daños Sin Autos"/>
    <s v="Maritimo y Transportes"/>
    <x v="19"/>
    <x v="1"/>
    <n v="1319552.84827"/>
    <n v="1289086.5757000002"/>
    <n v="770211891.61088026"/>
    <n v="686509089.51392007"/>
    <n v="736376107.87258017"/>
    <n v="657385268.86126006"/>
    <n v="19761447.802860003"/>
    <n v="14710203.640279999"/>
    <n v="2527791.244059999"/>
    <n v="11141291.585630003"/>
    <n v="0"/>
    <n v="0"/>
    <m/>
    <m/>
    <m/>
    <m/>
    <m/>
    <m/>
    <m/>
    <m/>
    <m/>
    <m/>
    <m/>
    <m/>
    <m/>
    <m/>
    <m/>
    <n v="0"/>
    <m/>
    <n v="0"/>
    <m/>
    <n v="0"/>
    <m/>
    <n v="-100.69222821820433"/>
    <m/>
    <m/>
    <n v="1.871831786394024E-5"/>
    <n v="-100.69222821820433"/>
    <m/>
    <m/>
    <m/>
    <s v="Resto"/>
    <n v="2024"/>
    <n v="3"/>
    <d v="2025-11-04T00:00:00"/>
    <x v="19"/>
    <x v="45"/>
  </r>
  <r>
    <n v="2025"/>
    <n v="9"/>
    <n v="127"/>
    <x v="66"/>
    <s v="Responsabilidad Civil y Riesgos Profesionales"/>
    <n v="263"/>
    <s v="4be84111a613654b362415e563cb7607df7b203b5d303802a8a546061bbc7847"/>
    <s v="1fdf26a6fd55ee3b01ed15163fbd21c844fce1e79898ad2d3ed4519ab872f9ee"/>
    <x v="6"/>
    <n v="72455.432079999999"/>
    <n v="34555.234420000001"/>
    <n v="93641.447420000011"/>
    <n v="57593.872709999996"/>
    <n v="12087.294489999998"/>
    <n v="11513.272979999998"/>
    <n v="12811.19412"/>
    <n v="11812.241359999998"/>
    <n v="35081594.755000003"/>
    <n v="34439164.060000002"/>
    <n v="141.197"/>
    <n v="136.08000000000001"/>
    <n v="0"/>
    <n v="0"/>
    <n v="669.07060999999999"/>
    <n v="625.90615000000003"/>
    <n v="-961.70813999999996"/>
    <n v="673.9337100000000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319552.84827"/>
    <n v="1289086.5757000002"/>
    <n v="770211891.61088026"/>
    <n v="686509089.51392007"/>
    <n v="736376107.87258017"/>
    <n v="657385268.86126006"/>
    <n v="16329723.705329999"/>
    <n v="14886594.835909994"/>
    <n v="6466126.8833499998"/>
    <n v="5654617.5786299994"/>
    <n v="72455.432079999999"/>
    <n v="34555.234420000001"/>
    <n v="0.44370274346007854"/>
    <n v="0.23212316047350592"/>
    <n v="37900.197659999998"/>
    <n v="109.68004788896467"/>
    <n v="100"/>
    <n v="100"/>
    <n v="5.4909079371085978"/>
    <n v="2.6805984230528357"/>
    <n v="9.4072076618372056E-3"/>
    <n v="9.8394599316002553E-3"/>
    <n v="5.0334707796027426E-3"/>
    <n v="5.2564661936914834E-3"/>
    <m/>
    <m/>
    <m/>
    <n v="0"/>
    <m/>
    <n v="0"/>
    <m/>
    <n v="0"/>
    <m/>
    <n v="4.9857369924012795"/>
    <n v="16.682385492717909"/>
    <n v="33.318462957196161"/>
    <n v="0.1869325286691213"/>
    <n v="6.8963150465928491"/>
    <n v="-242.7007027145147"/>
    <n v="-69.571066540000388"/>
    <n v="92.873548349436334"/>
    <s v="Resto"/>
    <n v="2024"/>
    <n v="3"/>
    <d v="2025-11-04T00:00:00"/>
    <x v="22"/>
    <x v="6"/>
  </r>
  <r>
    <n v="2025"/>
    <n v="9"/>
    <n v="127"/>
    <x v="66"/>
    <s v="RC General"/>
    <n v="263"/>
    <s v="4be84111a613654b362415e563cb7607df7b203b5d303802a8a546061bbc7847"/>
    <s v="1fdf26a6fd55ee3b01ed15163fbd21c844fce1e79898ad2d3ed4519ab872f9ee"/>
    <x v="20"/>
    <n v="70831.740209999989"/>
    <n v="33815.414140000001"/>
    <n v="89654.545219999971"/>
    <n v="54579.372710000003"/>
    <n v="12045.590590000002"/>
    <n v="11471.50563"/>
    <n v="12765.972400000001"/>
    <n v="11761.583139999995"/>
    <n v="35081594.755000003"/>
    <n v="34439164.060000002"/>
    <n v="141.197"/>
    <n v="136.08000000000001"/>
    <n v="0"/>
    <n v="0"/>
    <n v="627.36671000000001"/>
    <n v="584.13880000000006"/>
    <n v="-1151.01224"/>
    <n v="458.97852"/>
    <n v="0"/>
    <n v="0"/>
    <n v="0"/>
    <n v="0"/>
    <n v="0"/>
    <n v="0"/>
    <s v="RC General"/>
    <s v="Daños Sin Autos"/>
    <s v="Responsabilidad Civil y Riesgos Profesionales"/>
    <x v="21"/>
    <x v="1"/>
    <n v="1319552.84827"/>
    <n v="1289086.5757000002"/>
    <n v="770211891.61088026"/>
    <n v="686509089.51392007"/>
    <n v="736376107.87258017"/>
    <n v="657385268.86126006"/>
    <n v="12779803.45988"/>
    <n v="11517178.810919996"/>
    <n v="5456545.1292399997"/>
    <n v="4845520.4425199972"/>
    <n v="72455.432079999999"/>
    <n v="34555.234420000001"/>
    <n v="0.55424749239973903"/>
    <n v="0.29360848429250713"/>
    <n v="37016.326069999988"/>
    <n v="109.46583684218037"/>
    <n v="97.75904742627543"/>
    <n v="97.859021093568956"/>
    <n v="5.3678592943711161"/>
    <n v="2.6232073762491508"/>
    <n v="9.1963965996236501E-3"/>
    <n v="9.6189623010224622E-3"/>
    <n v="4.9257052319500779E-3"/>
    <n v="5.1439263612608694E-3"/>
    <m/>
    <m/>
    <m/>
    <n v="0"/>
    <m/>
    <n v="0"/>
    <m/>
    <n v="0"/>
    <m/>
    <n v="5.0044429956837444"/>
    <n v="17.005922139266332"/>
    <n v="33.923895128140522"/>
    <n v="0.22075489718670649"/>
    <n v="7.4002805497597413"/>
    <n v="-350.77692960446166"/>
    <n v="-54.50565060889361"/>
    <n v="127.26931099084986"/>
    <s v="Resto"/>
    <n v="2024"/>
    <n v="3"/>
    <d v="2025-11-04T00:00:00"/>
    <x v="21"/>
    <x v="20"/>
  </r>
  <r>
    <n v="2025"/>
    <n v="9"/>
    <n v="127"/>
    <x v="66"/>
    <s v="RC Otros"/>
    <n v="263"/>
    <s v="4be84111a613654b362415e563cb7607df7b203b5d303802a8a546061bbc7847"/>
    <s v="1fdf26a6fd55ee3b01ed15163fbd21c844fce1e79898ad2d3ed4519ab872f9ee"/>
    <x v="8"/>
    <n v="1404.9292600000001"/>
    <n v="739.82028000000003"/>
    <n v="3757.3600699999997"/>
    <n v="2924.3412600000001"/>
    <n v="39.930959999999999"/>
    <n v="39.580380000000005"/>
    <n v="42.818669999999983"/>
    <n v="48.541830000000012"/>
    <n v="35081594.755000003"/>
    <n v="34439164.060000002"/>
    <n v="141.197"/>
    <n v="136.08000000000001"/>
    <n v="0"/>
    <n v="0"/>
    <n v="39.930959999999999"/>
    <n v="39.580379999999998"/>
    <n v="200.27888000000002"/>
    <n v="202.79182999999998"/>
    <n v="0"/>
    <n v="0"/>
    <n v="0"/>
    <n v="0"/>
    <n v="0"/>
    <n v="0"/>
    <s v="RC Otros"/>
    <s v="Daños Sin Autos"/>
    <s v="Responsabilidad Civil y Riesgos Profesionales"/>
    <x v="33"/>
    <x v="1"/>
    <n v="1319552.84827"/>
    <n v="1289086.5757000002"/>
    <n v="770211891.61088026"/>
    <n v="686509089.51392007"/>
    <n v="736376107.87258017"/>
    <n v="657385268.86126006"/>
    <n v="1590909.0740200002"/>
    <n v="1370676.1790300002"/>
    <n v="443204.58119"/>
    <n v="743001.8912999999"/>
    <n v="72455.432079999999"/>
    <n v="34555.234420000001"/>
    <n v="8.830984013749725E-2"/>
    <n v="5.3974840397646356E-2"/>
    <n v="665.10898000000009"/>
    <n v="89.901425789517432"/>
    <n v="1.939025439043383"/>
    <n v="2.1409789064310449"/>
    <n v="0.10647010173498794"/>
    <n v="5.7391046803684426E-2"/>
    <n v="1.8240814966666161E-4"/>
    <n v="1.9078963113820959E-4"/>
    <n v="1.0776554765266498E-4"/>
    <n v="1.125398324306135E-4"/>
    <m/>
    <m/>
    <m/>
    <n v="0"/>
    <m/>
    <n v="0"/>
    <m/>
    <n v="0"/>
    <m/>
    <n v="0.88574187514114389"/>
    <n v="2.84220431141138"/>
    <n v="5.3499993268635464"/>
    <n v="9.0096000119822221E-3"/>
    <n v="0.88574187514116609"/>
    <n v="-1.2391771404202778"/>
    <n v="19.937678900541083"/>
    <n v="19.517738954276414"/>
    <s v="Medianas"/>
    <n v="2024"/>
    <n v="3"/>
    <d v="2025-11-04T00:00:00"/>
    <x v="33"/>
    <x v="8"/>
  </r>
  <r>
    <n v="2025"/>
    <n v="9"/>
    <n v="127"/>
    <x v="66"/>
    <s v="RC Viajero"/>
    <n v="263"/>
    <s v="4be84111a613654b362415e563cb7607df7b203b5d303802a8a546061bbc7847"/>
    <s v="1fdf26a6fd55ee3b01ed15163fbd21c844fce1e79898ad2d3ed4519ab872f9ee"/>
    <x v="29"/>
    <n v="218.76261"/>
    <n v="0"/>
    <n v="229.54212999999999"/>
    <n v="90.158739999999995"/>
    <n v="1.7729400000000002"/>
    <n v="2.1869699999999996"/>
    <n v="2.4030500000000017"/>
    <n v="2.1163900000000004"/>
    <n v="35081594.755000003"/>
    <n v="34439164.060000002"/>
    <n v="141.197"/>
    <n v="136.08000000000001"/>
    <n v="0"/>
    <n v="0"/>
    <n v="1.77294"/>
    <n v="2.1869699999999996"/>
    <n v="-10.974780000000001"/>
    <n v="12.163360000000001"/>
    <n v="0"/>
    <n v="0"/>
    <n v="0"/>
    <n v="0"/>
    <n v="0"/>
    <n v="0"/>
    <s v="RC Viajero"/>
    <s v="Daños Sin Autos"/>
    <s v="Responsabilidad Civil y Riesgos Profesionales"/>
    <x v="32"/>
    <x v="1"/>
    <n v="1319552.84827"/>
    <n v="1289086.5757000002"/>
    <n v="770211891.61088026"/>
    <n v="686509089.51392007"/>
    <n v="736376107.87258017"/>
    <n v="657385268.86126006"/>
    <n v="304582.73243999993"/>
    <n v="245659.01942999996"/>
    <n v="39777.686930000003"/>
    <n v="73049.030719999995"/>
    <n v="72455.432079999999"/>
    <n v="34555.234420000001"/>
    <n v="7.1823707223157909E-2"/>
    <m/>
    <m/>
    <m/>
    <n v="0.30192713468116278"/>
    <m/>
    <n v="1.6578541002492529E-2"/>
    <m/>
    <n v="2.8402912546891879E-5"/>
    <n v="2.9707999439581749E-5"/>
    <m/>
    <m/>
    <m/>
    <m/>
    <m/>
    <n v="0"/>
    <m/>
    <n v="0"/>
    <m/>
    <n v="0"/>
    <m/>
    <n v="-18.931672588101321"/>
    <n v="0.81044013874217358"/>
    <m/>
    <n v="4.4571219113871182E-3"/>
    <n v="-18.931672588101335"/>
    <n v="-190.22819352547322"/>
    <n v="-16.154674626735112"/>
    <n v="17.979982504834187"/>
    <s v="Resto"/>
    <n v="2024"/>
    <n v="3"/>
    <d v="2025-11-04T00:00:00"/>
    <x v="32"/>
    <x v="29"/>
  </r>
  <r>
    <n v="2025"/>
    <n v="9"/>
    <n v="127"/>
    <x v="66"/>
    <s v="Tecnicos"/>
    <n v="263"/>
    <s v="4be84111a613654b362415e563cb7607df7b203b5d303802a8a546061bbc7847"/>
    <s v="1fdf26a6fd55ee3b01ed15163fbd21c844fce1e79898ad2d3ed4519ab872f9ee"/>
    <x v="29"/>
    <n v="201386.20506000001"/>
    <n v="234886.21828999999"/>
    <n v="292997.93406999996"/>
    <n v="298725.91422999999"/>
    <n v="41488.605230000001"/>
    <n v="42771.494489999997"/>
    <n v="68351.507650000029"/>
    <n v="93444.51261999998"/>
    <n v="35081594.755000003"/>
    <n v="34439164.060000002"/>
    <n v="141.197"/>
    <n v="136.08000000000001"/>
    <n v="0"/>
    <n v="0"/>
    <n v="-512.35711000000003"/>
    <n v="825.58276999999998"/>
    <n v="4734.5849500000004"/>
    <n v="-4162.8970099999997"/>
    <n v="0"/>
    <n v="0"/>
    <n v="0"/>
    <n v="0"/>
    <n v="0"/>
    <n v="0"/>
    <s v="Tecnicos"/>
    <s v="Daños Sin Autos"/>
    <s v="Diversos"/>
    <x v="7"/>
    <x v="1"/>
    <n v="1319552.84827"/>
    <n v="1289086.5757000002"/>
    <n v="770211891.61088026"/>
    <n v="686509089.51392007"/>
    <n v="736376107.87258017"/>
    <n v="657385268.86126006"/>
    <n v="14178888.769369997"/>
    <n v="13386827.930269996"/>
    <n v="4549067.9512800006"/>
    <n v="4465912.8475300027"/>
    <n v="231966.40477000002"/>
    <n v="256015.99305000002"/>
    <n v="1.420324316917172"/>
    <n v="1.7546069876559818"/>
    <n v="-33500.013229999982"/>
    <n v="-14.262230229548633"/>
    <n v="86.816970440042397"/>
    <n v="91.746697341726858"/>
    <n v="15.261700607446487"/>
    <n v="18.221136013494828"/>
    <n v="2.614685741073219E-2"/>
    <n v="2.7348280709678749E-2"/>
    <n v="3.4214582425457794E-2"/>
    <n v="3.5730374472320629E-2"/>
    <m/>
    <m/>
    <m/>
    <n v="0"/>
    <m/>
    <n v="0"/>
    <m/>
    <n v="0"/>
    <m/>
    <n v="-2.9994024648821616"/>
    <n v="20.601513007129306"/>
    <n v="18.209452560214746"/>
    <n v="0.91202430199632623"/>
    <n v="-162.06005365155573"/>
    <n v="-213.7329349879833"/>
    <n v="-10.821584477008908"/>
    <n v="-19.831928775004695"/>
    <s v="Resto"/>
    <n v="2024"/>
    <n v="3"/>
    <d v="2025-11-04T00:00:00"/>
    <x v="7"/>
    <x v="29"/>
  </r>
  <r>
    <n v="2025"/>
    <n v="9"/>
    <n v="127"/>
    <x v="66"/>
    <s v="Miscelaneos"/>
    <n v="263"/>
    <s v="4be84111a613654b362415e563cb7607df7b203b5d303802a8a546061bbc7847"/>
    <s v="1fdf26a6fd55ee3b01ed15163fbd21c844fce1e79898ad2d3ed4519ab872f9ee"/>
    <x v="45"/>
    <n v="30580.199710000001"/>
    <n v="21129.77476"/>
    <n v="38295.297300000006"/>
    <n v="27964.894469999999"/>
    <n v="5441.4481399999995"/>
    <n v="8243.3430500000013"/>
    <n v="12153.390870000007"/>
    <n v="8400.2188200000001"/>
    <n v="35081594.755000003"/>
    <n v="34439164.060000002"/>
    <n v="141.197"/>
    <n v="136.08000000000001"/>
    <n v="0"/>
    <n v="0"/>
    <n v="197.52857"/>
    <n v="135.79288"/>
    <n v="109.07552"/>
    <n v="-25.807089999999999"/>
    <n v="0"/>
    <n v="0"/>
    <n v="0"/>
    <n v="0"/>
    <n v="0"/>
    <n v="0"/>
    <s v="Miscelaneos"/>
    <s v="Daños Sin Autos"/>
    <s v="Diversos"/>
    <x v="8"/>
    <x v="1"/>
    <n v="1319552.84827"/>
    <n v="1289086.5757000002"/>
    <n v="770211891.61088026"/>
    <n v="686509089.51392007"/>
    <n v="736376107.87258017"/>
    <n v="657385268.86126006"/>
    <n v="14354404.674479999"/>
    <n v="10957933.478320003"/>
    <n v="2576722.12989"/>
    <n v="2337530.29054"/>
    <n v="231966.40477000002"/>
    <n v="256015.99305000002"/>
    <n v="0.21303704614352315"/>
    <n v="0.19282627332794755"/>
    <n v="9450.4249500000005"/>
    <n v="44.725630336061386"/>
    <n v="13.183029559957602"/>
    <n v="8.2533026582731281"/>
    <n v="2.3174668411418442"/>
    <n v="1.6391276705776028"/>
    <n v="3.970361928071796E-3"/>
    <n v="4.1527962929633084E-3"/>
    <n v="3.0778579748974408E-3"/>
    <n v="3.2142148236150086E-3"/>
    <m/>
    <m/>
    <m/>
    <n v="0"/>
    <m/>
    <n v="0"/>
    <m/>
    <n v="0"/>
    <m/>
    <n v="-33.989789009205452"/>
    <n v="17.794024210445546"/>
    <n v="39.01292438575905"/>
    <n v="0.21117714156599007"/>
    <n v="45.463127374572231"/>
    <n v="-522.65718451789803"/>
    <n v="181.0934020759195"/>
    <n v="-526.18439351356551"/>
    <s v="Resto"/>
    <n v="2024"/>
    <n v="3"/>
    <d v="2025-11-04T00:00:00"/>
    <x v="8"/>
    <x v="45"/>
  </r>
  <r>
    <n v="2025"/>
    <n v="9"/>
    <n v="127"/>
    <x v="66"/>
    <s v="Diversos"/>
    <n v="263"/>
    <s v="4be84111a613654b362415e563cb7607df7b203b5d303802a8a546061bbc7847"/>
    <s v="1fdf26a6fd55ee3b01ed15163fbd21c844fce1e79898ad2d3ed4519ab872f9ee"/>
    <x v="26"/>
    <n v="231966.40477000002"/>
    <n v="256015.99305000002"/>
    <n v="331293.23136999994"/>
    <n v="326690.80870000005"/>
    <n v="46930.053370000016"/>
    <n v="51014.837539999993"/>
    <n v="80504.898520000017"/>
    <n v="101844.73144000002"/>
    <n v="35081594.755000003"/>
    <n v="34439164.060000002"/>
    <n v="141.197"/>
    <n v="136.08000000000001"/>
    <n v="0"/>
    <n v="0"/>
    <n v="-314.82853999999998"/>
    <n v="961.37565000000006"/>
    <n v="4843.6604699999998"/>
    <n v="-4188.7040999999999"/>
    <n v="0"/>
    <n v="0"/>
    <n v="0"/>
    <n v="0"/>
    <n v="0"/>
    <n v="0"/>
    <s v="Diversos"/>
    <s v="Daños Sin Autos"/>
    <s v="Diversos"/>
    <x v="6"/>
    <x v="1"/>
    <n v="1319552.84827"/>
    <n v="1289086.5757000002"/>
    <n v="770211891.61088026"/>
    <n v="686509089.51392007"/>
    <n v="736376107.87258017"/>
    <n v="657385268.86126006"/>
    <n v="28533293.443849999"/>
    <n v="24344761.40859"/>
    <n v="7125790.0811699983"/>
    <n v="6803443.1380700013"/>
    <n v="231966.40477000002"/>
    <n v="256015.99305000002"/>
    <n v="0.81296750838272935"/>
    <n v="1.0516266261688039"/>
    <n v="-24049.588279999996"/>
    <n v="-9.3937835654287039"/>
    <n v="100"/>
    <n v="100"/>
    <n v="17.579167448588333"/>
    <n v="19.860263684072432"/>
    <n v="3.0117219338803985E-2"/>
    <n v="3.1501077002642056E-2"/>
    <n v="3.7292440400355238E-2"/>
    <n v="3.8944589295935639E-2"/>
    <m/>
    <m/>
    <m/>
    <n v="0"/>
    <m/>
    <n v="0"/>
    <m/>
    <n v="0"/>
    <m/>
    <n v="-8.0070512168095362"/>
    <n v="20.231400929169997"/>
    <n v="19.926426053405493"/>
    <n v="0.6585943851196705"/>
    <n v="-132.74771313377866"/>
    <n v="-215.63625298812585"/>
    <n v="-6.4998061269971705"/>
    <n v="-22.951624823534324"/>
    <s v="Resto"/>
    <n v="2024"/>
    <n v="3"/>
    <d v="2025-11-04T00:00:00"/>
    <x v="6"/>
    <x v="26"/>
  </r>
  <r>
    <n v="2025"/>
    <n v="9"/>
    <n v="127"/>
    <x v="66"/>
    <s v="Huracan y Otros Riesgos Hidrometeorologicos"/>
    <n v="263"/>
    <s v="4be84111a613654b362415e563cb7607df7b203b5d303802a8a546061bbc7847"/>
    <s v="1fdf26a6fd55ee3b01ed15163fbd21c844fce1e79898ad2d3ed4519ab872f9ee"/>
    <x v="10"/>
    <n v="417979.07380000001"/>
    <n v="422992.09636999998"/>
    <n v="503370.36436000001"/>
    <n v="488175.15835999994"/>
    <n v="8690.9563000000016"/>
    <n v="425.03238000000005"/>
    <n v="13149.7814"/>
    <n v="128328.95276000001"/>
    <n v="35081594.755000003"/>
    <n v="34439164.060000002"/>
    <n v="141.197"/>
    <n v="136.08000000000001"/>
    <n v="0"/>
    <n v="0"/>
    <n v="828.78847999999994"/>
    <n v="423.48548"/>
    <n v="172.47295000000003"/>
    <n v="112.43384"/>
    <n v="0"/>
    <n v="0"/>
    <n v="0"/>
    <n v="0"/>
    <n v="0"/>
    <n v="0"/>
    <s v="Huracan y Otros Riesgos Hidrometeorologicos"/>
    <s v="Daños Sin Autos"/>
    <s v="Riesgos Catastroficos"/>
    <x v="14"/>
    <x v="1"/>
    <n v="1319552.84827"/>
    <n v="1289086.5757000002"/>
    <n v="770211891.61088026"/>
    <n v="686509089.51392007"/>
    <n v="736376107.87258017"/>
    <n v="657385268.86126006"/>
    <n v="20015897.230140001"/>
    <n v="17829353.362780001"/>
    <n v="3531534.8595499997"/>
    <n v="3750519.8539799992"/>
    <n v="602396.44324000005"/>
    <n v="567481.00303000002"/>
    <n v="2.0882355109747759"/>
    <n v="2.3724477706130669"/>
    <n v="-5013.0225699999719"/>
    <n v="-1.1851338625521235"/>
    <n v="69.386046098129668"/>
    <n v="74.538547389512956"/>
    <n v="31.675811571169092"/>
    <n v="32.813319473155374"/>
    <n v="5.4268062899653045E-2"/>
    <n v="5.676162891916172E-2"/>
    <n v="6.1614930207187467E-2"/>
    <n v="6.4344626569244237E-2"/>
    <m/>
    <m/>
    <m/>
    <n v="0"/>
    <m/>
    <n v="0"/>
    <m/>
    <n v="0"/>
    <m/>
    <n v="1944.7751063107241"/>
    <n v="2.0792802426655843"/>
    <n v="0.10048234556803996"/>
    <n v="0.24609572454021969"/>
    <n v="95.706469086023915"/>
    <n v="53.399501431241724"/>
    <n v="480.53244291351183"/>
    <n v="376.6530432474778"/>
    <s v="Medianas"/>
    <n v="2024"/>
    <n v="3"/>
    <d v="2025-11-04T00:00:00"/>
    <x v="14"/>
    <x v="10"/>
  </r>
  <r>
    <n v="2025"/>
    <n v="9"/>
    <n v="127"/>
    <x v="66"/>
    <s v="Riesgos Catastroficos"/>
    <n v="263"/>
    <s v="4be84111a613654b362415e563cb7607df7b203b5d303802a8a546061bbc7847"/>
    <s v="1fdf26a6fd55ee3b01ed15163fbd21c844fce1e79898ad2d3ed4519ab872f9ee"/>
    <x v="29"/>
    <n v="602396.44324000005"/>
    <n v="567481.00303000002"/>
    <n v="722926.92080000008"/>
    <n v="673201.85362000007"/>
    <n v="9076.3121999999967"/>
    <n v="596.65025000000003"/>
    <n v="13548.627569999997"/>
    <n v="128587.43021000001"/>
    <n v="35081594.755000003"/>
    <n v="34439164.060000002"/>
    <n v="141.197"/>
    <n v="136.08000000000001"/>
    <n v="0"/>
    <n v="0"/>
    <n v="1139.3002200000001"/>
    <n v="595.10334999999998"/>
    <n v="240.66026000000002"/>
    <n v="162.19910000000002"/>
    <n v="0"/>
    <n v="0"/>
    <n v="0"/>
    <n v="0"/>
    <n v="0"/>
    <n v="0"/>
    <s v="Riesgos Catastroficos"/>
    <s v="Daños Sin Autos"/>
    <s v="Riesgos Catastroficos"/>
    <x v="15"/>
    <x v="1"/>
    <n v="1319552.84827"/>
    <n v="1289086.5757000002"/>
    <n v="770211891.61088026"/>
    <n v="686509089.51392007"/>
    <n v="736376107.87258017"/>
    <n v="657385268.86126006"/>
    <n v="33259292.609760001"/>
    <n v="29883949.022059996"/>
    <n v="4197920.345660001"/>
    <n v="3819120.5799400005"/>
    <n v="602396.44324000005"/>
    <n v="567481.00303000002"/>
    <n v="1.8112124340949622"/>
    <n v="1.8989491737222948"/>
    <n v="34915.44021000003"/>
    <n v="6.1527064383781971"/>
    <n v="100"/>
    <n v="100"/>
    <n v="45.651558710192781"/>
    <n v="44.021946526116473"/>
    <n v="7.8211781692970481E-2"/>
    <n v="8.1805538881529888E-2"/>
    <n v="8.2661833863234432E-2"/>
    <n v="8.6323960987596426E-2"/>
    <m/>
    <m/>
    <m/>
    <n v="0"/>
    <m/>
    <n v="0"/>
    <m/>
    <n v="0"/>
    <m/>
    <n v="1421.2114970202385"/>
    <n v="1.5067008283088275"/>
    <n v="0.10514012747814537"/>
    <n v="0.21620972892883727"/>
    <n v="91.445774922960894"/>
    <n v="48.373363354050667"/>
    <n v="473.40604551827539"/>
    <n v="366.89682618460887"/>
    <s v="Resto"/>
    <n v="2024"/>
    <n v="3"/>
    <d v="2025-11-04T00:00:00"/>
    <x v="15"/>
    <x v="29"/>
  </r>
  <r>
    <n v="2025"/>
    <n v="9"/>
    <n v="127"/>
    <x v="66"/>
    <s v="Terremoto y Erupcion Volcanica"/>
    <n v="263"/>
    <s v="4be84111a613654b362415e563cb7607df7b203b5d303802a8a546061bbc7847"/>
    <s v="1fdf26a6fd55ee3b01ed15163fbd21c844fce1e79898ad2d3ed4519ab872f9ee"/>
    <x v="17"/>
    <n v="184417.36944000001"/>
    <n v="144488.90666000001"/>
    <n v="219556.55643999999"/>
    <n v="185026.69526000001"/>
    <n v="385.35590000000002"/>
    <n v="171.61787000000001"/>
    <n v="398.84616999999986"/>
    <n v="258.47745000000003"/>
    <n v="35081594.755000003"/>
    <n v="34439164.060000002"/>
    <n v="141.197"/>
    <n v="136.08000000000001"/>
    <n v="0"/>
    <n v="0"/>
    <n v="310.51173999999997"/>
    <n v="171.61786999999998"/>
    <n v="68.187309999999997"/>
    <n v="49.765260000000005"/>
    <n v="0"/>
    <n v="0"/>
    <n v="0"/>
    <n v="0"/>
    <n v="0"/>
    <n v="0"/>
    <s v="Terremoto y Erupcion Volcanica"/>
    <s v="Daños Sin Autos"/>
    <s v="Riesgos Catastroficos"/>
    <x v="16"/>
    <x v="1"/>
    <n v="1319552.84827"/>
    <n v="1289086.5757000002"/>
    <n v="770211891.61088026"/>
    <n v="686509089.51392007"/>
    <n v="736376107.87258017"/>
    <n v="657385268.86126006"/>
    <n v="13243395.535650002"/>
    <n v="12054429.980210001"/>
    <n v="689036.33412999962"/>
    <n v="51228.88828999993"/>
    <n v="602396.44324000005"/>
    <n v="567481.00303000002"/>
    <n v="1.3925233067574356"/>
    <n v="1.1986374046488331"/>
    <n v="39928.462780000002"/>
    <n v="27.634275670696674"/>
    <n v="30.613953901870318"/>
    <n v="25.461452610487044"/>
    <n v="13.975747139023682"/>
    <n v="11.208627052961093"/>
    <n v="2.3943718793317428E-2"/>
    <n v="2.5043909962368157E-2"/>
    <n v="2.1046903656046969E-2"/>
    <n v="2.1979334418352189E-2"/>
    <m/>
    <m/>
    <m/>
    <n v="0"/>
    <m/>
    <n v="0"/>
    <m/>
    <n v="0"/>
    <m/>
    <n v="124.54299193900962"/>
    <n v="0.20895857107720819"/>
    <n v="0.11877581052214463"/>
    <n v="5.592678947570498E-2"/>
    <n v="80.932055618683535"/>
    <n v="37.017891597471795"/>
    <n v="455.38053928216266"/>
    <n v="344.85476414671592"/>
    <s v="Resto"/>
    <n v="2024"/>
    <n v="3"/>
    <d v="2025-11-04T00:00:00"/>
    <x v="16"/>
    <x v="17"/>
  </r>
  <r>
    <n v="2025"/>
    <n v="9"/>
    <n v="127"/>
    <x v="66"/>
    <s v="Total General"/>
    <n v="263"/>
    <s v="4be84111a613654b362415e563cb7607df7b203b5d303802a8a546061bbc7847"/>
    <s v="1fdf26a6fd55ee3b01ed15163fbd21c844fce1e79898ad2d3ed4519ab872f9ee"/>
    <x v="43"/>
    <n v="1319552.84827"/>
    <n v="1289086.5757000002"/>
    <n v="1671571.1921399997"/>
    <n v="1586974.4359100002"/>
    <n v="555122.79879000015"/>
    <n v="170491.05569999994"/>
    <n v="631236.6742100002"/>
    <n v="346049.82744000008"/>
    <n v="35081594.755000003"/>
    <n v="34439164.060000002"/>
    <n v="141.197"/>
    <n v="136.08000000000001"/>
    <n v="0"/>
    <n v="0"/>
    <n v="4072.4895899999997"/>
    <n v="2788.5900499999998"/>
    <n v="8052.7642599999999"/>
    <n v="-7062.5084000000006"/>
    <n v="0"/>
    <n v="0"/>
    <n v="0"/>
    <n v="0"/>
    <n v="0"/>
    <n v="0"/>
    <s v="Total General"/>
    <s v="Totales"/>
    <s v="Total General"/>
    <x v="26"/>
    <x v="1"/>
    <n v="1319552.84827"/>
    <n v="1289086.5757000002"/>
    <n v="770211891.61088026"/>
    <n v="686509089.51392007"/>
    <n v="736376107.87258017"/>
    <n v="657385268.86126006"/>
    <n v="770211891.61088026"/>
    <n v="686509089.51392007"/>
    <n v="414187189.75591999"/>
    <n v="392042358.71284997"/>
    <n v="1319552.84827"/>
    <n v="1289086.5757000002"/>
    <n v="0.17132335434476165"/>
    <n v="0.18777414536677622"/>
    <n v="30466.272569999797"/>
    <n v="2.3634000341254069"/>
    <n v="100"/>
    <n v="100"/>
    <n v="100"/>
    <n v="100"/>
    <n v="0.17132335434476165"/>
    <n v="0.17919549998468046"/>
    <n v="0.18777414536677622"/>
    <n v="0.19609301223512199"/>
    <m/>
    <m/>
    <m/>
    <n v="0"/>
    <m/>
    <n v="0"/>
    <m/>
    <n v="0"/>
    <m/>
    <n v="225.60230008007414"/>
    <n v="42.069008415827682"/>
    <n v="13.225725790171994"/>
    <n v="0.13402703234668684"/>
    <n v="46.041171953546908"/>
    <n v="-214.02130523483694"/>
    <n v="50.572566866622758"/>
    <n v="-39.484413922962545"/>
    <s v="Resto"/>
    <n v="2024"/>
    <n v="3"/>
    <d v="2025-11-04T00:00:00"/>
    <x v="26"/>
    <x v="43"/>
  </r>
  <r>
    <n v="2025"/>
    <n v="9"/>
    <n v="127"/>
    <x v="66"/>
    <s v="Daños"/>
    <n v="263"/>
    <s v="4be84111a613654b362415e563cb7607df7b203b5d303802a8a546061bbc7847"/>
    <s v="1fdf26a6fd55ee3b01ed15163fbd21c844fce1e79898ad2d3ed4519ab872f9ee"/>
    <x v="31"/>
    <n v="1319552.84827"/>
    <n v="1289086.5757000002"/>
    <n v="1671571.1921399997"/>
    <n v="1586974.4359100005"/>
    <n v="555122.79879000015"/>
    <n v="170491.05569999994"/>
    <n v="631236.6742100002"/>
    <n v="346049.82744000008"/>
    <n v="35081594.755000003"/>
    <n v="34439164.060000002"/>
    <n v="141.197"/>
    <n v="136.08000000000001"/>
    <n v="0"/>
    <n v="0"/>
    <n v="4072.4895899999997"/>
    <n v="2788.5900499999998"/>
    <n v="8052.7642599999999"/>
    <n v="-7062.5084000000006"/>
    <n v="0"/>
    <n v="0"/>
    <n v="0"/>
    <n v="0"/>
    <n v="0"/>
    <n v="0"/>
    <s v="Daños"/>
    <s v="Totales"/>
    <s v="Daños Total"/>
    <x v="23"/>
    <x v="1"/>
    <n v="1319552.84827"/>
    <n v="1289086.5757000002"/>
    <n v="770211891.61088026"/>
    <n v="686509089.51392007"/>
    <n v="736376107.87258017"/>
    <n v="657385268.86126006"/>
    <n v="283175278.75795996"/>
    <n v="248348596.68529999"/>
    <n v="126891670.49083996"/>
    <n v="126522432.59303005"/>
    <n v="1319552.84827"/>
    <n v="1289086.5757000002"/>
    <n v="0.46598447931532505"/>
    <n v="0.51906336210689064"/>
    <n v="30466.272569999797"/>
    <n v="2.3634000341254069"/>
    <n v="100"/>
    <n v="100"/>
    <n v="100"/>
    <n v="100"/>
    <n v="0.17132335434476165"/>
    <n v="0.17919549998468046"/>
    <n v="0.18777414536677622"/>
    <n v="0.19609301223512199"/>
    <m/>
    <m/>
    <m/>
    <n v="0"/>
    <m/>
    <n v="0"/>
    <m/>
    <n v="0"/>
    <m/>
    <n v="225.60230008007414"/>
    <n v="42.069008415827682"/>
    <n v="13.225725790171994"/>
    <n v="0.43747772934400236"/>
    <n v="46.041171953546908"/>
    <n v="-214.02130523483694"/>
    <n v="50.572566866622758"/>
    <n v="-39.484413922962545"/>
    <s v="Resto"/>
    <n v="2024"/>
    <n v="3"/>
    <d v="2025-11-04T00:00:00"/>
    <x v="23"/>
    <x v="31"/>
  </r>
  <r>
    <n v="2025"/>
    <n v="9"/>
    <n v="127"/>
    <x v="66"/>
    <s v="Daños Sin Autos"/>
    <n v="263"/>
    <s v="4be84111a613654b362415e563cb7607df7b203b5d303802a8a546061bbc7847"/>
    <s v="1fdf26a6fd55ee3b01ed15163fbd21c844fce1e79898ad2d3ed4519ab872f9ee"/>
    <x v="33"/>
    <n v="1319552.84827"/>
    <n v="1289086.5756999999"/>
    <n v="1671571.1921400002"/>
    <n v="1586974.43591"/>
    <n v="555122.79879000015"/>
    <n v="170491.05569999994"/>
    <n v="631236.6742100002"/>
    <n v="346049.82744000008"/>
    <n v="35081594.755000003"/>
    <n v="34439164.060000002"/>
    <n v="141.197"/>
    <n v="136.08000000000001"/>
    <n v="0"/>
    <n v="0"/>
    <n v="4072.4895900000001"/>
    <n v="2788.5900499999998"/>
    <n v="8052.764259999999"/>
    <n v="-7062.5083999999997"/>
    <n v="0"/>
    <n v="0"/>
    <n v="0"/>
    <n v="0"/>
    <n v="0"/>
    <n v="0"/>
    <s v="Daños Sin Autos"/>
    <s v="Totales"/>
    <s v="Daños Sin Autos Total"/>
    <x v="24"/>
    <x v="1"/>
    <n v="1319552.84827"/>
    <n v="1289086.5757000002"/>
    <n v="770211891.61088026"/>
    <n v="686509089.51392007"/>
    <n v="736376107.87258017"/>
    <n v="657385268.86126006"/>
    <n v="128019015.01128"/>
    <n v="109121030.81238005"/>
    <n v="38205787.818519995"/>
    <n v="42701209.275690004"/>
    <n v="1319552.84827"/>
    <n v="1289086.5757000002"/>
    <n v="1.0307475402413708"/>
    <n v="1.1813365087399359"/>
    <n v="30466.27257000003"/>
    <n v="2.3634000341254291"/>
    <n v="100"/>
    <n v="99.999999999999972"/>
    <n v="100"/>
    <n v="99.999999999999972"/>
    <n v="0.17132335434476165"/>
    <n v="0.17919549998468046"/>
    <n v="0.18777414536677617"/>
    <n v="0.19609301223512196"/>
    <m/>
    <m/>
    <m/>
    <n v="0"/>
    <m/>
    <n v="0"/>
    <m/>
    <n v="0"/>
    <m/>
    <n v="225.60230008007414"/>
    <n v="42.069008415827682"/>
    <n v="13.225725790171996"/>
    <n v="1.4529808976243861"/>
    <n v="46.041171953546936"/>
    <n v="-214.02130523483694"/>
    <n v="50.572566866622772"/>
    <n v="-39.484413922962553"/>
    <s v="Resto"/>
    <n v="2024"/>
    <n v="3"/>
    <d v="2025-11-04T00:00:00"/>
    <x v="24"/>
    <x v="33"/>
  </r>
  <r>
    <n v="2025"/>
    <n v="9"/>
    <n v="127"/>
    <x v="66"/>
    <s v="Total General Sin Pensiones"/>
    <n v="263"/>
    <s v="4be84111a613654b362415e563cb7607df7b203b5d303802a8a546061bbc7847"/>
    <s v="1fdf26a6fd55ee3b01ed15163fbd21c844fce1e79898ad2d3ed4519ab872f9ee"/>
    <x v="62"/>
    <n v="1319552.84827"/>
    <n v="1289086.5757000002"/>
    <n v="1671571.1921399997"/>
    <n v="1586974.4359100002"/>
    <n v="555122.79879000015"/>
    <n v="170491.05569999994"/>
    <n v="631236.6742100002"/>
    <n v="346049.82744000008"/>
    <n v="35081594.755000003"/>
    <n v="34439164.060000002"/>
    <n v="141.197"/>
    <n v="136.08000000000001"/>
    <n v="0"/>
    <n v="0"/>
    <n v="4072.4895899999997"/>
    <n v="2788.5900499999998"/>
    <n v="8052.7642599999999"/>
    <n v="-7062.5084000000006"/>
    <n v="0"/>
    <n v="0"/>
    <n v="0"/>
    <n v="0"/>
    <n v="0"/>
    <n v="0"/>
    <s v="Total General Sin Pensiones"/>
    <s v="Totales"/>
    <s v="Total General Sin Pensiones"/>
    <x v="25"/>
    <x v="1"/>
    <n v="1319552.84827"/>
    <n v="1289086.5757000002"/>
    <n v="770211891.61088026"/>
    <n v="686509089.51392007"/>
    <n v="736376107.87258017"/>
    <n v="657385268.86126006"/>
    <n v="736376107.87258017"/>
    <n v="657385268.86126006"/>
    <n v="388158878.08341002"/>
    <n v="368517055.66387999"/>
    <n v="1319552.84827"/>
    <n v="1289086.5757000002"/>
    <n v="0.17919549998468046"/>
    <n v="0.19609301223512199"/>
    <n v="30466.272569999797"/>
    <n v="2.3634000341254069"/>
    <n v="100"/>
    <n v="100"/>
    <n v="100"/>
    <n v="100"/>
    <n v="0.17132335434476165"/>
    <n v="0.17919549998468046"/>
    <n v="0.18777414536677622"/>
    <n v="0.19609301223512199"/>
    <m/>
    <m/>
    <m/>
    <n v="0"/>
    <m/>
    <n v="0"/>
    <m/>
    <n v="0"/>
    <m/>
    <n v="225.60230008007414"/>
    <n v="42.069008415827682"/>
    <n v="13.225725790171994"/>
    <n v="0.14301432483806589"/>
    <n v="46.041171953546908"/>
    <n v="-214.02130523483694"/>
    <n v="50.572566866622758"/>
    <n v="-39.484413922962545"/>
    <s v="Resto"/>
    <n v="2024"/>
    <n v="3"/>
    <d v="2025-11-04T00:00:00"/>
    <x v="25"/>
    <x v="62"/>
  </r>
  <r>
    <n v="2025"/>
    <n v="9"/>
    <n v="201.1"/>
    <x v="67"/>
    <s v="Incendio"/>
    <n v="201.1"/>
    <m/>
    <m/>
    <x v="74"/>
    <n v="27474382.985770002"/>
    <n v="23111339.717599995"/>
    <n v="33583826.42541001"/>
    <n v="28208908.055010002"/>
    <n v="16264256.545360001"/>
    <n v="14501632.43141"/>
    <n v="19641853.543330003"/>
    <n v="17146410.546750002"/>
    <n v="0"/>
    <n v="0"/>
    <n v="0"/>
    <n v="0"/>
    <n v="1512.5705600000001"/>
    <n v="1118.4819299999999"/>
    <n v="3304927.5363499997"/>
    <n v="2357352.2221599999"/>
    <n v="6826605.0668500001"/>
    <n v="5545028.7729000011"/>
    <n v="0"/>
    <n v="0"/>
    <n v="0"/>
    <n v="0"/>
    <n v="0"/>
    <n v="0"/>
    <s v="Incendio"/>
    <s v="Daños Sin Autos"/>
    <s v="Incendio"/>
    <x v="0"/>
    <x v="1"/>
    <n v="529224003.17914999"/>
    <n v="469041198.62130994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00.00000000000003"/>
    <n v="100"/>
    <n v="4363043.2681700066"/>
    <n v="18.878365864906634"/>
    <m/>
    <m/>
    <n v="5.1914468770740028"/>
    <n v="4.9273581479693025"/>
    <n v="3.5671200724138354"/>
    <n v="3.7310258564939844"/>
    <n v="3.3665016342265597"/>
    <n v="3.5156461229552747"/>
    <m/>
    <m/>
    <m/>
    <n v="0"/>
    <m/>
    <n v="0"/>
    <m/>
    <n v="0"/>
    <m/>
    <n v="12.154659982501158"/>
    <n v="59.197895558869732"/>
    <n v="62.746827352317268"/>
    <n v="99.999999999999986"/>
    <n v="40.196594521702544"/>
    <n v="23.112166707112426"/>
    <n v="48.412461303770606"/>
    <n v="42.512894318619118"/>
    <m/>
    <n v="2024"/>
    <n v="3"/>
    <d v="2025-11-04T00:00:00"/>
    <x v="0"/>
    <x v="74"/>
  </r>
  <r>
    <n v="2025"/>
    <n v="9"/>
    <n v="201.1"/>
    <x v="67"/>
    <s v="AyA Otros"/>
    <n v="201.1"/>
    <m/>
    <m/>
    <x v="74"/>
    <n v="90.905000000000001"/>
    <n v="87.405000000000001"/>
    <n v="90.905000000000001"/>
    <n v="87.405000000000001"/>
    <n v="-1009.1711299999999"/>
    <n v="-298.79939999999999"/>
    <n v="-1243.28169"/>
    <n v="79.785529999999966"/>
    <n v="0"/>
    <n v="0"/>
    <n v="0"/>
    <n v="0"/>
    <n v="-1010.4783"/>
    <n v="-297.93128000000002"/>
    <n v="-1010.01996"/>
    <n v="-303.04124999999999"/>
    <n v="7714.3574399999998"/>
    <n v="5247.2930699999988"/>
    <n v="0"/>
    <n v="0"/>
    <n v="0"/>
    <n v="0"/>
    <n v="0"/>
    <n v="0"/>
    <s v="AyA Otros"/>
    <s v="Daños Sin Autos"/>
    <s v="Agricola y de Animales"/>
    <x v="39"/>
    <x v="1"/>
    <n v="16340379.345279999"/>
    <n v="8746523.3832200002"/>
    <n v="770211891.61088026"/>
    <n v="686509089.51392007"/>
    <n v="736376107.87258017"/>
    <n v="657385268.86126006"/>
    <n v="90.905000000000001"/>
    <n v="87.405000000000001"/>
    <n v="-1009.1711299999999"/>
    <n v="-298.79939999999999"/>
    <n v="282826.88571"/>
    <n v="171154.04798"/>
    <n v="100"/>
    <n v="100"/>
    <n v="3.5"/>
    <n v="4.0043475773697157"/>
    <n v="3.2141569487566524E-2"/>
    <n v="5.1068029667760827E-2"/>
    <n v="5.5632123391467271E-4"/>
    <n v="9.9931133972252844E-4"/>
    <n v="1.1802596271251319E-5"/>
    <n v="1.2344914375702405E-5"/>
    <n v="1.2731805206233579E-5"/>
    <n v="1.3295856195774697E-5"/>
    <m/>
    <m/>
    <m/>
    <n v="0"/>
    <m/>
    <n v="0"/>
    <m/>
    <n v="0"/>
    <m/>
    <n v="237.74202023163363"/>
    <n v="-1110.1381992189647"/>
    <n v="-341.85618671700706"/>
    <n v="100"/>
    <n v="233.29454653450642"/>
    <n v="47.015943975090416"/>
    <n v="-13.092729600043008"/>
    <n v="-5.7751920077145611"/>
    <m/>
    <n v="2024"/>
    <n v="3"/>
    <d v="2025-11-04T00:00:00"/>
    <x v="39"/>
    <x v="74"/>
  </r>
  <r>
    <n v="2025"/>
    <n v="9"/>
    <n v="201.1"/>
    <x v="67"/>
    <s v="AyA Pecuario"/>
    <n v="201.1"/>
    <m/>
    <m/>
    <x v="74"/>
    <n v="122810.53706999999"/>
    <n v="4200.0141899999999"/>
    <n v="125725.70269999999"/>
    <n v="6338.9046799999978"/>
    <n v="20794.376749999999"/>
    <n v="-6126.4596399999991"/>
    <n v="56038.458700000003"/>
    <n v="2307.2128999999977"/>
    <n v="0"/>
    <n v="0"/>
    <n v="0"/>
    <n v="0"/>
    <n v="-672.60627999999997"/>
    <n v="-32607.215840000001"/>
    <n v="13189.815649999999"/>
    <n v="-25195.377220000002"/>
    <n v="87319.689010000002"/>
    <n v="43560.470430000001"/>
    <n v="0"/>
    <n v="0"/>
    <n v="0"/>
    <n v="0"/>
    <n v="0"/>
    <n v="0"/>
    <s v="AyA Pecuario"/>
    <s v="Daños Sin Autos"/>
    <s v="Agricola y de Animales"/>
    <x v="41"/>
    <x v="1"/>
    <n v="47028189.991239995"/>
    <n v="34426822.80652"/>
    <n v="770211891.61088026"/>
    <n v="686509089.51392007"/>
    <n v="736376107.87258017"/>
    <n v="657385268.86126006"/>
    <n v="122810.53707000001"/>
    <n v="4200.0141899999999"/>
    <n v="20794.376750000003"/>
    <n v="-6126.4596399999982"/>
    <n v="309936.80498000002"/>
    <n v="204283.78217999998"/>
    <n v="99.999999999999986"/>
    <n v="100"/>
    <n v="118610.52287999999"/>
    <n v="2824.0505273150043"/>
    <n v="39.624379904776028"/>
    <n v="2.0559704471788431"/>
    <n v="0.26114238522230193"/>
    <n v="1.2199830967859662E-2"/>
    <n v="1.5945032582286495E-2"/>
    <n v="1.6677691706321721E-2"/>
    <n v="6.1179294697668207E-4"/>
    <n v="6.3889691311084205E-4"/>
    <m/>
    <m/>
    <m/>
    <n v="0"/>
    <m/>
    <n v="0"/>
    <m/>
    <n v="0"/>
    <m/>
    <n v="-439.41914208056386"/>
    <n v="16.932078668581628"/>
    <n v="-145.86759384258175"/>
    <n v="99.999999999999972"/>
    <n v="-152.35014159474449"/>
    <n v="100.45625804321689"/>
    <n v="15.105202274013457"/>
    <n v="-57.840002578686565"/>
    <m/>
    <n v="2024"/>
    <n v="3"/>
    <d v="2025-11-04T00:00:00"/>
    <x v="41"/>
    <x v="74"/>
  </r>
  <r>
    <n v="2025"/>
    <n v="9"/>
    <n v="201.1"/>
    <x v="67"/>
    <s v="AyA Agricola"/>
    <n v="201.1"/>
    <m/>
    <m/>
    <x v="74"/>
    <n v="243942.28800000003"/>
    <n v="252346.48006999999"/>
    <n v="438513.14366000006"/>
    <n v="431360.68548000004"/>
    <n v="239761.25995000004"/>
    <n v="226642.48680000001"/>
    <n v="316678.55923000007"/>
    <n v="254925.54668000003"/>
    <n v="0"/>
    <n v="0"/>
    <n v="0"/>
    <n v="0"/>
    <n v="11615.189319999999"/>
    <n v="-965.86889999999994"/>
    <n v="153944.08378000002"/>
    <n v="114286.75834"/>
    <n v="244568.77551999997"/>
    <n v="272611.12900000002"/>
    <n v="0"/>
    <n v="0"/>
    <n v="0"/>
    <n v="0"/>
    <n v="0"/>
    <n v="0"/>
    <s v="AyA Agricola"/>
    <s v="Daños Sin Autos"/>
    <s v="Agricola y de Animales"/>
    <x v="42"/>
    <x v="1"/>
    <n v="193577879.50760999"/>
    <n v="160896831.26405001"/>
    <n v="770211891.61088026"/>
    <n v="686509089.51392007"/>
    <n v="736376107.87258017"/>
    <n v="657385268.86126006"/>
    <n v="243942.288"/>
    <n v="252346.48006999999"/>
    <n v="239761.25995000004"/>
    <n v="226642.48680000001"/>
    <n v="366843.73007000005"/>
    <n v="256633.89925999998"/>
    <n v="100.00000000000003"/>
    <n v="100"/>
    <n v="-8404.1920699999609"/>
    <n v="-3.3304177921042011"/>
    <n v="66.497603203808794"/>
    <n v="98.329363656803451"/>
    <n v="0.12601764655160927"/>
    <n v="0.15683744551554946"/>
    <n v="3.1672100970786161E-2"/>
    <n v="3.3127403970880993E-2"/>
    <n v="3.6757922644356081E-2"/>
    <n v="3.838639105910012E-2"/>
    <m/>
    <m/>
    <m/>
    <n v="0"/>
    <m/>
    <n v="0"/>
    <m/>
    <n v="0"/>
    <m/>
    <n v="5.7883115100023863"/>
    <n v="98.286058524629411"/>
    <n v="89.814007604595957"/>
    <n v="100"/>
    <n v="34.699842760453969"/>
    <n v="-10.286576921076485"/>
    <n v="62.945109592459403"/>
    <n v="41.922998066597636"/>
    <m/>
    <n v="2024"/>
    <n v="3"/>
    <d v="2025-11-04T00:00:00"/>
    <x v="42"/>
    <x v="74"/>
  </r>
  <r>
    <n v="2025"/>
    <n v="9"/>
    <n v="201.1"/>
    <x v="67"/>
    <s v="Agricola y de Animales"/>
    <n v="201.1"/>
    <m/>
    <m/>
    <x v="74"/>
    <n v="366843.73007000005"/>
    <n v="256633.89926000001"/>
    <n v="564329.75136000011"/>
    <n v="437786.99515999999"/>
    <n v="259546.46557000003"/>
    <n v="220217.22776000001"/>
    <n v="371473.73624000006"/>
    <n v="257312.54511000001"/>
    <n v="0"/>
    <n v="0"/>
    <n v="0"/>
    <n v="0"/>
    <n v="9932.1047400000007"/>
    <n v="-33871.016020000003"/>
    <n v="166123.87947000001"/>
    <n v="88788.339869999996"/>
    <n v="339602.82197000005"/>
    <n v="321418.89249999996"/>
    <n v="0"/>
    <n v="0"/>
    <n v="0"/>
    <n v="0"/>
    <n v="0"/>
    <n v="0"/>
    <s v="Agricola y de Animales"/>
    <s v="Daños Sin Autos"/>
    <s v="Agricola y de Animales"/>
    <x v="40"/>
    <x v="1"/>
    <n v="193577879.50760999"/>
    <n v="160896831.26404998"/>
    <n v="770211891.61088026"/>
    <n v="686509089.51392007"/>
    <n v="736376107.87258017"/>
    <n v="657385268.86126006"/>
    <n v="366843.73006999999"/>
    <n v="256633.89926000001"/>
    <n v="259546.46557000003"/>
    <n v="220217.22775999998"/>
    <n v="366843.73007000005"/>
    <n v="256633.89926000001"/>
    <n v="100.00000000000003"/>
    <n v="100"/>
    <n v="110209.83081000004"/>
    <n v="42.944377624229865"/>
    <n v="100"/>
    <n v="100"/>
    <n v="0.18950705060057163"/>
    <n v="0.15950214634049231"/>
    <n v="4.7628936149343902E-2"/>
    <n v="4.9817440591578416E-2"/>
    <n v="3.7382447396539002E-2"/>
    <n v="3.9038583828406734E-2"/>
    <m/>
    <m/>
    <m/>
    <n v="0"/>
    <m/>
    <n v="0"/>
    <m/>
    <n v="0"/>
    <m/>
    <n v="17.859292031803385"/>
    <n v="70.751233916543725"/>
    <n v="85.809874843110393"/>
    <n v="100"/>
    <n v="87.10100866085719"/>
    <n v="5.6573928584487509"/>
    <n v="48.91710808123824"/>
    <n v="27.623870886805452"/>
    <m/>
    <n v="2024"/>
    <n v="3"/>
    <d v="2025-11-04T00:00:00"/>
    <x v="40"/>
    <x v="74"/>
  </r>
  <r>
    <n v="2025"/>
    <n v="9"/>
    <n v="201.1"/>
    <x v="67"/>
    <s v="Credito a la Vivienda"/>
    <n v="201.1"/>
    <m/>
    <m/>
    <x v="74"/>
    <n v="483986.32531999995"/>
    <n v="469015.02191999997"/>
    <n v="642751.54680999997"/>
    <n v="614570.90760000004"/>
    <n v="281362.05818000005"/>
    <n v="150068.56199000002"/>
    <n v="335897.29096000001"/>
    <n v="125893.60212"/>
    <n v="0"/>
    <n v="0"/>
    <n v="0"/>
    <n v="0"/>
    <n v="0"/>
    <n v="0"/>
    <n v="281405.13105000003"/>
    <n v="143727.81007999997"/>
    <n v="516777.68977"/>
    <n v="449646.44380000001"/>
    <n v="0"/>
    <n v="0"/>
    <n v="0"/>
    <n v="0"/>
    <n v="0"/>
    <n v="0"/>
    <s v="Credito a la Vivienda"/>
    <s v="Daños Sin Autos"/>
    <s v="Credito a la Vivienda"/>
    <x v="56"/>
    <x v="1"/>
    <n v="483986.32531999995"/>
    <n v="469015.02191999997"/>
    <n v="770211891.61088026"/>
    <n v="686509089.51392007"/>
    <n v="736376107.87258017"/>
    <n v="657385268.86126006"/>
    <n v="483986.32531999995"/>
    <n v="469015.02191999997"/>
    <n v="281362.05818000005"/>
    <n v="150068.56199000002"/>
    <n v="483986.32531999995"/>
    <n v="469015.02191999997"/>
    <n v="100"/>
    <n v="100"/>
    <n v="14971.303399999975"/>
    <n v="3.1920733239443333"/>
    <n v="100"/>
    <n v="100"/>
    <n v="100"/>
    <n v="100"/>
    <n v="6.2838074897513446E-2"/>
    <n v="6.5725424840066535E-2"/>
    <n v="6.8318836426781201E-2"/>
    <n v="7.1345532693855462E-2"/>
    <m/>
    <m/>
    <m/>
    <n v="0"/>
    <m/>
    <n v="0"/>
    <m/>
    <n v="0"/>
    <m/>
    <n v="87.489007990060514"/>
    <n v="58.134299144499657"/>
    <n v="31.996536353071704"/>
    <n v="100"/>
    <n v="95.790314270681392"/>
    <n v="14.929784699878468"/>
    <n v="54.453808014669477"/>
    <n v="31.964627333721161"/>
    <m/>
    <n v="2024"/>
    <n v="3"/>
    <d v="2025-11-04T00:00:00"/>
    <x v="56"/>
    <x v="74"/>
  </r>
  <r>
    <n v="2025"/>
    <n v="9"/>
    <n v="201.1"/>
    <x v="67"/>
    <s v="Credito"/>
    <n v="201.1"/>
    <m/>
    <m/>
    <x v="74"/>
    <n v="1810044.4083199999"/>
    <n v="1458533.2667600003"/>
    <n v="2066668.42068"/>
    <n v="1675387.6313500004"/>
    <n v="1082737.7908399999"/>
    <n v="410807.17765999999"/>
    <n v="1540567.9343500002"/>
    <n v="635257.67466999998"/>
    <n v="0"/>
    <n v="0"/>
    <n v="0"/>
    <n v="0"/>
    <n v="-1564.21405"/>
    <n v="10835.397300000001"/>
    <n v="99822.734570000015"/>
    <n v="70119.076419999998"/>
    <n v="248637.94785"/>
    <n v="236456.36809999999"/>
    <n v="0"/>
    <n v="0"/>
    <n v="0"/>
    <n v="0"/>
    <n v="0"/>
    <n v="0"/>
    <s v="Credito"/>
    <s v="Daños Sin Autos"/>
    <s v="Credito"/>
    <x v="1"/>
    <x v="1"/>
    <n v="10392120.52283"/>
    <n v="9042598.3660400007"/>
    <n v="770211891.61088026"/>
    <n v="686509089.51392007"/>
    <n v="736376107.87258017"/>
    <n v="657385268.86126006"/>
    <n v="1810044.4083199999"/>
    <n v="1458533.26676"/>
    <n v="1082737.7908399999"/>
    <n v="410807.17765999993"/>
    <n v="1810044.4083199999"/>
    <n v="1458533.2667600003"/>
    <n v="100"/>
    <n v="100.00000000000003"/>
    <n v="351511.14155999967"/>
    <n v="24.100317049390995"/>
    <n v="100"/>
    <n v="100"/>
    <n v="17.417469363866513"/>
    <n v="16.129581429134419"/>
    <n v="0.23500603250026872"/>
    <n v="0.24580433680137861"/>
    <n v="0.21245651208969554"/>
    <n v="0.22186886987694593"/>
    <m/>
    <m/>
    <m/>
    <n v="0"/>
    <m/>
    <n v="0"/>
    <m/>
    <n v="0"/>
    <m/>
    <n v="163.56350368739561"/>
    <n v="59.818299808729414"/>
    <n v="28.165773590654602"/>
    <n v="100"/>
    <n v="42.361736158760465"/>
    <n v="5.1517241205566888"/>
    <n v="40.147827567424166"/>
    <n v="29.654128997847867"/>
    <m/>
    <n v="2024"/>
    <n v="3"/>
    <d v="2025-11-04T00:00:00"/>
    <x v="1"/>
    <x v="74"/>
  </r>
  <r>
    <n v="2025"/>
    <n v="9"/>
    <n v="201.1"/>
    <x v="67"/>
    <s v="Salud Gpo y Col"/>
    <n v="201.1"/>
    <m/>
    <m/>
    <x v="74"/>
    <n v="1419743.8582400002"/>
    <n v="1839872.5384300002"/>
    <n v="1780506.0238000001"/>
    <n v="2032477.1915300002"/>
    <n v="1307140.9823599996"/>
    <n v="1267208.4786499999"/>
    <n v="1765360.7129800001"/>
    <n v="1718652.0200599998"/>
    <n v="0"/>
    <n v="0"/>
    <n v="0"/>
    <n v="0"/>
    <n v="0"/>
    <n v="0"/>
    <n v="558382.85953000002"/>
    <n v="616391.75566999998"/>
    <n v="589911.87134999991"/>
    <n v="708423.66605999996"/>
    <n v="0"/>
    <n v="0"/>
    <n v="0"/>
    <n v="0"/>
    <n v="0"/>
    <n v="0"/>
    <s v="Salud Gpo y Col"/>
    <s v="Accidentes y Enfermedades"/>
    <s v="Salud"/>
    <x v="27"/>
    <x v="1"/>
    <n v="6555012.7293700008"/>
    <n v="6074503.5493899994"/>
    <n v="770211891.61088026"/>
    <n v="686509089.51392007"/>
    <n v="736376107.87258017"/>
    <n v="657385268.86126006"/>
    <n v="1419743.8582400002"/>
    <n v="1839872.5384300002"/>
    <n v="1307140.9823599996"/>
    <n v="1267208.4786499999"/>
    <n v="6555012.7293700008"/>
    <n v="6074503.5493899994"/>
    <n v="100"/>
    <n v="100"/>
    <n v="-420128.68018999998"/>
    <n v="-22.834662261359917"/>
    <n v="21.658903145661032"/>
    <n v="30.28844289036196"/>
    <n v="21.658903145661032"/>
    <n v="30.28844289036196"/>
    <n v="0.18433159416308662"/>
    <n v="0.19280145608494775"/>
    <n v="0.26800410461174146"/>
    <n v="0.27987736044299799"/>
    <m/>
    <m/>
    <m/>
    <n v="0"/>
    <m/>
    <n v="0"/>
    <m/>
    <n v="0"/>
    <m/>
    <n v="3.1512181604514744"/>
    <n v="92.068789364611874"/>
    <n v="68.874797149335905"/>
    <n v="100"/>
    <n v="-9.4110434810968471"/>
    <n v="-16.728943482241409"/>
    <n v="94.655301350717608"/>
    <n v="87.00891644376469"/>
    <m/>
    <n v="2024"/>
    <n v="3"/>
    <d v="2025-11-04T00:00:00"/>
    <x v="27"/>
    <x v="74"/>
  </r>
  <r>
    <n v="2025"/>
    <n v="9"/>
    <n v="201.1"/>
    <x v="67"/>
    <s v="RC Otros"/>
    <n v="201.1"/>
    <m/>
    <m/>
    <x v="74"/>
    <n v="1590909.0740200002"/>
    <n v="1370676.1790300002"/>
    <n v="2401815.0624800003"/>
    <n v="1920541.7208100001"/>
    <n v="443204.58118999994"/>
    <n v="743001.8912999999"/>
    <n v="924399.49411999993"/>
    <n v="987458.48101999983"/>
    <n v="0"/>
    <n v="0"/>
    <n v="0"/>
    <n v="0"/>
    <n v="0"/>
    <n v="0"/>
    <n v="429199.26857000007"/>
    <n v="595311.07201999996"/>
    <n v="876365.58681999997"/>
    <n v="838412.00810999994"/>
    <n v="0"/>
    <n v="0"/>
    <n v="0"/>
    <n v="0"/>
    <n v="0"/>
    <n v="0"/>
    <s v="RC Otros"/>
    <s v="Daños Sin Autos"/>
    <s v="Responsabilidad Civil y Riesgos Profesionales"/>
    <x v="33"/>
    <x v="1"/>
    <n v="228463447.24330997"/>
    <n v="198203350.99998"/>
    <n v="770211891.61088026"/>
    <n v="686509089.51392007"/>
    <n v="736376107.87258017"/>
    <n v="657385268.86126006"/>
    <n v="1590909.0740200002"/>
    <n v="1370676.1790300002"/>
    <n v="443204.58119"/>
    <n v="743001.8912999999"/>
    <n v="10283334.953909999"/>
    <n v="8828942.7488699984"/>
    <n v="100"/>
    <n v="100"/>
    <n v="220232.89498999994"/>
    <n v="16.067463516135106"/>
    <n v="15.470750307662534"/>
    <n v="15.524805381770438"/>
    <n v="0.69635168917227575"/>
    <n v="0.6915504566974443"/>
    <n v="0.20655472751695"/>
    <n v="0.21604572133881417"/>
    <n v="0.19965885375246842"/>
    <n v="0.20850424309086227"/>
    <m/>
    <m/>
    <m/>
    <n v="0"/>
    <m/>
    <n v="0"/>
    <m/>
    <n v="0"/>
    <m/>
    <n v="-40.349467965075689"/>
    <n v="27.858573970546612"/>
    <n v="54.206960233729838"/>
    <n v="99.999999999999986"/>
    <n v="-27.903361999694042"/>
    <n v="4.5268410212250254"/>
    <n v="48.974911272748884"/>
    <n v="71.004597532183126"/>
    <m/>
    <n v="2024"/>
    <n v="3"/>
    <d v="2025-11-04T00:00:00"/>
    <x v="33"/>
    <x v="74"/>
  </r>
  <r>
    <n v="2025"/>
    <n v="9"/>
    <n v="201.1"/>
    <x v="67"/>
    <s v="Otros Riesgos Catastroficos"/>
    <n v="201.1"/>
    <m/>
    <m/>
    <x v="74"/>
    <n v="-0.15603"/>
    <n v="165.67907"/>
    <n v="-0.15602999999998701"/>
    <n v="165.67907"/>
    <n v="-22650.848019999998"/>
    <n v="17371.837670000001"/>
    <n v="-40155.052179999999"/>
    <n v="8925.4312099999952"/>
    <n v="0"/>
    <n v="0"/>
    <n v="0"/>
    <n v="0"/>
    <n v="0"/>
    <n v="0"/>
    <n v="1150.4475299999999"/>
    <n v="-14604.20801"/>
    <n v="2393.2610800000002"/>
    <n v="24241.72162"/>
    <n v="0"/>
    <n v="0"/>
    <n v="0"/>
    <n v="0"/>
    <n v="0"/>
    <n v="0"/>
    <s v="Otros Riesgos Catastroficos"/>
    <s v="Daños Sin Autos"/>
    <s v="Riesgos Catastroficos"/>
    <x v="34"/>
    <x v="1"/>
    <n v="71322181.609040007"/>
    <n v="60298301.536220007"/>
    <n v="770211891.61088026"/>
    <n v="686509089.51392007"/>
    <n v="736376107.87258017"/>
    <n v="657385268.86126006"/>
    <n v="-0.15603"/>
    <n v="165.67907"/>
    <n v="-22650.848019999998"/>
    <n v="17371.837670000001"/>
    <n v="10616094.559250001"/>
    <n v="9174181.95438"/>
    <n v="100"/>
    <n v="100"/>
    <n v="-165.83509999999998"/>
    <n v="-100.09417604770476"/>
    <n v="-1.4697495310462184E-6"/>
    <n v="1.8059274475246303E-3"/>
    <n v="-2.187678454022828E-7"/>
    <n v="2.7476573266409471E-4"/>
    <n v="-2.0258061671011972E-8"/>
    <n v="-2.1188900390966903E-8"/>
    <n v="2.4133558102968219E-5"/>
    <n v="2.5202735419823695E-5"/>
    <m/>
    <m/>
    <m/>
    <n v="0"/>
    <m/>
    <n v="0"/>
    <m/>
    <n v="0"/>
    <m/>
    <n v="-230.38832419621613"/>
    <n v="14516982.644363264"/>
    <n v="10485.233693066964"/>
    <n v="100"/>
    <n v="-107.87750714870843"/>
    <n v="-90.12751190894997"/>
    <n v="48.070289514756986"/>
    <n v="-60.244104106662043"/>
    <m/>
    <n v="2024"/>
    <n v="3"/>
    <d v="2025-11-04T00:00:00"/>
    <x v="34"/>
    <x v="74"/>
  </r>
  <r>
    <n v="2025"/>
    <n v="9"/>
    <n v="201.1"/>
    <x v="67"/>
    <s v="Salud Individual"/>
    <n v="201.1"/>
    <m/>
    <m/>
    <x v="74"/>
    <n v="2072323.7688200001"/>
    <n v="1808255.3713600002"/>
    <n v="2676269.5043900004"/>
    <n v="2356928.3574699992"/>
    <n v="1386445.2605200002"/>
    <n v="1105964.9052499998"/>
    <n v="1743626.7035400001"/>
    <n v="1407977.8512199996"/>
    <n v="0"/>
    <n v="0"/>
    <n v="0"/>
    <n v="0"/>
    <n v="0"/>
    <n v="0"/>
    <n v="958657.65444000007"/>
    <n v="770851.13819000009"/>
    <n v="1363376.6463600001"/>
    <n v="1151866.1896900001"/>
    <n v="0"/>
    <n v="0"/>
    <n v="0"/>
    <n v="0"/>
    <n v="0"/>
    <n v="0"/>
    <s v="Salud Individual"/>
    <s v="Accidentes y Enfermedades"/>
    <s v="Salud"/>
    <x v="31"/>
    <x v="1"/>
    <n v="10930155.585959999"/>
    <n v="9635419.1837799996"/>
    <n v="770211891.61088026"/>
    <n v="686509089.51392007"/>
    <n v="736376107.87258017"/>
    <n v="657385268.86126006"/>
    <n v="2072323.7688199999"/>
    <n v="1808255.37136"/>
    <n v="1386445.2605200002"/>
    <n v="1105964.9052499998"/>
    <n v="10930155.585959999"/>
    <n v="9635419.1837799996"/>
    <n v="100.00000000000003"/>
    <n v="100.00000000000003"/>
    <n v="264068.39745999989"/>
    <n v="14.603490283642429"/>
    <n v="18.959691401666241"/>
    <n v="18.766753546166086"/>
    <n v="18.959691401666241"/>
    <n v="18.766753546166086"/>
    <n v="0.26905891630493828"/>
    <n v="0.28142191831929825"/>
    <n v="0.26339860592965025"/>
    <n v="0.27506782658703433"/>
    <m/>
    <m/>
    <m/>
    <n v="0"/>
    <m/>
    <n v="0"/>
    <m/>
    <n v="0"/>
    <m/>
    <n v="25.360692182777612"/>
    <n v="66.902927109186933"/>
    <n v="61.161986452068248"/>
    <n v="100"/>
    <n v="24.363525841186373"/>
    <n v="18.362415579445333"/>
    <n v="70.314953464947806"/>
    <n v="66.921934604006211"/>
    <m/>
    <n v="2024"/>
    <n v="3"/>
    <d v="2025-11-04T00:00:00"/>
    <x v="31"/>
    <x v="74"/>
  </r>
  <r>
    <n v="2025"/>
    <n v="9"/>
    <n v="201.1"/>
    <x v="67"/>
    <s v="Salud"/>
    <n v="201.1"/>
    <m/>
    <m/>
    <x v="74"/>
    <n v="3492067.6270600003"/>
    <n v="3648127.9097899999"/>
    <n v="4456775.52819"/>
    <n v="4389405.5490000006"/>
    <n v="2693586.2428799998"/>
    <n v="2373173.3839000002"/>
    <n v="3508987.4165199995"/>
    <n v="3126629.8712799996"/>
    <n v="0"/>
    <n v="0"/>
    <n v="0"/>
    <n v="0"/>
    <n v="0"/>
    <n v="0"/>
    <n v="1517040.51397"/>
    <n v="1387242.89386"/>
    <n v="1953288.51771"/>
    <n v="1860289.8557500001"/>
    <n v="0"/>
    <n v="0"/>
    <n v="0"/>
    <n v="0"/>
    <n v="0"/>
    <n v="0"/>
    <s v="Salud"/>
    <s v="Accidentes y Enfermedades"/>
    <s v="Salud"/>
    <x v="30"/>
    <x v="1"/>
    <n v="10930155.585960001"/>
    <n v="9635419.1837799978"/>
    <n v="770211891.61088026"/>
    <n v="686509089.51392007"/>
    <n v="736376107.87258017"/>
    <n v="657385268.86126006"/>
    <n v="3492067.6270599999"/>
    <n v="3648127.9097899995"/>
    <n v="2693586.2428799998"/>
    <n v="2373173.3838999998"/>
    <n v="10930155.585960001"/>
    <n v="9635419.1837799978"/>
    <n v="100.00000000000003"/>
    <n v="100.00000000000003"/>
    <n v="-156060.28272999963"/>
    <n v="-4.2778182834873002"/>
    <n v="31.948928810726439"/>
    <n v="37.861641929716548"/>
    <n v="31.948928810726439"/>
    <n v="37.861641929716548"/>
    <n v="0.45339051046802481"/>
    <n v="0.474223374404246"/>
    <n v="0.53140271054139165"/>
    <n v="0.55494518703003226"/>
    <m/>
    <m/>
    <m/>
    <n v="0"/>
    <m/>
    <n v="0"/>
    <m/>
    <n v="0"/>
    <m/>
    <n v="13.501451733519909"/>
    <n v="77.134423801172247"/>
    <n v="65.05181404224966"/>
    <n v="100"/>
    <n v="9.3565172101071958"/>
    <n v="4.9991490128567184"/>
    <n v="77.665972037175067"/>
    <n v="74.571330353285987"/>
    <m/>
    <n v="2024"/>
    <n v="3"/>
    <d v="2025-11-04T00:00:00"/>
    <x v="30"/>
    <x v="74"/>
  </r>
  <r>
    <n v="2025"/>
    <n v="9"/>
    <n v="201.1"/>
    <x v="67"/>
    <s v="RC Viajero"/>
    <n v="201.1"/>
    <m/>
    <m/>
    <x v="74"/>
    <n v="304582.73243999999"/>
    <n v="245659.01942999999"/>
    <n v="378872.2040400001"/>
    <n v="329324.261"/>
    <n v="39777.686930000011"/>
    <n v="73049.03072000001"/>
    <n v="65493.256809999999"/>
    <n v="90321.731029999981"/>
    <n v="0"/>
    <n v="0"/>
    <n v="0"/>
    <n v="0"/>
    <n v="257.73417999999998"/>
    <n v="-93.87115"/>
    <n v="33154.316099999996"/>
    <n v="59024.647249999995"/>
    <n v="271550.99829000002"/>
    <n v="232191.21898000001"/>
    <n v="0"/>
    <n v="0"/>
    <n v="0"/>
    <n v="0"/>
    <n v="0"/>
    <n v="0"/>
    <s v="RC Viajero"/>
    <s v="Daños Sin Autos"/>
    <s v="Responsabilidad Civil y Riesgos Profesionales"/>
    <x v="32"/>
    <x v="1"/>
    <n v="314074694.87426001"/>
    <n v="276426990.19285005"/>
    <n v="770211891.61088026"/>
    <n v="686509089.51392007"/>
    <n v="736376107.87258017"/>
    <n v="657385268.86126006"/>
    <n v="304582.73243999993"/>
    <n v="245659.01942999996"/>
    <n v="39777.686930000003"/>
    <n v="73049.030719999995"/>
    <n v="11892596.8079"/>
    <n v="10571945.12349"/>
    <n v="100.00000000000003"/>
    <n v="100.00000000000003"/>
    <n v="58923.713010000007"/>
    <n v="23.985975824018226"/>
    <n v="2.5611120713154265"/>
    <n v="2.3236879927059562"/>
    <n v="9.697780095334961E-2"/>
    <n v="8.8869404271491467E-2"/>
    <n v="3.9545316783277953E-2"/>
    <n v="4.1362386582578244E-2"/>
    <n v="3.5783797065809843E-2"/>
    <n v="3.736910926761973E-2"/>
    <m/>
    <m/>
    <m/>
    <n v="0"/>
    <m/>
    <n v="0"/>
    <m/>
    <n v="0"/>
    <m/>
    <n v="-45.546591737172328"/>
    <n v="13.059731459936211"/>
    <n v="29.735944924592999"/>
    <n v="100.00000000000003"/>
    <n v="-43.829709037354739"/>
    <n v="16.951450396317668"/>
    <n v="12.209241103431037"/>
    <n v="25.420706049647869"/>
    <m/>
    <n v="2024"/>
    <n v="3"/>
    <d v="2025-11-04T00:00:00"/>
    <x v="32"/>
    <x v="74"/>
  </r>
  <r>
    <n v="2025"/>
    <n v="9"/>
    <n v="201.1"/>
    <x v="67"/>
    <s v="RC Aviones y Barcos"/>
    <n v="201.1"/>
    <m/>
    <m/>
    <x v="74"/>
    <n v="1654428.4389900002"/>
    <n v="1753080.8265300002"/>
    <n v="1974596.6065500001"/>
    <n v="1989357.8290400002"/>
    <n v="526599.48599000007"/>
    <n v="-6953.7859100000151"/>
    <n v="574538.33750999998"/>
    <n v="188173.01800000001"/>
    <n v="0"/>
    <n v="0"/>
    <n v="0"/>
    <n v="0"/>
    <n v="0"/>
    <n v="0"/>
    <n v="20060.206250000003"/>
    <n v="-10661.22977"/>
    <n v="165610.02207000001"/>
    <n v="170961.33660000001"/>
    <n v="0"/>
    <n v="0"/>
    <n v="0"/>
    <n v="0"/>
    <n v="0"/>
    <n v="0"/>
    <s v="RC Aviones y Barcos"/>
    <s v="Daños Sin Autos"/>
    <s v="Responsabilidad Civil y Riesgos Profesionales"/>
    <x v="20"/>
    <x v="1"/>
    <n v="362994582.54131001"/>
    <n v="316148078.96696001"/>
    <n v="770211891.61088026"/>
    <n v="686509089.51392007"/>
    <n v="736376107.87258017"/>
    <n v="657385268.86126006"/>
    <n v="1654428.4389900002"/>
    <n v="1753080.82653"/>
    <n v="526599.48598999996"/>
    <n v="-6953.7859100000169"/>
    <n v="13998828.248330001"/>
    <n v="12792441.08557"/>
    <n v="100"/>
    <n v="100.00000000000003"/>
    <n v="-98652.387540000025"/>
    <n v="-5.6273724546557213"/>
    <n v="11.818335146638907"/>
    <n v="13.704036741724709"/>
    <n v="0.45577221219320002"/>
    <n v="0.55451256647148917"/>
    <n v="0.21480172625351207"/>
    <n v="0.22467166184542703"/>
    <n v="0.25536163370702958"/>
    <n v="0.26667479628296697"/>
    <m/>
    <m/>
    <m/>
    <n v="0"/>
    <m/>
    <n v="0"/>
    <m/>
    <n v="0"/>
    <m/>
    <n v="-7672.8458253613244"/>
    <n v="31.829692574160529"/>
    <n v="-0.39666088435660701"/>
    <n v="100.00000000000003"/>
    <n v="-288.16034062456947"/>
    <n v="-3.1301314299621574"/>
    <n v="12.112918046421708"/>
    <n v="-6.236047273626661"/>
    <m/>
    <n v="2024"/>
    <n v="3"/>
    <d v="2025-11-04T00:00:00"/>
    <x v="20"/>
    <x v="74"/>
  </r>
  <r>
    <n v="2025"/>
    <n v="9"/>
    <n v="201.1"/>
    <x v="67"/>
    <s v="RC General"/>
    <n v="201.1"/>
    <m/>
    <m/>
    <x v="74"/>
    <n v="12779803.459880002"/>
    <n v="11517178.810919996"/>
    <n v="16206947.487580003"/>
    <n v="14710711.978330001"/>
    <n v="5456545.1292399997"/>
    <n v="4845520.44252"/>
    <n v="7173841.8492600014"/>
    <n v="5955467.554870002"/>
    <n v="0"/>
    <n v="0"/>
    <n v="0"/>
    <n v="0"/>
    <n v="-3348.2604999999999"/>
    <n v="64.402979999999999"/>
    <n v="1353054.6896100002"/>
    <n v="1441340.0227999999"/>
    <n v="4552326.6025599996"/>
    <n v="4024160.0195000004"/>
    <n v="0"/>
    <n v="0"/>
    <n v="0"/>
    <n v="0"/>
    <n v="0"/>
    <n v="0"/>
    <s v="RC General"/>
    <s v="Daños Sin Autos"/>
    <s v="Responsabilidad Civil y Riesgos Profesionales"/>
    <x v="21"/>
    <x v="1"/>
    <n v="525600378.45450008"/>
    <n v="465795637.1223799"/>
    <n v="770211891.61088026"/>
    <n v="686509089.51392007"/>
    <n v="736376107.87258017"/>
    <n v="657385268.86126006"/>
    <n v="12779803.45988"/>
    <n v="11517178.810919996"/>
    <n v="5456545.1292399997"/>
    <n v="4845520.4425199972"/>
    <n v="16328141.767419999"/>
    <n v="14884597.192429997"/>
    <n v="100.00000000000003"/>
    <n v="100"/>
    <n v="1262624.6489600055"/>
    <n v="10.962968185948885"/>
    <n v="78.268572394318028"/>
    <n v="77.376489682753373"/>
    <n v="2.4314677050763041"/>
    <n v="2.4725819421735058"/>
    <n v="1.6592581339079742"/>
    <n v="1.7354994714319782"/>
    <n v="1.6776440380526769"/>
    <n v="1.7519678880042984"/>
    <m/>
    <m/>
    <m/>
    <n v="0"/>
    <m/>
    <n v="0"/>
    <m/>
    <n v="0"/>
    <m/>
    <n v="12.610094085212964"/>
    <n v="42.696627897055585"/>
    <n v="42.072112642079738"/>
    <n v="100"/>
    <n v="-6.1252259559471112"/>
    <n v="13.124890175853988"/>
    <n v="29.722267485138488"/>
    <n v="35.817164720479624"/>
    <m/>
    <n v="2024"/>
    <n v="3"/>
    <d v="2025-11-04T00:00:00"/>
    <x v="21"/>
    <x v="74"/>
  </r>
  <r>
    <n v="2025"/>
    <n v="9"/>
    <n v="201.1"/>
    <x v="67"/>
    <s v="Responsabilidad Civil y Riesgos Profesionales"/>
    <n v="201.1"/>
    <m/>
    <m/>
    <x v="74"/>
    <n v="16329723.705330005"/>
    <n v="14886594.835909998"/>
    <n v="20962231.360649999"/>
    <n v="18949935.789180003"/>
    <n v="6466126.8833500007"/>
    <n v="5654617.5786299994"/>
    <n v="8738272.9376999997"/>
    <n v="7221420.7849199995"/>
    <n v="0"/>
    <n v="0"/>
    <n v="0"/>
    <n v="0"/>
    <n v="-3090.5263199999999"/>
    <n v="-29.468169999999986"/>
    <n v="1835468.4805300003"/>
    <n v="2085014.5123000001"/>
    <n v="5865853.2097399998"/>
    <n v="5265724.5831899997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576331157.14525008"/>
    <n v="511594989.00459987"/>
    <n v="770211891.61088026"/>
    <n v="686509089.51392007"/>
    <n v="736376107.87258017"/>
    <n v="657385268.86126006"/>
    <n v="16329723.705329999"/>
    <n v="14886594.835909994"/>
    <n v="6466126.8833499998"/>
    <n v="5654617.5786299994"/>
    <n v="16329723.705330005"/>
    <n v="14886594.835909998"/>
    <n v="100.00000000000004"/>
    <n v="100.00000000000003"/>
    <n v="1443128.8694200069"/>
    <n v="9.6941502427327251"/>
    <n v="100"/>
    <n v="100"/>
    <n v="2.8333924867460358"/>
    <n v="2.9098398451623906"/>
    <n v="2.120159904461715"/>
    <n v="2.217579241198798"/>
    <n v="2.1684483225779849"/>
    <n v="2.2645160366457477"/>
    <m/>
    <m/>
    <m/>
    <n v="0"/>
    <m/>
    <n v="0"/>
    <m/>
    <n v="0"/>
    <m/>
    <n v="14.351267675233558"/>
    <n v="39.597282844653783"/>
    <n v="37.984627384294228"/>
    <n v="100.00000000000003"/>
    <n v="-11.968551312130826"/>
    <n v="11.396885975879112"/>
    <n v="31.290733247164841"/>
    <n v="39.59596593707316"/>
    <m/>
    <n v="2024"/>
    <n v="3"/>
    <d v="2025-11-04T00:00:00"/>
    <x v="22"/>
    <x v="74"/>
  </r>
  <r>
    <n v="2025"/>
    <n v="9"/>
    <n v="201.1"/>
    <x v="67"/>
    <s v="MyT Cascos"/>
    <n v="201.1"/>
    <m/>
    <m/>
    <x v="74"/>
    <n v="9273622.9556899983"/>
    <n v="5743535.6412700014"/>
    <n v="9958210.6650200002"/>
    <n v="6291483.9307400007"/>
    <n v="-3535315.8632000019"/>
    <n v="5844440.7108499995"/>
    <n v="-2982665.9749999978"/>
    <n v="21826780.925130006"/>
    <n v="0"/>
    <n v="0"/>
    <n v="0"/>
    <n v="0"/>
    <n v="0"/>
    <n v="0"/>
    <n v="300528.96444999997"/>
    <n v="292798.57483999996"/>
    <n v="207696.47485"/>
    <n v="372218.50469999993"/>
    <n v="0"/>
    <n v="0"/>
    <n v="0"/>
    <n v="0"/>
    <n v="0"/>
    <n v="0"/>
    <s v="MyT Cascos"/>
    <s v="Daños Sin Autos"/>
    <s v="Maritimo y Transportes"/>
    <x v="18"/>
    <x v="1"/>
    <n v="456664576.30695003"/>
    <n v="396623849.37678999"/>
    <n v="770211891.61088026"/>
    <n v="686509089.51392007"/>
    <n v="736376107.87258017"/>
    <n v="657385268.86126006"/>
    <n v="9273622.9556900002"/>
    <n v="5743535.6412700005"/>
    <n v="-3535315.863200001"/>
    <n v="5844440.7108500013"/>
    <n v="17554811.48937"/>
    <n v="12710916.796470001"/>
    <n v="99.999999999999972"/>
    <n v="100.00000000000003"/>
    <n v="3530087.3144199969"/>
    <n v="61.461920581717308"/>
    <n v="52.82667353793844"/>
    <n v="45.185848772647631"/>
    <n v="2.0307296507834827"/>
    <n v="1.4481064742563379"/>
    <n v="1.2040352864838832"/>
    <n v="1.2593595659264207"/>
    <n v="0.83662922006417839"/>
    <n v="0.87369399853134899"/>
    <m/>
    <m/>
    <m/>
    <n v="0"/>
    <m/>
    <n v="0"/>
    <m/>
    <n v="0"/>
    <m/>
    <n v="-160.49023402079879"/>
    <n v="-38.122273032793998"/>
    <n v="101.75684588522351"/>
    <n v="100.00000000000003"/>
    <n v="2.6401732365754382"/>
    <n v="-44.200389763695689"/>
    <n v="144.69622783296842"/>
    <n v="78.663089325983208"/>
    <m/>
    <n v="2024"/>
    <n v="3"/>
    <d v="2025-11-04T00:00:00"/>
    <x v="18"/>
    <x v="74"/>
  </r>
  <r>
    <n v="2025"/>
    <n v="9"/>
    <n v="201.1"/>
    <x v="67"/>
    <s v="MyT Carga"/>
    <n v="201.1"/>
    <m/>
    <m/>
    <x v="74"/>
    <n v="10487824.847170001"/>
    <n v="8966667.9990100004"/>
    <n v="13331437.11493"/>
    <n v="11723077.663530001"/>
    <n v="6063107.1072600009"/>
    <n v="5296850.8747800002"/>
    <n v="8199491.8342300011"/>
    <n v="6935555.5673500001"/>
    <n v="0"/>
    <n v="0"/>
    <n v="0"/>
    <n v="0"/>
    <n v="13108.118640000001"/>
    <n v="32199.836520000004"/>
    <n v="1802883.5750799999"/>
    <n v="1794163.62109"/>
    <n v="3875233.5792899993"/>
    <n v="3549057.6779000005"/>
    <n v="0"/>
    <n v="0"/>
    <n v="0"/>
    <n v="0"/>
    <n v="0"/>
    <n v="0"/>
    <s v="MyT Carga"/>
    <s v="Daños Sin Autos"/>
    <s v="Maritimo y Transportes"/>
    <x v="17"/>
    <x v="1"/>
    <n v="466931140.17015004"/>
    <n v="406916518.40625"/>
    <n v="770211891.61088026"/>
    <n v="686509089.51392007"/>
    <n v="736376107.87258017"/>
    <n v="657385268.86126006"/>
    <n v="10487824.847170001"/>
    <n v="8966667.9990099985"/>
    <n v="6063107.107259999"/>
    <n v="5296850.8747799993"/>
    <n v="19761447.802859999"/>
    <n v="14710203.640280001"/>
    <n v="100"/>
    <n v="100.00000000000003"/>
    <n v="1521156.8481600005"/>
    <n v="16.964571994055653"/>
    <n v="53.072148112812556"/>
    <n v="60.955430789939257"/>
    <n v="2.2461180985590787"/>
    <n v="2.2035645134607242"/>
    <n v="1.3616804624030094"/>
    <n v="1.4242483881599233"/>
    <n v="1.3061251680380244"/>
    <n v="1.363989797724293"/>
    <m/>
    <m/>
    <m/>
    <n v="0"/>
    <m/>
    <n v="0"/>
    <m/>
    <n v="0"/>
    <m/>
    <n v="14.466260247733075"/>
    <n v="57.810911181416699"/>
    <n v="59.072677558317309"/>
    <n v="100.00000000000003"/>
    <n v="0.48601776825138998"/>
    <n v="9.1904931109206167"/>
    <n v="46.52322339264812"/>
    <n v="50.553239308063816"/>
    <m/>
    <n v="2024"/>
    <n v="3"/>
    <d v="2025-11-04T00:00:00"/>
    <x v="17"/>
    <x v="74"/>
  </r>
  <r>
    <n v="2025"/>
    <n v="9"/>
    <n v="201.1"/>
    <x v="67"/>
    <s v="Maritimo y Transportes"/>
    <n v="201.1"/>
    <m/>
    <m/>
    <x v="74"/>
    <n v="19761447.802860003"/>
    <n v="14710203.640279995"/>
    <n v="23289647.779950004"/>
    <n v="18014561.594270002"/>
    <n v="2527791.244059999"/>
    <n v="11141291.585630007"/>
    <n v="5216825.8592299996"/>
    <n v="28762336.492480006"/>
    <n v="0"/>
    <n v="0"/>
    <n v="0"/>
    <n v="0"/>
    <n v="13108.118639999999"/>
    <n v="32199.836520000001"/>
    <n v="2103412.5395299997"/>
    <n v="2086962.1959300002"/>
    <n v="4082930.0541400006"/>
    <n v="3921276.1826000013"/>
    <n v="0"/>
    <n v="0"/>
    <n v="0"/>
    <n v="0"/>
    <n v="0"/>
    <n v="0"/>
    <s v="Maritimo y Transportes"/>
    <s v="Daños Sin Autos"/>
    <s v="Maritimo y Transportes"/>
    <x v="19"/>
    <x v="1"/>
    <n v="466931140.17014998"/>
    <n v="406916518.40624988"/>
    <n v="770211891.61088026"/>
    <n v="686509089.51392007"/>
    <n v="736376107.87258017"/>
    <n v="657385268.86126006"/>
    <n v="19761447.802860003"/>
    <n v="14710203.640279999"/>
    <n v="2527791.244059999"/>
    <n v="11141291.585630003"/>
    <n v="19761447.802860003"/>
    <n v="14710203.640279995"/>
    <n v="100"/>
    <n v="99.999999999999972"/>
    <n v="5051244.1625800077"/>
    <n v="34.338370060007286"/>
    <n v="100"/>
    <n v="100"/>
    <n v="4.2321974489983507"/>
    <n v="3.6150421462109068"/>
    <n v="2.5657157488868929"/>
    <n v="2.6836079540863444"/>
    <n v="2.142754388102202"/>
    <n v="2.2376837962556411"/>
    <m/>
    <m/>
    <m/>
    <n v="0"/>
    <m/>
    <n v="0"/>
    <m/>
    <n v="0"/>
    <m/>
    <n v="-77.31150625910972"/>
    <n v="12.791528582709214"/>
    <n v="75.738527202455117"/>
    <n v="100"/>
    <n v="0.78824348769139796"/>
    <n v="4.1224811518584481"/>
    <n v="51.51723178302273"/>
    <n v="53.221504906758199"/>
    <m/>
    <n v="2024"/>
    <n v="3"/>
    <d v="2025-11-04T00:00:00"/>
    <x v="19"/>
    <x v="74"/>
  </r>
  <r>
    <n v="2025"/>
    <n v="9"/>
    <n v="201.1"/>
    <x v="67"/>
    <s v="Miscelaneos"/>
    <n v="201.1"/>
    <m/>
    <m/>
    <x v="74"/>
    <n v="14354404.674479999"/>
    <n v="10957933.478320001"/>
    <n v="18953385.116060004"/>
    <n v="14585680.311289998"/>
    <n v="2576722.12989"/>
    <n v="2337530.2905400004"/>
    <n v="3306920.9628200005"/>
    <n v="3423138.3429899989"/>
    <n v="0"/>
    <n v="0"/>
    <n v="0"/>
    <n v="0"/>
    <n v="111742.01893999998"/>
    <n v="106319.08221000001"/>
    <n v="1602212.6221399999"/>
    <n v="1196920.1164799999"/>
    <n v="9643460.1702599991"/>
    <n v="7571654.9432399999"/>
    <n v="0"/>
    <n v="0"/>
    <n v="0"/>
    <n v="0"/>
    <n v="0"/>
    <n v="0"/>
    <s v="Miscelaneos"/>
    <s v="Daños Sin Autos"/>
    <s v="Diversos"/>
    <x v="8"/>
    <x v="1"/>
    <n v="527127631.26264006"/>
    <n v="467104085.98683995"/>
    <n v="770211891.61088026"/>
    <n v="686509089.51392007"/>
    <n v="736376107.87258017"/>
    <n v="657385268.86126006"/>
    <n v="14354404.674479999"/>
    <n v="10957933.478320003"/>
    <n v="2576722.12989"/>
    <n v="2337530.29054"/>
    <n v="28454932.579009999"/>
    <n v="24294877.365179997"/>
    <n v="100"/>
    <n v="99.999999999999972"/>
    <n v="3396471.196159998"/>
    <n v="30.995544943577478"/>
    <n v="50.446103270926869"/>
    <n v="45.103884714500246"/>
    <n v="2.7231364518108423"/>
    <n v="2.3459296989812088"/>
    <n v="1.8636955402568631"/>
    <n v="1.949330582703239"/>
    <n v="1.5961818489655717"/>
    <n v="1.6668967190733706"/>
    <m/>
    <m/>
    <m/>
    <n v="0"/>
    <m/>
    <n v="0"/>
    <m/>
    <n v="0"/>
    <m/>
    <n v="10.232673361197087"/>
    <n v="17.950741868598907"/>
    <n v="21.331853265624819"/>
    <n v="100"/>
    <n v="33.861282810745742"/>
    <n v="27.362647169621933"/>
    <n v="16.614499296436687"/>
    <n v="15.807906269535094"/>
    <m/>
    <n v="2024"/>
    <n v="3"/>
    <d v="2025-11-04T00:00:00"/>
    <x v="8"/>
    <x v="74"/>
  </r>
  <r>
    <n v="2025"/>
    <n v="9"/>
    <n v="201.1"/>
    <x v="67"/>
    <s v="Diversos"/>
    <n v="201.1"/>
    <m/>
    <m/>
    <x v="74"/>
    <n v="28533293.443849999"/>
    <n v="24344761.40859"/>
    <n v="37289833.159109995"/>
    <n v="31306549.543889988"/>
    <n v="7125790.0811700011"/>
    <n v="6803443.1380700022"/>
    <n v="8998146.4987699986"/>
    <n v="11633408.176970001"/>
    <n v="0"/>
    <n v="0"/>
    <n v="0"/>
    <n v="0"/>
    <n v="124525.06359999999"/>
    <n v="87802.7595"/>
    <n v="2577801.3492300003"/>
    <n v="1716878.5007599997"/>
    <n v="12132433.476329999"/>
    <n v="9928636.8173799999"/>
    <n v="0"/>
    <n v="0"/>
    <n v="0"/>
    <n v="0"/>
    <n v="0"/>
    <n v="0"/>
    <s v="Diversos"/>
    <s v="Daños Sin Autos"/>
    <s v="Diversos"/>
    <x v="6"/>
    <x v="1"/>
    <n v="529423163.03945005"/>
    <n v="469207735.42355001"/>
    <n v="770211891.61088026"/>
    <n v="686509089.51392007"/>
    <n v="736376107.87258017"/>
    <n v="657385268.86126006"/>
    <n v="28533293.443849999"/>
    <n v="24344761.40859"/>
    <n v="7125790.0811699983"/>
    <n v="6803443.1380700013"/>
    <n v="28533293.443849999"/>
    <n v="24344761.40859"/>
    <n v="100"/>
    <n v="100"/>
    <n v="4188532.0352599993"/>
    <n v="17.205065044433265"/>
    <n v="100"/>
    <n v="100"/>
    <n v="5.3895060578835761"/>
    <n v="5.1884825356969406"/>
    <n v="3.7046030780144514"/>
    <n v="3.8748260758057205"/>
    <n v="3.5461673822596009"/>
    <n v="3.7032715154631668"/>
    <m/>
    <m/>
    <m/>
    <n v="0"/>
    <m/>
    <n v="0"/>
    <m/>
    <n v="0"/>
    <m/>
    <n v="4.7379971664089249"/>
    <n v="24.973598281574738"/>
    <n v="27.946230500617769"/>
    <n v="100.00000000000004"/>
    <n v="50.144657766341716"/>
    <n v="22.19636692815947"/>
    <n v="21.247191293149974"/>
    <n v="17.292187561484951"/>
    <m/>
    <n v="2024"/>
    <n v="3"/>
    <d v="2025-11-04T00:00:00"/>
    <x v="6"/>
    <x v="74"/>
  </r>
  <r>
    <n v="2025"/>
    <n v="9"/>
    <n v="201.1"/>
    <x v="67"/>
    <s v="Tecnicos"/>
    <n v="201.1"/>
    <m/>
    <m/>
    <x v="74"/>
    <n v="14178888.769369997"/>
    <n v="13386827.930269999"/>
    <n v="18336448.043050002"/>
    <n v="16720869.232600003"/>
    <n v="4549067.9512800006"/>
    <n v="4465912.8475299999"/>
    <n v="5691225.5359499995"/>
    <n v="8210269.8339800015"/>
    <n v="0"/>
    <n v="0"/>
    <n v="0"/>
    <n v="0"/>
    <n v="12783.044660000001"/>
    <n v="-18516.32271"/>
    <n v="975588.72708999994"/>
    <n v="519958.38428"/>
    <n v="2488973.3060700009"/>
    <n v="2356981.87414"/>
    <n v="0"/>
    <n v="0"/>
    <n v="0"/>
    <n v="0"/>
    <n v="0"/>
    <n v="0"/>
    <s v="Tecnicos"/>
    <s v="Daños Sin Autos"/>
    <s v="Diversos"/>
    <x v="7"/>
    <x v="1"/>
    <n v="529423163.03945005"/>
    <n v="469207735.42355001"/>
    <n v="770211891.61088026"/>
    <n v="686509089.51392007"/>
    <n v="736376107.87258017"/>
    <n v="657385268.86126006"/>
    <n v="14178888.769369997"/>
    <n v="13386827.930269996"/>
    <n v="4549067.9512800006"/>
    <n v="4465912.8475300027"/>
    <n v="28533293.443849999"/>
    <n v="24344761.408590004"/>
    <n v="100"/>
    <n v="100.00000000000003"/>
    <n v="792060.83909999765"/>
    <n v="5.9167178604649706"/>
    <n v="49.692436652194743"/>
    <n v="54.988536160171527"/>
    <n v="2.6781768836799937"/>
    <n v="2.8530705953058977"/>
    <n v="1.8409075377575876"/>
    <n v="1.9254954931024815"/>
    <n v="1.9499855332940292"/>
    <n v="2.0363747963897962"/>
    <m/>
    <m/>
    <m/>
    <n v="0"/>
    <m/>
    <n v="0"/>
    <m/>
    <n v="0"/>
    <m/>
    <n v="1.8619956678284089"/>
    <n v="32.08338837601395"/>
    <n v="33.36050086541993"/>
    <n v="100"/>
    <n v="87.628232678837009"/>
    <n v="5.6000189640050158"/>
    <n v="39.19643190671335"/>
    <n v="22.060347174698531"/>
    <m/>
    <n v="2024"/>
    <n v="3"/>
    <d v="2025-11-04T00:00:00"/>
    <x v="7"/>
    <x v="74"/>
  </r>
  <r>
    <n v="2025"/>
    <n v="9"/>
    <n v="201.1"/>
    <x v="67"/>
    <s v="Riesgos Catastroficos"/>
    <n v="201.1"/>
    <m/>
    <m/>
    <x v="74"/>
    <n v="33259292.609759994"/>
    <n v="29883949.022059992"/>
    <n v="38373929.209150009"/>
    <n v="34550850.101340003"/>
    <n v="4197920.3456600001"/>
    <n v="3819120.5799399987"/>
    <n v="6778032.4911899986"/>
    <n v="39686654.082149997"/>
    <n v="0"/>
    <n v="0"/>
    <n v="0"/>
    <n v="0"/>
    <n v="-2614.9264499999999"/>
    <n v="-2136.1859800000002"/>
    <n v="1210267.0059400003"/>
    <n v="1856852.4106299998"/>
    <n v="5631097.9621100007"/>
    <n v="5017241.3730500005"/>
    <n v="0"/>
    <n v="0"/>
    <n v="0"/>
    <n v="0"/>
    <n v="0"/>
    <n v="0"/>
    <s v="Riesgos Catastroficos"/>
    <s v="Daños Sin Autos"/>
    <s v="Riesgos Catastroficos"/>
    <x v="15"/>
    <x v="1"/>
    <n v="528290427.00253004"/>
    <n v="467985491.25686997"/>
    <n v="770211891.61088026"/>
    <n v="686509089.51392007"/>
    <n v="736376107.87258017"/>
    <n v="657385268.86126006"/>
    <n v="33259292.609760001"/>
    <n v="29883949.022059996"/>
    <n v="4197920.345660001"/>
    <n v="3819120.5799400005"/>
    <n v="33259292.609759994"/>
    <n v="29883949.022059992"/>
    <n v="99.999999999999972"/>
    <n v="99.999999999999986"/>
    <n v="3375343.5877000019"/>
    <n v="11.294837858304341"/>
    <n v="100"/>
    <n v="100"/>
    <n v="6.2956455218145972"/>
    <n v="6.3856571582594546"/>
    <n v="4.3182003513603195"/>
    <n v="4.5166175618933933"/>
    <n v="4.3530303500015126"/>
    <n v="4.5458805418359542"/>
    <m/>
    <m/>
    <m/>
    <n v="0"/>
    <m/>
    <n v="0"/>
    <m/>
    <n v="0"/>
    <m/>
    <n v="9.9185076195199109"/>
    <n v="12.621796846118469"/>
    <n v="12.779839027033432"/>
    <n v="99.999999999999972"/>
    <n v="-34.821583071894423"/>
    <n v="12.234942340173571"/>
    <n v="21.4925581846299"/>
    <n v="37.00942953639904"/>
    <m/>
    <n v="2024"/>
    <n v="3"/>
    <d v="2025-11-04T00:00:00"/>
    <x v="15"/>
    <x v="74"/>
  </r>
  <r>
    <n v="2025"/>
    <n v="9"/>
    <n v="201.1"/>
    <x v="67"/>
    <s v="Huracan y Otros Riesgos Hidrometeorologicos"/>
    <n v="201.1"/>
    <m/>
    <m/>
    <x v="74"/>
    <n v="20015897.230140001"/>
    <n v="17829353.362780008"/>
    <n v="22679167.703569997"/>
    <n v="20493552.469129998"/>
    <n v="3531534.8595500002"/>
    <n v="3750519.8539799992"/>
    <n v="6403147.7436799966"/>
    <n v="39544595.649599999"/>
    <n v="0"/>
    <n v="0"/>
    <n v="0"/>
    <n v="0"/>
    <n v="2.5979000000000001"/>
    <n v="-79.994020000000006"/>
    <n v="962335.93840999994"/>
    <n v="1649556.8736"/>
    <n v="3096038.5941699999"/>
    <n v="2529940.2859900002"/>
    <n v="0"/>
    <n v="0"/>
    <n v="0"/>
    <n v="0"/>
    <n v="0"/>
    <n v="0"/>
    <s v="Huracan y Otros Riesgos Hidrometeorologicos"/>
    <s v="Daños Sin Autos"/>
    <s v="Riesgos Catastroficos"/>
    <x v="14"/>
    <x v="1"/>
    <n v="528290427.00252998"/>
    <n v="467985491.25686991"/>
    <n v="770211891.61088026"/>
    <n v="686509089.51392007"/>
    <n v="736376107.87258017"/>
    <n v="657385268.86126006"/>
    <n v="20015897.230140001"/>
    <n v="17829353.362780001"/>
    <n v="3531534.8595499997"/>
    <n v="3750519.8539799992"/>
    <n v="33259292.609759998"/>
    <n v="29883949.022060003"/>
    <n v="100"/>
    <n v="100.00000000000004"/>
    <n v="2186543.8673599921"/>
    <n v="12.263730618097179"/>
    <n v="60.181367851059761"/>
    <n v="59.661972216652416"/>
    <n v="3.7888055900820143"/>
    <n v="3.8098089996114339"/>
    <n v="2.5987520379979099"/>
    <n v="2.7181622293486303"/>
    <n v="2.5971037580003506"/>
    <n v="2.7121619858723758"/>
    <m/>
    <m/>
    <m/>
    <n v="0"/>
    <m/>
    <n v="0"/>
    <m/>
    <n v="0"/>
    <m/>
    <n v="-5.8387904332146139"/>
    <n v="17.64365003949063"/>
    <n v="21.035647102095499"/>
    <n v="100.00000000000003"/>
    <n v="-41.660942171105994"/>
    <n v="22.37595532649015"/>
    <n v="31.082814672340586"/>
    <n v="65.201415335164953"/>
    <m/>
    <n v="2024"/>
    <n v="3"/>
    <d v="2025-11-04T00:00:00"/>
    <x v="14"/>
    <x v="74"/>
  </r>
  <r>
    <n v="2025"/>
    <n v="9"/>
    <n v="201.1"/>
    <x v="67"/>
    <s v="Terremoto y Erupcion Volcanica"/>
    <n v="201.1"/>
    <m/>
    <m/>
    <x v="74"/>
    <n v="13243395.535650002"/>
    <n v="12054429.980210003"/>
    <n v="15694761.661610004"/>
    <n v="14057131.953140002"/>
    <n v="689036.33412999997"/>
    <n v="51228.888289999981"/>
    <n v="415039.7996899999"/>
    <n v="133133.00134000002"/>
    <n v="0"/>
    <n v="0"/>
    <n v="0"/>
    <n v="0"/>
    <n v="-2617.5243500000001"/>
    <n v="-2056.1919599999997"/>
    <n v="246780.61999999997"/>
    <n v="221899.74503999998"/>
    <n v="2532666.1068600002"/>
    <n v="2463059.3654400003"/>
    <n v="0"/>
    <n v="0"/>
    <n v="0"/>
    <n v="0"/>
    <n v="0"/>
    <n v="0"/>
    <s v="Terremoto y Erupcion Volcanica"/>
    <s v="Daños Sin Autos"/>
    <s v="Riesgos Catastroficos"/>
    <x v="16"/>
    <x v="1"/>
    <n v="528178297.23860002"/>
    <n v="467890091.47093987"/>
    <n v="770211891.61088026"/>
    <n v="686509089.51392007"/>
    <n v="736376107.87258017"/>
    <n v="657385268.86126006"/>
    <n v="13243395.535650002"/>
    <n v="12054429.980210001"/>
    <n v="689036.33412999962"/>
    <n v="51228.88828999993"/>
    <n v="33259292.609760001"/>
    <n v="29883949.022059996"/>
    <n v="100"/>
    <n v="100.00000000000003"/>
    <n v="1188965.5554399993"/>
    <n v="9.8633079904395959"/>
    <n v="39.818632618072286"/>
    <n v="40.33747337512709"/>
    <n v="2.5073721515799825"/>
    <n v="2.5763379477247788"/>
    <n v="1.7194483336204727"/>
    <n v="1.7984553537336645"/>
    <n v="1.7559024584430618"/>
    <n v="1.8336933532281612"/>
    <m/>
    <m/>
    <m/>
    <n v="0"/>
    <m/>
    <n v="0"/>
    <m/>
    <n v="0"/>
    <m/>
    <n v="1245.0151996847094"/>
    <n v="5.2028675899256926"/>
    <n v="0.42497976573013796"/>
    <n v="100.00000000000004"/>
    <n v="11.212664960707786"/>
    <n v="2.826027760299854"/>
    <n v="9.7439066022784431"/>
    <n v="9.0091107081521713"/>
    <m/>
    <n v="2024"/>
    <n v="3"/>
    <d v="2025-11-04T00:00:00"/>
    <x v="16"/>
    <x v="74"/>
  </r>
  <r>
    <n v="2025"/>
    <n v="9"/>
    <n v="201.1"/>
    <x v="67"/>
    <s v="ISSSTE Invalidez (invalidez y vida)"/>
    <n v="201.1"/>
    <m/>
    <m/>
    <x v="74"/>
    <n v="204222.09362"/>
    <n v="147283.91449"/>
    <n v="254817.60134999998"/>
    <n v="197475.96159000002"/>
    <n v="162354.36715000001"/>
    <n v="144006.3316"/>
    <n v="213279.85416000005"/>
    <n v="191665.98106000002"/>
    <n v="0"/>
    <n v="0"/>
    <n v="0"/>
    <n v="0"/>
    <n v="0"/>
    <n v="0"/>
    <n v="162354.36715000001"/>
    <n v="144006.33159999998"/>
    <n v="112422.23876000001"/>
    <n v="78414.199699999997"/>
    <n v="0"/>
    <n v="0"/>
    <n v="0"/>
    <n v="0"/>
    <n v="204222.09362000003"/>
    <n v="147283.91449"/>
    <s v="ISSSTE Invalidez (invalidez y vida)"/>
    <s v="Pensiones"/>
    <s v="Pensiones ISSSTE"/>
    <x v="49"/>
    <x v="1"/>
    <n v="33825853.350950003"/>
    <n v="29117164.059319999"/>
    <n v="770211891.61088026"/>
    <n v="686509089.51392007"/>
    <n v="736376107.87258017"/>
    <n v="657385268.86126006"/>
    <n v="204222.09362"/>
    <n v="147283.91449"/>
    <n v="162354.36715000001"/>
    <n v="144006.3316"/>
    <n v="33825853.350950003"/>
    <n v="29117164.059319999"/>
    <n v="100"/>
    <n v="100"/>
    <n v="56938.179130000004"/>
    <n v="38.658789948080788"/>
    <n v="0.60374557738767121"/>
    <n v="0.50583193538333782"/>
    <n v="0.60374557738767121"/>
    <n v="0.50583193538333782"/>
    <n v="2.6515053304730758E-2"/>
    <n v="2.7733394855789895E-2"/>
    <n v="2.1454037060788772E-2"/>
    <n v="2.2404504856813879E-2"/>
    <m/>
    <m/>
    <n v="100.00000000000003"/>
    <n v="0"/>
    <m/>
    <n v="0"/>
    <m/>
    <n v="56938.179130000033"/>
    <n v="38.658789948080788"/>
    <n v="12.741131133709116"/>
    <n v="79.498924074344231"/>
    <n v="97.774649797060817"/>
    <n v="100"/>
    <n v="12.741131133709139"/>
    <n v="43.369745773226342"/>
    <n v="144.41481413352349"/>
    <n v="183.64828328407972"/>
    <m/>
    <n v="2024"/>
    <n v="3"/>
    <d v="2025-11-04T00:00:00"/>
    <x v="49"/>
    <x v="74"/>
  </r>
  <r>
    <n v="2025"/>
    <n v="9"/>
    <n v="201.1"/>
    <x v="67"/>
    <s v="IMSS Jubilacion (retiro, cesantia y vejez)"/>
    <n v="201.1"/>
    <m/>
    <m/>
    <x v="74"/>
    <n v="889534.6317400001"/>
    <n v="780300.64378000004"/>
    <n v="1111473.2032300001"/>
    <n v="1005103.6751799999"/>
    <n v="307548.54483999999"/>
    <n v="243498.39747000003"/>
    <n v="398126.84474999993"/>
    <n v="311214.55836999998"/>
    <n v="0"/>
    <n v="0"/>
    <n v="0"/>
    <n v="0"/>
    <n v="0"/>
    <n v="0"/>
    <n v="307548.54483999999"/>
    <n v="243498.39747000003"/>
    <n v="99469.16029"/>
    <n v="22438.773799999999"/>
    <n v="0"/>
    <n v="0"/>
    <n v="0"/>
    <n v="0"/>
    <n v="889534.63173999987"/>
    <n v="780300.64378000004"/>
    <s v="IMSS Jubilacion (retiro, cesantia y vejez)"/>
    <s v="Pensiones"/>
    <s v="Pensiones IMSS"/>
    <x v="51"/>
    <x v="1"/>
    <n v="33825853.350950003"/>
    <n v="29117164.059319999"/>
    <n v="770211891.61088026"/>
    <n v="686509089.51392007"/>
    <n v="736376107.87258017"/>
    <n v="657385268.86126006"/>
    <n v="889534.6317400001"/>
    <n v="780300.64378000004"/>
    <n v="307548.54484000005"/>
    <n v="243498.39747000003"/>
    <n v="33825853.350950003"/>
    <n v="29117164.059319999"/>
    <n v="100"/>
    <n v="100"/>
    <n v="109233.98796000006"/>
    <n v="13.998961660577303"/>
    <n v="2.6297477923495385"/>
    <n v="2.6798648460073387"/>
    <n v="2.6297477923495385"/>
    <n v="2.6798648460073387"/>
    <n v="0.11549219655380275"/>
    <n v="0.12079895344648008"/>
    <n v="0.11366209940970901"/>
    <n v="0.11869761625958812"/>
    <m/>
    <m/>
    <n v="99.999999999999972"/>
    <n v="0"/>
    <m/>
    <n v="0"/>
    <m/>
    <n v="109233.98795999982"/>
    <n v="13.99896166057728"/>
    <n v="26.304135072548561"/>
    <n v="34.574094573295106"/>
    <n v="31.205715311270794"/>
    <n v="99.999999999999972"/>
    <n v="26.304135072548561"/>
    <n v="343.29142571061527"/>
    <n v="309.18984732891022"/>
    <n v="1085.1680205003004"/>
    <m/>
    <n v="2024"/>
    <n v="3"/>
    <d v="2025-11-04T00:00:00"/>
    <x v="51"/>
    <x v="74"/>
  </r>
  <r>
    <n v="2025"/>
    <n v="9"/>
    <n v="201.1"/>
    <x v="67"/>
    <s v="Pensiones ISSSTE"/>
    <n v="201.1"/>
    <m/>
    <m/>
    <x v="74"/>
    <n v="9893543.1929100007"/>
    <n v="7650776.4381099995"/>
    <n v="11723195.228310002"/>
    <n v="9386570.4909599982"/>
    <n v="5710234.8659799993"/>
    <n v="5063460.5881500002"/>
    <n v="7465448.5503099998"/>
    <n v="6604960.8564900002"/>
    <n v="0"/>
    <n v="0"/>
    <n v="0"/>
    <n v="0"/>
    <n v="0"/>
    <n v="0"/>
    <n v="5710234.8659799993"/>
    <n v="5063460.5881500002"/>
    <n v="-135951.75050999998"/>
    <n v="-1085929.8083300001"/>
    <n v="0"/>
    <n v="0"/>
    <n v="0"/>
    <n v="0"/>
    <n v="9895905.2868999988"/>
    <n v="7653878.3922700007"/>
    <s v="Pensiones ISSSTE"/>
    <s v="Pensiones"/>
    <s v="Pensiones ISSSTE"/>
    <x v="48"/>
    <x v="1"/>
    <n v="33825853.350950003"/>
    <n v="29117164.059320003"/>
    <n v="770211891.61088026"/>
    <n v="686509089.51392007"/>
    <n v="736376107.87258017"/>
    <n v="657385268.86126006"/>
    <n v="9893543.1929100007"/>
    <n v="7650776.4381099995"/>
    <n v="5710234.8659799993"/>
    <n v="5063460.5881500002"/>
    <n v="33825853.350950003"/>
    <n v="29117164.059320003"/>
    <n v="100"/>
    <n v="100"/>
    <n v="2242766.7548000012"/>
    <n v="29.314237227326956"/>
    <n v="29.248465930075756"/>
    <n v="26.275829687682418"/>
    <n v="29.248465930075756"/>
    <n v="26.275829687682418"/>
    <n v="1.2845222594808146"/>
    <n v="1.3435448389944153"/>
    <n v="1.1144464880322416"/>
    <n v="1.1638192701462378"/>
    <m/>
    <m/>
    <n v="100.0238751066624"/>
    <n v="0"/>
    <m/>
    <n v="0"/>
    <m/>
    <n v="2242026.8946299981"/>
    <n v="29.292690316249637"/>
    <n v="12.773364511686779"/>
    <n v="57.716783104278747"/>
    <n v="66.182310110748006"/>
    <n v="100"/>
    <n v="12.773364511686779"/>
    <n v="-87.480613436786143"/>
    <n v="-4200.1922333173497"/>
    <n v="-466.27881003992843"/>
    <m/>
    <n v="2024"/>
    <n v="3"/>
    <d v="2025-11-04T00:00:00"/>
    <x v="48"/>
    <x v="74"/>
  </r>
  <r>
    <n v="2025"/>
    <n v="9"/>
    <n v="201.1"/>
    <x v="67"/>
    <s v="ISSSTE Muerte (invalidez y vida)"/>
    <n v="201.1"/>
    <m/>
    <m/>
    <x v="74"/>
    <n v="1894542.8421"/>
    <n v="1933608.52584"/>
    <n v="2508541.6482299999"/>
    <n v="2549531.6365999999"/>
    <n v="1415779.3270700001"/>
    <n v="1277276.7202300001"/>
    <n v="1860514.1149299999"/>
    <n v="1660388.9752799999"/>
    <n v="0"/>
    <n v="0"/>
    <n v="0"/>
    <n v="0"/>
    <n v="0"/>
    <n v="0"/>
    <n v="1415779.3270700001"/>
    <n v="1277276.7202299999"/>
    <n v="-25711.575200000003"/>
    <n v="-219272.99452000001"/>
    <n v="0"/>
    <n v="0"/>
    <n v="0"/>
    <n v="0"/>
    <n v="1894542.8421"/>
    <n v="1934590.61922"/>
    <s v="ISSSTE Muerte (invalidez y vida)"/>
    <s v="Pensiones"/>
    <s v="Pensiones ISSSTE"/>
    <x v="53"/>
    <x v="1"/>
    <n v="33825853.350950003"/>
    <n v="29117164.059320003"/>
    <n v="770211891.61088026"/>
    <n v="686509089.51392007"/>
    <n v="736376107.87258017"/>
    <n v="657385268.86126006"/>
    <n v="1894542.8421"/>
    <n v="1933608.52584"/>
    <n v="1415779.3270700001"/>
    <n v="1277276.7202300001"/>
    <n v="33825853.350950003"/>
    <n v="29117164.059320003"/>
    <n v="100"/>
    <n v="100"/>
    <n v="-39065.683740000008"/>
    <n v="-2.0203512354202702"/>
    <n v="5.6008722749541269"/>
    <n v="6.6407859017474564"/>
    <n v="5.6008722749541269"/>
    <n v="6.6407859017474564"/>
    <n v="0.2459768360804723"/>
    <n v="0.25727923840079625"/>
    <n v="0.28165810990340762"/>
    <n v="0.29413627250720836"/>
    <m/>
    <m/>
    <n v="100"/>
    <n v="0"/>
    <m/>
    <n v="0"/>
    <m/>
    <n v="-40047.777119999984"/>
    <n v="-2.0700905257230451"/>
    <n v="10.843586565568941"/>
    <n v="74.729338160581477"/>
    <n v="66.056634689026538"/>
    <n v="100"/>
    <n v="10.843586565568962"/>
    <n v="-88.274171538413114"/>
    <n v="-5506.3889164985894"/>
    <n v="-582.5052569861715"/>
    <m/>
    <n v="2024"/>
    <n v="3"/>
    <d v="2025-11-04T00:00:00"/>
    <x v="53"/>
    <x v="74"/>
  </r>
  <r>
    <n v="2025"/>
    <n v="9"/>
    <n v="201.1"/>
    <x v="67"/>
    <s v="ISSSTE Incapacidad Permanente RT"/>
    <n v="201.1"/>
    <m/>
    <m/>
    <x v="74"/>
    <n v="462963.01261999999"/>
    <n v="487103.93783999997"/>
    <n v="633095.5989000001"/>
    <n v="740353.19588999986"/>
    <n v="581146.40431999997"/>
    <n v="548520.40136999998"/>
    <n v="776164.79482000007"/>
    <n v="727245.95873000007"/>
    <n v="0"/>
    <n v="0"/>
    <n v="0"/>
    <n v="0"/>
    <n v="0"/>
    <n v="0"/>
    <n v="581146.40431999997"/>
    <n v="548520.40136999998"/>
    <n v="49292.764940000001"/>
    <n v="-27236.070009999999"/>
    <n v="0"/>
    <n v="0"/>
    <n v="0"/>
    <n v="0"/>
    <n v="464737.65643999993"/>
    <n v="487103.93783999997"/>
    <s v="ISSSTE Incapacidad Permanente RT"/>
    <s v="Pensiones"/>
    <s v="Pensiones ISSSTE"/>
    <x v="46"/>
    <x v="1"/>
    <n v="33825853.350950003"/>
    <n v="29117164.059320003"/>
    <n v="770211891.61088026"/>
    <n v="686509089.51392007"/>
    <n v="736376107.87258017"/>
    <n v="657385268.86126006"/>
    <n v="462963.01262000005"/>
    <n v="487103.93783999991"/>
    <n v="581146.40432000009"/>
    <n v="548520.40136999998"/>
    <n v="33825853.350950003"/>
    <n v="29117164.059320003"/>
    <n v="99.999999999999986"/>
    <n v="100.00000000000003"/>
    <n v="-24140.925219999976"/>
    <n v="-4.9560110983807304"/>
    <n v="1.3686661732275194"/>
    <n v="1.6729099607627644"/>
    <n v="1.3686661732275194"/>
    <n v="1.6729099607627644"/>
    <n v="6.0108525674892346E-2"/>
    <n v="6.287045541951633E-2"/>
    <n v="7.0953749233661559E-2"/>
    <n v="7.4097178764558291E-2"/>
    <m/>
    <m/>
    <n v="100.38332302400505"/>
    <n v="0"/>
    <m/>
    <n v="0"/>
    <m/>
    <n v="-22366.281400000036"/>
    <n v="-4.5916856059880047"/>
    <n v="5.948001727649932"/>
    <n v="125.52760986912898"/>
    <n v="112.60849251236675"/>
    <n v="99.999999999999972"/>
    <n v="5.948001727649932"/>
    <n v="-280.98339783199873"/>
    <n v="1178.9689724797977"/>
    <n v="-2013.9484190215589"/>
    <m/>
    <n v="2024"/>
    <n v="3"/>
    <d v="2025-11-04T00:00:00"/>
    <x v="46"/>
    <x v="74"/>
  </r>
  <r>
    <n v="2025"/>
    <n v="9"/>
    <n v="201.1"/>
    <x v="67"/>
    <s v="ISSSTE Muerte (riesgos de trabajo)"/>
    <n v="201.1"/>
    <m/>
    <m/>
    <x v="74"/>
    <n v="143188.22711000001"/>
    <n v="185117.34640000001"/>
    <n v="184954.42640999999"/>
    <n v="251871.22146999999"/>
    <n v="447466.13078000001"/>
    <n v="433461.00219000003"/>
    <n v="585749.96937999991"/>
    <n v="567448.19512000005"/>
    <n v="0"/>
    <n v="0"/>
    <n v="0"/>
    <n v="0"/>
    <n v="0"/>
    <n v="0"/>
    <n v="447466.13078000001"/>
    <n v="433461.00218999997"/>
    <n v="-134720.85561999999"/>
    <n v="-241059.30553999997"/>
    <n v="0"/>
    <n v="0"/>
    <n v="0"/>
    <n v="0"/>
    <n v="143188.22711000001"/>
    <n v="185117.34640000001"/>
    <s v="ISSSTE Muerte (riesgos de trabajo)"/>
    <s v="Pensiones"/>
    <s v="Pensiones ISSSTE"/>
    <x v="55"/>
    <x v="1"/>
    <n v="33825853.350950003"/>
    <n v="29117164.059320003"/>
    <n v="770211891.61088026"/>
    <n v="686509089.51392007"/>
    <n v="736376107.87258017"/>
    <n v="657385268.86126006"/>
    <n v="143188.22711000001"/>
    <n v="185117.34640000001"/>
    <n v="447466.13078000001"/>
    <n v="433461.00219000003"/>
    <n v="33825853.350950003"/>
    <n v="29117164.059320003"/>
    <n v="100"/>
    <n v="100"/>
    <n v="-41929.119290000002"/>
    <n v="-22.650021786397001"/>
    <n v="0.42331002155183933"/>
    <n v="0.63576708920849212"/>
    <n v="0.42331002155183933"/>
    <n v="0.63576708920849212"/>
    <n v="1.85907577732311E-2"/>
    <n v="1.9444985460443098E-2"/>
    <n v="2.6965024823061203E-2"/>
    <n v="2.8159643236403076E-2"/>
    <m/>
    <m/>
    <n v="100"/>
    <n v="0"/>
    <m/>
    <n v="0"/>
    <m/>
    <n v="-41929.119290000002"/>
    <n v="-22.650021786397001"/>
    <n v="3.231000832656461"/>
    <n v="312.50204001495717"/>
    <n v="234.15471894966618"/>
    <n v="100"/>
    <n v="3.2310008326564832"/>
    <n v="-44.112982770687857"/>
    <n v="-332.1431776251066"/>
    <n v="-179.81508791747265"/>
    <m/>
    <n v="2024"/>
    <n v="3"/>
    <d v="2025-11-04T00:00:00"/>
    <x v="55"/>
    <x v="74"/>
  </r>
  <r>
    <n v="2025"/>
    <n v="9"/>
    <n v="201.1"/>
    <x v="67"/>
    <s v="ISSSTE Jubilacion (retiro, cesantia y vejez)"/>
    <n v="201.1"/>
    <m/>
    <m/>
    <x v="74"/>
    <n v="7188627.0174599998"/>
    <n v="4897662.7135399999"/>
    <n v="8141785.9534200002"/>
    <n v="5647338.4754099995"/>
    <n v="3103488.6366600003"/>
    <n v="2660196.1327600004"/>
    <n v="4029739.81702"/>
    <n v="3458211.7463000007"/>
    <n v="0"/>
    <n v="0"/>
    <n v="0"/>
    <n v="0"/>
    <n v="0"/>
    <n v="0"/>
    <n v="3103488.6366599998"/>
    <n v="2660196.1327600004"/>
    <n v="-137234.32339000001"/>
    <n v="-676775.63795999996"/>
    <n v="0"/>
    <n v="0"/>
    <n v="0"/>
    <n v="0"/>
    <n v="7189214.4676299989"/>
    <n v="4899782.5743199997"/>
    <s v="ISSSTE Jubilacion (retiro, cesantia y vejez)"/>
    <s v="Pensiones"/>
    <s v="Pensiones ISSSTE"/>
    <x v="43"/>
    <x v="1"/>
    <n v="33825853.350950003"/>
    <n v="29117164.059319999"/>
    <n v="770211891.61088026"/>
    <n v="686509089.51392007"/>
    <n v="736376107.87258017"/>
    <n v="657385268.86126006"/>
    <n v="7188627.0174599998"/>
    <n v="4897662.7135399999"/>
    <n v="3103488.6366599998"/>
    <n v="2660196.1327599999"/>
    <n v="33825853.350950003"/>
    <n v="29117164.059319999"/>
    <n v="100"/>
    <n v="100"/>
    <n v="2290964.3039199999"/>
    <n v="46.776685899305328"/>
    <n v="21.2518718829546"/>
    <n v="16.820534800580369"/>
    <n v="21.2518718829546"/>
    <n v="16.820534800580369"/>
    <n v="0.93333108664748787"/>
    <n v="0.97621676485786979"/>
    <n v="0.71341556701132236"/>
    <n v="0.74502167078125425"/>
    <m/>
    <m/>
    <n v="100.00817193837672"/>
    <n v="0"/>
    <m/>
    <n v="0"/>
    <m/>
    <n v="2289431.8933099993"/>
    <n v="46.725173180316681"/>
    <n v="16.663903027333404"/>
    <n v="43.172202829860751"/>
    <n v="54.315625398328571"/>
    <n v="100.00000000000003"/>
    <n v="16.663903027333383"/>
    <n v="-79.722331051444982"/>
    <n v="-2261.4522081624846"/>
    <n v="-393.0691330406944"/>
    <m/>
    <n v="2024"/>
    <n v="3"/>
    <d v="2025-11-04T00:00:00"/>
    <x v="43"/>
    <x v="74"/>
  </r>
  <r>
    <n v="2025"/>
    <n v="9"/>
    <n v="201.1"/>
    <x v="67"/>
    <s v="IMSS Invalidez (invalidez y vida)"/>
    <n v="201.1"/>
    <m/>
    <m/>
    <x v="74"/>
    <n v="6986477.5804599989"/>
    <n v="6636278.7365200007"/>
    <n v="9365670.0306199975"/>
    <n v="8466030.4678000007"/>
    <n v="4584131.4985400001"/>
    <n v="4013065.9130599992"/>
    <n v="5985765.8084400017"/>
    <n v="5315409.9773399998"/>
    <n v="0"/>
    <n v="0"/>
    <n v="0"/>
    <n v="0"/>
    <n v="0"/>
    <n v="0"/>
    <n v="4584131.4985400001"/>
    <n v="4013065.9130599997"/>
    <n v="1341576.6864100001"/>
    <n v="670347.85881999996"/>
    <n v="0"/>
    <n v="0"/>
    <n v="0"/>
    <n v="0"/>
    <n v="6986477.5804599999"/>
    <n v="6640194.0910699992"/>
    <s v="IMSS Invalidez (invalidez y vida)"/>
    <s v="Pensiones"/>
    <s v="Pensiones IMSS"/>
    <x v="50"/>
    <x v="1"/>
    <n v="33835783.738299996"/>
    <n v="29123820.652660001"/>
    <n v="770211891.61088026"/>
    <n v="686509089.51392007"/>
    <n v="736376107.87258017"/>
    <n v="657385268.86126006"/>
    <n v="6986477.5804599989"/>
    <n v="6636278.7365200007"/>
    <n v="4584131.4985400001"/>
    <n v="4013065.9130599992"/>
    <n v="33835783.738299996"/>
    <n v="29123820.652660001"/>
    <n v="100"/>
    <n v="100"/>
    <n v="350198.84393999819"/>
    <n v="5.2770363910850326"/>
    <n v="20.64819196888217"/>
    <n v="22.786429073528446"/>
    <n v="20.64819196888217"/>
    <n v="22.786429073528446"/>
    <n v="0.90708513547459557"/>
    <n v="0.94876483712164561"/>
    <n v="0.96667019241053176"/>
    <n v="1.0094961129895008"/>
    <m/>
    <m/>
    <n v="100.00000000000003"/>
    <n v="0"/>
    <m/>
    <n v="0"/>
    <m/>
    <n v="346283.4893900007"/>
    <n v="5.214960355687448"/>
    <n v="14.230157138001198"/>
    <n v="65.614344936295851"/>
    <n v="60.471629845439722"/>
    <n v="100"/>
    <n v="14.230157138001198"/>
    <n v="100.13141964405628"/>
    <n v="341.6973136889352"/>
    <n v="598.65424499514631"/>
    <m/>
    <n v="2024"/>
    <n v="3"/>
    <d v="2025-11-04T00:00:00"/>
    <x v="50"/>
    <x v="74"/>
  </r>
  <r>
    <n v="2025"/>
    <n v="9"/>
    <n v="201.1"/>
    <x v="67"/>
    <s v="IMSS Muerte (riesgos de trabajo)"/>
    <n v="201.1"/>
    <m/>
    <m/>
    <x v="74"/>
    <n v="734146.65706000011"/>
    <n v="714447.18023000006"/>
    <n v="971834.85167999996"/>
    <n v="901677.70599000016"/>
    <n v="1219830.20725"/>
    <n v="1139993.94463"/>
    <n v="1619910.4729300002"/>
    <n v="1515609.2947399998"/>
    <n v="0"/>
    <n v="0"/>
    <n v="0"/>
    <n v="0"/>
    <n v="0"/>
    <n v="0"/>
    <n v="1219830.20725"/>
    <n v="1139993.94463"/>
    <n v="-67479.124339999995"/>
    <n v="-263240.50102000003"/>
    <n v="0"/>
    <n v="0"/>
    <n v="0"/>
    <n v="0"/>
    <n v="734146.65706"/>
    <n v="714447.18023000006"/>
    <s v="IMSS Muerte (riesgos de trabajo)"/>
    <s v="Pensiones"/>
    <s v="Pensiones IMSS"/>
    <x v="52"/>
    <x v="1"/>
    <n v="33835783.738299996"/>
    <n v="29123820.652660001"/>
    <n v="770211891.61088026"/>
    <n v="686509089.51392007"/>
    <n v="736376107.87258017"/>
    <n v="657385268.86126006"/>
    <n v="734146.65706000011"/>
    <n v="714447.18023000006"/>
    <n v="1219830.20725"/>
    <n v="1139993.94463"/>
    <n v="33835783.738299996"/>
    <n v="29123820.652660001"/>
    <n v="100"/>
    <n v="100"/>
    <n v="19699.476830000058"/>
    <n v="2.7573034613501024"/>
    <n v="2.1697344525493936"/>
    <n v="2.4531368626071615"/>
    <n v="2.1697344525493936"/>
    <n v="2.4531368626071615"/>
    <n v="9.5317491855981276E-2"/>
    <n v="9.9697240202561571E-2"/>
    <n v="0.10406958788205724"/>
    <n v="0.10868013234728915"/>
    <m/>
    <m/>
    <n v="99.999999999999986"/>
    <n v="0"/>
    <m/>
    <n v="0"/>
    <m/>
    <n v="19699.476829999941"/>
    <n v="2.7573034613501024"/>
    <n v="7.0032181307692731"/>
    <n v="166.15620264961666"/>
    <n v="159.56308264286309"/>
    <n v="100"/>
    <n v="7.0032181307692731"/>
    <n v="-74.365979369233457"/>
    <n v="-1807.7149328491125"/>
    <n v="-433.06175919464135"/>
    <m/>
    <n v="2024"/>
    <n v="3"/>
    <d v="2025-11-04T00:00:00"/>
    <x v="52"/>
    <x v="74"/>
  </r>
  <r>
    <n v="2025"/>
    <n v="9"/>
    <n v="201.1"/>
    <x v="67"/>
    <s v="Pensiones Total"/>
    <n v="201.1"/>
    <m/>
    <m/>
    <x v="74"/>
    <n v="33835783.738300003"/>
    <n v="29123820.652660001"/>
    <n v="43300040.96221"/>
    <n v="37121322.004830003"/>
    <n v="26028311.672510002"/>
    <n v="23525303.048969999"/>
    <n v="34208877.685630009"/>
    <n v="30964792.087139998"/>
    <n v="0"/>
    <n v="0"/>
    <n v="0"/>
    <n v="0"/>
    <n v="0"/>
    <n v="0"/>
    <n v="26028311.672509998"/>
    <n v="23525303.048969999"/>
    <n v="-941667.81361999991"/>
    <n v="-5171237.6769000003"/>
    <n v="0"/>
    <n v="0"/>
    <n v="0"/>
    <n v="0"/>
    <n v="33838158.286790006"/>
    <n v="29144042.231109999"/>
    <s v="Pensiones Total"/>
    <s v="Totales"/>
    <s v="Pensiones Total"/>
    <x v="45"/>
    <x v="1"/>
    <n v="33835783.738300003"/>
    <n v="29123820.652660001"/>
    <n v="770211891.61088026"/>
    <n v="686509089.51392007"/>
    <n v="736376107.87258017"/>
    <n v="657385268.86126006"/>
    <n v="33835783.738299996"/>
    <n v="29123820.652660001"/>
    <n v="26028311.672510002"/>
    <n v="23525303.048969999"/>
    <n v="33835783.738300003"/>
    <n v="29123820.652660001"/>
    <n v="100.00000000000003"/>
    <n v="100"/>
    <n v="4711963.085640002"/>
    <n v="16.179069160727156"/>
    <n v="100"/>
    <n v="100"/>
    <n v="100"/>
    <n v="100"/>
    <n v="4.3930487320227227"/>
    <n v="4.594905154657031"/>
    <n v="4.2423066347571599"/>
    <n v="4.4302514875499179"/>
    <m/>
    <m/>
    <n v="100.00701786164723"/>
    <n v="0"/>
    <m/>
    <n v="0"/>
    <m/>
    <n v="4694116.0556800067"/>
    <n v="16.106606003573653"/>
    <n v="10.639644549231807"/>
    <n v="76.925399079931964"/>
    <n v="80.776843565754248"/>
    <n v="100"/>
    <n v="10.639644549231807"/>
    <n v="-81.790281699360975"/>
    <n v="-2764.06512955464"/>
    <n v="-454.92596780182612"/>
    <m/>
    <n v="2024"/>
    <n v="3"/>
    <d v="2025-11-04T00:00:00"/>
    <x v="45"/>
    <x v="74"/>
  </r>
  <r>
    <n v="2025"/>
    <n v="9"/>
    <n v="201.1"/>
    <x v="67"/>
    <s v="IMSS Muerte (invalidez y vida)"/>
    <n v="201.1"/>
    <m/>
    <m/>
    <x v="74"/>
    <n v="11124555.43706"/>
    <n v="10033510.22236"/>
    <n v="14638563.946320001"/>
    <n v="13163009.41529"/>
    <n v="11838885.316400001"/>
    <n v="10996134.72649"/>
    <n v="15644465.519699998"/>
    <n v="14517425.84344"/>
    <n v="0"/>
    <n v="0"/>
    <n v="0"/>
    <n v="0"/>
    <n v="0"/>
    <n v="0"/>
    <n v="11838885.316399999"/>
    <n v="10996134.72649"/>
    <n v="-1507729.3940900001"/>
    <n v="-3585376.8452100004"/>
    <n v="0"/>
    <n v="0"/>
    <n v="0"/>
    <n v="0"/>
    <n v="11124556.574550001"/>
    <n v="10035068.225019999"/>
    <s v="IMSS Muerte (invalidez y vida)"/>
    <s v="Pensiones"/>
    <s v="Pensiones IMSS"/>
    <x v="47"/>
    <x v="1"/>
    <n v="33835783.738300003"/>
    <n v="29123820.652660001"/>
    <n v="770211891.61088026"/>
    <n v="686509089.51392007"/>
    <n v="736376107.87258017"/>
    <n v="657385268.86126006"/>
    <n v="11124555.437059999"/>
    <n v="10033510.22236"/>
    <n v="11838885.316400001"/>
    <n v="10996134.72649"/>
    <n v="33835783.738300003"/>
    <n v="29123820.652660001"/>
    <n v="100.00000000000003"/>
    <n v="100"/>
    <n v="1091045.2147000004"/>
    <n v="10.874013087349743"/>
    <n v="32.87807819999658"/>
    <n v="34.451215525678627"/>
    <n v="32.87807819999658"/>
    <n v="34.451215525678627"/>
    <n v="1.4443499974783889"/>
    <n v="1.5107165099638122"/>
    <n v="1.461526202000353"/>
    <n v="1.5262754883054055"/>
    <m/>
    <m/>
    <n v="100.00001022503784"/>
    <n v="0"/>
    <m/>
    <n v="0"/>
    <m/>
    <n v="1089488.3495300021"/>
    <n v="10.856810587631372"/>
    <n v="7.6640620624608191"/>
    <n v="106.42119933134859"/>
    <n v="109.59409501556854"/>
    <n v="100"/>
    <n v="7.6640620624608191"/>
    <n v="-57.947812484361314"/>
    <n v="-785.2128745918252"/>
    <n v="-306.69397391743189"/>
    <m/>
    <n v="2024"/>
    <n v="3"/>
    <d v="2025-11-04T00:00:00"/>
    <x v="47"/>
    <x v="74"/>
  </r>
  <r>
    <n v="2025"/>
    <n v="9"/>
    <n v="201.1"/>
    <x v="67"/>
    <s v="IMSS Incapacidad Permanente RT"/>
    <n v="201.1"/>
    <m/>
    <m/>
    <x v="74"/>
    <n v="4207526.2390700001"/>
    <n v="3308507.4316600002"/>
    <n v="5489303.7020500004"/>
    <n v="4198930.2496100003"/>
    <n v="2367681.2395000001"/>
    <n v="2069149.4791700002"/>
    <n v="3095160.4894999997"/>
    <n v="2700171.5567600001"/>
    <n v="0"/>
    <n v="0"/>
    <n v="0"/>
    <n v="0"/>
    <n v="0"/>
    <n v="0"/>
    <n v="2367681.2395000001"/>
    <n v="2069149.4791699999"/>
    <n v="-671553.39138000004"/>
    <n v="-929477.15495999996"/>
    <n v="0"/>
    <n v="0"/>
    <n v="0"/>
    <n v="0"/>
    <n v="4207537.5560800005"/>
    <n v="3320153.6987399999"/>
    <s v="IMSS Incapacidad Permanente RT"/>
    <s v="Pensiones"/>
    <s v="Pensiones IMSS"/>
    <x v="44"/>
    <x v="1"/>
    <n v="33835783.738300003"/>
    <n v="29123820.652659997"/>
    <n v="770211891.61088026"/>
    <n v="686509089.51392007"/>
    <n v="736376107.87258017"/>
    <n v="657385268.86126006"/>
    <n v="4207526.2390700001"/>
    <n v="3308507.4316600002"/>
    <n v="2367681.2395000001"/>
    <n v="2069149.4791700002"/>
    <n v="33835783.738300003"/>
    <n v="29123820.652659997"/>
    <n v="100"/>
    <n v="100"/>
    <n v="899018.80740999989"/>
    <n v="27.172942058616712"/>
    <n v="12.435137520716987"/>
    <n v="11.360142170624927"/>
    <n v="12.435137520716987"/>
    <n v="11.360142170624927"/>
    <n v="0.5462816511791394"/>
    <n v="0.57138277492811529"/>
    <n v="0.48193206502226726"/>
    <n v="0.50328286750189632"/>
    <m/>
    <m/>
    <n v="100.00026897063398"/>
    <n v="0"/>
    <m/>
    <n v="0"/>
    <m/>
    <n v="887383.85734000057"/>
    <n v="26.727192107906419"/>
    <n v="14.427752240004921"/>
    <n v="56.272524637263686"/>
    <n v="62.540269952841896"/>
    <n v="100"/>
    <n v="14.427752240004942"/>
    <n v="-27.749338668910017"/>
    <n v="-352.5678330109485"/>
    <n v="-222.61434486348895"/>
    <m/>
    <n v="2024"/>
    <n v="3"/>
    <d v="2025-11-04T00:00:00"/>
    <x v="44"/>
    <x v="74"/>
  </r>
  <r>
    <n v="2025"/>
    <n v="9"/>
    <n v="201.1"/>
    <x v="67"/>
    <s v="Pensiones IMSS"/>
    <n v="201.1"/>
    <m/>
    <m/>
    <x v="74"/>
    <n v="23942240.545390002"/>
    <n v="21473044.21455"/>
    <n v="31576845.733899999"/>
    <n v="27734751.513870001"/>
    <n v="20318076.806529999"/>
    <n v="18461842.460819997"/>
    <n v="26743429.135319993"/>
    <n v="24359831.230649997"/>
    <n v="0"/>
    <n v="0"/>
    <n v="0"/>
    <n v="0"/>
    <n v="0"/>
    <n v="0"/>
    <n v="20318076.806529999"/>
    <n v="18461842.460820001"/>
    <n v="-805716.0631100001"/>
    <n v="-4085307.8685699999"/>
    <n v="0"/>
    <n v="0"/>
    <n v="0"/>
    <n v="0"/>
    <n v="23942252.99989"/>
    <n v="21490163.83884"/>
    <s v="Pensiones IMSS"/>
    <s v="Pensiones"/>
    <s v="Pensiones IMSS"/>
    <x v="54"/>
    <x v="1"/>
    <n v="33835783.738300003"/>
    <n v="29123820.652660001"/>
    <n v="770211891.61088026"/>
    <n v="686509089.51392007"/>
    <n v="736376107.87258017"/>
    <n v="657385268.86126006"/>
    <n v="23942240.545390002"/>
    <n v="21473044.214550003"/>
    <n v="20318076.806529999"/>
    <n v="18461842.460820001"/>
    <n v="33835783.738300003"/>
    <n v="29123820.652660001"/>
    <n v="100"/>
    <n v="99.999999999999972"/>
    <n v="2469196.3308400027"/>
    <n v="11.499051118084559"/>
    <n v="70.760118135785561"/>
    <n v="73.730175963670391"/>
    <n v="70.760118135785561"/>
    <n v="73.730175963670391"/>
    <n v="3.1085264725419082"/>
    <n v="3.2513603156626152"/>
    <n v="3.1278601467249181"/>
    <n v="3.2664322174036799"/>
    <m/>
    <m/>
    <n v="100.00005201894106"/>
    <n v="0"/>
    <m/>
    <n v="0"/>
    <m/>
    <n v="2452089.1610499993"/>
    <n v="11.410286024056472"/>
    <n v="10.054437143255512"/>
    <n v="84.862888116134044"/>
    <n v="85.976828792213681"/>
    <n v="100"/>
    <n v="10.054437143255491"/>
    <n v="-80.277714947538854"/>
    <n v="-2521.7415584472565"/>
    <n v="-451.90822955730602"/>
    <m/>
    <n v="2024"/>
    <n v="3"/>
    <d v="2025-11-04T00:00:00"/>
    <x v="54"/>
    <x v="74"/>
  </r>
  <r>
    <n v="2025"/>
    <n v="9"/>
    <n v="201.1"/>
    <x v="67"/>
    <s v="AP Individual"/>
    <n v="201.1"/>
    <m/>
    <m/>
    <x v="74"/>
    <n v="2929566.2910799994"/>
    <n v="2813051.1417699992"/>
    <n v="3822036.4242300005"/>
    <n v="3428213.6502500004"/>
    <n v="332143.84261000005"/>
    <n v="315618.19761999999"/>
    <n v="403962.56711000006"/>
    <n v="373645.00598999998"/>
    <n v="0"/>
    <n v="0"/>
    <n v="0"/>
    <n v="0"/>
    <n v="16108.215410000001"/>
    <n v="-5137.2332200000001"/>
    <n v="281817.25954"/>
    <n v="254063.89301999999"/>
    <n v="2413290.4427300002"/>
    <n v="2225425.2223199997"/>
    <n v="0"/>
    <n v="0"/>
    <n v="0"/>
    <n v="0"/>
    <n v="0"/>
    <n v="0"/>
    <s v="AP Individual"/>
    <s v="Accidentes y Enfermedades"/>
    <s v="Accidentes Personales"/>
    <x v="4"/>
    <x v="1"/>
    <n v="601363119.43238997"/>
    <n v="543869249.70850992"/>
    <n v="770211891.61088026"/>
    <n v="686509089.51392007"/>
    <n v="736376107.87258017"/>
    <n v="657385268.86126006"/>
    <n v="2929566.2910799994"/>
    <n v="2813051.1417699996"/>
    <n v="332143.84261000005"/>
    <n v="315618.19761999999"/>
    <n v="130418922.37984997"/>
    <n v="116682674.76782003"/>
    <n v="100"/>
    <n v="99.999999999999986"/>
    <n v="116515.14931000024"/>
    <n v="4.1419492017016113"/>
    <n v="2.2462739590406433"/>
    <n v="2.410855893874154"/>
    <n v="0.48715429935995008"/>
    <n v="0.51722930525630406"/>
    <n v="0.38035848615020468"/>
    <n v="0.39783559783649597"/>
    <n v="0.40976167464319641"/>
    <n v="0.4279151473294861"/>
    <m/>
    <m/>
    <m/>
    <n v="0"/>
    <m/>
    <n v="0"/>
    <m/>
    <n v="0"/>
    <m/>
    <n v="5.2359607635478422"/>
    <n v="11.337645562802866"/>
    <n v="11.219781714363357"/>
    <n v="100"/>
    <n v="10.923774405761488"/>
    <n v="8.4417673766702173"/>
    <n v="11.677718294910175"/>
    <n v="11.416420128245832"/>
    <m/>
    <n v="2024"/>
    <n v="3"/>
    <d v="2025-11-04T00:00:00"/>
    <x v="4"/>
    <x v="74"/>
  </r>
  <r>
    <n v="2025"/>
    <n v="9"/>
    <n v="201.1"/>
    <x v="67"/>
    <s v="Accidentes Personales"/>
    <n v="201.1"/>
    <m/>
    <m/>
    <x v="74"/>
    <n v="5244412.8470900012"/>
    <n v="5071348.0978999995"/>
    <n v="6768165.6239800006"/>
    <n v="6343009.3880099999"/>
    <n v="1202481.4765700002"/>
    <n v="1153504.7586700001"/>
    <n v="1632164.3056300001"/>
    <n v="1531086.4868400001"/>
    <n v="0"/>
    <n v="0"/>
    <n v="0"/>
    <n v="0"/>
    <n v="16497.748850000004"/>
    <n v="18898.41691"/>
    <n v="869633.68560999993"/>
    <n v="912953.36126999999"/>
    <n v="4109921.822459999"/>
    <n v="3878621.7278299988"/>
    <n v="0"/>
    <n v="0"/>
    <n v="0"/>
    <n v="0"/>
    <n v="0"/>
    <n v="0"/>
    <s v="Accidentes Personales"/>
    <s v="Accidentes y Enfermedades"/>
    <s v="Accidentes Personales"/>
    <x v="5"/>
    <x v="1"/>
    <n v="627146721.24495006"/>
    <n v="560514689.38287997"/>
    <n v="770211891.61088026"/>
    <n v="686509089.51392007"/>
    <n v="736376107.87258017"/>
    <n v="657385268.86126006"/>
    <n v="5244412.8470900012"/>
    <n v="5071348.0979000004"/>
    <n v="1202481.4765700002"/>
    <n v="1153504.7586699999"/>
    <n v="130556750.26394998"/>
    <n v="116782571.41171001"/>
    <n v="100"/>
    <n v="99.999999999999972"/>
    <n v="173064.74919000175"/>
    <n v="3.4125985014056948"/>
    <n v="4.0169603153320192"/>
    <n v="4.3425556027716352"/>
    <n v="0.83623379815799848"/>
    <n v="0.9047663145962318"/>
    <n v="0.68090520338778904"/>
    <n v="0.71219215167658256"/>
    <n v="0.73871536085425271"/>
    <n v="0.77144230911725797"/>
    <m/>
    <m/>
    <m/>
    <n v="0"/>
    <m/>
    <n v="0"/>
    <m/>
    <n v="0"/>
    <m/>
    <n v="4.2459051453303642"/>
    <n v="22.92881036696469"/>
    <n v="22.745525181906885"/>
    <n v="100"/>
    <n v="-4.745004235456074"/>
    <n v="5.9634610142662137"/>
    <n v="21.159372931562956"/>
    <n v="23.538087117889084"/>
    <m/>
    <n v="2024"/>
    <n v="3"/>
    <d v="2025-11-04T00:00:00"/>
    <x v="5"/>
    <x v="74"/>
  </r>
  <r>
    <n v="2025"/>
    <n v="9"/>
    <n v="201.1"/>
    <x v="67"/>
    <s v="AP Gpo y Col"/>
    <n v="201.1"/>
    <m/>
    <m/>
    <x v="74"/>
    <n v="2314846.5560099995"/>
    <n v="2258296.9561299998"/>
    <n v="2946129.1997499997"/>
    <n v="2914795.7377599999"/>
    <n v="870337.63396000012"/>
    <n v="837886.56105000013"/>
    <n v="1228201.7385200001"/>
    <n v="1157441.4808500002"/>
    <n v="0"/>
    <n v="0"/>
    <n v="0"/>
    <n v="0"/>
    <n v="389.53343999999925"/>
    <n v="24035.650129999998"/>
    <n v="587816.42607000016"/>
    <n v="658889.46825000003"/>
    <n v="1696631.3797299999"/>
    <n v="1653196.5055099998"/>
    <n v="0"/>
    <n v="0"/>
    <n v="0"/>
    <n v="0"/>
    <n v="0"/>
    <n v="0"/>
    <s v="AP Gpo y Col"/>
    <s v="Accidentes y Enfermedades"/>
    <s v="Accidentes Personales"/>
    <x v="3"/>
    <x v="1"/>
    <n v="627146721.24495018"/>
    <n v="560514689.38287997"/>
    <n v="770211891.61088026"/>
    <n v="686509089.51392007"/>
    <n v="736376107.87258017"/>
    <n v="657385268.86126006"/>
    <n v="2314846.5560099999"/>
    <n v="2258296.9561299994"/>
    <n v="870337.63396000001"/>
    <n v="837886.56105000013"/>
    <n v="130556750.26394999"/>
    <n v="116782571.41171002"/>
    <n v="99.999999999999972"/>
    <n v="100.00000000000003"/>
    <n v="56549.599879999645"/>
    <n v="2.504081658813706"/>
    <n v="1.7730577326182015"/>
    <n v="1.9337619722111683"/>
    <n v="0.3691076549702425"/>
    <n v="0.40289701570825159"/>
    <n v="0.30054671723758403"/>
    <n v="0.31435655384008632"/>
    <n v="0.3289536862110562"/>
    <n v="0.34352716178777187"/>
    <m/>
    <m/>
    <m/>
    <n v="0"/>
    <m/>
    <n v="0"/>
    <m/>
    <n v="0"/>
    <m/>
    <n v="3.8729673464787284"/>
    <n v="37.598070234951699"/>
    <n v="37.102585591129269"/>
    <n v="100.00000000000003"/>
    <n v="-10.786792869639994"/>
    <n v="2.6273267621383489"/>
    <n v="34.646089486070011"/>
    <n v="39.8554839702336"/>
    <m/>
    <n v="2024"/>
    <n v="3"/>
    <d v="2025-11-04T00:00:00"/>
    <x v="3"/>
    <x v="74"/>
  </r>
  <r>
    <n v="2025"/>
    <n v="9"/>
    <n v="201.1"/>
    <x v="67"/>
    <s v="Otros Automoviles y Obligatorios"/>
    <n v="201.1"/>
    <m/>
    <m/>
    <x v="74"/>
    <n v="4946161.87481"/>
    <n v="3140508.0659899996"/>
    <n v="6720869.3007699978"/>
    <n v="4189020.5999599998"/>
    <n v="2334470.5214099991"/>
    <n v="1827367.6446699991"/>
    <n v="3550494.7469299971"/>
    <n v="2504670.5107000005"/>
    <n v="0"/>
    <n v="0"/>
    <n v="0"/>
    <n v="0"/>
    <n v="39140.444969999997"/>
    <n v="28747.231960000001"/>
    <n v="2317724.5811199988"/>
    <n v="1817243.5155099998"/>
    <n v="4035897.9319000007"/>
    <n v="2816372.6251799995"/>
    <n v="0"/>
    <n v="0"/>
    <n v="0"/>
    <n v="0"/>
    <n v="0"/>
    <n v="0"/>
    <s v="Otros Automoviles y Obligatorios"/>
    <s v="Automóviles"/>
    <s v="Automóviles"/>
    <x v="9"/>
    <x v="1"/>
    <n v="316171314.11521"/>
    <n v="285970522.61751002"/>
    <n v="770211891.61088026"/>
    <n v="686509089.51392007"/>
    <n v="736376107.87258017"/>
    <n v="657385268.86126006"/>
    <n v="4946161.87481"/>
    <n v="3140508.06599"/>
    <n v="2334470.5214099996"/>
    <n v="1827367.6446699991"/>
    <n v="131835757.03255999"/>
    <n v="118593500.19611999"/>
    <n v="100"/>
    <n v="99.999999999999986"/>
    <n v="1805653.8088200004"/>
    <n v="57.495595326573202"/>
    <n v="3.7517605133396601"/>
    <n v="2.6481283213637261"/>
    <n v="1.5643929901267586"/>
    <n v="1.0981929316506784"/>
    <n v="0.64218196689552765"/>
    <n v="0.67168961919468817"/>
    <n v="0.45746052222172662"/>
    <n v="0.47772717381240831"/>
    <m/>
    <m/>
    <m/>
    <n v="0"/>
    <m/>
    <n v="0"/>
    <m/>
    <n v="0"/>
    <m/>
    <n v="27.750457233885008"/>
    <n v="47.197616667159217"/>
    <n v="58.187006887815393"/>
    <n v="99.999999999999972"/>
    <n v="27.540671425620221"/>
    <n v="43.301276820287903"/>
    <n v="57.427730339772779"/>
    <n v="64.524257169054692"/>
    <m/>
    <n v="2024"/>
    <n v="3"/>
    <d v="2025-11-04T00:00:00"/>
    <x v="9"/>
    <x v="74"/>
  </r>
  <r>
    <n v="2025"/>
    <n v="9"/>
    <n v="201.1"/>
    <x v="67"/>
    <s v="GMM. Gpo y Col"/>
    <n v="201.1"/>
    <m/>
    <m/>
    <x v="74"/>
    <n v="68170459.903579995"/>
    <n v="59480952.036399998"/>
    <n v="87256079.623149991"/>
    <n v="76474563.74481"/>
    <n v="49387857.18056"/>
    <n v="46483201.022340007"/>
    <n v="64957555.610599987"/>
    <n v="60641651.806840003"/>
    <n v="0"/>
    <n v="0"/>
    <n v="0"/>
    <n v="0"/>
    <n v="148485.38907"/>
    <n v="-84159.327279999998"/>
    <n v="45276164.663979992"/>
    <n v="43115828.138130002"/>
    <n v="59045558.609060004"/>
    <n v="52165152.354000002"/>
    <n v="0"/>
    <n v="0"/>
    <n v="0"/>
    <n v="0"/>
    <n v="0"/>
    <n v="0"/>
    <s v="GMM. Gpo y Col"/>
    <s v="Accidentes y Enfermedades"/>
    <s v="Gastos Medicos"/>
    <x v="29"/>
    <x v="1"/>
    <n v="459540405.58813006"/>
    <n v="411283999.09706998"/>
    <n v="770211891.61088026"/>
    <n v="686509089.51392007"/>
    <n v="736376107.87258017"/>
    <n v="657385268.86126006"/>
    <n v="68170459.903579995"/>
    <n v="59480952.036400005"/>
    <n v="49387857.180560008"/>
    <n v="46483201.02234"/>
    <n v="137424459.91717002"/>
    <n v="122467273.48816"/>
    <n v="100"/>
    <n v="99.999999999999986"/>
    <n v="8689507.8671799973"/>
    <n v="14.608891703452166"/>
    <n v="49.605768830867838"/>
    <n v="48.568854635398203"/>
    <n v="14.834486603269179"/>
    <n v="14.462257750601545"/>
    <n v="8.8508708637311564"/>
    <n v="9.2575599852807784"/>
    <n v="8.6642628546280775"/>
    <n v="9.0481114886304734"/>
    <m/>
    <m/>
    <m/>
    <n v="0"/>
    <m/>
    <n v="0"/>
    <m/>
    <n v="0"/>
    <m/>
    <n v="6.2488298876490989"/>
    <n v="72.447592770261451"/>
    <n v="78.148044762118332"/>
    <n v="99.999999999999986"/>
    <n v="5.0105416482525422"/>
    <n v="13.189660040420481"/>
    <n v="76.680051354502339"/>
    <n v="82.652549053321991"/>
    <m/>
    <n v="2024"/>
    <n v="3"/>
    <d v="2025-11-04T00:00:00"/>
    <x v="29"/>
    <x v="74"/>
  </r>
  <r>
    <n v="2025"/>
    <n v="9"/>
    <n v="201.1"/>
    <x v="67"/>
    <s v="Gastos Medicos"/>
    <n v="201.1"/>
    <m/>
    <m/>
    <x v="74"/>
    <n v="132603313.30395003"/>
    <n v="117579278.29793003"/>
    <n v="172869557.85903996"/>
    <n v="153055834.48008004"/>
    <n v="94497674.830779985"/>
    <n v="87465178.161119998"/>
    <n v="124324023.74801001"/>
    <n v="113934157.14442998"/>
    <n v="0"/>
    <n v="0"/>
    <n v="0"/>
    <n v="0"/>
    <n v="148485.38907000003"/>
    <n v="-84159.327279999998"/>
    <n v="88281315.428869992"/>
    <n v="82149103.364340007"/>
    <n v="119520881.22126001"/>
    <n v="106210140.47852002"/>
    <n v="0"/>
    <n v="0"/>
    <n v="0"/>
    <n v="0"/>
    <n v="0"/>
    <n v="0"/>
    <s v="Gastos Medicos"/>
    <s v="Accidentes y Enfermedades"/>
    <s v="Gastos Medicos"/>
    <x v="28"/>
    <x v="1"/>
    <n v="608407691.82841027"/>
    <n v="550879259.32113993"/>
    <n v="770211891.61088026"/>
    <n v="686509089.51392007"/>
    <n v="736376107.87258017"/>
    <n v="657385268.86126006"/>
    <n v="132603313.30395003"/>
    <n v="117579278.29793002"/>
    <n v="94497674.830779999"/>
    <n v="87465178.161119998"/>
    <n v="140206855.39310995"/>
    <n v="125307325.15430002"/>
    <n v="100"/>
    <n v="100.00000000000003"/>
    <n v="15024035.006019995"/>
    <n v="12.777791481209055"/>
    <n v="94.576911330161977"/>
    <n v="93.832725383888075"/>
    <n v="21.795140838118833"/>
    <n v="21.343929056763809"/>
    <n v="17.21647182395656"/>
    <n v="18.007552375245616"/>
    <n v="17.127126223657367"/>
    <n v="17.885900987955498"/>
    <m/>
    <m/>
    <m/>
    <n v="0"/>
    <m/>
    <n v="0"/>
    <m/>
    <n v="0"/>
    <m/>
    <n v="8.0403388154145041"/>
    <n v="71.26343413016744"/>
    <n v="74.388259076990622"/>
    <n v="99.999999999999986"/>
    <n v="7.4647340182557809"/>
    <n v="12.532457525025077"/>
    <n v="73.862671130613094"/>
    <n v="77.345819329703147"/>
    <m/>
    <n v="2024"/>
    <n v="3"/>
    <d v="2025-11-04T00:00:00"/>
    <x v="28"/>
    <x v="74"/>
  </r>
  <r>
    <n v="2025"/>
    <n v="9"/>
    <n v="201.1"/>
    <x v="67"/>
    <s v="GMM. Individual"/>
    <n v="201.1"/>
    <m/>
    <m/>
    <x v="74"/>
    <n v="64432853.400370002"/>
    <n v="58098326.261530012"/>
    <n v="85613478.235890001"/>
    <n v="76581270.735270008"/>
    <n v="45110846.690219991"/>
    <n v="40981977.138779998"/>
    <n v="59367497.177410007"/>
    <n v="53292505.337589994"/>
    <n v="0"/>
    <n v="0"/>
    <n v="0"/>
    <n v="0"/>
    <n v="0"/>
    <n v="0"/>
    <n v="43005150.76489"/>
    <n v="39033275.226209991"/>
    <n v="60475322.612200007"/>
    <n v="54044988.124519996"/>
    <n v="0"/>
    <n v="0"/>
    <n v="0"/>
    <n v="0"/>
    <n v="0"/>
    <n v="0"/>
    <s v="GMM. Individual"/>
    <s v="Accidentes y Enfermedades"/>
    <s v="Gastos Medicos"/>
    <x v="38"/>
    <x v="1"/>
    <n v="608407691.82841015"/>
    <n v="550879259.32113993"/>
    <n v="770211891.61088026"/>
    <n v="686509089.51392007"/>
    <n v="736376107.87258017"/>
    <n v="657385268.86126006"/>
    <n v="64432853.400370002"/>
    <n v="58098326.261530012"/>
    <n v="45110846.690220006"/>
    <n v="40981977.13877999"/>
    <n v="140206855.39311001"/>
    <n v="125307325.15430002"/>
    <n v="100"/>
    <n v="100"/>
    <n v="6334527.1388399899"/>
    <n v="10.90311467894114"/>
    <n v="45.955565596071658"/>
    <n v="46.364668777335503"/>
    <n v="10.59040743004644"/>
    <n v="10.546471895334342"/>
    <n v="8.3656009602253985"/>
    <n v="8.7499923899648344"/>
    <n v="8.4628633690292858"/>
    <n v="8.837789499325023"/>
    <m/>
    <m/>
    <m/>
    <n v="0"/>
    <m/>
    <n v="0"/>
    <m/>
    <n v="0"/>
    <m/>
    <n v="10.074842259215867"/>
    <n v="70.012182154827471"/>
    <n v="70.538997895222238"/>
    <n v="99.999999999999972"/>
    <n v="10.175614307694536"/>
    <n v="11.898114350334343"/>
    <n v="71.111899709344158"/>
    <n v="72.223672500911789"/>
    <m/>
    <n v="2024"/>
    <n v="3"/>
    <d v="2025-11-04T00:00:00"/>
    <x v="38"/>
    <x v="74"/>
  </r>
  <r>
    <n v="2025"/>
    <n v="9"/>
    <n v="201.1"/>
    <x v="67"/>
    <s v="Automoviles Turistas"/>
    <n v="201.1"/>
    <m/>
    <m/>
    <x v="74"/>
    <n v="1588548.4696399998"/>
    <n v="1271754.1878799999"/>
    <n v="2217800.9029700002"/>
    <n v="1837493.8827900002"/>
    <n v="828130.02440000011"/>
    <n v="647638.39746000012"/>
    <n v="1053249.18355"/>
    <n v="831727.25241000007"/>
    <n v="0"/>
    <n v="0"/>
    <n v="0"/>
    <n v="0"/>
    <n v="0"/>
    <n v="0"/>
    <n v="499445.25756000006"/>
    <n v="455586.10148000001"/>
    <n v="1167549.6744599999"/>
    <n v="1020696.0345600001"/>
    <n v="0"/>
    <n v="0"/>
    <n v="0"/>
    <n v="0"/>
    <n v="0"/>
    <n v="0"/>
    <s v="Automoviles Turistas"/>
    <s v="Automóviles"/>
    <s v="Automóviles"/>
    <x v="12"/>
    <x v="1"/>
    <n v="383215667.78923005"/>
    <n v="341638126.09935999"/>
    <n v="770211891.61088026"/>
    <n v="686509089.51392007"/>
    <n v="736376107.87258017"/>
    <n v="657385268.86126006"/>
    <n v="1588548.4696399998"/>
    <n v="1271754.1878799999"/>
    <n v="828130.02439999999"/>
    <n v="647638.39746000012"/>
    <n v="140960367.42185998"/>
    <n v="127614558.25337999"/>
    <n v="100"/>
    <n v="100"/>
    <n v="316794.28175999993"/>
    <n v="24.910024655636676"/>
    <n v="1.1269468849253648"/>
    <n v="0.99655886074919375"/>
    <n v="0.41453119044018499"/>
    <n v="0.37225183336538104"/>
    <n v="0.20624823986001925"/>
    <n v="0.2157251508647367"/>
    <n v="0.18524943184371531"/>
    <n v="0.19345644755364927"/>
    <m/>
    <m/>
    <m/>
    <n v="0"/>
    <m/>
    <n v="0"/>
    <m/>
    <n v="0"/>
    <m/>
    <n v="27.869197942536704"/>
    <n v="52.131240577611884"/>
    <n v="50.924809497942846"/>
    <n v="100.00000000000003"/>
    <n v="9.626974119166686"/>
    <n v="14.38759776933054"/>
    <n v="42.777216977170333"/>
    <n v="44.634845835997915"/>
    <m/>
    <n v="2024"/>
    <n v="3"/>
    <d v="2025-11-04T00:00:00"/>
    <x v="12"/>
    <x v="74"/>
  </r>
  <r>
    <n v="2025"/>
    <n v="9"/>
    <n v="201.1"/>
    <x v="67"/>
    <s v="Accidentes y Enfermedades Total"/>
    <n v="201.1"/>
    <m/>
    <m/>
    <x v="74"/>
    <n v="141339793.77809998"/>
    <n v="126298754.30562001"/>
    <n v="184094499.01120999"/>
    <n v="163788249.41708997"/>
    <n v="98393742.550230011"/>
    <n v="90991856.303690016"/>
    <n v="129465175.47016002"/>
    <n v="118591873.50255004"/>
    <n v="0"/>
    <n v="0"/>
    <n v="0"/>
    <n v="0"/>
    <n v="164983.13792000001"/>
    <n v="-65260.910369999998"/>
    <n v="90667989.628449991"/>
    <n v="84449299.61947"/>
    <n v="125584091.56142999"/>
    <n v="111949052.06209999"/>
    <n v="0"/>
    <n v="0"/>
    <n v="0"/>
    <n v="0"/>
    <n v="0"/>
    <n v="0"/>
    <s v="Accidentes y Enfermedades Total"/>
    <s v="Totales"/>
    <s v="Accidentes y Enfermedades Total"/>
    <x v="2"/>
    <x v="1"/>
    <n v="639757930.24950027"/>
    <n v="571589282.14522004"/>
    <n v="770211891.61088026"/>
    <n v="686509089.51392007"/>
    <n v="736376107.87258017"/>
    <n v="657385268.86126006"/>
    <n v="141339793.77810001"/>
    <n v="126298754.30562"/>
    <n v="98393742.550229996"/>
    <n v="90991856.303689986"/>
    <n v="141339793.77809998"/>
    <n v="126298754.30562001"/>
    <n v="99.999999999999972"/>
    <n v="100.00000000000003"/>
    <n v="15041039.472479969"/>
    <n v="11.909095663828474"/>
    <n v="100"/>
    <n v="100"/>
    <n v="22.09269898740898"/>
    <n v="22.096067622473736"/>
    <n v="18.350767537812366"/>
    <n v="19.193967901326438"/>
    <n v="18.39724429505301"/>
    <n v="19.212288484102789"/>
    <m/>
    <m/>
    <m/>
    <n v="0"/>
    <m/>
    <n v="0"/>
    <m/>
    <n v="0"/>
    <m/>
    <n v="8.1346689112878678"/>
    <n v="69.615031917129983"/>
    <n v="72.044935679655453"/>
    <n v="100.00000000000003"/>
    <n v="7.3638147823623434"/>
    <n v="12.179682854095475"/>
    <n v="72.197034274917982"/>
    <n v="75.435475391631343"/>
    <m/>
    <n v="2024"/>
    <n v="3"/>
    <d v="2025-11-04T00:00:00"/>
    <x v="2"/>
    <x v="74"/>
  </r>
  <r>
    <n v="2025"/>
    <n v="9"/>
    <n v="201.1"/>
    <x v="67"/>
    <s v="Camiones"/>
    <n v="201.1"/>
    <m/>
    <m/>
    <x v="74"/>
    <n v="53875874.311059996"/>
    <n v="49568265.397799999"/>
    <n v="72606459.700219974"/>
    <n v="64046139.061509997"/>
    <n v="30548482.174040008"/>
    <n v="28997259.902610004"/>
    <n v="40949743.631549992"/>
    <n v="38023244.821060002"/>
    <n v="0"/>
    <n v="0"/>
    <n v="0"/>
    <n v="0"/>
    <n v="-332.93854000000078"/>
    <n v="51331.707569999991"/>
    <n v="28942179.726270001"/>
    <n v="27469346.608829997"/>
    <n v="48372662.983950004"/>
    <n v="42850865.639789999"/>
    <n v="0"/>
    <n v="0"/>
    <n v="0"/>
    <n v="0"/>
    <n v="0"/>
    <n v="0"/>
    <s v="Camiones"/>
    <s v="Automóviles"/>
    <s v="Automóviles"/>
    <x v="10"/>
    <x v="1"/>
    <n v="490621030.15559006"/>
    <n v="432840641.42887998"/>
    <n v="770211891.61088026"/>
    <n v="686509089.51392007"/>
    <n v="736376107.87258017"/>
    <n v="657385268.86126006"/>
    <n v="53875874.311059996"/>
    <n v="49568265.397800006"/>
    <n v="30548482.174040005"/>
    <n v="28997259.902610004"/>
    <n v="153180994.04764998"/>
    <n v="138256904.83897004"/>
    <n v="100"/>
    <n v="99.999999999999986"/>
    <n v="4307608.913259998"/>
    <n v="8.690255506603183"/>
    <n v="35.171383137976534"/>
    <n v="35.852289226012203"/>
    <n v="10.981158776250256"/>
    <n v="11.451851017077971"/>
    <n v="6.9949418981807536"/>
    <n v="7.316352844025527"/>
    <n v="7.2203363589689111"/>
    <n v="7.5402154179182386"/>
    <m/>
    <m/>
    <m/>
    <n v="0"/>
    <m/>
    <n v="0"/>
    <m/>
    <n v="0"/>
    <m/>
    <n v="5.3495477732721231"/>
    <n v="56.701598933994127"/>
    <n v="58.499646235143423"/>
    <n v="100.00000000000003"/>
    <n v="5.361733347405373"/>
    <n v="12.886081206799794"/>
    <n v="59.831685793012859"/>
    <n v="64.104531375727461"/>
    <m/>
    <n v="2024"/>
    <n v="3"/>
    <d v="2025-11-04T00:00:00"/>
    <x v="10"/>
    <x v="74"/>
  </r>
  <r>
    <n v="2025"/>
    <n v="9"/>
    <n v="201.1"/>
    <x v="67"/>
    <s v="Automoviles Residentes"/>
    <n v="201.1"/>
    <m/>
    <m/>
    <x v="74"/>
    <n v="94745679.091170028"/>
    <n v="85247038.221249998"/>
    <n v="127600935.38453999"/>
    <n v="112929616.47176996"/>
    <n v="54974799.95246999"/>
    <n v="52348957.372599997"/>
    <n v="73727473.499720022"/>
    <n v="70105293.797130004"/>
    <n v="0"/>
    <n v="0"/>
    <n v="0"/>
    <n v="0"/>
    <n v="371604.7433700001"/>
    <n v="221433.60431"/>
    <n v="52095520.367200002"/>
    <n v="49441761.388470002"/>
    <n v="81271396.023640007"/>
    <n v="70359622.453390002"/>
    <n v="0"/>
    <n v="0"/>
    <n v="0"/>
    <n v="0"/>
    <n v="0"/>
    <n v="0"/>
    <s v="Automoviles Residentes"/>
    <s v="Automóviles"/>
    <s v="Automóviles"/>
    <x v="13"/>
    <x v="1"/>
    <n v="551166427.55754006"/>
    <n v="495330868.78752995"/>
    <n v="770211891.61088026"/>
    <n v="686509089.51392007"/>
    <n v="736376107.87258017"/>
    <n v="657385268.86126006"/>
    <n v="94745679.091170013"/>
    <n v="85247038.221249983"/>
    <n v="54974799.952469975"/>
    <n v="52348957.372600004"/>
    <n v="154306385.99429998"/>
    <n v="139225883.85071"/>
    <n v="100.00000000000003"/>
    <n v="100.00000000000003"/>
    <n v="9498640.8699200302"/>
    <n v="11.142487842530402"/>
    <n v="61.401009738294242"/>
    <n v="61.22930295968473"/>
    <n v="17.190030878881657"/>
    <n v="17.210120263636618"/>
    <n v="12.301248542529205"/>
    <n v="12.866479245897052"/>
    <n v="12.417466792990142"/>
    <n v="12.967591800302605"/>
    <m/>
    <m/>
    <m/>
    <n v="0"/>
    <m/>
    <n v="0"/>
    <m/>
    <n v="0"/>
    <m/>
    <n v="5.0160360619605937"/>
    <n v="58.023543110150612"/>
    <n v="61.408535082161585"/>
    <n v="100.00000000000003"/>
    <n v="5.3674442499713759"/>
    <n v="15.508573226751675"/>
    <n v="64.100683532059165"/>
    <n v="70.27007772991233"/>
    <m/>
    <n v="2024"/>
    <n v="3"/>
    <d v="2025-11-04T00:00:00"/>
    <x v="13"/>
    <x v="74"/>
  </r>
  <r>
    <n v="2025"/>
    <n v="9"/>
    <n v="201.1"/>
    <x v="67"/>
    <s v="Automoviles"/>
    <n v="201.1"/>
    <m/>
    <m/>
    <x v="74"/>
    <n v="155156263.74667996"/>
    <n v="139227565.87292001"/>
    <n v="209146065.28849998"/>
    <n v="183002270.01603001"/>
    <n v="88685882.672319978"/>
    <n v="83821223.317340001"/>
    <n v="119280961.06174999"/>
    <n v="111464936.38129997"/>
    <n v="0"/>
    <n v="0"/>
    <n v="0"/>
    <n v="0"/>
    <n v="410412.24979999999"/>
    <n v="301512.54384"/>
    <n v="83854869.932149976"/>
    <n v="79183937.614290029"/>
    <n v="134847506.61394998"/>
    <n v="117047556.75292"/>
    <n v="0"/>
    <n v="0"/>
    <n v="0"/>
    <n v="0"/>
    <n v="0"/>
    <n v="0"/>
    <s v="Automoviles"/>
    <s v="Totales"/>
    <s v="Automoviles Total"/>
    <x v="11"/>
    <x v="1"/>
    <n v="553734844.21317005"/>
    <n v="495426268.57345998"/>
    <n v="770211891.61088026"/>
    <n v="686509089.51392007"/>
    <n v="736376107.87258017"/>
    <n v="657385268.86126006"/>
    <n v="155156263.74667996"/>
    <n v="139227565.87292001"/>
    <n v="88685882.672319964"/>
    <n v="83821223.317339987"/>
    <n v="155156263.74667996"/>
    <n v="139227565.87292001"/>
    <n v="100"/>
    <n v="100"/>
    <n v="15928697.873759955"/>
    <n v="11.44076445917246"/>
    <n v="100"/>
    <n v="100"/>
    <n v="28.019956729858563"/>
    <n v="28.102580485652197"/>
    <n v="20.144620647465498"/>
    <n v="21.070246859981996"/>
    <n v="20.280513106024497"/>
    <n v="21.178990839586902"/>
    <m/>
    <m/>
    <m/>
    <n v="0"/>
    <m/>
    <n v="0"/>
    <m/>
    <n v="0"/>
    <m/>
    <n v="5.8036129305376383"/>
    <n v="57.159073395267733"/>
    <n v="60.204473727456985"/>
    <n v="100.00000000000003"/>
    <n v="5.8988381464588846"/>
    <n v="15.207451018054607"/>
    <n v="62.184961396590765"/>
    <n v="67.651081159636945"/>
    <m/>
    <n v="2024"/>
    <n v="3"/>
    <d v="2025-11-04T00:00:00"/>
    <x v="11"/>
    <x v="74"/>
  </r>
  <r>
    <n v="2025"/>
    <n v="9"/>
    <n v="201.1"/>
    <x v="67"/>
    <s v="Daños Sin Autos"/>
    <n v="201.1"/>
    <m/>
    <m/>
    <x v="74"/>
    <n v="128019015.01127994"/>
    <n v="109121030.81238"/>
    <n v="156773217.65312001"/>
    <n v="133758550.61780003"/>
    <n v="38205787.81852001"/>
    <n v="42701209.275689997"/>
    <n v="51621344.438360021"/>
    <n v="105468704.89977001"/>
    <n v="0"/>
    <n v="0"/>
    <n v="0"/>
    <n v="0"/>
    <n v="141808.19071999996"/>
    <n v="95919.805080000006"/>
    <n v="11579774.120379996"/>
    <n v="10419319.339520002"/>
    <n v="35706365.474679999"/>
    <n v="30726666.81168"/>
    <n v="0"/>
    <n v="0"/>
    <n v="0"/>
    <n v="0"/>
    <n v="0"/>
    <n v="0"/>
    <s v="Daños Sin Autos"/>
    <s v="Totales"/>
    <s v="Daños Sin Autos Total"/>
    <x v="24"/>
    <x v="1"/>
    <n v="582210543.28371"/>
    <n v="517005913.59961987"/>
    <n v="770211891.61088026"/>
    <n v="686509089.51392007"/>
    <n v="736376107.87258017"/>
    <n v="657385268.86126006"/>
    <n v="128019015.01128"/>
    <n v="109121030.81238005"/>
    <n v="38205787.818519995"/>
    <n v="42701209.275690004"/>
    <n v="279428251.90369999"/>
    <n v="245329654.49312007"/>
    <n v="99.999999999999957"/>
    <n v="99.999999999999957"/>
    <n v="18897984.19889994"/>
    <n v="17.318370306996698"/>
    <n v="45.814628313030937"/>
    <n v="44.479348017603861"/>
    <n v="21.988439832992949"/>
    <n v="21.10634094156331"/>
    <n v="16.621272198684331"/>
    <n v="17.385003891711257"/>
    <n v="15.89505987308088"/>
    <n v="16.599250999554997"/>
    <m/>
    <m/>
    <m/>
    <n v="0"/>
    <m/>
    <n v="0"/>
    <m/>
    <n v="0"/>
    <m/>
    <n v="-10.527620958334904"/>
    <n v="29.843838288518032"/>
    <n v="39.131970214897805"/>
    <n v="100.00000000000004"/>
    <n v="11.137529650890365"/>
    <n v="16.206439486326207"/>
    <n v="32.430559555526351"/>
    <n v="33.909696106573293"/>
    <m/>
    <n v="2024"/>
    <n v="3"/>
    <d v="2025-11-04T00:00:00"/>
    <x v="24"/>
    <x v="74"/>
  </r>
  <r>
    <n v="2025"/>
    <n v="9"/>
    <n v="201.1"/>
    <x v="67"/>
    <s v="Daños"/>
    <n v="201.1"/>
    <m/>
    <m/>
    <x v="74"/>
    <n v="283175278.75795996"/>
    <n v="248348596.68529999"/>
    <n v="365919282.94161999"/>
    <n v="316760820.63382995"/>
    <n v="126891670.49083996"/>
    <n v="126522432.59303005"/>
    <n v="170902305.50011006"/>
    <n v="216933641.28107005"/>
    <n v="0"/>
    <n v="0"/>
    <n v="0"/>
    <n v="0"/>
    <n v="552220.44051999995"/>
    <n v="397432.3489199999"/>
    <n v="95434644.052530006"/>
    <n v="89603256.953810006"/>
    <n v="170553872.08862996"/>
    <n v="147774223.56459999"/>
    <n v="0"/>
    <n v="0"/>
    <n v="0"/>
    <n v="0"/>
    <n v="0"/>
    <n v="0"/>
    <s v="Daños"/>
    <s v="Totales"/>
    <s v="Daños Total"/>
    <x v="23"/>
    <x v="1"/>
    <n v="585957570.13797021"/>
    <n v="520024855.79179984"/>
    <n v="770211891.61088026"/>
    <n v="686509089.51392007"/>
    <n v="736376107.87258017"/>
    <n v="657385268.86126006"/>
    <n v="283175278.75795996"/>
    <n v="248348596.68529999"/>
    <n v="126891670.49083996"/>
    <n v="126522432.59303005"/>
    <n v="283175278.75795996"/>
    <n v="248348596.68529999"/>
    <n v="100"/>
    <n v="100"/>
    <n v="34826682.072659969"/>
    <n v="14.023305360888072"/>
    <n v="100"/>
    <n v="100"/>
    <n v="48.326925564129702"/>
    <n v="47.757062747925701"/>
    <n v="36.765892846149839"/>
    <n v="38.455250751693256"/>
    <n v="36.175572979105375"/>
    <n v="37.778241839141899"/>
    <m/>
    <m/>
    <m/>
    <n v="0"/>
    <m/>
    <n v="0"/>
    <m/>
    <n v="0"/>
    <m/>
    <n v="0.29183591418733279"/>
    <n v="44.81029242644405"/>
    <n v="50.945499302883334"/>
    <n v="100"/>
    <n v="6.5080079641815392"/>
    <n v="15.415170504395693"/>
    <n v="55.955718204355087"/>
    <n v="60.635241243300896"/>
    <m/>
    <n v="2024"/>
    <n v="3"/>
    <d v="2025-11-04T00:00:00"/>
    <x v="23"/>
    <x v="74"/>
  </r>
  <r>
    <n v="2025"/>
    <n v="9"/>
    <n v="201.1"/>
    <x v="67"/>
    <s v="Vida Individual"/>
    <n v="201.1"/>
    <m/>
    <m/>
    <x v="74"/>
    <n v="237940342.15414003"/>
    <n v="211843669.84490997"/>
    <n v="306609184.09543002"/>
    <n v="272836349.24158001"/>
    <n v="117088322.10185002"/>
    <n v="108945740.33867998"/>
    <n v="156580836.24460998"/>
    <n v="140959730.14539"/>
    <n v="0"/>
    <n v="0"/>
    <n v="0"/>
    <n v="0"/>
    <n v="10825.8928"/>
    <n v="5274.1395999999995"/>
    <n v="116604298.4235"/>
    <n v="108637199.54034001"/>
    <n v="107941207.83453"/>
    <n v="95320639.67809999"/>
    <n v="118300490.90911001"/>
    <n v="106417141.75199001"/>
    <n v="83215433.648289993"/>
    <n v="77593920.880520001"/>
    <n v="36424417.59674"/>
    <n v="27832607.212400001"/>
    <s v="Vida Individual"/>
    <s v="Vida"/>
    <s v="Vida"/>
    <x v="35"/>
    <x v="1"/>
    <n v="611523218.21448016"/>
    <n v="551949345.22935987"/>
    <n v="770211891.61088026"/>
    <n v="686509089.51392007"/>
    <n v="736376107.87258017"/>
    <n v="657385268.86126006"/>
    <n v="237940342.15414003"/>
    <n v="211843669.84491"/>
    <n v="117088322.10185003"/>
    <n v="108945740.33868003"/>
    <n v="310172917.02149999"/>
    <n v="281204124.24693006"/>
    <n v="100"/>
    <n v="99.999999999999986"/>
    <n v="26096672.309230059"/>
    <n v="12.318835076986412"/>
    <n v="76.712159281671561"/>
    <n v="75.334481815382787"/>
    <n v="38.909453487126136"/>
    <n v="38.380998487620154"/>
    <n v="30.892841923862452"/>
    <n v="32.312338709842059"/>
    <n v="30.858101237218143"/>
    <n v="32.225192726309658"/>
    <n v="49.718551229313533"/>
    <n v="34.973234422930368"/>
    <n v="15.308214347756092"/>
    <n v="11883349.157120004"/>
    <n v="11.166762197780766"/>
    <n v="5621512.7677699924"/>
    <n v="7.2447850346756715"/>
    <n v="8591810.3843399994"/>
    <n v="30.869585155185074"/>
    <n v="7.4739790081348456"/>
    <n v="49.209108905962275"/>
    <n v="51.427423070247414"/>
    <n v="99.999999999999986"/>
    <n v="7.3336747604595409"/>
    <n v="13.240121131215599"/>
    <n v="108.02574916731542"/>
    <n v="113.97027958185168"/>
    <m/>
    <n v="2024"/>
    <n v="3"/>
    <d v="2025-11-04T00:00:00"/>
    <x v="35"/>
    <x v="74"/>
  </r>
  <r>
    <n v="2025"/>
    <n v="9"/>
    <n v="201.1"/>
    <x v="67"/>
    <s v="Vida Total"/>
    <n v="201.1"/>
    <m/>
    <m/>
    <x v="74"/>
    <n v="311861035.33651996"/>
    <n v="282737917.87033999"/>
    <n v="405017701.70087004"/>
    <n v="367443018.92872"/>
    <n v="162873465.04233998"/>
    <n v="151002766.76716"/>
    <n v="216853609.45415005"/>
    <n v="197400990.56040996"/>
    <n v="0"/>
    <n v="0"/>
    <n v="0"/>
    <n v="0"/>
    <n v="990577.34211999993"/>
    <n v="1003273.5488699999"/>
    <n v="155089477.33902001"/>
    <n v="144312584.44048002"/>
    <n v="169016404.42002997"/>
    <n v="152118479.76298994"/>
    <n v="159551027.94873998"/>
    <n v="143097065.20514002"/>
    <n v="111109948.5458"/>
    <n v="106313026.54936999"/>
    <n v="41200058.84198001"/>
    <n v="33327826.115829993"/>
    <s v="Vida Total"/>
    <s v="Totales"/>
    <s v="Vida Total"/>
    <x v="36"/>
    <x v="1"/>
    <n v="638424490.07404006"/>
    <n v="569621176.46413994"/>
    <n v="770211891.61088026"/>
    <n v="686509089.51392007"/>
    <n v="736376107.87258017"/>
    <n v="657385268.86126006"/>
    <n v="311861035.33652008"/>
    <n v="282737917.87033993"/>
    <n v="162873465.04233998"/>
    <n v="151002766.76715994"/>
    <n v="311861035.33651996"/>
    <n v="282737917.87033999"/>
    <n v="99.999999999999972"/>
    <n v="100.00000000000003"/>
    <n v="29123117.466179967"/>
    <n v="10.300393270751695"/>
    <n v="100"/>
    <n v="100"/>
    <n v="48.848538893041599"/>
    <n v="49.636131792958288"/>
    <n v="40.490290884015032"/>
    <n v="42.350781346980263"/>
    <n v="41.184876091084448"/>
    <n v="43.009469676755309"/>
    <n v="51.160937042543054"/>
    <n v="35.628031705180653"/>
    <n v="13.211031252276269"/>
    <n v="16453962.743599951"/>
    <n v="11.498462753245153"/>
    <n v="4796921.9964300096"/>
    <n v="4.5120735926019284"/>
    <n v="7872232.7261500172"/>
    <n v="23.62060069201717"/>
    <n v="7.8612455449138308"/>
    <n v="52.22629523646264"/>
    <n v="53.407327854910477"/>
    <n v="100"/>
    <n v="7.4677429832772368"/>
    <n v="11.108397009599402"/>
    <n v="91.760014580360178"/>
    <n v="94.868542379156054"/>
    <m/>
    <n v="2024"/>
    <n v="3"/>
    <d v="2025-11-04T00:00:00"/>
    <x v="36"/>
    <x v="74"/>
  </r>
  <r>
    <n v="2025"/>
    <n v="9"/>
    <n v="201.1"/>
    <x v="67"/>
    <s v="Vida Gpo y Col"/>
    <n v="201.1"/>
    <m/>
    <m/>
    <x v="74"/>
    <n v="73920693.182379991"/>
    <n v="70894248.025429979"/>
    <n v="98408517.605440021"/>
    <n v="94606669.687140018"/>
    <n v="45785142.94049"/>
    <n v="42057026.428479999"/>
    <n v="60272773.209539987"/>
    <n v="56441260.415020011"/>
    <n v="0"/>
    <n v="0"/>
    <n v="0"/>
    <n v="0"/>
    <n v="979751.44932000013"/>
    <n v="997999.40927000006"/>
    <n v="38485178.915519997"/>
    <n v="35675384.900140002"/>
    <n v="61075196.58549998"/>
    <n v="56797840.084889986"/>
    <n v="41250537.039630003"/>
    <n v="36679923.453150004"/>
    <n v="27894514.89751"/>
    <n v="28719105.668849997"/>
    <n v="4775641.2452400001"/>
    <n v="5495218.9034299999"/>
    <s v="Vida Gpo y Col"/>
    <s v="Vida"/>
    <s v="Vida"/>
    <x v="37"/>
    <x v="1"/>
    <n v="638424490.07404006"/>
    <n v="569621176.46413994"/>
    <n v="770211891.61088026"/>
    <n v="686509089.51392007"/>
    <n v="736376107.87258017"/>
    <n v="657385268.86126006"/>
    <n v="73920693.182379976"/>
    <n v="70894248.025429994"/>
    <n v="45785142.94049"/>
    <n v="42057026.428480007"/>
    <n v="311861035.33651996"/>
    <n v="282737917.87033993"/>
    <n v="100.00000000000003"/>
    <n v="99.999999999999972"/>
    <n v="3026445.1569500118"/>
    <n v="4.268957272618823"/>
    <n v="23.703087210819515"/>
    <n v="25.074191873316824"/>
    <n v="11.57861177502874"/>
    <n v="12.445858924258774"/>
    <n v="9.5974489601525867"/>
    <n v="10.038442637138216"/>
    <n v="10.326774853866299"/>
    <n v="10.784276950445641"/>
    <n v="55.8037746451526"/>
    <n v="37.735732305279633"/>
    <n v="6.4604930495678046"/>
    <n v="4570613.5864799991"/>
    <n v="12.460804593329877"/>
    <n v="-824590.77133999765"/>
    <n v="-2.8712271922672894"/>
    <n v="-719577.65818999987"/>
    <n v="-13.094613168928626"/>
    <n v="8.8644320072172498"/>
    <n v="61.938194799563263"/>
    <n v="59.323608896160408"/>
    <n v="100"/>
    <n v="7.8760019639450896"/>
    <n v="7.5308435923215677"/>
    <n v="63.012779437629938"/>
    <n v="62.811164732355337"/>
    <m/>
    <n v="2024"/>
    <n v="3"/>
    <d v="2025-11-04T00:00:00"/>
    <x v="37"/>
    <x v="74"/>
  </r>
  <r>
    <n v="2025"/>
    <n v="9"/>
    <n v="201.1"/>
    <x v="67"/>
    <s v="Total General Sin Pensiones"/>
    <n v="201.1"/>
    <m/>
    <m/>
    <x v="74"/>
    <n v="736376107.87258041"/>
    <n v="657385268.86126006"/>
    <n v="955031483.65369999"/>
    <n v="847992088.97964013"/>
    <n v="388158878.08341002"/>
    <n v="368517055.66387975"/>
    <n v="517221090.42442"/>
    <n v="532926505.34402996"/>
    <n v="0"/>
    <n v="0"/>
    <n v="0"/>
    <n v="0"/>
    <n v="1707780.9205600007"/>
    <n v="1335444.9874200001"/>
    <n v="341192111.01999986"/>
    <n v="318365141.01376003"/>
    <n v="465154368.07008994"/>
    <n v="411841755.38968986"/>
    <n v="159551027.94873992"/>
    <n v="143097065.20513999"/>
    <n v="111109948.54580002"/>
    <n v="106313026.54937002"/>
    <n v="41200058.841979995"/>
    <n v="33327826.115829997"/>
    <s v="Total General Sin Pensiones"/>
    <s v="Totales"/>
    <s v="Total General Sin Pensiones"/>
    <x v="25"/>
    <x v="1"/>
    <n v="736376107.87258041"/>
    <n v="657385268.86126006"/>
    <n v="770211891.61088026"/>
    <n v="686509089.51392007"/>
    <n v="736376107.87258017"/>
    <n v="657385268.86126006"/>
    <n v="736376107.87258017"/>
    <n v="657385268.86126006"/>
    <n v="388158878.08341002"/>
    <n v="368517055.66387999"/>
    <n v="736376107.87258041"/>
    <n v="657385268.86126006"/>
    <n v="100.00000000000003"/>
    <n v="100"/>
    <n v="78990839.011320353"/>
    <n v="12.015912548230713"/>
    <n v="100"/>
    <n v="100"/>
    <n v="100"/>
    <n v="100"/>
    <n v="95.606951267977308"/>
    <n v="100.00000000000003"/>
    <n v="95.757693365242829"/>
    <n v="100"/>
    <n v="21.667056581953638"/>
    <n v="15.088749805693869"/>
    <n v="5.5949749593327516"/>
    <n v="16453962.743599921"/>
    <n v="11.498462753245132"/>
    <n v="4796921.9964299947"/>
    <n v="4.5120735926019284"/>
    <n v="7872232.7261499986"/>
    <n v="23.620600692017103"/>
    <n v="5.3299629196661646"/>
    <n v="52.712041297050817"/>
    <n v="56.058003292686287"/>
    <n v="100"/>
    <n v="7.170059490041103"/>
    <n v="12.944926536153423"/>
    <n v="73.350297114395516"/>
    <n v="77.302783617100431"/>
    <m/>
    <n v="2024"/>
    <n v="3"/>
    <d v="2025-11-04T00:00:00"/>
    <x v="25"/>
    <x v="74"/>
  </r>
  <r>
    <n v="2025"/>
    <n v="9"/>
    <n v="201.1"/>
    <x v="67"/>
    <s v="Total General"/>
    <n v="201.1"/>
    <m/>
    <m/>
    <x v="74"/>
    <n v="770211891.61088002"/>
    <n v="686509089.51391983"/>
    <n v="998331524.6159097"/>
    <n v="885113410.98447025"/>
    <n v="414187189.75592005"/>
    <n v="392042358.71284992"/>
    <n v="551429968.1100502"/>
    <n v="563891297.43117011"/>
    <n v="0"/>
    <n v="0"/>
    <n v="0"/>
    <n v="0"/>
    <n v="1707780.92056"/>
    <n v="1335444.9874200004"/>
    <n v="367220422.69250995"/>
    <n v="341890444.06273001"/>
    <n v="464212700.2564702"/>
    <n v="406670517.71279007"/>
    <n v="159551027.94873995"/>
    <n v="143097065.20513999"/>
    <n v="111109948.5458"/>
    <n v="106313026.54937002"/>
    <n v="75038217.128770009"/>
    <n v="62471868.346940011"/>
    <s v="Total General"/>
    <s v="Totales"/>
    <s v="Total General"/>
    <x v="26"/>
    <x v="1"/>
    <n v="770211891.61088002"/>
    <n v="686509089.51391983"/>
    <n v="770211891.61088026"/>
    <n v="686509089.51392007"/>
    <n v="736376107.87258017"/>
    <n v="657385268.86126006"/>
    <n v="770211891.61088026"/>
    <n v="686509089.51392007"/>
    <n v="414187189.75591999"/>
    <n v="392042358.71284997"/>
    <n v="770211891.61088002"/>
    <n v="686509089.51391983"/>
    <n v="99.999999999999972"/>
    <n v="99.999999999999972"/>
    <n v="83702802.096960187"/>
    <n v="12.192526417417969"/>
    <n v="100"/>
    <n v="100"/>
    <n v="100"/>
    <n v="100"/>
    <n v="99.999999999999972"/>
    <n v="104.59490515465701"/>
    <n v="99.999999999999972"/>
    <n v="104.43025148754987"/>
    <n v="20.715212227513479"/>
    <n v="14.425893673676752"/>
    <n v="9.7425420129296274"/>
    <n v="16453962.743599951"/>
    <n v="11.498462753245153"/>
    <n v="4796921.9964299798"/>
    <n v="4.5120735926019062"/>
    <n v="12566348.781829998"/>
    <n v="20.115212037588304"/>
    <n v="5.648581218564197"/>
    <n v="53.77574590411183"/>
    <n v="57.106652293625714"/>
    <n v="100.00000000000003"/>
    <n v="7.408799827447754"/>
    <n v="14.149583025420863"/>
    <n v="79.106069801542802"/>
    <n v="84.070624540377722"/>
    <m/>
    <n v="2024"/>
    <n v="3"/>
    <d v="2025-11-04T00:00:00"/>
    <x v="26"/>
    <x v="74"/>
  </r>
  <r>
    <n v="2025"/>
    <n v="9"/>
    <n v="5.0999999999999996"/>
    <x v="68"/>
    <s v="Incendio"/>
    <n v="5.0999999999999996"/>
    <m/>
    <m/>
    <x v="75"/>
    <n v="12993695.092499999"/>
    <n v="9586770.8161500003"/>
    <n v="14335981.825459998"/>
    <n v="10941903.603880001"/>
    <n v="5183877.6239000009"/>
    <n v="7308316.911609997"/>
    <n v="5245223.9780199993"/>
    <n v="8570843.0961500015"/>
    <n v="0"/>
    <n v="0"/>
    <n v="0"/>
    <n v="0"/>
    <n v="1512.5705600000001"/>
    <n v="1118.4819299999999"/>
    <n v="2056650.7520399997"/>
    <n v="1519731.70245"/>
    <n v="3271050.5477200001"/>
    <n v="2436289.2973199999"/>
    <n v="0"/>
    <n v="0"/>
    <n v="0"/>
    <n v="0"/>
    <n v="0"/>
    <n v="0"/>
    <s v="Incendio"/>
    <s v="Daños Sin Autos"/>
    <s v="Incendio"/>
    <x v="0"/>
    <x v="1"/>
    <n v="150649989.09713"/>
    <n v="125386960.5926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47.293855877418309"/>
    <n v="41.480809564879436"/>
    <n v="3406924.276349999"/>
    <n v="35.53776700920659"/>
    <m/>
    <m/>
    <n v="8.6250886378242289"/>
    <n v="7.6457478280361331"/>
    <n v="1.6870286260218585"/>
    <n v="1.7645459913194768"/>
    <n v="1.3964521318920735"/>
    <n v="1.4583184732381447"/>
    <m/>
    <m/>
    <m/>
    <n v="0"/>
    <m/>
    <n v="0"/>
    <m/>
    <n v="0"/>
    <m/>
    <n v="-29.068789892445835"/>
    <n v="39.895330673813881"/>
    <n v="76.233353772245295"/>
    <n v="31.872822526147988"/>
    <n v="35.329857811376719"/>
    <n v="34.263634097899029"/>
    <n v="62.874318878182244"/>
    <n v="62.378950813507906"/>
    <m/>
    <n v="2024"/>
    <n v="3"/>
    <d v="2025-11-04T00:00:00"/>
    <x v="0"/>
    <x v="75"/>
  </r>
  <r>
    <n v="2025"/>
    <n v="9"/>
    <n v="5.0999999999999996"/>
    <x v="68"/>
    <s v="AyA Agricola"/>
    <n v="5.0999999999999996"/>
    <m/>
    <m/>
    <x v="75"/>
    <n v="240513.29511000004"/>
    <n v="252541.21503999998"/>
    <n v="435084.15077000007"/>
    <n v="431023.71497000003"/>
    <n v="217250.45597000001"/>
    <n v="207377.89388000002"/>
    <n v="295541.11887000006"/>
    <n v="236367.93223000003"/>
    <n v="0"/>
    <n v="0"/>
    <n v="0"/>
    <n v="0"/>
    <n v="7.0613000000000001"/>
    <n v="21.548209999999997"/>
    <n v="78520.606670000008"/>
    <n v="44966.746920000005"/>
    <n v="72430.970539999995"/>
    <n v="68945.798479999998"/>
    <n v="0"/>
    <n v="0"/>
    <n v="0"/>
    <n v="0"/>
    <n v="0"/>
    <n v="0"/>
    <s v="AyA Agricola"/>
    <s v="Daños Sin Autos"/>
    <s v="Agricola y de Animales"/>
    <x v="42"/>
    <x v="1"/>
    <n v="83459968.741809994"/>
    <n v="68309693.879429996"/>
    <n v="770211891.61088026"/>
    <n v="686509089.51392007"/>
    <n v="736376107.87258017"/>
    <n v="657385268.86126006"/>
    <n v="243942.288"/>
    <n v="252346.48006999999"/>
    <n v="239761.25995000004"/>
    <n v="226642.48680000001"/>
    <n v="266239.08033000003"/>
    <n v="256323.49888999999"/>
    <n v="98.594342572535041"/>
    <n v="100.07716967953981"/>
    <n v="-12027.919929999945"/>
    <n v="-4.7627552310995469"/>
    <n v="90.337336957401888"/>
    <n v="98.524410026244553"/>
    <n v="0.28817803161902317"/>
    <n v="0.36970040516613611"/>
    <n v="3.1226899731056093E-2"/>
    <n v="3.2661746156437979E-2"/>
    <n v="3.678628861546622E-2"/>
    <n v="3.8416013714067318E-2"/>
    <m/>
    <m/>
    <m/>
    <n v="0"/>
    <m/>
    <n v="0"/>
    <m/>
    <n v="0"/>
    <m/>
    <n v="4.7606627231506105"/>
    <n v="90.327836500946589"/>
    <n v="82.116455267372274"/>
    <n v="90.611158789916928"/>
    <n v="74.619273236944224"/>
    <n v="5.0549448071313341"/>
    <n v="108.40750315037822"/>
    <n v="65.220430992679113"/>
    <m/>
    <n v="2024"/>
    <n v="3"/>
    <d v="2025-11-04T00:00:00"/>
    <x v="42"/>
    <x v="75"/>
  </r>
  <r>
    <n v="2025"/>
    <n v="9"/>
    <n v="5.0999999999999996"/>
    <x v="68"/>
    <s v="AyA Otros"/>
    <n v="5.0999999999999996"/>
    <m/>
    <m/>
    <x v="75"/>
    <n v="90.905000000000001"/>
    <n v="87.405000000000001"/>
    <n v="90.905000000000001"/>
    <n v="87.405000000000001"/>
    <n v="-1009.1711299999999"/>
    <n v="-298.79939999999999"/>
    <n v="-1243.28169"/>
    <n v="79.785529999999966"/>
    <n v="0"/>
    <n v="0"/>
    <n v="0"/>
    <n v="0"/>
    <n v="-1010.4783"/>
    <n v="-297.93128000000002"/>
    <n v="-1010.01996"/>
    <n v="-303.04124999999999"/>
    <n v="7714.3574399999998"/>
    <n v="5247.2930699999988"/>
    <n v="0"/>
    <n v="0"/>
    <n v="0"/>
    <n v="0"/>
    <n v="0"/>
    <n v="0"/>
    <s v="AyA Otros"/>
    <s v="Daños Sin Autos"/>
    <s v="Agricola y de Animales"/>
    <x v="39"/>
    <x v="1"/>
    <n v="16340379.345279999"/>
    <n v="8746523.3832200002"/>
    <n v="770211891.61088026"/>
    <n v="686509089.51392007"/>
    <n v="736376107.87258017"/>
    <n v="657385268.86126006"/>
    <n v="90.905000000000001"/>
    <n v="87.405000000000001"/>
    <n v="-1009.1711299999999"/>
    <n v="-298.79939999999999"/>
    <n v="282826.88571"/>
    <n v="171154.04798"/>
    <n v="100"/>
    <n v="100"/>
    <n v="3.5"/>
    <n v="4.0043475773697157"/>
    <n v="3.2141569487566524E-2"/>
    <n v="5.1068029667760827E-2"/>
    <n v="5.5632123391467271E-4"/>
    <n v="9.9931133972252844E-4"/>
    <n v="1.1802596271251319E-5"/>
    <n v="1.2344914375702405E-5"/>
    <n v="1.2731805206233579E-5"/>
    <n v="1.3295856195774697E-5"/>
    <m/>
    <m/>
    <m/>
    <n v="0"/>
    <m/>
    <n v="0"/>
    <m/>
    <n v="0"/>
    <m/>
    <n v="237.74202023163363"/>
    <n v="-1110.1381992189647"/>
    <n v="-341.85618671700706"/>
    <n v="100"/>
    <n v="233.29454653450642"/>
    <n v="47.015943975090416"/>
    <n v="-13.092729600043008"/>
    <n v="-5.7751920077145611"/>
    <m/>
    <n v="2024"/>
    <n v="3"/>
    <d v="2025-11-04T00:00:00"/>
    <x v="39"/>
    <x v="75"/>
  </r>
  <r>
    <n v="2025"/>
    <n v="9"/>
    <n v="5.0999999999999996"/>
    <x v="68"/>
    <s v="AyA Pecuario"/>
    <n v="5.0999999999999996"/>
    <m/>
    <m/>
    <x v="75"/>
    <n v="122810.53706999999"/>
    <n v="4200.0141899999999"/>
    <n v="125725.70269999999"/>
    <n v="6338.9046799999978"/>
    <n v="20794.376749999999"/>
    <n v="-6126.4596399999991"/>
    <n v="56038.458700000003"/>
    <n v="2307.2128999999977"/>
    <n v="0"/>
    <n v="0"/>
    <n v="0"/>
    <n v="0"/>
    <n v="-672.60627999999997"/>
    <n v="-32607.215840000001"/>
    <n v="13189.815649999999"/>
    <n v="-25195.377220000002"/>
    <n v="87319.689010000002"/>
    <n v="43560.470430000001"/>
    <n v="0"/>
    <n v="0"/>
    <n v="0"/>
    <n v="0"/>
    <n v="0"/>
    <n v="0"/>
    <s v="AyA Pecuario"/>
    <s v="Daños Sin Autos"/>
    <s v="Agricola y de Animales"/>
    <x v="41"/>
    <x v="1"/>
    <n v="47028189.991239995"/>
    <n v="34426822.80652"/>
    <n v="770211891.61088026"/>
    <n v="686509089.51392007"/>
    <n v="736376107.87258017"/>
    <n v="657385268.86126006"/>
    <n v="122810.53707000001"/>
    <n v="4200.0141899999999"/>
    <n v="20794.376750000003"/>
    <n v="-6126.4596399999982"/>
    <n v="309936.80498000002"/>
    <n v="204283.78217999998"/>
    <n v="99.999999999999986"/>
    <n v="100"/>
    <n v="118610.52287999999"/>
    <n v="2824.0505273150043"/>
    <n v="39.624379904776028"/>
    <n v="2.0559704471788431"/>
    <n v="0.26114238522230193"/>
    <n v="1.2199830967859662E-2"/>
    <n v="1.5945032582286495E-2"/>
    <n v="1.6677691706321721E-2"/>
    <n v="6.1179294697668207E-4"/>
    <n v="6.3889691311084205E-4"/>
    <m/>
    <m/>
    <m/>
    <n v="0"/>
    <m/>
    <n v="0"/>
    <m/>
    <n v="0"/>
    <m/>
    <n v="-439.41914208056386"/>
    <n v="16.932078668581628"/>
    <n v="-145.86759384258175"/>
    <n v="99.999999999999972"/>
    <n v="-152.35014159474449"/>
    <n v="100.45625804321689"/>
    <n v="15.105202274013457"/>
    <n v="-57.840002578686565"/>
    <m/>
    <n v="2024"/>
    <n v="3"/>
    <d v="2025-11-04T00:00:00"/>
    <x v="41"/>
    <x v="75"/>
  </r>
  <r>
    <n v="2025"/>
    <n v="9"/>
    <n v="5.0999999999999996"/>
    <x v="68"/>
    <s v="Agricola y de Animales"/>
    <n v="5.0999999999999996"/>
    <m/>
    <m/>
    <x v="75"/>
    <n v="344757.98247000005"/>
    <n v="240657.36126000001"/>
    <n v="542244.00376000011"/>
    <n v="421810.45716000005"/>
    <n v="259351.48006000003"/>
    <n v="217492.56034999999"/>
    <n v="369973.28689000005"/>
    <n v="254478.06515000001"/>
    <n v="0"/>
    <n v="0"/>
    <n v="0"/>
    <n v="0"/>
    <n v="9932.1047400000007"/>
    <n v="-33871.016020000003"/>
    <n v="165928.89396000002"/>
    <n v="87983.167130000002"/>
    <n v="340790.42743000004"/>
    <n v="322215.92394999997"/>
    <n v="0"/>
    <n v="0"/>
    <n v="0"/>
    <n v="0"/>
    <n v="0"/>
    <n v="0"/>
    <s v="Agricola y de Animales"/>
    <s v="Daños Sin Autos"/>
    <s v="Agricola y de Animales"/>
    <x v="40"/>
    <x v="1"/>
    <n v="51899215.232540004"/>
    <n v="39019118.819589995"/>
    <n v="770211891.61088026"/>
    <n v="686509089.51392007"/>
    <n v="736376107.87258017"/>
    <n v="657385268.86126006"/>
    <n v="366843.73006999999"/>
    <n v="256633.89926000001"/>
    <n v="259546.46557000003"/>
    <n v="220217.22775999998"/>
    <n v="344757.98247000005"/>
    <n v="240657.36126000001"/>
    <n v="93.979521581086971"/>
    <n v="93.774580035580598"/>
    <n v="104100.62121000004"/>
    <n v="43.256778294652889"/>
    <n v="100"/>
    <n v="100"/>
    <n v="0.66428361377965905"/>
    <n v="0.61676780137632226"/>
    <n v="4.4761446327314783E-2"/>
    <n v="4.6818192331907614E-2"/>
    <n v="3.5055233053126279E-2"/>
    <n v="3.6608268036926496E-2"/>
    <m/>
    <m/>
    <m/>
    <n v="0"/>
    <m/>
    <n v="0"/>
    <m/>
    <n v="0"/>
    <m/>
    <n v="19.246138646139688"/>
    <n v="75.227113873300425"/>
    <n v="90.374364287584214"/>
    <n v="99.92487452696696"/>
    <n v="88.591635619153024"/>
    <n v="5.764613757227699"/>
    <n v="48.689423353618871"/>
    <n v="27.305654559658834"/>
    <m/>
    <n v="2024"/>
    <n v="3"/>
    <d v="2025-11-04T00:00:00"/>
    <x v="40"/>
    <x v="75"/>
  </r>
  <r>
    <n v="2025"/>
    <n v="9"/>
    <n v="5.0999999999999996"/>
    <x v="68"/>
    <s v="Credito a la Vivienda"/>
    <n v="5.0999999999999996"/>
    <m/>
    <m/>
    <x v="75"/>
    <n v="483986.32531999995"/>
    <n v="469015.02191999997"/>
    <n v="642751.54680999997"/>
    <n v="614570.90760000004"/>
    <n v="281362.05818000005"/>
    <n v="150068.56199000002"/>
    <n v="335897.29096000001"/>
    <n v="125893.60212"/>
    <n v="0"/>
    <n v="0"/>
    <n v="0"/>
    <n v="0"/>
    <n v="0"/>
    <n v="0"/>
    <n v="281405.13105000003"/>
    <n v="143727.81007999997"/>
    <n v="516777.68977"/>
    <n v="449646.44380000001"/>
    <n v="0"/>
    <n v="0"/>
    <n v="0"/>
    <n v="0"/>
    <n v="0"/>
    <n v="0"/>
    <s v="Credito a la Vivienda"/>
    <s v="Daños Sin Autos"/>
    <s v="Credito a la Vivienda"/>
    <x v="56"/>
    <x v="1"/>
    <n v="483986.32531999995"/>
    <n v="469015.02191999997"/>
    <n v="770211891.61088026"/>
    <n v="686509089.51392007"/>
    <n v="736376107.87258017"/>
    <n v="657385268.86126006"/>
    <n v="483986.32531999995"/>
    <n v="469015.02191999997"/>
    <n v="281362.05818000005"/>
    <n v="150068.56199000002"/>
    <n v="483986.32531999995"/>
    <n v="469015.02191999997"/>
    <n v="100"/>
    <n v="100"/>
    <n v="14971.303399999975"/>
    <n v="3.1920733239443333"/>
    <n v="100"/>
    <n v="100"/>
    <n v="100"/>
    <n v="100"/>
    <n v="6.2838074897513446E-2"/>
    <n v="6.5725424840066535E-2"/>
    <n v="6.8318836426781201E-2"/>
    <n v="7.1345532693855462E-2"/>
    <m/>
    <m/>
    <m/>
    <n v="0"/>
    <m/>
    <n v="0"/>
    <m/>
    <n v="0"/>
    <m/>
    <n v="87.489007990060514"/>
    <n v="58.134299144499657"/>
    <n v="31.996536353071704"/>
    <n v="100"/>
    <n v="95.790314270681392"/>
    <n v="14.929784699878468"/>
    <n v="54.453808014669477"/>
    <n v="31.964627333721161"/>
    <m/>
    <n v="2024"/>
    <n v="3"/>
    <d v="2025-11-04T00:00:00"/>
    <x v="56"/>
    <x v="75"/>
  </r>
  <r>
    <n v="2025"/>
    <n v="9"/>
    <n v="5.0999999999999996"/>
    <x v="68"/>
    <s v="Credito"/>
    <n v="5.0999999999999996"/>
    <m/>
    <m/>
    <x v="75"/>
    <n v="1810044.4083199999"/>
    <n v="1458533.2667600003"/>
    <n v="2066668.42068"/>
    <n v="1675387.6313500004"/>
    <n v="1082737.7908399999"/>
    <n v="410807.17765999999"/>
    <n v="1540567.9343500002"/>
    <n v="635257.67466999998"/>
    <n v="0"/>
    <n v="0"/>
    <n v="0"/>
    <n v="0"/>
    <n v="-1564.21405"/>
    <n v="10835.397300000001"/>
    <n v="99822.734570000015"/>
    <n v="70119.076419999998"/>
    <n v="248637.94785"/>
    <n v="236456.36809999999"/>
    <n v="0"/>
    <n v="0"/>
    <n v="0"/>
    <n v="0"/>
    <n v="0"/>
    <n v="0"/>
    <s v="Credito"/>
    <s v="Daños Sin Autos"/>
    <s v="Credito"/>
    <x v="1"/>
    <x v="1"/>
    <n v="10392120.52283"/>
    <n v="9042598.3660400007"/>
    <n v="770211891.61088026"/>
    <n v="686509089.51392007"/>
    <n v="736376107.87258017"/>
    <n v="657385268.86126006"/>
    <n v="1810044.4083199999"/>
    <n v="1458533.26676"/>
    <n v="1082737.7908399999"/>
    <n v="410807.17765999993"/>
    <n v="1810044.4083199999"/>
    <n v="1458533.2667600003"/>
    <n v="100"/>
    <n v="100.00000000000003"/>
    <n v="351511.14155999967"/>
    <n v="24.100317049390995"/>
    <n v="100"/>
    <n v="100"/>
    <n v="17.417469363866513"/>
    <n v="16.129581429134419"/>
    <n v="0.23500603250026872"/>
    <n v="0.24580433680137861"/>
    <n v="0.21245651208969554"/>
    <n v="0.22186886987694593"/>
    <m/>
    <m/>
    <m/>
    <n v="0"/>
    <m/>
    <n v="0"/>
    <m/>
    <n v="0"/>
    <m/>
    <n v="163.56350368739561"/>
    <n v="59.818299808729414"/>
    <n v="28.165773590654602"/>
    <n v="100"/>
    <n v="42.361736158760465"/>
    <n v="5.1517241205566888"/>
    <n v="40.147827567424166"/>
    <n v="29.654128997847867"/>
    <m/>
    <n v="2024"/>
    <n v="3"/>
    <d v="2025-11-04T00:00:00"/>
    <x v="1"/>
    <x v="75"/>
  </r>
  <r>
    <n v="2025"/>
    <n v="9"/>
    <n v="5.0999999999999996"/>
    <x v="68"/>
    <s v="AP Individual"/>
    <n v="5.0999999999999996"/>
    <m/>
    <m/>
    <x v="75"/>
    <n v="2333893.0509299999"/>
    <n v="2229517.1174699999"/>
    <n v="3042704.2846400002"/>
    <n v="2684162.2503400003"/>
    <n v="213697.04741"/>
    <n v="196483.72967999999"/>
    <n v="261214.87853000005"/>
    <n v="233818.95766000001"/>
    <n v="0"/>
    <n v="0"/>
    <n v="0"/>
    <n v="0"/>
    <n v="16108.215410000001"/>
    <n v="-5137.2332200000001"/>
    <n v="180307.29022"/>
    <n v="155779.93345999997"/>
    <n v="1974569.2841299998"/>
    <n v="1821458.18093"/>
    <n v="0"/>
    <n v="0"/>
    <n v="0"/>
    <n v="0"/>
    <n v="0"/>
    <n v="0"/>
    <s v="AP Individual"/>
    <s v="Accidentes y Enfermedades"/>
    <s v="Accidentes Personales"/>
    <x v="4"/>
    <x v="1"/>
    <n v="168291722.05249003"/>
    <n v="155578962.09700999"/>
    <n v="770211891.61088026"/>
    <n v="686509089.51392007"/>
    <n v="736376107.87258017"/>
    <n v="657385268.86126006"/>
    <n v="2929566.2910799994"/>
    <n v="2813051.1417699996"/>
    <n v="332143.84261000005"/>
    <n v="315618.19761999999"/>
    <n v="3677965.0037400001"/>
    <n v="3566248.28088"/>
    <n v="79.666845499836711"/>
    <n v="79.25618856922614"/>
    <n v="104375.93345999997"/>
    <n v="4.6815488718222165"/>
    <n v="63.456097286318439"/>
    <n v="62.517159262950948"/>
    <n v="1.3868139338440313"/>
    <n v="1.4330453728569053"/>
    <n v="0.3030196075068014"/>
    <n v="0.31694307107175296"/>
    <n v="0.32476148553963069"/>
    <n v="0.33914923608373942"/>
    <m/>
    <m/>
    <m/>
    <n v="0"/>
    <m/>
    <n v="0"/>
    <m/>
    <n v="0"/>
    <m/>
    <n v="8.7606835222612034"/>
    <n v="9.1562484975413465"/>
    <n v="8.8128379073834964"/>
    <n v="64.338705101608923"/>
    <n v="15.744875617306619"/>
    <n v="8.4059631345378527"/>
    <n v="9.1314744774551606"/>
    <n v="8.5524847669278827"/>
    <m/>
    <n v="2024"/>
    <n v="3"/>
    <d v="2025-11-04T00:00:00"/>
    <x v="4"/>
    <x v="75"/>
  </r>
  <r>
    <n v="2025"/>
    <n v="9"/>
    <n v="5.0999999999999996"/>
    <x v="68"/>
    <s v="Accidentes Personales"/>
    <n v="5.0999999999999996"/>
    <m/>
    <m/>
    <x v="75"/>
    <n v="3067490.8354099998"/>
    <n v="3043698.53199"/>
    <n v="4053850.9564"/>
    <n v="3684860.79966"/>
    <n v="476901.09693000012"/>
    <n v="420286.90458999993"/>
    <n v="614362.06015999988"/>
    <n v="515534.55628999998"/>
    <n v="0"/>
    <n v="0"/>
    <n v="0"/>
    <n v="0"/>
    <n v="7521.2563599999994"/>
    <n v="10458.431910000001"/>
    <n v="212332.43137000001"/>
    <n v="241660.34580000001"/>
    <n v="2289392.9957900001"/>
    <n v="2191162.33684"/>
    <n v="0"/>
    <n v="0"/>
    <n v="0"/>
    <n v="0"/>
    <n v="0"/>
    <n v="0"/>
    <s v="Accidentes Personales"/>
    <s v="Accidentes y Enfermedades"/>
    <s v="Accidentes Personales"/>
    <x v="5"/>
    <x v="1"/>
    <n v="158041482.75443998"/>
    <n v="145704871.71265998"/>
    <n v="770211891.61088026"/>
    <n v="686509089.51392007"/>
    <n v="736376107.87258017"/>
    <n v="657385268.86126006"/>
    <n v="5244412.8470900012"/>
    <n v="5071348.0979000004"/>
    <n v="1202481.4765700002"/>
    <n v="1153504.7586699999"/>
    <n v="3708098.8274699999"/>
    <n v="3636179.1098300004"/>
    <n v="58.490643754563997"/>
    <n v="60.017543131191651"/>
    <n v="23792.303419999778"/>
    <n v="0.7816905376776706"/>
    <n v="82.724085255918581"/>
    <n v="83.705957271513498"/>
    <n v="1.9409403037404891"/>
    <n v="2.08894767636348"/>
    <n v="0.39826583681984112"/>
    <n v="0.41656577428511399"/>
    <n v="0.44335881031743923"/>
    <n v="0.46300072060671121"/>
    <m/>
    <m/>
    <m/>
    <n v="0"/>
    <m/>
    <n v="0"/>
    <m/>
    <n v="0"/>
    <m/>
    <n v="13.47036791337306"/>
    <n v="15.54694447412286"/>
    <n v="13.808427482967975"/>
    <n v="39.659745802515758"/>
    <n v="-12.136006150662393"/>
    <n v="4.4830388556086564"/>
    <n v="9.2746169731654362"/>
    <n v="11.028865444470544"/>
    <m/>
    <n v="2024"/>
    <n v="3"/>
    <d v="2025-11-04T00:00:00"/>
    <x v="5"/>
    <x v="75"/>
  </r>
  <r>
    <n v="2025"/>
    <n v="9"/>
    <n v="5.0999999999999996"/>
    <x v="68"/>
    <s v="RC Viajero"/>
    <n v="5.0999999999999996"/>
    <m/>
    <m/>
    <x v="75"/>
    <n v="255426.01286000002"/>
    <n v="203227.02227999998"/>
    <n v="314097.58677000005"/>
    <n v="270154.57506999996"/>
    <n v="30329.433910000007"/>
    <n v="63023.358030000003"/>
    <n v="50025.380129999998"/>
    <n v="75741.095889999982"/>
    <n v="0"/>
    <n v="0"/>
    <n v="0"/>
    <n v="0"/>
    <n v="257.73417999999998"/>
    <n v="-93.87115"/>
    <n v="24053.889459999999"/>
    <n v="50748.363519999999"/>
    <n v="233214.90220000001"/>
    <n v="197999.4178"/>
    <n v="0"/>
    <n v="0"/>
    <n v="0"/>
    <n v="0"/>
    <n v="0"/>
    <n v="0"/>
    <s v="RC Viajero"/>
    <s v="Daños Sin Autos"/>
    <s v="Responsabilidad Civil y Riesgos Profesionales"/>
    <x v="32"/>
    <x v="1"/>
    <n v="135542257.82604"/>
    <n v="111671392.62417999"/>
    <n v="770211891.61088026"/>
    <n v="686509089.51392007"/>
    <n v="736376107.87258017"/>
    <n v="657385268.86126006"/>
    <n v="304582.73243999993"/>
    <n v="245659.01942999996"/>
    <n v="39777.686930000003"/>
    <n v="73049.030719999995"/>
    <n v="4235029.6423899997"/>
    <n v="2861885.7204200001"/>
    <n v="83.860963099842394"/>
    <n v="82.727278954196549"/>
    <n v="52198.990580000042"/>
    <n v="25.685063922297637"/>
    <n v="6.0312685961709755"/>
    <n v="7.1011578425352049"/>
    <n v="0.18844751220525138"/>
    <n v="0.18198664627022446"/>
    <n v="3.3163083515340495E-2"/>
    <n v="3.4686895749230097E-2"/>
    <n v="2.9602961619036104E-2"/>
    <n v="3.0914447266522285E-2"/>
    <m/>
    <m/>
    <m/>
    <n v="0"/>
    <m/>
    <n v="0"/>
    <m/>
    <n v="0"/>
    <m/>
    <n v="-51.875884024518705"/>
    <n v="11.874058389903963"/>
    <n v="31.011308104080936"/>
    <n v="76.247354360682536"/>
    <n v="-52.601645074682402"/>
    <n v="17.785650478816727"/>
    <n v="10.314044785770983"/>
    <n v="25.630561990470664"/>
    <m/>
    <n v="2024"/>
    <n v="3"/>
    <d v="2025-11-04T00:00:00"/>
    <x v="32"/>
    <x v="75"/>
  </r>
  <r>
    <n v="2025"/>
    <n v="9"/>
    <n v="5.0999999999999996"/>
    <x v="68"/>
    <s v="Salud Gpo y Col"/>
    <n v="5.0999999999999996"/>
    <m/>
    <m/>
    <x v="75"/>
    <n v="1388956.3811900001"/>
    <n v="1817614.62549"/>
    <n v="1740890.10843"/>
    <n v="2014597.3335500001"/>
    <n v="1288895.7811599995"/>
    <n v="1256682.0603799997"/>
    <n v="1742138.7961200001"/>
    <n v="1706343.01935"/>
    <n v="0"/>
    <n v="0"/>
    <n v="0"/>
    <n v="0"/>
    <n v="0"/>
    <n v="0"/>
    <n v="540137.65833999997"/>
    <n v="605894.90196000005"/>
    <n v="560860.35256999999"/>
    <n v="687896.84667999996"/>
    <n v="0"/>
    <n v="0"/>
    <n v="0"/>
    <n v="0"/>
    <n v="0"/>
    <n v="0"/>
    <s v="Salud Gpo y Col"/>
    <s v="Accidentes y Enfermedades"/>
    <s v="Salud"/>
    <x v="27"/>
    <x v="1"/>
    <n v="4767166.2493599998"/>
    <n v="4384678.8240099996"/>
    <n v="770211891.61088026"/>
    <n v="686509089.51392007"/>
    <n v="736376107.87258017"/>
    <n v="657385268.86126006"/>
    <n v="1419743.8582400002"/>
    <n v="1839872.5384300002"/>
    <n v="1307140.9823599996"/>
    <n v="1267208.4786499999"/>
    <n v="4767166.2493599998"/>
    <n v="4384678.8240099996"/>
    <n v="97.831476651840134"/>
    <n v="98.790247015752868"/>
    <n v="-428658.2442999999"/>
    <n v="-23.583560469229859"/>
    <n v="29.13589139830124"/>
    <n v="41.453768872122403"/>
    <n v="29.13589139830124"/>
    <n v="41.453768872122403"/>
    <n v="0.18033432050562478"/>
    <n v="0.18862051149415349"/>
    <n v="0.26476191695829615"/>
    <n v="0.27649153572280677"/>
    <m/>
    <m/>
    <m/>
    <n v="0"/>
    <m/>
    <n v="0"/>
    <m/>
    <n v="0"/>
    <m/>
    <n v="2.5633946561041121"/>
    <n v="92.795986872944653"/>
    <n v="69.139081670913498"/>
    <n v="98.604190255969257"/>
    <n v="-10.852912511275969"/>
    <n v="-18.467375555378229"/>
    <n v="96.305195377950398"/>
    <n v="88.079325393659474"/>
    <m/>
    <n v="2024"/>
    <n v="3"/>
    <d v="2025-11-04T00:00:00"/>
    <x v="27"/>
    <x v="75"/>
  </r>
  <r>
    <n v="2025"/>
    <n v="9"/>
    <n v="5.0999999999999996"/>
    <x v="68"/>
    <s v="Salud"/>
    <n v="5.0999999999999996"/>
    <m/>
    <m/>
    <x v="75"/>
    <n v="3455423.1548299999"/>
    <n v="3622071.4651899999"/>
    <n v="4410231.3898700001"/>
    <n v="4367174.2456499999"/>
    <n v="2673911.0017599999"/>
    <n v="2359270.2468100004"/>
    <n v="3484232.1315899994"/>
    <n v="3110631.8976499997"/>
    <n v="0"/>
    <n v="0"/>
    <n v="0"/>
    <n v="0"/>
    <n v="0"/>
    <n v="0"/>
    <n v="1497365.2728599999"/>
    <n v="1373369.3213299999"/>
    <n v="1919889.3238000001"/>
    <n v="1837385.4576300001"/>
    <n v="0"/>
    <n v="0"/>
    <n v="0"/>
    <n v="0"/>
    <n v="0"/>
    <n v="0"/>
    <s v="Salud"/>
    <s v="Accidentes y Enfermedades"/>
    <s v="Salud"/>
    <x v="30"/>
    <x v="1"/>
    <n v="4767166.2493599998"/>
    <n v="4384678.8240099996"/>
    <n v="770211891.61088026"/>
    <n v="686509089.51392007"/>
    <n v="736376107.87258017"/>
    <n v="657385268.86126006"/>
    <n v="3492067.6270599999"/>
    <n v="3648127.9097899995"/>
    <n v="2693586.2428799998"/>
    <n v="2373173.3838999998"/>
    <n v="4767166.2493599998"/>
    <n v="4384678.8240099996"/>
    <n v="98.950636810523307"/>
    <n v="99.285758469979214"/>
    <n v="-166648.31036"/>
    <n v="-4.6009117147902128"/>
    <n v="72.483798006706735"/>
    <n v="82.607452234721308"/>
    <n v="72.483798006706735"/>
    <n v="82.607452234721308"/>
    <n v="0.44863279734659284"/>
    <n v="0.46924704887735352"/>
    <n v="0.52760721169104885"/>
    <n v="0.55098153803541206"/>
    <m/>
    <m/>
    <m/>
    <n v="0"/>
    <m/>
    <n v="0"/>
    <m/>
    <n v="0"/>
    <m/>
    <n v="13.336359214270988"/>
    <n v="77.383026099781731"/>
    <n v="65.135938633012088"/>
    <n v="99.269552212333735"/>
    <n v="9.0285948290966367"/>
    <n v="4.4902862285859158"/>
    <n v="77.992270403186239"/>
    <n v="74.745846911266867"/>
    <m/>
    <n v="2024"/>
    <n v="3"/>
    <d v="2025-11-04T00:00:00"/>
    <x v="30"/>
    <x v="75"/>
  </r>
  <r>
    <n v="2025"/>
    <n v="9"/>
    <n v="5.0999999999999996"/>
    <x v="68"/>
    <s v="Salud Individual"/>
    <n v="5.0999999999999996"/>
    <m/>
    <m/>
    <x v="75"/>
    <n v="2066466.77364"/>
    <n v="1804456.8397000001"/>
    <n v="2669341.28144"/>
    <n v="2352576.9120999994"/>
    <n v="1385015.2206000001"/>
    <n v="1102588.18643"/>
    <n v="1742093.33547"/>
    <n v="1404288.8782999997"/>
    <n v="0"/>
    <n v="0"/>
    <n v="0"/>
    <n v="0"/>
    <n v="0"/>
    <n v="0"/>
    <n v="957227.61452000006"/>
    <n v="767474.41937000002"/>
    <n v="1359028.97123"/>
    <n v="1149488.6109500001"/>
    <n v="0"/>
    <n v="0"/>
    <n v="0"/>
    <n v="0"/>
    <n v="0"/>
    <n v="0"/>
    <s v="Salud Individual"/>
    <s v="Accidentes y Enfermedades"/>
    <s v="Salud"/>
    <x v="31"/>
    <x v="1"/>
    <n v="4767166.2493599998"/>
    <n v="4384678.8240099996"/>
    <n v="770211891.61088026"/>
    <n v="686509089.51392007"/>
    <n v="736376107.87258017"/>
    <n v="657385268.86126006"/>
    <n v="2072323.7688199999"/>
    <n v="1808255.37136"/>
    <n v="1386445.2605200002"/>
    <n v="1105964.9052499998"/>
    <n v="4767166.2493599998"/>
    <n v="4384678.8240099996"/>
    <n v="99.717370650854676"/>
    <n v="99.789933893178869"/>
    <n v="262009.9339399999"/>
    <n v="14.52015521654484"/>
    <n v="43.347906608405502"/>
    <n v="41.153683362598898"/>
    <n v="43.347906608405502"/>
    <n v="41.153683362598898"/>
    <n v="0.26829847684096814"/>
    <n v="0.28062653738320009"/>
    <n v="0.26284529473275264"/>
    <n v="0.2744900023126054"/>
    <m/>
    <m/>
    <m/>
    <n v="0"/>
    <m/>
    <n v="0"/>
    <m/>
    <n v="0"/>
    <m/>
    <n v="25.614915672591465"/>
    <n v="67.023348174156723"/>
    <n v="61.10360537153722"/>
    <n v="99.89685565231305"/>
    <n v="24.724367400513959"/>
    <n v="18.229007080533343"/>
    <n v="70.434673195645971"/>
    <n v="66.766596211485492"/>
    <m/>
    <n v="2024"/>
    <n v="3"/>
    <d v="2025-11-04T00:00:00"/>
    <x v="31"/>
    <x v="75"/>
  </r>
  <r>
    <n v="2025"/>
    <n v="9"/>
    <n v="5.0999999999999996"/>
    <x v="68"/>
    <s v="RC Otros"/>
    <n v="5.0999999999999996"/>
    <m/>
    <m/>
    <x v="75"/>
    <n v="1546458.0026600002"/>
    <n v="1345013.1737300002"/>
    <n v="2270143.0711899996"/>
    <n v="1877447.7083000003"/>
    <n v="442985.8129299999"/>
    <n v="742279.75975999981"/>
    <n v="917172.03591000009"/>
    <n v="978765.35028999986"/>
    <n v="0"/>
    <n v="0"/>
    <n v="0"/>
    <n v="0"/>
    <n v="0"/>
    <n v="0"/>
    <n v="429158.07373"/>
    <n v="594746.79337999993"/>
    <n v="872715.0390499999"/>
    <n v="834143.82577999996"/>
    <n v="0"/>
    <n v="0"/>
    <n v="0"/>
    <n v="0"/>
    <n v="0"/>
    <n v="0"/>
    <s v="RC Otros"/>
    <s v="Daños Sin Autos"/>
    <s v="Responsabilidad Civil y Riesgos Profesionales"/>
    <x v="33"/>
    <x v="1"/>
    <n v="76040451.426239997"/>
    <n v="72399136.420919999"/>
    <n v="770211891.61088026"/>
    <n v="686509089.51392007"/>
    <n v="736376107.87258017"/>
    <n v="657385268.86126006"/>
    <n v="1590909.0740200002"/>
    <n v="1370676.1790300002"/>
    <n v="443204.58119"/>
    <n v="743001.8912999999"/>
    <n v="5701037.6715299999"/>
    <n v="5404979.9157500006"/>
    <n v="97.205932627709615"/>
    <n v="98.12771202326131"/>
    <n v="201444.82893000008"/>
    <n v="14.977164005862619"/>
    <n v="27.125903945219399"/>
    <n v="24.884702527953145"/>
    <n v="2.0337306968253337"/>
    <n v="1.8577751617232736"/>
    <n v="0.20078344926947561"/>
    <n v="0.21000925832965694"/>
    <n v="0.19592066503916666"/>
    <n v="0.20460044321648205"/>
    <m/>
    <m/>
    <m/>
    <n v="0"/>
    <m/>
    <n v="0"/>
    <m/>
    <n v="0"/>
    <m/>
    <n v="-40.320909050082435"/>
    <n v="28.645188693649477"/>
    <n v="55.187545687861508"/>
    <n v="99.950639440726746"/>
    <n v="-27.841885234713793"/>
    <n v="4.6240482849504216"/>
    <n v="49.175051938736274"/>
    <n v="71.300269210031956"/>
    <m/>
    <n v="2024"/>
    <n v="3"/>
    <d v="2025-11-04T00:00:00"/>
    <x v="33"/>
    <x v="75"/>
  </r>
  <r>
    <n v="2025"/>
    <n v="9"/>
    <n v="5.0999999999999996"/>
    <x v="68"/>
    <s v="RC Aviones y Barcos"/>
    <n v="5.0999999999999996"/>
    <m/>
    <m/>
    <x v="75"/>
    <n v="1428291.7160800002"/>
    <n v="1507905.1604299999"/>
    <n v="1660678.6217600002"/>
    <n v="1670498.5800300001"/>
    <n v="147487.79213000002"/>
    <n v="-12790.161780000029"/>
    <n v="190425.46097000001"/>
    <n v="161638.52194000004"/>
    <n v="0"/>
    <n v="0"/>
    <n v="0"/>
    <n v="0"/>
    <n v="0"/>
    <n v="0"/>
    <n v="4542.9143200000008"/>
    <n v="-1477.1035500000007"/>
    <n v="131214.11617999998"/>
    <n v="81268.481889999981"/>
    <n v="0"/>
    <n v="0"/>
    <n v="0"/>
    <n v="0"/>
    <n v="0"/>
    <n v="0"/>
    <s v="RC Aviones y Barcos"/>
    <s v="Daños Sin Autos"/>
    <s v="Responsabilidad Civil y Riesgos Profesionales"/>
    <x v="20"/>
    <x v="1"/>
    <n v="95373358.440370008"/>
    <n v="82568937.544429988"/>
    <n v="770211891.61088026"/>
    <n v="686509089.51392007"/>
    <n v="736376107.87258017"/>
    <n v="657385268.86126006"/>
    <n v="1654428.4389900002"/>
    <n v="1753080.82653"/>
    <n v="526599.48598999996"/>
    <n v="-6953.7859100000169"/>
    <n v="7314329.3226799993"/>
    <n v="6906396.9990500016"/>
    <n v="86.331429176347299"/>
    <n v="86.014582876632446"/>
    <n v="-79613.444349999772"/>
    <n v="-5.279738171815584"/>
    <n v="19.527309382299844"/>
    <n v="21.833456151411763"/>
    <n v="1.4975793444172427"/>
    <n v="1.8262378144548639"/>
    <n v="0.18544140017012217"/>
    <n v="0.19396225662540731"/>
    <n v="0.21964824406005548"/>
    <n v="0.22937921365990335"/>
    <m/>
    <m/>
    <m/>
    <n v="0"/>
    <m/>
    <n v="0"/>
    <m/>
    <n v="0"/>
    <m/>
    <n v="-1253.1346879491907"/>
    <n v="10.326167299687611"/>
    <n v="-0.84820730876421557"/>
    <n v="28.00758376220686"/>
    <n v="-407.55557523370641"/>
    <n v="61.457570177825318"/>
    <n v="3.4622146246582304"/>
    <n v="-1.8175601606528313"/>
    <m/>
    <n v="2024"/>
    <n v="3"/>
    <d v="2025-11-04T00:00:00"/>
    <x v="20"/>
    <x v="75"/>
  </r>
  <r>
    <n v="2025"/>
    <n v="9"/>
    <n v="5.0999999999999996"/>
    <x v="68"/>
    <s v="Responsabilidad Civil y Riesgos Profesionales"/>
    <n v="5.0999999999999996"/>
    <m/>
    <m/>
    <x v="75"/>
    <n v="8838022.1101399995"/>
    <n v="7572932.9545600004"/>
    <n v="10877045.51661"/>
    <n v="9305205.9988200013"/>
    <n v="3896306.7914500004"/>
    <n v="4135761.8869000007"/>
    <n v="5437459.5244799992"/>
    <n v="5036560.0144499997"/>
    <n v="0"/>
    <n v="0"/>
    <n v="0"/>
    <n v="0"/>
    <n v="53.631539999999973"/>
    <n v="-183.54158999999999"/>
    <n v="970935.91116000002"/>
    <n v="1247015.2978800002"/>
    <n v="3155867.3816600004"/>
    <n v="2789135.5654999996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77131197.683519989"/>
    <n v="65021956.267519996"/>
    <n v="770211891.61088026"/>
    <n v="686509089.51392007"/>
    <n v="736376107.87258017"/>
    <n v="657385268.86126006"/>
    <n v="16329723.705329999"/>
    <n v="14886594.835909994"/>
    <n v="6466126.8833499998"/>
    <n v="5654617.5786299994"/>
    <n v="8838022.1101399995"/>
    <n v="7572932.9545600004"/>
    <n v="54.122300350098882"/>
    <n v="50.870820614344204"/>
    <n v="1265089.1555799991"/>
    <n v="16.705405464051193"/>
    <n v="100"/>
    <n v="100"/>
    <n v="11.4584271676989"/>
    <n v="11.646731949132173"/>
    <n v="1.1474793113951385"/>
    <n v="1.2002048974230568"/>
    <n v="1.1031074562934025"/>
    <n v="1.151977890785115"/>
    <m/>
    <m/>
    <m/>
    <n v="0"/>
    <m/>
    <n v="0"/>
    <m/>
    <n v="0"/>
    <m/>
    <n v="-5.7898665831916718"/>
    <n v="44.085732564299732"/>
    <n v="54.612419147454283"/>
    <n v="60.257196645534805"/>
    <n v="-22.139214105019523"/>
    <n v="13.148583406854165"/>
    <n v="30.766055532070023"/>
    <n v="44.709741373092839"/>
    <m/>
    <n v="2024"/>
    <n v="3"/>
    <d v="2025-11-04T00:00:00"/>
    <x v="22"/>
    <x v="75"/>
  </r>
  <r>
    <n v="2025"/>
    <n v="9"/>
    <n v="5.0999999999999996"/>
    <x v="68"/>
    <s v="RC General"/>
    <n v="5.0999999999999996"/>
    <m/>
    <m/>
    <x v="75"/>
    <n v="6866918.2553899987"/>
    <n v="5910362.8528000005"/>
    <n v="8356869.5953400005"/>
    <n v="7279102.9511099998"/>
    <n v="3353276.6745199999"/>
    <n v="3479242.1026199991"/>
    <n v="4455565.7561600013"/>
    <n v="4259974.2517600004"/>
    <n v="0"/>
    <n v="0"/>
    <n v="0"/>
    <n v="0"/>
    <n v="-204.10264000000001"/>
    <n v="-89.670439999999999"/>
    <n v="562117.41515000002"/>
    <n v="791547.84186000004"/>
    <n v="2534421.65814"/>
    <n v="2163821.3647599998"/>
    <n v="0"/>
    <n v="0"/>
    <n v="0"/>
    <n v="0"/>
    <n v="0"/>
    <n v="0"/>
    <s v="RC General"/>
    <s v="Daños Sin Autos"/>
    <s v="Responsabilidad Civil y Riesgos Profesionales"/>
    <x v="21"/>
    <x v="1"/>
    <n v="77131197.683520004"/>
    <n v="65021956.267520003"/>
    <n v="770211891.61088026"/>
    <n v="686509089.51392007"/>
    <n v="736376107.87258017"/>
    <n v="657385268.86126006"/>
    <n v="12779803.45988"/>
    <n v="11517178.810919996"/>
    <n v="5456545.1292399997"/>
    <n v="4845520.4425199972"/>
    <n v="8838022.1101399995"/>
    <n v="7572932.9545600004"/>
    <n v="53.732581075659816"/>
    <n v="51.317800564111224"/>
    <n v="956555.40258999821"/>
    <n v="16.184376939511182"/>
    <n v="77.697455039306547"/>
    <n v="78.045889066548611"/>
    <n v="8.9029062968345389"/>
    <n v="9.0897954968979686"/>
    <n v="0.8915622220565822"/>
    <n v="0.93252866055483496"/>
    <n v="0.86093002162357501"/>
    <n v="0.89907138671331732"/>
    <m/>
    <m/>
    <m/>
    <n v="0"/>
    <m/>
    <n v="0"/>
    <m/>
    <n v="0"/>
    <m/>
    <n v="-3.6204847028363574"/>
    <n v="48.832337153393915"/>
    <n v="58.866810537219862"/>
    <n v="61.454209487809223"/>
    <n v="-28.985035973426232"/>
    <n v="17.127120538487951"/>
    <n v="22.179317058177894"/>
    <n v="36.581016101936612"/>
    <m/>
    <n v="2024"/>
    <n v="3"/>
    <d v="2025-11-04T00:00:00"/>
    <x v="21"/>
    <x v="75"/>
  </r>
  <r>
    <n v="2025"/>
    <n v="9"/>
    <n v="5.0999999999999996"/>
    <x v="68"/>
    <s v="Miscelaneos"/>
    <n v="5.0999999999999996"/>
    <m/>
    <m/>
    <x v="75"/>
    <n v="7952201.8268799987"/>
    <n v="5745617.1740699997"/>
    <n v="10530154.14834"/>
    <n v="7719942.8220499996"/>
    <n v="828323.02774000005"/>
    <n v="395746.25443999993"/>
    <n v="1141145.7669999998"/>
    <n v="687238.40569999989"/>
    <n v="0"/>
    <n v="0"/>
    <n v="0"/>
    <n v="0"/>
    <n v="0"/>
    <n v="0"/>
    <n v="698642.16020000004"/>
    <n v="382763.81176000007"/>
    <n v="6726923.9337400002"/>
    <n v="4866344.4797200002"/>
    <n v="0"/>
    <n v="0"/>
    <n v="0"/>
    <n v="0"/>
    <n v="0"/>
    <n v="0"/>
    <s v="Miscelaneos"/>
    <s v="Daños Sin Autos"/>
    <s v="Diversos"/>
    <x v="8"/>
    <x v="1"/>
    <n v="169562695.81268999"/>
    <n v="148387658.09518999"/>
    <n v="770211891.61088026"/>
    <n v="686509089.51392007"/>
    <n v="736376107.87258017"/>
    <n v="657385268.86126006"/>
    <n v="14354404.674479999"/>
    <n v="10957933.478320003"/>
    <n v="2576722.12989"/>
    <n v="2337530.29054"/>
    <n v="9942704.884829998"/>
    <n v="8093098.8734399993"/>
    <n v="55.39903609529577"/>
    <n v="52.433400745109104"/>
    <n v="2206584.652809999"/>
    <n v="38.404658471997166"/>
    <n v="79.980266124694168"/>
    <n v="70.994031630158574"/>
    <n v="4.689829793496866"/>
    <n v="3.8720317092572571"/>
    <n v="1.0324693650533172"/>
    <n v="1.0799103531284069"/>
    <n v="0.83693242548881042"/>
    <n v="0.87401063671881607"/>
    <m/>
    <m/>
    <m/>
    <n v="0"/>
    <m/>
    <n v="0"/>
    <m/>
    <n v="0"/>
    <m/>
    <n v="109.30659948054773"/>
    <n v="10.416272697457277"/>
    <n v="6.8877936425351285"/>
    <n v="32.146385445735319"/>
    <n v="82.525656484490611"/>
    <n v="38.233615843962077"/>
    <n v="10.385759777895579"/>
    <n v="7.8655305508093329"/>
    <m/>
    <n v="2024"/>
    <n v="3"/>
    <d v="2025-11-04T00:00:00"/>
    <x v="8"/>
    <x v="75"/>
  </r>
  <r>
    <n v="2025"/>
    <n v="9"/>
    <n v="5.0999999999999996"/>
    <x v="68"/>
    <s v="MyT Carga"/>
    <n v="5.0999999999999996"/>
    <m/>
    <m/>
    <x v="75"/>
    <n v="4821312.6209500004"/>
    <n v="4322286.3422699999"/>
    <n v="5991611.4039499993"/>
    <n v="5488283.4408099996"/>
    <n v="3516450.9571099994"/>
    <n v="2746043.3285300005"/>
    <n v="4800707.7911200002"/>
    <n v="3628284.1312600006"/>
    <n v="0"/>
    <n v="0"/>
    <n v="0"/>
    <n v="0"/>
    <n v="2314.7430899999999"/>
    <n v="4659.7149300000001"/>
    <n v="592540.90314999991"/>
    <n v="633403.9214600001"/>
    <n v="1431958.32226"/>
    <n v="1180812.2091700002"/>
    <n v="0"/>
    <n v="0"/>
    <n v="0"/>
    <n v="0"/>
    <n v="0"/>
    <n v="0"/>
    <s v="MyT Carga"/>
    <s v="Daños Sin Autos"/>
    <s v="Maritimo y Transportes"/>
    <x v="17"/>
    <x v="1"/>
    <n v="113632749.71223001"/>
    <n v="100794650.71005"/>
    <n v="770211891.61088026"/>
    <n v="686509089.51392007"/>
    <n v="736376107.87258017"/>
    <n v="657385268.86126006"/>
    <n v="10487824.847170001"/>
    <n v="8966667.9990099985"/>
    <n v="6063107.107259999"/>
    <n v="5296850.8747799993"/>
    <n v="10095751.322579999"/>
    <n v="6856181.0246099997"/>
    <n v="45.970567693557228"/>
    <n v="48.203929740090963"/>
    <n v="499026.27868000045"/>
    <n v="11.545423860509874"/>
    <n v="47.755857557294703"/>
    <n v="63.042185245041203"/>
    <n v="4.242890041083899"/>
    <n v="4.2882100506540421"/>
    <n v="0.62597223873891861"/>
    <n v="0.65473506940345527"/>
    <n v="0.62960365831869425"/>
    <n v="0.65749668375702686"/>
    <m/>
    <m/>
    <m/>
    <n v="0"/>
    <m/>
    <n v="0"/>
    <m/>
    <n v="0"/>
    <m/>
    <n v="28.055188371423469"/>
    <n v="72.935551655165469"/>
    <n v="63.532193637310478"/>
    <n v="57.997506804710433"/>
    <n v="-6.4513364893306395"/>
    <n v="21.268929228512292"/>
    <n v="41.37975902921653"/>
    <n v="53.641376379841418"/>
    <m/>
    <n v="2024"/>
    <n v="3"/>
    <d v="2025-11-04T00:00:00"/>
    <x v="17"/>
    <x v="75"/>
  </r>
  <r>
    <n v="2025"/>
    <n v="9"/>
    <n v="5.0999999999999996"/>
    <x v="68"/>
    <s v="Otros Riesgos Catastroficos"/>
    <n v="5.0999999999999996"/>
    <m/>
    <m/>
    <x v="75"/>
    <n v="-0.15603"/>
    <n v="165.67907"/>
    <n v="-0.15602999999998701"/>
    <n v="165.67907"/>
    <n v="-22650.848019999998"/>
    <n v="17371.837670000001"/>
    <n v="-40155.052179999999"/>
    <n v="8925.4312099999952"/>
    <n v="0"/>
    <n v="0"/>
    <n v="0"/>
    <n v="0"/>
    <n v="0"/>
    <n v="0"/>
    <n v="1150.4475299999999"/>
    <n v="-14604.20801"/>
    <n v="2393.2610800000002"/>
    <n v="24241.72162"/>
    <n v="0"/>
    <n v="0"/>
    <n v="0"/>
    <n v="0"/>
    <n v="0"/>
    <n v="0"/>
    <s v="Otros Riesgos Catastroficos"/>
    <s v="Daños Sin Autos"/>
    <s v="Riesgos Catastroficos"/>
    <x v="34"/>
    <x v="1"/>
    <n v="71322181.609040007"/>
    <n v="60298301.536220007"/>
    <n v="770211891.61088026"/>
    <n v="686509089.51392007"/>
    <n v="736376107.87258017"/>
    <n v="657385268.86126006"/>
    <n v="-0.15603"/>
    <n v="165.67907"/>
    <n v="-22650.848019999998"/>
    <n v="17371.837670000001"/>
    <n v="10616094.559250001"/>
    <n v="9174181.95438"/>
    <n v="100"/>
    <n v="100"/>
    <n v="-165.83509999999998"/>
    <n v="-100.09417604770476"/>
    <n v="-1.4697495310462184E-6"/>
    <n v="1.8059274475246303E-3"/>
    <n v="-2.187678454022828E-7"/>
    <n v="2.7476573266409471E-4"/>
    <n v="-2.0258061671011972E-8"/>
    <n v="-2.1188900390966903E-8"/>
    <n v="2.4133558102968219E-5"/>
    <n v="2.5202735419823695E-5"/>
    <m/>
    <m/>
    <m/>
    <n v="0"/>
    <m/>
    <n v="0"/>
    <m/>
    <n v="0"/>
    <m/>
    <n v="-230.38832419621613"/>
    <n v="14516982.644363264"/>
    <n v="10485.233693066964"/>
    <n v="100"/>
    <n v="-107.87750714870843"/>
    <n v="-90.12751190894997"/>
    <n v="48.070289514756986"/>
    <n v="-60.244104106662043"/>
    <m/>
    <n v="2024"/>
    <n v="3"/>
    <d v="2025-11-04T00:00:00"/>
    <x v="34"/>
    <x v="75"/>
  </r>
  <r>
    <n v="2025"/>
    <n v="9"/>
    <n v="5.0999999999999996"/>
    <x v="68"/>
    <s v="MyT Cascos"/>
    <n v="5.0999999999999996"/>
    <m/>
    <m/>
    <x v="75"/>
    <n v="8689950.5589000005"/>
    <n v="5020512.7746299999"/>
    <n v="9147176.5852499995"/>
    <n v="5346133.8919800008"/>
    <n v="-3882962.8819500012"/>
    <n v="5404136.0965"/>
    <n v="-3423508.1887599975"/>
    <n v="20553566.243140008"/>
    <n v="0"/>
    <n v="0"/>
    <n v="0"/>
    <n v="0"/>
    <n v="0"/>
    <n v="0"/>
    <n v="164741.07679000002"/>
    <n v="182305.74867"/>
    <n v="5992.4663800000126"/>
    <n v="132576.74109"/>
    <n v="0"/>
    <n v="0"/>
    <n v="0"/>
    <n v="0"/>
    <n v="0"/>
    <n v="0"/>
    <s v="MyT Cascos"/>
    <s v="Daños Sin Autos"/>
    <s v="Maritimo y Transportes"/>
    <x v="18"/>
    <x v="1"/>
    <n v="95373358.440370008"/>
    <n v="82568937.544430003"/>
    <n v="770211891.61088026"/>
    <n v="686509089.51392007"/>
    <n v="736376107.87258017"/>
    <n v="657385268.86126006"/>
    <n v="9273622.9556900002"/>
    <n v="5743535.6412700005"/>
    <n v="-3535315.863200001"/>
    <n v="5844440.7108500013"/>
    <n v="10887979.4175"/>
    <n v="7129434.0441100001"/>
    <n v="93.706101708266274"/>
    <n v="87.411536868601601"/>
    <n v="3669437.7842700006"/>
    <n v="73.088904440451884"/>
    <n v="79.812334554314475"/>
    <n v="70.419513576645116"/>
    <n v="9.1115073444049806"/>
    <n v="6.0803892164998281"/>
    <n v="1.128254530156003"/>
    <n v="1.1800967557197928"/>
    <n v="0.73131045914989312"/>
    <n v="0.76370935164498943"/>
    <m/>
    <m/>
    <m/>
    <n v="0"/>
    <m/>
    <n v="0"/>
    <m/>
    <n v="0"/>
    <m/>
    <n v="-171.85168568320864"/>
    <n v="-44.683371391258156"/>
    <n v="107.64111832975611"/>
    <n v="109.83354902934548"/>
    <n v="-9.6347328639617373"/>
    <n v="-95.480001747869167"/>
    <n v="2749.136438042055"/>
    <n v="137.50960173794087"/>
    <m/>
    <n v="2024"/>
    <n v="3"/>
    <d v="2025-11-04T00:00:00"/>
    <x v="18"/>
    <x v="75"/>
  </r>
  <r>
    <n v="2025"/>
    <n v="9"/>
    <n v="5.0999999999999996"/>
    <x v="68"/>
    <s v="Tecnicos"/>
    <n v="5.0999999999999996"/>
    <m/>
    <m/>
    <x v="75"/>
    <n v="7781067.7099599997"/>
    <n v="7943874.4126800001"/>
    <n v="10093826.801129999"/>
    <n v="9724655.4314900003"/>
    <n v="2048875.9290099998"/>
    <n v="2520599.3237200007"/>
    <n v="2696585.8509299997"/>
    <n v="4361257.1347200004"/>
    <n v="0"/>
    <n v="0"/>
    <n v="0"/>
    <n v="0"/>
    <n v="0"/>
    <n v="0"/>
    <n v="154358.99911"/>
    <n v="-71000.518459999992"/>
    <n v="589614.89066999999"/>
    <n v="630082.61927999998"/>
    <n v="0"/>
    <n v="0"/>
    <n v="0"/>
    <n v="0"/>
    <n v="0"/>
    <n v="0"/>
    <s v="Tecnicos"/>
    <s v="Daños Sin Autos"/>
    <s v="Diversos"/>
    <x v="7"/>
    <x v="1"/>
    <n v="124545201.43648"/>
    <n v="115959701.63495"/>
    <n v="770211891.61088026"/>
    <n v="686509089.51392007"/>
    <n v="736376107.87258017"/>
    <n v="657385268.86126006"/>
    <n v="14178888.769369997"/>
    <n v="13386827.930269996"/>
    <n v="4549067.9512800006"/>
    <n v="4465912.8475300027"/>
    <n v="10939802.93331"/>
    <n v="10370420.85984"/>
    <n v="54.877838711656189"/>
    <n v="59.340976473728247"/>
    <n v="-162806.70272000041"/>
    <n v="-2.0494621926566259"/>
    <n v="71.126214589001947"/>
    <n v="76.601273179211759"/>
    <n v="6.2475853105657109"/>
    <n v="6.8505474752668158"/>
    <n v="1.0102502694013302"/>
    <n v="1.0566703111049887"/>
    <n v="1.157140456553114"/>
    <n v="1.2084046888426003"/>
    <m/>
    <m/>
    <m/>
    <n v="0"/>
    <m/>
    <n v="0"/>
    <m/>
    <n v="0"/>
    <m/>
    <n v="-18.714731463698588"/>
    <n v="26.331552498731988"/>
    <n v="31.730100361312662"/>
    <n v="45.039466346803955"/>
    <n v="-317.40545345026209"/>
    <n v="-6.4226067140596204"/>
    <n v="26.179630391389281"/>
    <n v="-11.268445801779583"/>
    <m/>
    <n v="2024"/>
    <n v="3"/>
    <d v="2025-11-04T00:00:00"/>
    <x v="7"/>
    <x v="75"/>
  </r>
  <r>
    <n v="2025"/>
    <n v="9"/>
    <n v="5.0999999999999996"/>
    <x v="68"/>
    <s v="Maritimo y Transportes"/>
    <n v="5.0999999999999996"/>
    <m/>
    <m/>
    <x v="75"/>
    <n v="11640808.421209998"/>
    <n v="7288748.2363400003"/>
    <n v="13050314.030369999"/>
    <n v="8595990.724179998"/>
    <n v="-1949423.7357199995"/>
    <n v="6709087.4970100019"/>
    <n v="-621342.5052199997"/>
    <n v="22023415.072970007"/>
    <n v="0"/>
    <n v="0"/>
    <n v="0"/>
    <n v="0"/>
    <n v="2110.0315399999999"/>
    <n v="4545.0370599999997"/>
    <n v="549567.24231999996"/>
    <n v="678670.91448000004"/>
    <n v="1019481.2088099999"/>
    <n v="1150923.1212800001"/>
    <n v="0"/>
    <n v="0"/>
    <n v="0"/>
    <n v="0"/>
    <n v="0"/>
    <n v="0"/>
    <s v="Maritimo y Transportes"/>
    <s v="Daños Sin Autos"/>
    <s v="Maritimo y Transportes"/>
    <x v="19"/>
    <x v="1"/>
    <n v="83164397.554619998"/>
    <n v="66853973.223119996"/>
    <n v="770211891.61088026"/>
    <n v="686509089.51392007"/>
    <n v="736376107.87258017"/>
    <n v="657385268.86126006"/>
    <n v="19761447.802860003"/>
    <n v="14710203.640279999"/>
    <n v="2527791.244059999"/>
    <n v="11141291.585630003"/>
    <n v="11640808.421209998"/>
    <n v="7288748.2363400003"/>
    <n v="58.906657737522984"/>
    <n v="49.548928176505271"/>
    <n v="4352060.1848699981"/>
    <n v="59.709294981155203"/>
    <n v="100"/>
    <n v="100"/>
    <n v="13.997345935879171"/>
    <n v="10.902490734566161"/>
    <n v="1.511377394714527"/>
    <n v="1.5808237525305862"/>
    <n v="1.0617118327596753"/>
    <n v="1.1087483370240041"/>
    <m/>
    <m/>
    <m/>
    <n v="0"/>
    <m/>
    <n v="0"/>
    <m/>
    <n v="0"/>
    <m/>
    <n v="-129.05646612283394"/>
    <n v="-16.746463520248945"/>
    <n v="92.047183953481266"/>
    <n v="-77.119649033554779"/>
    <n v="-19.023015338578308"/>
    <n v="-11.420564070675454"/>
    <n v="53.906559294161795"/>
    <n v="58.967528059147476"/>
    <m/>
    <n v="2024"/>
    <n v="3"/>
    <d v="2025-11-04T00:00:00"/>
    <x v="19"/>
    <x v="75"/>
  </r>
  <r>
    <n v="2025"/>
    <n v="9"/>
    <n v="5.0999999999999996"/>
    <x v="68"/>
    <s v="Diversos"/>
    <n v="5.0999999999999996"/>
    <m/>
    <m/>
    <x v="75"/>
    <n v="12796989.899569999"/>
    <n v="11306890.712940002"/>
    <n v="16127316.133649999"/>
    <n v="14230568.103470001"/>
    <n v="2410032.7752599996"/>
    <n v="2653578.9116999996"/>
    <n v="2993720.7198399995"/>
    <n v="4597049.9794500005"/>
    <n v="0"/>
    <n v="0"/>
    <n v="0"/>
    <n v="0"/>
    <n v="0"/>
    <n v="0"/>
    <n v="751127.18121999991"/>
    <n v="280953.14465000003"/>
    <n v="6150436.1042499999"/>
    <n v="5415108.1567399986"/>
    <n v="0"/>
    <n v="0"/>
    <n v="0"/>
    <n v="0"/>
    <n v="0"/>
    <n v="0"/>
    <s v="Diversos"/>
    <s v="Daños Sin Autos"/>
    <s v="Diversos"/>
    <x v="6"/>
    <x v="1"/>
    <n v="190342197.38896999"/>
    <n v="166838205.62305999"/>
    <n v="770211891.61088026"/>
    <n v="686509089.51392007"/>
    <n v="736376107.87258017"/>
    <n v="657385268.86126006"/>
    <n v="28533293.443849999"/>
    <n v="24344761.40859"/>
    <n v="7125790.0811699983"/>
    <n v="6803443.1380700013"/>
    <n v="12796989.899569999"/>
    <n v="11306890.712940002"/>
    <n v="44.849326365892168"/>
    <n v="46.444861476236888"/>
    <n v="1490099.1866299976"/>
    <n v="13.17868213694393"/>
    <n v="100"/>
    <n v="100"/>
    <n v="6.7231491887313695"/>
    <n v="6.7771591469197565"/>
    <n v="1.6614895250195882"/>
    <n v="1.7378333928488001"/>
    <n v="1.6470125284059673"/>
    <n v="1.7199793254458065"/>
    <m/>
    <m/>
    <m/>
    <n v="0"/>
    <m/>
    <n v="0"/>
    <m/>
    <n v="0"/>
    <m/>
    <n v="-9.1780250199521518"/>
    <n v="18.832809857425776"/>
    <n v="23.468688068799949"/>
    <n v="33.821271014263324"/>
    <n v="167.34962591563925"/>
    <n v="13.579192256663685"/>
    <n v="12.212584091410447"/>
    <n v="5.1883200947760821"/>
    <m/>
    <n v="2024"/>
    <n v="3"/>
    <d v="2025-11-04T00:00:00"/>
    <x v="6"/>
    <x v="75"/>
  </r>
  <r>
    <n v="2025"/>
    <n v="9"/>
    <n v="5.0999999999999996"/>
    <x v="68"/>
    <s v="Terremoto y Erupcion Volcanica"/>
    <n v="5.0999999999999996"/>
    <m/>
    <m/>
    <x v="75"/>
    <n v="6042388.3406299995"/>
    <n v="6245389.9168299995"/>
    <n v="6829201.8945400007"/>
    <n v="6888361.54318"/>
    <n v="670679.97004999989"/>
    <n v="311107.45049999998"/>
    <n v="493916.58595999994"/>
    <n v="399050.45704999997"/>
    <n v="0"/>
    <n v="0"/>
    <n v="0"/>
    <n v="0"/>
    <n v="-2617.5243500000001"/>
    <n v="-2056.1919599999997"/>
    <n v="219162.27388000002"/>
    <n v="221755.99372000003"/>
    <n v="1951795.3691200002"/>
    <n v="1893972.83268"/>
    <n v="0"/>
    <n v="0"/>
    <n v="0"/>
    <n v="0"/>
    <n v="0"/>
    <n v="0"/>
    <s v="Terremoto y Erupcion Volcanica"/>
    <s v="Daños Sin Autos"/>
    <s v="Riesgos Catastroficos"/>
    <x v="16"/>
    <x v="1"/>
    <n v="191556756.79528999"/>
    <n v="164354760.58565"/>
    <n v="770211891.61088026"/>
    <n v="686509089.51392007"/>
    <n v="736376107.87258017"/>
    <n v="657385268.86126006"/>
    <n v="13243395.535650002"/>
    <n v="12054429.980210001"/>
    <n v="689036.33412999962"/>
    <n v="51228.88828999993"/>
    <n v="17064369.280529998"/>
    <n v="16558597.170000002"/>
    <n v="45.625672995754343"/>
    <n v="51.809914919935508"/>
    <n v="-203001.57620000001"/>
    <n v="-3.2504227742923497"/>
    <n v="35.409385728215618"/>
    <n v="37.716902299822046"/>
    <n v="3.1543592832318041"/>
    <n v="3.7999446408340249"/>
    <n v="0.78450987402862404"/>
    <n v="0.8205573586691588"/>
    <n v="0.90973156979640613"/>
    <n v="0.95003496620002259"/>
    <m/>
    <m/>
    <m/>
    <n v="0"/>
    <m/>
    <n v="0"/>
    <m/>
    <n v="0"/>
    <m/>
    <n v="115.57824120640916"/>
    <n v="11.099584009525486"/>
    <n v="4.9813935501710063"/>
    <n v="97.335936703080094"/>
    <n v="-1.1696278402625548"/>
    <n v="3.0529760217405277"/>
    <n v="11.228752631932569"/>
    <n v="11.708509747006875"/>
    <m/>
    <n v="2024"/>
    <n v="3"/>
    <d v="2025-11-04T00:00:00"/>
    <x v="16"/>
    <x v="75"/>
  </r>
  <r>
    <n v="2025"/>
    <n v="9"/>
    <n v="5.0999999999999996"/>
    <x v="68"/>
    <s v="Riesgos Catastroficos"/>
    <n v="5.0999999999999996"/>
    <m/>
    <m/>
    <x v="75"/>
    <n v="17072796.6631"/>
    <n v="16293777.903649999"/>
    <n v="18677920.994959999"/>
    <n v="17997641.56656"/>
    <n v="3186995.5029400005"/>
    <n v="3412917.9210199998"/>
    <n v="4872376.8288899986"/>
    <n v="28371568.902670003"/>
    <n v="0"/>
    <n v="0"/>
    <n v="0"/>
    <n v="0"/>
    <n v="-2614.9264499999999"/>
    <n v="-2136.1859800000002"/>
    <n v="901111.13043999998"/>
    <n v="1509448.35723"/>
    <n v="2785740.7869200003"/>
    <n v="2406341.9006699999"/>
    <n v="0"/>
    <n v="0"/>
    <n v="0"/>
    <n v="0"/>
    <n v="0"/>
    <n v="0"/>
    <s v="Riesgos Catastroficos"/>
    <s v="Daños Sin Autos"/>
    <s v="Riesgos Catastroficos"/>
    <x v="15"/>
    <x v="1"/>
    <n v="137144455.95534003"/>
    <n v="120838876.01832999"/>
    <n v="770211891.61088026"/>
    <n v="686509089.51392007"/>
    <n v="736376107.87258017"/>
    <n v="657385268.86126006"/>
    <n v="33259292.609760001"/>
    <n v="29883949.022059996"/>
    <n v="4197920.345660001"/>
    <n v="3819120.5799400005"/>
    <n v="17072796.6631"/>
    <n v="16293777.903649999"/>
    <n v="51.332410654127855"/>
    <n v="54.523509900321784"/>
    <n v="779018.75945000164"/>
    <n v="4.7810812449793572"/>
    <n v="100"/>
    <n v="100"/>
    <n v="12.448769105664482"/>
    <n v="13.483887338689252"/>
    <n v="2.2166363372282718"/>
    <n v="2.3184886745475746"/>
    <n v="2.3734249338470872"/>
    <n v="2.4785736272847285"/>
    <m/>
    <m/>
    <m/>
    <n v="0"/>
    <m/>
    <n v="0"/>
    <m/>
    <n v="0"/>
    <m/>
    <n v="-6.6196264694370122"/>
    <n v="18.66709693689587"/>
    <n v="20.946142393750598"/>
    <n v="75.918436762023362"/>
    <n v="-40.301956928580459"/>
    <n v="15.766624274977881"/>
    <n v="32.347271313649244"/>
    <n v="62.727925603993469"/>
    <m/>
    <n v="2024"/>
    <n v="3"/>
    <d v="2025-11-04T00:00:00"/>
    <x v="15"/>
    <x v="75"/>
  </r>
  <r>
    <n v="2025"/>
    <n v="9"/>
    <n v="5.0999999999999996"/>
    <x v="68"/>
    <s v="Huracan y Otros Riesgos Hidrometeorologicos"/>
    <n v="5.0999999999999996"/>
    <m/>
    <m/>
    <x v="75"/>
    <n v="11653012.021600001"/>
    <n v="10646131.329559999"/>
    <n v="12581644.87332"/>
    <n v="11827687.790100001"/>
    <n v="2541986.33024"/>
    <n v="3090280.39127"/>
    <n v="4417304.6236999994"/>
    <n v="28002801.984549992"/>
    <n v="0"/>
    <n v="0"/>
    <n v="0"/>
    <n v="0"/>
    <n v="2.5979000000000001"/>
    <n v="-79.994020000000006"/>
    <n v="686902.18360999995"/>
    <n v="1306404.1709"/>
    <n v="1812906.9229099995"/>
    <n v="1365072.19906"/>
    <n v="0"/>
    <n v="0"/>
    <n v="0"/>
    <n v="0"/>
    <n v="0"/>
    <n v="0"/>
    <s v="Huracan y Otros Riesgos Hidrometeorologicos"/>
    <s v="Daños Sin Autos"/>
    <s v="Riesgos Catastroficos"/>
    <x v="14"/>
    <x v="1"/>
    <n v="137144455.95534"/>
    <n v="120838876.01833001"/>
    <n v="770211891.61088026"/>
    <n v="686509089.51392007"/>
    <n v="736376107.87258017"/>
    <n v="657385268.86126006"/>
    <n v="20015897.230140001"/>
    <n v="17829353.362780001"/>
    <n v="3531534.8595499997"/>
    <n v="3750519.8539799992"/>
    <n v="17072796.6631"/>
    <n v="16293777.903650001"/>
    <n v="58.218784237425339"/>
    <n v="59.711258804172495"/>
    <n v="1006880.692040002"/>
    <n v="9.4577143646941586"/>
    <n v="68.254851572068688"/>
    <n v="65.338630442330611"/>
    <n v="8.4968888756208347"/>
    <n v="8.8101873174863776"/>
    <n v="1.5129618418676967"/>
    <n v="1.5824810035276697"/>
    <n v="1.5507633463524784"/>
    <n v="1.619466062572638"/>
    <m/>
    <m/>
    <m/>
    <n v="0"/>
    <m/>
    <n v="0"/>
    <m/>
    <n v="0"/>
    <m/>
    <n v="-17.742534385518006"/>
    <n v="21.81398530721653"/>
    <n v="29.027261599615457"/>
    <n v="71.979647131783054"/>
    <n v="-47.420392638766337"/>
    <n v="32.806669431725453"/>
    <n v="37.889544958403846"/>
    <n v="95.702203282698221"/>
    <m/>
    <n v="2024"/>
    <n v="3"/>
    <d v="2025-11-04T00:00:00"/>
    <x v="14"/>
    <x v="75"/>
  </r>
  <r>
    <n v="2025"/>
    <n v="9"/>
    <n v="5.0999999999999996"/>
    <x v="68"/>
    <s v="ISSSTE Incapacidad Permanente RT"/>
    <n v="5.0999999999999996"/>
    <m/>
    <m/>
    <x v="75"/>
    <n v="462963.01261999999"/>
    <n v="487103.93783999997"/>
    <n v="633095.5989000001"/>
    <n v="740353.19588999986"/>
    <n v="581146.40431999997"/>
    <n v="548520.40136999998"/>
    <n v="776164.79482000007"/>
    <n v="727245.95873000007"/>
    <n v="0"/>
    <n v="0"/>
    <n v="0"/>
    <n v="0"/>
    <n v="0"/>
    <n v="0"/>
    <n v="581146.40431999997"/>
    <n v="548520.40136999998"/>
    <n v="49292.764940000001"/>
    <n v="-27236.070009999999"/>
    <n v="0"/>
    <n v="0"/>
    <n v="0"/>
    <n v="0"/>
    <n v="464737.65643999993"/>
    <n v="487103.93783999997"/>
    <s v="ISSSTE Incapacidad Permanente RT"/>
    <s v="Pensiones"/>
    <s v="Pensiones ISSSTE"/>
    <x v="46"/>
    <x v="1"/>
    <n v="33825853.350950003"/>
    <n v="29117164.059320003"/>
    <n v="770211891.61088026"/>
    <n v="686509089.51392007"/>
    <n v="736376107.87258017"/>
    <n v="657385268.86126006"/>
    <n v="462963.01262000005"/>
    <n v="487103.93783999991"/>
    <n v="581146.40432000009"/>
    <n v="548520.40136999998"/>
    <n v="33825853.350950003"/>
    <n v="29117164.059320003"/>
    <n v="99.999999999999986"/>
    <n v="100.00000000000003"/>
    <n v="-24140.925219999976"/>
    <n v="-4.9560110983807304"/>
    <n v="1.3686661732275194"/>
    <n v="1.6729099607627644"/>
    <n v="1.3686661732275194"/>
    <n v="1.6729099607627644"/>
    <n v="6.0108525674892346E-2"/>
    <n v="6.287045541951633E-2"/>
    <n v="7.0953749233661559E-2"/>
    <n v="7.4097178764558291E-2"/>
    <m/>
    <m/>
    <n v="100.38332302400505"/>
    <n v="0"/>
    <m/>
    <n v="0"/>
    <m/>
    <n v="-22366.281400000036"/>
    <n v="-4.5916856059880047"/>
    <n v="5.948001727649932"/>
    <n v="125.52760986912898"/>
    <n v="112.60849251236675"/>
    <n v="99.999999999999972"/>
    <n v="5.948001727649932"/>
    <n v="-280.98339783199873"/>
    <n v="1178.9689724797977"/>
    <n v="-2013.9484190215589"/>
    <m/>
    <n v="2024"/>
    <n v="3"/>
    <d v="2025-11-04T00:00:00"/>
    <x v="46"/>
    <x v="75"/>
  </r>
  <r>
    <n v="2025"/>
    <n v="9"/>
    <n v="5.0999999999999996"/>
    <x v="68"/>
    <s v="IMSS Jubilacion (retiro, cesantia y vejez)"/>
    <n v="5.0999999999999996"/>
    <m/>
    <m/>
    <x v="75"/>
    <n v="889534.6317400001"/>
    <n v="780300.64378000004"/>
    <n v="1111473.2032300001"/>
    <n v="1005103.6751799999"/>
    <n v="307548.54483999999"/>
    <n v="243498.39747000003"/>
    <n v="398126.84474999993"/>
    <n v="311214.55836999998"/>
    <n v="0"/>
    <n v="0"/>
    <n v="0"/>
    <n v="0"/>
    <n v="0"/>
    <n v="0"/>
    <n v="307548.54483999999"/>
    <n v="243498.39747000003"/>
    <n v="99469.16029"/>
    <n v="22438.773799999999"/>
    <n v="0"/>
    <n v="0"/>
    <n v="0"/>
    <n v="0"/>
    <n v="889534.63173999987"/>
    <n v="780300.64378000004"/>
    <s v="IMSS Jubilacion (retiro, cesantia y vejez)"/>
    <s v="Pensiones"/>
    <s v="Pensiones IMSS"/>
    <x v="51"/>
    <x v="1"/>
    <n v="33825853.350950003"/>
    <n v="29117164.059319999"/>
    <n v="770211891.61088026"/>
    <n v="686509089.51392007"/>
    <n v="736376107.87258017"/>
    <n v="657385268.86126006"/>
    <n v="889534.6317400001"/>
    <n v="780300.64378000004"/>
    <n v="307548.54484000005"/>
    <n v="243498.39747000003"/>
    <n v="33825853.350950003"/>
    <n v="29117164.059319999"/>
    <n v="100"/>
    <n v="100"/>
    <n v="109233.98796000006"/>
    <n v="13.998961660577303"/>
    <n v="2.6297477923495385"/>
    <n v="2.6798648460073387"/>
    <n v="2.6297477923495385"/>
    <n v="2.6798648460073387"/>
    <n v="0.11549219655380275"/>
    <n v="0.12079895344648008"/>
    <n v="0.11366209940970901"/>
    <n v="0.11869761625958812"/>
    <m/>
    <m/>
    <n v="99.999999999999972"/>
    <n v="0"/>
    <m/>
    <n v="0"/>
    <m/>
    <n v="109233.98795999982"/>
    <n v="13.99896166057728"/>
    <n v="26.304135072548561"/>
    <n v="34.574094573295106"/>
    <n v="31.205715311270794"/>
    <n v="99.999999999999972"/>
    <n v="26.304135072548561"/>
    <n v="343.29142571061527"/>
    <n v="309.18984732891022"/>
    <n v="1085.1680205003004"/>
    <m/>
    <n v="2024"/>
    <n v="3"/>
    <d v="2025-11-04T00:00:00"/>
    <x v="51"/>
    <x v="75"/>
  </r>
  <r>
    <n v="2025"/>
    <n v="9"/>
    <n v="5.0999999999999996"/>
    <x v="68"/>
    <s v="ISSSTE Muerte (invalidez y vida)"/>
    <n v="5.0999999999999996"/>
    <m/>
    <m/>
    <x v="75"/>
    <n v="1894542.8421"/>
    <n v="1933608.52584"/>
    <n v="2508541.6482299999"/>
    <n v="2549531.6365999999"/>
    <n v="1415779.3270700001"/>
    <n v="1277276.7202300001"/>
    <n v="1860514.1149299999"/>
    <n v="1660388.9752799999"/>
    <n v="0"/>
    <n v="0"/>
    <n v="0"/>
    <n v="0"/>
    <n v="0"/>
    <n v="0"/>
    <n v="1415779.3270700001"/>
    <n v="1277276.7202299999"/>
    <n v="-25711.575200000003"/>
    <n v="-219272.99452000001"/>
    <n v="0"/>
    <n v="0"/>
    <n v="0"/>
    <n v="0"/>
    <n v="1894542.8421"/>
    <n v="1934590.61922"/>
    <s v="ISSSTE Muerte (invalidez y vida)"/>
    <s v="Pensiones"/>
    <s v="Pensiones ISSSTE"/>
    <x v="53"/>
    <x v="1"/>
    <n v="33825853.350950003"/>
    <n v="29117164.059320003"/>
    <n v="770211891.61088026"/>
    <n v="686509089.51392007"/>
    <n v="736376107.87258017"/>
    <n v="657385268.86126006"/>
    <n v="1894542.8421"/>
    <n v="1933608.52584"/>
    <n v="1415779.3270700001"/>
    <n v="1277276.7202300001"/>
    <n v="33825853.350950003"/>
    <n v="29117164.059320003"/>
    <n v="100"/>
    <n v="100"/>
    <n v="-39065.683740000008"/>
    <n v="-2.0203512354202702"/>
    <n v="5.6008722749541269"/>
    <n v="6.6407859017474564"/>
    <n v="5.6008722749541269"/>
    <n v="6.6407859017474564"/>
    <n v="0.2459768360804723"/>
    <n v="0.25727923840079625"/>
    <n v="0.28165810990340762"/>
    <n v="0.29413627250720836"/>
    <m/>
    <m/>
    <n v="100"/>
    <n v="0"/>
    <m/>
    <n v="0"/>
    <m/>
    <n v="-40047.777119999984"/>
    <n v="-2.0700905257230451"/>
    <n v="10.843586565568941"/>
    <n v="74.729338160581477"/>
    <n v="66.056634689026538"/>
    <n v="100"/>
    <n v="10.843586565568962"/>
    <n v="-88.274171538413114"/>
    <n v="-5506.3889164985894"/>
    <n v="-582.5052569861715"/>
    <m/>
    <n v="2024"/>
    <n v="3"/>
    <d v="2025-11-04T00:00:00"/>
    <x v="53"/>
    <x v="75"/>
  </r>
  <r>
    <n v="2025"/>
    <n v="9"/>
    <n v="5.0999999999999996"/>
    <x v="68"/>
    <s v="ISSSTE Jubilacion (retiro, cesantia y vejez)"/>
    <n v="5.0999999999999996"/>
    <m/>
    <m/>
    <x v="75"/>
    <n v="7188627.0174599998"/>
    <n v="4897662.7135399999"/>
    <n v="8141785.9534200002"/>
    <n v="5647338.4754099995"/>
    <n v="3103488.6366600003"/>
    <n v="2660196.1327600004"/>
    <n v="4029739.81702"/>
    <n v="3458211.7463000007"/>
    <n v="0"/>
    <n v="0"/>
    <n v="0"/>
    <n v="0"/>
    <n v="0"/>
    <n v="0"/>
    <n v="3103488.6366599998"/>
    <n v="2660196.1327600004"/>
    <n v="-137234.32339000001"/>
    <n v="-676775.63795999996"/>
    <n v="0"/>
    <n v="0"/>
    <n v="0"/>
    <n v="0"/>
    <n v="7189214.4676299989"/>
    <n v="4899782.5743199997"/>
    <s v="ISSSTE Jubilacion (retiro, cesantia y vejez)"/>
    <s v="Pensiones"/>
    <s v="Pensiones ISSSTE"/>
    <x v="43"/>
    <x v="1"/>
    <n v="33825853.350950003"/>
    <n v="29117164.059319999"/>
    <n v="770211891.61088026"/>
    <n v="686509089.51392007"/>
    <n v="736376107.87258017"/>
    <n v="657385268.86126006"/>
    <n v="7188627.0174599998"/>
    <n v="4897662.7135399999"/>
    <n v="3103488.6366599998"/>
    <n v="2660196.1327599999"/>
    <n v="33825853.350950003"/>
    <n v="29117164.059319999"/>
    <n v="100"/>
    <n v="100"/>
    <n v="2290964.3039199999"/>
    <n v="46.776685899305328"/>
    <n v="21.2518718829546"/>
    <n v="16.820534800580369"/>
    <n v="21.2518718829546"/>
    <n v="16.820534800580369"/>
    <n v="0.93333108664748787"/>
    <n v="0.97621676485786979"/>
    <n v="0.71341556701132236"/>
    <n v="0.74502167078125425"/>
    <m/>
    <m/>
    <n v="100.00817193837672"/>
    <n v="0"/>
    <m/>
    <n v="0"/>
    <m/>
    <n v="2289431.8933099993"/>
    <n v="46.725173180316681"/>
    <n v="16.663903027333404"/>
    <n v="43.172202829860751"/>
    <n v="54.315625398328571"/>
    <n v="100.00000000000003"/>
    <n v="16.663903027333383"/>
    <n v="-79.722331051444982"/>
    <n v="-2261.4522081624846"/>
    <n v="-393.0691330406944"/>
    <m/>
    <n v="2024"/>
    <n v="3"/>
    <d v="2025-11-04T00:00:00"/>
    <x v="43"/>
    <x v="75"/>
  </r>
  <r>
    <n v="2025"/>
    <n v="9"/>
    <n v="5.0999999999999996"/>
    <x v="68"/>
    <s v="ISSSTE Muerte (riesgos de trabajo)"/>
    <n v="5.0999999999999996"/>
    <m/>
    <m/>
    <x v="75"/>
    <n v="143188.22711000001"/>
    <n v="185117.34640000001"/>
    <n v="184954.42640999999"/>
    <n v="251871.22146999999"/>
    <n v="447466.13078000001"/>
    <n v="433461.00219000003"/>
    <n v="585749.96937999991"/>
    <n v="567448.19512000005"/>
    <n v="0"/>
    <n v="0"/>
    <n v="0"/>
    <n v="0"/>
    <n v="0"/>
    <n v="0"/>
    <n v="447466.13078000001"/>
    <n v="433461.00218999997"/>
    <n v="-134720.85561999999"/>
    <n v="-241059.30553999997"/>
    <n v="0"/>
    <n v="0"/>
    <n v="0"/>
    <n v="0"/>
    <n v="143188.22711000001"/>
    <n v="185117.34640000001"/>
    <s v="ISSSTE Muerte (riesgos de trabajo)"/>
    <s v="Pensiones"/>
    <s v="Pensiones ISSSTE"/>
    <x v="55"/>
    <x v="1"/>
    <n v="33825853.350950003"/>
    <n v="29117164.059320003"/>
    <n v="770211891.61088026"/>
    <n v="686509089.51392007"/>
    <n v="736376107.87258017"/>
    <n v="657385268.86126006"/>
    <n v="143188.22711000001"/>
    <n v="185117.34640000001"/>
    <n v="447466.13078000001"/>
    <n v="433461.00219000003"/>
    <n v="33825853.350950003"/>
    <n v="29117164.059320003"/>
    <n v="100"/>
    <n v="100"/>
    <n v="-41929.119290000002"/>
    <n v="-22.650021786397001"/>
    <n v="0.42331002155183933"/>
    <n v="0.63576708920849212"/>
    <n v="0.42331002155183933"/>
    <n v="0.63576708920849212"/>
    <n v="1.85907577732311E-2"/>
    <n v="1.9444985460443098E-2"/>
    <n v="2.6965024823061203E-2"/>
    <n v="2.8159643236403076E-2"/>
    <m/>
    <m/>
    <n v="100"/>
    <n v="0"/>
    <m/>
    <n v="0"/>
    <m/>
    <n v="-41929.119290000002"/>
    <n v="-22.650021786397001"/>
    <n v="3.231000832656461"/>
    <n v="312.50204001495717"/>
    <n v="234.15471894966618"/>
    <n v="100"/>
    <n v="3.2310008326564832"/>
    <n v="-44.112982770687857"/>
    <n v="-332.1431776251066"/>
    <n v="-179.81508791747265"/>
    <m/>
    <n v="2024"/>
    <n v="3"/>
    <d v="2025-11-04T00:00:00"/>
    <x v="55"/>
    <x v="75"/>
  </r>
  <r>
    <n v="2025"/>
    <n v="9"/>
    <n v="5.0999999999999996"/>
    <x v="68"/>
    <s v="ISSSTE Invalidez (invalidez y vida)"/>
    <n v="5.0999999999999996"/>
    <m/>
    <m/>
    <x v="75"/>
    <n v="204222.09362"/>
    <n v="147283.91449"/>
    <n v="254817.60134999998"/>
    <n v="197475.96159000002"/>
    <n v="162354.36715000001"/>
    <n v="144006.3316"/>
    <n v="213279.85416000005"/>
    <n v="191665.98106000002"/>
    <n v="0"/>
    <n v="0"/>
    <n v="0"/>
    <n v="0"/>
    <n v="0"/>
    <n v="0"/>
    <n v="162354.36715000001"/>
    <n v="144006.33159999998"/>
    <n v="112422.23876000001"/>
    <n v="78414.199699999997"/>
    <n v="0"/>
    <n v="0"/>
    <n v="0"/>
    <n v="0"/>
    <n v="204222.09362000003"/>
    <n v="147283.91449"/>
    <s v="ISSSTE Invalidez (invalidez y vida)"/>
    <s v="Pensiones"/>
    <s v="Pensiones ISSSTE"/>
    <x v="49"/>
    <x v="1"/>
    <n v="33825853.350950003"/>
    <n v="29117164.059319999"/>
    <n v="770211891.61088026"/>
    <n v="686509089.51392007"/>
    <n v="736376107.87258017"/>
    <n v="657385268.86126006"/>
    <n v="204222.09362"/>
    <n v="147283.91449"/>
    <n v="162354.36715000001"/>
    <n v="144006.3316"/>
    <n v="33825853.350950003"/>
    <n v="29117164.059319999"/>
    <n v="100"/>
    <n v="100"/>
    <n v="56938.179130000004"/>
    <n v="38.658789948080788"/>
    <n v="0.60374557738767121"/>
    <n v="0.50583193538333782"/>
    <n v="0.60374557738767121"/>
    <n v="0.50583193538333782"/>
    <n v="2.6515053304730758E-2"/>
    <n v="2.7733394855789895E-2"/>
    <n v="2.1454037060788772E-2"/>
    <n v="2.2404504856813879E-2"/>
    <m/>
    <m/>
    <n v="100.00000000000003"/>
    <n v="0"/>
    <m/>
    <n v="0"/>
    <m/>
    <n v="56938.179130000033"/>
    <n v="38.658789948080788"/>
    <n v="12.741131133709116"/>
    <n v="79.498924074344231"/>
    <n v="97.774649797060817"/>
    <n v="100"/>
    <n v="12.741131133709139"/>
    <n v="43.369745773226342"/>
    <n v="144.41481413352349"/>
    <n v="183.64828328407972"/>
    <m/>
    <n v="2024"/>
    <n v="3"/>
    <d v="2025-11-04T00:00:00"/>
    <x v="49"/>
    <x v="75"/>
  </r>
  <r>
    <n v="2025"/>
    <n v="9"/>
    <n v="5.0999999999999996"/>
    <x v="68"/>
    <s v="Pensiones ISSSTE"/>
    <n v="5.0999999999999996"/>
    <m/>
    <m/>
    <x v="75"/>
    <n v="9893543.1929100007"/>
    <n v="7650776.4381099995"/>
    <n v="11723195.228310002"/>
    <n v="9386570.4909599982"/>
    <n v="5710234.8659799993"/>
    <n v="5063460.5881500002"/>
    <n v="7465448.5503099998"/>
    <n v="6604960.8564900002"/>
    <n v="0"/>
    <n v="0"/>
    <n v="0"/>
    <n v="0"/>
    <n v="0"/>
    <n v="0"/>
    <n v="5710234.8659799993"/>
    <n v="5063460.5881500002"/>
    <n v="-135951.75050999998"/>
    <n v="-1085929.8083300001"/>
    <n v="0"/>
    <n v="0"/>
    <n v="0"/>
    <n v="0"/>
    <n v="9895905.2868999988"/>
    <n v="7653878.3922700007"/>
    <s v="Pensiones ISSSTE"/>
    <s v="Pensiones"/>
    <s v="Pensiones ISSSTE"/>
    <x v="48"/>
    <x v="1"/>
    <n v="33825853.350950003"/>
    <n v="29117164.059320003"/>
    <n v="770211891.61088026"/>
    <n v="686509089.51392007"/>
    <n v="736376107.87258017"/>
    <n v="657385268.86126006"/>
    <n v="9893543.1929100007"/>
    <n v="7650776.4381099995"/>
    <n v="5710234.8659799993"/>
    <n v="5063460.5881500002"/>
    <n v="33825853.350950003"/>
    <n v="29117164.059320003"/>
    <n v="100"/>
    <n v="100"/>
    <n v="2242766.7548000012"/>
    <n v="29.314237227326956"/>
    <n v="29.248465930075756"/>
    <n v="26.275829687682418"/>
    <n v="29.248465930075756"/>
    <n v="26.275829687682418"/>
    <n v="1.2845222594808146"/>
    <n v="1.3435448389944153"/>
    <n v="1.1144464880322416"/>
    <n v="1.1638192701462378"/>
    <m/>
    <m/>
    <n v="100.0238751066624"/>
    <n v="0"/>
    <m/>
    <n v="0"/>
    <m/>
    <n v="2242026.8946299981"/>
    <n v="29.292690316249637"/>
    <n v="12.773364511686779"/>
    <n v="57.716783104278747"/>
    <n v="66.182310110748006"/>
    <n v="100"/>
    <n v="12.773364511686779"/>
    <n v="-87.480613436786143"/>
    <n v="-4200.1922333173497"/>
    <n v="-466.27881003992843"/>
    <m/>
    <n v="2024"/>
    <n v="3"/>
    <d v="2025-11-04T00:00:00"/>
    <x v="48"/>
    <x v="75"/>
  </r>
  <r>
    <n v="2025"/>
    <n v="9"/>
    <n v="5.0999999999999996"/>
    <x v="68"/>
    <s v="IMSS Muerte (riesgos de trabajo)"/>
    <n v="5.0999999999999996"/>
    <m/>
    <m/>
    <x v="75"/>
    <n v="734146.65706000011"/>
    <n v="714447.18023000006"/>
    <n v="971834.85167999996"/>
    <n v="901677.70599000016"/>
    <n v="1219830.20725"/>
    <n v="1139993.94463"/>
    <n v="1619910.4729300002"/>
    <n v="1515609.2947399998"/>
    <n v="0"/>
    <n v="0"/>
    <n v="0"/>
    <n v="0"/>
    <n v="0"/>
    <n v="0"/>
    <n v="1219830.20725"/>
    <n v="1139993.94463"/>
    <n v="-67479.124339999995"/>
    <n v="-263240.50102000003"/>
    <n v="0"/>
    <n v="0"/>
    <n v="0"/>
    <n v="0"/>
    <n v="734146.65706"/>
    <n v="714447.18023000006"/>
    <s v="IMSS Muerte (riesgos de trabajo)"/>
    <s v="Pensiones"/>
    <s v="Pensiones IMSS"/>
    <x v="52"/>
    <x v="1"/>
    <n v="33835783.738299996"/>
    <n v="29123820.652660001"/>
    <n v="770211891.61088026"/>
    <n v="686509089.51392007"/>
    <n v="736376107.87258017"/>
    <n v="657385268.86126006"/>
    <n v="734146.65706000011"/>
    <n v="714447.18023000006"/>
    <n v="1219830.20725"/>
    <n v="1139993.94463"/>
    <n v="33835783.738299996"/>
    <n v="29123820.652660001"/>
    <n v="100"/>
    <n v="100"/>
    <n v="19699.476830000058"/>
    <n v="2.7573034613501024"/>
    <n v="2.1697344525493936"/>
    <n v="2.4531368626071615"/>
    <n v="2.1697344525493936"/>
    <n v="2.4531368626071615"/>
    <n v="9.5317491855981276E-2"/>
    <n v="9.9697240202561571E-2"/>
    <n v="0.10406958788205724"/>
    <n v="0.10868013234728915"/>
    <m/>
    <m/>
    <n v="99.999999999999986"/>
    <n v="0"/>
    <m/>
    <n v="0"/>
    <m/>
    <n v="19699.476829999941"/>
    <n v="2.7573034613501024"/>
    <n v="7.0032181307692731"/>
    <n v="166.15620264961666"/>
    <n v="159.56308264286309"/>
    <n v="100"/>
    <n v="7.0032181307692731"/>
    <n v="-74.365979369233457"/>
    <n v="-1807.7149328491125"/>
    <n v="-433.06175919464135"/>
    <m/>
    <n v="2024"/>
    <n v="3"/>
    <d v="2025-11-04T00:00:00"/>
    <x v="52"/>
    <x v="75"/>
  </r>
  <r>
    <n v="2025"/>
    <n v="9"/>
    <n v="5.0999999999999996"/>
    <x v="68"/>
    <s v="IMSS Invalidez (invalidez y vida)"/>
    <n v="5.0999999999999996"/>
    <m/>
    <m/>
    <x v="75"/>
    <n v="6986477.5804599989"/>
    <n v="6636278.7365200007"/>
    <n v="9365670.0306199975"/>
    <n v="8466030.4678000007"/>
    <n v="4584131.4985400001"/>
    <n v="4013065.9130599992"/>
    <n v="5985765.8084400017"/>
    <n v="5315409.9773399998"/>
    <n v="0"/>
    <n v="0"/>
    <n v="0"/>
    <n v="0"/>
    <n v="0"/>
    <n v="0"/>
    <n v="4584131.4985400001"/>
    <n v="4013065.9130599997"/>
    <n v="1341576.6864100001"/>
    <n v="670347.85881999996"/>
    <n v="0"/>
    <n v="0"/>
    <n v="0"/>
    <n v="0"/>
    <n v="6986477.5804599999"/>
    <n v="6640194.0910699992"/>
    <s v="IMSS Invalidez (invalidez y vida)"/>
    <s v="Pensiones"/>
    <s v="Pensiones IMSS"/>
    <x v="50"/>
    <x v="1"/>
    <n v="33835783.738299996"/>
    <n v="29123820.652660001"/>
    <n v="770211891.61088026"/>
    <n v="686509089.51392007"/>
    <n v="736376107.87258017"/>
    <n v="657385268.86126006"/>
    <n v="6986477.5804599989"/>
    <n v="6636278.7365200007"/>
    <n v="4584131.4985400001"/>
    <n v="4013065.9130599992"/>
    <n v="33835783.738299996"/>
    <n v="29123820.652660001"/>
    <n v="100"/>
    <n v="100"/>
    <n v="350198.84393999819"/>
    <n v="5.2770363910850326"/>
    <n v="20.64819196888217"/>
    <n v="22.786429073528446"/>
    <n v="20.64819196888217"/>
    <n v="22.786429073528446"/>
    <n v="0.90708513547459557"/>
    <n v="0.94876483712164561"/>
    <n v="0.96667019241053176"/>
    <n v="1.0094961129895008"/>
    <m/>
    <m/>
    <n v="100.00000000000003"/>
    <n v="0"/>
    <m/>
    <n v="0"/>
    <m/>
    <n v="346283.4893900007"/>
    <n v="5.214960355687448"/>
    <n v="14.230157138001198"/>
    <n v="65.614344936295851"/>
    <n v="60.471629845439722"/>
    <n v="100"/>
    <n v="14.230157138001198"/>
    <n v="100.13141964405628"/>
    <n v="341.6973136889352"/>
    <n v="598.65424499514631"/>
    <m/>
    <n v="2024"/>
    <n v="3"/>
    <d v="2025-11-04T00:00:00"/>
    <x v="50"/>
    <x v="75"/>
  </r>
  <r>
    <n v="2025"/>
    <n v="9"/>
    <n v="5.0999999999999996"/>
    <x v="68"/>
    <s v="Pensiones Total"/>
    <n v="5.0999999999999996"/>
    <m/>
    <m/>
    <x v="75"/>
    <n v="33835783.738300003"/>
    <n v="29123820.652660001"/>
    <n v="43300040.96221"/>
    <n v="37121322.004830003"/>
    <n v="26028311.672510002"/>
    <n v="23525303.048969999"/>
    <n v="34208877.685630009"/>
    <n v="30964792.087139998"/>
    <n v="0"/>
    <n v="0"/>
    <n v="0"/>
    <n v="0"/>
    <n v="0"/>
    <n v="0"/>
    <n v="26028311.672509998"/>
    <n v="23525303.048969999"/>
    <n v="-941667.81361999991"/>
    <n v="-5171237.6769000003"/>
    <n v="0"/>
    <n v="0"/>
    <n v="0"/>
    <n v="0"/>
    <n v="33838158.286790006"/>
    <n v="29144042.231109999"/>
    <s v="Pensiones Total"/>
    <s v="Totales"/>
    <s v="Pensiones Total"/>
    <x v="45"/>
    <x v="1"/>
    <n v="33835783.738300003"/>
    <n v="29123820.652660001"/>
    <n v="770211891.61088026"/>
    <n v="686509089.51392007"/>
    <n v="736376107.87258017"/>
    <n v="657385268.86126006"/>
    <n v="33835783.738299996"/>
    <n v="29123820.652660001"/>
    <n v="26028311.672510002"/>
    <n v="23525303.048969999"/>
    <n v="33835783.738300003"/>
    <n v="29123820.652660001"/>
    <n v="100.00000000000003"/>
    <n v="100"/>
    <n v="4711963.085640002"/>
    <n v="16.179069160727156"/>
    <n v="100"/>
    <n v="100"/>
    <n v="100"/>
    <n v="100"/>
    <n v="4.3930487320227227"/>
    <n v="4.594905154657031"/>
    <n v="4.2423066347571599"/>
    <n v="4.4302514875499179"/>
    <m/>
    <m/>
    <n v="100.00701786164723"/>
    <n v="0"/>
    <m/>
    <n v="0"/>
    <m/>
    <n v="4694116.0556800067"/>
    <n v="16.106606003573653"/>
    <n v="10.639644549231807"/>
    <n v="76.925399079931964"/>
    <n v="80.776843565754248"/>
    <n v="100"/>
    <n v="10.639644549231807"/>
    <n v="-81.790281699360975"/>
    <n v="-2764.06512955464"/>
    <n v="-454.92596780182612"/>
    <m/>
    <n v="2024"/>
    <n v="3"/>
    <d v="2025-11-04T00:00:00"/>
    <x v="45"/>
    <x v="75"/>
  </r>
  <r>
    <n v="2025"/>
    <n v="9"/>
    <n v="5.0999999999999996"/>
    <x v="68"/>
    <s v="IMSS Muerte (invalidez y vida)"/>
    <n v="5.0999999999999996"/>
    <m/>
    <m/>
    <x v="75"/>
    <n v="11124555.43706"/>
    <n v="10033510.22236"/>
    <n v="14638563.946320001"/>
    <n v="13163009.41529"/>
    <n v="11838885.316400001"/>
    <n v="10996134.72649"/>
    <n v="15644465.519699998"/>
    <n v="14517425.84344"/>
    <n v="0"/>
    <n v="0"/>
    <n v="0"/>
    <n v="0"/>
    <n v="0"/>
    <n v="0"/>
    <n v="11838885.316399999"/>
    <n v="10996134.72649"/>
    <n v="-1507729.3940900001"/>
    <n v="-3585376.8452100004"/>
    <n v="0"/>
    <n v="0"/>
    <n v="0"/>
    <n v="0"/>
    <n v="11124556.574550001"/>
    <n v="10035068.225019999"/>
    <s v="IMSS Muerte (invalidez y vida)"/>
    <s v="Pensiones"/>
    <s v="Pensiones IMSS"/>
    <x v="47"/>
    <x v="1"/>
    <n v="33835783.738300003"/>
    <n v="29123820.652660001"/>
    <n v="770211891.61088026"/>
    <n v="686509089.51392007"/>
    <n v="736376107.87258017"/>
    <n v="657385268.86126006"/>
    <n v="11124555.437059999"/>
    <n v="10033510.22236"/>
    <n v="11838885.316400001"/>
    <n v="10996134.72649"/>
    <n v="33835783.738300003"/>
    <n v="29123820.652660001"/>
    <n v="100.00000000000003"/>
    <n v="100"/>
    <n v="1091045.2147000004"/>
    <n v="10.874013087349743"/>
    <n v="32.87807819999658"/>
    <n v="34.451215525678627"/>
    <n v="32.87807819999658"/>
    <n v="34.451215525678627"/>
    <n v="1.4443499974783889"/>
    <n v="1.5107165099638122"/>
    <n v="1.461526202000353"/>
    <n v="1.5262754883054055"/>
    <m/>
    <m/>
    <n v="100.00001022503784"/>
    <n v="0"/>
    <m/>
    <n v="0"/>
    <m/>
    <n v="1089488.3495300021"/>
    <n v="10.856810587631372"/>
    <n v="7.6640620624608191"/>
    <n v="106.42119933134859"/>
    <n v="109.59409501556854"/>
    <n v="100"/>
    <n v="7.6640620624608191"/>
    <n v="-57.947812484361314"/>
    <n v="-785.2128745918252"/>
    <n v="-306.69397391743189"/>
    <m/>
    <n v="2024"/>
    <n v="3"/>
    <d v="2025-11-04T00:00:00"/>
    <x v="47"/>
    <x v="75"/>
  </r>
  <r>
    <n v="2025"/>
    <n v="9"/>
    <n v="5.0999999999999996"/>
    <x v="68"/>
    <s v="IMSS Incapacidad Permanente RT"/>
    <n v="5.0999999999999996"/>
    <m/>
    <m/>
    <x v="75"/>
    <n v="4207526.2390700001"/>
    <n v="3308507.4316600002"/>
    <n v="5489303.7020500004"/>
    <n v="4198930.2496100003"/>
    <n v="2367681.2395000001"/>
    <n v="2069149.4791700002"/>
    <n v="3095160.4894999997"/>
    <n v="2700171.5567600001"/>
    <n v="0"/>
    <n v="0"/>
    <n v="0"/>
    <n v="0"/>
    <n v="0"/>
    <n v="0"/>
    <n v="2367681.2395000001"/>
    <n v="2069149.4791699999"/>
    <n v="-671553.39138000004"/>
    <n v="-929477.15495999996"/>
    <n v="0"/>
    <n v="0"/>
    <n v="0"/>
    <n v="0"/>
    <n v="4207537.5560800005"/>
    <n v="3320153.6987399999"/>
    <s v="IMSS Incapacidad Permanente RT"/>
    <s v="Pensiones"/>
    <s v="Pensiones IMSS"/>
    <x v="44"/>
    <x v="1"/>
    <n v="33835783.738300003"/>
    <n v="29123820.652659997"/>
    <n v="770211891.61088026"/>
    <n v="686509089.51392007"/>
    <n v="736376107.87258017"/>
    <n v="657385268.86126006"/>
    <n v="4207526.2390700001"/>
    <n v="3308507.4316600002"/>
    <n v="2367681.2395000001"/>
    <n v="2069149.4791700002"/>
    <n v="33835783.738300003"/>
    <n v="29123820.652659997"/>
    <n v="100"/>
    <n v="100"/>
    <n v="899018.80740999989"/>
    <n v="27.172942058616712"/>
    <n v="12.435137520716987"/>
    <n v="11.360142170624927"/>
    <n v="12.435137520716987"/>
    <n v="11.360142170624927"/>
    <n v="0.5462816511791394"/>
    <n v="0.57138277492811529"/>
    <n v="0.48193206502226726"/>
    <n v="0.50328286750189632"/>
    <m/>
    <m/>
    <n v="100.00026897063398"/>
    <n v="0"/>
    <m/>
    <n v="0"/>
    <m/>
    <n v="887383.85734000057"/>
    <n v="26.727192107906419"/>
    <n v="14.427752240004921"/>
    <n v="56.272524637263686"/>
    <n v="62.540269952841896"/>
    <n v="100"/>
    <n v="14.427752240004942"/>
    <n v="-27.749338668910017"/>
    <n v="-352.5678330109485"/>
    <n v="-222.61434486348895"/>
    <m/>
    <n v="2024"/>
    <n v="3"/>
    <d v="2025-11-04T00:00:00"/>
    <x v="44"/>
    <x v="75"/>
  </r>
  <r>
    <n v="2025"/>
    <n v="9"/>
    <n v="5.0999999999999996"/>
    <x v="68"/>
    <s v="Pensiones IMSS"/>
    <n v="5.0999999999999996"/>
    <m/>
    <m/>
    <x v="75"/>
    <n v="23942240.545390002"/>
    <n v="21473044.21455"/>
    <n v="31576845.733899999"/>
    <n v="27734751.513870001"/>
    <n v="20318076.806529999"/>
    <n v="18461842.460819997"/>
    <n v="26743429.135319993"/>
    <n v="24359831.230649997"/>
    <n v="0"/>
    <n v="0"/>
    <n v="0"/>
    <n v="0"/>
    <n v="0"/>
    <n v="0"/>
    <n v="20318076.806529999"/>
    <n v="18461842.460820001"/>
    <n v="-805716.0631100001"/>
    <n v="-4085307.8685699999"/>
    <n v="0"/>
    <n v="0"/>
    <n v="0"/>
    <n v="0"/>
    <n v="23942252.99989"/>
    <n v="21490163.83884"/>
    <s v="Pensiones IMSS"/>
    <s v="Pensiones"/>
    <s v="Pensiones IMSS"/>
    <x v="54"/>
    <x v="1"/>
    <n v="33835783.738300003"/>
    <n v="29123820.652660001"/>
    <n v="770211891.61088026"/>
    <n v="686509089.51392007"/>
    <n v="736376107.87258017"/>
    <n v="657385268.86126006"/>
    <n v="23942240.545390002"/>
    <n v="21473044.214550003"/>
    <n v="20318076.806529999"/>
    <n v="18461842.460820001"/>
    <n v="33835783.738300003"/>
    <n v="29123820.652660001"/>
    <n v="100"/>
    <n v="99.999999999999972"/>
    <n v="2469196.3308400027"/>
    <n v="11.499051118084559"/>
    <n v="70.760118135785561"/>
    <n v="73.730175963670391"/>
    <n v="70.760118135785561"/>
    <n v="73.730175963670391"/>
    <n v="3.1085264725419082"/>
    <n v="3.2513603156626152"/>
    <n v="3.1278601467249181"/>
    <n v="3.2664322174036799"/>
    <m/>
    <m/>
    <n v="100.00005201894106"/>
    <n v="0"/>
    <m/>
    <n v="0"/>
    <m/>
    <n v="2452089.1610499993"/>
    <n v="11.410286024056472"/>
    <n v="10.054437143255512"/>
    <n v="84.862888116134044"/>
    <n v="85.976828792213681"/>
    <n v="100"/>
    <n v="10.054437143255491"/>
    <n v="-80.277714947538854"/>
    <n v="-2521.7415584472565"/>
    <n v="-451.90822955730602"/>
    <m/>
    <n v="2024"/>
    <n v="3"/>
    <d v="2025-11-04T00:00:00"/>
    <x v="54"/>
    <x v="75"/>
  </r>
  <r>
    <n v="2025"/>
    <n v="9"/>
    <n v="5.0999999999999996"/>
    <x v="68"/>
    <s v="AP Gpo y Col"/>
    <n v="5.0999999999999996"/>
    <m/>
    <m/>
    <x v="75"/>
    <n v="1187070.0334399999"/>
    <n v="1101083.2116"/>
    <n v="1403840.4047500002"/>
    <n v="1293917.0702499999"/>
    <n v="442233.98640000005"/>
    <n v="349106.27757000003"/>
    <n v="605019.06779"/>
    <n v="468712.41803"/>
    <n v="0"/>
    <n v="0"/>
    <n v="0"/>
    <n v="0"/>
    <n v="1268.5576999999994"/>
    <n v="24780.14947"/>
    <n v="201463.44327000002"/>
    <n v="203438.03456"/>
    <n v="646879.72256999998"/>
    <n v="561510.13884999999"/>
    <n v="0"/>
    <n v="0"/>
    <n v="0"/>
    <n v="0"/>
    <n v="0"/>
    <n v="0"/>
    <s v="AP Gpo y Col"/>
    <s v="Accidentes y Enfermedades"/>
    <s v="Accidentes Personales"/>
    <x v="3"/>
    <x v="1"/>
    <n v="133227936.32544"/>
    <n v="118235955.85891001"/>
    <n v="770211891.61088026"/>
    <n v="686509089.51392007"/>
    <n v="736376107.87258017"/>
    <n v="657385268.86126006"/>
    <n v="2314846.5560099999"/>
    <n v="2258296.9561299994"/>
    <n v="870337.63396000001"/>
    <n v="837886.56105000013"/>
    <n v="39240521.898740001"/>
    <n v="34324261.27634"/>
    <n v="51.280722273276758"/>
    <n v="48.757237555104602"/>
    <n v="85986.821839999873"/>
    <n v="7.809293696799835"/>
    <n v="3.0251127558986832"/>
    <n v="3.2078861151164406"/>
    <n v="0.89100684599685387"/>
    <n v="0.93125919573392169"/>
    <n v="0.1541225273680559"/>
    <n v="0.1612043113225784"/>
    <n v="0.16038873023219802"/>
    <n v="0.1674943543391724"/>
    <m/>
    <m/>
    <m/>
    <n v="0"/>
    <m/>
    <n v="0"/>
    <m/>
    <n v="0"/>
    <m/>
    <n v="26.676033865167838"/>
    <n v="37.254245658822171"/>
    <n v="31.705712510384082"/>
    <n v="50.811773401990422"/>
    <n v="-0.97061067969451686"/>
    <n v="15.20356941280545"/>
    <n v="31.143879803435841"/>
    <n v="36.230518468758369"/>
    <m/>
    <n v="2024"/>
    <n v="3"/>
    <d v="2025-11-04T00:00:00"/>
    <x v="3"/>
    <x v="75"/>
  </r>
  <r>
    <n v="2025"/>
    <n v="9"/>
    <n v="5.0999999999999996"/>
    <x v="68"/>
    <s v="Daños Sin Autos"/>
    <n v="5.0999999999999996"/>
    <m/>
    <m/>
    <x v="75"/>
    <n v="53950809.885759994"/>
    <n v="45377466.948720001"/>
    <n v="62289718.975210004"/>
    <n v="53347171.881800003"/>
    <n v="14881248.404539999"/>
    <n v="23899545.700459998"/>
    <n v="21930874.870219998"/>
    <n v="66876039.983890012"/>
    <n v="0"/>
    <n v="0"/>
    <n v="0"/>
    <n v="0"/>
    <n v="114132.26682"/>
    <n v="57981.42128000001"/>
    <n v="5607117.13693"/>
    <n v="5341920.7895299997"/>
    <n v="12652045.788900001"/>
    <n v="11124227.045600001"/>
    <n v="0"/>
    <n v="0"/>
    <n v="0"/>
    <n v="0"/>
    <n v="0"/>
    <n v="0"/>
    <s v="Daños Sin Autos"/>
    <s v="Totales"/>
    <s v="Daños Sin Autos Total"/>
    <x v="24"/>
    <x v="1"/>
    <n v="127613885.65654001"/>
    <n v="111798406.66003999"/>
    <n v="770211891.61088026"/>
    <n v="686509089.51392007"/>
    <n v="736376107.87258017"/>
    <n v="657385268.86126006"/>
    <n v="128019015.01128"/>
    <n v="109121030.81238005"/>
    <n v="38205787.818519995"/>
    <n v="42701209.275690004"/>
    <n v="74657842.260979995"/>
    <n v="64097723.851029992"/>
    <n v="42.142809707609672"/>
    <n v="41.584529224930868"/>
    <n v="8573342.9370399937"/>
    <n v="18.893392499692684"/>
    <n v="72.264089413628071"/>
    <n v="70.794193962615765"/>
    <n v="42.27659835620333"/>
    <n v="40.588652651110841"/>
    <n v="7.0046711136753714"/>
    <n v="7.3265291077444141"/>
    <n v="6.6098858182415805"/>
    <n v="6.90272038302958"/>
    <m/>
    <m/>
    <m/>
    <n v="0"/>
    <m/>
    <n v="0"/>
    <m/>
    <n v="0"/>
    <m/>
    <n v="-37.734178753642269"/>
    <n v="27.582993538096666"/>
    <n v="52.668311625830299"/>
    <n v="38.950246164866194"/>
    <n v="4.9644380335960303"/>
    <n v="13.734156423068544"/>
    <n v="44.317869461469094"/>
    <n v="48.020601949534154"/>
    <m/>
    <n v="2024"/>
    <n v="3"/>
    <d v="2025-11-04T00:00:00"/>
    <x v="24"/>
    <x v="75"/>
  </r>
  <r>
    <n v="2025"/>
    <n v="9"/>
    <n v="5.0999999999999996"/>
    <x v="68"/>
    <s v="Otros Automoviles y Obligatorios"/>
    <n v="5.0999999999999996"/>
    <m/>
    <m/>
    <x v="75"/>
    <n v="4648978.6113299998"/>
    <n v="2917320.4988299999"/>
    <n v="6340711.9974699989"/>
    <n v="3825583.15233"/>
    <n v="2217495.27721"/>
    <n v="1725606.8036699994"/>
    <n v="3394749.6028899974"/>
    <n v="2383396.1879200009"/>
    <n v="0"/>
    <n v="0"/>
    <n v="0"/>
    <n v="0"/>
    <n v="39139.744549999996"/>
    <n v="28746.791410000002"/>
    <n v="2201506.1301999995"/>
    <n v="1721123.8484499999"/>
    <n v="3768723.1270199995"/>
    <n v="2568058.7304799999"/>
    <n v="0"/>
    <n v="0"/>
    <n v="0"/>
    <n v="0"/>
    <n v="0"/>
    <n v="0"/>
    <s v="Otros Automoviles y Obligatorios"/>
    <s v="Automóviles"/>
    <s v="Automóviles"/>
    <x v="9"/>
    <x v="1"/>
    <n v="162786552.67791998"/>
    <n v="142755429.33199"/>
    <n v="770211891.61088026"/>
    <n v="686509089.51392007"/>
    <n v="736376107.87258017"/>
    <n v="657385268.86126006"/>
    <n v="4946161.87481"/>
    <n v="3140508.06599"/>
    <n v="2334470.5214099996"/>
    <n v="1827367.6446699991"/>
    <n v="87245286.801359996"/>
    <n v="77147046.016440004"/>
    <n v="93.991638951537226"/>
    <n v="92.89326559683127"/>
    <n v="1731658.1124999998"/>
    <n v="59.357828980205852"/>
    <n v="5.3286300977092216"/>
    <n v="3.7815064211380438"/>
    <n v="2.8558738635667278"/>
    <n v="2.0435793668102953"/>
    <n v="0.60359735573632456"/>
    <n v="0.63133208174842659"/>
    <n v="0.42495001790807996"/>
    <n v="0.44377637239779633"/>
    <m/>
    <m/>
    <m/>
    <n v="0"/>
    <m/>
    <n v="0"/>
    <m/>
    <n v="0"/>
    <m/>
    <n v="28.50524653089326"/>
    <n v="47.698547629489077"/>
    <n v="59.150402033717555"/>
    <n v="94.989217335271917"/>
    <n v="27.910965395234033"/>
    <n v="46.753774837368354"/>
    <n v="58.415172884848452"/>
    <n v="67.020423949895488"/>
    <m/>
    <n v="2024"/>
    <n v="3"/>
    <d v="2025-11-04T00:00:00"/>
    <x v="9"/>
    <x v="75"/>
  </r>
  <r>
    <n v="2025"/>
    <n v="9"/>
    <n v="5.0999999999999996"/>
    <x v="68"/>
    <s v="Automoviles Turistas"/>
    <n v="5.0999999999999996"/>
    <m/>
    <m/>
    <x v="75"/>
    <n v="1358557.8616800001"/>
    <n v="1039668.1218299998"/>
    <n v="1850688.6622700002"/>
    <n v="1495857.1254599998"/>
    <n v="715287.10635000002"/>
    <n v="558479.82949000003"/>
    <n v="907589.91853000002"/>
    <n v="712168.83405000018"/>
    <n v="0"/>
    <n v="0"/>
    <n v="0"/>
    <n v="0"/>
    <n v="0"/>
    <n v="0"/>
    <n v="386798.74200000003"/>
    <n v="366710.63649999996"/>
    <n v="910039.07523000007"/>
    <n v="766011.9219800001"/>
    <n v="0"/>
    <n v="0"/>
    <n v="0"/>
    <n v="0"/>
    <n v="0"/>
    <n v="0"/>
    <s v="Automoviles Turistas"/>
    <s v="Automóviles"/>
    <s v="Automóviles"/>
    <x v="12"/>
    <x v="1"/>
    <n v="184457397.11229002"/>
    <n v="163325642.09843001"/>
    <n v="770211891.61088026"/>
    <n v="686509089.51392007"/>
    <n v="736376107.87258017"/>
    <n v="657385268.86126006"/>
    <n v="1588548.4696399998"/>
    <n v="1271754.1878799999"/>
    <n v="828130.02439999999"/>
    <n v="647638.39746000012"/>
    <n v="101459221.12507001"/>
    <n v="90359650.443419993"/>
    <n v="85.521964714610149"/>
    <n v="81.750713442753835"/>
    <n v="318889.73985000025"/>
    <n v="30.672262922585137"/>
    <n v="1.3390186191211633"/>
    <n v="1.1505889152160931"/>
    <n v="0.73651579332053907"/>
    <n v="0.63656147832771559"/>
    <n v="0.17638754691759015"/>
    <n v="0.18449238740307961"/>
    <n v="0.15144273218088528"/>
    <n v="0.15815202607611517"/>
    <m/>
    <m/>
    <m/>
    <n v="0"/>
    <m/>
    <n v="0"/>
    <m/>
    <n v="0"/>
    <m/>
    <n v="28.077518395462064"/>
    <n v="52.650470511831713"/>
    <n v="53.717125471441477"/>
    <n v="86.373768040621712"/>
    <n v="5.4779173278765914"/>
    <n v="18.802207787799997"/>
    <n v="42.503531170048042"/>
    <n v="47.872706152160184"/>
    <m/>
    <n v="2024"/>
    <n v="3"/>
    <d v="2025-11-04T00:00:00"/>
    <x v="12"/>
    <x v="75"/>
  </r>
  <r>
    <n v="2025"/>
    <n v="9"/>
    <n v="5.0999999999999996"/>
    <x v="68"/>
    <s v="GMM. Individual"/>
    <n v="5.0999999999999996"/>
    <m/>
    <m/>
    <x v="75"/>
    <n v="50681916.862810001"/>
    <n v="45883679.292549998"/>
    <n v="67371427.485169992"/>
    <n v="59979238.082040004"/>
    <n v="35972366.886679992"/>
    <n v="32957093.105920002"/>
    <n v="47318481.275189996"/>
    <n v="42766022.115219995"/>
    <n v="0"/>
    <n v="0"/>
    <n v="0"/>
    <n v="0"/>
    <n v="0"/>
    <n v="0"/>
    <n v="34603622.596869998"/>
    <n v="31899725.155819997"/>
    <n v="47721166.487850003"/>
    <n v="42501893.420110002"/>
    <n v="0"/>
    <n v="0"/>
    <n v="0"/>
    <n v="0"/>
    <n v="0"/>
    <n v="0"/>
    <s v="GMM. Individual"/>
    <s v="Accidentes y Enfermedades"/>
    <s v="Gastos Medicos"/>
    <x v="38"/>
    <x v="1"/>
    <n v="275516980.85934001"/>
    <n v="250772765.98328"/>
    <n v="770211891.61088026"/>
    <n v="686509089.51392007"/>
    <n v="736376107.87258017"/>
    <n v="657385268.86126006"/>
    <n v="64432853.400370002"/>
    <n v="58098326.261530012"/>
    <n v="45110846.690220006"/>
    <n v="40981977.13877999"/>
    <n v="104006922.78255999"/>
    <n v="92209320.059640005"/>
    <n v="78.65850135160855"/>
    <n v="78.975905581176818"/>
    <n v="4798237.5702600032"/>
    <n v="10.45739496971656"/>
    <n v="48.729368687089362"/>
    <n v="49.760348805167332"/>
    <n v="18.395206242726903"/>
    <n v="18.296914783644905"/>
    <n v="6.5802563443690731"/>
    <n v="6.8826128823261348"/>
    <n v="6.6836229837885686"/>
    <n v="6.9797242904500898"/>
    <m/>
    <m/>
    <m/>
    <n v="0"/>
    <m/>
    <n v="0"/>
    <m/>
    <n v="0"/>
    <m/>
    <n v="9.1490890020830218"/>
    <n v="70.97672920314551"/>
    <n v="71.827485533121035"/>
    <n v="79.742167407553382"/>
    <n v="8.4762405564384089"/>
    <n v="12.280095421044157"/>
    <n v="72.512105515442954"/>
    <n v="75.054833064746404"/>
    <m/>
    <n v="2024"/>
    <n v="3"/>
    <d v="2025-11-04T00:00:00"/>
    <x v="38"/>
    <x v="75"/>
  </r>
  <r>
    <n v="2025"/>
    <n v="9"/>
    <n v="5.0999999999999996"/>
    <x v="68"/>
    <s v="Accidentes y Enfermedades Total"/>
    <n v="5.0999999999999996"/>
    <m/>
    <m/>
    <x v="75"/>
    <n v="104066594.35218"/>
    <n v="93143156.357390001"/>
    <n v="133495277.76414999"/>
    <n v="118849412.39638001"/>
    <n v="72961002.650179997"/>
    <n v="68635700.212249994"/>
    <n v="96061332.502000004"/>
    <n v="89330812.848749995"/>
    <n v="0"/>
    <n v="0"/>
    <n v="0"/>
    <n v="0"/>
    <n v="157944.9884"/>
    <n v="-77269.300109999996"/>
    <n v="68112847.405959994"/>
    <n v="64534108.902170002"/>
    <n v="91673537.798709989"/>
    <n v="81943208.990170002"/>
    <n v="0"/>
    <n v="0"/>
    <n v="0"/>
    <n v="0"/>
    <n v="0"/>
    <n v="0"/>
    <s v="Accidentes y Enfermedades Total"/>
    <s v="Totales"/>
    <s v="Accidentes y Enfermedades Total"/>
    <x v="2"/>
    <x v="1"/>
    <n v="262810785.30547002"/>
    <n v="242916423.854"/>
    <n v="770211891.61088026"/>
    <n v="686509089.51392007"/>
    <n v="736376107.87258017"/>
    <n v="657385268.86126006"/>
    <n v="141339793.77810001"/>
    <n v="126298754.30562"/>
    <n v="98393742.550229996"/>
    <n v="90991856.303689986"/>
    <n v="104066594.35218"/>
    <n v="93143156.357390001"/>
    <n v="73.628658688693136"/>
    <n v="73.748277937880928"/>
    <n v="10923437.994790003"/>
    <n v="11.72757980508714"/>
    <n v="100"/>
    <n v="100"/>
    <n v="39.597535630518891"/>
    <n v="38.343704752286243"/>
    <n v="13.511423997171368"/>
    <n v="14.132261114884964"/>
    <n v="13.567650855626637"/>
    <n v="14.168731909483615"/>
    <m/>
    <m/>
    <m/>
    <n v="0"/>
    <m/>
    <n v="0"/>
    <m/>
    <n v="0"/>
    <m/>
    <n v="6.3018260534304593"/>
    <n v="70.109916735880574"/>
    <n v="73.688398478676234"/>
    <n v="74.152075893376463"/>
    <n v="5.5454992168794792"/>
    <n v="11.874478591273196"/>
    <n v="74.299355126358464"/>
    <n v="78.754676192766127"/>
    <m/>
    <n v="2024"/>
    <n v="3"/>
    <d v="2025-11-04T00:00:00"/>
    <x v="2"/>
    <x v="75"/>
  </r>
  <r>
    <n v="2025"/>
    <n v="9"/>
    <n v="5.0999999999999996"/>
    <x v="68"/>
    <s v="GMM. Gpo y Col"/>
    <n v="5.0999999999999996"/>
    <m/>
    <m/>
    <x v="75"/>
    <n v="55177761.801369995"/>
    <n v="48573949.744759999"/>
    <n v="68451066.649920017"/>
    <n v="60539081.174909994"/>
    <n v="38534495.304740004"/>
    <n v="36521625.030170001"/>
    <n v="50586988.216139987"/>
    <n v="47596412.870910004"/>
    <n v="0"/>
    <n v="0"/>
    <n v="0"/>
    <n v="0"/>
    <n v="148089.47164999999"/>
    <n v="-86453.784450000006"/>
    <n v="35254494.268749997"/>
    <n v="33640452.849739999"/>
    <n v="45726640.788110003"/>
    <n v="40825722.25079"/>
    <n v="0"/>
    <n v="0"/>
    <n v="0"/>
    <n v="0"/>
    <n v="0"/>
    <n v="0"/>
    <s v="GMM. Gpo y Col"/>
    <s v="Accidentes y Enfermedades"/>
    <s v="Gastos Medicos"/>
    <x v="29"/>
    <x v="1"/>
    <n v="262810785.30546999"/>
    <n v="242916423.854"/>
    <n v="770211891.61088026"/>
    <n v="686509089.51392007"/>
    <n v="736376107.87258017"/>
    <n v="657385268.86126006"/>
    <n v="68170459.903579995"/>
    <n v="59480952.036400005"/>
    <n v="49387857.180560008"/>
    <n v="46483201.02234"/>
    <n v="104066594.35218"/>
    <n v="93143156.357390001"/>
    <n v="80.940867759163098"/>
    <n v="81.663033427969765"/>
    <n v="6603812.0566099957"/>
    <n v="13.595377957343068"/>
    <n v="53.0215888632221"/>
    <n v="52.149778517685085"/>
    <n v="20.995242541981611"/>
    <n v="19.996157103792367"/>
    <n v="7.1639716813469327"/>
    <n v="7.4931493854113143"/>
    <n v="7.075499871262096"/>
    <n v="7.3889623095602781"/>
    <m/>
    <m/>
    <m/>
    <n v="0"/>
    <m/>
    <n v="0"/>
    <m/>
    <n v="0"/>
    <m/>
    <n v="5.5114477324248234"/>
    <n v="69.837003254059567"/>
    <n v="75.187678214514222"/>
    <n v="78.024230052863913"/>
    <n v="4.7979182272585685"/>
    <n v="12.004487041806499"/>
    <n v="77.098369049486337"/>
    <n v="82.400141369425597"/>
    <m/>
    <n v="2024"/>
    <n v="3"/>
    <d v="2025-11-04T00:00:00"/>
    <x v="29"/>
    <x v="75"/>
  </r>
  <r>
    <n v="2025"/>
    <n v="9"/>
    <n v="5.0999999999999996"/>
    <x v="68"/>
    <s v="Gastos Medicos"/>
    <n v="5.0999999999999996"/>
    <m/>
    <m/>
    <x v="75"/>
    <n v="103534822.46008001"/>
    <n v="92707956.723660007"/>
    <n v="132863700.88061"/>
    <n v="118244793.81240001"/>
    <n v="72799239.380470008"/>
    <n v="68461357.653510004"/>
    <n v="95817167.928029999"/>
    <n v="89093884.821740016"/>
    <n v="0"/>
    <n v="0"/>
    <n v="0"/>
    <n v="0"/>
    <n v="148089.47164999999"/>
    <n v="-86453.784450000006"/>
    <n v="67979182.500859991"/>
    <n v="64385734.366080001"/>
    <n v="91268296.237839997"/>
    <n v="81592519.859389991"/>
    <n v="0"/>
    <n v="0"/>
    <n v="0"/>
    <n v="0"/>
    <n v="0"/>
    <n v="0"/>
    <s v="Gastos Medicos"/>
    <s v="Accidentes y Enfermedades"/>
    <s v="Gastos Medicos"/>
    <x v="28"/>
    <x v="1"/>
    <n v="262810785.30547002"/>
    <n v="242916423.85399997"/>
    <n v="770211891.61088026"/>
    <n v="686509089.51392007"/>
    <n v="736376107.87258017"/>
    <n v="657385268.86126006"/>
    <n v="132603313.30395003"/>
    <n v="117579278.29793002"/>
    <n v="94497674.830779999"/>
    <n v="87465178.161119998"/>
    <n v="104066594.35218"/>
    <n v="93143156.357390001"/>
    <n v="78.07860895810353"/>
    <n v="78.847189798827102"/>
    <n v="10826865.736420006"/>
    <n v="11.678464415618905"/>
    <n v="99.489008076597202"/>
    <n v="99.532762630396448"/>
    <n v="39.395195421580397"/>
    <n v="38.164548634793114"/>
    <n v="13.442381711809116"/>
    <n v="14.060046401993709"/>
    <n v="13.504257720651811"/>
    <n v="14.102530299203565"/>
    <m/>
    <m/>
    <m/>
    <n v="0"/>
    <m/>
    <n v="0"/>
    <m/>
    <n v="0"/>
    <m/>
    <n v="6.3362484701435129"/>
    <n v="70.313772362471809"/>
    <n v="73.846258803412894"/>
    <n v="77.038127669102892"/>
    <n v="5.5811247167712796"/>
    <n v="11.858656155153025"/>
    <n v="74.48279994589808"/>
    <n v="78.911319906576267"/>
    <m/>
    <n v="2024"/>
    <n v="3"/>
    <d v="2025-11-04T00:00:00"/>
    <x v="28"/>
    <x v="75"/>
  </r>
  <r>
    <n v="2025"/>
    <n v="9"/>
    <n v="5.0999999999999996"/>
    <x v="68"/>
    <s v="Camiones"/>
    <n v="5.0999999999999996"/>
    <m/>
    <m/>
    <x v="75"/>
    <n v="40364406.326010004"/>
    <n v="37726929.847759999"/>
    <n v="55364489.67041"/>
    <n v="48754974.062540002"/>
    <n v="22587926.491730005"/>
    <n v="21606858.748990003"/>
    <n v="30380447.708939996"/>
    <n v="28410899.039580002"/>
    <n v="0"/>
    <n v="0"/>
    <n v="0"/>
    <n v="0"/>
    <n v="-4150.9579200000007"/>
    <n v="35423.661909999995"/>
    <n v="21676310.772780001"/>
    <n v="20678278.027719997"/>
    <n v="36481157.536789998"/>
    <n v="32398955.534399997"/>
    <n v="0"/>
    <n v="0"/>
    <n v="0"/>
    <n v="0"/>
    <n v="0"/>
    <n v="0"/>
    <s v="Camiones"/>
    <s v="Automóviles"/>
    <s v="Automóviles"/>
    <x v="10"/>
    <x v="1"/>
    <n v="231332276.63639003"/>
    <n v="207594318.03878999"/>
    <n v="770211891.61088026"/>
    <n v="686509089.51392007"/>
    <n v="736376107.87258017"/>
    <n v="657385268.86126006"/>
    <n v="53875874.311059996"/>
    <n v="49568265.397800006"/>
    <n v="30548482.174040005"/>
    <n v="28997259.902610004"/>
    <n v="109825336.88222"/>
    <n v="98913188.793640003"/>
    <n v="74.921116069430965"/>
    <n v="76.1110552184754"/>
    <n v="2637476.4782500044"/>
    <n v="6.9909650451098093"/>
    <n v="36.753273399286734"/>
    <n v="38.141455459967737"/>
    <n v="17.448670333822509"/>
    <n v="18.173392318334329"/>
    <n v="5.2406885385252604"/>
    <n v="5.4814932063214785"/>
    <n v="5.495474193134485"/>
    <n v="5.7389375203237476"/>
    <m/>
    <m/>
    <m/>
    <n v="0"/>
    <m/>
    <n v="0"/>
    <m/>
    <n v="0"/>
    <m/>
    <n v="4.5405385120401265"/>
    <n v="55.960011672895092"/>
    <n v="57.271712371455777"/>
    <n v="73.941239905284547"/>
    <n v="4.8264789926999896"/>
    <n v="12.599795070725882"/>
    <n v="59.417826177582725"/>
    <n v="63.823903229733979"/>
    <m/>
    <n v="2024"/>
    <n v="3"/>
    <d v="2025-11-04T00:00:00"/>
    <x v="10"/>
    <x v="75"/>
  </r>
  <r>
    <n v="2025"/>
    <n v="9"/>
    <n v="5.0999999999999996"/>
    <x v="68"/>
    <s v="Automoviles Residentes"/>
    <n v="5.0999999999999996"/>
    <m/>
    <m/>
    <x v="75"/>
    <n v="66075451.454489999"/>
    <n v="58939945.601229995"/>
    <n v="89060366.453310013"/>
    <n v="77950294.730179995"/>
    <n v="37302702.381089993"/>
    <n v="34998028.552490003"/>
    <n v="49837326.106579997"/>
    <n v="46841991.018620007"/>
    <n v="0"/>
    <n v="0"/>
    <n v="0"/>
    <n v="0"/>
    <n v="331587.05695"/>
    <n v="179718.12692000001"/>
    <n v="34733758.666019998"/>
    <n v="32475769.9296"/>
    <n v="54900197.062999994"/>
    <n v="46467624.464730002"/>
    <n v="0"/>
    <n v="0"/>
    <n v="0"/>
    <n v="0"/>
    <n v="0"/>
    <n v="0"/>
    <s v="Automoviles Residentes"/>
    <s v="Automóviles"/>
    <s v="Automóviles"/>
    <x v="13"/>
    <x v="1"/>
    <n v="292674049.04048002"/>
    <n v="259627973.30487001"/>
    <n v="770211891.61088026"/>
    <n v="686509089.51392007"/>
    <n v="736376107.87258017"/>
    <n v="657385268.86126006"/>
    <n v="94745679.091170013"/>
    <n v="85247038.221249983"/>
    <n v="54974799.952469975"/>
    <n v="52348957.372600004"/>
    <n v="110829100.75782"/>
    <n v="100056261.67930001"/>
    <n v="69.739804588775186"/>
    <n v="69.140168187729159"/>
    <n v="7135505.853260003"/>
    <n v="12.106400473350787"/>
    <n v="59.619225458551583"/>
    <n v="58.906803644277758"/>
    <n v="22.576464046305329"/>
    <n v="22.701693061409582"/>
    <n v="8.5788666955394213"/>
    <n v="8.9730574835439203"/>
    <n v="8.5854574253287996"/>
    <n v="8.9658147806273956"/>
    <m/>
    <m/>
    <m/>
    <n v="0"/>
    <m/>
    <n v="0"/>
    <m/>
    <n v="0"/>
    <m/>
    <n v="6.5851532898301368"/>
    <n v="56.454706793464027"/>
    <n v="59.379132768930901"/>
    <n v="67.854184850769997"/>
    <n v="6.9528412761723501"/>
    <n v="18.147199680221448"/>
    <n v="63.267092877939454"/>
    <n v="69.889025539168372"/>
    <m/>
    <n v="2024"/>
    <n v="3"/>
    <d v="2025-11-04T00:00:00"/>
    <x v="13"/>
    <x v="75"/>
  </r>
  <r>
    <n v="2025"/>
    <n v="9"/>
    <n v="5.0999999999999996"/>
    <x v="68"/>
    <s v="Automoviles"/>
    <n v="5.0999999999999996"/>
    <m/>
    <m/>
    <x v="75"/>
    <n v="110829100.75782"/>
    <n v="100056261.6793"/>
    <n v="149690103.54580998"/>
    <n v="130767771.84645998"/>
    <n v="62560791.794819996"/>
    <n v="58542183.635840014"/>
    <n v="84140123.899770007"/>
    <n v="77682550.259499997"/>
    <n v="0"/>
    <n v="0"/>
    <n v="0"/>
    <n v="0"/>
    <n v="366575.84357999999"/>
    <n v="243888.58024000001"/>
    <n v="58289748.770029999"/>
    <n v="54550876.536650002"/>
    <n v="94418763.337830007"/>
    <n v="81312785.87653999"/>
    <n v="0"/>
    <n v="0"/>
    <n v="0"/>
    <n v="0"/>
    <n v="0"/>
    <n v="0"/>
    <s v="Automoviles"/>
    <s v="Totales"/>
    <s v="Automoviles Total"/>
    <x v="11"/>
    <x v="1"/>
    <n v="292674049.04048002"/>
    <n v="259627973.30487001"/>
    <n v="770211891.61088026"/>
    <n v="686509089.51392007"/>
    <n v="736376107.87258017"/>
    <n v="657385268.86126006"/>
    <n v="155156263.74667996"/>
    <n v="139227565.87292001"/>
    <n v="88685882.672319964"/>
    <n v="83821223.317339987"/>
    <n v="110829100.75782"/>
    <n v="100056261.6793"/>
    <n v="71.430632629030114"/>
    <n v="71.86526680400803"/>
    <n v="10772839.07852"/>
    <n v="10.766781506437905"/>
    <n v="100"/>
    <n v="100"/>
    <n v="37.867758047277746"/>
    <n v="38.53832096967772"/>
    <n v="14.389429969202826"/>
    <n v="15.050610628583492"/>
    <n v="14.574644852866319"/>
    <n v="15.220338273265549"/>
    <m/>
    <m/>
    <m/>
    <n v="0"/>
    <m/>
    <n v="0"/>
    <m/>
    <n v="0"/>
    <m/>
    <n v="6.8644657739069359"/>
    <n v="56.447982855627174"/>
    <n v="58.50926534061329"/>
    <n v="70.541995985958707"/>
    <n v="6.853917793361286"/>
    <n v="16.117978642607667"/>
    <n v="61.735344447871533"/>
    <n v="67.087698384207954"/>
    <m/>
    <n v="2024"/>
    <n v="3"/>
    <d v="2025-11-04T00:00:00"/>
    <x v="11"/>
    <x v="75"/>
  </r>
  <r>
    <n v="2025"/>
    <n v="9"/>
    <n v="5.0999999999999996"/>
    <x v="68"/>
    <s v="Vida Gpo y Col"/>
    <n v="5.0999999999999996"/>
    <m/>
    <m/>
    <x v="75"/>
    <n v="38006923.818389997"/>
    <n v="37366065.373280004"/>
    <n v="48256884.769780003"/>
    <n v="46834897.165469997"/>
    <n v="27079839.101909999"/>
    <n v="24174533.018600002"/>
    <n v="35783601.006929994"/>
    <n v="30696157.712049998"/>
    <n v="0"/>
    <n v="0"/>
    <n v="0"/>
    <n v="0"/>
    <n v="314764.83630000002"/>
    <n v="320409.93382999999"/>
    <n v="24101628.403679997"/>
    <n v="22565149.569249999"/>
    <n v="32592520.639920004"/>
    <n v="30437255.798590004"/>
    <n v="22938201.492150001"/>
    <n v="18722794.327609997"/>
    <n v="15029487.282760002"/>
    <n v="17859450.345519997"/>
    <n v="39235.04348"/>
    <n v="783820.70015000005"/>
    <s v="Vida Gpo y Col"/>
    <s v="Vida"/>
    <s v="Vida"/>
    <x v="37"/>
    <x v="1"/>
    <n v="241809020.48910001"/>
    <n v="211231933.25569001"/>
    <n v="770211891.61088026"/>
    <n v="686509089.51392007"/>
    <n v="736376107.87258017"/>
    <n v="657385268.86126006"/>
    <n v="73920693.182379976"/>
    <n v="70894248.025429994"/>
    <n v="45785142.94049"/>
    <n v="42057026.428480007"/>
    <n v="112477763.62469001"/>
    <n v="99590832.031309992"/>
    <n v="51.415810894275374"/>
    <n v="52.706765942247777"/>
    <n v="640858.44510999322"/>
    <n v="1.7150814213590326"/>
    <n v="33.790611222685349"/>
    <n v="37.519583490910712"/>
    <n v="15.717744417273808"/>
    <n v="17.689591150997746"/>
    <n v="4.9346062080266515"/>
    <n v="5.1613466830412937"/>
    <n v="5.4429090516102114"/>
    <n v="5.684043610835162"/>
    <n v="31.030825746663371"/>
    <n v="20.331907935006335"/>
    <n v="5.3077212605674294E-2"/>
    <n v="4215407.164540004"/>
    <n v="22.514839883294858"/>
    <n v="-2829963.0627599955"/>
    <n v="-15.845745574526514"/>
    <n v="-744585.65667000005"/>
    <n v="-94.994385390371605"/>
    <n v="12.018044282694685"/>
    <n v="71.249752364349916"/>
    <n v="64.696490725209998"/>
    <n v="59.145472445302772"/>
    <n v="6.809078883854558"/>
    <n v="7.0810090620253563"/>
    <n v="73.948341307974246"/>
    <n v="74.136609813212274"/>
    <m/>
    <n v="2024"/>
    <n v="3"/>
    <d v="2025-11-04T00:00:00"/>
    <x v="37"/>
    <x v="75"/>
  </r>
  <r>
    <n v="2025"/>
    <n v="9"/>
    <n v="5.0999999999999996"/>
    <x v="68"/>
    <s v="Daños"/>
    <n v="5.0999999999999996"/>
    <m/>
    <m/>
    <x v="75"/>
    <n v="139301947.62092"/>
    <n v="123950022.16554999"/>
    <n v="182572790.38120002"/>
    <n v="158470956.99505001"/>
    <n v="63069207.024659999"/>
    <n v="68043505.341830015"/>
    <n v="86439522.502389997"/>
    <n v="115284816.81324002"/>
    <n v="0"/>
    <n v="0"/>
    <n v="0"/>
    <n v="0"/>
    <n v="472943.76580000005"/>
    <n v="324308.49116000003"/>
    <n v="56644829.843529999"/>
    <n v="53389168.18197"/>
    <n v="96590053.506779999"/>
    <n v="84213642.543960005"/>
    <n v="0"/>
    <n v="0"/>
    <n v="0"/>
    <n v="0"/>
    <n v="0"/>
    <n v="0"/>
    <s v="Daños"/>
    <s v="Totales"/>
    <s v="Daños Total"/>
    <x v="23"/>
    <x v="1"/>
    <n v="250967943.75440001"/>
    <n v="223968430.86682999"/>
    <n v="770211891.61088026"/>
    <n v="686509089.51392007"/>
    <n v="736376107.87258017"/>
    <n v="657385268.86126006"/>
    <n v="283175278.75795996"/>
    <n v="248348596.68529999"/>
    <n v="126891670.49083996"/>
    <n v="126522432.59303005"/>
    <n v="139301947.62092"/>
    <n v="123950022.16554999"/>
    <n v="49.19283499319387"/>
    <n v="49.909692996017128"/>
    <n v="15351925.455370009"/>
    <n v="12.385577014956638"/>
    <n v="100"/>
    <n v="100"/>
    <n v="55.505872796743482"/>
    <n v="55.342630961793802"/>
    <n v="18.086185001580958"/>
    <n v="18.91722804849941"/>
    <n v="18.05511741342162"/>
    <n v="18.855004521208617"/>
    <m/>
    <m/>
    <m/>
    <n v="0"/>
    <m/>
    <n v="0"/>
    <m/>
    <n v="0"/>
    <m/>
    <n v="-7.3104674607527116"/>
    <n v="45.275179638040058"/>
    <n v="54.895920269340351"/>
    <n v="49.703189169704274"/>
    <n v="6.0979816176635282"/>
    <n v="14.69644417335283"/>
    <n v="58.644578594786566"/>
    <n v="63.397291186045713"/>
    <m/>
    <n v="2024"/>
    <n v="3"/>
    <d v="2025-11-04T00:00:00"/>
    <x v="23"/>
    <x v="75"/>
  </r>
  <r>
    <n v="2025"/>
    <n v="9"/>
    <n v="5.0999999999999996"/>
    <x v="68"/>
    <s v="Vida Individual"/>
    <n v="5.0999999999999996"/>
    <m/>
    <m/>
    <x v="75"/>
    <n v="162965130.42265999"/>
    <n v="153665207.89120001"/>
    <n v="211203966.08793002"/>
    <n v="194647768.48879999"/>
    <n v="91698671.046860009"/>
    <n v="87462883.554759994"/>
    <n v="123374996.38877"/>
    <n v="113024309.3522"/>
    <n v="0"/>
    <n v="0"/>
    <n v="0"/>
    <n v="0"/>
    <n v="654.67021"/>
    <n v="1919.5816900000002"/>
    <n v="91532910.711860001"/>
    <n v="87202355.780040011"/>
    <n v="82833962.189300001"/>
    <n v="76474558.478050008"/>
    <n v="84171033.834100008"/>
    <n v="79717803.413520008"/>
    <n v="60721886.518619999"/>
    <n v="58178781.13899"/>
    <n v="18072210.069940001"/>
    <n v="15768623.338690002"/>
    <s v="Vida Individual"/>
    <s v="Vida"/>
    <s v="Vida"/>
    <x v="35"/>
    <x v="1"/>
    <n v="305956074.10808003"/>
    <n v="284206347.71985996"/>
    <n v="770211891.61088026"/>
    <n v="686509089.51392007"/>
    <n v="736376107.87258017"/>
    <n v="657385268.86126006"/>
    <n v="237940342.15414003"/>
    <n v="211843669.84491"/>
    <n v="117088322.10185003"/>
    <n v="108945740.33868003"/>
    <n v="185408828.42403999"/>
    <n v="178695409.59449998"/>
    <n v="68.489911776746808"/>
    <n v="72.537077932844426"/>
    <n v="9299922.5314599872"/>
    <n v="6.052067777140957"/>
    <n v="87.895021940352251"/>
    <n v="85.992812148840798"/>
    <n v="53.264224577901985"/>
    <n v="54.06818289740194"/>
    <n v="21.15848017898324"/>
    <n v="22.130692275374429"/>
    <n v="22.383564943036959"/>
    <n v="23.375213161892553"/>
    <n v="35.374847775739184"/>
    <n v="25.519794570726379"/>
    <n v="7.5952694302812471"/>
    <n v="4453230.4205799997"/>
    <n v="5.5862432604668832"/>
    <n v="2543105.3796299994"/>
    <n v="4.3711905437731291"/>
    <n v="2303586.7312499993"/>
    <n v="14.608673704557983"/>
    <n v="4.8429543138124531"/>
    <n v="56.26889065718165"/>
    <n v="56.917818128802836"/>
    <n v="78.315812713666972"/>
    <n v="4.9660985567218097"/>
    <n v="8.3157115749485477"/>
    <n v="110.50166899258103"/>
    <n v="114.02792970039719"/>
    <m/>
    <n v="2024"/>
    <n v="3"/>
    <d v="2025-11-04T00:00:00"/>
    <x v="35"/>
    <x v="75"/>
  </r>
  <r>
    <n v="2025"/>
    <n v="9"/>
    <n v="5.0999999999999996"/>
    <x v="68"/>
    <s v="Vida Total"/>
    <n v="5.0999999999999996"/>
    <m/>
    <m/>
    <x v="75"/>
    <n v="193634799.07780001"/>
    <n v="181682532.68873"/>
    <n v="247043975.85292998"/>
    <n v="229264256.82998002"/>
    <n v="106273088.58761001"/>
    <n v="101577934.74599001"/>
    <n v="142382015.74463999"/>
    <n v="129776654.82737002"/>
    <n v="0"/>
    <n v="0"/>
    <n v="0"/>
    <n v="0"/>
    <n v="255665.49364"/>
    <n v="254384.32675000001"/>
    <n v="104470670.08337"/>
    <n v="99962395.27790001"/>
    <n v="101695898.71416999"/>
    <n v="92123740.701330006"/>
    <n v="97223829.124579996"/>
    <n v="91455091.53106001"/>
    <n v="66426914.05263"/>
    <n v="67765002.685859993"/>
    <n v="29984055.900589999"/>
    <n v="22462438.471810002"/>
    <s v="Vida Total"/>
    <s v="Totales"/>
    <s v="Vida Total"/>
    <x v="36"/>
    <x v="1"/>
    <n v="317844790.98624003"/>
    <n v="289013964.44312"/>
    <n v="770211891.61088026"/>
    <n v="686509089.51392007"/>
    <n v="736376107.87258017"/>
    <n v="657385268.86126006"/>
    <n v="311861035.33652008"/>
    <n v="282737917.87033993"/>
    <n v="162873465.04233998"/>
    <n v="151002766.76715994"/>
    <n v="193634799.07780001"/>
    <n v="181682532.68873"/>
    <n v="62.090090500999708"/>
    <n v="64.258283451053543"/>
    <n v="11952266.389070004"/>
    <n v="6.5786546522594858"/>
    <n v="100"/>
    <n v="100"/>
    <n v="60.921180579040147"/>
    <n v="62.862890739138109"/>
    <n v="25.140458254002979"/>
    <n v="26.295638466220559"/>
    <n v="26.464694417574218"/>
    <n v="27.637146935684342"/>
    <n v="31.175369189571445"/>
    <n v="21.300164664992749"/>
    <n v="9.6145566464355134"/>
    <n v="5768737.5935199857"/>
    <n v="6.3077271007495606"/>
    <n v="-1338088.6332299933"/>
    <n v="-1.9746013136500595"/>
    <n v="7521617.4287799969"/>
    <n v="33.485311215073587"/>
    <n v="4.6222182537584589"/>
    <n v="54.883259152664408"/>
    <n v="55.909576579945494"/>
    <n v="65.24886577441184"/>
    <n v="4.5099707674438827"/>
    <n v="10.390544217991993"/>
    <n v="102.72849879324914"/>
    <n v="108.50883226939658"/>
    <m/>
    <n v="2024"/>
    <n v="3"/>
    <d v="2025-11-04T00:00:00"/>
    <x v="36"/>
    <x v="75"/>
  </r>
  <r>
    <n v="2025"/>
    <n v="9"/>
    <n v="5.0999999999999996"/>
    <x v="68"/>
    <s v="Total General"/>
    <n v="5.0999999999999996"/>
    <m/>
    <m/>
    <x v="75"/>
    <n v="334683551.07089001"/>
    <n v="301315791.54328001"/>
    <n v="438924248.63000995"/>
    <n v="389674741.08048993"/>
    <n v="200010009.31698999"/>
    <n v="182000785.69987002"/>
    <n v="267272144.31996992"/>
    <n v="249796940.12312001"/>
    <n v="0"/>
    <n v="0"/>
    <n v="0"/>
    <n v="0"/>
    <n v="829272.73645000008"/>
    <n v="520825.55353000003"/>
    <n v="190696380.70131999"/>
    <n v="176876156.36681998"/>
    <n v="257805840.78382"/>
    <n v="226823995.18904001"/>
    <n v="65744074.62985"/>
    <n v="57891663.684209995"/>
    <n v="50034917.951790005"/>
    <n v="47977490.277599998"/>
    <n v="15132890.836589999"/>
    <n v="13696142.05593"/>
    <s v="Total General"/>
    <s v="Totales"/>
    <s v="Total General"/>
    <x v="26"/>
    <x v="1"/>
    <n v="334683551.07089001"/>
    <n v="301315791.54328001"/>
    <n v="770211891.61088026"/>
    <n v="686509089.51392007"/>
    <n v="736376107.87258017"/>
    <n v="657385268.86126006"/>
    <n v="770211891.61088026"/>
    <n v="686509089.51392007"/>
    <n v="414187189.75591999"/>
    <n v="392042358.71284997"/>
    <n v="334683551.07089001"/>
    <n v="301315791.54328001"/>
    <n v="43.453438555837813"/>
    <n v="43.891012682239271"/>
    <n v="33367759.527610004"/>
    <n v="11.074016186376067"/>
    <n v="100"/>
    <n v="100"/>
    <n v="100"/>
    <n v="100"/>
    <n v="43.453438555837813"/>
    <n v="45.450082843915737"/>
    <n v="43.891012682239271"/>
    <n v="45.835494924494903"/>
    <n v="8.5358425838307692"/>
    <n v="6.4962536279650447"/>
    <n v="1.9647698252152286"/>
    <n v="7852410.9456400052"/>
    <n v="13.563975270211071"/>
    <n v="2057427.6741900072"/>
    <n v="4.2883186725392042"/>
    <n v="1436748.7806599997"/>
    <n v="10.490171427784901"/>
    <n v="9.8951350939870295"/>
    <n v="59.760931983963992"/>
    <n v="60.402007066306716"/>
    <n v="48.289762277499612"/>
    <n v="7.8135033112312291"/>
    <n v="13.658980642219554"/>
    <n v="73.968991595200578"/>
    <n v="77.979473123823411"/>
    <m/>
    <n v="2024"/>
    <n v="3"/>
    <d v="2025-11-04T00:00:00"/>
    <x v="26"/>
    <x v="75"/>
  </r>
  <r>
    <n v="2025"/>
    <n v="9"/>
    <n v="5.0999999999999996"/>
    <x v="68"/>
    <s v="Total General Sin Pensiones"/>
    <n v="5.0999999999999996"/>
    <m/>
    <m/>
    <x v="75"/>
    <n v="334683551.07089001"/>
    <n v="301315791.54328001"/>
    <n v="438924248.63000995"/>
    <n v="389674741.08048999"/>
    <n v="200010009.31699002"/>
    <n v="182000785.69987002"/>
    <n v="267272144.31996995"/>
    <n v="249796940.12312007"/>
    <n v="0"/>
    <n v="0"/>
    <n v="0"/>
    <n v="0"/>
    <n v="829272.73644999997"/>
    <n v="520825.55353000003"/>
    <n v="190696380.70131999"/>
    <n v="176876156.36681998"/>
    <n v="257805840.78382"/>
    <n v="226823995.18903998"/>
    <n v="65744074.62985"/>
    <n v="57891663.684209995"/>
    <n v="50034917.951789998"/>
    <n v="47977490.277599998"/>
    <n v="15132890.836589999"/>
    <n v="13696142.05593"/>
    <s v="Total General Sin Pensiones"/>
    <s v="Totales"/>
    <s v="Total General Sin Pensiones"/>
    <x v="25"/>
    <x v="1"/>
    <n v="334683551.07089001"/>
    <n v="301315791.54328001"/>
    <n v="770211891.61088026"/>
    <n v="686509089.51392007"/>
    <n v="736376107.87258017"/>
    <n v="657385268.86126006"/>
    <n v="736376107.87258017"/>
    <n v="657385268.86126006"/>
    <n v="388158878.08341002"/>
    <n v="368517055.66387999"/>
    <n v="334683551.07089001"/>
    <n v="301315791.54328001"/>
    <n v="45.450082843915737"/>
    <n v="45.835494924494903"/>
    <n v="33367759.527610004"/>
    <n v="11.074016186376067"/>
    <n v="100"/>
    <n v="100"/>
    <n v="100"/>
    <n v="100"/>
    <n v="43.453438555837813"/>
    <n v="45.450082843915737"/>
    <n v="43.891012682239271"/>
    <n v="45.835494924494903"/>
    <n v="8.928056454708619"/>
    <n v="6.7947503207760036"/>
    <n v="2.0550491351911897"/>
    <n v="7852410.9456400052"/>
    <n v="13.563975270211071"/>
    <n v="2057427.6741899997"/>
    <n v="4.2883186725392042"/>
    <n v="1436748.7806599997"/>
    <n v="10.490171427784901"/>
    <n v="9.8951350939870508"/>
    <n v="59.760931983964007"/>
    <n v="60.402007066306716"/>
    <n v="51.527871861277021"/>
    <n v="7.8135033112312291"/>
    <n v="13.658980642219575"/>
    <n v="73.968991595200578"/>
    <n v="77.979473123823425"/>
    <m/>
    <n v="2024"/>
    <n v="3"/>
    <d v="2025-11-04T00:00:00"/>
    <x v="25"/>
    <x v="75"/>
  </r>
  <r>
    <n v="2025"/>
    <n v="9"/>
    <n v="15.1"/>
    <x v="69"/>
    <s v="Incendio"/>
    <n v="15.1"/>
    <m/>
    <m/>
    <x v="76"/>
    <n v="11523646.330260001"/>
    <n v="10760340.991119998"/>
    <n v="15182857.79324"/>
    <n v="13605198.533649998"/>
    <n v="8165396.8110499987"/>
    <n v="5943325.4429700002"/>
    <n v="10987248.984509999"/>
    <n v="7182135.7218599999"/>
    <n v="0"/>
    <n v="0"/>
    <n v="0"/>
    <n v="0"/>
    <n v="0"/>
    <n v="0"/>
    <n v="852100.52986000001"/>
    <n v="608944.91205000004"/>
    <n v="2820947.8470799997"/>
    <n v="2441136.1105499999"/>
    <n v="0"/>
    <n v="0"/>
    <n v="0"/>
    <n v="0"/>
    <n v="0"/>
    <n v="0"/>
    <s v="Incendio"/>
    <s v="Daños Sin Autos"/>
    <s v="Incendio"/>
    <x v="0"/>
    <x v="1"/>
    <n v="280838970.79076999"/>
    <n v="248906390.4243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41.94323976712608"/>
    <n v="46.558707208676729"/>
    <n v="763305.33914000355"/>
    <n v="7.0936909877663101"/>
    <m/>
    <m/>
    <n v="4.1032931782267932"/>
    <n v="4.3230473001423855"/>
    <n v="1.4961657247538158"/>
    <n v="1.5649131207627409"/>
    <n v="1.5673996390548612"/>
    <n v="1.6368393848799414"/>
    <m/>
    <m/>
    <m/>
    <n v="0"/>
    <m/>
    <n v="0"/>
    <m/>
    <n v="0"/>
    <m/>
    <n v="37.387677814418737"/>
    <n v="70.857752633456315"/>
    <n v="55.233616182561008"/>
    <n v="50.204550009877266"/>
    <n v="39.930642821437125"/>
    <n v="15.55881029691648"/>
    <n v="30.206178066780659"/>
    <n v="24.945143755740919"/>
    <s v="Resto"/>
    <n v="2024"/>
    <n v="3"/>
    <d v="2025-11-04T00:00:00"/>
    <x v="0"/>
    <x v="76"/>
  </r>
  <r>
    <n v="2025"/>
    <n v="9"/>
    <n v="15.1"/>
    <x v="69"/>
    <s v="Agricola y de Animales"/>
    <n v="15.1"/>
    <m/>
    <m/>
    <x v="76"/>
    <n v="22085.747599999999"/>
    <n v="15976.538"/>
    <n v="22085.747599999999"/>
    <n v="15976.538"/>
    <n v="194.98551"/>
    <n v="2724.6674099999991"/>
    <n v="1500.4493500000001"/>
    <n v="2834.4799599999947"/>
    <n v="0"/>
    <n v="0"/>
    <n v="0"/>
    <n v="0"/>
    <n v="0"/>
    <n v="0"/>
    <n v="194.98551"/>
    <n v="805.17274000000009"/>
    <n v="-1187.60546"/>
    <n v="-797.03144999999995"/>
    <n v="0"/>
    <n v="0"/>
    <n v="0"/>
    <n v="0"/>
    <n v="0"/>
    <n v="0"/>
    <s v="Agricola y de Animales"/>
    <s v="Daños Sin Autos"/>
    <s v="Agricola y de Animales"/>
    <x v="40"/>
    <x v="1"/>
    <n v="141678664.27507001"/>
    <n v="121877712.44446"/>
    <n v="770211891.61088026"/>
    <n v="686509089.51392007"/>
    <n v="736376107.87258017"/>
    <n v="657385268.86126006"/>
    <n v="366843.73006999999"/>
    <n v="256633.89926000001"/>
    <n v="259546.46557000003"/>
    <n v="220217.22775999998"/>
    <n v="22085.747599999999"/>
    <n v="15976.538"/>
    <n v="6.0204784189130516"/>
    <n v="6.2254199644193955"/>
    <n v="6109.2095999999983"/>
    <n v="38.238632174254519"/>
    <n v="100"/>
    <n v="100"/>
    <n v="1.5588619297765527E-2"/>
    <n v="1.3108662510613293E-2"/>
    <n v="2.8674898220291262E-3"/>
    <n v="2.9992482596708091E-3"/>
    <n v="2.3272143434127177E-3"/>
    <n v="2.4303157914802348E-3"/>
    <m/>
    <m/>
    <m/>
    <n v="0"/>
    <m/>
    <n v="0"/>
    <m/>
    <n v="0"/>
    <m/>
    <n v="-92.84369500349402"/>
    <n v="0.88285673426784972"/>
    <n v="17.054179134428242"/>
    <n v="7.5125473033040457E-2"/>
    <n v="-75.783394008098199"/>
    <n v="49.003588252383267"/>
    <n v="-16.41837433115203"/>
    <n v="-101.0214515374519"/>
    <s v="Resto"/>
    <n v="2024"/>
    <n v="3"/>
    <d v="2025-11-04T00:00:00"/>
    <x v="40"/>
    <x v="76"/>
  </r>
  <r>
    <n v="2025"/>
    <n v="9"/>
    <n v="15.1"/>
    <x v="69"/>
    <s v="AyA Agricola"/>
    <n v="15.1"/>
    <m/>
    <m/>
    <x v="76"/>
    <n v="3428.9928899999995"/>
    <n v="-194.73497"/>
    <n v="3428.9928899999995"/>
    <n v="336.97051000000647"/>
    <n v="22510.803980000001"/>
    <n v="19264.592919999999"/>
    <n v="21137.440360000001"/>
    <n v="18557.614449999997"/>
    <n v="0"/>
    <n v="0"/>
    <n v="0"/>
    <n v="0"/>
    <n v="11608.12802"/>
    <n v="-987.41710999999998"/>
    <n v="75423.477110000007"/>
    <n v="69320.011419999995"/>
    <n v="172137.80497999999"/>
    <n v="203665.33052000002"/>
    <n v="0"/>
    <n v="0"/>
    <n v="0"/>
    <n v="0"/>
    <n v="0"/>
    <n v="0"/>
    <s v="AyA Agricola"/>
    <s v="Daños Sin Autos"/>
    <s v="Agricola y de Animales"/>
    <x v="42"/>
    <x v="1"/>
    <n v="110117910.7658"/>
    <n v="92587137.384620011"/>
    <n v="770211891.61088026"/>
    <n v="686509089.51392007"/>
    <n v="736376107.87258017"/>
    <n v="657385268.86126006"/>
    <n v="243942.288"/>
    <n v="252346.48006999999"/>
    <n v="239761.25995000004"/>
    <n v="226642.48680000001"/>
    <n v="100604.64974000001"/>
    <n v="310.40037000000001"/>
    <n v="1.4056574274649747"/>
    <n v="-7.7169679539806246E-2"/>
    <n v="3623.7278599999995"/>
    <n v="-1860.8511147227432"/>
    <n v="3.4083841043746963"/>
    <n v="-62.73670678936368"/>
    <n v="3.1139283938040013E-3"/>
    <n v="-2.1032615922775917E-4"/>
    <n v="4.4520123973006186E-4"/>
    <n v="4.6565781444301554E-4"/>
    <n v="-2.836597111013946E-5"/>
    <n v="-2.9622654967204392E-5"/>
    <m/>
    <m/>
    <m/>
    <n v="0"/>
    <m/>
    <n v="0"/>
    <m/>
    <n v="0"/>
    <m/>
    <n v="16.850660034606136"/>
    <n v="656.48441691577852"/>
    <n v="-9892.7239005916599"/>
    <n v="9.3888412100830703"/>
    <n v="8.8047672886549133"/>
    <n v="-15.480064996582232"/>
    <n v="43.815753964542047"/>
    <n v="34.0362354471483"/>
    <s v="Resto"/>
    <n v="2024"/>
    <n v="3"/>
    <d v="2025-11-04T00:00:00"/>
    <x v="42"/>
    <x v="76"/>
  </r>
  <r>
    <n v="2025"/>
    <n v="9"/>
    <n v="15.1"/>
    <x v="69"/>
    <s v="Salud Gpo y Col"/>
    <n v="15.1"/>
    <m/>
    <m/>
    <x v="76"/>
    <n v="30787.477050000001"/>
    <n v="22257.912940000002"/>
    <n v="39615.915370000002"/>
    <n v="17879.857980000001"/>
    <n v="18245.2012"/>
    <n v="10526.418269999998"/>
    <n v="23221.916860000001"/>
    <n v="12309.000709999998"/>
    <n v="0"/>
    <n v="0"/>
    <n v="0"/>
    <n v="0"/>
    <n v="0"/>
    <n v="0"/>
    <n v="18245.20119"/>
    <n v="10496.853709999999"/>
    <n v="29051.518779999999"/>
    <n v="20526.819380000001"/>
    <n v="0"/>
    <n v="0"/>
    <n v="0"/>
    <n v="0"/>
    <n v="0"/>
    <n v="0"/>
    <s v="Salud Gpo y Col"/>
    <s v="Accidentes y Enfermedades"/>
    <s v="Salud"/>
    <x v="27"/>
    <x v="1"/>
    <n v="1787846.4800100001"/>
    <n v="1689824.72538"/>
    <n v="770211891.61088026"/>
    <n v="686509089.51392007"/>
    <n v="736376107.87258017"/>
    <n v="657385268.86126006"/>
    <n v="1419743.8582400002"/>
    <n v="1839872.5384300002"/>
    <n v="1307140.9823599996"/>
    <n v="1267208.4786499999"/>
    <n v="1787846.4800100001"/>
    <n v="1689824.72538"/>
    <n v="2.1685233481598583"/>
    <n v="1.2097529842471109"/>
    <n v="8529.5641099999993"/>
    <n v="38.321491026552643"/>
    <n v="1.7220425463951354"/>
    <n v="1.3171728763167876"/>
    <n v="1.7220425463951354"/>
    <n v="1.3171728763167876"/>
    <n v="3.9972736574618063E-3"/>
    <n v="4.1809445907942675E-3"/>
    <n v="3.2421876534452919E-3"/>
    <n v="3.3858247201912117E-3"/>
    <m/>
    <m/>
    <m/>
    <n v="0"/>
    <m/>
    <n v="0"/>
    <m/>
    <n v="0"/>
    <m/>
    <n v="73.327723941944427"/>
    <n v="59.261761431016637"/>
    <n v="47.292925883822768"/>
    <n v="1.3958097440307393"/>
    <n v="73.815904213454075"/>
    <n v="41.52956793835245"/>
    <n v="62.802916873869549"/>
    <n v="51.137263477981655"/>
    <s v="Resto"/>
    <n v="2024"/>
    <n v="3"/>
    <d v="2025-11-04T00:00:00"/>
    <x v="27"/>
    <x v="76"/>
  </r>
  <r>
    <n v="2025"/>
    <n v="9"/>
    <n v="15.1"/>
    <x v="69"/>
    <s v="MyT Cascos"/>
    <n v="15.1"/>
    <m/>
    <m/>
    <x v="76"/>
    <n v="534755.37701000005"/>
    <n v="552108.13359999994"/>
    <n v="745408.04966000014"/>
    <n v="764927.04686999996"/>
    <n v="273291.64033000002"/>
    <n v="158835.30492"/>
    <n v="359325.48533000005"/>
    <n v="968829.23160999978"/>
    <n v="0"/>
    <n v="0"/>
    <n v="0"/>
    <n v="0"/>
    <n v="0"/>
    <n v="0"/>
    <n v="100768.38412999999"/>
    <n v="111486.91826999999"/>
    <n v="198841.68843000001"/>
    <n v="238085.76822"/>
    <n v="0"/>
    <n v="0"/>
    <n v="0"/>
    <n v="0"/>
    <n v="0"/>
    <n v="0"/>
    <s v="MyT Cascos"/>
    <s v="Daños Sin Autos"/>
    <s v="Maritimo y Transportes"/>
    <x v="18"/>
    <x v="1"/>
    <n v="223108203.22753999"/>
    <n v="198069035.07506999"/>
    <n v="770211891.61088026"/>
    <n v="686509089.51392007"/>
    <n v="736376107.87258017"/>
    <n v="657385268.86126006"/>
    <n v="9273622.9556900002"/>
    <n v="5743535.6412700005"/>
    <n v="-3535315.863200001"/>
    <n v="5844440.7108500013"/>
    <n v="4156808.6694400003"/>
    <n v="3845371.9056999991"/>
    <n v="5.7664127554581155"/>
    <n v="9.6126875166029055"/>
    <n v="-17352.756589999888"/>
    <n v="-3.1429996288683371"/>
    <n v="12.864565572657005"/>
    <n v="14.357730465071777"/>
    <n v="0.23968431876286608"/>
    <n v="0.27874530382335932"/>
    <n v="6.9429644340023314E-2"/>
    <n v="7.2619870646663101E-2"/>
    <n v="8.0422552597361502E-2"/>
    <n v="8.3985473930131727E-2"/>
    <m/>
    <m/>
    <m/>
    <n v="0"/>
    <m/>
    <n v="0"/>
    <m/>
    <n v="0"/>
    <m/>
    <n v="72.059757412023643"/>
    <n v="51.105917224819123"/>
    <n v="28.768876104816727"/>
    <n v="-7.7303316282078773"/>
    <n v="-9.6141630841761749"/>
    <n v="-16.483169104730788"/>
    <n v="50.677694866524114"/>
    <n v="46.826368120828619"/>
    <s v="Resto"/>
    <n v="2024"/>
    <n v="3"/>
    <d v="2025-11-04T00:00:00"/>
    <x v="18"/>
    <x v="76"/>
  </r>
  <r>
    <n v="2025"/>
    <n v="9"/>
    <n v="15.1"/>
    <x v="69"/>
    <s v="RC Otros"/>
    <n v="15.1"/>
    <m/>
    <m/>
    <x v="76"/>
    <n v="44451.071360000002"/>
    <n v="25663.005299999997"/>
    <n v="131671.99129000001"/>
    <n v="43094.01251"/>
    <n v="218.76826"/>
    <n v="722.13153999999997"/>
    <n v="7227.4582099999998"/>
    <n v="8693.1307300000026"/>
    <n v="0"/>
    <n v="0"/>
    <n v="0"/>
    <n v="0"/>
    <n v="0"/>
    <n v="0"/>
    <n v="41.194840000000013"/>
    <n v="564.27864"/>
    <n v="3650.5477700000001"/>
    <n v="4268.1823299999996"/>
    <n v="0"/>
    <n v="0"/>
    <n v="0"/>
    <n v="0"/>
    <n v="0"/>
    <n v="0"/>
    <s v="RC Otros"/>
    <s v="Daños Sin Autos"/>
    <s v="Responsabilidad Civil y Riesgos Profesionales"/>
    <x v="33"/>
    <x v="1"/>
    <n v="152422995.81707001"/>
    <n v="125804214.57906002"/>
    <n v="770211891.61088026"/>
    <n v="686509089.51392007"/>
    <n v="736376107.87258017"/>
    <n v="657385268.86126006"/>
    <n v="1590909.0740200002"/>
    <n v="1370676.1790300002"/>
    <n v="443204.58119"/>
    <n v="743001.8912999999"/>
    <n v="4582297.2823799998"/>
    <n v="3423962.8331200001"/>
    <n v="2.7940673722903906"/>
    <n v="1.8722879767386915"/>
    <n v="18788.066060000005"/>
    <n v="73.210700930650589"/>
    <n v="0.97006083675375498"/>
    <n v="0.74951179527305867"/>
    <n v="2.9162969223717281E-2"/>
    <n v="2.0399161813352776E-2"/>
    <n v="5.7712782474744215E-3"/>
    <n v="6.0364630091572242E-3"/>
    <n v="3.7381887133017544E-3"/>
    <n v="3.9037998743802287E-3"/>
    <m/>
    <m/>
    <m/>
    <n v="0"/>
    <m/>
    <n v="0"/>
    <m/>
    <n v="0"/>
    <m/>
    <n v="-69.705206339554152"/>
    <n v="0.49215520190332707"/>
    <n v="2.8139009112857103"/>
    <n v="4.936055927323886E-2"/>
    <n v="-92.699557084067536"/>
    <n v="-14.470669532058144"/>
    <n v="1.1284564014895773"/>
    <n v="13.220584229352733"/>
    <s v="Resto"/>
    <n v="2024"/>
    <n v="3"/>
    <d v="2025-11-04T00:00:00"/>
    <x v="33"/>
    <x v="76"/>
  </r>
  <r>
    <n v="2025"/>
    <n v="9"/>
    <n v="15.1"/>
    <x v="69"/>
    <s v="RC Aviones y Barcos"/>
    <n v="15.1"/>
    <m/>
    <m/>
    <x v="76"/>
    <n v="225486.88690000001"/>
    <n v="244165.38027999998"/>
    <n v="312411.35707000003"/>
    <n v="317429.52189999999"/>
    <n v="379048.66322999995"/>
    <n v="5656.3520800000042"/>
    <n v="384175.65685999999"/>
    <n v="26359.318229999993"/>
    <n v="0"/>
    <n v="0"/>
    <n v="0"/>
    <n v="0"/>
    <n v="0"/>
    <n v="0"/>
    <n v="15612.778669999998"/>
    <n v="-9238.1425800000015"/>
    <n v="40611.119940000004"/>
    <n v="89699.027329999997"/>
    <n v="0"/>
    <n v="0"/>
    <n v="0"/>
    <n v="0"/>
    <n v="0"/>
    <n v="0"/>
    <s v="RC Aviones y Barcos"/>
    <s v="Daños Sin Autos"/>
    <s v="Responsabilidad Civil y Riesgos Profesionales"/>
    <x v="20"/>
    <x v="1"/>
    <n v="235233536.54861"/>
    <n v="205529867.05392998"/>
    <n v="770211891.61088026"/>
    <n v="686509089.51392007"/>
    <n v="736376107.87258017"/>
    <n v="657385268.86126006"/>
    <n v="1654428.4389900002"/>
    <n v="1753080.82653"/>
    <n v="526599.48598999996"/>
    <n v="-6953.7859100000169"/>
    <n v="4768252.4193900004"/>
    <n v="4187732.7961500003"/>
    <n v="13.629292242924439"/>
    <n v="13.927787959628436"/>
    <n v="-18678.493379999971"/>
    <n v="-7.649935203172598"/>
    <n v="4.7289209351221047"/>
    <n v="5.830490916337209"/>
    <n v="9.5856607101345054E-2"/>
    <n v="0.11879800429001992"/>
    <n v="2.9275955013937715E-2"/>
    <n v="3.0621157379948215E-2"/>
    <n v="3.5566226872958129E-2"/>
    <n v="3.7141900168062729E-2"/>
    <m/>
    <m/>
    <m/>
    <n v="0"/>
    <m/>
    <n v="0"/>
    <m/>
    <n v="0"/>
    <m/>
    <n v="6601.2918904086264"/>
    <n v="168.10230893741604"/>
    <n v="2.3166069135245566"/>
    <n v="71.98044686986232"/>
    <n v="-269.00343910907674"/>
    <n v="-54.725127853847376"/>
    <n v="38.444590282333387"/>
    <n v="-10.299044320751834"/>
    <s v="Resto"/>
    <n v="2024"/>
    <n v="3"/>
    <d v="2025-11-04T00:00:00"/>
    <x v="20"/>
    <x v="76"/>
  </r>
  <r>
    <n v="2025"/>
    <n v="9"/>
    <n v="15.1"/>
    <x v="69"/>
    <s v="RC General"/>
    <n v="15.1"/>
    <m/>
    <m/>
    <x v="76"/>
    <n v="4437532.6684500007"/>
    <n v="4240764.8733399995"/>
    <n v="5535654.1339500006"/>
    <n v="5248889.7510899995"/>
    <n v="1639015.7771999999"/>
    <n v="995560.53384999966"/>
    <n v="2158600.0448199995"/>
    <n v="1211589.61699"/>
    <n v="0"/>
    <n v="0"/>
    <n v="0"/>
    <n v="0"/>
    <n v="0"/>
    <n v="10.1686"/>
    <n v="619225.46902999992"/>
    <n v="448793.98956999998"/>
    <n v="1344716.5449400002"/>
    <n v="1195170.9526"/>
    <n v="0"/>
    <n v="0"/>
    <n v="0"/>
    <n v="0"/>
    <n v="0"/>
    <n v="0"/>
    <s v="RC General"/>
    <s v="Daños Sin Autos"/>
    <s v="Responsabilidad Civil y Riesgos Profesionales"/>
    <x v="21"/>
    <x v="1"/>
    <n v="359210787.54319"/>
    <n v="312843373.26936996"/>
    <n v="770211891.61088026"/>
    <n v="686509089.51392007"/>
    <n v="736376107.87258017"/>
    <n v="657385268.86126006"/>
    <n v="12779803.45988"/>
    <n v="11517178.810919996"/>
    <n v="5456545.1292399997"/>
    <n v="4845520.4425199972"/>
    <n v="5676397.3033699999"/>
    <n v="5612369.8400600012"/>
    <n v="34.72301183958637"/>
    <n v="36.821212407669876"/>
    <n v="196767.79511000123"/>
    <n v="4.6399128691855029"/>
    <n v="78.175159899669069"/>
    <n v="75.561037390484259"/>
    <n v="1.2353561814778322"/>
    <n v="1.3555552828311119"/>
    <n v="0.5761443982861657"/>
    <n v="0.60261768694128448"/>
    <n v="0.61772887469598625"/>
    <n v="0.64509581735623056"/>
    <m/>
    <m/>
    <m/>
    <n v="0"/>
    <m/>
    <n v="0"/>
    <m/>
    <n v="0"/>
    <m/>
    <n v="64.632457944234773"/>
    <n v="36.935294896037277"/>
    <n v="23.475966331184555"/>
    <n v="30.037610582876017"/>
    <n v="37.975437153981126"/>
    <n v="12.512485516375339"/>
    <n v="46.048772981939415"/>
    <n v="37.55061052928739"/>
    <s v="Resto"/>
    <n v="2024"/>
    <n v="3"/>
    <d v="2025-11-04T00:00:00"/>
    <x v="21"/>
    <x v="76"/>
  </r>
  <r>
    <n v="2025"/>
    <n v="9"/>
    <n v="15.1"/>
    <x v="69"/>
    <s v="Responsabilidad Civil y Riesgos Profesionales"/>
    <n v="15.1"/>
    <m/>
    <m/>
    <x v="76"/>
    <n v="5822487.1612499999"/>
    <n v="5870499.6916800011"/>
    <n v="7669803.86644"/>
    <n v="7640880.9779300019"/>
    <n v="1918210.9571400001"/>
    <n v="1173169.9984200001"/>
    <n v="2548876.6117300005"/>
    <n v="1716329.7231700001"/>
    <n v="0"/>
    <n v="0"/>
    <n v="0"/>
    <n v="0"/>
    <n v="0"/>
    <n v="10.1686"/>
    <n v="661908.17975000013"/>
    <n v="638531.92679000006"/>
    <n v="1870022.7624499998"/>
    <n v="1691651.6221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92410344.57280999"/>
    <n v="256894986.59367999"/>
    <n v="770211891.61088026"/>
    <n v="686509089.51392007"/>
    <n v="736376107.87258017"/>
    <n v="657385268.86126006"/>
    <n v="16329723.705329999"/>
    <n v="14886594.835909994"/>
    <n v="6466126.8833499998"/>
    <n v="5654617.5786299994"/>
    <n v="5822487.1612499999"/>
    <n v="5870499.6916800011"/>
    <n v="35.655760417731678"/>
    <n v="39.434805315712396"/>
    <n v="-48012.530430001207"/>
    <n v="-0.81786105019385769"/>
    <n v="100"/>
    <n v="100"/>
    <n v="1.9912042338160865"/>
    <n v="2.2851748761314381"/>
    <n v="0.7559591360076775"/>
    <n v="0.79069474131519513"/>
    <n v="0.85512337438045927"/>
    <n v="0.89300749039433658"/>
    <m/>
    <m/>
    <m/>
    <n v="0"/>
    <m/>
    <n v="0"/>
    <m/>
    <n v="0"/>
    <m/>
    <n v="63.50664948161009"/>
    <n v="32.944872251606462"/>
    <n v="19.984159101186595"/>
    <n v="29.665532269082306"/>
    <n v="3.660937218521898"/>
    <n v="10.544200591879061"/>
    <n v="35.395728492780741"/>
    <n v="37.746065351052167"/>
    <s v="Resto"/>
    <n v="2024"/>
    <n v="3"/>
    <d v="2025-11-04T00:00:00"/>
    <x v="22"/>
    <x v="76"/>
  </r>
  <r>
    <n v="2025"/>
    <n v="9"/>
    <n v="15.1"/>
    <x v="69"/>
    <s v="Salud"/>
    <n v="15.1"/>
    <m/>
    <m/>
    <x v="76"/>
    <n v="36644.472229999999"/>
    <n v="26056.444600000003"/>
    <n v="46544.138320000005"/>
    <n v="22231.303350000002"/>
    <n v="19675.241119999999"/>
    <n v="13903.13709"/>
    <n v="24755.284930000002"/>
    <n v="15997.973629999997"/>
    <n v="0"/>
    <n v="0"/>
    <n v="0"/>
    <n v="0"/>
    <n v="0"/>
    <n v="0"/>
    <n v="19675.241110000003"/>
    <n v="13873.572530000001"/>
    <n v="33399.193910000002"/>
    <n v="22904.398119999998"/>
    <n v="0"/>
    <n v="0"/>
    <n v="0"/>
    <n v="0"/>
    <n v="0"/>
    <n v="0"/>
    <s v="Salud"/>
    <s v="Accidentes y Enfermedades"/>
    <s v="Salud"/>
    <x v="30"/>
    <x v="1"/>
    <n v="6162989.3366"/>
    <n v="5250740.35977"/>
    <n v="770211891.61088026"/>
    <n v="686509089.51392007"/>
    <n v="736376107.87258017"/>
    <n v="657385268.86126006"/>
    <n v="3492067.6270599999"/>
    <n v="3648127.9097899995"/>
    <n v="2693586.2428799998"/>
    <n v="2373173.3838999998"/>
    <n v="6162989.3366"/>
    <n v="5250740.35977"/>
    <n v="1.0493631894766964"/>
    <n v="0.71424153002080215"/>
    <n v="10588.027629999997"/>
    <n v="40.634966867275502"/>
    <n v="0.59458925253010464"/>
    <n v="0.496243249802231"/>
    <n v="0.59458925253010464"/>
    <n v="0.496243249802231"/>
    <n v="4.7577131214319402E-3"/>
    <n v="4.976325526892411E-3"/>
    <n v="3.79549885034285E-3"/>
    <n v="3.9636489946201043E-3"/>
    <m/>
    <m/>
    <m/>
    <n v="0"/>
    <m/>
    <n v="0"/>
    <m/>
    <n v="0"/>
    <m/>
    <n v="41.516558404301819"/>
    <n v="53.692248578469972"/>
    <n v="53.357767352495969"/>
    <n v="0.73044778766627139"/>
    <n v="41.818129882945158"/>
    <n v="45.820002494787261"/>
    <n v="58.909329258120415"/>
    <n v="60.571652908380393"/>
    <s v="Resto"/>
    <n v="2024"/>
    <n v="3"/>
    <d v="2025-11-04T00:00:00"/>
    <x v="30"/>
    <x v="76"/>
  </r>
  <r>
    <n v="2025"/>
    <n v="9"/>
    <n v="15.1"/>
    <x v="69"/>
    <s v="Salud Individual"/>
    <n v="15.1"/>
    <m/>
    <m/>
    <x v="76"/>
    <n v="5856.9951799999999"/>
    <n v="3798.5316599999996"/>
    <n v="6928.2229499999994"/>
    <n v="4351.4453699999995"/>
    <n v="1430.0399199999999"/>
    <n v="3376.7188200000001"/>
    <n v="1533.3680700000002"/>
    <n v="3688.9729200000002"/>
    <n v="0"/>
    <n v="0"/>
    <n v="0"/>
    <n v="0"/>
    <n v="0"/>
    <n v="0"/>
    <n v="1430.0399199999999"/>
    <n v="3376.7188200000001"/>
    <n v="4347.6751299999996"/>
    <n v="2377.5787399999999"/>
    <n v="0"/>
    <n v="0"/>
    <n v="0"/>
    <n v="0"/>
    <n v="0"/>
    <n v="0"/>
    <s v="Salud Individual"/>
    <s v="Accidentes y Enfermedades"/>
    <s v="Salud"/>
    <x v="31"/>
    <x v="1"/>
    <n v="6162989.3366"/>
    <n v="5250740.35977"/>
    <n v="770211891.61088026"/>
    <n v="686509089.51392007"/>
    <n v="736376107.87258017"/>
    <n v="657385268.86126006"/>
    <n v="2072323.7688199999"/>
    <n v="1808255.37136"/>
    <n v="1386445.2605200002"/>
    <n v="1105964.9052499998"/>
    <n v="6162989.3366"/>
    <n v="5250740.35977"/>
    <n v="0.28262934914533294"/>
    <n v="0.21006610682113447"/>
    <n v="2058.4635200000002"/>
    <n v="54.191032331687872"/>
    <n v="9.5034971831237811E-2"/>
    <n v="7.2342782155131902E-2"/>
    <n v="9.5034971831237811E-2"/>
    <n v="7.2342782155131902E-2"/>
    <n v="7.6043946397013305E-4"/>
    <n v="7.9538093609814306E-4"/>
    <n v="5.5331119689755806E-4"/>
    <n v="5.7782427442889248E-4"/>
    <m/>
    <m/>
    <m/>
    <n v="0"/>
    <m/>
    <n v="0"/>
    <m/>
    <n v="0"/>
    <m/>
    <n v="-57.650014815269699"/>
    <n v="24.415931310361774"/>
    <n v="88.895371218256486"/>
    <n v="0.1031443476869508"/>
    <n v="-57.650014815269699"/>
    <n v="82.861457198258748"/>
    <n v="32.892060175618504"/>
    <n v="142.0234275816245"/>
    <s v="Resto"/>
    <n v="2024"/>
    <n v="3"/>
    <d v="2025-11-04T00:00:00"/>
    <x v="31"/>
    <x v="76"/>
  </r>
  <r>
    <n v="2025"/>
    <n v="9"/>
    <n v="15.1"/>
    <x v="69"/>
    <s v="MyT Carga"/>
    <n v="15.1"/>
    <m/>
    <m/>
    <x v="76"/>
    <n v="4914688.8095100001"/>
    <n v="3783425.9869999997"/>
    <n v="6171263.3077100003"/>
    <n v="4918954.3652600003"/>
    <n v="2160981.4120999998"/>
    <n v="1882882.1718400004"/>
    <n v="2837046.17802"/>
    <n v="2491825.2205900005"/>
    <n v="0"/>
    <n v="0"/>
    <n v="0"/>
    <n v="0"/>
    <n v="18312.711729999999"/>
    <n v="17733.627160000004"/>
    <n v="973523.57924999995"/>
    <n v="857447.76154000009"/>
    <n v="1960668.1437999997"/>
    <n v="1772579.1170600001"/>
    <n v="0"/>
    <n v="0"/>
    <n v="0"/>
    <n v="0"/>
    <n v="0"/>
    <n v="0"/>
    <s v="MyT Carga"/>
    <s v="Daños Sin Autos"/>
    <s v="Maritimo y Transportes"/>
    <x v="17"/>
    <x v="1"/>
    <n v="216077262.09173998"/>
    <n v="193023609.58975002"/>
    <n v="770211891.61088026"/>
    <n v="686509089.51392007"/>
    <n v="736376107.87258017"/>
    <n v="657385268.86126006"/>
    <n v="10487824.847170001"/>
    <n v="8966667.9990099985"/>
    <n v="6063107.107259999"/>
    <n v="5296850.8747799993"/>
    <n v="6734102.2775999997"/>
    <n v="6575599.7867900012"/>
    <n v="46.860897098564372"/>
    <n v="42.19433559286152"/>
    <n v="1131262.8225100003"/>
    <n v="29.900487716610911"/>
    <n v="72.982093334964475"/>
    <n v="57.537351871698206"/>
    <n v="2.2745053144108098"/>
    <n v="1.9600845694685984"/>
    <n v="0.63809568029792973"/>
    <n v="0.66741557160358334"/>
    <n v="0.55111083666479033"/>
    <n v="0.57552643270418102"/>
    <m/>
    <m/>
    <m/>
    <n v="0"/>
    <m/>
    <n v="0"/>
    <m/>
    <n v="0"/>
    <m/>
    <n v="14.769869534015179"/>
    <n v="43.969852331615925"/>
    <n v="49.766591927783374"/>
    <n v="35.64148503186474"/>
    <n v="13.537363197674512"/>
    <n v="10.611037043692818"/>
    <n v="49.652644295183968"/>
    <n v="48.372890850827751"/>
    <s v="Resto"/>
    <n v="2024"/>
    <n v="3"/>
    <d v="2025-11-04T00:00:00"/>
    <x v="17"/>
    <x v="76"/>
  </r>
  <r>
    <n v="2025"/>
    <n v="9"/>
    <n v="15.1"/>
    <x v="69"/>
    <s v="Maritimo y Transportes"/>
    <n v="15.1"/>
    <m/>
    <m/>
    <x v="76"/>
    <n v="6830887.0186099987"/>
    <n v="5984797.0381000005"/>
    <n v="8293089.9586700015"/>
    <n v="7306063.5863100002"/>
    <n v="3699583.4776699999"/>
    <n v="3572104.73832"/>
    <n v="4750925.3907999992"/>
    <n v="5332209.6342999991"/>
    <n v="0"/>
    <n v="0"/>
    <n v="0"/>
    <n v="0"/>
    <n v="12564.45398"/>
    <n v="10328.21811"/>
    <n v="1264695.6021999998"/>
    <n v="1053358.5161299999"/>
    <n v="2466270.1013399996"/>
    <n v="2174924.3209500005"/>
    <n v="0"/>
    <n v="0"/>
    <n v="0"/>
    <n v="0"/>
    <n v="0"/>
    <n v="0"/>
    <s v="Maritimo y Transportes"/>
    <s v="Daños Sin Autos"/>
    <s v="Maritimo y Transportes"/>
    <x v="19"/>
    <x v="1"/>
    <n v="259352828.38579002"/>
    <n v="232723269.46292999"/>
    <n v="770211891.61088026"/>
    <n v="686509089.51392007"/>
    <n v="736376107.87258017"/>
    <n v="657385268.86126006"/>
    <n v="19761447.802860003"/>
    <n v="14710203.640279999"/>
    <n v="2527791.244059999"/>
    <n v="11141291.585630003"/>
    <n v="6830887.0186099987"/>
    <n v="5984797.0381000005"/>
    <n v="34.566733605527574"/>
    <n v="40.684664770460536"/>
    <n v="846089.98050999828"/>
    <n v="14.137321201098029"/>
    <n v="100"/>
    <n v="100"/>
    <n v="2.6338201365010692"/>
    <n v="2.5716367133855975"/>
    <n v="0.88688412799279914"/>
    <n v="0.92763561250577531"/>
    <n v="0.87177243965371398"/>
    <n v="0.91039415112952293"/>
    <m/>
    <m/>
    <m/>
    <n v="0"/>
    <m/>
    <n v="0"/>
    <m/>
    <n v="0"/>
    <m/>
    <n v="3.5687290460008958"/>
    <n v="54.159635016519701"/>
    <n v="59.686313764351809"/>
    <n v="146.35636887988949"/>
    <n v="20.063167747145073"/>
    <n v="13.395674395821743"/>
    <n v="51.279687553802489"/>
    <n v="48.431961792118635"/>
    <s v="Resto"/>
    <n v="2024"/>
    <n v="3"/>
    <d v="2025-11-04T00:00:00"/>
    <x v="19"/>
    <x v="76"/>
  </r>
  <r>
    <n v="2025"/>
    <n v="9"/>
    <n v="15.1"/>
    <x v="69"/>
    <s v="RC Viajero"/>
    <n v="15.1"/>
    <m/>
    <m/>
    <x v="76"/>
    <n v="48795.526729999998"/>
    <n v="42332.118870000006"/>
    <n v="63959.419059999986"/>
    <n v="58881.423670000004"/>
    <n v="9605.1799100000007"/>
    <n v="9791.7842799999999"/>
    <n v="15652.80551"/>
    <n v="14430.080679999999"/>
    <n v="0"/>
    <n v="0"/>
    <n v="0"/>
    <n v="0"/>
    <n v="0"/>
    <n v="0"/>
    <n v="9257.3535299999985"/>
    <n v="8042.3953200000014"/>
    <n v="37994.175340000002"/>
    <n v="33919.954590000001"/>
    <n v="0"/>
    <n v="0"/>
    <n v="0"/>
    <n v="0"/>
    <n v="0"/>
    <n v="0"/>
    <s v="RC Viajero"/>
    <s v="Daños Sin Autos"/>
    <s v="Responsabilidad Civil y Riesgos Profesionales"/>
    <x v="32"/>
    <x v="1"/>
    <n v="175220441.31191999"/>
    <n v="161710325.67804"/>
    <n v="770211891.61088026"/>
    <n v="686509089.51392007"/>
    <n v="736376107.87258017"/>
    <n v="657385268.86126006"/>
    <n v="304582.73243999993"/>
    <n v="245659.01942999996"/>
    <n v="39777.686930000003"/>
    <n v="73049.030719999995"/>
    <n v="7402538.333039999"/>
    <n v="7623996.1400899999"/>
    <n v="16.020450778381626"/>
    <n v="17.232063763920731"/>
    <n v="6463.4078599999921"/>
    <n v="15.268330602228586"/>
    <n v="0.65917290170871889"/>
    <n v="0.55524842998543655"/>
    <n v="2.7848078891170164E-2"/>
    <n v="2.6177746345203635E-2"/>
    <n v="6.335338010420132E-3"/>
    <n v="6.626440783225873E-3"/>
    <n v="6.166286727532346E-3"/>
    <n v="6.4394687370054413E-3"/>
    <m/>
    <m/>
    <m/>
    <n v="0"/>
    <m/>
    <n v="0"/>
    <m/>
    <n v="0"/>
    <m/>
    <n v="-1.9057238667026577"/>
    <n v="19.684550108759531"/>
    <n v="23.130862667352229"/>
    <n v="24.147155481672446"/>
    <n v="15.106919787673355"/>
    <n v="12.011280083497301"/>
    <n v="24.365191367251292"/>
    <n v="23.70992360458818"/>
    <s v="Resto"/>
    <n v="2024"/>
    <n v="3"/>
    <d v="2025-11-04T00:00:00"/>
    <x v="32"/>
    <x v="76"/>
  </r>
  <r>
    <n v="2025"/>
    <n v="9"/>
    <n v="15.1"/>
    <x v="69"/>
    <s v="Tecnicos"/>
    <n v="15.1"/>
    <m/>
    <m/>
    <x v="76"/>
    <n v="5175035.6987999994"/>
    <n v="4333672.1871500006"/>
    <n v="6585137.3282599999"/>
    <n v="5545772.5450300006"/>
    <n v="2218495.5179499998"/>
    <n v="1644786.5872900002"/>
    <n v="2582482.4825200001"/>
    <n v="2641499.3431299999"/>
    <n v="0"/>
    <n v="0"/>
    <n v="0"/>
    <n v="0"/>
    <n v="13482.691200000001"/>
    <n v="-18625.164240000002"/>
    <n v="651757.41362999997"/>
    <n v="502942.00468999997"/>
    <n v="1468470.1655199998"/>
    <n v="1417752.47939"/>
    <n v="0"/>
    <n v="0"/>
    <n v="0"/>
    <n v="0"/>
    <n v="0"/>
    <n v="0"/>
    <s v="Tecnicos"/>
    <s v="Daños Sin Autos"/>
    <s v="Diversos"/>
    <x v="7"/>
    <x v="1"/>
    <n v="241294295.28022999"/>
    <n v="202669116.75685"/>
    <n v="770211891.61088026"/>
    <n v="686509089.51392007"/>
    <n v="736376107.87258017"/>
    <n v="657385268.86126006"/>
    <n v="14178888.769369997"/>
    <n v="13386827.930269996"/>
    <n v="4549067.9512800006"/>
    <n v="4465912.8475300027"/>
    <n v="9442958.9784900006"/>
    <n v="7729068.7348100012"/>
    <n v="36.498175442206666"/>
    <n v="32.372659226841918"/>
    <n v="841363.51164999884"/>
    <n v="19.414562876831564"/>
    <n v="54.80311532209501"/>
    <n v="56.069784547679177"/>
    <n v="2.1446987351233937"/>
    <n v="2.138299241886604"/>
    <n v="0.67189766285957131"/>
    <n v="0.70277072320432599"/>
    <n v="0.63126217166599197"/>
    <n v="0.65922867341656455"/>
    <m/>
    <m/>
    <m/>
    <n v="0"/>
    <m/>
    <n v="0"/>
    <m/>
    <n v="0"/>
    <m/>
    <n v="34.880448022454978"/>
    <n v="42.869182882437514"/>
    <n v="37.953645690300334"/>
    <n v="48.768133202445732"/>
    <n v="29.588979952415361"/>
    <n v="3.5773300958585885"/>
    <n v="44.383429022489281"/>
    <n v="35.474598845800998"/>
    <s v="Resto"/>
    <n v="2024"/>
    <n v="3"/>
    <d v="2025-11-04T00:00:00"/>
    <x v="7"/>
    <x v="76"/>
  </r>
  <r>
    <n v="2025"/>
    <n v="9"/>
    <n v="15.1"/>
    <x v="69"/>
    <s v="Huracan y Otros Riesgos Hidrometeorologicos"/>
    <n v="15.1"/>
    <m/>
    <m/>
    <x v="76"/>
    <n v="6270135.0816300008"/>
    <n v="5384072.3499400001"/>
    <n v="7442744.7602900006"/>
    <n v="6420211.1389800003"/>
    <n v="354574.50818"/>
    <n v="552147.40046000003"/>
    <n v="1212755.1012599999"/>
    <n v="8253123.0868299995"/>
    <n v="0"/>
    <n v="0"/>
    <n v="0"/>
    <n v="0"/>
    <n v="0"/>
    <n v="0"/>
    <n v="231549.23658999996"/>
    <n v="249997.34259000001"/>
    <n v="1099739.3949400003"/>
    <n v="970658.83288"/>
    <n v="0"/>
    <n v="0"/>
    <n v="0"/>
    <n v="0"/>
    <n v="0"/>
    <n v="0"/>
    <s v="Huracan y Otros Riesgos Hidrometeorologicos"/>
    <s v="Daños Sin Autos"/>
    <s v="Riesgos Catastroficos"/>
    <x v="14"/>
    <x v="1"/>
    <n v="271100175.36500996"/>
    <n v="235151101.9842"/>
    <n v="770211891.61088026"/>
    <n v="686509089.51392007"/>
    <n v="736376107.87258017"/>
    <n v="657385268.86126006"/>
    <n v="20015897.230140001"/>
    <n v="17829353.362780001"/>
    <n v="3531534.8595499997"/>
    <n v="3750519.8539799992"/>
    <n v="11348362.8968"/>
    <n v="9499684.5373599995"/>
    <n v="31.325775754825578"/>
    <n v="30.197799327818704"/>
    <n v="886062.73169000074"/>
    <n v="16.457110419399832"/>
    <n v="55.251450263350733"/>
    <n v="56.676327816631435"/>
    <n v="2.3128480360397683"/>
    <n v="2.2896224191633854"/>
    <n v="0.81407923584718467"/>
    <n v="0.85148540461811961"/>
    <n v="0.78426818117618369"/>
    <n v="0.81901323393912229"/>
    <m/>
    <m/>
    <m/>
    <n v="0"/>
    <m/>
    <n v="0"/>
    <m/>
    <n v="0"/>
    <m/>
    <n v="-35.782635599732949"/>
    <n v="5.6549739928062897"/>
    <n v="10.255200238276018"/>
    <n v="10.040238091411084"/>
    <n v="-7.3793208395239951"/>
    <n v="13.298242151365457"/>
    <n v="21.054918797615034"/>
    <n v="25.755428593612411"/>
    <s v="Resto"/>
    <n v="2024"/>
    <n v="3"/>
    <d v="2025-11-04T00:00:00"/>
    <x v="14"/>
    <x v="76"/>
  </r>
  <r>
    <n v="2025"/>
    <n v="9"/>
    <n v="15.1"/>
    <x v="69"/>
    <s v="Miscelaneos"/>
    <n v="15.1"/>
    <m/>
    <m/>
    <x v="76"/>
    <n v="5108915.0358499996"/>
    <n v="3991747.2792600002"/>
    <n v="6732112.1469599996"/>
    <n v="5228234.892049999"/>
    <n v="1438894.1648899997"/>
    <n v="1449251.6279500001"/>
    <n v="1697060.79122"/>
    <n v="2042167.2687000001"/>
    <n v="0"/>
    <n v="0"/>
    <n v="0"/>
    <n v="0"/>
    <n v="99099.333400000003"/>
    <n v="106066.02122000001"/>
    <n v="611566.50510000007"/>
    <n v="523646.56323999999"/>
    <n v="2126119.0395599999"/>
    <n v="1918317.9844100003"/>
    <n v="0"/>
    <n v="0"/>
    <n v="0"/>
    <n v="0"/>
    <n v="0"/>
    <n v="0"/>
    <s v="Miscelaneos"/>
    <s v="Daños Sin Autos"/>
    <s v="Diversos"/>
    <x v="8"/>
    <x v="1"/>
    <n v="251803786.39636001"/>
    <n v="215378079.37827"/>
    <n v="770211891.61088026"/>
    <n v="686509089.51392007"/>
    <n v="736376107.87258017"/>
    <n v="657385268.86126006"/>
    <n v="14354404.674479999"/>
    <n v="10957933.478320003"/>
    <n v="2576722.12989"/>
    <n v="2337530.29054"/>
    <n v="11500990.21009"/>
    <n v="10204234.95445"/>
    <n v="35.591270775115404"/>
    <n v="36.427920347915709"/>
    <n v="1117167.7565899994"/>
    <n v="27.986936006557571"/>
    <n v="44.421523212565369"/>
    <n v="39.118535559779772"/>
    <n v="2.0289270105764592"/>
    <n v="1.8533674786138599"/>
    <n v="0.66331292615657"/>
    <n v="0.69379152599204474"/>
    <n v="0.58145585254906684"/>
    <n v="0.60721580910606787"/>
    <m/>
    <m/>
    <m/>
    <n v="0"/>
    <m/>
    <n v="0"/>
    <m/>
    <n v="0"/>
    <m/>
    <n v="-0.71467665519556745"/>
    <n v="28.164378440296424"/>
    <n v="36.306196924838034"/>
    <n v="55.842038541867382"/>
    <n v="16.789939633329396"/>
    <n v="10.832461397890247"/>
    <n v="28.764452682130333"/>
    <n v="27.297172183945989"/>
    <s v="Resto"/>
    <n v="2024"/>
    <n v="3"/>
    <d v="2025-11-04T00:00:00"/>
    <x v="8"/>
    <x v="76"/>
  </r>
  <r>
    <n v="2025"/>
    <n v="9"/>
    <n v="15.1"/>
    <x v="69"/>
    <s v="Terremoto y Erupcion Volcanica"/>
    <n v="15.1"/>
    <m/>
    <m/>
    <x v="76"/>
    <n v="5459490.398839999"/>
    <n v="4474184.80877"/>
    <n v="6460127.0477299998"/>
    <n v="5341725.7841499988"/>
    <n v="16672.111629999999"/>
    <n v="-253323.94141999996"/>
    <n v="-60259.799220000037"/>
    <n v="-244388.84740999999"/>
    <n v="0"/>
    <n v="0"/>
    <n v="0"/>
    <n v="0"/>
    <n v="0"/>
    <n v="0"/>
    <n v="24135.095450000001"/>
    <n v="3597.3887199999999"/>
    <n v="451790.62471"/>
    <n v="465400.50855000003"/>
    <n v="0"/>
    <n v="0"/>
    <n v="0"/>
    <n v="0"/>
    <n v="0"/>
    <n v="0"/>
    <s v="Terremoto y Erupcion Volcanica"/>
    <s v="Daños Sin Autos"/>
    <s v="Riesgos Catastroficos"/>
    <x v="16"/>
    <x v="1"/>
    <n v="233653572.17718998"/>
    <n v="204798039.56178001"/>
    <n v="770211891.61088026"/>
    <n v="686509089.51392007"/>
    <n v="736376107.87258017"/>
    <n v="657385268.86126006"/>
    <n v="13243395.535650002"/>
    <n v="12054429.980210001"/>
    <n v="689036.33412999962"/>
    <n v="51228.88828999993"/>
    <n v="11911982.340969998"/>
    <n v="9774007.8496799991"/>
    <n v="41.224249356168166"/>
    <n v="37.116519122972704"/>
    <n v="985305.59006999899"/>
    <n v="22.022013666906837"/>
    <n v="45.831921527138782"/>
    <n v="45.776357841952056"/>
    <n v="2.3365747623579334"/>
    <n v="2.1846814639162129"/>
    <n v="0.70882966860218188"/>
    <n v="0.74139971958252204"/>
    <n v="0.65172987176876684"/>
    <n v="0.6806031441076098"/>
    <m/>
    <m/>
    <m/>
    <n v="0"/>
    <m/>
    <n v="0"/>
    <m/>
    <n v="0"/>
    <m/>
    <n v="-106.58134068834748"/>
    <n v="0.3053785319146709"/>
    <n v="-5.6619016032473937"/>
    <n v="2.4196273555081484"/>
    <n v="570.90596342338006"/>
    <n v="-2.9243379820110049"/>
    <n v="5.342097451776934"/>
    <n v="0.77296622025790429"/>
    <s v="Resto"/>
    <n v="2024"/>
    <n v="3"/>
    <d v="2025-11-04T00:00:00"/>
    <x v="16"/>
    <x v="76"/>
  </r>
  <r>
    <n v="2025"/>
    <n v="9"/>
    <n v="15.1"/>
    <x v="69"/>
    <s v="Riesgos Catastroficos"/>
    <n v="15.1"/>
    <m/>
    <m/>
    <x v="76"/>
    <n v="12043253.69782"/>
    <n v="10130997.545820002"/>
    <n v="14289363.884650001"/>
    <n v="12121097.371460002"/>
    <n v="349625.47772000008"/>
    <n v="471988.84932000004"/>
    <n v="1273910.4245699998"/>
    <n v="7365844.3867899999"/>
    <n v="0"/>
    <n v="0"/>
    <n v="0"/>
    <n v="0"/>
    <n v="0"/>
    <n v="0"/>
    <n v="257630.99083"/>
    <n v="224165.98070000004"/>
    <n v="2496074.0109299999"/>
    <n v="2309809.5492699998"/>
    <n v="0"/>
    <n v="0"/>
    <n v="0"/>
    <n v="0"/>
    <n v="0"/>
    <n v="0"/>
    <s v="Riesgos Catastroficos"/>
    <s v="Daños Sin Autos"/>
    <s v="Riesgos Catastroficos"/>
    <x v="15"/>
    <x v="1"/>
    <n v="288368961.90592003"/>
    <n v="248661388.25088"/>
    <n v="770211891.61088026"/>
    <n v="686509089.51392007"/>
    <n v="736376107.87258017"/>
    <n v="657385268.86126006"/>
    <n v="33259292.609760001"/>
    <n v="29883949.022059996"/>
    <n v="4197920.345660001"/>
    <n v="3819120.5799400005"/>
    <n v="12043253.69782"/>
    <n v="10130997.545820002"/>
    <n v="36.210191957858676"/>
    <n v="33.901133810465986"/>
    <n v="1912256.1519999988"/>
    <n v="18.875299725928627"/>
    <n v="100"/>
    <n v="100"/>
    <n v="4.1763349350160279"/>
    <n v="4.0742141822189994"/>
    <n v="1.5636286363524998"/>
    <n v="1.6354758891639545"/>
    <n v="1.4757266437642089"/>
    <n v="1.5411050453517432"/>
    <m/>
    <m/>
    <m/>
    <n v="0"/>
    <m/>
    <n v="0"/>
    <m/>
    <n v="0"/>
    <m/>
    <n v="-25.925055597455394"/>
    <n v="2.9030815632762703"/>
    <n v="4.658858589051186"/>
    <n v="8.3285400610675868"/>
    <n v="14.928674737129711"/>
    <n v="8.0640614599098761"/>
    <n v="10.321448390627269"/>
    <n v="9.7049551453645275"/>
    <s v="Resto"/>
    <n v="2024"/>
    <n v="3"/>
    <d v="2025-11-04T00:00:00"/>
    <x v="15"/>
    <x v="76"/>
  </r>
  <r>
    <n v="2025"/>
    <n v="9"/>
    <n v="15.1"/>
    <x v="69"/>
    <s v="Diversos"/>
    <n v="15.1"/>
    <m/>
    <m/>
    <x v="76"/>
    <n v="12245885.621959999"/>
    <n v="9725109.3613099996"/>
    <n v="16566026.11679"/>
    <n v="12806411.094209997"/>
    <n v="3752116.2549799997"/>
    <n v="3194159.6551499991"/>
    <n v="4812648.6559000006"/>
    <n v="4737488.3332899995"/>
    <n v="0"/>
    <n v="0"/>
    <n v="0"/>
    <n v="0"/>
    <n v="104609.78322"/>
    <n v="82269.596760000015"/>
    <n v="1162752.04752"/>
    <n v="1089148.2760999999"/>
    <n v="4392045.7421300001"/>
    <n v="3055930.50428"/>
    <n v="0"/>
    <n v="0"/>
    <n v="0"/>
    <n v="0"/>
    <n v="0"/>
    <n v="0"/>
    <s v="Diversos"/>
    <s v="Daños Sin Autos"/>
    <s v="Diversos"/>
    <x v="6"/>
    <x v="1"/>
    <n v="252267630.40002999"/>
    <n v="213621894.06334001"/>
    <n v="770211891.61088026"/>
    <n v="686509089.51392007"/>
    <n v="736376107.87258017"/>
    <n v="657385268.86126006"/>
    <n v="28533293.443849999"/>
    <n v="24344761.40859"/>
    <n v="7125790.0811699983"/>
    <n v="6803443.1380700013"/>
    <n v="12245885.621959999"/>
    <n v="9725109.3613099996"/>
    <n v="42.917883440474164"/>
    <n v="39.947441661426652"/>
    <n v="2520776.2606499996"/>
    <n v="25.920287032231837"/>
    <n v="100"/>
    <n v="100"/>
    <n v="4.8543230070941927"/>
    <n v="4.552487189551111"/>
    <n v="1.5899372309544604"/>
    <n v="1.6629933387353981"/>
    <n v="1.4166031462446949"/>
    <n v="1.4793622282038792"/>
    <m/>
    <m/>
    <m/>
    <n v="0"/>
    <m/>
    <n v="0"/>
    <m/>
    <n v="0"/>
    <m/>
    <n v="17.468024772349679"/>
    <n v="30.639811368575071"/>
    <n v="32.844460010470634"/>
    <n v="52.655441884192186"/>
    <n v="6.7579202056453624"/>
    <n v="43.722042630835254"/>
    <n v="26.47404229802267"/>
    <n v="35.640479211637413"/>
    <s v="Resto"/>
    <n v="2024"/>
    <n v="3"/>
    <d v="2025-11-04T00:00:00"/>
    <x v="6"/>
    <x v="76"/>
  </r>
  <r>
    <n v="2025"/>
    <n v="9"/>
    <n v="15.1"/>
    <x v="69"/>
    <s v="Otros Automoviles y Obligatorios"/>
    <n v="15.1"/>
    <m/>
    <m/>
    <x v="76"/>
    <n v="295788.65373999998"/>
    <n v="221498.82440999997"/>
    <n v="378422.74322999996"/>
    <n v="361492.12040999992"/>
    <n v="116417.09243000003"/>
    <n v="101294.52393000001"/>
    <n v="154835.37955000001"/>
    <n v="120617.43311999996"/>
    <n v="0"/>
    <n v="0"/>
    <n v="0"/>
    <n v="0"/>
    <n v="0.70041999999999993"/>
    <n v="0.44055"/>
    <n v="115660.29915000001"/>
    <n v="95653.349990000002"/>
    <n v="266012.03562000004"/>
    <n v="247083.27868000005"/>
    <n v="0"/>
    <n v="0"/>
    <n v="0"/>
    <n v="0"/>
    <n v="0"/>
    <n v="0"/>
    <s v="Otros Automoviles y Obligatorios"/>
    <s v="Automóviles"/>
    <s v="Automóviles"/>
    <x v="9"/>
    <x v="1"/>
    <n v="125468612.36791"/>
    <n v="119494606.40419"/>
    <n v="770211891.61088026"/>
    <n v="686509089.51392007"/>
    <n v="736376107.87258017"/>
    <n v="657385268.86126006"/>
    <n v="4946161.87481"/>
    <n v="3140508.06599"/>
    <n v="2334470.5214099996"/>
    <n v="1827367.6446699991"/>
    <n v="28183895.683619998"/>
    <n v="27020335.017969999"/>
    <n v="5.9801652518977111"/>
    <n v="7.0529614876239988"/>
    <n v="74289.829330000008"/>
    <n v="33.53960434231815"/>
    <n v="1.0494952758142209"/>
    <n v="0.81974862362991108"/>
    <n v="0.23574713082237866"/>
    <n v="0.18536303108173863"/>
    <n v="3.8403542838239602E-2"/>
    <n v="4.01681492076848E-2"/>
    <n v="3.2264514453382007E-2"/>
    <n v="3.3693913584903722E-2"/>
    <m/>
    <m/>
    <m/>
    <n v="0"/>
    <m/>
    <n v="0"/>
    <m/>
    <n v="0"/>
    <m/>
    <n v="14.929305073244169"/>
    <n v="39.358200849830894"/>
    <n v="45.731404760190173"/>
    <n v="4.9868735270936355"/>
    <n v="20.916098769245007"/>
    <n v="7.660881400442654"/>
    <n v="43.479348173261421"/>
    <n v="38.713000127330183"/>
    <s v="Resto"/>
    <n v="2024"/>
    <n v="3"/>
    <d v="2025-11-04T00:00:00"/>
    <x v="9"/>
    <x v="76"/>
  </r>
  <r>
    <n v="2025"/>
    <n v="9"/>
    <n v="15.1"/>
    <x v="69"/>
    <s v="GMM. Individual"/>
    <n v="15.1"/>
    <m/>
    <m/>
    <x v="76"/>
    <n v="12513346.288429998"/>
    <n v="11092895.126980003"/>
    <n v="16592072.711499998"/>
    <n v="15141506.556940001"/>
    <n v="8521701.54868"/>
    <n v="7489366.3894999987"/>
    <n v="11244025.229160002"/>
    <n v="9843217.9090499971"/>
    <n v="0"/>
    <n v="0"/>
    <n v="0"/>
    <n v="0"/>
    <n v="0"/>
    <n v="0"/>
    <n v="7983505.5932799997"/>
    <n v="6704803.6187999984"/>
    <n v="11824472.6514"/>
    <n v="10572315.08515"/>
    <n v="0"/>
    <n v="0"/>
    <n v="0"/>
    <n v="0"/>
    <n v="0"/>
    <n v="0"/>
    <s v="GMM. Individual"/>
    <s v="Accidentes y Enfermedades"/>
    <s v="Gastos Medicos"/>
    <x v="38"/>
    <x v="1"/>
    <n v="149328462.25019002"/>
    <n v="128718153.65675001"/>
    <n v="770211891.61088026"/>
    <n v="686509089.51392007"/>
    <n v="736376107.87258017"/>
    <n v="657385268.86126006"/>
    <n v="64432853.400370002"/>
    <n v="58098326.261530012"/>
    <n v="45110846.690220006"/>
    <n v="40981977.13877999"/>
    <n v="28677848.564089999"/>
    <n v="25508649.083819997"/>
    <n v="19.420754518933254"/>
    <n v="19.093312735112644"/>
    <n v="1420451.1614499949"/>
    <n v="12.805053551756673"/>
    <n v="43.634187761556966"/>
    <n v="43.486799675393897"/>
    <n v="8.3797462987763893"/>
    <n v="8.6179725328885564"/>
    <n v="1.624662826518898"/>
    <n v="1.6993145424804117"/>
    <n v="1.6158409693940514"/>
    <n v="1.6874267879770728"/>
    <m/>
    <m/>
    <m/>
    <n v="0"/>
    <m/>
    <n v="0"/>
    <m/>
    <n v="0"/>
    <m/>
    <n v="13.784011964314136"/>
    <n v="68.100900848234943"/>
    <n v="67.514984174730486"/>
    <n v="18.890582141362241"/>
    <n v="19.071430681348712"/>
    <n v="11.843740525751034"/>
    <n v="67.516800356714128"/>
    <n v="63.418499777949734"/>
    <s v="Resto"/>
    <n v="2024"/>
    <n v="3"/>
    <d v="2025-11-04T00:00:00"/>
    <x v="38"/>
    <x v="76"/>
  </r>
  <r>
    <n v="2025"/>
    <n v="9"/>
    <n v="15.1"/>
    <x v="69"/>
    <s v="Gastos Medicos"/>
    <n v="15.1"/>
    <m/>
    <m/>
    <x v="76"/>
    <n v="26735833.589669999"/>
    <n v="22791482.680810004"/>
    <n v="36786392.181440003"/>
    <n v="31865365.802689992"/>
    <n v="20461397.013169996"/>
    <n v="17941894.875209998"/>
    <n v="26858428.422150001"/>
    <n v="23475693.87596"/>
    <n v="0"/>
    <n v="0"/>
    <n v="0"/>
    <n v="0"/>
    <n v="395.91742000000005"/>
    <n v="2294.4571699999997"/>
    <n v="19455809.894279998"/>
    <n v="16962185.008370001"/>
    <n v="26451168.268939998"/>
    <n v="22844540.528459996"/>
    <n v="0"/>
    <n v="0"/>
    <n v="0"/>
    <n v="0"/>
    <n v="0"/>
    <n v="0"/>
    <s v="Gastos Medicos"/>
    <s v="Accidentes y Enfermedades"/>
    <s v="Gastos Medicos"/>
    <x v="28"/>
    <x v="1"/>
    <n v="152768680.42603001"/>
    <n v="130096489.60402998"/>
    <n v="770211891.61088026"/>
    <n v="686509089.51392007"/>
    <n v="736376107.87258017"/>
    <n v="657385268.86126006"/>
    <n v="132603313.30395003"/>
    <n v="117579278.29793002"/>
    <n v="94497674.830779999"/>
    <n v="87465178.161119998"/>
    <n v="29408668.993939999"/>
    <n v="24986602.245529998"/>
    <n v="20.162266630839596"/>
    <n v="19.383928027742662"/>
    <n v="3944350.9088599943"/>
    <n v="17.30624972539001"/>
    <n v="90.911403012422056"/>
    <n v="91.214813670343304"/>
    <n v="17.500860461130568"/>
    <n v="17.518906736207583"/>
    <n v="3.4712309535694943"/>
    <n v="3.6307307235851098"/>
    <n v="3.3199098204143835"/>
    <n v="3.466990174618608"/>
    <m/>
    <m/>
    <m/>
    <n v="0"/>
    <m/>
    <n v="0"/>
    <m/>
    <n v="0"/>
    <m/>
    <n v="14.04256437507696"/>
    <n v="76.531733878968055"/>
    <n v="78.721929268413646"/>
    <n v="21.652804738117496"/>
    <n v="14.701082936423093"/>
    <n v="15.787700943193951"/>
    <n v="73.553688428672444"/>
    <n v="74.2504975630318"/>
    <s v="Resto"/>
    <n v="2024"/>
    <n v="3"/>
    <d v="2025-11-04T00:00:00"/>
    <x v="28"/>
    <x v="76"/>
  </r>
  <r>
    <n v="2025"/>
    <n v="9"/>
    <n v="15.1"/>
    <x v="69"/>
    <s v="GMM. Gpo y Col"/>
    <n v="15.1"/>
    <m/>
    <m/>
    <x v="76"/>
    <n v="12486506.04599"/>
    <n v="10469932.32621"/>
    <n v="17973423.579860002"/>
    <n v="15228547.893889999"/>
    <n v="10485746.76873"/>
    <n v="9635380.353120001"/>
    <n v="13883120.433989998"/>
    <n v="12628157.535550002"/>
    <n v="0"/>
    <n v="0"/>
    <n v="0"/>
    <n v="0"/>
    <n v="395.91742000000005"/>
    <n v="2294.4571699999997"/>
    <n v="9787113.1938400026"/>
    <n v="9234649.4312800001"/>
    <n v="12901937.934799999"/>
    <n v="10898500.345170001"/>
    <n v="0"/>
    <n v="0"/>
    <n v="0"/>
    <n v="0"/>
    <n v="0"/>
    <n v="0"/>
    <s v="GMM. Gpo y Col"/>
    <s v="Accidentes y Enfermedades"/>
    <s v="Gastos Medicos"/>
    <x v="29"/>
    <x v="1"/>
    <n v="152768680.42603001"/>
    <n v="130096489.60402998"/>
    <n v="770211891.61088026"/>
    <n v="686509089.51392007"/>
    <n v="736376107.87258017"/>
    <n v="657385268.86126006"/>
    <n v="68170459.903579995"/>
    <n v="59480952.036400005"/>
    <n v="49387857.180560008"/>
    <n v="46483201.02234"/>
    <n v="29408668.993939999"/>
    <n v="24986602.245529998"/>
    <n v="18.316593526948271"/>
    <n v="17.602159965097421"/>
    <n v="2016573.7197799999"/>
    <n v="19.260618473452706"/>
    <n v="42.458589501493563"/>
    <n v="41.902185112355674"/>
    <n v="8.1734724756203647"/>
    <n v="8.0478207813884577"/>
    <n v="1.6211780397047313"/>
    <n v="1.695669633017292"/>
    <n v="1.5250974074681505"/>
    <n v="1.5926630580490935"/>
    <m/>
    <m/>
    <m/>
    <n v="0"/>
    <m/>
    <n v="0"/>
    <m/>
    <n v="0"/>
    <m/>
    <n v="8.8254576824737807"/>
    <n v="83.976628290645507"/>
    <n v="92.029060483984068"/>
    <n v="21.231426847280567"/>
    <n v="5.9825093163653031"/>
    <n v="18.382690518681155"/>
    <n v="75.857698613179068"/>
    <n v="84.7332122659666"/>
    <s v="Resto"/>
    <n v="2024"/>
    <n v="3"/>
    <d v="2025-11-04T00:00:00"/>
    <x v="29"/>
    <x v="76"/>
  </r>
  <r>
    <n v="2025"/>
    <n v="9"/>
    <n v="15.1"/>
    <x v="69"/>
    <s v="Accidentes y Enfermedades Total"/>
    <n v="15.1"/>
    <m/>
    <m/>
    <x v="76"/>
    <n v="30053031.363770001"/>
    <n v="25712704.401609998"/>
    <n v="40824781.632889993"/>
    <n v="35399701.409779996"/>
    <n v="21656662.757230002"/>
    <n v="18898287.598860003"/>
    <n v="28345432.98715001"/>
    <n v="24655116.313379999"/>
    <n v="0"/>
    <n v="0"/>
    <n v="0"/>
    <n v="0"/>
    <n v="7917.1737799999992"/>
    <n v="12024.333980000001"/>
    <n v="20181354.763139997"/>
    <n v="17528865.140829999"/>
    <n v="28218445.767359998"/>
    <n v="24266395.232340001"/>
    <n v="0"/>
    <n v="0"/>
    <n v="0"/>
    <n v="0"/>
    <n v="0"/>
    <n v="0"/>
    <s v="Accidentes y Enfermedades Total"/>
    <s v="Totales"/>
    <s v="Accidentes y Enfermedades Total"/>
    <x v="2"/>
    <x v="1"/>
    <n v="172024786.5108"/>
    <n v="146074406.3574"/>
    <n v="770211891.61088026"/>
    <n v="686509089.51392007"/>
    <n v="736376107.87258017"/>
    <n v="657385268.86126006"/>
    <n v="141339793.77810001"/>
    <n v="126298754.30562"/>
    <n v="98393742.550229996"/>
    <n v="90991856.303689986"/>
    <n v="30053031.363770001"/>
    <n v="25712704.401609998"/>
    <n v="21.262965340781886"/>
    <n v="20.358636585907991"/>
    <n v="4340326.9621600024"/>
    <n v="16.88008734658122"/>
    <n v="100"/>
    <n v="100"/>
    <n v="17.470175067988368"/>
    <n v="17.602470578383709"/>
    <n v="3.9019173413324983"/>
    <n v="4.0812067423798419"/>
    <n v="3.7454281078515326"/>
    <n v="3.9113599923147375"/>
    <m/>
    <m/>
    <m/>
    <n v="0"/>
    <m/>
    <n v="0"/>
    <m/>
    <n v="0"/>
    <m/>
    <n v="14.595899993269178"/>
    <n v="72.061491884435597"/>
    <n v="73.49786044939205"/>
    <n v="22.010203287240831"/>
    <n v="15.132124076484278"/>
    <n v="16.286104702329538"/>
    <n v="71.518307314017889"/>
    <n v="72.235142356328041"/>
    <s v="Resto"/>
    <n v="2024"/>
    <n v="3"/>
    <d v="2025-11-04T00:00:00"/>
    <x v="2"/>
    <x v="76"/>
  </r>
  <r>
    <n v="2025"/>
    <n v="9"/>
    <n v="15.1"/>
    <x v="69"/>
    <s v="Automoviles Turistas"/>
    <n v="15.1"/>
    <m/>
    <m/>
    <x v="76"/>
    <n v="229932.07539999997"/>
    <n v="231919.52075"/>
    <n v="367021.37690999999"/>
    <n v="341430.90545999998"/>
    <n v="101087.6243"/>
    <n v="79020.893700000001"/>
    <n v="129020.7583"/>
    <n v="109384.88870000001"/>
    <n v="0"/>
    <n v="0"/>
    <n v="0"/>
    <n v="0"/>
    <n v="0"/>
    <n v="0"/>
    <n v="100891.22180999999"/>
    <n v="78737.790709999987"/>
    <n v="257419.97992000001"/>
    <n v="254494.87404999998"/>
    <n v="0"/>
    <n v="0"/>
    <n v="0"/>
    <n v="0"/>
    <n v="0"/>
    <n v="0"/>
    <s v="Automoviles Turistas"/>
    <s v="Automóviles"/>
    <s v="Automóviles"/>
    <x v="12"/>
    <x v="1"/>
    <n v="152121242.57741001"/>
    <n v="140275651.93596998"/>
    <n v="770211891.61088026"/>
    <n v="686509089.51392007"/>
    <n v="736376107.87258017"/>
    <n v="657385268.86126006"/>
    <n v="1588548.4696399998"/>
    <n v="1271754.1878799999"/>
    <n v="828130.02439999999"/>
    <n v="647638.39746000012"/>
    <n v="32287601.488889996"/>
    <n v="30101767.591510002"/>
    <n v="14.474350628540005"/>
    <n v="18.236190842556397"/>
    <n v="-1987.4453500000236"/>
    <n v="-0.85695475032583346"/>
    <n v="0.71213736789683335"/>
    <n v="0.77045150270647667"/>
    <n v="0.15115053723216487"/>
    <n v="0.16533127278272186"/>
    <n v="2.9853093402531398E-2"/>
    <n v="3.1224814730108897E-2"/>
    <n v="3.378243992577136E-2"/>
    <n v="3.5279086973113508E-2"/>
    <m/>
    <m/>
    <m/>
    <n v="0"/>
    <m/>
    <n v="0"/>
    <m/>
    <n v="0"/>
    <m/>
    <n v="27.925184804636039"/>
    <n v="43.964124676447817"/>
    <n v="34.072549582913886"/>
    <n v="12.206733401948613"/>
    <n v="28.135703199488461"/>
    <n v="1.1493771263248798"/>
    <n v="39.193236609432788"/>
    <n v="30.938851324184458"/>
    <s v="Resto"/>
    <n v="2024"/>
    <n v="3"/>
    <d v="2025-11-04T00:00:00"/>
    <x v="12"/>
    <x v="76"/>
  </r>
  <r>
    <n v="2025"/>
    <n v="9"/>
    <n v="15.1"/>
    <x v="69"/>
    <s v="Automoviles Residentes"/>
    <n v="15.1"/>
    <m/>
    <m/>
    <x v="76"/>
    <n v="25555593.3189"/>
    <n v="23183524.795290001"/>
    <n v="34173515.510150008"/>
    <n v="30754508.865389999"/>
    <n v="15388986.350199996"/>
    <n v="15195382.528609999"/>
    <n v="20798858.519270003"/>
    <n v="20483851.362000003"/>
    <n v="0"/>
    <n v="0"/>
    <n v="0"/>
    <n v="0"/>
    <n v="27663.179800000002"/>
    <n v="42496.173069999997"/>
    <n v="15166845.962749999"/>
    <n v="14906445.744609999"/>
    <n v="23392243.7366"/>
    <n v="21065251.737459995"/>
    <n v="0"/>
    <n v="0"/>
    <n v="0"/>
    <n v="0"/>
    <n v="0"/>
    <n v="0"/>
    <s v="Automoviles Residentes"/>
    <s v="Automóviles"/>
    <s v="Automóviles"/>
    <x v="13"/>
    <x v="1"/>
    <n v="153249114.36462"/>
    <n v="134229075.88316"/>
    <n v="770211891.61088026"/>
    <n v="686509089.51392007"/>
    <n v="736376107.87258017"/>
    <n v="657385268.86126006"/>
    <n v="94745679.091170013"/>
    <n v="85247038.221249983"/>
    <n v="54974799.952469975"/>
    <n v="52348957.372600004"/>
    <n v="38369493.194090001"/>
    <n v="33924395.615499996"/>
    <n v="26.972832496465475"/>
    <n v="27.195695333273079"/>
    <n v="2372068.5236099996"/>
    <n v="10.231699211208433"/>
    <n v="66.603937637717593"/>
    <n v="68.338799777165349"/>
    <n v="16.675850574964183"/>
    <n v="17.271611715087833"/>
    <n v="3.317995164350303"/>
    <n v="3.4704538951883057"/>
    <n v="3.3770164371319544"/>
    <n v="3.5266267580727977"/>
    <m/>
    <m/>
    <m/>
    <n v="0"/>
    <m/>
    <n v="0"/>
    <m/>
    <n v="0"/>
    <m/>
    <n v="1.2740963988598475"/>
    <n v="60.217683691260085"/>
    <n v="65.543883696654774"/>
    <n v="27.992800998830337"/>
    <n v="1.7468967626582454"/>
    <n v="11.046590034345293"/>
    <n v="64.837072208766486"/>
    <n v="70.76319775520227"/>
    <s v="Resto"/>
    <n v="2024"/>
    <n v="3"/>
    <d v="2025-11-04T00:00:00"/>
    <x v="13"/>
    <x v="76"/>
  </r>
  <r>
    <n v="2025"/>
    <n v="9"/>
    <n v="15.1"/>
    <x v="69"/>
    <s v="Camiones"/>
    <n v="15.1"/>
    <m/>
    <m/>
    <x v="76"/>
    <n v="13143283.167780001"/>
    <n v="11231920.522100002"/>
    <n v="16683077.39628"/>
    <n v="14495323.146969998"/>
    <n v="7614823.9472500011"/>
    <n v="6970986.2932599997"/>
    <n v="10071134.26784"/>
    <n v="9095383.2902400009"/>
    <n v="0"/>
    <n v="0"/>
    <n v="0"/>
    <n v="0"/>
    <n v="3818.0193799999997"/>
    <n v="15838.373250000001"/>
    <n v="6960304.1029899996"/>
    <n v="6422211.2000299999"/>
    <n v="11483536.839909999"/>
    <n v="9974109.4621399995"/>
    <n v="0"/>
    <n v="0"/>
    <n v="0"/>
    <n v="0"/>
    <n v="0"/>
    <n v="0"/>
    <s v="Camiones"/>
    <s v="Automóviles"/>
    <s v="Automóviles"/>
    <x v="10"/>
    <x v="1"/>
    <n v="209755157.41491997"/>
    <n v="181295394.42862001"/>
    <n v="770211891.61088026"/>
    <n v="686509089.51392007"/>
    <n v="736376107.87258017"/>
    <n v="657385268.86126006"/>
    <n v="53875874.311059996"/>
    <n v="49568265.397800006"/>
    <n v="30548482.174040005"/>
    <n v="28997259.902610004"/>
    <n v="38983612.410700001"/>
    <n v="33816028.888600007"/>
    <n v="24.395489327737664"/>
    <n v="22.659498838542188"/>
    <n v="1911362.6456799991"/>
    <n v="17.017237986319333"/>
    <n v="33.714892887075045"/>
    <n v="33.214782726562206"/>
    <n v="6.2660119206418674"/>
    <n v="6.1953700244284233"/>
    <n v="1.7064503042521364"/>
    <n v="1.7848600772438785"/>
    <n v="1.6360920333994"/>
    <n v="1.7085750250467626"/>
    <m/>
    <m/>
    <m/>
    <n v="0"/>
    <m/>
    <n v="0"/>
    <m/>
    <n v="0"/>
    <m/>
    <n v="9.2359621279488824"/>
    <n v="57.93699983515004"/>
    <n v="62.064063572599551"/>
    <n v="24.927012425255786"/>
    <n v="8.3786235955224608"/>
    <n v="15.133455106939886"/>
    <n v="60.611153166680232"/>
    <n v="64.388818113613127"/>
    <s v="Resto"/>
    <n v="2024"/>
    <n v="3"/>
    <d v="2025-11-04T00:00:00"/>
    <x v="10"/>
    <x v="76"/>
  </r>
  <r>
    <n v="2025"/>
    <n v="9"/>
    <n v="15.1"/>
    <x v="69"/>
    <s v="Automoviles"/>
    <n v="15.1"/>
    <m/>
    <m/>
    <x v="76"/>
    <n v="39046761.772940002"/>
    <n v="34488723.957330003"/>
    <n v="51372445.082380004"/>
    <n v="45761923.893050008"/>
    <n v="22897844.845400002"/>
    <n v="22119338.039669998"/>
    <n v="30689841.66753"/>
    <n v="29727167.056589998"/>
    <n v="0"/>
    <n v="0"/>
    <n v="0"/>
    <n v="0"/>
    <n v="32391.725209999997"/>
    <n v="50805.950960000002"/>
    <n v="22472704.800030001"/>
    <n v="21622137.90301"/>
    <n v="35228828.11682"/>
    <n v="31526193.377589997"/>
    <n v="0"/>
    <n v="0"/>
    <n v="0"/>
    <n v="0"/>
    <n v="0"/>
    <n v="0"/>
    <s v="Automoviles"/>
    <s v="Totales"/>
    <s v="Automoviles Total"/>
    <x v="11"/>
    <x v="1"/>
    <n v="156765376.45082"/>
    <n v="137538909.32517999"/>
    <n v="770211891.61088026"/>
    <n v="686509089.51392007"/>
    <n v="736376107.87258017"/>
    <n v="657385268.86126006"/>
    <n v="155156263.74667996"/>
    <n v="139227565.87292001"/>
    <n v="88685882.672319964"/>
    <n v="83821223.317339987"/>
    <n v="39046761.772940002"/>
    <n v="34488723.957330003"/>
    <n v="25.166087936153676"/>
    <n v="24.771476640487698"/>
    <n v="4558037.815609999"/>
    <n v="13.216023362445295"/>
    <n v="100"/>
    <n v="100"/>
    <n v="24.907771509858648"/>
    <n v="25.075612513248252"/>
    <n v="5.0696129465457362"/>
    <n v="5.3025568531477276"/>
    <n v="5.0237825666299045"/>
    <n v="5.2463487685193"/>
    <m/>
    <m/>
    <m/>
    <n v="0"/>
    <m/>
    <n v="0"/>
    <m/>
    <n v="0"/>
    <m/>
    <n v="3.5195755150257524"/>
    <n v="58.642109628841375"/>
    <n v="64.134985298488843"/>
    <n v="25.819041492774954"/>
    <n v="3.9337779679112783"/>
    <n v="11.744629917362538"/>
    <n v="63.790668044675634"/>
    <n v="68.584677014573629"/>
    <s v="Resto"/>
    <n v="2024"/>
    <n v="3"/>
    <d v="2025-11-04T00:00:00"/>
    <x v="11"/>
    <x v="76"/>
  </r>
  <r>
    <n v="2025"/>
    <n v="9"/>
    <n v="15.1"/>
    <x v="69"/>
    <s v="AP Gpo y Col"/>
    <n v="15.1"/>
    <m/>
    <m/>
    <x v="76"/>
    <n v="792530.06546999991"/>
    <n v="869961.46363999997"/>
    <n v="1137194.3107"/>
    <n v="1245853.3596700002"/>
    <n v="315552.97333000001"/>
    <n v="356767.89156999998"/>
    <n v="449401.52823999996"/>
    <n v="488919.34048999997"/>
    <n v="0"/>
    <n v="0"/>
    <n v="0"/>
    <n v="0"/>
    <n v="-879.02426000000003"/>
    <n v="-744.49933999999996"/>
    <n v="287167.77058999997"/>
    <n v="331172.67673000001"/>
    <n v="762934.32201999996"/>
    <n v="818615.9424399999"/>
    <n v="0"/>
    <n v="0"/>
    <n v="0"/>
    <n v="0"/>
    <n v="0"/>
    <n v="0"/>
    <s v="AP Gpo y Col"/>
    <s v="Accidentes y Enfermedades"/>
    <s v="Accidentes Personales"/>
    <x v="3"/>
    <x v="1"/>
    <n v="199276177.64297003"/>
    <n v="192429051.46170998"/>
    <n v="770211891.61088026"/>
    <n v="686509089.51392007"/>
    <n v="736376107.87258017"/>
    <n v="657385268.86126006"/>
    <n v="2314846.5560099999"/>
    <n v="2258296.9561299994"/>
    <n v="870337.63396000001"/>
    <n v="837886.56105000013"/>
    <n v="48143635.39322"/>
    <n v="44803923.784340002"/>
    <n v="34.236829366178355"/>
    <n v="38.522899359118675"/>
    <n v="-77431.398170000059"/>
    <n v="-8.9005549563103479"/>
    <n v="1.6461782725730987"/>
    <n v="1.9417082035660265"/>
    <n v="0.39770436930495712"/>
    <n v="0.45209465880109434"/>
    <n v="0.1028976667462822"/>
    <n v="0.10762571693962895"/>
    <n v="0.12672249747719622"/>
    <n v="0.13233662280674011"/>
    <m/>
    <m/>
    <m/>
    <n v="0"/>
    <m/>
    <n v="0"/>
    <m/>
    <n v="0"/>
    <m/>
    <n v="-11.552305914814465"/>
    <n v="39.815899368166598"/>
    <n v="41.009620136189689"/>
    <n v="36.256386144564054"/>
    <n v="-13.287601674904048"/>
    <n v="-6.8019223097504078"/>
    <n v="37.639907171783001"/>
    <n v="40.455195111750854"/>
    <s v="Resto"/>
    <n v="2024"/>
    <n v="3"/>
    <d v="2025-11-04T00:00:00"/>
    <x v="3"/>
    <x v="76"/>
  </r>
  <r>
    <n v="2025"/>
    <n v="9"/>
    <n v="15.1"/>
    <x v="69"/>
    <s v="Accidentes Personales"/>
    <n v="15.1"/>
    <m/>
    <m/>
    <x v="76"/>
    <n v="1685721.0373999998"/>
    <n v="1647102.3142299999"/>
    <n v="2077069.8150500001"/>
    <n v="2142836.7150099995"/>
    <n v="568109.39822000009"/>
    <n v="543161.62714999996"/>
    <n v="805758.9508600001"/>
    <n v="759556.41779999994"/>
    <n v="0"/>
    <n v="0"/>
    <n v="0"/>
    <n v="0"/>
    <n v="8976.4924900000005"/>
    <n v="9168.5400999999983"/>
    <n v="524782.09615999996"/>
    <n v="502782.37140000006"/>
    <n v="1408818.7305200002"/>
    <n v="1352780.3807499995"/>
    <n v="0"/>
    <n v="0"/>
    <n v="0"/>
    <n v="0"/>
    <n v="0"/>
    <n v="0"/>
    <s v="Accidentes Personales"/>
    <s v="Accidentes y Enfermedades"/>
    <s v="Accidentes Personales"/>
    <x v="5"/>
    <x v="1"/>
    <n v="252933793.49658"/>
    <n v="222408490.80026999"/>
    <n v="770211891.61088026"/>
    <n v="686509089.51392007"/>
    <n v="736376107.87258017"/>
    <n v="657385268.86126006"/>
    <n v="5244412.8470900012"/>
    <n v="5071348.0979000004"/>
    <n v="1202481.4765700002"/>
    <n v="1153504.7586699999"/>
    <n v="69630595.428819984"/>
    <n v="62698572.859109998"/>
    <n v="32.143179542689246"/>
    <n v="32.47858917261172"/>
    <n v="38618.723169999896"/>
    <n v="2.3446462819192604"/>
    <n v="2.4209487611279035"/>
    <n v="2.6270172335998851"/>
    <n v="0.6664673051775476"/>
    <n v="0.74057528482990831"/>
    <n v="0.21886458204045037"/>
    <n v="0.22892120200234561"/>
    <n v="0.23992432720682894"/>
    <n v="0.25055357828190361"/>
    <m/>
    <m/>
    <m/>
    <n v="0"/>
    <m/>
    <n v="0"/>
    <m/>
    <n v="0"/>
    <m/>
    <n v="4.5930658247900435"/>
    <n v="33.701269997569298"/>
    <n v="32.976799465182062"/>
    <n v="47.244752562883129"/>
    <n v="4.3755958862960131"/>
    <n v="4.1424573099539064"/>
    <n v="37.249795505366464"/>
    <n v="37.166592490146165"/>
    <s v="Resto"/>
    <n v="2024"/>
    <n v="3"/>
    <d v="2025-11-04T00:00:00"/>
    <x v="5"/>
    <x v="76"/>
  </r>
  <r>
    <n v="2025"/>
    <n v="9"/>
    <n v="15.1"/>
    <x v="69"/>
    <s v="AP Individual"/>
    <n v="15.1"/>
    <m/>
    <m/>
    <x v="76"/>
    <n v="571816.19487000001"/>
    <n v="559610.85808999999"/>
    <n v="749309.83931000007"/>
    <n v="711634.92634000001"/>
    <n v="101443.8414"/>
    <n v="103662.15132999999"/>
    <n v="118959.8465"/>
    <n v="116428.11096999998"/>
    <n v="0"/>
    <n v="0"/>
    <n v="0"/>
    <n v="0"/>
    <n v="0"/>
    <n v="0"/>
    <n v="87911.490080000003"/>
    <n v="84558.610870000004"/>
    <n v="420931.87764000002"/>
    <n v="385319.60950000002"/>
    <n v="0"/>
    <n v="0"/>
    <n v="0"/>
    <n v="0"/>
    <n v="0"/>
    <n v="0"/>
    <s v="AP Individual"/>
    <s v="Accidentes y Enfermedades"/>
    <s v="Accidentes Personales"/>
    <x v="4"/>
    <x v="1"/>
    <n v="263686999.42667001"/>
    <n v="232018039.46298003"/>
    <n v="770211891.61088026"/>
    <n v="686509089.51392007"/>
    <n v="736376107.87258017"/>
    <n v="657385268.86126006"/>
    <n v="2929566.2910799994"/>
    <n v="2813051.1417699996"/>
    <n v="332143.84261000005"/>
    <n v="315618.19761999999"/>
    <n v="73570204.593189985"/>
    <n v="66228294.676699996"/>
    <n v="19.518800329286869"/>
    <n v="19.89337661802648"/>
    <n v="12205.336780000012"/>
    <n v="2.1810400215710457"/>
    <n v="0.77723882654926046"/>
    <n v="0.84497247108927687"/>
    <n v="0.21685414757393798"/>
    <n v="0.24119282250003216"/>
    <n v="7.4241413447156693E-2"/>
    <n v="7.7652735980530338E-2"/>
    <n v="8.1515433173103377E-2"/>
    <n v="8.5126771863837547E-2"/>
    <m/>
    <m/>
    <m/>
    <n v="0"/>
    <m/>
    <n v="0"/>
    <m/>
    <n v="0"/>
    <m/>
    <n v="-2.1399420150351456"/>
    <n v="17.740638042450481"/>
    <n v="18.52397068988401"/>
    <n v="30.542141200887574"/>
    <n v="3.965154081297162"/>
    <n v="9.2422672664418393"/>
    <n v="20.884968506753456"/>
    <n v="21.94505776119863"/>
    <s v="Resto"/>
    <n v="2024"/>
    <n v="3"/>
    <d v="2025-11-04T00:00:00"/>
    <x v="4"/>
    <x v="76"/>
  </r>
  <r>
    <n v="2025"/>
    <n v="9"/>
    <n v="15.1"/>
    <x v="69"/>
    <s v="Vida Total"/>
    <n v="15.1"/>
    <m/>
    <m/>
    <x v="76"/>
    <n v="95910204.516880006"/>
    <n v="79892005.433069989"/>
    <n v="126870285.59518"/>
    <n v="107209397.53682998"/>
    <n v="45603043.70781"/>
    <n v="38411838.198849998"/>
    <n v="59645768.913080007"/>
    <n v="51194592.957989991"/>
    <n v="0"/>
    <n v="0"/>
    <n v="0"/>
    <n v="0"/>
    <n v="553832.08493999997"/>
    <n v="505721.75788000005"/>
    <n v="42453094.406300001"/>
    <n v="36107344.252379999"/>
    <n v="51830675.665409997"/>
    <n v="44422657.065599993"/>
    <n v="47037246.816049993"/>
    <n v="37789705.884489991"/>
    <n v="38623603.593649998"/>
    <n v="32216883.035050005"/>
    <n v="10249354.107179999"/>
    <n v="9885416.5135299992"/>
    <s v="Vida Total"/>
    <s v="Totales"/>
    <s v="Vida Total"/>
    <x v="36"/>
    <x v="1"/>
    <n v="207694321.68299001"/>
    <n v="183263429.56099999"/>
    <n v="770211891.61088026"/>
    <n v="686509089.51392007"/>
    <n v="736376107.87258017"/>
    <n v="657385268.86126006"/>
    <n v="311861035.33652008"/>
    <n v="282737917.87033993"/>
    <n v="162873465.04233998"/>
    <n v="151002766.76715994"/>
    <n v="95910204.516880006"/>
    <n v="79892005.433069989"/>
    <n v="30.754148049751105"/>
    <n v="28.256558594913137"/>
    <n v="16018199.083810017"/>
    <n v="20.049814743015016"/>
    <n v="100"/>
    <n v="100"/>
    <n v="46.178539567042463"/>
    <n v="43.594079639592039"/>
    <n v="12.452444004244864"/>
    <n v="13.024621995676691"/>
    <n v="11.637428644919646"/>
    <n v="12.15299600057376"/>
    <n v="15.082758500206184"/>
    <n v="12.384876344674609"/>
    <n v="3.2865132048703107"/>
    <n v="9247540.9315600023"/>
    <n v="24.471058228996334"/>
    <n v="6406720.5585999936"/>
    <n v="19.886220996704964"/>
    <n v="363937.59365000017"/>
    <n v="3.6815605407408469"/>
    <n v="18.721326148810281"/>
    <n v="47.547645151547933"/>
    <n v="48.079702081117176"/>
    <n v="27.999062766887906"/>
    <n v="17.574679847858722"/>
    <n v="16.676216798266719"/>
    <n v="81.907275684294675"/>
    <n v="81.281369997880645"/>
    <s v="Resto"/>
    <n v="2024"/>
    <n v="3"/>
    <d v="2025-11-04T00:00:00"/>
    <x v="36"/>
    <x v="76"/>
  </r>
  <r>
    <n v="2025"/>
    <n v="9"/>
    <n v="15.1"/>
    <x v="69"/>
    <s v="Vida Individual"/>
    <n v="15.1"/>
    <m/>
    <m/>
    <x v="76"/>
    <n v="71601263.660650015"/>
    <n v="55350780.026720002"/>
    <n v="90733400.559950009"/>
    <n v="74318695.903510004"/>
    <n v="23649087.538099997"/>
    <n v="20146838.59118"/>
    <n v="30897127.083670001"/>
    <n v="26221956.565360006"/>
    <n v="0"/>
    <n v="0"/>
    <n v="0"/>
    <n v="0"/>
    <n v="9712.3086899999998"/>
    <n v="4009.7937199999997"/>
    <n v="23410293.703319997"/>
    <n v="20180131.809359998"/>
    <n v="22534010.030450001"/>
    <n v="17054416.53331"/>
    <n v="32988089.843579996"/>
    <n v="26000131.091469999"/>
    <n v="20981731.261630002"/>
    <n v="18026656.249880001"/>
    <n v="17631442.555439997"/>
    <n v="11323992.68537"/>
    <s v="Vida Individual"/>
    <s v="Vida"/>
    <s v="Vida"/>
    <x v="35"/>
    <x v="1"/>
    <n v="215990337.06863001"/>
    <n v="188031377.44973999"/>
    <n v="770211891.61088026"/>
    <n v="686509089.51392007"/>
    <n v="736376107.87258017"/>
    <n v="657385268.86126006"/>
    <n v="237940342.15414003"/>
    <n v="211843669.84491"/>
    <n v="117088322.10185003"/>
    <n v="108945740.33868003"/>
    <n v="97325309.632500008"/>
    <n v="79690024.999840006"/>
    <n v="30.092107547809622"/>
    <n v="26.128125549959609"/>
    <n v="16250483.633930013"/>
    <n v="29.359086947076918"/>
    <n v="73.569006798967408"/>
    <n v="69.457601533982611"/>
    <n v="33.150216177448257"/>
    <n v="29.436991196596978"/>
    <n v="9.2963072163035072"/>
    <n v="9.7234637157781929"/>
    <n v="8.0626434335939958"/>
    <n v="8.4198388142466403"/>
    <n v="13.864017150235918"/>
    <n v="8.8180638355297631"/>
    <n v="7.4100265620439352"/>
    <n v="6987958.752109997"/>
    <n v="26.876628919777158"/>
    <n v="2955075.0117500015"/>
    <n v="16.392807244935792"/>
    <n v="6307449.8700699974"/>
    <n v="55.699875876985416"/>
    <n v="17.383615454452638"/>
    <n v="33.028868945921765"/>
    <n v="36.398472761276949"/>
    <n v="20.197648333818197"/>
    <n v="16.00664418089568"/>
    <n v="32.130055498747076"/>
    <n v="103.88871608597796"/>
    <n v="118.32789336383907"/>
    <s v="Resto"/>
    <n v="2024"/>
    <n v="3"/>
    <d v="2025-11-04T00:00:00"/>
    <x v="35"/>
    <x v="76"/>
  </r>
  <r>
    <n v="2025"/>
    <n v="9"/>
    <n v="15.1"/>
    <x v="69"/>
    <s v="Daños"/>
    <n v="15.1"/>
    <m/>
    <m/>
    <x v="76"/>
    <n v="106299808.44370002"/>
    <n v="91475654.01207"/>
    <n v="132221895.78495"/>
    <n v="114056033.42659"/>
    <n v="43788876.691010006"/>
    <n v="42663672.33154998"/>
    <n v="58843499.589590006"/>
    <n v="76464175.884810016"/>
    <n v="0"/>
    <n v="0"/>
    <n v="0"/>
    <n v="0"/>
    <n v="55648.545100000003"/>
    <n v="-1701.5798900000027"/>
    <n v="29691102.171879999"/>
    <n v="27889349.41378"/>
    <n v="55166005.231360003"/>
    <n v="47732399.851520002"/>
    <n v="0"/>
    <n v="0"/>
    <n v="0"/>
    <n v="0"/>
    <n v="0"/>
    <n v="0"/>
    <s v="Daños"/>
    <s v="Totales"/>
    <s v="Daños Total"/>
    <x v="23"/>
    <x v="1"/>
    <n v="233809288.38625002"/>
    <n v="197592601.11557001"/>
    <n v="770211891.61088026"/>
    <n v="686509089.51392007"/>
    <n v="736376107.87258017"/>
    <n v="657385268.86126006"/>
    <n v="283175278.75795996"/>
    <n v="248348596.68529999"/>
    <n v="126891670.49083996"/>
    <n v="126522432.59303005"/>
    <n v="106299808.44370002"/>
    <n v="91475654.01207"/>
    <n v="37.538519926578147"/>
    <n v="36.83356992267818"/>
    <n v="14824154.431630015"/>
    <n v="16.20557359412156"/>
    <n v="100"/>
    <n v="100"/>
    <n v="45.464322301898484"/>
    <n v="46.295080633392125"/>
    <n v="13.801372012236326"/>
    <n v="14.435531966239967"/>
    <n v="13.324754968188252"/>
    <n v="13.915075123378795"/>
    <m/>
    <m/>
    <m/>
    <n v="0"/>
    <m/>
    <n v="0"/>
    <m/>
    <n v="0"/>
    <m/>
    <n v="2.6373828082959738"/>
    <n v="41.193749388741445"/>
    <n v="46.639373932129097"/>
    <n v="34.508866123069154"/>
    <n v="6.4603613779881108"/>
    <n v="15.573500186379775"/>
    <n v="53.82137431804037"/>
    <n v="58.428550629205134"/>
    <s v="Resto"/>
    <n v="2024"/>
    <n v="3"/>
    <d v="2025-11-04T00:00:00"/>
    <x v="23"/>
    <x v="76"/>
  </r>
  <r>
    <n v="2025"/>
    <n v="9"/>
    <n v="15.1"/>
    <x v="69"/>
    <s v="Daños Sin Autos"/>
    <n v="15.1"/>
    <m/>
    <m/>
    <x v="76"/>
    <n v="54047654.424099997"/>
    <n v="46513548.866900004"/>
    <n v="66984322.021219999"/>
    <n v="57203821.645769998"/>
    <n v="14517652.756010002"/>
    <n v="13856813.763390001"/>
    <n v="18607992.318830002"/>
    <n v="26697708.933320008"/>
    <n v="0"/>
    <n v="0"/>
    <n v="0"/>
    <n v="0"/>
    <n v="20691.17208"/>
    <n v="3179.8527599999979"/>
    <n v="3484964.1951000006"/>
    <n v="3474668.28895"/>
    <n v="16490769.50585"/>
    <n v="14694065.537730001"/>
    <n v="0"/>
    <n v="0"/>
    <n v="0"/>
    <n v="0"/>
    <n v="0"/>
    <n v="0"/>
    <s v="Daños Sin Autos"/>
    <s v="Totales"/>
    <s v="Daños Sin Autos Total"/>
    <x v="24"/>
    <x v="1"/>
    <n v="318839788.89589006"/>
    <n v="274048755.70033002"/>
    <n v="770211891.61088026"/>
    <n v="686509089.51392007"/>
    <n v="736376107.87258017"/>
    <n v="657385268.86126006"/>
    <n v="128019015.01128"/>
    <n v="109121030.81238005"/>
    <n v="38205787.818519995"/>
    <n v="42701209.275690004"/>
    <n v="116407945.81623"/>
    <n v="102781158.21775"/>
    <n v="42.218458265233302"/>
    <n v="42.625650180004463"/>
    <n v="7534105.5571999922"/>
    <n v="16.197657974365875"/>
    <n v="46.429523384446227"/>
    <n v="45.254937454934478"/>
    <n v="16.951351840766662"/>
    <n v="16.972727625795965"/>
    <n v="7.0172448663523737"/>
    <n v="7.3396806124313043"/>
    <n v="6.7753726174017199"/>
    <n v="7.0755386635712094"/>
    <m/>
    <m/>
    <m/>
    <n v="0"/>
    <m/>
    <n v="0"/>
    <m/>
    <n v="0"/>
    <m/>
    <n v="4.7690544442904326"/>
    <n v="26.860837737921408"/>
    <n v="29.790919207308203"/>
    <n v="37.998569287380768"/>
    <n v="0.29631335407593884"/>
    <n v="12.227412240040692"/>
    <n v="21.132817324647771"/>
    <n v="23.646745551992282"/>
    <s v="Resto"/>
    <n v="2024"/>
    <n v="3"/>
    <d v="2025-11-04T00:00:00"/>
    <x v="24"/>
    <x v="76"/>
  </r>
  <r>
    <n v="2025"/>
    <n v="9"/>
    <n v="15.1"/>
    <x v="69"/>
    <s v="Vida Gpo y Col"/>
    <n v="15.1"/>
    <m/>
    <m/>
    <x v="76"/>
    <n v="26233687.0042"/>
    <n v="23970396.189860001"/>
    <n v="37842226.473390006"/>
    <n v="35330569.102850005"/>
    <n v="13347982.613910001"/>
    <n v="12694897.340709999"/>
    <n v="17386899.502099998"/>
    <n v="18920001.720619999"/>
    <n v="0"/>
    <n v="0"/>
    <n v="0"/>
    <n v="0"/>
    <n v="464697.65188999998"/>
    <n v="410613.84961000003"/>
    <n v="10750454.794629999"/>
    <n v="9659226.8998699989"/>
    <n v="22576100.266940001"/>
    <n v="20572701.76481"/>
    <n v="11152038.445749998"/>
    <n v="10991430.139730001"/>
    <n v="10563520.023459999"/>
    <n v="8505848.7646200005"/>
    <n v="4518128.5349900005"/>
    <n v="4473117.2855099998"/>
    <s v="Vida Gpo y Col"/>
    <s v="Vida"/>
    <s v="Vida"/>
    <x v="37"/>
    <x v="1"/>
    <n v="221533594.74147999"/>
    <n v="206377849.54925999"/>
    <n v="770211891.61088026"/>
    <n v="686509089.51392007"/>
    <n v="736376107.87258017"/>
    <n v="657385268.86126006"/>
    <n v="73920693.182379976"/>
    <n v="70894248.025429994"/>
    <n v="45785142.94049"/>
    <n v="42057026.428480007"/>
    <n v="134850390.13458002"/>
    <n v="125334888.85113001"/>
    <n v="35.488962393081515"/>
    <n v="33.811482394540306"/>
    <n v="2263290.8143399991"/>
    <n v="9.4420250562959893"/>
    <n v="19.453919990901703"/>
    <n v="19.12507874669399"/>
    <n v="11.841854972295991"/>
    <n v="11.614810524585172"/>
    <n v="3.4060350521637432"/>
    <n v="3.5625391323450413"/>
    <n v="3.4916356616388198"/>
    <n v="3.6463239024783975"/>
    <n v="15.086490623451351"/>
    <n v="14.290342214996924"/>
    <n v="6.1121295546332339"/>
    <n v="160608.30601999722"/>
    <n v="1.4612139091841891"/>
    <n v="2057671.2588399984"/>
    <n v="24.191251405725247"/>
    <n v="45011.249480000697"/>
    <n v="1.0062613297846745"/>
    <n v="5.1444706930058315"/>
    <n v="50.881077493121708"/>
    <n v="52.960732230534504"/>
    <n v="29.153523952648268"/>
    <n v="11.297259149950056"/>
    <n v="9.7381400121050454"/>
    <n v="47.618741357083508"/>
    <n v="46.951669305741319"/>
    <s v="Resto"/>
    <n v="2024"/>
    <n v="3"/>
    <d v="2025-11-04T00:00:00"/>
    <x v="37"/>
    <x v="76"/>
  </r>
  <r>
    <n v="2025"/>
    <n v="9"/>
    <n v="15.1"/>
    <x v="69"/>
    <s v="Total General"/>
    <n v="15.1"/>
    <m/>
    <m/>
    <x v="76"/>
    <n v="271505448.0266"/>
    <n v="240419137.21147999"/>
    <n v="340723444.64837009"/>
    <n v="303199399.15622997"/>
    <n v="123834186.27379002"/>
    <n v="131344332.07779999"/>
    <n v="165530295.17957002"/>
    <n v="199921969.69813997"/>
    <n v="0"/>
    <n v="0"/>
    <n v="0"/>
    <n v="0"/>
    <n v="652377.40897999995"/>
    <n v="288343.05648000003"/>
    <n v="109095786.97428998"/>
    <n v="103662029.97313"/>
    <n v="134897637.68476"/>
    <n v="120909329.47160999"/>
    <n v="64472603.606470011"/>
    <n v="59739756.041190006"/>
    <n v="48355988.264380001"/>
    <n v="47146206.506640002"/>
    <n v="24456631.327519998"/>
    <n v="18351817.966880001"/>
    <s v="Total General"/>
    <s v="Totales"/>
    <s v="Total General"/>
    <x v="26"/>
    <x v="1"/>
    <n v="271505448.0266"/>
    <n v="240419137.21147999"/>
    <n v="770211891.61088026"/>
    <n v="686509089.51392007"/>
    <n v="736376107.87258017"/>
    <n v="657385268.86126006"/>
    <n v="770211891.61088026"/>
    <n v="686509089.51392007"/>
    <n v="414187189.75591999"/>
    <n v="392042358.71284997"/>
    <n v="271505448.0266"/>
    <n v="240419137.21147999"/>
    <n v="35.25074735716592"/>
    <n v="35.020532267345182"/>
    <n v="31086310.815120012"/>
    <n v="12.930048404497651"/>
    <n v="100"/>
    <n v="100"/>
    <n v="100"/>
    <n v="100"/>
    <n v="35.25074735716592"/>
    <n v="36.870485764535466"/>
    <n v="35.020532267345182"/>
    <n v="36.572029919067141"/>
    <n v="8.3707619044451604"/>
    <n v="6.2782707967861384"/>
    <n v="3.175312091893248"/>
    <n v="4732847.5652800053"/>
    <n v="7.922442070263469"/>
    <n v="1209781.7577399984"/>
    <n v="2.5660214201318921"/>
    <n v="6104813.3606399968"/>
    <n v="33.265441994125645"/>
    <n v="-5.7179062736878894"/>
    <n v="45.610203100476163"/>
    <n v="54.631396485823636"/>
    <n v="29.898120786102862"/>
    <n v="5.2418006888042434"/>
    <n v="11.569254642533199"/>
    <n v="80.873015159267709"/>
    <n v="85.73534434947824"/>
    <s v="Resto"/>
    <n v="2024"/>
    <n v="3"/>
    <d v="2025-11-04T00:00:00"/>
    <x v="26"/>
    <x v="76"/>
  </r>
  <r>
    <n v="2025"/>
    <n v="9"/>
    <n v="15.1"/>
    <x v="69"/>
    <s v="Total General Sin Pensiones"/>
    <n v="15.1"/>
    <m/>
    <m/>
    <x v="76"/>
    <n v="271505448.0266"/>
    <n v="240419137.21147999"/>
    <n v="340723444.64836997"/>
    <n v="303199399.15622997"/>
    <n v="123834186.27379003"/>
    <n v="131344332.07779999"/>
    <n v="165530295.17957002"/>
    <n v="199921969.69814"/>
    <n v="0"/>
    <n v="0"/>
    <n v="0"/>
    <n v="0"/>
    <n v="652377.40897999995"/>
    <n v="288343.05648000003"/>
    <n v="109095786.97429"/>
    <n v="103662029.97313002"/>
    <n v="134897637.68476"/>
    <n v="120909329.47161001"/>
    <n v="64472603.606470004"/>
    <n v="59739756.041190006"/>
    <n v="48355988.264379993"/>
    <n v="47146206.506639995"/>
    <n v="24456631.327519998"/>
    <n v="18351817.966880001"/>
    <s v="Total General Sin Pensiones"/>
    <s v="Totales"/>
    <s v="Total General Sin Pensiones"/>
    <x v="25"/>
    <x v="1"/>
    <n v="271505448.0266"/>
    <n v="240419137.21147999"/>
    <n v="770211891.61088026"/>
    <n v="686509089.51392007"/>
    <n v="736376107.87258017"/>
    <n v="657385268.86126006"/>
    <n v="736376107.87258017"/>
    <n v="657385268.86126006"/>
    <n v="388158878.08341002"/>
    <n v="368517055.66387999"/>
    <n v="271505448.0266"/>
    <n v="240419137.21147999"/>
    <n v="36.870485764535466"/>
    <n v="36.572029919067141"/>
    <n v="31086310.815120012"/>
    <n v="12.930048404497651"/>
    <n v="100"/>
    <n v="100"/>
    <n v="100"/>
    <n v="100"/>
    <n v="35.25074735716592"/>
    <n v="36.870485764535466"/>
    <n v="35.020532267345182"/>
    <n v="36.572029919067141"/>
    <n v="8.7553904746765774"/>
    <n v="6.566751385250992"/>
    <n v="3.3212146708800994"/>
    <n v="4732847.5652799979"/>
    <n v="7.922442070263469"/>
    <n v="1209781.7577399984"/>
    <n v="2.5660214201318921"/>
    <n v="6104813.3606399968"/>
    <n v="33.265441994125645"/>
    <n v="-5.7179062736878787"/>
    <n v="45.61020310047617"/>
    <n v="54.631396485823636"/>
    <n v="31.90296377741997"/>
    <n v="5.2418006888042434"/>
    <n v="11.569254642533199"/>
    <n v="80.873015159267709"/>
    <n v="85.73534434947824"/>
    <s v="Resto"/>
    <n v="2024"/>
    <n v="3"/>
    <d v="2025-11-04T00:00:00"/>
    <x v="25"/>
    <x v="76"/>
  </r>
  <r>
    <n v="2025"/>
    <n v="9"/>
    <n v="150.1"/>
    <x v="70"/>
    <s v="Incendio"/>
    <n v="150.1"/>
    <m/>
    <m/>
    <x v="77"/>
    <n v="2957041.5630099997"/>
    <n v="2764227.9103300003"/>
    <n v="4064986.8067100001"/>
    <n v="3661805.9174800003"/>
    <n v="2914982.1104099997"/>
    <n v="1249990.0768300002"/>
    <n v="3409380.5807999996"/>
    <n v="1393431.7287400002"/>
    <n v="0"/>
    <n v="0"/>
    <n v="0"/>
    <n v="0"/>
    <n v="0"/>
    <n v="0"/>
    <n v="396176.25445000001"/>
    <n v="228675.60765999998"/>
    <n v="734606.67204999994"/>
    <n v="667603.3650300001"/>
    <n v="0"/>
    <n v="0"/>
    <n v="0"/>
    <n v="0"/>
    <n v="0"/>
    <n v="0"/>
    <s v="Incendio"/>
    <s v="Daños Sin Autos"/>
    <s v="Incendio"/>
    <x v="0"/>
    <x v="1"/>
    <n v="97735043.29125002"/>
    <n v="94747847.604390025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0.762904355455632"/>
    <n v="11.960483226443838"/>
    <n v="192813.65267999936"/>
    <n v="6.9753167587755405"/>
    <m/>
    <m/>
    <n v="3.0255694001158089"/>
    <n v="2.9174572090246862"/>
    <n v="0.38392572163816063"/>
    <n v="0.40156674441176676"/>
    <n v="0.40264986327962538"/>
    <n v="0.42048826483718876"/>
    <m/>
    <m/>
    <m/>
    <n v="0"/>
    <m/>
    <n v="0"/>
    <m/>
    <n v="0"/>
    <m/>
    <n v="133.20042010273013"/>
    <n v="98.577650949309373"/>
    <n v="45.220224864916197"/>
    <n v="17.922627463974734"/>
    <n v="73.248147672594683"/>
    <n v="10.036394441629115"/>
    <n v="53.930391531079756"/>
    <n v="34.253213755105023"/>
    <s v="Resto"/>
    <n v="2024"/>
    <n v="3"/>
    <d v="2025-11-04T00:00:00"/>
    <x v="0"/>
    <x v="77"/>
  </r>
  <r>
    <n v="2025"/>
    <n v="9"/>
    <n v="150.1"/>
    <x v="70"/>
    <s v="RC Viajero"/>
    <n v="150.1"/>
    <m/>
    <m/>
    <x v="77"/>
    <n v="361.19285000000002"/>
    <n v="99.878280000000004"/>
    <n v="815.19821000000002"/>
    <n v="288.26226000000008"/>
    <n v="-156.92688999999999"/>
    <n v="233.88840999999999"/>
    <n v="-184.92882999999995"/>
    <n v="150.55445999999998"/>
    <n v="0"/>
    <n v="0"/>
    <n v="0"/>
    <n v="0"/>
    <n v="0"/>
    <n v="0"/>
    <n v="-156.92688999999999"/>
    <n v="233.88840999999999"/>
    <n v="341.92075"/>
    <n v="271.84659000000005"/>
    <n v="0"/>
    <n v="0"/>
    <n v="0"/>
    <n v="0"/>
    <n v="0"/>
    <n v="0"/>
    <s v="RC Viajero"/>
    <s v="Daños Sin Autos"/>
    <s v="Responsabilidad Civil y Riesgos Profesionales"/>
    <x v="32"/>
    <x v="1"/>
    <n v="3311995.7363"/>
    <n v="3045271.8906300003"/>
    <n v="770211891.61088026"/>
    <n v="686509089.51392007"/>
    <n v="736376107.87258017"/>
    <n v="657385268.86126006"/>
    <n v="304582.73243999993"/>
    <n v="245659.01942999996"/>
    <n v="39777.686930000003"/>
    <n v="73049.030719999995"/>
    <n v="255028.83246999999"/>
    <n v="86063.26298"/>
    <n v="0.11858612177601097"/>
    <n v="4.0657281882727749E-2"/>
    <n v="261.31457"/>
    <n v="261.63302972377977"/>
    <n v="0.14162824120778128"/>
    <n v="0.11605216504887858"/>
    <n v="1.0905595259114284E-2"/>
    <n v="3.2797820223315882E-3"/>
    <n v="4.6895257517327284E-5"/>
    <n v="4.9050050122280654E-5"/>
    <n v="1.4548719241389566E-5"/>
    <n v="1.5193264092000687E-5"/>
    <m/>
    <m/>
    <m/>
    <n v="0"/>
    <m/>
    <n v="0"/>
    <m/>
    <n v="0"/>
    <m/>
    <n v="-167.09476968097735"/>
    <n v="-43.446842870782184"/>
    <n v="234.17344591837184"/>
    <n v="-0.39450984235497877"/>
    <n v="-167.09476968097735"/>
    <n v="25.777097295941775"/>
    <n v="-45.895690741202458"/>
    <n v="86.036911480110874"/>
    <s v="Resto"/>
    <n v="2024"/>
    <n v="3"/>
    <d v="2025-11-04T00:00:00"/>
    <x v="32"/>
    <x v="77"/>
  </r>
  <r>
    <n v="2025"/>
    <n v="9"/>
    <n v="150.1"/>
    <x v="70"/>
    <s v="Maritimo y Transportes"/>
    <n v="150.1"/>
    <m/>
    <m/>
    <x v="77"/>
    <n v="1289752.3630400002"/>
    <n v="1436658.3658400001"/>
    <n v="1946243.79091"/>
    <n v="2112507.2837800002"/>
    <n v="777631.50211"/>
    <n v="860099.35030000005"/>
    <n v="1087242.9736500001"/>
    <n v="1406711.7852100001"/>
    <n v="0"/>
    <n v="0"/>
    <n v="0"/>
    <n v="0"/>
    <n v="-1566.3668800000007"/>
    <n v="17326.58135"/>
    <n v="289149.69500999997"/>
    <n v="354932.76532000001"/>
    <n v="597178.74398999999"/>
    <n v="595428.74037000001"/>
    <n v="0"/>
    <n v="0"/>
    <n v="0"/>
    <n v="0"/>
    <n v="0"/>
    <n v="0"/>
    <s v="Maritimo y Transportes"/>
    <s v="Daños Sin Autos"/>
    <s v="Maritimo y Transportes"/>
    <x v="19"/>
    <x v="1"/>
    <n v="124413914.22973999"/>
    <n v="107339275.7202"/>
    <n v="770211891.61088026"/>
    <n v="686509089.51392007"/>
    <n v="736376107.87258017"/>
    <n v="657385268.86126006"/>
    <n v="19761447.802860003"/>
    <n v="14710203.640279999"/>
    <n v="2527791.244059999"/>
    <n v="11141291.585630003"/>
    <n v="1289752.3630400002"/>
    <n v="1436658.3658400001"/>
    <n v="6.5266086569494117"/>
    <n v="9.7664070530342038"/>
    <n v="-146906.0027999999"/>
    <n v="-10.225534914426603"/>
    <n v="100"/>
    <n v="100"/>
    <n v="1.0366624754353213"/>
    <n v="1.3384274825786231"/>
    <n v="0.1674542261795664"/>
    <n v="0.17514858904998235"/>
    <n v="0.20927011568881343"/>
    <n v="0.21854130810211447"/>
    <m/>
    <m/>
    <m/>
    <n v="0"/>
    <m/>
    <n v="0"/>
    <m/>
    <n v="0"/>
    <m/>
    <n v="-9.5881770124852999"/>
    <n v="60.293086052355825"/>
    <n v="59.868050105085935"/>
    <n v="30.763280153665345"/>
    <n v="-18.533952550334821"/>
    <n v="0.29390647467109066"/>
    <n v="48.419287846394262"/>
    <n v="59.609612579239027"/>
    <s v="Resto"/>
    <n v="2024"/>
    <n v="3"/>
    <d v="2025-11-04T00:00:00"/>
    <x v="19"/>
    <x v="77"/>
  </r>
  <r>
    <n v="2025"/>
    <n v="9"/>
    <n v="150.1"/>
    <x v="70"/>
    <s v="Responsabilidad Civil y Riesgos Profesionales"/>
    <n v="150.1"/>
    <m/>
    <m/>
    <x v="77"/>
    <n v="1669214.4339399999"/>
    <n v="1443162.18967"/>
    <n v="2415381.9776000003"/>
    <n v="2003848.8124299999"/>
    <n v="651609.13476000016"/>
    <n v="345685.69331000018"/>
    <n v="751936.80148999987"/>
    <n v="468531.04729999998"/>
    <n v="0"/>
    <n v="0"/>
    <n v="0"/>
    <n v="0"/>
    <n v="-3144.1578599999998"/>
    <n v="143.90482"/>
    <n v="202624.38962"/>
    <n v="199467.28763000001"/>
    <n v="839963.06562999997"/>
    <n v="784937.39558999997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206789614.88892001"/>
    <n v="189678046.14340001"/>
    <n v="770211891.61088026"/>
    <n v="686509089.51392007"/>
    <n v="736376107.87258017"/>
    <n v="657385268.86126006"/>
    <n v="16329723.705329999"/>
    <n v="14886594.835909994"/>
    <n v="6466126.8833499998"/>
    <n v="5654617.5786299994"/>
    <n v="1669214.4339399999"/>
    <n v="1443162.18967"/>
    <n v="10.221939232169436"/>
    <n v="9.6943740699434553"/>
    <n v="226052.24426999991"/>
    <n v="15.663675634523798"/>
    <n v="100"/>
    <n v="100"/>
    <n v="0.8072041890675421"/>
    <n v="0.76084830006048432"/>
    <n v="0.216721457058898"/>
    <n v="0.22667960246054517"/>
    <n v="0.21021749190412395"/>
    <n v="0.21953065546629655"/>
    <m/>
    <m/>
    <m/>
    <n v="0"/>
    <m/>
    <n v="0"/>
    <m/>
    <n v="0"/>
    <m/>
    <n v="88.497570877385812"/>
    <n v="39.036873963637333"/>
    <n v="23.953350204459433"/>
    <n v="10.077271085382902"/>
    <n v="1.5827667922452715"/>
    <n v="7.0101985647708753"/>
    <n v="24.123011821719214"/>
    <n v="25.411872176133226"/>
    <s v="Resto"/>
    <n v="2024"/>
    <n v="3"/>
    <d v="2025-11-04T00:00:00"/>
    <x v="22"/>
    <x v="77"/>
  </r>
  <r>
    <n v="2025"/>
    <n v="9"/>
    <n v="150.1"/>
    <x v="70"/>
    <s v="RC General"/>
    <n v="150.1"/>
    <m/>
    <m/>
    <x v="77"/>
    <n v="1475352.5360399999"/>
    <n v="1366051.0847800002"/>
    <n v="2314423.7582899998"/>
    <n v="2182719.2761300001"/>
    <n v="464252.67752000003"/>
    <n v="370717.80605000007"/>
    <n v="559676.04827999999"/>
    <n v="483903.68611999991"/>
    <n v="0"/>
    <n v="0"/>
    <n v="0"/>
    <n v="0"/>
    <n v="-3144.1578599999998"/>
    <n v="143.90482"/>
    <n v="171711.80543000001"/>
    <n v="200998.19136999999"/>
    <n v="673188.39947999991"/>
    <n v="665167.70214000007"/>
    <n v="0"/>
    <n v="0"/>
    <n v="0"/>
    <n v="0"/>
    <n v="0"/>
    <n v="0"/>
    <s v="RC General"/>
    <s v="Daños Sin Autos"/>
    <s v="Responsabilidad Civil y Riesgos Profesionales"/>
    <x v="21"/>
    <x v="1"/>
    <n v="89258393.227790013"/>
    <n v="87930307.585490018"/>
    <n v="770211891.61088026"/>
    <n v="686509089.51392007"/>
    <n v="736376107.87258017"/>
    <n v="657385268.86126006"/>
    <n v="12779803.45988"/>
    <n v="11517178.810919996"/>
    <n v="5456545.1292399997"/>
    <n v="4845520.4425199972"/>
    <n v="1813722.3539100001"/>
    <n v="1699294.3978100002"/>
    <n v="11.544407084753814"/>
    <n v="11.860987028218933"/>
    <n v="109301.45125999977"/>
    <n v="8.0012711440877524"/>
    <n v="81.343902106044695"/>
    <n v="80.389312560585495"/>
    <n v="1.6529006210932538"/>
    <n v="1.5535611352796197"/>
    <n v="0.19155151356522612"/>
    <n v="0.20035312393585827"/>
    <n v="0.19898514173311629"/>
    <n v="0.20780068393475101"/>
    <m/>
    <m/>
    <m/>
    <n v="0"/>
    <m/>
    <n v="0"/>
    <m/>
    <n v="0"/>
    <m/>
    <n v="25.230746930290305"/>
    <n v="31.467236892824452"/>
    <n v="27.137916742674626"/>
    <n v="8.508179929314764"/>
    <n v="-14.570472371111654"/>
    <n v="1.2058158136956099"/>
    <n v="25.50724367244559"/>
    <n v="30.217671532057523"/>
    <s v="Resto"/>
    <n v="2024"/>
    <n v="3"/>
    <d v="2025-11-04T00:00:00"/>
    <x v="21"/>
    <x v="77"/>
  </r>
  <r>
    <n v="2025"/>
    <n v="9"/>
    <n v="150.1"/>
    <x v="70"/>
    <s v="RC Aviones y Barcos"/>
    <n v="150.1"/>
    <m/>
    <m/>
    <x v="77"/>
    <n v="649.83600999999999"/>
    <n v="1010.2858200000001"/>
    <n v="1506.6277200000002"/>
    <n v="1429.72711"/>
    <n v="63.030630000000009"/>
    <n v="180.02379000000002"/>
    <n v="-62.780319999999989"/>
    <n v="175.17783000000006"/>
    <n v="0"/>
    <n v="0"/>
    <n v="0"/>
    <n v="0"/>
    <n v="0"/>
    <n v="0"/>
    <n v="-95.486740000000012"/>
    <n v="54.016359999999999"/>
    <n v="-6215.2140499999996"/>
    <n v="-6.1726200000000002"/>
    <n v="0"/>
    <n v="0"/>
    <n v="0"/>
    <n v="0"/>
    <n v="0"/>
    <n v="0"/>
    <s v="RC Aviones y Barcos"/>
    <s v="Daños Sin Autos"/>
    <s v="Responsabilidad Civil y Riesgos Profesionales"/>
    <x v="20"/>
    <x v="1"/>
    <n v="32387687.552329998"/>
    <n v="28049274.3686"/>
    <n v="770211891.61088026"/>
    <n v="686509089.51392007"/>
    <n v="736376107.87258017"/>
    <n v="657385268.86126006"/>
    <n v="1654428.4389900002"/>
    <n v="1753080.82653"/>
    <n v="526599.48598999996"/>
    <n v="-6953.7859100000169"/>
    <n v="1916246.5062600002"/>
    <n v="1698311.2903700003"/>
    <n v="3.9278580728261271E-2"/>
    <n v="5.762916373911476E-2"/>
    <n v="-360.44981000000007"/>
    <n v="-35.678003478263221"/>
    <n v="3.3911921450456066E-2"/>
    <n v="5.9487670236231874E-2"/>
    <n v="2.0064291683376148E-3"/>
    <n v="3.6018251549885839E-3"/>
    <n v="8.4371069452184532E-5"/>
    <n v="8.8247840071482223E-5"/>
    <n v="1.471627740159025E-4"/>
    <n v="1.5368245500086176E-4"/>
    <m/>
    <m/>
    <m/>
    <n v="0"/>
    <m/>
    <n v="0"/>
    <m/>
    <n v="0"/>
    <m/>
    <n v="-64.987610804105387"/>
    <n v="9.6994671009382838"/>
    <n v="17.819094996305108"/>
    <n v="1.1969367930829493E-2"/>
    <n v="-276.77374040013063"/>
    <n v="100590.04814811214"/>
    <n v="1.5363387203052166"/>
    <n v="-875.09615041910888"/>
    <s v="Resto"/>
    <n v="2024"/>
    <n v="3"/>
    <d v="2025-11-04T00:00:00"/>
    <x v="20"/>
    <x v="77"/>
  </r>
  <r>
    <n v="2025"/>
    <n v="9"/>
    <n v="150.1"/>
    <x v="70"/>
    <s v="MyT Cascos"/>
    <n v="150.1"/>
    <m/>
    <m/>
    <x v="77"/>
    <n v="48917.01978000001"/>
    <n v="170914.73304000002"/>
    <n v="65626.030109999963"/>
    <n v="180422.99189"/>
    <n v="74355.378419999994"/>
    <n v="281469.30943000002"/>
    <n v="81516.728429999916"/>
    <n v="304385.45037999999"/>
    <n v="0"/>
    <n v="0"/>
    <n v="0"/>
    <n v="0"/>
    <n v="0"/>
    <n v="0"/>
    <n v="35019.503529999994"/>
    <n v="-994.09210000000007"/>
    <n v="2862.3200400000001"/>
    <n v="1555.9953900000003"/>
    <n v="0"/>
    <n v="0"/>
    <n v="0"/>
    <n v="0"/>
    <n v="0"/>
    <n v="0"/>
    <s v="MyT Cascos"/>
    <s v="Daños Sin Autos"/>
    <s v="Maritimo y Transportes"/>
    <x v="18"/>
    <x v="1"/>
    <n v="138183014.63903999"/>
    <n v="115985876.75728999"/>
    <n v="770211891.61088026"/>
    <n v="686509089.51392007"/>
    <n v="736376107.87258017"/>
    <n v="657385268.86126006"/>
    <n v="9273622.9556900002"/>
    <n v="5743535.6412700005"/>
    <n v="-3535315.863200001"/>
    <n v="5844440.7108500013"/>
    <n v="2510023.4024299998"/>
    <n v="1736110.8466599998"/>
    <n v="0.52748553627561579"/>
    <n v="2.9757756147954826"/>
    <n v="-121997.71326000002"/>
    <n v="-71.37928433088814"/>
    <n v="1.9488670795914709"/>
    <n v="9.8446901226850052"/>
    <n v="3.5400168325883219E-2"/>
    <n v="0.1473582282760626"/>
    <n v="6.3511119878571594E-3"/>
    <n v="6.6429395599652491E-3"/>
    <n v="2.4896208316923449E-2"/>
    <n v="2.599917295622748E-2"/>
    <m/>
    <m/>
    <m/>
    <n v="0"/>
    <m/>
    <n v="0"/>
    <m/>
    <n v="0"/>
    <m/>
    <n v="-73.58313111629252"/>
    <n v="152.00308349610577"/>
    <n v="164.68405293306481"/>
    <n v="-2.1032174011375893"/>
    <n v="-3622.7624814642418"/>
    <n v="83.95427508303861"/>
    <n v="1223.4656865973657"/>
    <n v="-63.887856377260853"/>
    <s v="Resto"/>
    <n v="2024"/>
    <n v="3"/>
    <d v="2025-11-04T00:00:00"/>
    <x v="18"/>
    <x v="77"/>
  </r>
  <r>
    <n v="2025"/>
    <n v="9"/>
    <n v="150.1"/>
    <x v="70"/>
    <s v="MyT Carga"/>
    <n v="150.1"/>
    <m/>
    <m/>
    <x v="77"/>
    <n v="751823.41671000002"/>
    <n v="860955.66973999992"/>
    <n v="1168562.4032700001"/>
    <n v="1315839.8574600001"/>
    <n v="385674.73804999993"/>
    <n v="667925.37441000005"/>
    <n v="561737.86508999998"/>
    <n v="815446.21549999993"/>
    <n v="0"/>
    <n v="0"/>
    <n v="0"/>
    <n v="0"/>
    <n v="-7519.3361800000002"/>
    <n v="9806.4944300000006"/>
    <n v="236819.09268000003"/>
    <n v="303311.93809000001"/>
    <n v="482607.11323000008"/>
    <n v="595666.35167"/>
    <n v="0"/>
    <n v="0"/>
    <n v="0"/>
    <n v="0"/>
    <n v="0"/>
    <n v="0"/>
    <s v="MyT Carga"/>
    <s v="Daños Sin Autos"/>
    <s v="Maritimo y Transportes"/>
    <x v="17"/>
    <x v="1"/>
    <n v="137221128.36618"/>
    <n v="113098258.10645001"/>
    <n v="770211891.61088026"/>
    <n v="686509089.51392007"/>
    <n v="736376107.87258017"/>
    <n v="657385268.86126006"/>
    <n v="10487824.847170001"/>
    <n v="8966667.9990099985"/>
    <n v="6063107.107259999"/>
    <n v="5296850.8747799993"/>
    <n v="2931594.2026800001"/>
    <n v="1278422.8288800002"/>
    <n v="7.1685352078783957"/>
    <n v="9.601734667047527"/>
    <n v="-109132.25302999991"/>
    <n v="-12.67571105756894"/>
    <n v="25.645548624113779"/>
    <n v="67.345142021146899"/>
    <n v="0.54789187762960923"/>
    <n v="0.76124573813475871"/>
    <n v="9.761254336616107E-2"/>
    <n v="0.10209774715288465"/>
    <n v="0.12541067305453973"/>
    <n v="0.13096668126308486"/>
    <m/>
    <m/>
    <m/>
    <n v="0"/>
    <m/>
    <n v="0"/>
    <m/>
    <n v="0"/>
    <m/>
    <n v="-42.25781010480717"/>
    <n v="51.298580155659849"/>
    <n v="77.579531430660879"/>
    <n v="6.3610081634248345"/>
    <n v="-21.922264526980118"/>
    <n v="-18.980296288858511"/>
    <n v="49.070783705406598"/>
    <n v="50.919770310953417"/>
    <s v="Resto"/>
    <n v="2024"/>
    <n v="3"/>
    <d v="2025-11-04T00:00:00"/>
    <x v="17"/>
    <x v="77"/>
  </r>
  <r>
    <n v="2025"/>
    <n v="9"/>
    <n v="150.1"/>
    <x v="70"/>
    <s v="Diversos"/>
    <n v="150.1"/>
    <m/>
    <m/>
    <x v="77"/>
    <n v="3490417.9223199999"/>
    <n v="3312761.3343399996"/>
    <n v="4596490.9086700007"/>
    <n v="4269570.346210001"/>
    <n v="963641.05092999991"/>
    <n v="955704.57122000004"/>
    <n v="1191777.1230300001"/>
    <n v="2298869.8642299999"/>
    <n v="0"/>
    <n v="0"/>
    <n v="0"/>
    <n v="0"/>
    <n v="19915.28038"/>
    <n v="5533.1627399999998"/>
    <n v="663922.12049"/>
    <n v="346777.08000999998"/>
    <n v="1589951.6299500002"/>
    <n v="1457598.1563599999"/>
    <n v="0"/>
    <n v="0"/>
    <n v="0"/>
    <n v="0"/>
    <n v="0"/>
    <n v="0"/>
    <s v="Diversos"/>
    <s v="Daños Sin Autos"/>
    <s v="Diversos"/>
    <x v="6"/>
    <x v="1"/>
    <n v="86813335.250450015"/>
    <n v="88747635.737150013"/>
    <n v="770211891.61088026"/>
    <n v="686509089.51392007"/>
    <n v="736376107.87258017"/>
    <n v="657385268.86126006"/>
    <n v="28533293.443849999"/>
    <n v="24344761.40859"/>
    <n v="7125790.0811699983"/>
    <n v="6803443.1380700013"/>
    <n v="3490417.9223199999"/>
    <n v="3312761.3343399996"/>
    <n v="12.232790193633663"/>
    <n v="13.607696862336462"/>
    <n v="177656.5879800003"/>
    <n v="5.362794661312198"/>
    <n v="100"/>
    <n v="100"/>
    <n v="4.0206011118573013"/>
    <n v="3.7327882673422796"/>
    <n v="0.4531763220404027"/>
    <n v="0.47399934422152235"/>
    <n v="0.48255170760893878"/>
    <n v="0.50392996181348138"/>
    <m/>
    <m/>
    <m/>
    <n v="0"/>
    <m/>
    <n v="0"/>
    <m/>
    <n v="0"/>
    <m/>
    <n v="0.83043232699708813"/>
    <n v="27.60818539143559"/>
    <n v="28.849182744111108"/>
    <n v="13.523287101544504"/>
    <n v="91.45501786647911"/>
    <n v="9.0802443055033155"/>
    <n v="41.757378525463608"/>
    <n v="23.790993319859304"/>
    <s v="Resto"/>
    <n v="2024"/>
    <n v="3"/>
    <d v="2025-11-04T00:00:00"/>
    <x v="6"/>
    <x v="77"/>
  </r>
  <r>
    <n v="2025"/>
    <n v="9"/>
    <n v="150.1"/>
    <x v="70"/>
    <s v="GMM. Gpo y Col"/>
    <n v="150.1"/>
    <m/>
    <m/>
    <x v="77"/>
    <n v="506192.05622000003"/>
    <n v="437069.96543000004"/>
    <n v="831589.39336999995"/>
    <n v="706934.67600999994"/>
    <n v="367615.10709"/>
    <n v="326195.63904999994"/>
    <n v="487446.96046999993"/>
    <n v="417081.40038000001"/>
    <n v="0"/>
    <n v="0"/>
    <n v="0"/>
    <n v="0"/>
    <n v="0"/>
    <n v="0"/>
    <n v="234557.20139"/>
    <n v="240725.85711000001"/>
    <n v="416979.88615000003"/>
    <n v="440929.7580400001"/>
    <n v="0"/>
    <n v="0"/>
    <n v="0"/>
    <n v="0"/>
    <n v="0"/>
    <n v="0"/>
    <s v="GMM. Gpo y Col"/>
    <s v="Accidentes y Enfermedades"/>
    <s v="Gastos Medicos"/>
    <x v="29"/>
    <x v="1"/>
    <n v="43960939.856629997"/>
    <n v="38271085.639040001"/>
    <n v="770211891.61088026"/>
    <n v="686509089.51392007"/>
    <n v="736376107.87258017"/>
    <n v="657385268.86126006"/>
    <n v="68170459.903579995"/>
    <n v="59480952.036400005"/>
    <n v="49387857.180560008"/>
    <n v="46483201.02234"/>
    <n v="3949196.5710500004"/>
    <n v="4337514.8852399997"/>
    <n v="0.74253871388861958"/>
    <n v="0.73480660693280497"/>
    <n v="69122.090789999987"/>
    <n v="15.814880055186586"/>
    <n v="12.817595860654137"/>
    <n v="10.076506409633138"/>
    <n v="1.1514586764315011"/>
    <n v="1.1420370186314988"/>
    <n v="6.572114267949189E-2"/>
    <n v="6.8740966852171376E-2"/>
    <n v="6.3665575897831977E-2"/>
    <n v="6.6486121021102906E-2"/>
    <m/>
    <m/>
    <m/>
    <n v="0"/>
    <m/>
    <n v="0"/>
    <m/>
    <n v="0"/>
    <m/>
    <n v="12.697738130598113"/>
    <n v="72.623642068817446"/>
    <n v="74.632362058802357"/>
    <n v="0.74434309985552538"/>
    <n v="-2.5625231099213552"/>
    <n v="-5.4316751031867057"/>
    <n v="56.251442618894764"/>
    <n v="54.595057992924566"/>
    <s v="Resto"/>
    <n v="2024"/>
    <n v="3"/>
    <d v="2025-11-04T00:00:00"/>
    <x v="29"/>
    <x v="77"/>
  </r>
  <r>
    <n v="2025"/>
    <n v="9"/>
    <n v="150.1"/>
    <x v="70"/>
    <s v="Riesgos Catastroficos"/>
    <n v="150.1"/>
    <m/>
    <m/>
    <x v="77"/>
    <n v="4143242.2488400005"/>
    <n v="3459173.5725900005"/>
    <n v="5406644.3295399994"/>
    <n v="4432111.1633200012"/>
    <n v="661299.36499999999"/>
    <n v="-65786.190399999992"/>
    <n v="631745.23772999982"/>
    <n v="3949240.79269"/>
    <n v="0"/>
    <n v="0"/>
    <n v="0"/>
    <n v="0"/>
    <n v="0"/>
    <n v="0"/>
    <n v="51524.884669999985"/>
    <n v="123238.07270000002"/>
    <n v="349283.16425999999"/>
    <n v="301089.92311000003"/>
    <n v="0"/>
    <n v="0"/>
    <n v="0"/>
    <n v="0"/>
    <n v="0"/>
    <n v="0"/>
    <s v="Riesgos Catastroficos"/>
    <s v="Daños Sin Autos"/>
    <s v="Riesgos Catastroficos"/>
    <x v="15"/>
    <x v="1"/>
    <n v="102777009.14127001"/>
    <n v="98485226.987660021"/>
    <n v="770211891.61088026"/>
    <n v="686509089.51392007"/>
    <n v="736376107.87258017"/>
    <n v="657385268.86126006"/>
    <n v="33259292.609760001"/>
    <n v="29883949.022059996"/>
    <n v="4197920.345660001"/>
    <n v="3819120.5799400005"/>
    <n v="4143242.2488400005"/>
    <n v="3459173.5725900005"/>
    <n v="12.457397388013474"/>
    <n v="11.575356289212237"/>
    <n v="684068.67625000002"/>
    <n v="19.775494403358728"/>
    <n v="100"/>
    <n v="100"/>
    <n v="4.0312928771307135"/>
    <n v="3.5123781285729558"/>
    <n v="0.53793537777954925"/>
    <n v="0.56265299818186554"/>
    <n v="0.50387877239021761"/>
    <n v="0.52620186919948353"/>
    <m/>
    <m/>
    <m/>
    <n v="0"/>
    <m/>
    <n v="0"/>
    <m/>
    <n v="0"/>
    <m/>
    <n v="-1105.2252014884875"/>
    <n v="15.960914792881024"/>
    <n v="-1.9017892285394526"/>
    <n v="15.753023176909039"/>
    <n v="-58.190773726697543"/>
    <n v="16.006261734768536"/>
    <n v="14.751608420394922"/>
    <n v="40.93065335002138"/>
    <s v="Resto"/>
    <n v="2024"/>
    <n v="3"/>
    <d v="2025-11-04T00:00:00"/>
    <x v="15"/>
    <x v="77"/>
  </r>
  <r>
    <n v="2025"/>
    <n v="9"/>
    <n v="150.1"/>
    <x v="70"/>
    <s v="Terremoto y Erupcion Volcanica"/>
    <n v="150.1"/>
    <m/>
    <m/>
    <x v="77"/>
    <n v="1741516.7961799998"/>
    <n v="1334855.2546099999"/>
    <n v="2405432.7193400003"/>
    <n v="1827044.6258099999"/>
    <n v="1684.252449999999"/>
    <n v="-6554.6207900000018"/>
    <n v="-18616.987049999996"/>
    <n v="-21528.608299999993"/>
    <n v="0"/>
    <n v="0"/>
    <n v="0"/>
    <n v="0"/>
    <n v="0"/>
    <n v="0"/>
    <n v="3483.2506699999994"/>
    <n v="-3453.6373999999992"/>
    <n v="129080.11303000001"/>
    <n v="103686.02421"/>
    <n v="0"/>
    <n v="0"/>
    <n v="0"/>
    <n v="0"/>
    <n v="0"/>
    <n v="0"/>
    <s v="Terremoto y Erupcion Volcanica"/>
    <s v="Daños Sin Autos"/>
    <s v="Riesgos Catastroficos"/>
    <x v="16"/>
    <x v="1"/>
    <n v="102967968.26612003"/>
    <n v="98737291.323510006"/>
    <n v="770211891.61088026"/>
    <n v="686509089.51392007"/>
    <n v="736376107.87258017"/>
    <n v="657385268.86126006"/>
    <n v="13243395.535650002"/>
    <n v="12054429.980210001"/>
    <n v="689036.33412999962"/>
    <n v="51228.88828999993"/>
    <n v="4282940.9882599991"/>
    <n v="3551344.00238"/>
    <n v="13.150077648077465"/>
    <n v="11.07356595709178"/>
    <n v="406661.54156999988"/>
    <n v="30.464841799556218"/>
    <n v="40.661704211047599"/>
    <n v="37.58732619862851"/>
    <n v="1.6913189854140476"/>
    <n v="1.3519261433214567"/>
    <n v="0.22610879098966621"/>
    <n v="0.2364982754819831"/>
    <n v="0.19444101687788848"/>
    <n v="0.20305524292052834"/>
    <m/>
    <m/>
    <m/>
    <n v="0"/>
    <m/>
    <n v="0"/>
    <m/>
    <n v="0"/>
    <m/>
    <n v="-125.6956505030705"/>
    <n v="9.6711812007463288E-2"/>
    <n v="-0.49103607056744458"/>
    <n v="0.24443594141179692"/>
    <n v="-200.85745162477107"/>
    <n v="24.491332379152865"/>
    <n v="2.6985184535672384"/>
    <n v="-3.3308610551072828"/>
    <s v="Resto"/>
    <n v="2024"/>
    <n v="3"/>
    <d v="2025-11-04T00:00:00"/>
    <x v="16"/>
    <x v="77"/>
  </r>
  <r>
    <n v="2025"/>
    <n v="9"/>
    <n v="150.1"/>
    <x v="70"/>
    <s v="Camiones"/>
    <n v="150.1"/>
    <m/>
    <m/>
    <x v="77"/>
    <n v="368184.81726999994"/>
    <n v="609415.02793999994"/>
    <n v="558892.63352999999"/>
    <n v="795841.85199999984"/>
    <n v="345731.73505999998"/>
    <n v="419414.86035999982"/>
    <n v="498161.65476999991"/>
    <n v="516962.49123999989"/>
    <n v="0"/>
    <n v="0"/>
    <n v="0"/>
    <n v="0"/>
    <n v="0"/>
    <n v="69.672409999999999"/>
    <n v="305564.8505"/>
    <n v="368857.38108000008"/>
    <n v="407968.60725"/>
    <n v="477800.64324999996"/>
    <n v="0"/>
    <n v="0"/>
    <n v="0"/>
    <n v="0"/>
    <n v="0"/>
    <n v="0"/>
    <s v="Camiones"/>
    <s v="Automóviles"/>
    <s v="Automóviles"/>
    <x v="10"/>
    <x v="1"/>
    <n v="49533596.104279995"/>
    <n v="43950928.961469993"/>
    <n v="770211891.61088026"/>
    <n v="686509089.51392007"/>
    <n v="736376107.87258017"/>
    <n v="657385268.86126006"/>
    <n v="53875874.311059996"/>
    <n v="49568265.397800006"/>
    <n v="30548482.174040005"/>
    <n v="28997259.902610004"/>
    <n v="4372044.7547300002"/>
    <n v="5527687.1567299999"/>
    <n v="0.68339460283137621"/>
    <n v="1.2294459429823978"/>
    <n v="-241230.21067"/>
    <n v="-39.583895967486768"/>
    <n v="8.4213414529133175"/>
    <n v="11.024774207744963"/>
    <n v="0.74330322493622991"/>
    <n v="1.3865805395700499"/>
    <n v="4.7803055403357893E-2"/>
    <n v="4.9999560460170352E-2"/>
    <n v="8.877013243502628E-2"/>
    <n v="9.2702872547729062E-2"/>
    <m/>
    <m/>
    <m/>
    <n v="0"/>
    <m/>
    <n v="0"/>
    <m/>
    <n v="0"/>
    <m/>
    <n v="-17.5680769243023"/>
    <n v="93.901681667244162"/>
    <n v="68.822533270592956"/>
    <n v="1.1317476694596684"/>
    <n v="-17.159079315339177"/>
    <n v="-14.61530807597965"/>
    <n v="74.899108674004481"/>
    <n v="77.199013080231992"/>
    <s v="Resto"/>
    <n v="2024"/>
    <n v="3"/>
    <d v="2025-11-04T00:00:00"/>
    <x v="10"/>
    <x v="77"/>
  </r>
  <r>
    <n v="2025"/>
    <n v="9"/>
    <n v="150.1"/>
    <x v="70"/>
    <s v="Huracan y Otros Riesgos Hidrometeorologicos"/>
    <n v="150.1"/>
    <m/>
    <m/>
    <x v="77"/>
    <n v="2092750.1269099999"/>
    <n v="1799149.68328"/>
    <n v="2654778.06996"/>
    <n v="2245653.54005"/>
    <n v="634974.02112999989"/>
    <n v="108092.06224999999"/>
    <n v="773088.01871999993"/>
    <n v="3288670.57822"/>
    <n v="0"/>
    <n v="0"/>
    <n v="0"/>
    <n v="0"/>
    <n v="0"/>
    <n v="0"/>
    <n v="43884.518210000002"/>
    <n v="93155.36010999998"/>
    <n v="183392.27632000003"/>
    <n v="194209.25405000002"/>
    <n v="0"/>
    <n v="0"/>
    <n v="0"/>
    <n v="0"/>
    <n v="0"/>
    <n v="0"/>
    <s v="Huracan y Otros Riesgos Hidrometeorologicos"/>
    <s v="Daños Sin Autos"/>
    <s v="Riesgos Catastroficos"/>
    <x v="14"/>
    <x v="1"/>
    <n v="120045795.68218"/>
    <n v="111995513.25433999"/>
    <n v="770211891.61088026"/>
    <n v="686509089.51392007"/>
    <n v="736376107.87258017"/>
    <n v="657385268.86126006"/>
    <n v="20015897.230140001"/>
    <n v="17829353.362780001"/>
    <n v="3531534.8595499997"/>
    <n v="3750519.8539799992"/>
    <n v="4838133.0498600006"/>
    <n v="4090486.5810500002"/>
    <n v="10.455440007749091"/>
    <n v="10.090941868008789"/>
    <n v="293600.44362999988"/>
    <n v="16.318844749745431"/>
    <n v="43.255324013269068"/>
    <n v="43.983757130873421"/>
    <n v="1.7432931449348998"/>
    <n v="1.6064480004606616"/>
    <n v="0.27171096028302832"/>
    <n v="0.28419582120284131"/>
    <n v="0.26207223047168693"/>
    <n v="0.27368268936061407"/>
    <m/>
    <m/>
    <m/>
    <n v="0"/>
    <m/>
    <n v="0"/>
    <m/>
    <n v="0"/>
    <m/>
    <n v="487.43815957679163"/>
    <n v="30.341607101826128"/>
    <n v="6.0079527153593553"/>
    <n v="17.98011477680587"/>
    <n v="-52.891043351472035"/>
    <n v="-5.5697540175995481"/>
    <n v="23.929316485186202"/>
    <n v="47.96648880903313"/>
    <s v="Resto"/>
    <n v="2024"/>
    <n v="3"/>
    <d v="2025-11-04T00:00:00"/>
    <x v="14"/>
    <x v="77"/>
  </r>
  <r>
    <n v="2025"/>
    <n v="9"/>
    <n v="150.1"/>
    <x v="70"/>
    <s v="Automoviles Residentes"/>
    <n v="150.1"/>
    <m/>
    <m/>
    <x v="77"/>
    <n v="3114634.3177800006"/>
    <n v="3123567.82473"/>
    <n v="4367053.4210800007"/>
    <n v="4224812.8761999998"/>
    <n v="2283111.2211799999"/>
    <n v="2155546.2915000003"/>
    <n v="3091288.8738700002"/>
    <n v="2779451.4165099994"/>
    <n v="0"/>
    <n v="0"/>
    <n v="0"/>
    <n v="0"/>
    <n v="12354.50662"/>
    <n v="-780.69568000000004"/>
    <n v="2194915.7384299999"/>
    <n v="2059545.71426"/>
    <n v="2978955.2240400002"/>
    <n v="2826746.2511999994"/>
    <n v="0"/>
    <n v="0"/>
    <n v="0"/>
    <n v="0"/>
    <n v="0"/>
    <n v="0"/>
    <s v="Automoviles Residentes"/>
    <s v="Automóviles"/>
    <s v="Automóviles"/>
    <x v="13"/>
    <x v="1"/>
    <n v="105243264.15244"/>
    <n v="101473819.59950002"/>
    <n v="770211891.61088026"/>
    <n v="686509089.51392007"/>
    <n v="736376107.87258017"/>
    <n v="657385268.86126006"/>
    <n v="94745679.091170013"/>
    <n v="85247038.221249983"/>
    <n v="54974799.952469975"/>
    <n v="52348957.372600004"/>
    <n v="5107792.0423899991"/>
    <n v="5245226.5559099987"/>
    <n v="3.2873629147593224"/>
    <n v="3.6641364789977788"/>
    <n v="-8933.5069499993697"/>
    <n v="-0.28600329659150825"/>
    <n v="60.978095661126886"/>
    <n v="59.550675103071683"/>
    <n v="2.9594619122308834"/>
    <n v="3.0782006995086943"/>
    <n v="0.40438668263947669"/>
    <n v="0.42296786716482465"/>
    <n v="0.45499293052938738"/>
    <n v="0.47515026160241253"/>
    <m/>
    <m/>
    <m/>
    <n v="0"/>
    <m/>
    <n v="0"/>
    <m/>
    <n v="0"/>
    <m/>
    <n v="5.9179860893281866"/>
    <n v="73.302705494085714"/>
    <n v="69.00910793209124"/>
    <n v="4.1530141503996889"/>
    <n v="6.5728098790290179"/>
    <n v="5.3845997947423063"/>
    <n v="73.680722715036268"/>
    <n v="72.859235716176855"/>
    <s v="Resto"/>
    <n v="2024"/>
    <n v="3"/>
    <d v="2025-11-04T00:00:00"/>
    <x v="13"/>
    <x v="77"/>
  </r>
  <r>
    <n v="2025"/>
    <n v="9"/>
    <n v="150.1"/>
    <x v="70"/>
    <s v="Automoviles"/>
    <n v="150.1"/>
    <m/>
    <m/>
    <x v="77"/>
    <n v="5280401.2159200003"/>
    <n v="4682580.2362899994"/>
    <n v="8083516.6603100002"/>
    <n v="6472574.2765199998"/>
    <n v="3227246.0320999995"/>
    <n v="3159701.6418299992"/>
    <n v="4450995.494450001"/>
    <n v="4055219.0652100011"/>
    <n v="0"/>
    <n v="0"/>
    <n v="0"/>
    <n v="0"/>
    <n v="11444.68101"/>
    <n v="6818.0126399999999"/>
    <n v="3092416.3620899995"/>
    <n v="3010923.1746300003"/>
    <n v="5199915.1593000004"/>
    <n v="4208577.4987899996"/>
    <n v="0"/>
    <n v="0"/>
    <n v="0"/>
    <n v="0"/>
    <n v="0"/>
    <n v="0"/>
    <s v="Automoviles"/>
    <s v="Totales"/>
    <s v="Automoviles Total"/>
    <x v="11"/>
    <x v="1"/>
    <n v="104295418.72186999"/>
    <n v="98259385.943410024"/>
    <n v="770211891.61088026"/>
    <n v="686509089.51392007"/>
    <n v="736376107.87258017"/>
    <n v="657385268.86126006"/>
    <n v="155156263.74667996"/>
    <n v="139227565.87292001"/>
    <n v="88685882.672319964"/>
    <n v="83821223.317339987"/>
    <n v="5280401.2159200003"/>
    <n v="4682580.2362899994"/>
    <n v="3.4032794348162372"/>
    <n v="3.3632565555042642"/>
    <n v="597820.97963000089"/>
    <n v="12.766913741208064"/>
    <n v="100"/>
    <n v="100"/>
    <n v="5.06292728926236"/>
    <n v="4.7655297164047123"/>
    <n v="0.68557773171693881"/>
    <n v="0.71707937825078127"/>
    <n v="0.68208568652827029"/>
    <n v="0.71230379780205411"/>
    <m/>
    <m/>
    <m/>
    <n v="0"/>
    <m/>
    <n v="0"/>
    <m/>
    <n v="0"/>
    <m/>
    <n v="2.1376825386235199"/>
    <n v="61.117439757609759"/>
    <n v="67.477789645595593"/>
    <n v="3.6389625212663814"/>
    <n v="2.7065847493771944"/>
    <n v="23.555171807933164"/>
    <n v="59.470515717150526"/>
    <n v="71.54253843479573"/>
    <s v="Resto"/>
    <n v="2024"/>
    <n v="3"/>
    <d v="2025-11-04T00:00:00"/>
    <x v="11"/>
    <x v="77"/>
  </r>
  <r>
    <n v="2025"/>
    <n v="9"/>
    <n v="150.1"/>
    <x v="70"/>
    <s v="Gastos Medicos"/>
    <n v="150.1"/>
    <m/>
    <m/>
    <x v="77"/>
    <n v="2332657.2542000003"/>
    <n v="2079838.8934599997"/>
    <n v="3219464.7969899992"/>
    <n v="2945674.8649899997"/>
    <n v="1237038.4371400001"/>
    <n v="1061925.6323999998"/>
    <n v="1648427.3978299997"/>
    <n v="1364578.4467300002"/>
    <n v="0"/>
    <n v="0"/>
    <n v="0"/>
    <n v="0"/>
    <n v="0"/>
    <n v="0"/>
    <n v="846323.03372999991"/>
    <n v="801183.98988999997"/>
    <n v="1801416.7144799998"/>
    <n v="1773080.0906700003"/>
    <n v="0"/>
    <n v="0"/>
    <n v="0"/>
    <n v="0"/>
    <n v="0"/>
    <n v="0"/>
    <s v="Gastos Medicos"/>
    <s v="Accidentes y Enfermedades"/>
    <s v="Gastos Medicos"/>
    <x v="28"/>
    <x v="1"/>
    <n v="192828226.09690997"/>
    <n v="177866345.86311001"/>
    <n v="770211891.61088026"/>
    <n v="686509089.51392007"/>
    <n v="736376107.87258017"/>
    <n v="657385268.86126006"/>
    <n v="132603313.30395003"/>
    <n v="117579278.29793002"/>
    <n v="94497674.830779999"/>
    <n v="87465178.161119998"/>
    <n v="6731592.0469900006"/>
    <n v="7177566.5513800001"/>
    <n v="1.7591244110568651"/>
    <n v="1.7688821734302269"/>
    <n v="252818.36074000061"/>
    <n v="12.155670399999806"/>
    <n v="34.65238591282484"/>
    <n v="28.976936383266526"/>
    <n v="1.2097073656777164"/>
    <n v="1.1693268242327814"/>
    <n v="0.30285915857794687"/>
    <n v="0.31677524966679593"/>
    <n v="0.30295868259116876"/>
    <n v="0.31638051413332563"/>
    <m/>
    <m/>
    <m/>
    <n v="0"/>
    <m/>
    <n v="0"/>
    <m/>
    <n v="0"/>
    <m/>
    <n v="16.490119401698355"/>
    <n v="53.031298743640342"/>
    <n v="51.058071648683836"/>
    <n v="1.3090675927796152"/>
    <n v="5.6340421687903985"/>
    <n v="1.5981581406901757"/>
    <n v="46.980969307498682"/>
    <n v="45.186001134740259"/>
    <s v="Resto"/>
    <n v="2024"/>
    <n v="3"/>
    <d v="2025-11-04T00:00:00"/>
    <x v="28"/>
    <x v="77"/>
  </r>
  <r>
    <n v="2025"/>
    <n v="9"/>
    <n v="150.1"/>
    <x v="70"/>
    <s v="Miscelaneos"/>
    <n v="150.1"/>
    <m/>
    <m/>
    <x v="77"/>
    <n v="1293287.8117500001"/>
    <n v="1220569.0249900003"/>
    <n v="1691118.82076"/>
    <n v="1637502.5971899997"/>
    <n v="309504.93726000004"/>
    <n v="492532.40815000003"/>
    <n v="468714.40459999995"/>
    <n v="693732.66859000002"/>
    <n v="0"/>
    <n v="0"/>
    <n v="0"/>
    <n v="0"/>
    <n v="12642.68554"/>
    <n v="253.06099"/>
    <n v="292003.95684000006"/>
    <n v="290509.74148000008"/>
    <n v="790417.19695999974"/>
    <n v="786992.47911000007"/>
    <n v="0"/>
    <n v="0"/>
    <n v="0"/>
    <n v="0"/>
    <n v="0"/>
    <n v="0"/>
    <s v="Miscelaneos"/>
    <s v="Daños Sin Autos"/>
    <s v="Diversos"/>
    <x v="8"/>
    <x v="1"/>
    <n v="105761149.05359"/>
    <n v="103338348.51338002"/>
    <n v="770211891.61088026"/>
    <n v="686509089.51392007"/>
    <n v="736376107.87258017"/>
    <n v="657385268.86126006"/>
    <n v="14354404.674479999"/>
    <n v="10957933.478320003"/>
    <n v="2576722.12989"/>
    <n v="2337530.29054"/>
    <n v="7011237.4840900004"/>
    <n v="5997543.5372900004"/>
    <n v="9.0096931295888147"/>
    <n v="11.138678906975166"/>
    <n v="72718.786759999814"/>
    <n v="5.9577775014072243"/>
    <n v="18.445927907658916"/>
    <n v="20.351149056293742"/>
    <n v="1.2228382759860912"/>
    <n v="1.1811385052587362"/>
    <n v="0.16791324904697574"/>
    <n v="0.17562870358278732"/>
    <n v="0.17779357092769435"/>
    <n v="0.18567027324848667"/>
    <m/>
    <m/>
    <m/>
    <n v="0"/>
    <m/>
    <n v="0"/>
    <m/>
    <n v="0"/>
    <m/>
    <n v="-37.160492966842341"/>
    <n v="23.931636442254593"/>
    <n v="40.352687809199089"/>
    <n v="12.011576012397301"/>
    <n v="0.51434260083249583"/>
    <n v="0.43516525772553383"/>
    <n v="36.943016670571929"/>
    <n v="36.913915849428939"/>
    <s v="Resto"/>
    <n v="2024"/>
    <n v="3"/>
    <d v="2025-11-04T00:00:00"/>
    <x v="8"/>
    <x v="77"/>
  </r>
  <r>
    <n v="2025"/>
    <n v="9"/>
    <n v="150.1"/>
    <x v="70"/>
    <s v="Automoviles Turistas"/>
    <n v="150.1"/>
    <m/>
    <m/>
    <x v="77"/>
    <n v="58.532559999999997"/>
    <n v="166.5453"/>
    <n v="90.863789999999995"/>
    <n v="205.85187000000002"/>
    <n v="11755.293749999999"/>
    <n v="10137.67427"/>
    <n v="16638.506719999998"/>
    <n v="10173.529659999998"/>
    <n v="0"/>
    <n v="0"/>
    <n v="0"/>
    <n v="0"/>
    <n v="0"/>
    <n v="0"/>
    <n v="11755.293750000001"/>
    <n v="10137.67427"/>
    <n v="90.619309999999999"/>
    <n v="189.23853"/>
    <n v="0"/>
    <n v="0"/>
    <n v="0"/>
    <n v="0"/>
    <n v="0"/>
    <n v="0"/>
    <s v="Automoviles Turistas"/>
    <s v="Automóviles"/>
    <s v="Automóviles"/>
    <x v="12"/>
    <x v="1"/>
    <n v="46637028.099530004"/>
    <n v="38036832.064959988"/>
    <n v="770211891.61088026"/>
    <n v="686509089.51392007"/>
    <n v="736376107.87258017"/>
    <n v="657385268.86126006"/>
    <n v="1588548.4696399998"/>
    <n v="1271754.1878799999"/>
    <n v="828130.02439999999"/>
    <n v="647638.39746000012"/>
    <n v="7213544.8078999994"/>
    <n v="7153140.2184499996"/>
    <n v="3.684656849864E-3"/>
    <n v="1.309571468977265E-2"/>
    <n v="-108.01274000000001"/>
    <n v="-64.854871317293259"/>
    <n v="8.1142574918086541E-4"/>
    <n v="2.3282823335467676E-3"/>
    <n v="1.2550662506856836E-4"/>
    <n v="4.3785271001425916E-4"/>
    <n v="7.5995398977261326E-6"/>
    <n v="7.9487315482169695E-6"/>
    <n v="2.4259737058677796E-5"/>
    <n v="2.5334504420595569E-5"/>
    <m/>
    <m/>
    <m/>
    <n v="0"/>
    <m/>
    <n v="0"/>
    <m/>
    <n v="0"/>
    <m/>
    <n v="15.956514649390098"/>
    <n v="20083.341220681275"/>
    <n v="6087.0371424471305"/>
    <n v="1.419498557429673"/>
    <n v="15.956514649390098"/>
    <n v="-52.113710669809151"/>
    <n v="12972.173094233449"/>
    <n v="5357.0878351253305"/>
    <s v="Resto"/>
    <n v="2024"/>
    <n v="3"/>
    <d v="2025-11-04T00:00:00"/>
    <x v="12"/>
    <x v="77"/>
  </r>
  <r>
    <n v="2025"/>
    <n v="9"/>
    <n v="150.1"/>
    <x v="70"/>
    <s v="Accidentes y Enfermedades Total"/>
    <n v="150.1"/>
    <m/>
    <m/>
    <x v="77"/>
    <n v="7220168.0621500006"/>
    <n v="7442893.5466199992"/>
    <n v="9774439.6141700018"/>
    <n v="9539135.6109299995"/>
    <n v="3776077.1428199997"/>
    <n v="3457868.4925800008"/>
    <n v="5058409.9810099993"/>
    <n v="4605944.3404200003"/>
    <n v="0"/>
    <n v="0"/>
    <n v="0"/>
    <n v="0"/>
    <n v="-879.02426000000003"/>
    <n v="-15.944240000000001"/>
    <n v="2373787.4593499997"/>
    <n v="2386325.5764700002"/>
    <n v="5692107.9953599991"/>
    <n v="5739447.8395900009"/>
    <n v="0"/>
    <n v="0"/>
    <n v="0"/>
    <n v="0"/>
    <n v="0"/>
    <n v="0"/>
    <s v="Accidentes y Enfermedades Total"/>
    <s v="Totales"/>
    <s v="Accidentes y Enfermedades Total"/>
    <x v="2"/>
    <x v="1"/>
    <n v="204922358.43323001"/>
    <n v="182598451.93381998"/>
    <n v="770211891.61088026"/>
    <n v="686509089.51392007"/>
    <n v="736376107.87258017"/>
    <n v="657385268.86126006"/>
    <n v="141339793.77810001"/>
    <n v="126298754.30562"/>
    <n v="98393742.550229996"/>
    <n v="90991856.303689986"/>
    <n v="7220168.0621500006"/>
    <n v="7442893.5466199992"/>
    <n v="5.1083759705249649"/>
    <n v="5.8930854762110725"/>
    <n v="-222725.48446999863"/>
    <n v="-2.9924582835279656"/>
    <n v="100"/>
    <n v="100"/>
    <n v="3.5233676390185376"/>
    <n v="4.0760989306292492"/>
    <n v="0.93742619930850291"/>
    <n v="0.98050004406163482"/>
    <n v="1.084165331574839"/>
    <n v="1.1321965823044338"/>
    <m/>
    <m/>
    <m/>
    <n v="0"/>
    <m/>
    <n v="0"/>
    <m/>
    <n v="0"/>
    <m/>
    <n v="9.2024509006869657"/>
    <n v="52.299020054881808"/>
    <n v="46.458658462881061"/>
    <n v="3.8377208193827088"/>
    <n v="-0.52541519244611035"/>
    <n v="-0.824815305462967"/>
    <n v="41.70313460821589"/>
    <n v="41.577615881608359"/>
    <s v="Resto"/>
    <n v="2024"/>
    <n v="3"/>
    <d v="2025-11-04T00:00:00"/>
    <x v="2"/>
    <x v="77"/>
  </r>
  <r>
    <n v="2025"/>
    <n v="9"/>
    <n v="150.1"/>
    <x v="70"/>
    <s v="GMM. Individual"/>
    <n v="150.1"/>
    <m/>
    <m/>
    <x v="77"/>
    <n v="1237590.2491300001"/>
    <n v="1121751.8419999999"/>
    <n v="1649978.0392200002"/>
    <n v="1460526.0962899996"/>
    <n v="616778.25485999999"/>
    <n v="535517.6433600001"/>
    <n v="804990.67306000006"/>
    <n v="683265.31332000007"/>
    <n v="0"/>
    <n v="0"/>
    <n v="0"/>
    <n v="0"/>
    <n v="0"/>
    <n v="0"/>
    <n v="418022.57473999995"/>
    <n v="428746.45159000001"/>
    <n v="929683.47295000008"/>
    <n v="970779.61925999995"/>
    <n v="0"/>
    <n v="0"/>
    <n v="0"/>
    <n v="0"/>
    <n v="0"/>
    <n v="0"/>
    <s v="GMM. Individual"/>
    <s v="Accidentes y Enfermedades"/>
    <s v="Gastos Medicos"/>
    <x v="38"/>
    <x v="1"/>
    <n v="183562248.71887997"/>
    <n v="171388339.68110996"/>
    <n v="770211891.61088026"/>
    <n v="686509089.51392007"/>
    <n v="736376107.87258017"/>
    <n v="657385268.86126006"/>
    <n v="64432853.400370002"/>
    <n v="58098326.261530012"/>
    <n v="45110846.690220006"/>
    <n v="40981977.13877999"/>
    <n v="7522084.0464599989"/>
    <n v="7589356.0108399997"/>
    <n v="1.9207441294581766"/>
    <n v="1.9307816837105192"/>
    <n v="115838.40713000018"/>
    <n v="10.326562684619178"/>
    <n v="16.452757526850924"/>
    <n v="14.780593246617812"/>
    <n v="0.67420739164365551"/>
    <n v="0.65450884470154946"/>
    <n v="0.16068178933742622"/>
    <n v="0.16806496515828678"/>
    <n v="0.16339941584666443"/>
    <n v="0.17063842089785913"/>
    <m/>
    <m/>
    <m/>
    <n v="0"/>
    <m/>
    <n v="0"/>
    <m/>
    <n v="0"/>
    <m/>
    <n v="15.174217415162294"/>
    <n v="49.837032514887873"/>
    <n v="47.739403967031784"/>
    <n v="1.3672504510843442"/>
    <n v="-2.5012164672688741"/>
    <n v="-4.2333136681759314"/>
    <n v="44.963967511820222"/>
    <n v="44.165168188926572"/>
    <s v="Resto"/>
    <n v="2024"/>
    <n v="3"/>
    <d v="2025-11-04T00:00:00"/>
    <x v="38"/>
    <x v="77"/>
  </r>
  <r>
    <n v="2025"/>
    <n v="9"/>
    <n v="150.1"/>
    <x v="70"/>
    <s v="Tecnicos"/>
    <n v="150.1"/>
    <m/>
    <m/>
    <x v="77"/>
    <n v="1222785.3606099999"/>
    <n v="1109281.3304399999"/>
    <n v="1657483.9136600003"/>
    <n v="1450441.2560800002"/>
    <n v="281696.50432000007"/>
    <n v="300526.93652000005"/>
    <n v="412157.20250000013"/>
    <n v="1207513.3561300002"/>
    <n v="0"/>
    <n v="0"/>
    <n v="0"/>
    <n v="0"/>
    <n v="-699.64654000000007"/>
    <n v="108.84153000000001"/>
    <n v="169472.31435"/>
    <n v="88016.898050000003"/>
    <n v="430888.2498799999"/>
    <n v="309146.77546999999"/>
    <n v="0"/>
    <n v="0"/>
    <n v="0"/>
    <n v="0"/>
    <n v="0"/>
    <n v="0"/>
    <s v="Tecnicos"/>
    <s v="Daños Sin Autos"/>
    <s v="Diversos"/>
    <x v="7"/>
    <x v="1"/>
    <n v="163583666.32273999"/>
    <n v="150578917.03174996"/>
    <n v="770211891.61088026"/>
    <n v="686509089.51392007"/>
    <n v="736376107.87258017"/>
    <n v="657385268.86126006"/>
    <n v="14178888.769369997"/>
    <n v="13386827.930269996"/>
    <n v="4549067.9512800006"/>
    <n v="4465912.8475300027"/>
    <n v="8150531.5320500005"/>
    <n v="6245271.8139399998"/>
    <n v="8.6239858461371597"/>
    <n v="8.2863642994298736"/>
    <n v="113504.03016999993"/>
    <n v="10.232213150561019"/>
    <n v="15.002522912790303"/>
    <n v="17.761938366941624"/>
    <n v="0.74749844412798738"/>
    <n v="0.73667771843923213"/>
    <n v="0.15875960549668647"/>
    <n v="0.16605445879316691"/>
    <n v="0.16158290507492362"/>
    <n v="0.16874143413063181"/>
    <m/>
    <m/>
    <m/>
    <n v="0"/>
    <m/>
    <n v="0"/>
    <m/>
    <n v="0"/>
    <m/>
    <n v="-6.2658051281692106"/>
    <n v="23.037281390044832"/>
    <n v="27.092039528042456"/>
    <n v="6.1924004507502968"/>
    <n v="92.54520223347042"/>
    <n v="39.379829928652718"/>
    <n v="39.330920348187064"/>
    <n v="28.470909300666886"/>
    <s v="Resto"/>
    <n v="2024"/>
    <n v="3"/>
    <d v="2025-11-04T00:00:00"/>
    <x v="7"/>
    <x v="77"/>
  </r>
  <r>
    <n v="2025"/>
    <n v="9"/>
    <n v="150.1"/>
    <x v="70"/>
    <s v="Otros Automoviles y Obligatorios"/>
    <n v="150.1"/>
    <m/>
    <m/>
    <x v="77"/>
    <n v="1394.6097399999999"/>
    <n v="1688.7427499999999"/>
    <n v="1734.56007"/>
    <n v="1945.3272199999999"/>
    <n v="558.15177000000006"/>
    <n v="466.31706999999994"/>
    <n v="909.76449000000002"/>
    <n v="656.88965999999994"/>
    <n v="0"/>
    <n v="0"/>
    <n v="0"/>
    <n v="0"/>
    <n v="0"/>
    <n v="0"/>
    <n v="558.15177000000006"/>
    <n v="466.31707"/>
    <n v="1162.7692599999998"/>
    <n v="1230.6160200000002"/>
    <n v="0"/>
    <n v="0"/>
    <n v="0"/>
    <n v="0"/>
    <n v="0"/>
    <n v="0"/>
    <s v="Otros Automoviles y Obligatorios"/>
    <s v="Automóviles"/>
    <s v="Automóviles"/>
    <x v="9"/>
    <x v="1"/>
    <n v="27916149.06938"/>
    <n v="23720486.881330002"/>
    <n v="770211891.61088026"/>
    <n v="686509089.51392007"/>
    <n v="736376107.87258017"/>
    <n v="657385268.86126006"/>
    <n v="4946161.87481"/>
    <n v="3140508.06599"/>
    <n v="2334470.5214099996"/>
    <n v="1827367.6446699991"/>
    <n v="16406574.547580002"/>
    <n v="14426119.16171"/>
    <n v="2.8195796565060292E-2"/>
    <n v="5.377291554472248E-2"/>
    <n v="-294.13301000000001"/>
    <n v="-17.417277439088931"/>
    <n v="8.5003102625447625E-3"/>
    <n v="1.1706147239392586E-2"/>
    <n v="4.9957096035487432E-3"/>
    <n v="7.1193426949814472E-3"/>
    <n v="1.8106832096336582E-4"/>
    <n v="1.8938823857676245E-4"/>
    <n v="2.4598986026473548E-4"/>
    <n v="2.5688782970833591E-4"/>
    <m/>
    <m/>
    <m/>
    <n v="0"/>
    <m/>
    <n v="0"/>
    <m/>
    <n v="0"/>
    <m/>
    <n v="19.693617477910497"/>
    <n v="40.022075996687079"/>
    <n v="27.613268509961031"/>
    <n v="2.3909137634468024E-2"/>
    <n v="19.693617477910475"/>
    <n v="-5.5132355582369508"/>
    <n v="48.001937202915066"/>
    <n v="37.89297899762429"/>
    <s v="Resto"/>
    <n v="2024"/>
    <n v="3"/>
    <d v="2025-11-04T00:00:00"/>
    <x v="9"/>
    <x v="77"/>
  </r>
  <r>
    <n v="2025"/>
    <n v="9"/>
    <n v="150.1"/>
    <x v="70"/>
    <s v="Vida Total"/>
    <n v="150.1"/>
    <m/>
    <m/>
    <x v="77"/>
    <n v="22316031.741840001"/>
    <n v="21163379.748539999"/>
    <n v="31103440.252759993"/>
    <n v="30969364.561909996"/>
    <n v="10997332.746919997"/>
    <n v="11012993.822320001"/>
    <n v="14825824.796429999"/>
    <n v="16429742.775049997"/>
    <n v="0"/>
    <n v="0"/>
    <n v="0"/>
    <n v="0"/>
    <n v="181079.76354000001"/>
    <n v="243167.46423999997"/>
    <n v="8165712.8493499989"/>
    <n v="8242844.9102000007"/>
    <n v="15489830.040450001"/>
    <n v="15572081.996060003"/>
    <n v="15289952.008109998"/>
    <n v="13852267.789590005"/>
    <n v="6059430.8995200004"/>
    <n v="6331140.8284600005"/>
    <n v="966648.83420999988"/>
    <n v="979971.13049000001"/>
    <s v="Vida Total"/>
    <s v="Totales"/>
    <s v="Vida Total"/>
    <x v="36"/>
    <x v="1"/>
    <n v="112885377.40480998"/>
    <n v="97343782.460020006"/>
    <n v="770211891.61088026"/>
    <n v="686509089.51392007"/>
    <n v="736376107.87258017"/>
    <n v="657385268.86126006"/>
    <n v="311861035.33652008"/>
    <n v="282737917.87033993"/>
    <n v="162873465.04233998"/>
    <n v="151002766.76715994"/>
    <n v="22316031.741840001"/>
    <n v="21163379.748539999"/>
    <n v="7.1557614492491597"/>
    <n v="7.4851579540333386"/>
    <n v="1152651.9933000021"/>
    <n v="5.4464457331278693"/>
    <n v="100"/>
    <n v="100"/>
    <n v="19.768753274229766"/>
    <n v="21.740864402132715"/>
    <n v="2.8973886257671952"/>
    <n v="3.030520885083019"/>
    <n v="3.0827530285905818"/>
    <n v="3.2193267404972059"/>
    <n v="4.9028093527654262"/>
    <n v="1.9429906955132907"/>
    <n v="0.30996140097044106"/>
    <n v="1437684.2185199931"/>
    <n v="10.378692069470485"/>
    <n v="-271709.92894000001"/>
    <n v="-4.291642474901181"/>
    <n v="-13322.296280000126"/>
    <n v="-1.359458035599348"/>
    <n v="-0.14220543162626331"/>
    <n v="49.279965516007309"/>
    <n v="52.037972919139989"/>
    <n v="6.7520714587002688"/>
    <n v="-0.93574562775717851"/>
    <n v="-0.5282014031958715"/>
    <n v="52.71660714175772"/>
    <n v="52.933480007911463"/>
    <s v="Resto"/>
    <n v="2024"/>
    <n v="3"/>
    <d v="2025-11-04T00:00:00"/>
    <x v="36"/>
    <x v="77"/>
  </r>
  <r>
    <n v="2025"/>
    <n v="9"/>
    <n v="150.1"/>
    <x v="70"/>
    <s v="Vida Individual"/>
    <n v="150.1"/>
    <m/>
    <m/>
    <x v="77"/>
    <n v="3373948.0708299996"/>
    <n v="2827681.9269900001"/>
    <n v="4671817.4475500006"/>
    <n v="3869884.8492699997"/>
    <n v="1740563.5168900003"/>
    <n v="1336018.1927400001"/>
    <n v="2308712.7721700007"/>
    <n v="1713464.22783"/>
    <n v="0"/>
    <n v="0"/>
    <n v="0"/>
    <n v="0"/>
    <n v="458.91390000000001"/>
    <n v="-655.23581000000001"/>
    <n v="1661094.0083199998"/>
    <n v="1254711.9509400001"/>
    <n v="2573235.6147799995"/>
    <n v="1791664.66674"/>
    <n v="1141367.2314299999"/>
    <n v="699207.24699999997"/>
    <n v="1511815.8680400001"/>
    <n v="1388483.4916499997"/>
    <n v="720764.97136000008"/>
    <n v="739991.18833999999"/>
    <s v="Vida Individual"/>
    <s v="Vida"/>
    <s v="Vida"/>
    <x v="35"/>
    <x v="1"/>
    <n v="89576807.037770003"/>
    <n v="79711620.059760019"/>
    <n v="770211891.61088026"/>
    <n v="686509089.51392007"/>
    <n v="736376107.87258017"/>
    <n v="657385268.86126006"/>
    <n v="237940342.15414003"/>
    <n v="211843669.84491"/>
    <n v="117088322.10185003"/>
    <n v="108945740.33868003"/>
    <n v="27438778.964959994"/>
    <n v="22818689.652590003"/>
    <n v="1.4179806754435631"/>
    <n v="1.3347965171959757"/>
    <n v="546266.14383999957"/>
    <n v="19.318514526896834"/>
    <n v="12.296276285248027"/>
    <n v="12.391955761005095"/>
    <n v="3.7665420128308176"/>
    <n v="3.5473898596842961"/>
    <n v="0.43805452857569699"/>
    <n v="0.45818271868943033"/>
    <n v="0.4118928605871961"/>
    <n v="0.43014075017047232"/>
    <n v="0.47968630333842732"/>
    <n v="0.63537601667422638"/>
    <n v="0.3029183554309095"/>
    <n v="442159.98442999995"/>
    <n v="63.237328607093211"/>
    <n v="123332.37639000034"/>
    <n v="8.8825237845239879"/>
    <n v="-19226.21697999991"/>
    <n v="-2.5981683678057754"/>
    <n v="30.279926302525141"/>
    <n v="51.588331543639242"/>
    <n v="47.24782444545167"/>
    <n v="1.4865389525148032"/>
    <n v="32.388474268978463"/>
    <n v="43.622613234992059"/>
    <n v="64.552736592759146"/>
    <n v="70.030512641798907"/>
    <s v="Resto"/>
    <n v="2024"/>
    <n v="3"/>
    <d v="2025-11-04T00:00:00"/>
    <x v="35"/>
    <x v="77"/>
  </r>
  <r>
    <n v="2025"/>
    <n v="9"/>
    <n v="150.1"/>
    <x v="70"/>
    <s v="Daños"/>
    <n v="150.1"/>
    <m/>
    <m/>
    <x v="77"/>
    <n v="37573522.693340003"/>
    <n v="32922920.507680003"/>
    <n v="51124596.775470003"/>
    <n v="44233830.212190002"/>
    <n v="20033586.775170002"/>
    <n v="15815254.919649996"/>
    <n v="25619283.408130001"/>
    <n v="25184648.583020013"/>
    <n v="0"/>
    <n v="0"/>
    <n v="0"/>
    <n v="0"/>
    <n v="23628.12962"/>
    <n v="74825.437649999993"/>
    <n v="9098712.0371199995"/>
    <n v="8324739.3580600005"/>
    <n v="18797813.350489996"/>
    <n v="15828181.169120001"/>
    <n v="0"/>
    <n v="0"/>
    <n v="0"/>
    <n v="0"/>
    <n v="0"/>
    <n v="0"/>
    <s v="Daños"/>
    <s v="Totales"/>
    <s v="Daños Total"/>
    <x v="23"/>
    <x v="1"/>
    <n v="101180337.99732"/>
    <n v="98463823.809400007"/>
    <n v="770211891.61088026"/>
    <n v="686509089.51392007"/>
    <n v="736376107.87258017"/>
    <n v="657385268.86126006"/>
    <n v="283175278.75795996"/>
    <n v="248348596.68529999"/>
    <n v="126891670.49083996"/>
    <n v="126522432.59303005"/>
    <n v="37573522.693340003"/>
    <n v="32922920.507680003"/>
    <n v="13.268645080228008"/>
    <n v="13.256737081304692"/>
    <n v="4650602.1856600009"/>
    <n v="14.125727954709077"/>
    <n v="100"/>
    <n v="100"/>
    <n v="37.135201796158483"/>
    <n v="33.436565059071945"/>
    <n v="4.8783358323325618"/>
    <n v="5.1024907369538921"/>
    <n v="4.7957005974955029"/>
    <n v="5.0081621945544876"/>
    <m/>
    <m/>
    <m/>
    <n v="0"/>
    <m/>
    <n v="0"/>
    <m/>
    <n v="0"/>
    <m/>
    <n v="26.672550502356131"/>
    <n v="53.318361812056025"/>
    <n v="48.037217463623058"/>
    <n v="15.787944707226615"/>
    <n v="9.2972601996318396"/>
    <n v="18.761676718507637"/>
    <n v="48.403034265061613"/>
    <n v="52.594415423429417"/>
    <s v="Resto"/>
    <n v="2024"/>
    <n v="3"/>
    <d v="2025-11-04T00:00:00"/>
    <x v="23"/>
    <x v="77"/>
  </r>
  <r>
    <n v="2025"/>
    <n v="9"/>
    <n v="150.1"/>
    <x v="70"/>
    <s v="AP Gpo y Col"/>
    <n v="150.1"/>
    <m/>
    <m/>
    <x v="77"/>
    <n v="335246.4571"/>
    <n v="287252.28089000005"/>
    <n v="405094.48430000001"/>
    <n v="375025.30783999996"/>
    <n v="112550.67422999999"/>
    <n v="132012.39191000003"/>
    <n v="173781.14249000003"/>
    <n v="199809.72232999999"/>
    <n v="0"/>
    <n v="0"/>
    <n v="0"/>
    <n v="0"/>
    <n v="0"/>
    <n v="0"/>
    <n v="99185.212209999983"/>
    <n v="124278.75696000003"/>
    <n v="286817.33513999998"/>
    <n v="273070.42422000004"/>
    <n v="0"/>
    <n v="0"/>
    <n v="0"/>
    <n v="0"/>
    <n v="0"/>
    <n v="0"/>
    <s v="AP Gpo y Col"/>
    <s v="Accidentes y Enfermedades"/>
    <s v="Accidentes Personales"/>
    <x v="3"/>
    <x v="1"/>
    <n v="294642607.27653998"/>
    <n v="249849682.06226"/>
    <n v="770211891.61088026"/>
    <n v="686509089.51392007"/>
    <n v="736376107.87258017"/>
    <n v="657385268.86126006"/>
    <n v="2314846.5560099999"/>
    <n v="2258296.9561299994"/>
    <n v="870337.63396000001"/>
    <n v="837886.56105000013"/>
    <n v="43172592.971990004"/>
    <n v="37654386.351030007"/>
    <n v="14.482448360544886"/>
    <n v="12.719863085776764"/>
    <n v="47994.176209999947"/>
    <n v="16.708022669584576"/>
    <n v="0.77652611071451039"/>
    <n v="0.76286538894064992"/>
    <n v="0.11378071223261707"/>
    <n v="0.11497004059361569"/>
    <n v="4.3526523123245973E-2"/>
    <n v="4.5526525577878993E-2"/>
    <n v="4.1842458501662065E-2"/>
    <n v="4.3696184641859398E-2"/>
    <m/>
    <m/>
    <m/>
    <n v="0"/>
    <m/>
    <n v="0"/>
    <m/>
    <n v="0"/>
    <m/>
    <n v="-14.742341532049618"/>
    <n v="33.572517127728354"/>
    <n v="45.956951673624012"/>
    <n v="12.931840453445535"/>
    <n v="-20.191338700045559"/>
    <n v="5.0341998622760675"/>
    <n v="34.581317116549506"/>
    <n v="45.511613831849637"/>
    <s v="Resto"/>
    <n v="2024"/>
    <n v="3"/>
    <d v="2025-11-04T00:00:00"/>
    <x v="3"/>
    <x v="77"/>
  </r>
  <r>
    <n v="2025"/>
    <n v="9"/>
    <n v="150.1"/>
    <x v="70"/>
    <s v="AP Individual"/>
    <n v="150.1"/>
    <m/>
    <m/>
    <x v="77"/>
    <n v="23857.045279999998"/>
    <n v="23923.166210000003"/>
    <n v="30022.300280000003"/>
    <n v="32416.473570000002"/>
    <n v="17002.953799999999"/>
    <n v="15472.316610000003"/>
    <n v="23787.842079999999"/>
    <n v="23397.93736"/>
    <n v="0"/>
    <n v="0"/>
    <n v="0"/>
    <n v="0"/>
    <n v="0"/>
    <n v="0"/>
    <n v="13598.479239999999"/>
    <n v="13725.348690000001"/>
    <n v="17789.28096"/>
    <n v="18647.43189"/>
    <n v="0"/>
    <n v="0"/>
    <n v="0"/>
    <n v="0"/>
    <n v="0"/>
    <n v="0"/>
    <s v="AP Individual"/>
    <s v="Accidentes y Enfermedades"/>
    <s v="Accidentes Personales"/>
    <x v="4"/>
    <x v="1"/>
    <n v="169384397.95322999"/>
    <n v="156272248.14851999"/>
    <n v="770211891.61088026"/>
    <n v="686509089.51392007"/>
    <n v="736376107.87258017"/>
    <n v="657385268.86126006"/>
    <n v="2929566.2910799994"/>
    <n v="2813051.1417699996"/>
    <n v="332143.84261000005"/>
    <n v="315618.19761999999"/>
    <n v="53170752.782920003"/>
    <n v="46888131.810240008"/>
    <n v="0.81435417087643291"/>
    <n v="0.85043481274738963"/>
    <n v="-66.120930000004591"/>
    <n v="-0.27638870799787663"/>
    <n v="4.4868737099512307E-2"/>
    <n v="5.1021794399527275E-2"/>
    <n v="1.4084558889885091E-2"/>
    <n v="1.5308646604522897E-2"/>
    <n v="3.0974651962466515E-3"/>
    <n v="3.2397907842126967E-3"/>
    <n v="3.4847559304624358E-3"/>
    <n v="3.6391393819092317E-3"/>
    <m/>
    <m/>
    <m/>
    <n v="0"/>
    <m/>
    <n v="0"/>
    <m/>
    <n v="0"/>
    <m/>
    <n v="9.8927473408262578"/>
    <n v="71.270157726757688"/>
    <n v="64.675037050624582"/>
    <n v="5.119153697503493"/>
    <n v="-0.92434409402244455"/>
    <n v="-4.6019791629334117"/>
    <n v="76.441983633721861"/>
    <n v="73.604498308211816"/>
    <s v="Resto"/>
    <n v="2024"/>
    <n v="3"/>
    <d v="2025-11-04T00:00:00"/>
    <x v="4"/>
    <x v="77"/>
  </r>
  <r>
    <n v="2025"/>
    <n v="9"/>
    <n v="150.1"/>
    <x v="70"/>
    <s v="Accidentes Personales"/>
    <n v="150.1"/>
    <m/>
    <m/>
    <x v="77"/>
    <n v="491200.97427999991"/>
    <n v="380547.25168000004"/>
    <n v="637244.85253000003"/>
    <n v="515311.87333999993"/>
    <n v="157470.98142000003"/>
    <n v="190056.22693"/>
    <n v="212043.29461000001"/>
    <n v="255995.51274999999"/>
    <n v="0"/>
    <n v="0"/>
    <n v="0"/>
    <n v="0"/>
    <n v="0"/>
    <n v="-728.55509999999992"/>
    <n v="132519.15807999999"/>
    <n v="168510.64407000001"/>
    <n v="411710.09615"/>
    <n v="334679.01023999997"/>
    <n v="0"/>
    <n v="0"/>
    <n v="0"/>
    <n v="0"/>
    <n v="0"/>
    <n v="0"/>
    <s v="Accidentes Personales"/>
    <s v="Accidentes y Enfermedades"/>
    <s v="Accidentes Personales"/>
    <x v="5"/>
    <x v="1"/>
    <n v="216171444.99392998"/>
    <n v="192401326.86995"/>
    <n v="770211891.61088026"/>
    <n v="686509089.51392007"/>
    <n v="736376107.87258017"/>
    <n v="657385268.86126006"/>
    <n v="5244412.8470900012"/>
    <n v="5071348.0979000004"/>
    <n v="1202481.4765700002"/>
    <n v="1153504.7586699999"/>
    <n v="57218056.007660002"/>
    <n v="50447819.442769997"/>
    <n v="9.3661767027467242"/>
    <n v="7.5038676961966244"/>
    <n v="110653.72259999986"/>
    <n v="29.077525093532387"/>
    <n v="0.85847197292798794"/>
    <n v="0.75433835571764984"/>
    <n v="0.22722750189961152"/>
    <n v="0.19778826782063916"/>
    <n v="6.3774784527497297E-2"/>
    <n v="6.6705175389122684E-2"/>
    <n v="5.5432223329984605E-2"/>
    <n v="5.7888010228643233E-2"/>
    <m/>
    <m/>
    <m/>
    <n v="0"/>
    <m/>
    <n v="0"/>
    <m/>
    <n v="0"/>
    <m/>
    <n v="-17.145055458773008"/>
    <n v="32.05836096942199"/>
    <n v="49.942872032568815"/>
    <n v="13.095501634601117"/>
    <n v="-21.358583126089648"/>
    <n v="23.016407827536199"/>
    <n v="32.187492927479425"/>
    <n v="50.349929010833449"/>
    <s v="Resto"/>
    <n v="2024"/>
    <n v="3"/>
    <d v="2025-11-04T00:00:00"/>
    <x v="5"/>
    <x v="77"/>
  </r>
  <r>
    <n v="2025"/>
    <n v="9"/>
    <n v="150.1"/>
    <x v="70"/>
    <s v="Vida Gpo y Col"/>
    <n v="150.1"/>
    <m/>
    <m/>
    <x v="77"/>
    <n v="9680082.3597900011"/>
    <n v="9557786.4622900002"/>
    <n v="12309406.362270001"/>
    <n v="12441203.418819999"/>
    <n v="5357321.2246700013"/>
    <n v="5187596.06917"/>
    <n v="7102272.7005100008"/>
    <n v="6825100.9823500002"/>
    <n v="0"/>
    <n v="0"/>
    <n v="0"/>
    <n v="0"/>
    <n v="200288.96113000001"/>
    <n v="266975.62582999998"/>
    <n v="3633095.7172100004"/>
    <n v="3451008.43102"/>
    <n v="5906575.6786400005"/>
    <n v="5787882.5214900002"/>
    <n v="7160297.1017299993"/>
    <n v="6965698.9858100004"/>
    <n v="2301507.5912899999"/>
    <n v="2353806.5587099995"/>
    <n v="218277.66677000001"/>
    <n v="238280.91777"/>
    <s v="Vida Gpo y Col"/>
    <s v="Vida"/>
    <s v="Vida"/>
    <x v="37"/>
    <x v="1"/>
    <n v="175081874.84345999"/>
    <n v="152011393.65919"/>
    <n v="770211891.61088026"/>
    <n v="686509089.51392007"/>
    <n v="736376107.87258017"/>
    <n v="657385268.86126006"/>
    <n v="73920693.182379976"/>
    <n v="70894248.025429994"/>
    <n v="45785142.94049"/>
    <n v="42057026.428480007"/>
    <n v="64532881.577249989"/>
    <n v="57812196.987899996"/>
    <n v="13.095226712643143"/>
    <n v="13.481751663211933"/>
    <n v="122295.89750000089"/>
    <n v="1.2795420569659655"/>
    <n v="15.000232630557994"/>
    <n v="16.532474045728499"/>
    <n v="5.5288889089432729"/>
    <n v="6.2875461057337487"/>
    <n v="1.2568076999621929"/>
    <n v="1.3145568217518822"/>
    <n v="1.3922301406172715"/>
    <n v="1.4539094371320864"/>
    <n v="9.6864582750378698"/>
    <n v="3.1134821552763743"/>
    <n v="0.29528628232889664"/>
    <n v="194598.11591999885"/>
    <n v="2.7936624352619788"/>
    <n v="-52298.967419999652"/>
    <n v="-2.2218889324814417"/>
    <n v="-20003.250999999989"/>
    <n v="-8.3948186817494381"/>
    <n v="3.2717496358030118"/>
    <n v="55.343756649465348"/>
    <n v="54.276124389653681"/>
    <n v="11.701003602048962"/>
    <n v="5.2763500822912146"/>
    <n v="2.0507181462184221"/>
    <n v="61.509340011478983"/>
    <n v="59.624714534316283"/>
    <s v="Resto"/>
    <n v="2024"/>
    <n v="3"/>
    <d v="2025-11-04T00:00:00"/>
    <x v="37"/>
    <x v="77"/>
  </r>
  <r>
    <n v="2025"/>
    <n v="9"/>
    <n v="150.1"/>
    <x v="70"/>
    <s v="Daños Sin Autos"/>
    <n v="150.1"/>
    <m/>
    <m/>
    <x v="77"/>
    <n v="20020550.701420005"/>
    <n v="17230014.99676"/>
    <n v="27499176.656689998"/>
    <n v="23207557.090229999"/>
    <n v="8806886.6579700001"/>
    <n v="4944849.8118399978"/>
    <n v="11082477.24931"/>
    <n v="11894955.982560003"/>
    <n v="0"/>
    <n v="0"/>
    <n v="0"/>
    <n v="0"/>
    <n v="6984.7518199999995"/>
    <n v="34758.531039999994"/>
    <n v="2487692.7883500005"/>
    <n v="1602730.2610400002"/>
    <n v="6563550.1799299996"/>
    <n v="4908374.2283500005"/>
    <n v="0"/>
    <n v="0"/>
    <n v="0"/>
    <n v="0"/>
    <n v="0"/>
    <n v="0"/>
    <s v="Daños Sin Autos"/>
    <s v="Totales"/>
    <s v="Daños Sin Autos Total"/>
    <x v="24"/>
    <x v="1"/>
    <n v="135756868.73128"/>
    <n v="131158751.23925"/>
    <n v="770211891.61088026"/>
    <n v="686509089.51392007"/>
    <n v="736376107.87258017"/>
    <n v="657385268.86126006"/>
    <n v="128019015.01128"/>
    <n v="109121030.81238005"/>
    <n v="38205787.818519995"/>
    <n v="42701209.275690004"/>
    <n v="88362463.82649"/>
    <n v="78450772.424339995"/>
    <n v="15.638732027157026"/>
    <n v="15.789820595064624"/>
    <n v="2790535.7046600059"/>
    <n v="16.195782216003572"/>
    <n v="22.657302472611775"/>
    <n v="21.962836648137639"/>
    <n v="14.747357454928563"/>
    <n v="13.136763528138731"/>
    <n v="2.5993562186565944"/>
    <n v="2.7187941715355448"/>
    <n v="2.5098014374375786"/>
    <n v="2.6209919529542063"/>
    <m/>
    <m/>
    <m/>
    <n v="0"/>
    <m/>
    <n v="0"/>
    <m/>
    <n v="0"/>
    <m/>
    <n v="78.102207207238166"/>
    <n v="43.989232810390924"/>
    <n v="28.699045315804117"/>
    <n v="23.051184547753056"/>
    <n v="55.215936756304473"/>
    <n v="33.721470176824788"/>
    <n v="37.901634331323599"/>
    <n v="32.652976046180044"/>
    <s v="Resto"/>
    <n v="2024"/>
    <n v="3"/>
    <d v="2025-11-04T00:00:00"/>
    <x v="24"/>
    <x v="77"/>
  </r>
  <r>
    <n v="2025"/>
    <n v="9"/>
    <n v="150.1"/>
    <x v="70"/>
    <s v="Total General Sin Pensiones"/>
    <n v="150.1"/>
    <m/>
    <m/>
    <x v="77"/>
    <n v="130187108.77509001"/>
    <n v="115650340.10650003"/>
    <n v="175383790.37531996"/>
    <n v="155117948.74291995"/>
    <n v="64314682.492630005"/>
    <n v="55171937.886210002"/>
    <n v="84418650.924879983"/>
    <n v="83207595.522769973"/>
    <n v="0"/>
    <n v="0"/>
    <n v="0"/>
    <n v="0"/>
    <n v="226130.77513000002"/>
    <n v="526276.37740999984"/>
    <n v="41399943.344390005"/>
    <n v="37826954.673809998"/>
    <n v="72450889.601509988"/>
    <n v="64108430.729040004"/>
    <n v="29334349.712420002"/>
    <n v="25465645.479740001"/>
    <n v="12719042.329630001"/>
    <n v="11189329.765130002"/>
    <n v="1610536.6778699998"/>
    <n v="1279866.09302"/>
    <s v="Total General Sin Pensiones"/>
    <s v="Totales"/>
    <s v="Total General Sin Pensiones"/>
    <x v="25"/>
    <x v="1"/>
    <n v="130187108.77509001"/>
    <n v="115650340.10650003"/>
    <n v="770211891.61088026"/>
    <n v="686509089.51392007"/>
    <n v="736376107.87258017"/>
    <n v="657385268.86126006"/>
    <n v="736376107.87258017"/>
    <n v="657385268.86126006"/>
    <n v="388158878.08341002"/>
    <n v="368517055.66387999"/>
    <n v="130187108.77509001"/>
    <n v="115650340.10650003"/>
    <n v="17.679431391548775"/>
    <n v="17.592475156437956"/>
    <n v="14536768.668589979"/>
    <n v="12.569585748907762"/>
    <n v="100"/>
    <n v="100"/>
    <n v="100"/>
    <n v="100"/>
    <n v="16.902765354973511"/>
    <n v="17.679431391548775"/>
    <n v="16.846148415658384"/>
    <n v="17.592475156437956"/>
    <n v="3.9836096525684548"/>
    <n v="1.7272480996668698"/>
    <n v="0.21871115326146368"/>
    <n v="3868704.2326800004"/>
    <n v="15.191856164642958"/>
    <n v="1529712.5644999985"/>
    <n v="13.671172417021227"/>
    <n v="330670.58484999975"/>
    <n v="25.836342305915938"/>
    <n v="16.571367540644587"/>
    <n v="49.401728863753654"/>
    <n v="47.705815508543509"/>
    <n v="16.569164361303017"/>
    <n v="9.445615438489984"/>
    <n v="13.013044895343228"/>
    <n v="57.142077305186277"/>
    <n v="59.004649222641234"/>
    <s v="Resto"/>
    <n v="2024"/>
    <n v="3"/>
    <d v="2025-11-04T00:00:00"/>
    <x v="25"/>
    <x v="77"/>
  </r>
  <r>
    <n v="2025"/>
    <n v="9"/>
    <n v="150.1"/>
    <x v="70"/>
    <s v="Total General"/>
    <n v="150.1"/>
    <m/>
    <m/>
    <x v="77"/>
    <n v="164022892.51338997"/>
    <n v="144774160.75916007"/>
    <n v="218683831.3375299"/>
    <n v="192239270.74774998"/>
    <n v="90342994.165139973"/>
    <n v="78697240.935179994"/>
    <n v="118627528.61051002"/>
    <n v="114172387.60991001"/>
    <n v="0"/>
    <n v="0"/>
    <n v="0"/>
    <n v="0"/>
    <n v="226130.77512999999"/>
    <n v="526276.37741000007"/>
    <n v="67428255.016900018"/>
    <n v="61352257.722780004"/>
    <n v="71509221.787890017"/>
    <n v="58937193.052139997"/>
    <n v="29334349.712420005"/>
    <n v="25465645.479740001"/>
    <n v="12719042.329629999"/>
    <n v="11189329.76513"/>
    <n v="35448694.964660011"/>
    <n v="30423908.324129995"/>
    <s v="Total General"/>
    <s v="Totales"/>
    <s v="Total General"/>
    <x v="26"/>
    <x v="1"/>
    <n v="164022892.51338997"/>
    <n v="144774160.75916007"/>
    <n v="770211891.61088026"/>
    <n v="686509089.51392007"/>
    <n v="736376107.87258017"/>
    <n v="657385268.86126006"/>
    <n v="770211891.61088026"/>
    <n v="686509089.51392007"/>
    <n v="414187189.75591999"/>
    <n v="392042358.71284997"/>
    <n v="164022892.51338997"/>
    <n v="144774160.75916007"/>
    <n v="21.295814086996231"/>
    <n v="21.088455050415547"/>
    <n v="19248731.754229903"/>
    <n v="13.295695622267335"/>
    <n v="100"/>
    <n v="100"/>
    <n v="100"/>
    <n v="100"/>
    <n v="21.295814086996231"/>
    <n v="22.274336546205799"/>
    <n v="21.088455050415547"/>
    <n v="22.022726643987877"/>
    <n v="3.8086077392375612"/>
    <n v="1.6513692489255674"/>
    <n v="4.6024600958211499"/>
    <n v="3868704.2326800041"/>
    <n v="15.191856164642958"/>
    <n v="1529712.5644999985"/>
    <n v="13.671172417021227"/>
    <n v="5024786.6405300163"/>
    <n v="16.515914349323513"/>
    <n v="14.798172199648207"/>
    <n v="55.079503099096272"/>
    <n v="54.358623474320986"/>
    <n v="21.812116936397523"/>
    <n v="9.9034616159920041"/>
    <n v="21.331230899693377"/>
    <n v="94.293090221153676"/>
    <n v="104.09769204397547"/>
    <s v="Resto"/>
    <n v="2024"/>
    <n v="3"/>
    <d v="2025-11-04T00:00:00"/>
    <x v="26"/>
    <x v="77"/>
  </r>
  <r>
    <n v="2025"/>
    <n v="9"/>
    <n v="120"/>
    <x v="71"/>
    <s v="Gastos Medicos"/>
    <n v="234"/>
    <s v="114bd151f8fb0c58642d2170da4ae7d7c57977260ac2cc8905306cab6b2acabc"/>
    <s v="1fdf26a6fd55ee3b01ed15163fbd21c844fce1e79898ad2d3ed4519ab872f9ee"/>
    <x v="34"/>
    <n v="4262.8030799999997"/>
    <n v="166.9615"/>
    <n v="4276.5311699999993"/>
    <n v="254.25230999999999"/>
    <n v="827.48765000000003"/>
    <n v="73.231429999999989"/>
    <n v="833.36186000000009"/>
    <n v="271.18202000000002"/>
    <n v="35081594.755000003"/>
    <n v="34439164.060000002"/>
    <n v="141.197"/>
    <n v="136.08000000000001"/>
    <n v="0"/>
    <n v="0"/>
    <n v="827.48765000000003"/>
    <n v="73.231429999999989"/>
    <n v="3342.2152299999998"/>
    <n v="154.35204999999999"/>
    <n v="0"/>
    <n v="0"/>
    <n v="0"/>
    <n v="0"/>
    <n v="0"/>
    <n v="0"/>
    <s v="Gastos Medicos"/>
    <s v="Accidentes y Enfermedades"/>
    <s v="Gastos Medicos"/>
    <x v="28"/>
    <x v="1"/>
    <n v="1952625.4802899999"/>
    <n v="2019824.97291"/>
    <n v="770211891.61088026"/>
    <n v="686509089.51392007"/>
    <n v="736376107.87258017"/>
    <n v="657385268.86126006"/>
    <n v="132603313.30395003"/>
    <n v="117579278.29793002"/>
    <n v="94497674.830779999"/>
    <n v="87465178.161119998"/>
    <n v="104301.14182999999"/>
    <n v="103401.22211"/>
    <n v="3.214703293445548E-3"/>
    <n v="1.4199908556756244E-4"/>
    <n v="4095.8415799999998"/>
    <n v="2453.1652985867995"/>
    <n v="4.0870147777940202"/>
    <n v="0.16146956157092948"/>
    <n v="0.21831135171742699"/>
    <n v="8.2661370286681527E-3"/>
    <n v="5.5345848673985626E-4"/>
    <n v="5.7888937927595273E-4"/>
    <n v="2.4320362621595645E-5"/>
    <n v="2.5397815848416417E-5"/>
    <m/>
    <m/>
    <m/>
    <n v="0"/>
    <m/>
    <n v="0"/>
    <m/>
    <n v="0"/>
    <m/>
    <n v="1029.9624355280241"/>
    <n v="19.411819745612085"/>
    <n v="43.861267417937661"/>
    <n v="8.7566985270463903E-4"/>
    <n v="1029.9624355280241"/>
    <n v="2065.3196248446329"/>
    <n v="24.758658346488357"/>
    <n v="47.444416838001175"/>
    <s v="Resto"/>
    <n v="2024"/>
    <n v="3"/>
    <d v="2025-11-04T00:00:00"/>
    <x v="28"/>
    <x v="34"/>
  </r>
  <r>
    <n v="2025"/>
    <n v="9"/>
    <n v="120"/>
    <x v="71"/>
    <s v="GMM. Individual"/>
    <n v="234"/>
    <s v="114bd151f8fb0c58642d2170da4ae7d7c57977260ac2cc8905306cab6b2acabc"/>
    <s v="1fdf26a6fd55ee3b01ed15163fbd21c844fce1e79898ad2d3ed4519ab872f9ee"/>
    <x v="31"/>
    <n v="34.86392"/>
    <n v="17.01172"/>
    <n v="36.313069999999996"/>
    <n v="54.8626"/>
    <n v="0.16707000000000002"/>
    <n v="-0.15206"/>
    <n v="-1.5382300000000002"/>
    <n v="200.09569999999999"/>
    <n v="35081594.755000003"/>
    <n v="34439164.060000002"/>
    <n v="141.197"/>
    <n v="136.08000000000001"/>
    <n v="0"/>
    <n v="0"/>
    <n v="0.16707"/>
    <n v="-0.15206"/>
    <n v="27.572980000000001"/>
    <n v="20.230409999999999"/>
    <n v="0"/>
    <n v="0"/>
    <n v="0"/>
    <n v="0"/>
    <n v="0"/>
    <n v="0"/>
    <s v="GMM. Individual"/>
    <s v="Accidentes y Enfermedades"/>
    <s v="Gastos Medicos"/>
    <x v="38"/>
    <x v="1"/>
    <n v="1952625.4802899999"/>
    <n v="2019824.97291"/>
    <n v="770211891.61088026"/>
    <n v="686509089.51392007"/>
    <n v="736376107.87258017"/>
    <n v="657385268.86126006"/>
    <n v="64432853.400370002"/>
    <n v="58098326.261530012"/>
    <n v="45110846.690220006"/>
    <n v="40981977.13877999"/>
    <n v="104301.14182999999"/>
    <n v="103401.22211"/>
    <n v="5.4108918292604742E-5"/>
    <n v="2.9280912368149171E-5"/>
    <n v="17.8522"/>
    <n v="104.94059389644318"/>
    <n v="3.3426211245917672E-2"/>
    <n v="1.6452145973577217E-2"/>
    <n v="1.7854893502066808E-3"/>
    <n v="8.4223733383645091E-4"/>
    <n v="4.5265361882537179E-6"/>
    <n v="4.734526232895205E-6"/>
    <n v="2.478003606921662E-6"/>
    <n v="2.5877853985788494E-6"/>
    <m/>
    <m/>
    <m/>
    <n v="0"/>
    <m/>
    <n v="0"/>
    <m/>
    <n v="0"/>
    <m/>
    <n v="-209.87110351177171"/>
    <n v="0.47920601011016556"/>
    <n v="-0.89385435452734929"/>
    <n v="3.7035438759836145E-7"/>
    <n v="-209.87110351177165"/>
    <n v="36.294716716072493"/>
    <n v="0.60591927314349048"/>
    <n v="-0.75164072305010132"/>
    <s v="Resto"/>
    <n v="2024"/>
    <n v="3"/>
    <d v="2025-11-04T00:00:00"/>
    <x v="38"/>
    <x v="31"/>
  </r>
  <r>
    <n v="2025"/>
    <n v="9"/>
    <n v="120"/>
    <x v="71"/>
    <s v="Accidentes y Enfermedades Total"/>
    <n v="234"/>
    <s v="114bd151f8fb0c58642d2170da4ae7d7c57977260ac2cc8905306cab6b2acabc"/>
    <s v="1fdf26a6fd55ee3b01ed15163fbd21c844fce1e79898ad2d3ed4519ab872f9ee"/>
    <x v="15"/>
    <n v="104301.14182999999"/>
    <n v="103401.22211"/>
    <n v="140545.24696000002"/>
    <n v="219388.04162"/>
    <n v="79415.447309999989"/>
    <n v="57663.815859999995"/>
    <n v="114209.20675999999"/>
    <n v="112537.66579"/>
    <n v="35081594.755000003"/>
    <n v="34439164.060000002"/>
    <n v="141.197"/>
    <n v="136.08000000000001"/>
    <n v="-879.02426000000003"/>
    <n v="-15.944240000000001"/>
    <n v="58537.875110000001"/>
    <n v="43560.473409999999"/>
    <n v="96012.134139999995"/>
    <n v="82471.987010000012"/>
    <n v="0"/>
    <n v="0"/>
    <n v="0"/>
    <n v="0"/>
    <n v="0"/>
    <n v="0"/>
    <s v="Accidentes y Enfermedades Total"/>
    <s v="Totales"/>
    <s v="Accidentes y Enfermedades Total"/>
    <x v="2"/>
    <x v="1"/>
    <n v="1952625.4802899999"/>
    <n v="2019824.97291"/>
    <n v="770211891.61088026"/>
    <n v="686509089.51392007"/>
    <n v="736376107.87258017"/>
    <n v="657385268.86126006"/>
    <n v="141339793.77810001"/>
    <n v="126298754.30562"/>
    <n v="98393742.550229996"/>
    <n v="90991856.303689986"/>
    <n v="104301.14182999999"/>
    <n v="103401.22211"/>
    <n v="7.3794604507312511E-2"/>
    <n v="8.1870342014449218E-2"/>
    <n v="899.91971999999078"/>
    <n v="0.87031826281767088"/>
    <n v="100"/>
    <n v="100"/>
    <n v="5.341584593811068"/>
    <n v="5.1193159554329055"/>
    <n v="1.3541876328584926E-2"/>
    <n v="1.4164112702044358E-2"/>
    <n v="1.5061886825593642E-2"/>
    <n v="1.572916629073759E-2"/>
    <m/>
    <m/>
    <m/>
    <n v="0"/>
    <m/>
    <n v="0"/>
    <m/>
    <n v="0"/>
    <m/>
    <n v="37.721456906025843"/>
    <n v="76.140534913260012"/>
    <n v="55.767054473163022"/>
    <n v="8.0711888024239356E-2"/>
    <n v="34.383009475194768"/>
    <n v="16.417874263606858"/>
    <n v="60.969246891901243"/>
    <n v="52.818508428465705"/>
    <s v="Resto"/>
    <n v="2024"/>
    <n v="3"/>
    <d v="2025-11-04T00:00:00"/>
    <x v="2"/>
    <x v="15"/>
  </r>
  <r>
    <n v="2025"/>
    <n v="9"/>
    <n v="120"/>
    <x v="71"/>
    <s v="Accidentes Personales"/>
    <n v="234"/>
    <s v="114bd151f8fb0c58642d2170da4ae7d7c57977260ac2cc8905306cab6b2acabc"/>
    <s v="1fdf26a6fd55ee3b01ed15163fbd21c844fce1e79898ad2d3ed4519ab872f9ee"/>
    <x v="14"/>
    <n v="100038.33875"/>
    <n v="103234.26061"/>
    <n v="136268.71579000002"/>
    <n v="219133.78931000002"/>
    <n v="78587.959659999993"/>
    <n v="57590.584430000003"/>
    <n v="113375.84490000003"/>
    <n v="112266.48376999999"/>
    <n v="35081594.755000003"/>
    <n v="34439164.060000002"/>
    <n v="141.197"/>
    <n v="136.08000000000001"/>
    <n v="-879.02426000000003"/>
    <n v="-15.944240000000001"/>
    <n v="57710.387459999998"/>
    <n v="43487.241979999999"/>
    <n v="92669.918909999993"/>
    <n v="82317.634959999996"/>
    <n v="0"/>
    <n v="0"/>
    <n v="0"/>
    <n v="0"/>
    <n v="0"/>
    <n v="0"/>
    <s v="Accidentes Personales"/>
    <s v="Accidentes y Enfermedades"/>
    <s v="Accidentes Personales"/>
    <x v="5"/>
    <x v="1"/>
    <n v="1952625.4802899999"/>
    <n v="2019824.97291"/>
    <n v="770211891.61088026"/>
    <n v="686509089.51392007"/>
    <n v="736376107.87258017"/>
    <n v="657385268.86126006"/>
    <n v="5244412.8470900012"/>
    <n v="5071348.0979000004"/>
    <n v="1202481.4765700002"/>
    <n v="1153504.7586699999"/>
    <n v="104301.14182999999"/>
    <n v="103401.22211"/>
    <n v="1.9075221891714507"/>
    <n v="2.0356374403237747"/>
    <n v="-3195.9218600000022"/>
    <n v="-3.0957957572569916"/>
    <n v="95.912985222205975"/>
    <n v="99.838530438429061"/>
    <n v="5.1232732420936404"/>
    <n v="5.1110498184042372"/>
    <n v="1.2988417841845073E-2"/>
    <n v="1.3585223322768404E-2"/>
    <n v="1.5037566462972047E-2"/>
    <n v="1.5703768474889173E-2"/>
    <m/>
    <m/>
    <m/>
    <n v="0"/>
    <m/>
    <n v="0"/>
    <m/>
    <n v="0"/>
    <m/>
    <n v="36.459736322908483"/>
    <n v="78.557841565516796"/>
    <n v="55.786309786793176"/>
    <n v="6.5354819339227586"/>
    <n v="32.706478572592147"/>
    <n v="12.576022082061034"/>
    <n v="62.275210919357434"/>
    <n v="52.82858527353396"/>
    <s v="Medianas"/>
    <n v="2024"/>
    <n v="3"/>
    <d v="2025-11-04T00:00:00"/>
    <x v="5"/>
    <x v="14"/>
  </r>
  <r>
    <n v="2025"/>
    <n v="9"/>
    <n v="120"/>
    <x v="71"/>
    <s v="GMM. Gpo y Col"/>
    <n v="234"/>
    <s v="114bd151f8fb0c58642d2170da4ae7d7c57977260ac2cc8905306cab6b2acabc"/>
    <s v="1fdf26a6fd55ee3b01ed15163fbd21c844fce1e79898ad2d3ed4519ab872f9ee"/>
    <x v="26"/>
    <n v="4227.9391599999999"/>
    <n v="149.94978"/>
    <n v="4240.2181"/>
    <n v="199.38971000000001"/>
    <n v="827.32058000000006"/>
    <n v="73.383489999999995"/>
    <n v="834.90008999999998"/>
    <n v="71.086320000000001"/>
    <n v="35081594.755000003"/>
    <n v="34439164.060000002"/>
    <n v="141.197"/>
    <n v="136.08000000000001"/>
    <n v="0"/>
    <n v="0"/>
    <n v="827.32057999999995"/>
    <n v="73.383490000000009"/>
    <n v="3314.6422499999999"/>
    <n v="134.12164000000001"/>
    <n v="0"/>
    <n v="0"/>
    <n v="0"/>
    <n v="0"/>
    <n v="0"/>
    <n v="0"/>
    <s v="GMM. Gpo y Col"/>
    <s v="Accidentes y Enfermedades"/>
    <s v="Gastos Medicos"/>
    <x v="29"/>
    <x v="1"/>
    <n v="1952625.4802899999"/>
    <n v="2019824.97291"/>
    <n v="770211891.61088026"/>
    <n v="686509089.51392007"/>
    <n v="736376107.87258017"/>
    <n v="657385268.86126006"/>
    <n v="68170459.903579995"/>
    <n v="59480952.036400005"/>
    <n v="49387857.180560008"/>
    <n v="46483201.02234"/>
    <n v="104301.14182999999"/>
    <n v="103401.22211"/>
    <n v="6.2020106157124047E-3"/>
    <n v="2.520971418013562E-4"/>
    <n v="4077.98938"/>
    <n v="2719.5700987357231"/>
    <n v="4.0535885665481022"/>
    <n v="0.14501741559735229"/>
    <n v="0.2165258623672203"/>
    <n v="7.423899694831702E-3"/>
    <n v="5.489319505516025E-4"/>
    <n v="5.7415485304305764E-4"/>
    <n v="2.1842359014673982E-5"/>
    <n v="2.2810030449837571E-5"/>
    <m/>
    <m/>
    <m/>
    <n v="0"/>
    <m/>
    <n v="0"/>
    <m/>
    <n v="0"/>
    <m/>
    <n v="1027.3933414723124"/>
    <n v="19.567939572716085"/>
    <n v="48.938711347225713"/>
    <n v="1.6751497781637894E-3"/>
    <n v="1027.3933414723119"/>
    <n v="2371.3702054344099"/>
    <n v="24.959573842395809"/>
    <n v="54.714131142446512"/>
    <s v="Resto"/>
    <n v="2024"/>
    <n v="3"/>
    <d v="2025-11-04T00:00:00"/>
    <x v="29"/>
    <x v="26"/>
  </r>
  <r>
    <n v="2025"/>
    <n v="9"/>
    <n v="120"/>
    <x v="71"/>
    <s v="AP Individual"/>
    <n v="234"/>
    <s v="114bd151f8fb0c58642d2170da4ae7d7c57977260ac2cc8905306cab6b2acabc"/>
    <s v="1fdf26a6fd55ee3b01ed15163fbd21c844fce1e79898ad2d3ed4519ab872f9ee"/>
    <x v="9"/>
    <n v="349.52411000000001"/>
    <n v="720.19051999999999"/>
    <n v="533.40015000000017"/>
    <n v="1452.5704500000002"/>
    <n v="3377.9209499999997"/>
    <n v="6560.7622099999999"/>
    <n v="4288.8441200000007"/>
    <n v="9775.7644499999988"/>
    <n v="35081594.755000003"/>
    <n v="34439164.060000002"/>
    <n v="141.197"/>
    <n v="136.08000000000001"/>
    <n v="0"/>
    <n v="0"/>
    <n v="3090.8622999999998"/>
    <n v="6345.6082500000002"/>
    <n v="332.51029"/>
    <n v="479.88772999999998"/>
    <n v="0"/>
    <n v="0"/>
    <n v="0"/>
    <n v="0"/>
    <n v="0"/>
    <n v="0"/>
    <s v="AP Individual"/>
    <s v="Accidentes y Enfermedades"/>
    <s v="Accidentes Personales"/>
    <x v="4"/>
    <x v="1"/>
    <n v="1952625.4802899999"/>
    <n v="2019824.97291"/>
    <n v="770211891.61088026"/>
    <n v="686509089.51392007"/>
    <n v="736376107.87258017"/>
    <n v="657385268.86126006"/>
    <n v="2929566.2910799994"/>
    <n v="2813051.1417699996"/>
    <n v="332143.84261000005"/>
    <n v="315618.19761999999"/>
    <n v="104301.14182999999"/>
    <n v="103401.22211"/>
    <n v="1.1930916568238713E-2"/>
    <n v="2.5601757085256867E-2"/>
    <n v="-370.66640999999998"/>
    <n v="-51.467826874477595"/>
    <n v="0.33511053078372616"/>
    <n v="0.69650097484713369"/>
    <n v="1.7900212484582012E-2"/>
    <n v="3.5656085535095049E-2"/>
    <n v="4.5380253642796717E-5"/>
    <n v="4.7465433256626024E-5"/>
    <n v="1.0490618857063174E-4"/>
    <n v="1.0955379655031407E-4"/>
    <m/>
    <m/>
    <m/>
    <n v="0"/>
    <m/>
    <n v="0"/>
    <m/>
    <n v="0"/>
    <m/>
    <n v="-48.513284861150311"/>
    <n v="966.43431836504772"/>
    <n v="910.97591926092002"/>
    <n v="1.0170054406115607"/>
    <n v="-51.291315533069671"/>
    <n v="-30.710816465342837"/>
    <n v="929.55387937016917"/>
    <n v="1322.311001783688"/>
    <s v="Resto"/>
    <n v="2024"/>
    <n v="3"/>
    <d v="2025-11-04T00:00:00"/>
    <x v="4"/>
    <x v="9"/>
  </r>
  <r>
    <n v="2025"/>
    <n v="9"/>
    <n v="120"/>
    <x v="71"/>
    <s v="AP Gpo y Col"/>
    <n v="234"/>
    <s v="114bd151f8fb0c58642d2170da4ae7d7c57977260ac2cc8905306cab6b2acabc"/>
    <s v="1fdf26a6fd55ee3b01ed15163fbd21c844fce1e79898ad2d3ed4519ab872f9ee"/>
    <x v="4"/>
    <n v="99688.814639999997"/>
    <n v="102514.07009000001"/>
    <n v="135735.31563999999"/>
    <n v="217681.21886000002"/>
    <n v="75210.038709999993"/>
    <n v="51029.822219999995"/>
    <n v="109087.00078000002"/>
    <n v="102490.71932"/>
    <n v="35081594.755000003"/>
    <n v="34439164.060000002"/>
    <n v="141.197"/>
    <n v="136.08000000000001"/>
    <n v="-879.02426000000003"/>
    <n v="-15.944240000000001"/>
    <n v="54619.525159999997"/>
    <n v="37141.633729999994"/>
    <n v="92337.408620000002"/>
    <n v="81837.747230000008"/>
    <n v="0"/>
    <n v="0"/>
    <n v="0"/>
    <n v="0"/>
    <n v="0"/>
    <n v="0"/>
    <s v="AP Gpo y Col"/>
    <s v="Accidentes y Enfermedades"/>
    <s v="Accidentes Personales"/>
    <x v="3"/>
    <x v="1"/>
    <n v="1952625.4802899999"/>
    <n v="2019824.97291"/>
    <n v="770211891.61088026"/>
    <n v="686509089.51392007"/>
    <n v="736376107.87258017"/>
    <n v="657385268.86126006"/>
    <n v="2314846.5560099999"/>
    <n v="2258296.9561299994"/>
    <n v="870337.63396000001"/>
    <n v="837886.56105000013"/>
    <n v="104301.14182999999"/>
    <n v="103401.22211"/>
    <n v="4.3064977409055256"/>
    <n v="4.5394415385333744"/>
    <n v="-2825.2554500000115"/>
    <n v="-2.7559684709812404"/>
    <n v="95.577874691422267"/>
    <n v="99.142029463581935"/>
    <n v="5.1053730296090585"/>
    <n v="5.0753937328691432"/>
    <n v="1.2943037588202276E-2"/>
    <n v="1.3537757889511779E-2"/>
    <n v="1.4932660274401419E-2"/>
    <n v="1.5594214678338861E-2"/>
    <m/>
    <m/>
    <m/>
    <n v="0"/>
    <m/>
    <n v="0"/>
    <m/>
    <n v="0"/>
    <m/>
    <n v="47.38448114860001"/>
    <n v="75.44481191957324"/>
    <n v="49.778359375644207"/>
    <n v="8.6414784073851258"/>
    <n v="47.057411521138292"/>
    <n v="12.829851438226104"/>
    <n v="59.152109612235293"/>
    <n v="45.384477196831547"/>
    <s v="Medianas"/>
    <n v="2024"/>
    <n v="3"/>
    <d v="2025-11-04T00:00:00"/>
    <x v="3"/>
    <x v="4"/>
  </r>
  <r>
    <n v="2025"/>
    <n v="9"/>
    <n v="120"/>
    <x v="71"/>
    <s v="Vida Gpo y Col"/>
    <n v="234"/>
    <s v="114bd151f8fb0c58642d2170da4ae7d7c57977260ac2cc8905306cab6b2acabc"/>
    <s v="1fdf26a6fd55ee3b01ed15163fbd21c844fce1e79898ad2d3ed4519ab872f9ee"/>
    <x v="28"/>
    <n v="1847065.32926"/>
    <n v="1911642.93955"/>
    <n v="3334140.3682699995"/>
    <n v="5330283.0439799996"/>
    <n v="1650729.9355600001"/>
    <n v="1807592.6312300002"/>
    <n v="2234173.8492000001"/>
    <n v="4011361.1487499997"/>
    <n v="35081594.755000003"/>
    <n v="34439164.060000002"/>
    <n v="141.197"/>
    <n v="136.08000000000001"/>
    <n v="6033.1604000000007"/>
    <n v="12301.66934"/>
    <n v="811722.22661999997"/>
    <n v="967742.63064999995"/>
    <n v="1531101.1145799998"/>
    <n v="1724028.7033800001"/>
    <n v="1847065.32926"/>
    <n v="1911642.93955"/>
    <n v="0"/>
    <n v="0"/>
    <n v="0"/>
    <n v="0"/>
    <s v="Vida Gpo y Col"/>
    <s v="Vida"/>
    <s v="Vida"/>
    <x v="37"/>
    <x v="1"/>
    <n v="1952625.4802899999"/>
    <n v="2019824.97291"/>
    <n v="770211891.61088026"/>
    <n v="686509089.51392007"/>
    <n v="736376107.87258017"/>
    <n v="657385268.86126006"/>
    <n v="73920693.182379976"/>
    <n v="70894248.025429994"/>
    <n v="45785142.94049"/>
    <n v="42057026.428480007"/>
    <n v="1848324.33846"/>
    <n v="1916423.7508"/>
    <n v="2.4987121328838859"/>
    <n v="2.6964711422911032"/>
    <n v="-64577.610289999982"/>
    <n v="-3.3781209322072181"/>
    <n v="99.931883751471403"/>
    <n v="99.750534752660826"/>
    <n v="94.593937644697618"/>
    <n v="94.643989711438209"/>
    <n v="0.23981262161467098"/>
    <n v="0.25083178412676166"/>
    <n v="0.27845850386387905"/>
    <n v="0.2907949158735178"/>
    <n v="2.4987121328838859"/>
    <m/>
    <m/>
    <n v="-64577.610289999982"/>
    <n v="-3.3781209322072181"/>
    <n v="0"/>
    <m/>
    <n v="0"/>
    <m/>
    <n v="-8.6779893301103357"/>
    <n v="89.37041421384599"/>
    <n v="94.557021807404411"/>
    <n v="3.6053833832201065"/>
    <n v="-16.122096835313158"/>
    <n v="-11.190509091975153"/>
    <n v="53.01558590026012"/>
    <n v="56.132628694215882"/>
    <s v="Medianas"/>
    <n v="2024"/>
    <n v="3"/>
    <d v="2025-11-04T00:00:00"/>
    <x v="37"/>
    <x v="28"/>
  </r>
  <r>
    <n v="2025"/>
    <n v="9"/>
    <n v="120"/>
    <x v="71"/>
    <s v="Vida Total"/>
    <n v="234"/>
    <s v="114bd151f8fb0c58642d2170da4ae7d7c57977260ac2cc8905306cab6b2acabc"/>
    <s v="1fdf26a6fd55ee3b01ed15163fbd21c844fce1e79898ad2d3ed4519ab872f9ee"/>
    <x v="9"/>
    <n v="1848324.33846"/>
    <n v="1916423.7508"/>
    <n v="3335667.4437799994"/>
    <n v="5336703.5808000006"/>
    <n v="1654090.57598"/>
    <n v="1808243.5392500001"/>
    <n v="2238222.4084900003"/>
    <n v="4013804.8602300002"/>
    <n v="35081594.755000003"/>
    <n v="34439164.060000002"/>
    <n v="141.197"/>
    <n v="136.08000000000001"/>
    <n v="6033.1604000000007"/>
    <n v="12301.66934"/>
    <n v="813535.70591000002"/>
    <n v="968293.54135000007"/>
    <n v="1531630.1840899999"/>
    <n v="1727643.6094200001"/>
    <n v="1848128.0504599998"/>
    <n v="1912984.8618000001"/>
    <n v="0"/>
    <n v="0"/>
    <n v="196.28800000000001"/>
    <n v="3438.8890000000001"/>
    <s v="Vida Total"/>
    <s v="Totales"/>
    <s v="Vida Total"/>
    <x v="36"/>
    <x v="1"/>
    <n v="1952625.4802899999"/>
    <n v="2019824.97291"/>
    <n v="770211891.61088026"/>
    <n v="686509089.51392007"/>
    <n v="736376107.87258017"/>
    <n v="657385268.86126006"/>
    <n v="311861035.33652008"/>
    <n v="282737917.87033993"/>
    <n v="162873465.04233998"/>
    <n v="151002766.76715994"/>
    <n v="1848324.33846"/>
    <n v="1916423.7508"/>
    <n v="0.59267562440608446"/>
    <n v="0.67780924654005825"/>
    <n v="-68099.412340000039"/>
    <n v="-3.5534631790893001"/>
    <n v="100"/>
    <n v="100"/>
    <n v="94.658415406188936"/>
    <n v="94.880684044567104"/>
    <n v="0.23997608432067605"/>
    <n v="0.25100275778907088"/>
    <n v="0.27915489832143608"/>
    <n v="0.29152216235688994"/>
    <n v="0.59261268355174257"/>
    <m/>
    <n v="6.2940854341803686E-5"/>
    <n v="-64856.811340000248"/>
    <n v="-3.3903462925981565"/>
    <n v="0"/>
    <m/>
    <n v="-3242.6010000000001"/>
    <n v="-94.29211003902715"/>
    <n v="-8.5250111461168459"/>
    <n v="89.491359365973992"/>
    <n v="94.355099622156075"/>
    <n v="1.0155678677002475"/>
    <n v="-15.982533067837657"/>
    <n v="-11.34570951214906"/>
    <n v="53.115674681832722"/>
    <n v="56.04706526683897"/>
    <s v="Resto"/>
    <n v="2024"/>
    <n v="3"/>
    <d v="2025-11-04T00:00:00"/>
    <x v="36"/>
    <x v="9"/>
  </r>
  <r>
    <n v="2025"/>
    <n v="9"/>
    <n v="120"/>
    <x v="71"/>
    <s v="Vida Individual"/>
    <n v="234"/>
    <s v="114bd151f8fb0c58642d2170da4ae7d7c57977260ac2cc8905306cab6b2acabc"/>
    <s v="1fdf26a6fd55ee3b01ed15163fbd21c844fce1e79898ad2d3ed4519ab872f9ee"/>
    <x v="2"/>
    <n v="1259.0092"/>
    <n v="4780.8112499999997"/>
    <n v="1527.0755100000001"/>
    <n v="6420.5368199999994"/>
    <n v="3360.6404200000002"/>
    <n v="650.90802000000008"/>
    <n v="4048.5592900000001"/>
    <n v="2443.7114799999999"/>
    <n v="35081594.755000003"/>
    <n v="34439164.060000002"/>
    <n v="141.197"/>
    <n v="136.08000000000001"/>
    <n v="0"/>
    <n v="0"/>
    <n v="1813.47929"/>
    <n v="550.91069999999991"/>
    <n v="529.06951000000004"/>
    <n v="3614.9060399999998"/>
    <n v="1062.7212000000002"/>
    <n v="1341.9222500000001"/>
    <n v="0"/>
    <n v="0"/>
    <n v="196.28800000000001"/>
    <n v="3438.8890000000001"/>
    <s v="Vida Individual"/>
    <s v="Vida"/>
    <s v="Vida"/>
    <x v="35"/>
    <x v="1"/>
    <n v="1952625.4802899999"/>
    <n v="2019824.97291"/>
    <n v="770211891.61088026"/>
    <n v="686509089.51392007"/>
    <n v="736376107.87258017"/>
    <n v="657385268.86126006"/>
    <n v="237940342.15414003"/>
    <n v="211843669.84491"/>
    <n v="117088322.10185003"/>
    <n v="108945740.33868003"/>
    <n v="1848324.33846"/>
    <n v="1916423.7508"/>
    <n v="5.2912809513588151E-4"/>
    <n v="2.2567637982763488E-3"/>
    <n v="-3521.8020499999998"/>
    <n v="-73.665364847859237"/>
    <n v="6.8116248528599169E-2"/>
    <n v="0.24946524733917946"/>
    <n v="6.4477761491313457E-2"/>
    <n v="0.23669433312888463"/>
    <n v="1.6346270600507237E-4"/>
    <n v="1.7097366230924135E-4"/>
    <n v="6.9639445755700533E-4"/>
    <n v="7.2724648337213981E-4"/>
    <n v="4.466334671871486E-4"/>
    <m/>
    <n v="8.2494627948732942E-5"/>
    <n v="-279.2010499999999"/>
    <n v="-20.806052660651531"/>
    <n v="0"/>
    <m/>
    <n v="-3242.6010000000001"/>
    <n v="-94.29211003902715"/>
    <n v="416.3003553098024"/>
    <n v="266.92739179348337"/>
    <n v="13.615011887365352"/>
    <n v="2.8701755731683691E-3"/>
    <n v="229.17844761410521"/>
    <n v="-85.364225123815388"/>
    <n v="342.76768094233967"/>
    <n v="15.239972876307457"/>
    <s v="Resto"/>
    <n v="2024"/>
    <n v="3"/>
    <d v="2025-11-04T00:00:00"/>
    <x v="35"/>
    <x v="2"/>
  </r>
  <r>
    <n v="2025"/>
    <n v="9"/>
    <n v="120"/>
    <x v="71"/>
    <s v="Total General"/>
    <n v="234"/>
    <s v="114bd151f8fb0c58642d2170da4ae7d7c57977260ac2cc8905306cab6b2acabc"/>
    <s v="1fdf26a6fd55ee3b01ed15163fbd21c844fce1e79898ad2d3ed4519ab872f9ee"/>
    <x v="40"/>
    <n v="1952625.4802899999"/>
    <n v="2019824.97291"/>
    <n v="3476212.69074"/>
    <n v="5556091.6224199999"/>
    <n v="1733506.0232900002"/>
    <n v="1865907.3551100004"/>
    <n v="2352431.6152499998"/>
    <n v="4126342.5260200007"/>
    <n v="35081594.755000003"/>
    <n v="34439164.060000002"/>
    <n v="141.197"/>
    <n v="136.08000000000001"/>
    <n v="5154.1361400000005"/>
    <n v="12285.7251"/>
    <n v="872073.58101999993"/>
    <n v="1011854.0147599999"/>
    <n v="1627642.3182300001"/>
    <n v="1810115.5964300002"/>
    <n v="1848128.0504599998"/>
    <n v="1912984.8618000001"/>
    <n v="0"/>
    <n v="0"/>
    <n v="196.28800000000001"/>
    <n v="3438.8890000000001"/>
    <s v="Total General"/>
    <s v="Totales"/>
    <s v="Total General"/>
    <x v="26"/>
    <x v="1"/>
    <n v="1952625.4802899999"/>
    <n v="2019824.97291"/>
    <n v="770211891.61088026"/>
    <n v="686509089.51392007"/>
    <n v="736376107.87258017"/>
    <n v="657385268.86126006"/>
    <n v="770211891.61088026"/>
    <n v="686509089.51392007"/>
    <n v="414187189.75591999"/>
    <n v="392042358.71284997"/>
    <n v="1952625.4802899999"/>
    <n v="2019824.97291"/>
    <n v="0.25351796064926096"/>
    <n v="0.2942167851470297"/>
    <n v="-67199.49262000015"/>
    <n v="-3.3269958299002811"/>
    <n v="100"/>
    <n v="100"/>
    <n v="100"/>
    <n v="100"/>
    <n v="0.25351796064926096"/>
    <n v="0.26516687049111526"/>
    <n v="0.2942167851470297"/>
    <n v="0.3072513286476275"/>
    <n v="0.23995059938566815"/>
    <m/>
    <n v="2.5484935007880527E-5"/>
    <n v="-64856.811340000248"/>
    <n v="-3.3903462925981565"/>
    <n v="0"/>
    <m/>
    <n v="-3242.6010000000001"/>
    <n v="-94.29211003902715"/>
    <n v="-7.0958148837027775"/>
    <n v="88.778213783861077"/>
    <n v="92.379655669954033"/>
    <n v="0.41853202275800783"/>
    <n v="-13.814288593118274"/>
    <n v="-10.080752774015256"/>
    <n v="53.578944910227399"/>
    <n v="55.899966651612118"/>
    <s v="Resto"/>
    <n v="2024"/>
    <n v="3"/>
    <d v="2025-11-04T00:00:00"/>
    <x v="26"/>
    <x v="40"/>
  </r>
  <r>
    <n v="2025"/>
    <n v="9"/>
    <n v="120"/>
    <x v="71"/>
    <s v="Total General Sin Pensiones"/>
    <n v="234"/>
    <s v="114bd151f8fb0c58642d2170da4ae7d7c57977260ac2cc8905306cab6b2acabc"/>
    <s v="1fdf26a6fd55ee3b01ed15163fbd21c844fce1e79898ad2d3ed4519ab872f9ee"/>
    <x v="52"/>
    <n v="1952625.4802899999"/>
    <n v="2019824.97291"/>
    <n v="3476212.69074"/>
    <n v="5556091.6224199999"/>
    <n v="1733506.0232900002"/>
    <n v="1865907.3551100004"/>
    <n v="2352431.6152499998"/>
    <n v="4126342.5260200007"/>
    <n v="35081594.755000003"/>
    <n v="34439164.060000002"/>
    <n v="141.197"/>
    <n v="136.08000000000001"/>
    <n v="5154.1361400000005"/>
    <n v="12285.7251"/>
    <n v="872073.58101999993"/>
    <n v="1011854.0147599999"/>
    <n v="1627642.3182300001"/>
    <n v="1810115.5964300002"/>
    <n v="1848128.0504599998"/>
    <n v="1912984.8618000001"/>
    <n v="0"/>
    <n v="0"/>
    <n v="196.28800000000001"/>
    <n v="3438.8890000000001"/>
    <s v="Total General Sin Pensiones"/>
    <s v="Totales"/>
    <s v="Total General Sin Pensiones"/>
    <x v="25"/>
    <x v="1"/>
    <n v="1952625.4802899999"/>
    <n v="2019824.97291"/>
    <n v="770211891.61088026"/>
    <n v="686509089.51392007"/>
    <n v="736376107.87258017"/>
    <n v="657385268.86126006"/>
    <n v="736376107.87258017"/>
    <n v="657385268.86126006"/>
    <n v="388158878.08341002"/>
    <n v="368517055.66387999"/>
    <n v="1952625.4802899999"/>
    <n v="2019824.97291"/>
    <n v="0.26516687049111526"/>
    <n v="0.3072513286476275"/>
    <n v="-67199.49262000015"/>
    <n v="-3.3269958299002811"/>
    <n v="100"/>
    <n v="100"/>
    <n v="100"/>
    <n v="100"/>
    <n v="0.25351796064926096"/>
    <n v="0.26516687049111526"/>
    <n v="0.2942167851470297"/>
    <n v="0.3072513286476275"/>
    <n v="0.25097610184547064"/>
    <m/>
    <n v="2.6655943600218623E-5"/>
    <n v="-64856.811340000248"/>
    <n v="-3.3903462925981565"/>
    <n v="0"/>
    <m/>
    <n v="-3242.6010000000001"/>
    <n v="-94.29211003902715"/>
    <n v="-7.0958148837027775"/>
    <n v="88.778213783861077"/>
    <n v="92.379655669954033"/>
    <n v="0.44659703053796784"/>
    <n v="-13.814288593118274"/>
    <n v="-10.080752774015256"/>
    <n v="53.578944910227399"/>
    <n v="55.899966651612118"/>
    <s v="Resto"/>
    <n v="2024"/>
    <n v="3"/>
    <d v="2025-11-04T00:00:00"/>
    <x v="25"/>
    <x v="52"/>
  </r>
  <r>
    <n v="2025"/>
    <n v="9"/>
    <n v="123"/>
    <x v="72"/>
    <s v="Agricola y de Animales"/>
    <n v="236"/>
    <s v="9a049b03f6fc40bfcf2f136320359257ed4af8513f71aa6fef47f17059bbae23"/>
    <s v="1fdf26a6fd55ee3b01ed15163fbd21c844fce1e79898ad2d3ed4519ab872f9ee"/>
    <x v="13"/>
    <n v="111365.2858"/>
    <n v="93944.269700000004"/>
    <n v="137591.96286"/>
    <n v="93944.269700000004"/>
    <n v="28463.917489999996"/>
    <n v="56842.403860000013"/>
    <n v="66161.763250000018"/>
    <n v="56842.403860000013"/>
    <n v="35081594.755000003"/>
    <n v="34439164.060000002"/>
    <n v="141.197"/>
    <n v="136.08000000000001"/>
    <n v="0"/>
    <n v="0"/>
    <n v="4381.7613899999997"/>
    <n v="8105.4412499999999"/>
    <n v="22959.619739999998"/>
    <n v="13452.97688"/>
    <n v="0"/>
    <n v="0"/>
    <n v="0"/>
    <n v="0"/>
    <n v="0"/>
    <n v="0"/>
    <s v="Agricola y de Animales"/>
    <s v="Daños Sin Autos"/>
    <s v="Agricola y de Animales"/>
    <x v="40"/>
    <x v="1"/>
    <n v="111365.2858"/>
    <n v="93944.269700000004"/>
    <n v="770211891.61088026"/>
    <n v="686509089.51392007"/>
    <n v="736376107.87258017"/>
    <n v="657385268.86126006"/>
    <n v="366843.73006999999"/>
    <n v="256633.89926000001"/>
    <n v="259546.46557000003"/>
    <n v="220217.22775999998"/>
    <n v="111365.2858"/>
    <n v="93944.269700000004"/>
    <n v="30.357690937977765"/>
    <n v="36.606336875559656"/>
    <n v="17421.016099999993"/>
    <n v="18.543990129075418"/>
    <n v="100"/>
    <n v="100"/>
    <n v="100"/>
    <n v="100"/>
    <n v="1.4459045233264588E-2"/>
    <n v="1.5123424648002056E-2"/>
    <n v="1.3684344626305949E-2"/>
    <n v="1.4290595507674322E-2"/>
    <m/>
    <m/>
    <m/>
    <n v="0"/>
    <m/>
    <n v="0"/>
    <m/>
    <n v="0"/>
    <m/>
    <n v="-49.924852650311557"/>
    <n v="25.559057551487012"/>
    <n v="60.506515236660583"/>
    <n v="10.966790639005346"/>
    <n v="-45.940495343174568"/>
    <n v="70.665719154941399"/>
    <n v="19.084642688424594"/>
    <n v="60.250168585735352"/>
    <s v="Grandes"/>
    <n v="2024"/>
    <n v="3"/>
    <d v="2025-11-04T00:00:00"/>
    <x v="40"/>
    <x v="13"/>
  </r>
  <r>
    <n v="2025"/>
    <n v="9"/>
    <n v="123"/>
    <x v="72"/>
    <s v="AyA Agricola"/>
    <n v="236"/>
    <s v="9a049b03f6fc40bfcf2f136320359257ed4af8513f71aa6fef47f17059bbae23"/>
    <s v="1fdf26a6fd55ee3b01ed15163fbd21c844fce1e79898ad2d3ed4519ab872f9ee"/>
    <x v="13"/>
    <n v="87131.100150000013"/>
    <n v="93726.62616"/>
    <n v="113357.77721000001"/>
    <n v="93726.62616"/>
    <n v="28284.350199999993"/>
    <n v="56997.174090000008"/>
    <n v="65965.752520000024"/>
    <n v="56997.174090000008"/>
    <n v="35081594.755000003"/>
    <n v="34439164.060000002"/>
    <n v="141.197"/>
    <n v="136.08000000000001"/>
    <n v="0"/>
    <n v="0"/>
    <n v="4370.6382300000005"/>
    <n v="8197.8201699999991"/>
    <n v="6932.2828"/>
    <n v="7758.4936299999999"/>
    <n v="0"/>
    <n v="0"/>
    <n v="0"/>
    <n v="0"/>
    <n v="0"/>
    <n v="0"/>
    <s v="AyA Agricola"/>
    <s v="Daños Sin Autos"/>
    <s v="Agricola y de Animales"/>
    <x v="42"/>
    <x v="1"/>
    <n v="111365.2858"/>
    <n v="93944.269700000004"/>
    <n v="770211891.61088026"/>
    <n v="686509089.51392007"/>
    <n v="736376107.87258017"/>
    <n v="657385268.86126006"/>
    <n v="243942.288"/>
    <n v="252346.48006999999"/>
    <n v="239761.25995000004"/>
    <n v="226642.48680000001"/>
    <n v="111365.2858"/>
    <n v="93944.269700000004"/>
    <n v="35.717915439901105"/>
    <n v="37.142038253912077"/>
    <n v="-6595.5260099999869"/>
    <n v="-7.0369822111603808"/>
    <n v="78.239012744490267"/>
    <n v="99.768326965875602"/>
    <n v="78.239012744490267"/>
    <n v="99.768326965875602"/>
    <n v="1.1312614242785493E-2"/>
    <n v="1.1832418137753712E-2"/>
    <n v="1.3652641689910143E-2"/>
    <n v="1.4257488051467248E-2"/>
    <m/>
    <m/>
    <m/>
    <n v="0"/>
    <m/>
    <n v="0"/>
    <m/>
    <n v="0"/>
    <m/>
    <n v="-50.375872748816853"/>
    <n v="32.461830679639355"/>
    <n v="60.81214743897916"/>
    <n v="11.796880866366163"/>
    <n v="-46.685360993957971"/>
    <n v="-10.649113982710068"/>
    <n v="63.047604318738991"/>
    <n v="105.66252369275966"/>
    <s v="Grandes"/>
    <n v="2024"/>
    <n v="3"/>
    <d v="2025-11-04T00:00:00"/>
    <x v="42"/>
    <x v="13"/>
  </r>
  <r>
    <n v="2025"/>
    <n v="9"/>
    <n v="123"/>
    <x v="72"/>
    <s v="AyA Pecuario"/>
    <n v="236"/>
    <s v="9a049b03f6fc40bfcf2f136320359257ed4af8513f71aa6fef47f17059bbae23"/>
    <s v="1fdf26a6fd55ee3b01ed15163fbd21c844fce1e79898ad2d3ed4519ab872f9ee"/>
    <x v="1"/>
    <n v="24146.780649999997"/>
    <n v="130.23854"/>
    <n v="24146.780649999997"/>
    <n v="130.23854"/>
    <n v="179.79559"/>
    <n v="-153.90210999999996"/>
    <n v="195.98431999999997"/>
    <n v="-153.90210999999996"/>
    <n v="35081594.755000003"/>
    <n v="34439164.060000002"/>
    <n v="141.197"/>
    <n v="136.08000000000001"/>
    <n v="0"/>
    <n v="0"/>
    <n v="12.200290000000001"/>
    <n v="-91.043639999999996"/>
    <n v="16024.19952"/>
    <n v="5691.7024900000006"/>
    <n v="0"/>
    <n v="0"/>
    <n v="0"/>
    <n v="0"/>
    <n v="0"/>
    <n v="0"/>
    <s v="AyA Pecuario"/>
    <s v="Daños Sin Autos"/>
    <s v="Agricola y de Animales"/>
    <x v="41"/>
    <x v="1"/>
    <n v="111365.2858"/>
    <n v="93944.269700000004"/>
    <n v="770211891.61088026"/>
    <n v="686509089.51392007"/>
    <n v="736376107.87258017"/>
    <n v="657385268.86126006"/>
    <n v="122810.53707000001"/>
    <n v="4200.0141899999999"/>
    <n v="20794.376750000003"/>
    <n v="-6126.4596399999982"/>
    <n v="111365.2858"/>
    <n v="93944.269700000004"/>
    <n v="19.66181504135653"/>
    <n v="3.1009071424113452"/>
    <n v="24016.542109999999"/>
    <n v="18440.426397593215"/>
    <n v="21.682502295522323"/>
    <n v="0.13863383090411102"/>
    <n v="21.682502295522323"/>
    <n v="0.13863383090411102"/>
    <n v="3.1350828146132059E-3"/>
    <n v="3.2791368964646349E-3"/>
    <n v="1.8971131189568789E-5"/>
    <n v="1.9811600011299706E-5"/>
    <m/>
    <m/>
    <m/>
    <n v="0"/>
    <m/>
    <n v="0"/>
    <m/>
    <n v="0"/>
    <m/>
    <n v="-216.8246426251076"/>
    <n v="0.74459445590731377"/>
    <n v="-118.16940669021625"/>
    <n v="0.86463562799495763"/>
    <n v="-113.40048574507786"/>
    <n v="181.5361405160163"/>
    <n v="7.6136658088740539E-2"/>
    <n v="-1.5995853641324105"/>
    <s v="Grandes"/>
    <n v="2024"/>
    <n v="3"/>
    <d v="2025-11-04T00:00:00"/>
    <x v="41"/>
    <x v="1"/>
  </r>
  <r>
    <n v="2025"/>
    <n v="9"/>
    <n v="123"/>
    <x v="72"/>
    <s v="Daños"/>
    <n v="236"/>
    <s v="9a049b03f6fc40bfcf2f136320359257ed4af8513f71aa6fef47f17059bbae23"/>
    <s v="1fdf26a6fd55ee3b01ed15163fbd21c844fce1e79898ad2d3ed4519ab872f9ee"/>
    <x v="40"/>
    <n v="111365.2858"/>
    <n v="93944.269700000004"/>
    <n v="137591.96286"/>
    <n v="93944.269700000004"/>
    <n v="28463.917489999996"/>
    <n v="56842.403860000013"/>
    <n v="66161.763250000018"/>
    <n v="56842.403860000013"/>
    <n v="35081594.755000003"/>
    <n v="34439164.060000002"/>
    <n v="141.197"/>
    <n v="136.08000000000001"/>
    <n v="0"/>
    <n v="0"/>
    <n v="4381.7613899999997"/>
    <n v="8105.4412499999999"/>
    <n v="22959.619739999998"/>
    <n v="13452.97688"/>
    <n v="0"/>
    <n v="0"/>
    <n v="0"/>
    <n v="0"/>
    <n v="0"/>
    <n v="0"/>
    <s v="Daños"/>
    <s v="Totales"/>
    <s v="Daños Total"/>
    <x v="23"/>
    <x v="1"/>
    <n v="111365.2858"/>
    <n v="93944.269700000004"/>
    <n v="770211891.61088026"/>
    <n v="686509089.51392007"/>
    <n v="736376107.87258017"/>
    <n v="657385268.86126006"/>
    <n v="283175278.75795996"/>
    <n v="248348596.68529999"/>
    <n v="126891670.49083996"/>
    <n v="126522432.59303005"/>
    <n v="111365.2858"/>
    <n v="93944.269700000004"/>
    <n v="3.932733333519127E-2"/>
    <n v="3.7827582258917858E-2"/>
    <n v="17421.016099999993"/>
    <n v="18.543990129075418"/>
    <n v="100"/>
    <n v="100"/>
    <n v="100"/>
    <n v="100"/>
    <n v="1.4459045233264588E-2"/>
    <n v="1.5123424648002056E-2"/>
    <n v="1.3684344626305949E-2"/>
    <n v="1.4290595507674322E-2"/>
    <m/>
    <m/>
    <m/>
    <n v="0"/>
    <m/>
    <n v="0"/>
    <m/>
    <n v="0"/>
    <m/>
    <n v="-49.924852650311557"/>
    <n v="25.559057551487012"/>
    <n v="60.506515236660583"/>
    <n v="2.2431667405666905E-2"/>
    <n v="-45.940495343174568"/>
    <n v="70.665719154941399"/>
    <n v="19.084642688424594"/>
    <n v="60.250168585735352"/>
    <s v="Resto"/>
    <n v="2024"/>
    <n v="3"/>
    <d v="2025-11-04T00:00:00"/>
    <x v="23"/>
    <x v="40"/>
  </r>
  <r>
    <n v="2025"/>
    <n v="9"/>
    <n v="123"/>
    <x v="72"/>
    <s v="AyA Otros"/>
    <n v="236"/>
    <s v="9a049b03f6fc40bfcf2f136320359257ed4af8513f71aa6fef47f17059bbae23"/>
    <s v="1fdf26a6fd55ee3b01ed15163fbd21c844fce1e79898ad2d3ed4519ab872f9ee"/>
    <x v="13"/>
    <n v="87.405000000000001"/>
    <n v="87.405000000000001"/>
    <n v="87.405000000000001"/>
    <n v="87.405000000000001"/>
    <n v="-0.2283"/>
    <n v="-0.86812000000000011"/>
    <n v="2.6409999999999989E-2"/>
    <n v="-0.86812000000000011"/>
    <n v="35081594.755000003"/>
    <n v="34439164.060000002"/>
    <n v="141.197"/>
    <n v="136.08000000000001"/>
    <n v="0"/>
    <n v="0"/>
    <n v="-1.0771300000000001"/>
    <n v="-1.33528"/>
    <n v="3.1374200000000001"/>
    <n v="2.7807600000000003"/>
    <n v="0"/>
    <n v="0"/>
    <n v="0"/>
    <n v="0"/>
    <n v="0"/>
    <n v="0"/>
    <s v="AyA Otros"/>
    <s v="Daños Sin Autos"/>
    <s v="Agricola y de Animales"/>
    <x v="39"/>
    <x v="1"/>
    <n v="111365.2858"/>
    <n v="93944.269700000004"/>
    <n v="770211891.61088026"/>
    <n v="686509089.51392007"/>
    <n v="736376107.87258017"/>
    <n v="657385268.86126006"/>
    <n v="90.905000000000001"/>
    <n v="87.405000000000001"/>
    <n v="-1009.1711299999999"/>
    <n v="-298.79939999999999"/>
    <n v="111365.2858"/>
    <n v="93944.269700000004"/>
    <n v="96.149826742203402"/>
    <n v="100"/>
    <n v="0"/>
    <n v="0"/>
    <n v="7.8484959987414685E-2"/>
    <n v="9.3039203220289649E-2"/>
    <n v="7.8484959987414685E-2"/>
    <n v="9.3039203220289649E-2"/>
    <n v="1.1348175865889902E-5"/>
    <n v="1.1869613783711223E-5"/>
    <n v="1.2731805206233579E-5"/>
    <n v="1.3295856195774697E-5"/>
    <m/>
    <m/>
    <m/>
    <n v="0"/>
    <m/>
    <n v="0"/>
    <m/>
    <n v="0"/>
    <m/>
    <n v="-73.701792378933789"/>
    <n v="-0.26119787197528743"/>
    <n v="-0.99321549110462803"/>
    <n v="2.262252587427863E-2"/>
    <n v="-19.333023785273497"/>
    <n v="12.825990017117617"/>
    <n v="-34.33171204365371"/>
    <n v="-48.018527309080966"/>
    <s v="Grandes"/>
    <n v="2024"/>
    <n v="3"/>
    <d v="2025-11-04T00:00:00"/>
    <x v="39"/>
    <x v="13"/>
  </r>
  <r>
    <n v="2025"/>
    <n v="9"/>
    <n v="123"/>
    <x v="72"/>
    <s v="Daños Sin Autos"/>
    <n v="236"/>
    <s v="9a049b03f6fc40bfcf2f136320359257ed4af8513f71aa6fef47f17059bbae23"/>
    <s v="1fdf26a6fd55ee3b01ed15163fbd21c844fce1e79898ad2d3ed4519ab872f9ee"/>
    <x v="47"/>
    <n v="111365.2858"/>
    <n v="93944.269700000004"/>
    <n v="137591.96286"/>
    <n v="93944.269700000004"/>
    <n v="28463.917489999996"/>
    <n v="56842.403860000013"/>
    <n v="66161.763250000018"/>
    <n v="56842.403860000013"/>
    <n v="35081594.755000003"/>
    <n v="34439164.060000002"/>
    <n v="141.197"/>
    <n v="136.08000000000001"/>
    <n v="0"/>
    <n v="0"/>
    <n v="4381.7613899999997"/>
    <n v="8105.4412499999999"/>
    <n v="22959.619739999998"/>
    <n v="13452.97688"/>
    <n v="0"/>
    <n v="0"/>
    <n v="0"/>
    <n v="0"/>
    <n v="0"/>
    <n v="0"/>
    <s v="Daños Sin Autos"/>
    <s v="Totales"/>
    <s v="Daños Sin Autos Total"/>
    <x v="24"/>
    <x v="1"/>
    <n v="111365.2858"/>
    <n v="93944.269700000004"/>
    <n v="770211891.61088026"/>
    <n v="686509089.51392007"/>
    <n v="736376107.87258017"/>
    <n v="657385268.86126006"/>
    <n v="128019015.01128"/>
    <n v="109121030.81238005"/>
    <n v="38205787.818519995"/>
    <n v="42701209.275690004"/>
    <n v="111365.2858"/>
    <n v="93944.269700000004"/>
    <n v="8.6991206572076332E-2"/>
    <n v="8.6091809251257367E-2"/>
    <n v="17421.016099999993"/>
    <n v="18.543990129075418"/>
    <n v="100"/>
    <n v="100"/>
    <n v="100"/>
    <n v="100"/>
    <n v="1.4459045233264588E-2"/>
    <n v="1.5123424648002056E-2"/>
    <n v="1.3684344626305949E-2"/>
    <n v="1.4290595507674322E-2"/>
    <m/>
    <m/>
    <m/>
    <n v="0"/>
    <m/>
    <n v="0"/>
    <m/>
    <n v="0"/>
    <m/>
    <n v="-49.924852650311557"/>
    <n v="25.559057551487012"/>
    <n v="60.506515236660583"/>
    <n v="7.4501585009071072E-2"/>
    <n v="-45.940495343174568"/>
    <n v="70.665719154941399"/>
    <n v="19.084642688424594"/>
    <n v="60.250168585735352"/>
    <s v="Resto"/>
    <n v="2024"/>
    <n v="3"/>
    <d v="2025-11-04T00:00:00"/>
    <x v="24"/>
    <x v="47"/>
  </r>
  <r>
    <n v="2025"/>
    <n v="9"/>
    <n v="123"/>
    <x v="72"/>
    <s v="Total General"/>
    <n v="236"/>
    <s v="9a049b03f6fc40bfcf2f136320359257ed4af8513f71aa6fef47f17059bbae23"/>
    <s v="1fdf26a6fd55ee3b01ed15163fbd21c844fce1e79898ad2d3ed4519ab872f9ee"/>
    <x v="59"/>
    <n v="111365.2858"/>
    <n v="93944.269700000004"/>
    <n v="137591.96286"/>
    <n v="93944.269700000004"/>
    <n v="28463.917489999996"/>
    <n v="56842.403860000013"/>
    <n v="66161.763250000018"/>
    <n v="56842.403860000013"/>
    <n v="35081594.755000003"/>
    <n v="34439164.060000002"/>
    <n v="141.197"/>
    <n v="136.08000000000001"/>
    <n v="0"/>
    <n v="0"/>
    <n v="4381.7613899999997"/>
    <n v="8105.4412499999999"/>
    <n v="22959.619739999998"/>
    <n v="13452.97688"/>
    <n v="0"/>
    <n v="0"/>
    <n v="0"/>
    <n v="0"/>
    <n v="0"/>
    <n v="0"/>
    <s v="Total General"/>
    <s v="Totales"/>
    <s v="Total General"/>
    <x v="26"/>
    <x v="1"/>
    <n v="111365.2858"/>
    <n v="93944.269700000004"/>
    <n v="770211891.61088026"/>
    <n v="686509089.51392007"/>
    <n v="736376107.87258017"/>
    <n v="657385268.86126006"/>
    <n v="770211891.61088026"/>
    <n v="686509089.51392007"/>
    <n v="414187189.75591999"/>
    <n v="392042358.71284997"/>
    <n v="111365.2858"/>
    <n v="93944.269700000004"/>
    <n v="1.4459045233264588E-2"/>
    <n v="1.3684344626305949E-2"/>
    <n v="17421.016099999993"/>
    <n v="18.543990129075418"/>
    <n v="100"/>
    <n v="100"/>
    <n v="100"/>
    <n v="100"/>
    <n v="1.4459045233264588E-2"/>
    <n v="1.5123424648002056E-2"/>
    <n v="1.3684344626305949E-2"/>
    <n v="1.4290595507674322E-2"/>
    <m/>
    <m/>
    <m/>
    <n v="0"/>
    <m/>
    <n v="0"/>
    <m/>
    <n v="0"/>
    <m/>
    <n v="-49.924852650311557"/>
    <n v="25.559057551487012"/>
    <n v="60.506515236660583"/>
    <n v="6.872235113493913E-3"/>
    <n v="-45.940495343174568"/>
    <n v="70.665719154941399"/>
    <n v="19.084642688424594"/>
    <n v="60.250168585735352"/>
    <s v="Resto"/>
    <n v="2024"/>
    <n v="3"/>
    <d v="2025-11-04T00:00:00"/>
    <x v="26"/>
    <x v="59"/>
  </r>
  <r>
    <n v="2025"/>
    <n v="9"/>
    <n v="123"/>
    <x v="72"/>
    <s v="Total General Sin Pensiones"/>
    <n v="236"/>
    <s v="9a049b03f6fc40bfcf2f136320359257ed4af8513f71aa6fef47f17059bbae23"/>
    <s v="1fdf26a6fd55ee3b01ed15163fbd21c844fce1e79898ad2d3ed4519ab872f9ee"/>
    <x v="51"/>
    <n v="111365.2858"/>
    <n v="93944.269700000004"/>
    <n v="137591.96286"/>
    <n v="93944.269700000004"/>
    <n v="28463.917489999996"/>
    <n v="56842.403860000013"/>
    <n v="66161.763250000018"/>
    <n v="56842.403860000013"/>
    <n v="35081594.755000003"/>
    <n v="34439164.060000002"/>
    <n v="141.197"/>
    <n v="136.08000000000001"/>
    <n v="0"/>
    <n v="0"/>
    <n v="4381.7613899999997"/>
    <n v="8105.4412499999999"/>
    <n v="22959.619739999998"/>
    <n v="13452.97688"/>
    <n v="0"/>
    <n v="0"/>
    <n v="0"/>
    <n v="0"/>
    <n v="0"/>
    <n v="0"/>
    <s v="Total General Sin Pensiones"/>
    <s v="Totales"/>
    <s v="Total General Sin Pensiones"/>
    <x v="25"/>
    <x v="1"/>
    <n v="111365.2858"/>
    <n v="93944.269700000004"/>
    <n v="770211891.61088026"/>
    <n v="686509089.51392007"/>
    <n v="736376107.87258017"/>
    <n v="657385268.86126006"/>
    <n v="736376107.87258017"/>
    <n v="657385268.86126006"/>
    <n v="388158878.08341002"/>
    <n v="368517055.66387999"/>
    <n v="111365.2858"/>
    <n v="93944.269700000004"/>
    <n v="1.5123424648002056E-2"/>
    <n v="1.4290595507674322E-2"/>
    <n v="17421.016099999993"/>
    <n v="18.543990129075418"/>
    <n v="100"/>
    <n v="100"/>
    <n v="100"/>
    <n v="100"/>
    <n v="1.4459045233264588E-2"/>
    <n v="1.5123424648002056E-2"/>
    <n v="1.3684344626305949E-2"/>
    <n v="1.4290595507674322E-2"/>
    <m/>
    <m/>
    <m/>
    <n v="0"/>
    <m/>
    <n v="0"/>
    <m/>
    <n v="0"/>
    <m/>
    <n v="-49.924852650311557"/>
    <n v="25.559057551487012"/>
    <n v="60.506515236660583"/>
    <n v="7.3330584709396978E-3"/>
    <n v="-45.940495343174568"/>
    <n v="70.665719154941399"/>
    <n v="19.084642688424594"/>
    <n v="60.250168585735352"/>
    <s v="Resto"/>
    <n v="2024"/>
    <n v="3"/>
    <d v="2025-11-04T00:00:00"/>
    <x v="25"/>
    <x v="51"/>
  </r>
  <r>
    <n v="2025"/>
    <n v="9"/>
    <n v="80"/>
    <x v="73"/>
    <s v="Incendio"/>
    <n v="52"/>
    <s v="41cfc0d1f2d127b04555b7246d84019b4d27710a3f3aff6e7764375b1e06e05d"/>
    <s v="1fdf26a6fd55ee3b01ed15163fbd21c844fce1e79898ad2d3ed4519ab872f9ee"/>
    <x v="6"/>
    <n v="126926.29869"/>
    <n v="87402.078469999993"/>
    <n v="163698.74759000001"/>
    <n v="123769.13177000001"/>
    <n v="96760.228990000018"/>
    <n v="269332.68174000003"/>
    <n v="111490.01736000001"/>
    <n v="280755.90261999995"/>
    <n v="35081594.755000003"/>
    <n v="34439164.060000002"/>
    <n v="141.197"/>
    <n v="136.08000000000001"/>
    <n v="0"/>
    <n v="0"/>
    <n v="7397.5334599999996"/>
    <n v="33100.921969999996"/>
    <n v="8399.1360999999997"/>
    <n v="13337.813960000001"/>
    <n v="0"/>
    <n v="0"/>
    <n v="0"/>
    <n v="0"/>
    <n v="0"/>
    <n v="0"/>
    <s v="Incendio"/>
    <s v="Daños Sin Autos"/>
    <s v="Incendio"/>
    <x v="0"/>
    <x v="1"/>
    <n v="1046151.0540700001"/>
    <n v="835205.63911999995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46198052475187473"/>
    <n v="0.37817832950393881"/>
    <n v="39524.220220000003"/>
    <n v="45.221144521827775"/>
    <m/>
    <m/>
    <n v="12.13269328518089"/>
    <n v="10.464737589905367"/>
    <n v="1.6479400029066883E-2"/>
    <n v="1.723661283045903E-2"/>
    <n v="1.2731379643040806E-2"/>
    <n v="1.3295411779062249E-2"/>
    <m/>
    <m/>
    <m/>
    <n v="0"/>
    <m/>
    <n v="0"/>
    <m/>
    <n v="0"/>
    <m/>
    <n v="-64.074085489778255"/>
    <n v="76.23339685207678"/>
    <n v="308.15363485028121"/>
    <n v="0.59492561937978383"/>
    <n v="-77.651578808878725"/>
    <n v="-37.027640922350983"/>
    <n v="88.074932611224142"/>
    <n v="248.17351680919674"/>
    <s v="Resto"/>
    <n v="2024"/>
    <n v="3"/>
    <d v="2025-11-04T00:00:00"/>
    <x v="0"/>
    <x v="6"/>
  </r>
  <r>
    <n v="2025"/>
    <n v="9"/>
    <n v="80"/>
    <x v="73"/>
    <s v="Accidentes Personales"/>
    <n v="52"/>
    <s v="41cfc0d1f2d127b04555b7246d84019b4d27710a3f3aff6e7764375b1e06e05d"/>
    <s v="1fdf26a6fd55ee3b01ed15163fbd21c844fce1e79898ad2d3ed4519ab872f9ee"/>
    <x v="32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5"/>
    <x v="1"/>
    <n v="1046151.0540700001"/>
    <n v="835205.63911999995"/>
    <n v="770211891.61088026"/>
    <n v="686509089.51392007"/>
    <n v="736376107.87258017"/>
    <n v="657385268.86126006"/>
    <n v="5244412.8470900012"/>
    <n v="5071348.0979000004"/>
    <n v="1202481.4765700002"/>
    <n v="1153504.75866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5"/>
    <x v="32"/>
  </r>
  <r>
    <n v="2025"/>
    <n v="9"/>
    <n v="80"/>
    <x v="73"/>
    <s v="AP Gpo y Col"/>
    <n v="52"/>
    <s v="41cfc0d1f2d127b04555b7246d84019b4d27710a3f3aff6e7764375b1e06e05d"/>
    <s v="1fdf26a6fd55ee3b01ed15163fbd21c844fce1e79898ad2d3ed4519ab872f9ee"/>
    <x v="32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3"/>
    <x v="1"/>
    <n v="1046151.0540700001"/>
    <n v="835205.63911999995"/>
    <n v="770211891.61088026"/>
    <n v="686509089.51392007"/>
    <n v="736376107.87258017"/>
    <n v="657385268.86126006"/>
    <n v="2314846.5560099999"/>
    <n v="2258296.9561299994"/>
    <n v="870337.63396000001"/>
    <n v="837886.5610500001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3"/>
    <x v="32"/>
  </r>
  <r>
    <n v="2025"/>
    <n v="9"/>
    <n v="80"/>
    <x v="73"/>
    <s v="Accidentes y Enfermedades Total"/>
    <n v="52"/>
    <s v="41cfc0d1f2d127b04555b7246d84019b4d27710a3f3aff6e7764375b1e06e05d"/>
    <s v="1fdf26a6fd55ee3b01ed15163fbd21c844fce1e79898ad2d3ed4519ab872f9ee"/>
    <x v="52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2"/>
    <x v="1"/>
    <n v="1046151.0540700001"/>
    <n v="835205.63911999995"/>
    <n v="770211891.61088026"/>
    <n v="686509089.51392007"/>
    <n v="736376107.87258017"/>
    <n v="657385268.86126006"/>
    <n v="141339793.77810001"/>
    <n v="126298754.30562"/>
    <n v="98393742.550229996"/>
    <n v="90991856.30368998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2"/>
    <x v="52"/>
  </r>
  <r>
    <n v="2025"/>
    <n v="9"/>
    <n v="80"/>
    <x v="73"/>
    <s v="Automoviles Turistas"/>
    <n v="52"/>
    <s v="41cfc0d1f2d127b04555b7246d84019b4d27710a3f3aff6e7764375b1e06e05d"/>
    <s v="1fdf26a6fd55ee3b01ed15163fbd21c844fce1e79898ad2d3ed4519ab872f9ee"/>
    <x v="29"/>
    <n v="57.226599999999998"/>
    <n v="0"/>
    <n v="57.226599999999998"/>
    <n v="0"/>
    <n v="0"/>
    <n v="0"/>
    <n v="0"/>
    <n v="0"/>
    <n v="35081594.755000003"/>
    <n v="34439164.060000002"/>
    <n v="141.197"/>
    <n v="136.08000000000001"/>
    <n v="0"/>
    <n v="0"/>
    <n v="0"/>
    <n v="0"/>
    <n v="32.937559999999998"/>
    <n v="0"/>
    <n v="0"/>
    <n v="0"/>
    <n v="0"/>
    <n v="0"/>
    <n v="0"/>
    <n v="0"/>
    <s v="Automoviles Turistas"/>
    <s v="Automóviles"/>
    <s v="Automóviles"/>
    <x v="12"/>
    <x v="1"/>
    <n v="1046151.0540700001"/>
    <n v="835205.63911999995"/>
    <n v="770211891.61088026"/>
    <n v="686509089.51392007"/>
    <n v="736376107.87258017"/>
    <n v="657385268.86126006"/>
    <n v="1588548.4696399998"/>
    <n v="1271754.1878799999"/>
    <n v="828130.02439999999"/>
    <n v="647638.39746000012"/>
    <n v="29553.49451"/>
    <n v="22590.777429999998"/>
    <n v="3.6024459494754238E-3"/>
    <m/>
    <m/>
    <m/>
    <n v="0.1936373378134226"/>
    <m/>
    <n v="5.470204305330734E-3"/>
    <m/>
    <n v="7.4299813627016185E-6"/>
    <n v="7.7713819593264526E-6"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12"/>
    <x v="29"/>
  </r>
  <r>
    <n v="2025"/>
    <n v="9"/>
    <n v="80"/>
    <x v="73"/>
    <s v="Automoviles"/>
    <n v="52"/>
    <s v="41cfc0d1f2d127b04555b7246d84019b4d27710a3f3aff6e7764375b1e06e05d"/>
    <s v="1fdf26a6fd55ee3b01ed15163fbd21c844fce1e79898ad2d3ed4519ab872f9ee"/>
    <x v="45"/>
    <n v="29553.49451"/>
    <n v="22590.777429999998"/>
    <n v="36632.853019999995"/>
    <n v="29028.201219999995"/>
    <n v="10932.945320000003"/>
    <n v="15721.966240000002"/>
    <n v="14751.32905"/>
    <n v="21625.267670000001"/>
    <n v="35081594.755000003"/>
    <n v="34439164.060000002"/>
    <n v="141.197"/>
    <n v="136.08000000000001"/>
    <n v="0"/>
    <n v="69.672409999999999"/>
    <n v="10932.945320000001"/>
    <n v="15721.96624"/>
    <n v="27734.024300000001"/>
    <n v="20800.49754"/>
    <n v="0"/>
    <n v="0"/>
    <n v="0"/>
    <n v="0"/>
    <n v="0"/>
    <n v="0"/>
    <s v="Automoviles"/>
    <s v="Totales"/>
    <s v="Automoviles Total"/>
    <x v="11"/>
    <x v="1"/>
    <n v="1046151.0540700001"/>
    <n v="835205.63911999995"/>
    <n v="770211891.61088026"/>
    <n v="686509089.51392007"/>
    <n v="736376107.87258017"/>
    <n v="657385268.86126006"/>
    <n v="155156263.74667996"/>
    <n v="139227565.87292001"/>
    <n v="88685882.672319964"/>
    <n v="83821223.317339987"/>
    <n v="29553.49451"/>
    <n v="22590.777429999998"/>
    <n v="1.9047567785114565E-2"/>
    <n v="1.6225793569227331E-2"/>
    <n v="6962.7170800000022"/>
    <n v="30.821060061234039"/>
    <n v="100"/>
    <n v="100"/>
    <n v="2.8249739265685925"/>
    <n v="2.7048161999723064"/>
    <n v="3.8370602728801753E-3"/>
    <n v="4.0133695531460439E-3"/>
    <n v="3.2906741913636284E-3"/>
    <n v="3.436459333676937E-3"/>
    <m/>
    <m/>
    <m/>
    <n v="0"/>
    <m/>
    <n v="0"/>
    <m/>
    <n v="0"/>
    <m/>
    <n v="-30.460699678998914"/>
    <n v="36.993748121057656"/>
    <n v="69.594622357359043"/>
    <n v="1.2327717772619429E-2"/>
    <n v="-30.460699678998925"/>
    <n v="33.33346592631554"/>
    <n v="39.420695683172099"/>
    <n v="75.584568156440355"/>
    <s v="Resto"/>
    <n v="2024"/>
    <n v="3"/>
    <d v="2025-11-04T00:00:00"/>
    <x v="11"/>
    <x v="45"/>
  </r>
  <r>
    <n v="2025"/>
    <n v="9"/>
    <n v="80"/>
    <x v="73"/>
    <s v="Camiones"/>
    <n v="52"/>
    <s v="41cfc0d1f2d127b04555b7246d84019b4d27710a3f3aff6e7764375b1e06e05d"/>
    <s v="1fdf26a6fd55ee3b01ed15163fbd21c844fce1e79898ad2d3ed4519ab872f9ee"/>
    <x v="9"/>
    <n v="9213.5132599999997"/>
    <n v="2913.6025299999997"/>
    <n v="12629.31834"/>
    <n v="4200.4333999999999"/>
    <n v="1158.65823"/>
    <n v="4502.230520000001"/>
    <n v="1223.5891899999995"/>
    <n v="5194.2194499999996"/>
    <n v="35081594.755000003"/>
    <n v="34439164.060000002"/>
    <n v="141.197"/>
    <n v="136.08000000000001"/>
    <n v="0"/>
    <n v="69.672409999999999"/>
    <n v="1158.65823"/>
    <n v="4502.2305199999992"/>
    <n v="9929.7796899999994"/>
    <n v="3054.7125000000001"/>
    <n v="0"/>
    <n v="0"/>
    <n v="0"/>
    <n v="0"/>
    <n v="0"/>
    <n v="0"/>
    <s v="Camiones"/>
    <s v="Automóviles"/>
    <s v="Automóviles"/>
    <x v="10"/>
    <x v="1"/>
    <n v="1046151.0540700001"/>
    <n v="835205.63911999995"/>
    <n v="770211891.61088026"/>
    <n v="686509089.51392007"/>
    <n v="736376107.87258017"/>
    <n v="657385268.86126006"/>
    <n v="53875874.311059996"/>
    <n v="49568265.397800006"/>
    <n v="30548482.174040005"/>
    <n v="28997259.902610004"/>
    <n v="29553.49451"/>
    <n v="22590.777429999998"/>
    <n v="1.7101371212659075E-2"/>
    <n v="5.8779594295210388E-3"/>
    <n v="6299.9107299999996"/>
    <n v="216.22409594763775"/>
    <n v="31.175715132037695"/>
    <n v="12.897309705379181"/>
    <n v="0.8807058239013642"/>
    <n v="0.34884852227169666"/>
    <n v="1.1962309801177115E-3"/>
    <n v="1.2511966590847449E-3"/>
    <n v="4.2440844185514918E-4"/>
    <n v="4.4321080316372436E-4"/>
    <m/>
    <m/>
    <m/>
    <n v="0"/>
    <m/>
    <n v="0"/>
    <m/>
    <n v="0"/>
    <m/>
    <n v="-74.264795530727284"/>
    <n v="12.575639686006163"/>
    <n v="154.52452672053388"/>
    <n v="3.7928504054601567E-3"/>
    <n v="-74.264795530727284"/>
    <n v="225.06429623082366"/>
    <n v="11.668519002157238"/>
    <n v="147.38639135434181"/>
    <s v="Resto"/>
    <n v="2024"/>
    <n v="3"/>
    <d v="2025-11-04T00:00:00"/>
    <x v="10"/>
    <x v="9"/>
  </r>
  <r>
    <n v="2025"/>
    <n v="9"/>
    <n v="80"/>
    <x v="73"/>
    <s v="Otros Automoviles y Obligatorios"/>
    <n v="52"/>
    <s v="41cfc0d1f2d127b04555b7246d84019b4d27710a3f3aff6e7764375b1e06e05d"/>
    <s v="1fdf26a6fd55ee3b01ed15163fbd21c844fce1e79898ad2d3ed4519ab872f9ee"/>
    <x v="27"/>
    <n v="4.7243199999999996"/>
    <n v="6.7205399999999997"/>
    <n v="4.7243199999999987"/>
    <n v="6.7205399999999997"/>
    <n v="382.24645000000004"/>
    <n v="73.735370000000003"/>
    <n v="434.45626000000004"/>
    <n v="205.93579999999997"/>
    <n v="35081594.755000003"/>
    <n v="34439164.060000002"/>
    <n v="141.197"/>
    <n v="136.08000000000001"/>
    <n v="0"/>
    <n v="0"/>
    <n v="382.24645000000004"/>
    <n v="73.735369999999989"/>
    <n v="-246.22223000000002"/>
    <n v="-260.29277999999999"/>
    <n v="0"/>
    <n v="0"/>
    <n v="0"/>
    <n v="0"/>
    <n v="0"/>
    <n v="0"/>
    <s v="Otros Automoviles y Obligatorios"/>
    <s v="Automóviles"/>
    <s v="Automóviles"/>
    <x v="9"/>
    <x v="1"/>
    <n v="1046151.0540700001"/>
    <n v="835205.63911999995"/>
    <n v="770211891.61088026"/>
    <n v="686509089.51392007"/>
    <n v="736376107.87258017"/>
    <n v="657385268.86126006"/>
    <n v="4946161.87481"/>
    <n v="3140508.06599"/>
    <n v="2334470.5214099996"/>
    <n v="1827367.6446699991"/>
    <n v="29553.49451"/>
    <n v="22590.777429999998"/>
    <n v="9.5514868287271287E-5"/>
    <n v="2.1399531091098936E-4"/>
    <n v="-1.9962200000000001"/>
    <n v="-29.703267892163431"/>
    <n v="1.5985656107102442E-2"/>
    <n v="2.974904259414856E-2"/>
    <n v="4.5159061701656385E-4"/>
    <n v="8.0465692342319203E-4"/>
    <n v="6.1337925984487128E-7"/>
    <n v="6.4156345507308054E-7"/>
    <n v="9.7894406682341982E-7"/>
    <n v="1.0223137509061457E-6"/>
    <m/>
    <m/>
    <m/>
    <n v="0"/>
    <m/>
    <n v="0"/>
    <m/>
    <n v="0"/>
    <m/>
    <n v="418.40310830473896"/>
    <n v="8091.0363819555005"/>
    <n v="1097.1643647683075"/>
    <n v="1.6374010573032491E-2"/>
    <n v="418.40310830473913"/>
    <n v="-5.4056628078581248"/>
    <n v="-155.2444919372227"/>
    <n v="-28.327858344745476"/>
    <s v="Resto"/>
    <n v="2024"/>
    <n v="3"/>
    <d v="2025-11-04T00:00:00"/>
    <x v="9"/>
    <x v="27"/>
  </r>
  <r>
    <n v="2025"/>
    <n v="9"/>
    <n v="80"/>
    <x v="73"/>
    <s v="Automoviles Residentes"/>
    <n v="52"/>
    <s v="41cfc0d1f2d127b04555b7246d84019b4d27710a3f3aff6e7764375b1e06e05d"/>
    <s v="1fdf26a6fd55ee3b01ed15163fbd21c844fce1e79898ad2d3ed4519ab872f9ee"/>
    <x v="31"/>
    <n v="20278.030329999998"/>
    <n v="19670.45436"/>
    <n v="23941.583759999998"/>
    <n v="24821.047279999999"/>
    <n v="9392.0406400000011"/>
    <n v="11146.000349999998"/>
    <n v="13093.283599999999"/>
    <n v="16225.112419999999"/>
    <n v="35081594.755000003"/>
    <n v="34439164.060000002"/>
    <n v="141.197"/>
    <n v="136.08000000000001"/>
    <n v="0"/>
    <n v="0"/>
    <n v="9392.0406400000011"/>
    <n v="11146.00035"/>
    <n v="18017.529280000002"/>
    <n v="18006.077819999999"/>
    <n v="0"/>
    <n v="0"/>
    <n v="0"/>
    <n v="0"/>
    <n v="0"/>
    <n v="0"/>
    <s v="Automoviles Residentes"/>
    <s v="Automóviles"/>
    <s v="Automóviles"/>
    <x v="13"/>
    <x v="1"/>
    <n v="1046151.0540700001"/>
    <n v="835205.63911999995"/>
    <n v="770211891.61088026"/>
    <n v="686509089.51392007"/>
    <n v="736376107.87258017"/>
    <n v="657385268.86126006"/>
    <n v="94745679.091170013"/>
    <n v="85247038.221249983"/>
    <n v="54974799.952469975"/>
    <n v="52348957.372600004"/>
    <n v="29553.49451"/>
    <n v="22590.777429999998"/>
    <n v="2.1402591151927098E-2"/>
    <n v="2.3074648422326819E-2"/>
    <n v="607.57596999999805"/>
    <n v="3.0887744577751564"/>
    <n v="68.614661874041772"/>
    <n v="87.072941252026666"/>
    <n v="1.9383463077448808"/>
    <n v="2.3551630207771868"/>
    <n v="2.6327859321399164E-3"/>
    <n v="2.753759948646899E-3"/>
    <n v="2.865286805441656E-3"/>
    <n v="2.9922262167623066E-3"/>
    <m/>
    <m/>
    <m/>
    <n v="0"/>
    <m/>
    <n v="0"/>
    <m/>
    <n v="0"/>
    <m/>
    <n v="-15.736225147346216"/>
    <n v="46.316335892372649"/>
    <n v="56.663664936309068"/>
    <n v="1.7084265241747412E-2"/>
    <n v="-15.736225147346229"/>
    <n v="6.3597748018651146E-2"/>
    <n v="52.127239501286383"/>
    <n v="61.901322772357105"/>
    <s v="Resto"/>
    <n v="2024"/>
    <n v="3"/>
    <d v="2025-11-04T00:00:00"/>
    <x v="13"/>
    <x v="31"/>
  </r>
  <r>
    <n v="2025"/>
    <n v="9"/>
    <n v="80"/>
    <x v="73"/>
    <s v="Miscelaneos"/>
    <n v="52"/>
    <s v="41cfc0d1f2d127b04555b7246d84019b4d27710a3f3aff6e7764375b1e06e05d"/>
    <s v="1fdf26a6fd55ee3b01ed15163fbd21c844fce1e79898ad2d3ed4519ab872f9ee"/>
    <x v="15"/>
    <n v="17206.929359999998"/>
    <n v="14910.466"/>
    <n v="22743.925430000003"/>
    <n v="19427.303480000002"/>
    <n v="-2429.6571200000003"/>
    <n v="8044.0573900000036"/>
    <n v="2389.8386099999993"/>
    <n v="11487.025840000004"/>
    <n v="35081594.755000003"/>
    <n v="34439164.060000002"/>
    <n v="141.197"/>
    <n v="136.08000000000001"/>
    <n v="0"/>
    <n v="0"/>
    <n v="-2548.21533"/>
    <n v="7938.1432800000002"/>
    <n v="9377.5953800000007"/>
    <n v="9428.9939100000011"/>
    <n v="0"/>
    <n v="0"/>
    <n v="0"/>
    <n v="0"/>
    <n v="0"/>
    <n v="0"/>
    <s v="Miscelaneos"/>
    <s v="Daños Sin Autos"/>
    <s v="Diversos"/>
    <x v="8"/>
    <x v="1"/>
    <n v="1046151.0540700001"/>
    <n v="835205.63911999995"/>
    <n v="770211891.61088026"/>
    <n v="686509089.51392007"/>
    <n v="736376107.87258017"/>
    <n v="657385268.86126006"/>
    <n v="14354404.674479999"/>
    <n v="10957933.478320003"/>
    <n v="2576722.12989"/>
    <n v="2337530.29054"/>
    <n v="44659.293659999996"/>
    <n v="42228.309079999999"/>
    <n v="0.11987212113778124"/>
    <n v="0.13607005398873778"/>
    <n v="2296.4633599999979"/>
    <n v="15.401687378516527"/>
    <n v="38.529336113105018"/>
    <n v="35.309171323324037"/>
    <n v="1.6447844021240787"/>
    <n v="1.785244890792423"/>
    <n v="2.2340513756561333E-3"/>
    <n v="2.3367039174738437E-3"/>
    <n v="2.1719255036458866E-3"/>
    <n v="2.2681472655796345E-3"/>
    <m/>
    <m/>
    <m/>
    <n v="0"/>
    <m/>
    <n v="0"/>
    <m/>
    <n v="0"/>
    <m/>
    <n v="-130.20437326840107"/>
    <n v="-14.12022487665981"/>
    <n v="53.949067654894243"/>
    <n v="-9.4292554552776783E-2"/>
    <n v="-132.10089866253963"/>
    <n v="-0.5451114985395078"/>
    <n v="-27.173440810153615"/>
    <n v="84.188656348384455"/>
    <s v="Resto"/>
    <n v="2024"/>
    <n v="3"/>
    <d v="2025-11-04T00:00:00"/>
    <x v="8"/>
    <x v="15"/>
  </r>
  <r>
    <n v="2025"/>
    <n v="9"/>
    <n v="80"/>
    <x v="73"/>
    <s v="Tecnicos"/>
    <n v="52"/>
    <s v="41cfc0d1f2d127b04555b7246d84019b4d27710a3f3aff6e7764375b1e06e05d"/>
    <s v="1fdf26a6fd55ee3b01ed15163fbd21c844fce1e79898ad2d3ed4519ab872f9ee"/>
    <x v="45"/>
    <n v="27452.364300000001"/>
    <n v="27317.843079999999"/>
    <n v="41348.028320000005"/>
    <n v="43478.946459999999"/>
    <n v="5206.6033800000014"/>
    <n v="4432.7459499999995"/>
    <n v="5907.3999800000011"/>
    <n v="7451.4432000000006"/>
    <n v="35081594.755000003"/>
    <n v="34439164.060000002"/>
    <n v="141.197"/>
    <n v="136.08000000000001"/>
    <n v="0"/>
    <n v="0"/>
    <n v="3421.3208999999997"/>
    <n v="2225.8115699999998"/>
    <n v="13853.845230000001"/>
    <n v="12732.153390000001"/>
    <n v="0"/>
    <n v="0"/>
    <n v="0"/>
    <n v="0"/>
    <n v="0"/>
    <n v="0"/>
    <s v="Tecnicos"/>
    <s v="Daños Sin Autos"/>
    <s v="Diversos"/>
    <x v="7"/>
    <x v="1"/>
    <n v="1046151.0540700001"/>
    <n v="835205.63911999995"/>
    <n v="770211891.61088026"/>
    <n v="686509089.51392007"/>
    <n v="736376107.87258017"/>
    <n v="657385268.86126006"/>
    <n v="14178888.769369997"/>
    <n v="13386827.930269996"/>
    <n v="4549067.9512800006"/>
    <n v="4465912.8475300027"/>
    <n v="44659.293659999996"/>
    <n v="42228.309079999999"/>
    <n v="0.19361435685498912"/>
    <n v="0.20406509460116018"/>
    <n v="134.52122000000236"/>
    <n v="0.49242987305424535"/>
    <n v="61.470663886894997"/>
    <n v="64.690828676675963"/>
    <n v="2.6241300616386041"/>
    <n v="3.2707924612174524"/>
    <n v="3.5642612895243693E-3"/>
    <n v="3.7280357152421708E-3"/>
    <n v="3.9792398232253974E-3"/>
    <n v="4.1555301546870194E-3"/>
    <m/>
    <m/>
    <m/>
    <n v="0"/>
    <m/>
    <n v="0"/>
    <m/>
    <n v="0"/>
    <m/>
    <n v="17.457743771668266"/>
    <n v="18.965956167207068"/>
    <n v="16.226559091868097"/>
    <n v="0.1144542890051793"/>
    <n v="53.711165226803082"/>
    <n v="8.8099145968583148"/>
    <n v="24.695821580215526"/>
    <n v="17.481815540709565"/>
    <s v="Resto"/>
    <n v="2024"/>
    <n v="3"/>
    <d v="2025-11-04T00:00:00"/>
    <x v="7"/>
    <x v="45"/>
  </r>
  <r>
    <n v="2025"/>
    <n v="9"/>
    <n v="80"/>
    <x v="73"/>
    <s v="Diversos"/>
    <n v="52"/>
    <s v="41cfc0d1f2d127b04555b7246d84019b4d27710a3f3aff6e7764375b1e06e05d"/>
    <s v="1fdf26a6fd55ee3b01ed15163fbd21c844fce1e79898ad2d3ed4519ab872f9ee"/>
    <x v="39"/>
    <n v="44659.293659999996"/>
    <n v="42228.309079999999"/>
    <n v="64091.953750000001"/>
    <n v="62906.249940000009"/>
    <n v="2776.9462600000002"/>
    <n v="12476.803340000004"/>
    <n v="8297.2385900000008"/>
    <n v="18938.469040000007"/>
    <n v="35081594.755000003"/>
    <n v="34439164.060000002"/>
    <n v="141.197"/>
    <n v="136.08000000000001"/>
    <n v="0"/>
    <n v="0"/>
    <n v="873.10556999999994"/>
    <n v="10163.95485"/>
    <n v="23231.440609999998"/>
    <n v="22161.147300000001"/>
    <n v="0"/>
    <n v="0"/>
    <n v="0"/>
    <n v="0"/>
    <n v="0"/>
    <n v="0"/>
    <s v="Diversos"/>
    <s v="Daños Sin Autos"/>
    <s v="Diversos"/>
    <x v="6"/>
    <x v="1"/>
    <n v="1046151.0540700001"/>
    <n v="835205.63911999995"/>
    <n v="770211891.61088026"/>
    <n v="686509089.51392007"/>
    <n v="736376107.87258017"/>
    <n v="657385268.86126006"/>
    <n v="28533293.443849999"/>
    <n v="24344761.40859"/>
    <n v="7125790.0811699983"/>
    <n v="6803443.1380700013"/>
    <n v="44659.293659999996"/>
    <n v="42228.309079999999"/>
    <n v="0.15651643490746686"/>
    <n v="0.17345953148302298"/>
    <n v="2430.9845799999966"/>
    <n v="5.7567651486934546"/>
    <n v="100"/>
    <n v="100"/>
    <n v="4.2689144637626821"/>
    <n v="5.0560373520098754"/>
    <n v="5.7983126651805026E-3"/>
    <n v="6.0647396327160137E-3"/>
    <n v="6.1511653268712845E-3"/>
    <n v="6.4236774202666548E-3"/>
    <m/>
    <m/>
    <m/>
    <n v="0"/>
    <m/>
    <n v="0"/>
    <m/>
    <n v="0"/>
    <m/>
    <n v="-77.743127110954362"/>
    <n v="6.2180702658251592"/>
    <n v="29.546064267842581"/>
    <n v="3.8970362982458887E-2"/>
    <n v="-91.409785040515018"/>
    <n v="4.8295934118898209"/>
    <n v="3.7582928439839014"/>
    <n v="45.863847716945592"/>
    <s v="Resto"/>
    <n v="2024"/>
    <n v="3"/>
    <d v="2025-11-04T00:00:00"/>
    <x v="6"/>
    <x v="39"/>
  </r>
  <r>
    <n v="2025"/>
    <n v="9"/>
    <n v="80"/>
    <x v="73"/>
    <s v="RC General"/>
    <n v="52"/>
    <s v="41cfc0d1f2d127b04555b7246d84019b4d27710a3f3aff6e7764375b1e06e05d"/>
    <s v="1fdf26a6fd55ee3b01ed15163fbd21c844fce1e79898ad2d3ed4519ab872f9ee"/>
    <x v="34"/>
    <n v="51979.080990000002"/>
    <n v="43267.447619999999"/>
    <n v="64609.107130000004"/>
    <n v="56588.064709999999"/>
    <n v="-3193.3272700000007"/>
    <n v="-7448.0525499999985"/>
    <n v="14033.748470000002"/>
    <n v="-405.78900999999655"/>
    <n v="35081594.755000003"/>
    <n v="34439164.060000002"/>
    <n v="141.197"/>
    <n v="136.08000000000001"/>
    <n v="0"/>
    <n v="0"/>
    <n v="2122.9925899999998"/>
    <n v="-8490.1470300000001"/>
    <n v="14584.14885"/>
    <n v="13293.6477"/>
    <n v="0"/>
    <n v="0"/>
    <n v="0"/>
    <n v="0"/>
    <n v="0"/>
    <n v="0"/>
    <s v="RC General"/>
    <s v="Daños Sin Autos"/>
    <s v="Responsabilidad Civil y Riesgos Profesionales"/>
    <x v="21"/>
    <x v="1"/>
    <n v="1046151.0540700001"/>
    <n v="835205.63911999995"/>
    <n v="770211891.61088026"/>
    <n v="686509089.51392007"/>
    <n v="736376107.87258017"/>
    <n v="657385268.86126006"/>
    <n v="12779803.45988"/>
    <n v="11517178.810919996"/>
    <n v="5456545.1292399997"/>
    <n v="4845520.4425199972"/>
    <n v="57102.808149999997"/>
    <n v="47258.106749999999"/>
    <n v="0.40672832843775264"/>
    <n v="0.37567748430697306"/>
    <n v="8711.6333700000032"/>
    <n v="20.134382426508402"/>
    <n v="91.027188809102384"/>
    <n v="91.555609387589357"/>
    <n v="4.968601884763955"/>
    <n v="5.180454440607944"/>
    <n v="6.7486728725113503E-3"/>
    <n v="7.0587679902013156E-3"/>
    <n v="6.3025309177822154E-3"/>
    <n v="6.5817488875205563E-3"/>
    <m/>
    <m/>
    <m/>
    <n v="0"/>
    <m/>
    <n v="0"/>
    <m/>
    <n v="0"/>
    <m/>
    <n v="-57.125339159966025"/>
    <n v="-6.1434854352549042"/>
    <n v="-17.213986402463917"/>
    <n v="-5.8522878384857688E-2"/>
    <n v="-125.00536895884593"/>
    <n v="9.7076527009211979"/>
    <n v="14.556849438628705"/>
    <n v="-63.866195506294332"/>
    <s v="Resto"/>
    <n v="2024"/>
    <n v="3"/>
    <d v="2025-11-04T00:00:00"/>
    <x v="21"/>
    <x v="34"/>
  </r>
  <r>
    <n v="2025"/>
    <n v="9"/>
    <n v="80"/>
    <x v="73"/>
    <s v="Responsabilidad Civil y Riesgos Profesionales"/>
    <n v="52"/>
    <s v="41cfc0d1f2d127b04555b7246d84019b4d27710a3f3aff6e7764375b1e06e05d"/>
    <s v="1fdf26a6fd55ee3b01ed15163fbd21c844fce1e79898ad2d3ed4519ab872f9ee"/>
    <x v="31"/>
    <n v="57102.808149999997"/>
    <n v="47258.106749999999"/>
    <n v="71374.635160000005"/>
    <n v="60586.813019999994"/>
    <n v="-2857.9460899999995"/>
    <n v="-7471.2676100000008"/>
    <n v="14369.012240000002"/>
    <n v="8409.0309800000014"/>
    <n v="35081594.755000003"/>
    <n v="34439164.060000002"/>
    <n v="141.197"/>
    <n v="136.08000000000001"/>
    <n v="0"/>
    <n v="0"/>
    <n v="2458.3737700000001"/>
    <n v="-8513.3620900000005"/>
    <n v="14737.05077"/>
    <n v="12820.47523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046151.0540700001"/>
    <n v="835205.63911999995"/>
    <n v="770211891.61088026"/>
    <n v="686509089.51392007"/>
    <n v="736376107.87258017"/>
    <n v="657385268.86126006"/>
    <n v="16329723.705329999"/>
    <n v="14886594.835909994"/>
    <n v="6466126.8833499998"/>
    <n v="5654617.5786299994"/>
    <n v="57102.808149999997"/>
    <n v="47258.106749999999"/>
    <n v="0.34968630933640182"/>
    <n v="0.3174541073422798"/>
    <n v="9844.7013999999981"/>
    <n v="20.831772741297971"/>
    <n v="100"/>
    <n v="100"/>
    <n v="5.4583712292640998"/>
    <n v="5.6582600184300347"/>
    <n v="7.4139089219423509E-3"/>
    <n v="7.7545710051582584E-3"/>
    <n v="6.8838282656185816E-3"/>
    <n v="7.1887991697565309E-3"/>
    <m/>
    <m/>
    <m/>
    <n v="0"/>
    <m/>
    <n v="0"/>
    <m/>
    <n v="0"/>
    <m/>
    <n v="-61.74750739520092"/>
    <n v="-5.0049133879591867"/>
    <n v="-15.80949412451865"/>
    <n v="-4.4198731969814706E-2"/>
    <n v="-128.87664995346157"/>
    <n v="14.949333044341451"/>
    <n v="16.681585809587329"/>
    <n v="-66.404419003740784"/>
    <s v="Resto"/>
    <n v="2024"/>
    <n v="3"/>
    <d v="2025-11-04T00:00:00"/>
    <x v="22"/>
    <x v="31"/>
  </r>
  <r>
    <n v="2025"/>
    <n v="9"/>
    <n v="80"/>
    <x v="73"/>
    <s v="RC Otros"/>
    <n v="52"/>
    <s v="41cfc0d1f2d127b04555b7246d84019b4d27710a3f3aff6e7764375b1e06e05d"/>
    <s v="1fdf26a6fd55ee3b01ed15163fbd21c844fce1e79898ad2d3ed4519ab872f9ee"/>
    <x v="4"/>
    <n v="5123.7271600000004"/>
    <n v="3990.65913"/>
    <n v="6765.5280300000004"/>
    <n v="3998.7483099999999"/>
    <n v="335.38118000000009"/>
    <n v="-23.215060000000001"/>
    <n v="335.26377000000008"/>
    <n v="8814.8199900000036"/>
    <n v="35081594.755000003"/>
    <n v="34439164.060000002"/>
    <n v="141.197"/>
    <n v="136.08000000000001"/>
    <n v="0"/>
    <n v="0"/>
    <n v="335.38117999999997"/>
    <n v="-23.215060000000001"/>
    <n v="152.90192000000002"/>
    <n v="-473.17246999999998"/>
    <n v="0"/>
    <n v="0"/>
    <n v="0"/>
    <n v="0"/>
    <n v="0"/>
    <n v="0"/>
    <s v="RC Otros"/>
    <s v="Daños Sin Autos"/>
    <s v="Responsabilidad Civil y Riesgos Profesionales"/>
    <x v="33"/>
    <x v="1"/>
    <n v="1046151.0540700001"/>
    <n v="835205.63911999995"/>
    <n v="770211891.61088026"/>
    <n v="686509089.51392007"/>
    <n v="736376107.87258017"/>
    <n v="657385268.86126006"/>
    <n v="1590909.0740200002"/>
    <n v="1370676.1790300002"/>
    <n v="443204.58119"/>
    <n v="743001.8912999999"/>
    <n v="57102.808149999997"/>
    <n v="47258.106749999999"/>
    <n v="0.32206285347616209"/>
    <n v="0.29114528953323671"/>
    <n v="1133.0680300000004"/>
    <n v="28.393004591198956"/>
    <n v="8.9728111908976249"/>
    <n v="8.4443906124106416"/>
    <n v="0.48976934450014531"/>
    <n v="0.47780557782209049"/>
    <n v="6.6523604943100067E-4"/>
    <n v="6.9580301495694252E-4"/>
    <n v="5.8129734783636576E-4"/>
    <n v="6.0705028223597465E-4"/>
    <m/>
    <m/>
    <m/>
    <n v="0"/>
    <m/>
    <n v="0"/>
    <m/>
    <n v="0"/>
    <m/>
    <n v="-1544.6707439050342"/>
    <n v="6.5456486953142141"/>
    <n v="-0.58173497770028781"/>
    <n v="7.5671866725633766E-2"/>
    <n v="-1544.670743905034"/>
    <n v="-132.31420458590924"/>
    <n v="219.34399515715691"/>
    <n v="4.9062575428363369"/>
    <s v="Medianas"/>
    <n v="2024"/>
    <n v="3"/>
    <d v="2025-11-04T00:00:00"/>
    <x v="33"/>
    <x v="4"/>
  </r>
  <r>
    <n v="2025"/>
    <n v="9"/>
    <n v="80"/>
    <x v="73"/>
    <s v="Vida Total"/>
    <n v="52"/>
    <s v="41cfc0d1f2d127b04555b7246d84019b4d27710a3f3aff6e7764375b1e06e05d"/>
    <s v="1fdf26a6fd55ee3b01ed15163fbd21c844fce1e79898ad2d3ed4519ab872f9ee"/>
    <x v="44"/>
    <n v="58373.128479999999"/>
    <n v="62526.049979999996"/>
    <n v="79774.504159999997"/>
    <n v="75744.557769999985"/>
    <n v="56144.423630000005"/>
    <n v="28312.352869999999"/>
    <n v="64642.513459999973"/>
    <n v="44446.06998"/>
    <n v="35081594.755000003"/>
    <n v="34439164.060000002"/>
    <n v="141.197"/>
    <n v="136.08000000000001"/>
    <n v="317.89777000000004"/>
    <n v="723.79143999999997"/>
    <n v="50816.306479999999"/>
    <n v="23208.61563"/>
    <n v="55078.869709999999"/>
    <n v="59637.093529999998"/>
    <n v="22455.171709999999"/>
    <n v="29238.924740000002"/>
    <n v="35917.956770000004"/>
    <n v="33287.125240000001"/>
    <n v="0"/>
    <n v="0"/>
    <s v="Vida Total"/>
    <s v="Totales"/>
    <s v="Vida Total"/>
    <x v="36"/>
    <x v="1"/>
    <n v="1046151.0540700001"/>
    <n v="835205.63911999995"/>
    <n v="770211891.61088026"/>
    <n v="686509089.51392007"/>
    <n v="736376107.87258017"/>
    <n v="657385268.86126006"/>
    <n v="311861035.33652008"/>
    <n v="282737917.87033993"/>
    <n v="162873465.04233998"/>
    <n v="151002766.76715994"/>
    <n v="58373.128479999999"/>
    <n v="62526.049979999996"/>
    <n v="1.8717672894599118E-2"/>
    <n v="2.211449049740603E-2"/>
    <n v="-4152.9214999999967"/>
    <n v="-6.6419060556814014"/>
    <n v="100"/>
    <n v="100"/>
    <n v="5.5797992319466836"/>
    <n v="7.4863060127179564"/>
    <n v="7.5788402017416224E-3"/>
    <n v="7.9270807208346675E-3"/>
    <n v="9.1078255095313164E-3"/>
    <n v="9.5113250846507787E-3"/>
    <n v="7.2003774648440079E-3"/>
    <n v="1.1517295429755112E-2"/>
    <m/>
    <n v="-6783.7530300000035"/>
    <n v="-23.201102948630535"/>
    <n v="2630.8315300000031"/>
    <n v="7.9034506916164204"/>
    <n v="0"/>
    <m/>
    <n v="98.303630531149167"/>
    <n v="96.181967785462106"/>
    <n v="45.280891530899808"/>
    <n v="3.4471191249848411E-2"/>
    <n v="118.95449211677085"/>
    <n v="-7.6432695662926982"/>
    <n v="92.260982746299717"/>
    <n v="38.916409664272251"/>
    <s v="Resto"/>
    <n v="2024"/>
    <n v="3"/>
    <d v="2025-11-04T00:00:00"/>
    <x v="36"/>
    <x v="44"/>
  </r>
  <r>
    <n v="2025"/>
    <n v="9"/>
    <n v="80"/>
    <x v="73"/>
    <s v="Vida Gpo y Col"/>
    <n v="52"/>
    <s v="41cfc0d1f2d127b04555b7246d84019b4d27710a3f3aff6e7764375b1e06e05d"/>
    <s v="1fdf26a6fd55ee3b01ed15163fbd21c844fce1e79898ad2d3ed4519ab872f9ee"/>
    <x v="32"/>
    <n v="58373.128479999999"/>
    <n v="62526.049979999996"/>
    <n v="79774.504160000011"/>
    <n v="75744.557769999999"/>
    <n v="56144.423630000005"/>
    <n v="28312.352869999999"/>
    <n v="64642.513459999987"/>
    <n v="44446.06998"/>
    <n v="35081594.755000003"/>
    <n v="34439164.060000002"/>
    <n v="141.197"/>
    <n v="136.08000000000001"/>
    <n v="317.89777000000004"/>
    <n v="723.79143999999997"/>
    <n v="50816.306479999992"/>
    <n v="23208.61563"/>
    <n v="55078.869709999999"/>
    <n v="59637.093529999998"/>
    <n v="22455.171709999999"/>
    <n v="29238.924740000002"/>
    <n v="35917.956770000004"/>
    <n v="33287.125240000001"/>
    <n v="0"/>
    <n v="0"/>
    <s v="Vida Gpo y Col"/>
    <s v="Vida"/>
    <s v="Vida"/>
    <x v="37"/>
    <x v="1"/>
    <n v="1046151.0540700001"/>
    <n v="835205.63911999995"/>
    <n v="770211891.61088026"/>
    <n v="686509089.51392007"/>
    <n v="736376107.87258017"/>
    <n v="657385268.86126006"/>
    <n v="73920693.182379976"/>
    <n v="70894248.025429994"/>
    <n v="45785142.94049"/>
    <n v="42057026.428480007"/>
    <n v="58373.128479999999"/>
    <n v="62526.049979999996"/>
    <n v="7.8967236327153439E-2"/>
    <n v="8.8196224265714343E-2"/>
    <n v="-4152.9214999999967"/>
    <n v="-6.6419060556814014"/>
    <n v="100"/>
    <n v="100"/>
    <n v="5.5797992319466836"/>
    <n v="7.4863060127179564"/>
    <n v="7.5788402017416224E-3"/>
    <n v="7.9270807208346675E-3"/>
    <n v="9.1078255095313164E-3"/>
    <n v="9.5113250846507787E-3"/>
    <n v="3.0377382493691905E-2"/>
    <n v="4.8589853833461545E-2"/>
    <m/>
    <n v="-6783.7530300000035"/>
    <n v="-23.201102948630535"/>
    <n v="2630.8315300000031"/>
    <n v="7.9034506916164204"/>
    <n v="0"/>
    <m/>
    <n v="98.303630531149167"/>
    <n v="96.181967785462106"/>
    <n v="45.280891530899808"/>
    <n v="0.12262585638964729"/>
    <n v="118.95449211677081"/>
    <n v="-7.6432695662926982"/>
    <n v="92.260982746299703"/>
    <n v="38.916409664272251"/>
    <s v="Resto"/>
    <n v="2024"/>
    <n v="3"/>
    <d v="2025-11-04T00:00:00"/>
    <x v="37"/>
    <x v="32"/>
  </r>
  <r>
    <n v="2025"/>
    <n v="9"/>
    <n v="80"/>
    <x v="73"/>
    <s v="Terremoto y Erupcion Volcanica"/>
    <n v="52"/>
    <s v="41cfc0d1f2d127b04555b7246d84019b4d27710a3f3aff6e7764375b1e06e05d"/>
    <s v="1fdf26a6fd55ee3b01ed15163fbd21c844fce1e79898ad2d3ed4519ab872f9ee"/>
    <x v="6"/>
    <n v="68248.640709999992"/>
    <n v="65551.975709999999"/>
    <n v="122282.65166999999"/>
    <n v="117173.92111"/>
    <n v="-22.859299999999998"/>
    <n v="-785.7201500000001"/>
    <n v="78.780120000000025"/>
    <n v="-796.39701000000002"/>
    <n v="35081594.755000003"/>
    <n v="34439164.060000002"/>
    <n v="141.197"/>
    <n v="136.08000000000001"/>
    <n v="0"/>
    <n v="0"/>
    <n v="-1.52606"/>
    <n v="-14.88644"/>
    <n v="-2.8000000000000003E-4"/>
    <n v="-2.5400000000000002E-3"/>
    <n v="0"/>
    <n v="0"/>
    <n v="0"/>
    <n v="0"/>
    <n v="0"/>
    <n v="0"/>
    <s v="Terremoto y Erupcion Volcanica"/>
    <s v="Daños Sin Autos"/>
    <s v="Riesgos Catastroficos"/>
    <x v="16"/>
    <x v="1"/>
    <n v="1046151.0540700001"/>
    <n v="835205.63911999995"/>
    <n v="770211891.61088026"/>
    <n v="686509089.51392007"/>
    <n v="736376107.87258017"/>
    <n v="657385268.86126006"/>
    <n v="13243395.535650002"/>
    <n v="12054429.980210001"/>
    <n v="689036.33412999962"/>
    <n v="51228.88828999993"/>
    <n v="175058.76777999999"/>
    <n v="174798.46455999999"/>
    <n v="0.51534095259996526"/>
    <n v="0.54379987952659725"/>
    <n v="2696.6649999999936"/>
    <n v="4.1137814242700577"/>
    <n v="38.986131100710978"/>
    <n v="37.501459681014033"/>
    <n v="6.5237845380437127"/>
    <n v="7.8486031031911745"/>
    <n v="8.861021421943973E-3"/>
    <n v="9.2681769520161408E-3"/>
    <n v="9.5485954536179279E-3"/>
    <n v="9.9716222457419592E-3"/>
    <m/>
    <m/>
    <m/>
    <n v="0"/>
    <m/>
    <n v="0"/>
    <m/>
    <n v="0"/>
    <m/>
    <n v="-97.090656259738282"/>
    <n v="-3.3494146934197597E-2"/>
    <n v="-1.1986216151226361"/>
    <n v="-3.3175754118776506E-3"/>
    <n v="-89.74865716719377"/>
    <n v="-88.976377952755897"/>
    <n v="545021.42857142852"/>
    <n v="586080.31496062991"/>
    <s v="Resto"/>
    <n v="2024"/>
    <n v="3"/>
    <d v="2025-11-04T00:00:00"/>
    <x v="16"/>
    <x v="6"/>
  </r>
  <r>
    <n v="2025"/>
    <n v="9"/>
    <n v="80"/>
    <x v="73"/>
    <s v="Huracan y Otros Riesgos Hidrometeorologicos"/>
    <n v="52"/>
    <s v="41cfc0d1f2d127b04555b7246d84019b4d27710a3f3aff6e7764375b1e06e05d"/>
    <s v="1fdf26a6fd55ee3b01ed15163fbd21c844fce1e79898ad2d3ed4519ab872f9ee"/>
    <x v="20"/>
    <n v="106810.12706999999"/>
    <n v="109246.48884999999"/>
    <n v="163346.23178"/>
    <n v="158875.29827999999"/>
    <n v="-1528.2528399999997"/>
    <n v="-14119.469319999997"/>
    <n v="5169.6626200000001"/>
    <n v="322822.03729000007"/>
    <n v="35081594.755000003"/>
    <n v="34439164.060000002"/>
    <n v="141.197"/>
    <n v="136.08000000000001"/>
    <n v="0"/>
    <n v="0"/>
    <n v="-111.94856"/>
    <n v="-377.15755999999999"/>
    <n v="-6.0999999999999997E-4"/>
    <n v="-2.5099999999999996E-3"/>
    <n v="0"/>
    <n v="0"/>
    <n v="0"/>
    <n v="0"/>
    <n v="0"/>
    <n v="0"/>
    <s v="Huracan y Otros Riesgos Hidrometeorologicos"/>
    <s v="Daños Sin Autos"/>
    <s v="Riesgos Catastroficos"/>
    <x v="14"/>
    <x v="1"/>
    <n v="1046151.0540700001"/>
    <n v="835205.63911999995"/>
    <n v="770211891.61088026"/>
    <n v="686509089.51392007"/>
    <n v="736376107.87258017"/>
    <n v="657385268.86126006"/>
    <n v="20015897.230140001"/>
    <n v="17829353.362780001"/>
    <n v="3531534.8595499997"/>
    <n v="3750519.8539799992"/>
    <n v="175058.76777999999"/>
    <n v="174798.46455999999"/>
    <n v="0.53362647620494852"/>
    <n v="0.61273388118527916"/>
    <n v="-2436.3617800000065"/>
    <n v="-2.2301511065909274"/>
    <n v="61.013868899289015"/>
    <n v="62.498540318985974"/>
    <n v="10.209818807184714"/>
    <n v="13.080190522313245"/>
    <n v="1.386762892567253E-2"/>
    <n v="1.4504833322006968E-2"/>
    <n v="1.5913334654804285E-2"/>
    <n v="1.6618335400067547E-2"/>
    <m/>
    <m/>
    <m/>
    <n v="0"/>
    <m/>
    <n v="0"/>
    <m/>
    <n v="0"/>
    <m/>
    <n v="-89.176272809097341"/>
    <n v="-1.4308126784629991"/>
    <n v="-12.924414751110783"/>
    <n v="-4.3274465658105804E-2"/>
    <n v="-70.317826851992578"/>
    <n v="-75.697211155378483"/>
    <n v="18352222.950819675"/>
    <n v="15026197.609561754"/>
    <s v="Resto"/>
    <n v="2024"/>
    <n v="3"/>
    <d v="2025-11-04T00:00:00"/>
    <x v="14"/>
    <x v="20"/>
  </r>
  <r>
    <n v="2025"/>
    <n v="9"/>
    <n v="80"/>
    <x v="73"/>
    <s v="Riesgos Catastroficos"/>
    <n v="52"/>
    <s v="41cfc0d1f2d127b04555b7246d84019b4d27710a3f3aff6e7764375b1e06e05d"/>
    <s v="1fdf26a6fd55ee3b01ed15163fbd21c844fce1e79898ad2d3ed4519ab872f9ee"/>
    <x v="6"/>
    <n v="175058.76777999999"/>
    <n v="174798.46455999999"/>
    <n v="285628.88345000002"/>
    <n v="276049.21938999998"/>
    <n v="-1551.11214"/>
    <n v="-14905.189470000001"/>
    <n v="5248.4427399999986"/>
    <n v="322025.64027999988"/>
    <n v="35081594.755000003"/>
    <n v="34439164.060000002"/>
    <n v="141.197"/>
    <n v="136.08000000000001"/>
    <n v="0"/>
    <n v="0"/>
    <n v="-113.47462"/>
    <n v="-392.04399999999998"/>
    <n v="-8.9000000000000006E-4"/>
    <n v="-5.0499999999999998E-3"/>
    <n v="0"/>
    <n v="0"/>
    <n v="0"/>
    <n v="0"/>
    <n v="0"/>
    <n v="0"/>
    <s v="Riesgos Catastroficos"/>
    <s v="Daños Sin Autos"/>
    <s v="Riesgos Catastroficos"/>
    <x v="15"/>
    <x v="1"/>
    <n v="1046151.0540700001"/>
    <n v="835205.63911999995"/>
    <n v="770211891.61088026"/>
    <n v="686509089.51392007"/>
    <n v="736376107.87258017"/>
    <n v="657385268.86126006"/>
    <n v="33259292.609760001"/>
    <n v="29883949.022059996"/>
    <n v="4197920.345660001"/>
    <n v="3819120.5799400005"/>
    <n v="175058.76777999999"/>
    <n v="174798.46455999999"/>
    <n v="0.52634543324180227"/>
    <n v="0.58492424957279143"/>
    <n v="260.3032200000016"/>
    <n v="0.14891619366064202"/>
    <n v="100"/>
    <n v="100"/>
    <n v="16.733603345228428"/>
    <n v="20.928793625504419"/>
    <n v="2.2728650347616505E-2"/>
    <n v="2.377301027402311E-2"/>
    <n v="2.5461930108422209E-2"/>
    <n v="2.6589957645809507E-2"/>
    <m/>
    <m/>
    <m/>
    <n v="0"/>
    <m/>
    <n v="0"/>
    <m/>
    <n v="0"/>
    <m/>
    <n v="-89.593475862068331"/>
    <n v="-0.88605224386665105"/>
    <n v="-8.5270711659390805"/>
    <n v="-3.6949537206050362E-2"/>
    <n v="-71.055641713685191"/>
    <n v="-82.376237623762378"/>
    <n v="12749957.303370785"/>
    <n v="7763247.5247524753"/>
    <s v="Resto"/>
    <n v="2024"/>
    <n v="3"/>
    <d v="2025-11-04T00:00:00"/>
    <x v="15"/>
    <x v="6"/>
  </r>
  <r>
    <n v="2025"/>
    <n v="9"/>
    <n v="80"/>
    <x v="73"/>
    <s v="MyT Carga"/>
    <n v="52"/>
    <s v="41cfc0d1f2d127b04555b7246d84019b4d27710a3f3aff6e7764375b1e06e05d"/>
    <s v="1fdf26a6fd55ee3b01ed15163fbd21c844fce1e79898ad2d3ed4519ab872f9ee"/>
    <x v="4"/>
    <n v="554477.26279999991"/>
    <n v="398401.85285000002"/>
    <n v="613987.31057999993"/>
    <n v="541917.9066000001"/>
    <n v="241882.9322499999"/>
    <n v="183619.68126000007"/>
    <n v="351786.69079000002"/>
    <n v="297556.03036000009"/>
    <n v="35081594.755000003"/>
    <n v="34439164.060000002"/>
    <n v="141.197"/>
    <n v="136.08000000000001"/>
    <n v="1645.75614"/>
    <n v="1461.37976"/>
    <n v="12595.19448"/>
    <n v="7833.7064199999995"/>
    <n v="44684.558709999998"/>
    <n v="52605.629799999995"/>
    <n v="0"/>
    <n v="0"/>
    <n v="0"/>
    <n v="0"/>
    <n v="0"/>
    <n v="0"/>
    <s v="MyT Carga"/>
    <s v="Daños Sin Autos"/>
    <s v="Maritimo y Transportes"/>
    <x v="17"/>
    <x v="1"/>
    <n v="1046151.0540700001"/>
    <n v="835205.63911999995"/>
    <n v="770211891.61088026"/>
    <n v="686509089.51392007"/>
    <n v="736376107.87258017"/>
    <n v="657385268.86126006"/>
    <n v="10487824.847170001"/>
    <n v="8966667.9990099985"/>
    <n v="6063107.107259999"/>
    <n v="5296850.8747799993"/>
    <n v="554477.26279999991"/>
    <n v="398401.85285000002"/>
    <n v="5.2868661603327416"/>
    <n v="4.4431426801347751"/>
    <n v="156075.40994999988"/>
    <n v="39.175372512326881"/>
    <n v="100"/>
    <n v="100"/>
    <n v="53.001644518048607"/>
    <n v="47.701049201460052"/>
    <n v="7.1990223578647122E-2"/>
    <n v="7.5298106072711507E-2"/>
    <n v="5.8033004797079499E-2"/>
    <n v="6.0604012855372029E-2"/>
    <m/>
    <m/>
    <m/>
    <n v="0"/>
    <m/>
    <n v="0"/>
    <m/>
    <n v="0"/>
    <m/>
    <n v="31.730395451183014"/>
    <n v="43.62359802249405"/>
    <n v="46.089063077006735"/>
    <n v="3.9894220565618559"/>
    <n v="60.78205902436666"/>
    <n v="-15.057458907183353"/>
    <n v="28.186905820737824"/>
    <n v="14.891384153716567"/>
    <s v="Medianas"/>
    <n v="2024"/>
    <n v="3"/>
    <d v="2025-11-04T00:00:00"/>
    <x v="17"/>
    <x v="4"/>
  </r>
  <r>
    <n v="2025"/>
    <n v="9"/>
    <n v="80"/>
    <x v="73"/>
    <s v="Maritimo y Transportes"/>
    <n v="52"/>
    <s v="41cfc0d1f2d127b04555b7246d84019b4d27710a3f3aff6e7764375b1e06e05d"/>
    <s v="1fdf26a6fd55ee3b01ed15163fbd21c844fce1e79898ad2d3ed4519ab872f9ee"/>
    <x v="10"/>
    <n v="554477.26279999991"/>
    <n v="398401.85285000002"/>
    <n v="613987.31057999982"/>
    <n v="541917.9066000001"/>
    <n v="241882.9322499999"/>
    <n v="183619.68126000007"/>
    <n v="351786.69078999996"/>
    <n v="297556.03036000009"/>
    <n v="35081594.755000003"/>
    <n v="34439164.060000002"/>
    <n v="141.197"/>
    <n v="136.08000000000001"/>
    <n v="1645.75614"/>
    <n v="1461.37976"/>
    <n v="12595.19448"/>
    <n v="7833.7064199999995"/>
    <n v="44684.558709999998"/>
    <n v="52605.629799999995"/>
    <n v="0"/>
    <n v="0"/>
    <n v="0"/>
    <n v="0"/>
    <n v="0"/>
    <n v="0"/>
    <s v="Maritimo y Transportes"/>
    <s v="Daños Sin Autos"/>
    <s v="Maritimo y Transportes"/>
    <x v="19"/>
    <x v="1"/>
    <n v="1046151.0540700001"/>
    <n v="835205.63911999995"/>
    <n v="770211891.61088026"/>
    <n v="686509089.51392007"/>
    <n v="736376107.87258017"/>
    <n v="657385268.86126006"/>
    <n v="19761447.802860003"/>
    <n v="14710203.640279999"/>
    <n v="2527791.244059999"/>
    <n v="11141291.585630003"/>
    <n v="554477.26279999991"/>
    <n v="398401.85285000002"/>
    <n v="2.8058534391379584"/>
    <n v="2.7083367612878044"/>
    <n v="156075.40994999988"/>
    <n v="39.175372512326881"/>
    <n v="100"/>
    <n v="100"/>
    <n v="53.001644518048607"/>
    <n v="47.701049201460052"/>
    <n v="7.1990223578647122E-2"/>
    <n v="7.5298106072711507E-2"/>
    <n v="5.8033004797079499E-2"/>
    <n v="6.0604012855372029E-2"/>
    <m/>
    <m/>
    <m/>
    <n v="0"/>
    <m/>
    <n v="0"/>
    <m/>
    <n v="0"/>
    <m/>
    <n v="31.730395451183014"/>
    <n v="43.62359802249405"/>
    <n v="46.089063077006735"/>
    <n v="9.5689441451462915"/>
    <n v="60.78205902436666"/>
    <n v="-15.057458907183353"/>
    <n v="28.186905820737824"/>
    <n v="14.891384153716567"/>
    <s v="Medianas"/>
    <n v="2024"/>
    <n v="3"/>
    <d v="2025-11-04T00:00:00"/>
    <x v="19"/>
    <x v="10"/>
  </r>
  <r>
    <n v="2025"/>
    <n v="9"/>
    <n v="80"/>
    <x v="73"/>
    <s v="Daños"/>
    <n v="52"/>
    <s v="41cfc0d1f2d127b04555b7246d84019b4d27710a3f3aff6e7764375b1e06e05d"/>
    <s v="1fdf26a6fd55ee3b01ed15163fbd21c844fce1e79898ad2d3ed4519ab872f9ee"/>
    <x v="2"/>
    <n v="987777.92559"/>
    <n v="772679.58913999994"/>
    <n v="1235414.3835499999"/>
    <n v="1094257.5219399999"/>
    <n v="347943.9945899999"/>
    <n v="458774.67550000001"/>
    <n v="505942.73076999997"/>
    <n v="949310.34094999998"/>
    <n v="35081594.755000003"/>
    <n v="34439164.060000002"/>
    <n v="141.197"/>
    <n v="136.08000000000001"/>
    <n v="1645.75614"/>
    <n v="1531.0521699999999"/>
    <n v="34143.677979999993"/>
    <n v="57915.143389999997"/>
    <n v="118786.20959999999"/>
    <n v="121725.55878000001"/>
    <n v="0"/>
    <n v="0"/>
    <n v="0"/>
    <n v="0"/>
    <n v="0"/>
    <n v="0"/>
    <s v="Daños"/>
    <s v="Totales"/>
    <s v="Daños Total"/>
    <x v="23"/>
    <x v="1"/>
    <n v="1046151.0540700001"/>
    <n v="835205.63911999995"/>
    <n v="770211891.61088026"/>
    <n v="686509089.51392007"/>
    <n v="736376107.87258017"/>
    <n v="657385268.86126006"/>
    <n v="283175278.75795996"/>
    <n v="248348596.68529999"/>
    <n v="126891670.49083996"/>
    <n v="126522432.59303005"/>
    <n v="987777.92559"/>
    <n v="772679.58913999994"/>
    <n v="0.34882208995167585"/>
    <n v="0.3111270204273055"/>
    <n v="215098.33645000006"/>
    <n v="27.83797313572196"/>
    <n v="100"/>
    <n v="100"/>
    <n v="94.420200768053306"/>
    <n v="92.513693987282039"/>
    <n v="0.12824755581533356"/>
    <n v="0.13414040936821398"/>
    <n v="0.11255198233239599"/>
    <n v="0.11753831820394389"/>
    <m/>
    <m/>
    <m/>
    <n v="0"/>
    <m/>
    <n v="0"/>
    <m/>
    <n v="0"/>
    <m/>
    <n v="-24.157977069944025"/>
    <n v="35.22492106534704"/>
    <n v="59.374504250930293"/>
    <n v="0.2742055433931081"/>
    <n v="-41.045336363795549"/>
    <n v="-2.4147345959712796"/>
    <n v="28.74380628439549"/>
    <n v="47.578457614372184"/>
    <s v="Resto"/>
    <n v="2024"/>
    <n v="3"/>
    <d v="2025-11-04T00:00:00"/>
    <x v="23"/>
    <x v="2"/>
  </r>
  <r>
    <n v="2025"/>
    <n v="9"/>
    <n v="80"/>
    <x v="73"/>
    <s v="Daños Sin Autos"/>
    <n v="52"/>
    <s v="41cfc0d1f2d127b04555b7246d84019b4d27710a3f3aff6e7764375b1e06e05d"/>
    <s v="1fdf26a6fd55ee3b01ed15163fbd21c844fce1e79898ad2d3ed4519ab872f9ee"/>
    <x v="5"/>
    <n v="958224.43107999978"/>
    <n v="750088.81171000004"/>
    <n v="1198781.5305299999"/>
    <n v="1065229.3207200002"/>
    <n v="337011.0492699999"/>
    <n v="443052.70925999997"/>
    <n v="491191.40172000014"/>
    <n v="927685.07327999978"/>
    <n v="35081594.755000003"/>
    <n v="34439164.060000002"/>
    <n v="141.197"/>
    <n v="136.08000000000001"/>
    <n v="1645.75614"/>
    <n v="1461.37976"/>
    <n v="23210.732659999998"/>
    <n v="42193.177149999996"/>
    <n v="91052.185300000012"/>
    <n v="100925.06124"/>
    <n v="0"/>
    <n v="0"/>
    <n v="0"/>
    <n v="0"/>
    <n v="0"/>
    <n v="0"/>
    <s v="Daños Sin Autos"/>
    <s v="Totales"/>
    <s v="Daños Sin Autos Total"/>
    <x v="24"/>
    <x v="1"/>
    <n v="1046151.0540700001"/>
    <n v="835205.63911999995"/>
    <n v="770211891.61088026"/>
    <n v="686509089.51392007"/>
    <n v="736376107.87258017"/>
    <n v="657385268.86126006"/>
    <n v="128019015.01128"/>
    <n v="109121030.81238005"/>
    <n v="38205787.818519995"/>
    <n v="42701209.275690004"/>
    <n v="987777.92559"/>
    <n v="772679.58913999994"/>
    <n v="0.74850164328757629"/>
    <n v="0.68739161106320912"/>
    <n v="208135.61936999974"/>
    <n v="27.748130104154821"/>
    <n v="97.00808311824261"/>
    <n v="97.076307210969077"/>
    <n v="91.595226841484703"/>
    <n v="89.808877787309754"/>
    <n v="0.12441049554245336"/>
    <n v="0.1301270398150679"/>
    <n v="0.10926130814103238"/>
    <n v="0.11410185887026697"/>
    <m/>
    <m/>
    <m/>
    <n v="0"/>
    <m/>
    <n v="0"/>
    <m/>
    <n v="0"/>
    <m/>
    <n v="-23.934321531881398"/>
    <n v="35.170367018315325"/>
    <n v="59.066700148474339"/>
    <n v="0.88209422842116103"/>
    <n v="-44.989369780132805"/>
    <n v="-9.7823829073754638"/>
    <n v="25.491681043705817"/>
    <n v="41.806441959608563"/>
    <s v="Resto"/>
    <n v="2024"/>
    <n v="3"/>
    <d v="2025-11-04T00:00:00"/>
    <x v="24"/>
    <x v="5"/>
  </r>
  <r>
    <n v="2025"/>
    <n v="9"/>
    <n v="80"/>
    <x v="73"/>
    <s v="Total General Sin Pensiones"/>
    <n v="52"/>
    <s v="41cfc0d1f2d127b04555b7246d84019b4d27710a3f3aff6e7764375b1e06e05d"/>
    <s v="1fdf26a6fd55ee3b01ed15163fbd21c844fce1e79898ad2d3ed4519ab872f9ee"/>
    <x v="56"/>
    <n v="1046151.0540700001"/>
    <n v="835205.63911999995"/>
    <n v="1315188.8877099999"/>
    <n v="1170002.07971"/>
    <n v="404088.41822000017"/>
    <n v="487087.02837000001"/>
    <n v="570585.24422999984"/>
    <n v="993745.41394"/>
    <n v="35081594.755000003"/>
    <n v="34439164.060000002"/>
    <n v="141.197"/>
    <n v="136.08000000000001"/>
    <n v="1963.65391"/>
    <n v="2254.8436099999999"/>
    <n v="84959.984459999992"/>
    <n v="81123.759019999998"/>
    <n v="173865.07931"/>
    <n v="181362.65231"/>
    <n v="22455.171709999999"/>
    <n v="29238.924740000002"/>
    <n v="35917.956770000004"/>
    <n v="33287.125240000001"/>
    <n v="0"/>
    <n v="0"/>
    <s v="Total General Sin Pensiones"/>
    <s v="Totales"/>
    <s v="Total General Sin Pensiones"/>
    <x v="25"/>
    <x v="1"/>
    <n v="1046151.0540700001"/>
    <n v="835205.63911999995"/>
    <n v="770211891.61088026"/>
    <n v="686509089.51392007"/>
    <n v="736376107.87258017"/>
    <n v="657385268.86126006"/>
    <n v="736376107.87258017"/>
    <n v="657385268.86126006"/>
    <n v="388158878.08341002"/>
    <n v="368517055.66387999"/>
    <n v="1046151.0540700001"/>
    <n v="835205.63911999995"/>
    <n v="0.14206749008904865"/>
    <n v="0.12704964328859467"/>
    <n v="210945.41495000012"/>
    <n v="25.256703866638052"/>
    <n v="100"/>
    <n v="100"/>
    <n v="100"/>
    <n v="100"/>
    <n v="0.13582639601707519"/>
    <n v="0.14206749008904865"/>
    <n v="0.12165980784192731"/>
    <n v="0.12704964328859467"/>
    <n v="3.0494161162933275E-3"/>
    <n v="4.8776646045413409E-3"/>
    <m/>
    <n v="-6783.7530300000035"/>
    <n v="-23.201102948630535"/>
    <n v="2630.8315300000031"/>
    <n v="7.9034506916164204"/>
    <n v="0"/>
    <m/>
    <n v="-17.039790697721603"/>
    <n v="38.626201890053423"/>
    <n v="58.319413274461475"/>
    <n v="0.10410387113010129"/>
    <n v="4.7288556229923007"/>
    <n v="-4.1340225810022506"/>
    <n v="48.865467865756436"/>
    <n v="44.730134890912701"/>
    <s v="Resto"/>
    <n v="2024"/>
    <n v="3"/>
    <d v="2025-11-04T00:00:00"/>
    <x v="25"/>
    <x v="56"/>
  </r>
  <r>
    <n v="2025"/>
    <n v="9"/>
    <n v="80"/>
    <x v="73"/>
    <s v="Total General"/>
    <n v="52"/>
    <s v="41cfc0d1f2d127b04555b7246d84019b4d27710a3f3aff6e7764375b1e06e05d"/>
    <s v="1fdf26a6fd55ee3b01ed15163fbd21c844fce1e79898ad2d3ed4519ab872f9ee"/>
    <x v="46"/>
    <n v="1046151.0540700001"/>
    <n v="835205.63911999995"/>
    <n v="1315188.8877100002"/>
    <n v="1170002.07971"/>
    <n v="404088.41822000017"/>
    <n v="487087.02837000001"/>
    <n v="570585.24422999984"/>
    <n v="993745.41394"/>
    <n v="35081594.755000003"/>
    <n v="34439164.060000002"/>
    <n v="141.197"/>
    <n v="136.08000000000001"/>
    <n v="1963.65391"/>
    <n v="2254.8436099999999"/>
    <n v="84959.984459999992"/>
    <n v="81123.759019999998"/>
    <n v="173865.07931"/>
    <n v="181362.65231"/>
    <n v="22455.171709999999"/>
    <n v="29238.924740000002"/>
    <n v="35917.956770000004"/>
    <n v="33287.125240000001"/>
    <n v="0"/>
    <n v="0"/>
    <s v="Total General"/>
    <s v="Totales"/>
    <s v="Total General"/>
    <x v="26"/>
    <x v="1"/>
    <n v="1046151.0540700001"/>
    <n v="835205.63911999995"/>
    <n v="770211891.61088026"/>
    <n v="686509089.51392007"/>
    <n v="736376107.87258017"/>
    <n v="657385268.86126006"/>
    <n v="770211891.61088026"/>
    <n v="686509089.51392007"/>
    <n v="414187189.75591999"/>
    <n v="392042358.71284997"/>
    <n v="1046151.0540700001"/>
    <n v="835205.63911999995"/>
    <n v="0.13582639601707519"/>
    <n v="0.12165980784192731"/>
    <n v="210945.41495000012"/>
    <n v="25.256703866638052"/>
    <n v="100"/>
    <n v="100"/>
    <n v="100"/>
    <n v="100"/>
    <n v="0.13582639601707519"/>
    <n v="0.14206749008904865"/>
    <n v="0.12165980784192731"/>
    <n v="0.12704964328859467"/>
    <n v="2.9154537802624069E-3"/>
    <n v="4.6633864214792155E-3"/>
    <m/>
    <n v="-6783.7530300000035"/>
    <n v="-23.201102948630535"/>
    <n v="2630.8315300000031"/>
    <n v="7.9034506916164204"/>
    <n v="0"/>
    <m/>
    <n v="-17.039790697721603"/>
    <n v="38.626201890053423"/>
    <n v="58.319413274461475"/>
    <n v="9.7561785640480334E-2"/>
    <n v="4.7288556229923007"/>
    <n v="-4.1340225810022506"/>
    <n v="48.865467865756436"/>
    <n v="44.730134890912701"/>
    <s v="Resto"/>
    <n v="2024"/>
    <n v="3"/>
    <d v="2025-11-04T00:00:00"/>
    <x v="26"/>
    <x v="46"/>
  </r>
  <r>
    <n v="2025"/>
    <n v="9"/>
    <n v="16"/>
    <x v="74"/>
    <s v="Incendio"/>
    <n v="14"/>
    <s v="8527a891e224136950ff32ca212b45bc93f69fbb801c3b1ebedac52775f99e61"/>
    <s v="1fdf26a6fd55ee3b01ed15163fbd21c844fce1e79898ad2d3ed4519ab872f9ee"/>
    <x v="31"/>
    <n v="93787.341920000006"/>
    <n v="145442.46862"/>
    <n v="141647.08384000001"/>
    <n v="178252.72469999996"/>
    <n v="23094.861240000002"/>
    <n v="30378.890299999999"/>
    <n v="25907.643170000003"/>
    <n v="33610.575689999998"/>
    <n v="35081594.755000003"/>
    <n v="34439164.060000002"/>
    <n v="141.197"/>
    <n v="136.08000000000001"/>
    <n v="0"/>
    <n v="0"/>
    <n v="5829.8527199999999"/>
    <n v="5225.7594200000003"/>
    <n v="13753.322330000001"/>
    <n v="20727.11995"/>
    <n v="0"/>
    <n v="0"/>
    <n v="0"/>
    <n v="0"/>
    <n v="0"/>
    <n v="0"/>
    <s v="Incendio"/>
    <s v="Daños Sin Autos"/>
    <s v="Incendio"/>
    <x v="0"/>
    <x v="1"/>
    <n v="3740005.2715500002"/>
    <n v="3728743.9611599999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0.34136286870782856"/>
    <n v="0.62931214891554332"/>
    <n v="-51655.126699999993"/>
    <n v="-35.515848424548004"/>
    <m/>
    <m/>
    <n v="2.5076794044499024"/>
    <n v="3.9005753716260347"/>
    <n v="1.2176823409444634E-2"/>
    <n v="1.2736336895958692E-2"/>
    <n v="2.1185803777628048E-2"/>
    <n v="2.2124388164635821E-2"/>
    <m/>
    <m/>
    <m/>
    <n v="0"/>
    <m/>
    <n v="0"/>
    <m/>
    <n v="0"/>
    <m/>
    <n v="-23.97727167802438"/>
    <n v="24.624710293740673"/>
    <n v="20.887221310421676"/>
    <n v="0.14199764480835547"/>
    <n v="11.559914099528124"/>
    <n v="-33.64576283064352"/>
    <n v="42.388686748680307"/>
    <n v="25.212183036553519"/>
    <s v="Resto"/>
    <n v="2024"/>
    <n v="3"/>
    <d v="2025-11-04T00:00:00"/>
    <x v="0"/>
    <x v="31"/>
  </r>
  <r>
    <n v="2025"/>
    <n v="9"/>
    <n v="16"/>
    <x v="74"/>
    <s v="MyT Carga"/>
    <n v="14"/>
    <s v="8527a891e224136950ff32ca212b45bc93f69fbb801c3b1ebedac52775f99e61"/>
    <s v="1fdf26a6fd55ee3b01ed15163fbd21c844fce1e79898ad2d3ed4519ab872f9ee"/>
    <x v="20"/>
    <n v="12471.483819999999"/>
    <n v="10322.402169999999"/>
    <n v="25699.647139999994"/>
    <n v="11464.682459999998"/>
    <n v="-3011.375"/>
    <n v="12750.86896"/>
    <n v="-2828.5778799999994"/>
    <n v="18999.597069999996"/>
    <n v="35081594.755000003"/>
    <n v="34439164.060000002"/>
    <n v="141.197"/>
    <n v="136.08000000000001"/>
    <n v="0"/>
    <n v="0"/>
    <n v="-4543.5214000000005"/>
    <n v="9879.6553399999993"/>
    <n v="5277.1376300000002"/>
    <n v="6856.7568000000001"/>
    <n v="0"/>
    <n v="0"/>
    <n v="0"/>
    <n v="0"/>
    <n v="0"/>
    <n v="0"/>
    <s v="MyT Carga"/>
    <s v="Daños Sin Autos"/>
    <s v="Maritimo y Transportes"/>
    <x v="17"/>
    <x v="1"/>
    <n v="3740005.2715500002"/>
    <n v="3728743.9611599999"/>
    <n v="770211891.61088026"/>
    <n v="686509089.51392007"/>
    <n v="736376107.87258017"/>
    <n v="657385268.86126006"/>
    <n v="10487824.847170001"/>
    <n v="8966667.9990099985"/>
    <n v="6063107.107259999"/>
    <n v="5296850.8747799993"/>
    <n v="58359.514219999997"/>
    <n v="122593.67677999999"/>
    <n v="0.11891392163519267"/>
    <n v="0.11511970969751179"/>
    <n v="2149.0816500000001"/>
    <n v="20.819588450505023"/>
    <n v="21.370095324964137"/>
    <n v="8.4200118971258409"/>
    <n v="0.33346166420859996"/>
    <n v="0.27683322527698401"/>
    <n v="1.619227637983644E-3"/>
    <n v="1.6936296121869859E-3"/>
    <n v="1.5036075017315115E-3"/>
    <n v="1.570221095443884E-3"/>
    <m/>
    <m/>
    <m/>
    <n v="0"/>
    <m/>
    <n v="0"/>
    <m/>
    <n v="0"/>
    <m/>
    <n v="-123.61701786322806"/>
    <n v="-24.146084326957016"/>
    <n v="123.52617879060995"/>
    <n v="-4.9667191206207828E-2"/>
    <n v="-145.98866300127432"/>
    <n v="-23.037409902010818"/>
    <n v="-86.098216847150908"/>
    <n v="144.0864191070624"/>
    <s v="Resto"/>
    <n v="2024"/>
    <n v="3"/>
    <d v="2025-11-04T00:00:00"/>
    <x v="17"/>
    <x v="20"/>
  </r>
  <r>
    <n v="2025"/>
    <n v="9"/>
    <n v="16"/>
    <x v="74"/>
    <s v="Maritimo y Transportes"/>
    <n v="14"/>
    <s v="8527a891e224136950ff32ca212b45bc93f69fbb801c3b1ebedac52775f99e61"/>
    <s v="1fdf26a6fd55ee3b01ed15163fbd21c844fce1e79898ad2d3ed4519ab872f9ee"/>
    <x v="5"/>
    <n v="58359.514219999997"/>
    <n v="122593.67677999999"/>
    <n v="73156.593359999984"/>
    <n v="124817.28031999999"/>
    <n v="96013.961930000005"/>
    <n v="13015.824639999999"/>
    <n v="108427.04844"/>
    <n v="23789.002080000002"/>
    <n v="35081594.755000003"/>
    <n v="34439164.060000002"/>
    <n v="141.197"/>
    <n v="136.08000000000001"/>
    <n v="0"/>
    <n v="0"/>
    <n v="-5263.50551"/>
    <n v="9885.9410200000002"/>
    <n v="4379.8996999999999"/>
    <n v="5908.1878099999994"/>
    <n v="0"/>
    <n v="0"/>
    <n v="0"/>
    <n v="0"/>
    <n v="0"/>
    <n v="0"/>
    <s v="Maritimo y Transportes"/>
    <s v="Daños Sin Autos"/>
    <s v="Maritimo y Transportes"/>
    <x v="19"/>
    <x v="1"/>
    <n v="3740005.2715500002"/>
    <n v="3728743.9611599999"/>
    <n v="770211891.61088026"/>
    <n v="686509089.51392007"/>
    <n v="736376107.87258017"/>
    <n v="657385268.86126006"/>
    <n v="19761447.802860003"/>
    <n v="14710203.640279999"/>
    <n v="2527791.244059999"/>
    <n v="11141291.585630003"/>
    <n v="58359.514219999997"/>
    <n v="122593.67677999999"/>
    <n v="0.29532003323943623"/>
    <n v="0.83339211188286788"/>
    <n v="-64234.162559999997"/>
    <n v="-52.395983420312263"/>
    <n v="100"/>
    <n v="100"/>
    <n v="1.5604126193066459"/>
    <n v="3.2878008803227532"/>
    <n v="7.5770726024422226E-3"/>
    <n v="7.9252319020239465E-3"/>
    <n v="1.7857546047467768E-2"/>
    <n v="1.8648680246875621E-2"/>
    <m/>
    <m/>
    <m/>
    <n v="0"/>
    <m/>
    <n v="0"/>
    <m/>
    <n v="0"/>
    <m/>
    <n v="637.67098578550008"/>
    <n v="164.52152354807592"/>
    <n v="10.617044028590069"/>
    <n v="3.7983343029461429"/>
    <n v="-153.24233170470603"/>
    <n v="-25.867290599890392"/>
    <n v="-120.17411060805799"/>
    <n v="167.32611314872878"/>
    <s v="Resto"/>
    <n v="2024"/>
    <n v="3"/>
    <d v="2025-11-04T00:00:00"/>
    <x v="19"/>
    <x v="5"/>
  </r>
  <r>
    <n v="2025"/>
    <n v="9"/>
    <n v="16"/>
    <x v="74"/>
    <s v="MyT Cascos"/>
    <n v="14"/>
    <s v="8527a891e224136950ff32ca212b45bc93f69fbb801c3b1ebedac52775f99e61"/>
    <s v="1fdf26a6fd55ee3b01ed15163fbd21c844fce1e79898ad2d3ed4519ab872f9ee"/>
    <x v="16"/>
    <n v="45888.030399999996"/>
    <n v="112271.27460999999"/>
    <n v="47456.946219999998"/>
    <n v="113352.59785999999"/>
    <n v="99025.33692999999"/>
    <n v="264.95568000000003"/>
    <n v="111255.62632000001"/>
    <n v="4789.4050100000004"/>
    <n v="35081594.755000003"/>
    <n v="34439164.060000002"/>
    <n v="141.197"/>
    <n v="136.08000000000001"/>
    <n v="0"/>
    <n v="0"/>
    <n v="-719.98410999999999"/>
    <n v="6.2856800000000002"/>
    <n v="-897.23793000000001"/>
    <n v="-948.56898999999999"/>
    <n v="0"/>
    <n v="0"/>
    <n v="0"/>
    <n v="0"/>
    <n v="0"/>
    <n v="0"/>
    <s v="MyT Cascos"/>
    <s v="Daños Sin Autos"/>
    <s v="Maritimo y Transportes"/>
    <x v="18"/>
    <x v="1"/>
    <n v="3740005.2715500002"/>
    <n v="3728743.9611599999"/>
    <n v="770211891.61088026"/>
    <n v="686509089.51392007"/>
    <n v="736376107.87258017"/>
    <n v="657385268.86126006"/>
    <n v="9273622.9556900002"/>
    <n v="5743535.6412700005"/>
    <n v="-3535315.863200001"/>
    <n v="5844440.7108500013"/>
    <n v="58359.514219999997"/>
    <n v="122593.67677999999"/>
    <n v="0.49482311949985591"/>
    <n v="1.9547414976113002"/>
    <n v="-66383.244210000004"/>
    <n v="-59.12754125273576"/>
    <n v="78.62990467503586"/>
    <n v="91.579988102874154"/>
    <n v="1.226950955098046"/>
    <n v="3.0109676550457696"/>
    <n v="5.9578449644585793E-3"/>
    <n v="6.231602289836961E-3"/>
    <n v="1.6353938545736257E-2"/>
    <n v="1.7078459151431736E-2"/>
    <m/>
    <m/>
    <m/>
    <n v="0"/>
    <m/>
    <n v="0"/>
    <m/>
    <n v="0"/>
    <m/>
    <n v="37274.302347471843"/>
    <n v="215.79774958046576"/>
    <n v="0.23599596684048019"/>
    <n v="-2.8010322347934968"/>
    <n v="-11554.355137391658"/>
    <n v="-5.4114208393002627"/>
    <n v="80.244502146715973"/>
    <n v="-0.66264869147788608"/>
    <s v="Medianas"/>
    <n v="2024"/>
    <n v="3"/>
    <d v="2025-11-04T00:00:00"/>
    <x v="18"/>
    <x v="16"/>
  </r>
  <r>
    <n v="2025"/>
    <n v="9"/>
    <n v="16"/>
    <x v="74"/>
    <s v="Miscelaneos"/>
    <n v="14"/>
    <s v="8527a891e224136950ff32ca212b45bc93f69fbb801c3b1ebedac52775f99e61"/>
    <s v="1fdf26a6fd55ee3b01ed15163fbd21c844fce1e79898ad2d3ed4519ab872f9ee"/>
    <x v="20"/>
    <n v="55000.236429999997"/>
    <n v="40986.286489999999"/>
    <n v="64216.876539999997"/>
    <n v="47643.75851"/>
    <n v="2978.2167600000007"/>
    <n v="12042.17282"/>
    <n v="2022.3767300000009"/>
    <n v="12923.991899999999"/>
    <n v="35081594.755000003"/>
    <n v="34439164.060000002"/>
    <n v="141.197"/>
    <n v="136.08000000000001"/>
    <n v="0"/>
    <n v="0"/>
    <n v="2567.1845600000001"/>
    <n v="7826.3717300000008"/>
    <n v="19714.207079999996"/>
    <n v="23899.631010000001"/>
    <n v="0"/>
    <n v="0"/>
    <n v="0"/>
    <n v="0"/>
    <n v="0"/>
    <n v="0"/>
    <s v="Miscelaneos"/>
    <s v="Daños Sin Autos"/>
    <s v="Diversos"/>
    <x v="8"/>
    <x v="1"/>
    <n v="3740005.2715500002"/>
    <n v="3728743.9611599999"/>
    <n v="770211891.61088026"/>
    <n v="686509089.51392007"/>
    <n v="736376107.87258017"/>
    <n v="657385268.86126006"/>
    <n v="14354404.674479999"/>
    <n v="10957933.478320003"/>
    <n v="2576722.12989"/>
    <n v="2337530.29054"/>
    <n v="113354.34348000001"/>
    <n v="96646.458230000004"/>
    <n v="0.3831592997220028"/>
    <n v="0.37403299236202098"/>
    <n v="14013.949939999999"/>
    <n v="34.191802039492345"/>
    <n v="48.520625448908469"/>
    <n v="42.408472323383556"/>
    <n v="1.4705924841439009"/>
    <n v="1.0991981996331359"/>
    <n v="7.1409227809983928E-3"/>
    <n v="7.4690414099525667E-3"/>
    <n v="5.9702467332253635E-3"/>
    <n v="6.2347436779344803E-3"/>
    <m/>
    <m/>
    <m/>
    <n v="0"/>
    <m/>
    <n v="0"/>
    <m/>
    <n v="0"/>
    <m/>
    <n v="-75.268443622950755"/>
    <n v="5.4149162863880456"/>
    <n v="29.380980448028875"/>
    <n v="0.11558160367595169"/>
    <n v="-67.198279757662377"/>
    <n v="-17.512504390752948"/>
    <n v="13.022002607471853"/>
    <n v="32.74683080556899"/>
    <s v="Resto"/>
    <n v="2024"/>
    <n v="3"/>
    <d v="2025-11-04T00:00:00"/>
    <x v="8"/>
    <x v="20"/>
  </r>
  <r>
    <n v="2025"/>
    <n v="9"/>
    <n v="16"/>
    <x v="74"/>
    <s v="Diversos"/>
    <n v="14"/>
    <s v="8527a891e224136950ff32ca212b45bc93f69fbb801c3b1ebedac52775f99e61"/>
    <s v="1fdf26a6fd55ee3b01ed15163fbd21c844fce1e79898ad2d3ed4519ab872f9ee"/>
    <x v="34"/>
    <n v="113354.34348000001"/>
    <n v="96646.458230000004"/>
    <n v="176535.83384000004"/>
    <n v="137306.57241000002"/>
    <n v="14708.920689999999"/>
    <n v="21200.076789999999"/>
    <n v="22128.55111"/>
    <n v="22116.826110000005"/>
    <n v="35081594.755000003"/>
    <n v="34439164.060000002"/>
    <n v="141.197"/>
    <n v="136.08000000000001"/>
    <n v="0"/>
    <n v="0"/>
    <n v="3731.9216699999997"/>
    <n v="10641.27982"/>
    <n v="23479.379760000003"/>
    <n v="31120.426480000002"/>
    <n v="0"/>
    <n v="0"/>
    <n v="0"/>
    <n v="0"/>
    <n v="0"/>
    <n v="0"/>
    <s v="Diversos"/>
    <s v="Daños Sin Autos"/>
    <s v="Diversos"/>
    <x v="6"/>
    <x v="1"/>
    <n v="3740005.2715500002"/>
    <n v="3728743.9611599999"/>
    <n v="770211891.61088026"/>
    <n v="686509089.51392007"/>
    <n v="736376107.87258017"/>
    <n v="657385268.86126006"/>
    <n v="28533293.443849999"/>
    <n v="24344761.40859"/>
    <n v="7125790.0811699983"/>
    <n v="6803443.1380700013"/>
    <n v="113354.34348000001"/>
    <n v="96646.458230000004"/>
    <n v="0.39727045075629763"/>
    <n v="0.39699078010227895"/>
    <n v="16707.885250000007"/>
    <n v="17.287633252155455"/>
    <n v="100"/>
    <n v="100"/>
    <n v="3.0308605269163609"/>
    <n v="2.5919306671819218"/>
    <n v="1.4717293346759686E-2"/>
    <n v="1.5393539017375947E-2"/>
    <n v="1.4077957554564955E-2"/>
    <n v="1.4701646478542716E-2"/>
    <m/>
    <m/>
    <m/>
    <n v="0"/>
    <m/>
    <n v="0"/>
    <m/>
    <n v="0"/>
    <m/>
    <n v="-30.618549943469333"/>
    <n v="12.976053884159461"/>
    <n v="21.935699639968067"/>
    <n v="0.20641810272896657"/>
    <n v="-64.929766596439336"/>
    <n v="-24.55315554531564"/>
    <n v="15.894464454115543"/>
    <n v="34.193875289076693"/>
    <s v="Resto"/>
    <n v="2024"/>
    <n v="3"/>
    <d v="2025-11-04T00:00:00"/>
    <x v="6"/>
    <x v="34"/>
  </r>
  <r>
    <n v="2025"/>
    <n v="9"/>
    <n v="16"/>
    <x v="74"/>
    <s v="Tecnicos"/>
    <n v="14"/>
    <s v="8527a891e224136950ff32ca212b45bc93f69fbb801c3b1ebedac52775f99e61"/>
    <s v="1fdf26a6fd55ee3b01ed15163fbd21c844fce1e79898ad2d3ed4519ab872f9ee"/>
    <x v="6"/>
    <n v="58354.107049999999"/>
    <n v="55660.171740000005"/>
    <n v="112318.95729999998"/>
    <n v="89662.813900000008"/>
    <n v="11730.70393"/>
    <n v="9157.9039699999994"/>
    <n v="20106.174379999997"/>
    <n v="9192.8342100000009"/>
    <n v="35081594.755000003"/>
    <n v="34439164.060000002"/>
    <n v="141.197"/>
    <n v="136.08000000000001"/>
    <n v="0"/>
    <n v="0"/>
    <n v="1164.73711"/>
    <n v="2814.9080899999999"/>
    <n v="3765.1726800000001"/>
    <n v="7220.79547"/>
    <n v="0"/>
    <n v="0"/>
    <n v="0"/>
    <n v="0"/>
    <n v="0"/>
    <n v="0"/>
    <s v="Tecnicos"/>
    <s v="Daños Sin Autos"/>
    <s v="Diversos"/>
    <x v="7"/>
    <x v="1"/>
    <n v="3740005.2715500002"/>
    <n v="3728743.9611599999"/>
    <n v="770211891.61088026"/>
    <n v="686509089.51392007"/>
    <n v="736376107.87258017"/>
    <n v="657385268.86126006"/>
    <n v="14178888.769369997"/>
    <n v="13386827.930269996"/>
    <n v="4549067.9512800006"/>
    <n v="4465912.8475300027"/>
    <n v="113354.34348000001"/>
    <n v="96646.458230000004"/>
    <n v="0.41155627919205984"/>
    <n v="0.41578312674164186"/>
    <n v="2693.9353099999935"/>
    <n v="4.8399694535329774"/>
    <n v="51.479374551091524"/>
    <n v="57.591527676616451"/>
    <n v="1.5602680427724596"/>
    <n v="1.4927324675487856"/>
    <n v="7.5763705657612927E-3"/>
    <n v="7.9244976074233763E-3"/>
    <n v="8.1077108213395924E-3"/>
    <n v="8.4669028006082361E-3"/>
    <m/>
    <m/>
    <m/>
    <n v="0"/>
    <m/>
    <n v="0"/>
    <m/>
    <n v="0"/>
    <m/>
    <n v="28.093764342016804"/>
    <n v="20.102619203732637"/>
    <n v="16.453244184689968"/>
    <n v="0.25787049249724342"/>
    <n v="-58.622552752690403"/>
    <n v="-47.856538858591989"/>
    <n v="30.934493819815991"/>
    <n v="38.983351650036418"/>
    <s v="Resto"/>
    <n v="2024"/>
    <n v="3"/>
    <d v="2025-11-04T00:00:00"/>
    <x v="7"/>
    <x v="6"/>
  </r>
  <r>
    <n v="2025"/>
    <n v="9"/>
    <n v="16"/>
    <x v="74"/>
    <s v="RC Aviones y Barcos"/>
    <n v="14"/>
    <s v="8527a891e224136950ff32ca212b45bc93f69fbb801c3b1ebedac52775f99e61"/>
    <s v="1fdf26a6fd55ee3b01ed15163fbd21c844fce1e79898ad2d3ed4519ab872f9ee"/>
    <x v="4"/>
    <n v="25858.397710000001"/>
    <n v="12957.351640000001"/>
    <n v="27032.382210000003"/>
    <n v="13846.397390000002"/>
    <n v="1557.60772"/>
    <n v="643.80691000000002"/>
    <n v="1736.0321199999998"/>
    <n v="686.02491000000009"/>
    <n v="35081594.755000003"/>
    <n v="34439164.060000002"/>
    <n v="141.197"/>
    <n v="136.08000000000001"/>
    <n v="0"/>
    <n v="0"/>
    <n v="707.55501000000004"/>
    <n v="643.80691000000002"/>
    <n v="2082.7190900000001"/>
    <n v="2377.04765"/>
    <n v="0"/>
    <n v="0"/>
    <n v="0"/>
    <n v="0"/>
    <n v="0"/>
    <n v="0"/>
    <s v="RC Aviones y Barcos"/>
    <s v="Daños Sin Autos"/>
    <s v="Responsabilidad Civil y Riesgos Profesionales"/>
    <x v="20"/>
    <x v="1"/>
    <n v="3740005.2715500002"/>
    <n v="3728743.9611599999"/>
    <n v="770211891.61088026"/>
    <n v="686509089.51392007"/>
    <n v="736376107.87258017"/>
    <n v="657385268.86126006"/>
    <n v="1654428.4389900002"/>
    <n v="1753080.82653"/>
    <n v="526599.48598999996"/>
    <n v="-6953.7859100000169"/>
    <n v="199428.6244"/>
    <n v="154766.80440999998"/>
    <n v="1.5629807310243109"/>
    <n v="0.73911889537046771"/>
    <n v="12901.04607"/>
    <n v="99.565454642550705"/>
    <n v="12.966241826015423"/>
    <n v="8.3721775411696644"/>
    <n v="0.6914000337567251"/>
    <n v="0.34749909822097336"/>
    <n v="3.3573095912499823E-3"/>
    <n v="3.5115747827161232E-3"/>
    <n v="1.8874260862553765E-3"/>
    <n v="1.9710438085181105E-3"/>
    <m/>
    <m/>
    <m/>
    <n v="0"/>
    <m/>
    <n v="0"/>
    <m/>
    <n v="0"/>
    <m/>
    <n v="141.93709259815185"/>
    <n v="6.0236049327899357"/>
    <n v="4.9686612502861731"/>
    <n v="0.2957860312134028"/>
    <n v="9.9017421232710845"/>
    <n v="-12.382106012893768"/>
    <n v="33.972656869438886"/>
    <n v="27.084308133242512"/>
    <s v="Medianas"/>
    <n v="2024"/>
    <n v="3"/>
    <d v="2025-11-04T00:00:00"/>
    <x v="20"/>
    <x v="4"/>
  </r>
  <r>
    <n v="2025"/>
    <n v="9"/>
    <n v="16"/>
    <x v="74"/>
    <s v="RC General"/>
    <n v="14"/>
    <s v="8527a891e224136950ff32ca212b45bc93f69fbb801c3b1ebedac52775f99e61"/>
    <s v="1fdf26a6fd55ee3b01ed15163fbd21c844fce1e79898ad2d3ed4519ab872f9ee"/>
    <x v="7"/>
    <n v="170693.92608999999"/>
    <n v="137869.98059999998"/>
    <n v="217095.24071000001"/>
    <n v="152243.67880999995"/>
    <n v="31792.860950000002"/>
    <n v="64576.843009999997"/>
    <n v="41806.284799999994"/>
    <n v="68458.699540000001"/>
    <n v="35081594.755000003"/>
    <n v="34439164.060000002"/>
    <n v="141.197"/>
    <n v="136.08000000000001"/>
    <n v="0"/>
    <n v="0"/>
    <n v="31044.630289999997"/>
    <n v="22714.755960000002"/>
    <n v="85173.596000000005"/>
    <n v="65711.185679999995"/>
    <n v="0"/>
    <n v="0"/>
    <n v="0"/>
    <n v="0"/>
    <n v="0"/>
    <n v="0"/>
    <s v="RC General"/>
    <s v="Daños Sin Autos"/>
    <s v="Responsabilidad Civil y Riesgos Profesionales"/>
    <x v="21"/>
    <x v="1"/>
    <n v="3740005.2715500002"/>
    <n v="3728743.9611599999"/>
    <n v="770211891.61088026"/>
    <n v="686509089.51392007"/>
    <n v="736376107.87258017"/>
    <n v="657385268.86126006"/>
    <n v="12779803.45988"/>
    <n v="11517178.810919996"/>
    <n v="5456545.1292399997"/>
    <n v="4845520.4425199972"/>
    <n v="199428.6244"/>
    <n v="154766.80440999998"/>
    <n v="1.3356537651448575"/>
    <n v="1.1970811851013266"/>
    <n v="32823.945490000013"/>
    <n v="23.807898824060626"/>
    <n v="85.591487482576241"/>
    <n v="89.08239795063686"/>
    <n v="4.5640022859983285"/>
    <n v="3.6974912205317816"/>
    <n v="2.2161943739014159E-2"/>
    <n v="2.3180264034250313E-2"/>
    <n v="2.0082761132502739E-2"/>
    <n v="2.097247795631654E-2"/>
    <m/>
    <m/>
    <m/>
    <n v="0"/>
    <m/>
    <n v="0"/>
    <m/>
    <n v="0"/>
    <m/>
    <n v="-50.767396688814991"/>
    <n v="18.625654514055125"/>
    <n v="46.83894400286875"/>
    <n v="0.58265551181152209"/>
    <n v="36.671643510802632"/>
    <n v="29.618108574053071"/>
    <n v="36.44865515599458"/>
    <n v="34.567563687887485"/>
    <s v="Resto"/>
    <n v="2024"/>
    <n v="3"/>
    <d v="2025-11-04T00:00:00"/>
    <x v="21"/>
    <x v="7"/>
  </r>
  <r>
    <n v="2025"/>
    <n v="9"/>
    <n v="16"/>
    <x v="74"/>
    <s v="RC Viajero"/>
    <n v="14"/>
    <s v="8527a891e224136950ff32ca212b45bc93f69fbb801c3b1ebedac52775f99e61"/>
    <s v="1fdf26a6fd55ee3b01ed15163fbd21c844fce1e79898ad2d3ed4519ab872f9ee"/>
    <x v="14"/>
    <n v="2876.3006"/>
    <n v="3939.47217"/>
    <n v="3534.8998199999996"/>
    <n v="4612.1949299999997"/>
    <n v="47.171399999999998"/>
    <n v="42.580199999999998"/>
    <n v="39.297939999999997"/>
    <n v="-15.374969999999969"/>
    <n v="35081594.755000003"/>
    <n v="34439164.060000002"/>
    <n v="141.197"/>
    <n v="136.08000000000001"/>
    <n v="0"/>
    <n v="0"/>
    <n v="47.171399999999998"/>
    <n v="42.580199999999998"/>
    <n v="2923.8071500000001"/>
    <n v="3512.76325"/>
    <n v="0"/>
    <n v="0"/>
    <n v="0"/>
    <n v="0"/>
    <n v="0"/>
    <n v="0"/>
    <s v="RC Viajero"/>
    <s v="Daños Sin Autos"/>
    <s v="Responsabilidad Civil y Riesgos Profesionales"/>
    <x v="32"/>
    <x v="1"/>
    <n v="3740005.2715500002"/>
    <n v="3728743.9611599999"/>
    <n v="770211891.61088026"/>
    <n v="686509089.51392007"/>
    <n v="736376107.87258017"/>
    <n v="657385268.86126006"/>
    <n v="304582.73243999993"/>
    <n v="245659.01942999996"/>
    <n v="39777.686930000003"/>
    <n v="73049.030719999995"/>
    <n v="199428.6244"/>
    <n v="154766.80440999998"/>
    <n v="0.94434132130803095"/>
    <n v="1.6036342484557315"/>
    <n v="-1063.17157"/>
    <n v="-26.987665456715238"/>
    <n v="1.4422706914083292"/>
    <n v="2.5454245081934754"/>
    <n v="7.6906324755204203E-2"/>
    <n v="0.10565145290304254"/>
    <n v="3.7344276702665343E-4"/>
    <n v="3.9060210797845499E-4"/>
    <n v="5.7384122514522382E-4"/>
    <n v="5.9926383455839477E-4"/>
    <m/>
    <m/>
    <m/>
    <n v="0"/>
    <m/>
    <n v="0"/>
    <m/>
    <n v="0"/>
    <m/>
    <n v="10.78247636225289"/>
    <n v="1.6400024392443542"/>
    <n v="1.0808605356894805"/>
    <n v="0.11858758927589558"/>
    <n v="10.78247636225289"/>
    <n v="-16.766176883682661"/>
    <n v="1.6133553815271298"/>
    <n v="1.2121568397756382"/>
    <s v="Medianas"/>
    <n v="2024"/>
    <n v="3"/>
    <d v="2025-11-04T00:00:00"/>
    <x v="32"/>
    <x v="14"/>
  </r>
  <r>
    <n v="2025"/>
    <n v="9"/>
    <n v="16"/>
    <x v="74"/>
    <s v="Responsabilidad Civil y Riesgos Profesionales"/>
    <n v="14"/>
    <s v="8527a891e224136950ff32ca212b45bc93f69fbb801c3b1ebedac52775f99e61"/>
    <s v="1fdf26a6fd55ee3b01ed15163fbd21c844fce1e79898ad2d3ed4519ab872f9ee"/>
    <x v="7"/>
    <n v="199428.6244"/>
    <n v="154766.80440999998"/>
    <n v="247662.52274000004"/>
    <n v="170702.27112999998"/>
    <n v="33397.640069999994"/>
    <n v="65263.23012"/>
    <n v="43581.614860000001"/>
    <n v="69129.34947999999"/>
    <n v="35081594.755000003"/>
    <n v="34439164.060000002"/>
    <n v="141.197"/>
    <n v="136.08000000000001"/>
    <n v="0"/>
    <n v="0"/>
    <n v="31799.3567"/>
    <n v="23401.143070000002"/>
    <n v="90180.122239999997"/>
    <n v="71600.99657999999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3740005.2715500002"/>
    <n v="3728743.9611599999"/>
    <n v="770211891.61088026"/>
    <n v="686509089.51392007"/>
    <n v="736376107.87258017"/>
    <n v="657385268.86126006"/>
    <n v="16329723.705329999"/>
    <n v="14886594.835909994"/>
    <n v="6466126.8833499998"/>
    <n v="5654617.5786299994"/>
    <n v="199428.6244"/>
    <n v="154766.80440999998"/>
    <n v="1.2212614738540051"/>
    <n v="1.0396387227296988"/>
    <n v="44661.819990000018"/>
    <n v="28.857493155757297"/>
    <n v="100"/>
    <n v="100"/>
    <n v="5.3323086445102579"/>
    <n v="4.1506417716557973"/>
    <n v="2.5892696097290793E-2"/>
    <n v="2.7082440924944891E-2"/>
    <n v="2.2544028443903338E-2"/>
    <n v="2.3542785599393042E-2"/>
    <m/>
    <m/>
    <m/>
    <n v="0"/>
    <m/>
    <n v="0"/>
    <m/>
    <n v="0"/>
    <m/>
    <n v="-48.826253299765433"/>
    <n v="16.746663208694326"/>
    <n v="42.168752122779587"/>
    <n v="0.51650146482583703"/>
    <n v="35.888048737099567"/>
    <n v="25.948138360394889"/>
    <n v="35.262046568722859"/>
    <n v="32.682705811020156"/>
    <s v="Resto"/>
    <n v="2024"/>
    <n v="3"/>
    <d v="2025-11-04T00:00:00"/>
    <x v="22"/>
    <x v="7"/>
  </r>
  <r>
    <n v="2025"/>
    <n v="9"/>
    <n v="16"/>
    <x v="74"/>
    <s v="Otros Automoviles y Obligatorios"/>
    <n v="14"/>
    <s v="8527a891e224136950ff32ca212b45bc93f69fbb801c3b1ebedac52775f99e61"/>
    <s v="1fdf26a6fd55ee3b01ed15163fbd21c844fce1e79898ad2d3ed4519ab872f9ee"/>
    <x v="12"/>
    <n v="3976.8186099999998"/>
    <n v="3589.1314199999997"/>
    <n v="4441.4898300000004"/>
    <n v="3945.6555599999997"/>
    <n v="3653.3836100000003"/>
    <n v="4263.7677599999997"/>
    <n v="5601.833880000001"/>
    <n v="5648.0295399999995"/>
    <n v="35081594.755000003"/>
    <n v="34439164.060000002"/>
    <n v="141.197"/>
    <n v="136.08000000000001"/>
    <n v="0"/>
    <n v="0"/>
    <n v="3653.3836099999999"/>
    <n v="4263.7677599999997"/>
    <n v="3596.48639"/>
    <n v="3054.56268"/>
    <n v="0"/>
    <n v="0"/>
    <n v="0"/>
    <n v="0"/>
    <n v="0"/>
    <n v="0"/>
    <s v="Otros Automoviles y Obligatorios"/>
    <s v="Automóviles"/>
    <s v="Automóviles"/>
    <x v="9"/>
    <x v="1"/>
    <n v="3740005.2715500002"/>
    <n v="3728743.9611599999"/>
    <n v="770211891.61088026"/>
    <n v="686509089.51392007"/>
    <n v="736376107.87258017"/>
    <n v="657385268.86126006"/>
    <n v="4946161.87481"/>
    <n v="3140508.06599"/>
    <n v="2334470.5214099996"/>
    <n v="1827367.6446699991"/>
    <n v="225378.88874000002"/>
    <n v="232455.48631000001"/>
    <n v="8.0402111994216999E-2"/>
    <n v="0.11428505657630202"/>
    <n v="387.6871900000001"/>
    <n v="10.801699481932037"/>
    <n v="1.764503602015586"/>
    <n v="1.5440080494437438"/>
    <n v="0.10633189852034233"/>
    <n v="9.6255775601267954E-2"/>
    <n v="5.1632786423000767E-4"/>
    <n v="5.4005263987844294E-4"/>
    <n v="5.2280901663534702E-4"/>
    <n v="5.4597077087187957E-4"/>
    <m/>
    <m/>
    <m/>
    <n v="0"/>
    <m/>
    <n v="0"/>
    <m/>
    <n v="0"/>
    <m/>
    <n v="-14.315604985014463"/>
    <n v="91.866991388878077"/>
    <n v="118.79664634849175"/>
    <n v="0.15649731176701212"/>
    <n v="-14.315604985014474"/>
    <n v="17.741449980656476"/>
    <n v="101.58202239158203"/>
    <n v="139.58684782988314"/>
    <s v="Medianas"/>
    <n v="2024"/>
    <n v="3"/>
    <d v="2025-11-04T00:00:00"/>
    <x v="9"/>
    <x v="12"/>
  </r>
  <r>
    <n v="2025"/>
    <n v="9"/>
    <n v="16"/>
    <x v="74"/>
    <s v="Automoviles Residentes"/>
    <n v="14"/>
    <s v="8527a891e224136950ff32ca212b45bc93f69fbb801c3b1ebedac52775f99e61"/>
    <s v="1fdf26a6fd55ee3b01ed15163fbd21c844fce1e79898ad2d3ed4519ab872f9ee"/>
    <x v="5"/>
    <n v="142034.53233000002"/>
    <n v="150215.21774000002"/>
    <n v="189368.87234999999"/>
    <n v="199024.24981000001"/>
    <n v="100890.70332000002"/>
    <n v="139733.68805"/>
    <n v="149084.99507"/>
    <n v="181417.85508000001"/>
    <n v="35081594.755000003"/>
    <n v="34439164.060000002"/>
    <n v="141.197"/>
    <n v="136.08000000000001"/>
    <n v="0"/>
    <n v="0"/>
    <n v="96052.741859999995"/>
    <n v="135924.97066999998"/>
    <n v="146020.46068000002"/>
    <n v="141281.47702000002"/>
    <n v="0"/>
    <n v="0"/>
    <n v="0"/>
    <n v="0"/>
    <n v="0"/>
    <n v="0"/>
    <s v="Automoviles Residentes"/>
    <s v="Automóviles"/>
    <s v="Automóviles"/>
    <x v="13"/>
    <x v="1"/>
    <n v="3740005.2715500002"/>
    <n v="3728743.9611599999"/>
    <n v="770211891.61088026"/>
    <n v="686509089.51392007"/>
    <n v="736376107.87258017"/>
    <n v="657385268.86126006"/>
    <n v="94745679.091170013"/>
    <n v="85247038.221249983"/>
    <n v="54974799.952469975"/>
    <n v="52348957.372600004"/>
    <n v="225378.88874000002"/>
    <n v="232455.48631000001"/>
    <n v="0.14991135605595884"/>
    <n v="0.1762116559992756"/>
    <n v="-8180.6854100000055"/>
    <n v="-5.4459764683492562"/>
    <n v="63.020335721795519"/>
    <n v="64.621067940583984"/>
    <n v="3.7977094152900888"/>
    <n v="4.0285742143922523"/>
    <n v="1.84409685019194E-2"/>
    <n v="1.9288313514182778E-2"/>
    <n v="2.1881023869088068E-2"/>
    <n v="2.2850408254539496E-2"/>
    <m/>
    <m/>
    <m/>
    <n v="0"/>
    <m/>
    <n v="0"/>
    <m/>
    <n v="0"/>
    <m/>
    <n v="-27.797866979722919"/>
    <n v="71.032516997762698"/>
    <n v="93.022325002955441"/>
    <n v="0.18352172887800947"/>
    <n v="-29.33399846508129"/>
    <n v="3.3542851900742354"/>
    <n v="65.780330655507953"/>
    <n v="96.20862800773115"/>
    <s v="Resto"/>
    <n v="2024"/>
    <n v="3"/>
    <d v="2025-11-04T00:00:00"/>
    <x v="13"/>
    <x v="5"/>
  </r>
  <r>
    <n v="2025"/>
    <n v="9"/>
    <n v="16"/>
    <x v="74"/>
    <s v="Automoviles"/>
    <n v="14"/>
    <s v="8527a891e224136950ff32ca212b45bc93f69fbb801c3b1ebedac52775f99e61"/>
    <s v="1fdf26a6fd55ee3b01ed15163fbd21c844fce1e79898ad2d3ed4519ab872f9ee"/>
    <x v="20"/>
    <n v="225378.88874000002"/>
    <n v="232455.48631000001"/>
    <n v="291415.23313999997"/>
    <n v="300693.41326"/>
    <n v="144464.54986"/>
    <n v="176867.62043000001"/>
    <n v="208033.40019999997"/>
    <n v="230218.25575000004"/>
    <n v="35081594.755000003"/>
    <n v="34439164.060000002"/>
    <n v="141.197"/>
    <n v="136.08000000000001"/>
    <n v="0"/>
    <n v="0"/>
    <n v="139626.58840000001"/>
    <n v="172358.90305000002"/>
    <n v="225395.14552000002"/>
    <n v="212173.40878999999"/>
    <n v="0"/>
    <n v="0"/>
    <n v="0"/>
    <n v="0"/>
    <n v="0"/>
    <n v="0"/>
    <s v="Automoviles"/>
    <s v="Totales"/>
    <s v="Automoviles Total"/>
    <x v="11"/>
    <x v="1"/>
    <n v="3740005.2715500002"/>
    <n v="3728743.9611599999"/>
    <n v="770211891.61088026"/>
    <n v="686509089.51392007"/>
    <n v="736376107.87258017"/>
    <n v="657385268.86126006"/>
    <n v="155156263.74667996"/>
    <n v="139227565.87292001"/>
    <n v="88685882.672319964"/>
    <n v="83821223.317339987"/>
    <n v="225378.88874000002"/>
    <n v="232455.48631000001"/>
    <n v="0.14525929105122748"/>
    <n v="0.16696082047586311"/>
    <n v="-7076.5975699999835"/>
    <n v="-3.0442807276067962"/>
    <n v="100"/>
    <n v="100"/>
    <n v="6.0261650018101296"/>
    <n v="6.2341498566633646"/>
    <n v="2.9261933137467579E-2"/>
    <n v="3.0606491211553372E-2"/>
    <n v="3.3860511078533446E-2"/>
    <n v="3.5360616874282179E-2"/>
    <m/>
    <m/>
    <m/>
    <n v="0"/>
    <m/>
    <n v="0"/>
    <m/>
    <n v="0"/>
    <m/>
    <n v="-18.320521580615925"/>
    <n v="64.098527891250797"/>
    <n v="76.086662112216757"/>
    <n v="0.16289464062028139"/>
    <n v="-18.990788448279115"/>
    <n v="6.2315710556765991"/>
    <n v="61.94746922249508"/>
    <n v="81.234921959798157"/>
    <s v="Resto"/>
    <n v="2024"/>
    <n v="3"/>
    <d v="2025-11-04T00:00:00"/>
    <x v="11"/>
    <x v="20"/>
  </r>
  <r>
    <n v="2025"/>
    <n v="9"/>
    <n v="16"/>
    <x v="74"/>
    <s v="Camiones"/>
    <n v="14"/>
    <s v="8527a891e224136950ff32ca212b45bc93f69fbb801c3b1ebedac52775f99e61"/>
    <s v="1fdf26a6fd55ee3b01ed15163fbd21c844fce1e79898ad2d3ed4519ab872f9ee"/>
    <x v="27"/>
    <n v="79367.537799999991"/>
    <n v="78651.13715000001"/>
    <n v="97604.870959999986"/>
    <n v="97723.507890000008"/>
    <n v="39920.462930000002"/>
    <n v="32870.164619999996"/>
    <n v="53346.571250000008"/>
    <n v="43152.371130000014"/>
    <n v="35081594.755000003"/>
    <n v="34439164.060000002"/>
    <n v="141.197"/>
    <n v="136.08000000000001"/>
    <n v="0"/>
    <n v="0"/>
    <n v="39920.462930000002"/>
    <n v="32170.16462"/>
    <n v="75778.198449999996"/>
    <n v="67837.369090000007"/>
    <n v="0"/>
    <n v="0"/>
    <n v="0"/>
    <n v="0"/>
    <n v="0"/>
    <n v="0"/>
    <s v="Camiones"/>
    <s v="Automóviles"/>
    <s v="Automóviles"/>
    <x v="10"/>
    <x v="1"/>
    <n v="3740005.2715500002"/>
    <n v="3728743.9611599999"/>
    <n v="770211891.61088026"/>
    <n v="686509089.51392007"/>
    <n v="736376107.87258017"/>
    <n v="657385268.86126006"/>
    <n v="53875874.311059996"/>
    <n v="49568265.397800006"/>
    <n v="30548482.174040005"/>
    <n v="28997259.902610004"/>
    <n v="225378.88874000002"/>
    <n v="232455.48631000001"/>
    <n v="0.14731554487962509"/>
    <n v="0.15867236127550832"/>
    <n v="716.4006499999814"/>
    <n v="0.91085860415940356"/>
    <n v="35.215160676188887"/>
    <n v="33.834924009972276"/>
    <n v="2.1221236879996983"/>
    <n v="2.1093198666698449"/>
    <n v="1.0304636771318166E-2"/>
    <n v="1.0778125057492151E-2"/>
    <n v="1.1456678192810035E-2"/>
    <n v="1.196423784887081E-2"/>
    <m/>
    <m/>
    <m/>
    <n v="0"/>
    <m/>
    <n v="0"/>
    <m/>
    <n v="0"/>
    <m/>
    <n v="21.448929117045612"/>
    <n v="50.298225239891472"/>
    <n v="41.79235775995388"/>
    <n v="0.1306790389865074"/>
    <n v="24.091571807443259"/>
    <n v="11.705685916953644"/>
    <n v="52.680670359747786"/>
    <n v="47.422482698761151"/>
    <s v="Resto"/>
    <n v="2024"/>
    <n v="3"/>
    <d v="2025-11-04T00:00:00"/>
    <x v="10"/>
    <x v="27"/>
  </r>
  <r>
    <n v="2025"/>
    <n v="9"/>
    <n v="16"/>
    <x v="74"/>
    <s v="Huracan y Otros Riesgos Hidrometeorologicos"/>
    <n v="14"/>
    <s v="8527a891e224136950ff32ca212b45bc93f69fbb801c3b1ebedac52775f99e61"/>
    <s v="1fdf26a6fd55ee3b01ed15163fbd21c844fce1e79898ad2d3ed4519ab872f9ee"/>
    <x v="27"/>
    <n v="270021.55744"/>
    <n v="233956.97036000001"/>
    <n v="295446.33094999997"/>
    <n v="249929.92196000001"/>
    <n v="496426.59881999996"/>
    <n v="34833.706379999996"/>
    <n v="647391.78889999993"/>
    <n v="58525.715200000006"/>
    <n v="35081594.755000003"/>
    <n v="34439164.060000002"/>
    <n v="141.197"/>
    <n v="136.08000000000001"/>
    <n v="0"/>
    <n v="0"/>
    <n v="-3328.50432"/>
    <n v="269.55223999999998"/>
    <n v="9929.108119999999"/>
    <n v="10400.61817"/>
    <n v="0"/>
    <n v="0"/>
    <n v="0"/>
    <n v="0"/>
    <n v="0"/>
    <n v="0"/>
    <s v="Huracan y Otros Riesgos Hidrometeorologicos"/>
    <s v="Daños Sin Autos"/>
    <s v="Riesgos Catastroficos"/>
    <x v="14"/>
    <x v="1"/>
    <n v="3740005.2715500002"/>
    <n v="3728743.9611599999"/>
    <n v="770211891.61088026"/>
    <n v="686509089.51392007"/>
    <n v="736376107.87258017"/>
    <n v="657385268.86126006"/>
    <n v="20015897.230140001"/>
    <n v="17829353.362780001"/>
    <n v="3531534.8595499997"/>
    <n v="3750519.8539799992"/>
    <n v="401074.12550999998"/>
    <n v="369268.3113"/>
    <n v="1.3490354908167728"/>
    <n v="1.3122010966948541"/>
    <n v="36064.587079999998"/>
    <n v="15.415051333801166"/>
    <n v="67.324601679713084"/>
    <n v="63.35690423485304"/>
    <n v="7.2198175626659697"/>
    <n v="6.2744176805107523"/>
    <n v="3.5058087310915989E-2"/>
    <n v="3.6668973171889434E-2"/>
    <n v="3.4079223994783851E-2"/>
    <n v="3.5589019322758236E-2"/>
    <m/>
    <m/>
    <m/>
    <n v="0"/>
    <m/>
    <n v="0"/>
    <m/>
    <n v="0"/>
    <m/>
    <n v="1325.132868160784"/>
    <n v="183.84702448444628"/>
    <n v="14.888937194903756"/>
    <n v="14.056964423770586"/>
    <n v="-1334.8271785832685"/>
    <n v="-4.5334810132732777"/>
    <n v="-33.522691864896323"/>
    <n v="2.5916944127177781"/>
    <s v="Resto"/>
    <n v="2024"/>
    <n v="3"/>
    <d v="2025-11-04T00:00:00"/>
    <x v="14"/>
    <x v="27"/>
  </r>
  <r>
    <n v="2025"/>
    <n v="9"/>
    <n v="16"/>
    <x v="74"/>
    <s v="Riesgos Catastroficos"/>
    <n v="14"/>
    <s v="8527a891e224136950ff32ca212b45bc93f69fbb801c3b1ebedac52775f99e61"/>
    <s v="1fdf26a6fd55ee3b01ed15163fbd21c844fce1e79898ad2d3ed4519ab872f9ee"/>
    <x v="7"/>
    <n v="401074.12550999998"/>
    <n v="369268.3113"/>
    <n v="433750.05531000003"/>
    <n v="393067.21290000004"/>
    <n v="496438.38473000005"/>
    <n v="34898.204829999995"/>
    <n v="647585.9296899999"/>
    <n v="51401.363000000005"/>
    <n v="35081594.755000003"/>
    <n v="34439164.060000002"/>
    <n v="141.197"/>
    <n v="136.08000000000001"/>
    <n v="0"/>
    <n v="0"/>
    <n v="-3325.4540200000001"/>
    <n v="240.47575000000001"/>
    <n v="15299.280510000001"/>
    <n v="14592.284390000001"/>
    <n v="0"/>
    <n v="0"/>
    <n v="0"/>
    <n v="0"/>
    <n v="0"/>
    <n v="0"/>
    <s v="Riesgos Catastroficos"/>
    <s v="Daños Sin Autos"/>
    <s v="Riesgos Catastroficos"/>
    <x v="15"/>
    <x v="1"/>
    <n v="3740005.2715500002"/>
    <n v="3728743.9611599999"/>
    <n v="770211891.61088026"/>
    <n v="686509089.51392007"/>
    <n v="736376107.87258017"/>
    <n v="657385268.86126006"/>
    <n v="33259292.609760001"/>
    <n v="29883949.022059996"/>
    <n v="4197920.345660001"/>
    <n v="3819120.5799400005"/>
    <n v="401074.12550999998"/>
    <n v="369268.3113"/>
    <n v="1.2059009498966435"/>
    <n v="1.2356744117968155"/>
    <n v="31805.814209999982"/>
    <n v="8.6131989224930816"/>
    <n v="100"/>
    <n v="100"/>
    <n v="10.723891983814763"/>
    <n v="9.9032895566560128"/>
    <n v="5.2073219055494301E-2"/>
    <n v="5.4465934082071059E-2"/>
    <n v="5.3789282172718056E-2"/>
    <n v="5.6172282646317316E-2"/>
    <m/>
    <m/>
    <m/>
    <n v="0"/>
    <m/>
    <n v="0"/>
    <m/>
    <n v="0"/>
    <m/>
    <n v="1322.5327266783656"/>
    <n v="123.77721552063133"/>
    <n v="9.4506362344339063"/>
    <n v="11.825817163092205"/>
    <n v="-1482.8646006925856"/>
    <n v="4.8449995977634552"/>
    <n v="-21.736015741566401"/>
    <n v="1.6479650723144932"/>
    <s v="Resto"/>
    <n v="2024"/>
    <n v="3"/>
    <d v="2025-11-04T00:00:00"/>
    <x v="15"/>
    <x v="7"/>
  </r>
  <r>
    <n v="2025"/>
    <n v="9"/>
    <n v="16"/>
    <x v="74"/>
    <s v="Terremoto y Erupcion Volcanica"/>
    <n v="14"/>
    <s v="8527a891e224136950ff32ca212b45bc93f69fbb801c3b1ebedac52775f99e61"/>
    <s v="1fdf26a6fd55ee3b01ed15163fbd21c844fce1e79898ad2d3ed4519ab872f9ee"/>
    <x v="26"/>
    <n v="131052.56806999999"/>
    <n v="135311.34093999999"/>
    <n v="138303.72435999996"/>
    <n v="143137.29093999998"/>
    <n v="11.785910000000001"/>
    <n v="64.498450000000005"/>
    <n v="194.14078999999998"/>
    <n v="-7124.3521999999994"/>
    <n v="35081594.755000003"/>
    <n v="34439164.060000002"/>
    <n v="141.197"/>
    <n v="136.08000000000001"/>
    <n v="0"/>
    <n v="0"/>
    <n v="3.0503"/>
    <n v="-29.076490000000003"/>
    <n v="5370.1723899999997"/>
    <n v="4191.6662200000001"/>
    <n v="0"/>
    <n v="0"/>
    <n v="0"/>
    <n v="0"/>
    <n v="0"/>
    <n v="0"/>
    <s v="Terremoto y Erupcion Volcanica"/>
    <s v="Daños Sin Autos"/>
    <s v="Riesgos Catastroficos"/>
    <x v="16"/>
    <x v="1"/>
    <n v="3740005.2715500002"/>
    <n v="3728743.9611599999"/>
    <n v="770211891.61088026"/>
    <n v="686509089.51392007"/>
    <n v="736376107.87258017"/>
    <n v="657385268.86126006"/>
    <n v="13243395.535650002"/>
    <n v="12054429.980210001"/>
    <n v="689036.33412999962"/>
    <n v="51228.88828999993"/>
    <n v="401074.12550999998"/>
    <n v="369268.3113"/>
    <n v="0.98956923635799099"/>
    <n v="1.122503023055784"/>
    <n v="-4258.7728700000007"/>
    <n v="-3.1473879723713849"/>
    <n v="32.675398320286916"/>
    <n v="36.64309576514696"/>
    <n v="3.5040744211487924"/>
    <n v="3.6288718761452605"/>
    <n v="1.7015131744578312E-2"/>
    <n v="1.7796960910181629E-2"/>
    <n v="1.9710058177934194E-2"/>
    <n v="2.058326332355908E-2"/>
    <m/>
    <m/>
    <m/>
    <n v="0"/>
    <m/>
    <n v="0"/>
    <m/>
    <n v="0"/>
    <m/>
    <n v="-81.726832195192287"/>
    <n v="8.9932690168304935E-3"/>
    <n v="4.7666699296550485E-2"/>
    <n v="1.710491800825175E-3"/>
    <n v="-110.49060598442246"/>
    <n v="28.115458343913645"/>
    <n v="5.68007836336889E-2"/>
    <n v="-0.69367379161215759"/>
    <s v="Resto"/>
    <n v="2024"/>
    <n v="3"/>
    <d v="2025-11-04T00:00:00"/>
    <x v="16"/>
    <x v="26"/>
  </r>
  <r>
    <n v="2025"/>
    <n v="9"/>
    <n v="16"/>
    <x v="74"/>
    <s v="Vida Individual"/>
    <n v="14"/>
    <s v="8527a891e224136950ff32ca212b45bc93f69fbb801c3b1ebedac52775f99e61"/>
    <s v="1fdf26a6fd55ee3b01ed15163fbd21c844fce1e79898ad2d3ed4519ab872f9ee"/>
    <x v="7"/>
    <n v="329589.58173000003"/>
    <n v="299597.67339000001"/>
    <n v="401651.23408000002"/>
    <n v="377813.80307999998"/>
    <n v="119806.20753999997"/>
    <n v="64744.184150000001"/>
    <n v="133769.16355"/>
    <n v="84640.442079999993"/>
    <n v="35081594.755000003"/>
    <n v="34439164.060000002"/>
    <n v="141.197"/>
    <n v="136.08000000000001"/>
    <n v="0"/>
    <n v="0"/>
    <n v="116806.20754"/>
    <n v="67244.184150000001"/>
    <n v="21186.51383"/>
    <n v="-88669.362420000005"/>
    <n v="926.26050000000009"/>
    <n v="813.24707999999998"/>
    <n v="11552.64623"/>
    <n v="10354.0404"/>
    <n v="317110.67499999999"/>
    <n v="288430.38591000001"/>
    <s v="Vida Individual"/>
    <s v="Vida"/>
    <s v="Vida"/>
    <x v="35"/>
    <x v="1"/>
    <n v="3740005.2715500002"/>
    <n v="3728743.9611599999"/>
    <n v="770211891.61088026"/>
    <n v="686509089.51392007"/>
    <n v="736376107.87258017"/>
    <n v="657385268.86126006"/>
    <n v="237940342.15414003"/>
    <n v="211843669.84491"/>
    <n v="117088322.10185003"/>
    <n v="108945740.33868003"/>
    <n v="636010.13974999997"/>
    <n v="779967.10063"/>
    <n v="0.13851773883576612"/>
    <n v="0.14142394417984472"/>
    <n v="29991.908340000024"/>
    <n v="10.010728054272366"/>
    <n v="51.821435088999316"/>
    <n v="38.411578276571802"/>
    <n v="8.8125432399031247"/>
    <n v="8.0348148467881444"/>
    <n v="4.2792066095041853E-2"/>
    <n v="4.4758320945827185E-2"/>
    <n v="4.3640743868683357E-2"/>
    <n v="4.5574138573103551E-2"/>
    <n v="3.8928266287856298E-4"/>
    <n v="4.8552700754360039E-3"/>
    <n v="0.13327318609745153"/>
    <n v="113.01342000000011"/>
    <n v="13.896566342420824"/>
    <n v="1198.6058300000004"/>
    <n v="11.576213571660388"/>
    <n v="28680.289089999977"/>
    <n v="9.943574079240447"/>
    <n v="85.045512755912881"/>
    <n v="36.350119718937378"/>
    <n v="21.610376147921393"/>
    <n v="0.102321226736673"/>
    <n v="73.704550090820021"/>
    <n v="-123.89383801999824"/>
    <n v="551.32339599261013"/>
    <n v="-75.836999742351367"/>
    <s v="Resto"/>
    <n v="2024"/>
    <n v="3"/>
    <d v="2025-11-04T00:00:00"/>
    <x v="35"/>
    <x v="7"/>
  </r>
  <r>
    <n v="2025"/>
    <n v="9"/>
    <n v="16"/>
    <x v="74"/>
    <s v="Vida Total"/>
    <n v="14"/>
    <s v="8527a891e224136950ff32ca212b45bc93f69fbb801c3b1ebedac52775f99e61"/>
    <s v="1fdf26a6fd55ee3b01ed15163fbd21c844fce1e79898ad2d3ed4519ab872f9ee"/>
    <x v="45"/>
    <n v="636010.13974999997"/>
    <n v="779967.10063"/>
    <n v="746879.59703000006"/>
    <n v="960994.69781000004"/>
    <n v="331982.72972"/>
    <n v="343784.21815999999"/>
    <n v="420442.84908000001"/>
    <n v="441967.37014999997"/>
    <n v="35081594.755000003"/>
    <n v="34439164.060000002"/>
    <n v="141.197"/>
    <n v="136.08000000000001"/>
    <n v="-6420.8934600000002"/>
    <n v="19151.942879999999"/>
    <n v="235955.11594999998"/>
    <n v="228086.76433000001"/>
    <n v="176754.28496000002"/>
    <n v="131019.59702"/>
    <n v="33084.345309999997"/>
    <n v="48955.914670000006"/>
    <n v="285815.11943999998"/>
    <n v="442580.80004999996"/>
    <n v="317110.67499999999"/>
    <n v="288430.38591000001"/>
    <s v="Vida Total"/>
    <s v="Totales"/>
    <s v="Vida Total"/>
    <x v="36"/>
    <x v="1"/>
    <n v="3740005.2715500002"/>
    <n v="3728743.9611599999"/>
    <n v="770211891.61088026"/>
    <n v="686509089.51392007"/>
    <n v="736376107.87258017"/>
    <n v="657385268.86126006"/>
    <n v="311861035.33652008"/>
    <n v="282737917.87033993"/>
    <n v="162873465.04233998"/>
    <n v="151002766.76715994"/>
    <n v="636010.13974999997"/>
    <n v="779967.10063"/>
    <n v="0.20394023865908739"/>
    <n v="0.27586222127719112"/>
    <n v="-143956.96088000003"/>
    <n v="-18.456799109055012"/>
    <n v="100"/>
    <n v="100"/>
    <n v="17.005594740416321"/>
    <n v="20.917689944775795"/>
    <n v="8.2575995862618989E-2"/>
    <n v="8.6370284553019858E-2"/>
    <n v="0.11361351401512432"/>
    <n v="0.11864687840983711"/>
    <n v="1.0608681932418922E-2"/>
    <n v="9.1648230158533683E-2"/>
    <n v="0.10168332656813479"/>
    <n v="-15871.569360000009"/>
    <n v="-32.420126285018725"/>
    <n v="-156765.68060999998"/>
    <n v="-35.420804651329107"/>
    <n v="28680.289089999977"/>
    <n v="9.943574079240447"/>
    <n v="-3.4328185578627934"/>
    <n v="52.197710220546846"/>
    <n v="44.076758863587507"/>
    <n v="0.20382861605707167"/>
    <n v="3.4497186380424427"/>
    <n v="34.906753630923369"/>
    <n v="133.49329324796696"/>
    <n v="174.08599134615167"/>
    <s v="Resto"/>
    <n v="2024"/>
    <n v="3"/>
    <d v="2025-11-04T00:00:00"/>
    <x v="36"/>
    <x v="45"/>
  </r>
  <r>
    <n v="2025"/>
    <n v="9"/>
    <n v="16"/>
    <x v="74"/>
    <s v="Vida Gpo y Col"/>
    <n v="14"/>
    <s v="8527a891e224136950ff32ca212b45bc93f69fbb801c3b1ebedac52775f99e61"/>
    <s v="1fdf26a6fd55ee3b01ed15163fbd21c844fce1e79898ad2d3ed4519ab872f9ee"/>
    <x v="45"/>
    <n v="306420.55802"/>
    <n v="480369.42723999999"/>
    <n v="345228.3629500001"/>
    <n v="583180.89472999994"/>
    <n v="212176.52217999994"/>
    <n v="279040.03400999989"/>
    <n v="286673.68553000008"/>
    <n v="357326.92807000002"/>
    <n v="35081594.755000003"/>
    <n v="34439164.060000002"/>
    <n v="141.197"/>
    <n v="136.08000000000001"/>
    <n v="-6420.8934600000002"/>
    <n v="19151.942879999999"/>
    <n v="119148.90841"/>
    <n v="160842.58018000002"/>
    <n v="155567.77113000001"/>
    <n v="219688.95944000001"/>
    <n v="32158.08481"/>
    <n v="48142.667590000005"/>
    <n v="274262.47320999997"/>
    <n v="432226.75964999996"/>
    <n v="0"/>
    <n v="0"/>
    <s v="Vida Gpo y Col"/>
    <s v="Vida"/>
    <s v="Vida"/>
    <x v="37"/>
    <x v="1"/>
    <n v="3740005.2715500002"/>
    <n v="3728743.9611599999"/>
    <n v="770211891.61088026"/>
    <n v="686509089.51392007"/>
    <n v="736376107.87258017"/>
    <n v="657385268.86126006"/>
    <n v="73920693.182379976"/>
    <n v="70894248.025429994"/>
    <n v="45785142.94049"/>
    <n v="42057026.428480007"/>
    <n v="636010.13974999997"/>
    <n v="779967.10063"/>
    <n v="0.41452608847158323"/>
    <n v="0.67758589817849524"/>
    <n v="-173948.86921999999"/>
    <n v="-36.211477949260171"/>
    <n v="48.178564911000699"/>
    <n v="61.588421723428198"/>
    <n v="8.1930515005131976"/>
    <n v="12.88287509798765"/>
    <n v="3.9783929767577143E-2"/>
    <n v="4.1611963607192687E-2"/>
    <n v="6.9972770146440974E-2"/>
    <n v="7.3072739836733555E-2"/>
    <n v="4.3503494658333815E-2"/>
    <n v="0.37102259381324937"/>
    <m/>
    <n v="-15984.582780000004"/>
    <n v="-33.202528194179784"/>
    <n v="-157964.28644"/>
    <n v="-36.546623482524119"/>
    <n v="0"/>
    <m/>
    <n v="-23.961978096520653"/>
    <n v="69.243566277348549"/>
    <n v="58.088633078346838"/>
    <n v="0.46341784376600048"/>
    <n v="-25.922036144496285"/>
    <n v="-29.187260239863054"/>
    <n v="76.589712345003235"/>
    <n v="73.213774870615779"/>
    <s v="Resto"/>
    <n v="2024"/>
    <n v="3"/>
    <d v="2025-11-04T00:00:00"/>
    <x v="37"/>
    <x v="45"/>
  </r>
  <r>
    <n v="2025"/>
    <n v="9"/>
    <n v="16"/>
    <x v="74"/>
    <s v="Daños Sin Autos"/>
    <n v="14"/>
    <s v="8527a891e224136950ff32ca212b45bc93f69fbb801c3b1ebedac52775f99e61"/>
    <s v="1fdf26a6fd55ee3b01ed15163fbd21c844fce1e79898ad2d3ed4519ab872f9ee"/>
    <x v="20"/>
    <n v="866003.94952999998"/>
    <n v="888717.71934000007"/>
    <n v="1072752.0890899997"/>
    <n v="1004146.06146"/>
    <n v="663653.76865999983"/>
    <n v="164756.22667999999"/>
    <n v="847630.78726999974"/>
    <n v="200047.11635999996"/>
    <n v="35081594.755000003"/>
    <n v="34439164.060000002"/>
    <n v="141.197"/>
    <n v="136.08000000000001"/>
    <n v="0"/>
    <n v="0"/>
    <n v="32772.171560000003"/>
    <n v="49394.59908"/>
    <n v="147092.00454000002"/>
    <n v="143949.01520999998"/>
    <n v="0"/>
    <n v="0"/>
    <n v="0"/>
    <n v="0"/>
    <n v="0"/>
    <n v="0"/>
    <s v="Daños Sin Autos"/>
    <s v="Totales"/>
    <s v="Daños Sin Autos Total"/>
    <x v="24"/>
    <x v="1"/>
    <n v="3740005.2715500002"/>
    <n v="3728743.9611599999"/>
    <n v="770211891.61088026"/>
    <n v="686509089.51392007"/>
    <n v="736376107.87258017"/>
    <n v="657385268.86126006"/>
    <n v="128019015.01128"/>
    <n v="109121030.81238005"/>
    <n v="38205787.818519995"/>
    <n v="42701209.275690004"/>
    <n v="1091382.8382699999"/>
    <n v="1121173.2056500001"/>
    <n v="0.67646509345013683"/>
    <n v="0.81443303158310421"/>
    <n v="-22713.769810000085"/>
    <n v="-2.5557912614669442"/>
    <n v="79.349236506480324"/>
    <n v="79.266764034444265"/>
    <n v="23.155153178997928"/>
    <n v="23.834238247442521"/>
    <n v="0.11243710451143164"/>
    <n v="0.11760348282237452"/>
    <n v="0.12945461799628216"/>
    <n v="0.13518978313576455"/>
    <m/>
    <m/>
    <m/>
    <n v="0"/>
    <m/>
    <n v="0"/>
    <m/>
    <n v="0"/>
    <m/>
    <n v="302.80952169958971"/>
    <n v="76.634034870185047"/>
    <n v="18.538645409518224"/>
    <n v="1.7370503438180596"/>
    <n v="-33.652317924634112"/>
    <n v="2.1834045376516675"/>
    <n v="22.28004959378195"/>
    <n v="34.313954151017086"/>
    <s v="Resto"/>
    <n v="2024"/>
    <n v="3"/>
    <d v="2025-11-04T00:00:00"/>
    <x v="24"/>
    <x v="20"/>
  </r>
  <r>
    <n v="2025"/>
    <n v="9"/>
    <n v="16"/>
    <x v="74"/>
    <s v="Daños"/>
    <n v="14"/>
    <s v="8527a891e224136950ff32ca212b45bc93f69fbb801c3b1ebedac52775f99e61"/>
    <s v="1fdf26a6fd55ee3b01ed15163fbd21c844fce1e79898ad2d3ed4519ab872f9ee"/>
    <x v="45"/>
    <n v="1091382.8382699999"/>
    <n v="1121173.2056500001"/>
    <n v="1364167.3222299998"/>
    <n v="1304839.4747200003"/>
    <n v="808118.31851999986"/>
    <n v="341623.84710999992"/>
    <n v="1055664.1874700005"/>
    <n v="430265.37211000005"/>
    <n v="35081594.755000003"/>
    <n v="34439164.060000002"/>
    <n v="141.197"/>
    <n v="136.08000000000001"/>
    <n v="0"/>
    <n v="0"/>
    <n v="172398.75996"/>
    <n v="221753.50213000001"/>
    <n v="372487.15006000001"/>
    <n v="356122.424"/>
    <n v="0"/>
    <n v="0"/>
    <n v="0"/>
    <n v="0"/>
    <n v="0"/>
    <n v="0"/>
    <s v="Daños"/>
    <s v="Totales"/>
    <s v="Daños Total"/>
    <x v="23"/>
    <x v="1"/>
    <n v="3740005.2715500002"/>
    <n v="3728743.9611599999"/>
    <n v="770211891.61088026"/>
    <n v="686509089.51392007"/>
    <n v="736376107.87258017"/>
    <n v="657385268.86126006"/>
    <n v="283175278.75795996"/>
    <n v="248348596.68529999"/>
    <n v="126891670.49083996"/>
    <n v="126522432.59303005"/>
    <n v="1091382.8382699999"/>
    <n v="1121173.2056500001"/>
    <n v="0.38540893931734904"/>
    <n v="0.45145139558437597"/>
    <n v="-29790.367380000185"/>
    <n v="-2.6570709351486199"/>
    <n v="100"/>
    <n v="100"/>
    <n v="29.181318180808059"/>
    <n v="30.068388104105885"/>
    <n v="0.14169903764889921"/>
    <n v="0.14820997403392791"/>
    <n v="0.16331512907481563"/>
    <n v="0.17055040001004673"/>
    <m/>
    <m/>
    <m/>
    <n v="0"/>
    <m/>
    <n v="0"/>
    <m/>
    <n v="0"/>
    <m/>
    <n v="136.55208070407122"/>
    <n v="74.045356971251678"/>
    <n v="30.470211505986132"/>
    <n v="0.63685686806238095"/>
    <n v="-22.256578451269039"/>
    <n v="4.5952529122400998"/>
    <n v="46.283142903649185"/>
    <n v="62.268896083331171"/>
    <s v="Resto"/>
    <n v="2024"/>
    <n v="3"/>
    <d v="2025-11-04T00:00:00"/>
    <x v="23"/>
    <x v="45"/>
  </r>
  <r>
    <n v="2025"/>
    <n v="9"/>
    <n v="16"/>
    <x v="74"/>
    <s v="Gastos Medicos"/>
    <n v="14"/>
    <s v="8527a891e224136950ff32ca212b45bc93f69fbb801c3b1ebedac52775f99e61"/>
    <s v="1fdf26a6fd55ee3b01ed15163fbd21c844fce1e79898ad2d3ed4519ab872f9ee"/>
    <x v="8"/>
    <n v="1991549.79165"/>
    <n v="1807278.3525399999"/>
    <n v="2538723.5712299999"/>
    <n v="2309079.7263099998"/>
    <n v="1458328.8494000002"/>
    <n v="1340830.8386999997"/>
    <n v="1921384.6019000006"/>
    <n v="1737958.5408699999"/>
    <n v="35081594.755000003"/>
    <n v="34439164.060000002"/>
    <n v="141.197"/>
    <n v="136.08000000000001"/>
    <n v="0"/>
    <n v="0"/>
    <n v="1376107.3332499999"/>
    <n v="1205695.88482"/>
    <n v="1868622.4321700002"/>
    <n v="1732153.52944"/>
    <n v="0"/>
    <n v="0"/>
    <n v="0"/>
    <n v="0"/>
    <n v="0"/>
    <n v="0"/>
    <s v="Gastos Medicos"/>
    <s v="Accidentes y Enfermedades"/>
    <s v="Gastos Medicos"/>
    <x v="28"/>
    <x v="1"/>
    <n v="3740005.2715500002"/>
    <n v="3728743.9611599999"/>
    <n v="770211891.61088026"/>
    <n v="686509089.51392007"/>
    <n v="736376107.87258017"/>
    <n v="657385268.86126006"/>
    <n v="132603313.30395003"/>
    <n v="117579278.29793002"/>
    <n v="94497674.830779999"/>
    <n v="87465178.161119998"/>
    <n v="2012612.2935299999"/>
    <n v="1827603.65488"/>
    <n v="1.5018853918717845"/>
    <n v="1.5370721599095043"/>
    <n v="184271.43911000015"/>
    <n v="10.196074049745562"/>
    <n v="98.953474449713426"/>
    <n v="98.88787143286082"/>
    <n v="53.249919373098265"/>
    <n v="48.468824123224636"/>
    <n v="0.25857167531972536"/>
    <n v="0.27045279855747445"/>
    <n v="0.26325628897639736"/>
    <n v="0.27491920463484293"/>
    <m/>
    <m/>
    <m/>
    <n v="0"/>
    <m/>
    <n v="0"/>
    <m/>
    <n v="0"/>
    <m/>
    <n v="8.7630749016721854"/>
    <n v="73.225829226783929"/>
    <n v="74.190610251904928"/>
    <n v="1.5432431030831988"/>
    <n v="14.133866638803427"/>
    <n v="7.8785685223942137"/>
    <n v="73.642877745610136"/>
    <n v="69.606756233080446"/>
    <s v="Medianas"/>
    <n v="2024"/>
    <n v="3"/>
    <d v="2025-11-04T00:00:00"/>
    <x v="28"/>
    <x v="8"/>
  </r>
  <r>
    <n v="2025"/>
    <n v="9"/>
    <n v="16"/>
    <x v="74"/>
    <s v="Accidentes Personales"/>
    <n v="14"/>
    <s v="8527a891e224136950ff32ca212b45bc93f69fbb801c3b1ebedac52775f99e61"/>
    <s v="1fdf26a6fd55ee3b01ed15163fbd21c844fce1e79898ad2d3ed4519ab872f9ee"/>
    <x v="34"/>
    <n v="21062.50188"/>
    <n v="20325.302339999998"/>
    <n v="25600.317810000004"/>
    <n v="25962.029429999995"/>
    <n v="7017.9245099999998"/>
    <n v="10896.69065"/>
    <n v="10978.075830000002"/>
    <n v="17047.324609999996"/>
    <n v="35081594.755000003"/>
    <n v="34439164.060000002"/>
    <n v="141.197"/>
    <n v="136.08000000000001"/>
    <n v="0"/>
    <n v="0"/>
    <n v="7017.9245099999998"/>
    <n v="10896.69065"/>
    <n v="16643.789639999999"/>
    <n v="19223.00244"/>
    <n v="0"/>
    <n v="0"/>
    <n v="0"/>
    <n v="0"/>
    <n v="0"/>
    <n v="0"/>
    <s v="Accidentes Personales"/>
    <s v="Accidentes y Enfermedades"/>
    <s v="Accidentes Personales"/>
    <x v="5"/>
    <x v="1"/>
    <n v="3740005.2715500002"/>
    <n v="3728743.9611599999"/>
    <n v="770211891.61088026"/>
    <n v="686509089.51392007"/>
    <n v="736376107.87258017"/>
    <n v="657385268.86126006"/>
    <n v="5244412.8470900012"/>
    <n v="5071348.0979000004"/>
    <n v="1202481.4765700002"/>
    <n v="1153504.7586699999"/>
    <n v="2012612.2935299999"/>
    <n v="1827603.65488"/>
    <n v="0.40161792166471177"/>
    <n v="0.40078696921665702"/>
    <n v="737.19954000000143"/>
    <n v="3.6270040546909854"/>
    <n v="1.0465255502865705"/>
    <n v="1.1121285671391674"/>
    <n v="0.56316770567734786"/>
    <n v="0.545097827893682"/>
    <n v="2.7346373263529167E-3"/>
    <n v="2.8602913178226823E-3"/>
    <n v="2.9606749059056517E-3"/>
    <n v="3.0918402499660537E-3"/>
    <m/>
    <m/>
    <m/>
    <n v="0"/>
    <m/>
    <n v="0"/>
    <m/>
    <n v="0"/>
    <m/>
    <n v="-35.595817708195653"/>
    <n v="33.319519922103389"/>
    <n v="53.61145663528665"/>
    <n v="0.58362017600621763"/>
    <n v="-35.595817708195653"/>
    <n v="-13.417325457094421"/>
    <n v="42.165424232074109"/>
    <n v="56.685685204542899"/>
    <s v="Resto"/>
    <n v="2024"/>
    <n v="3"/>
    <d v="2025-11-04T00:00:00"/>
    <x v="5"/>
    <x v="34"/>
  </r>
  <r>
    <n v="2025"/>
    <n v="9"/>
    <n v="16"/>
    <x v="74"/>
    <s v="GMM. Gpo y Col"/>
    <n v="14"/>
    <s v="8527a891e224136950ff32ca212b45bc93f69fbb801c3b1ebedac52775f99e61"/>
    <s v="1fdf26a6fd55ee3b01ed15163fbd21c844fce1e79898ad2d3ed4519ab872f9ee"/>
    <x v="12"/>
    <n v="331439.65107000002"/>
    <n v="334112.91781999997"/>
    <n v="410781.24600000004"/>
    <n v="425634.02861999994"/>
    <n v="234561.79765000002"/>
    <n v="223712.90297999998"/>
    <n v="318053.04042000003"/>
    <n v="292669.10031000001"/>
    <n v="35081594.755000003"/>
    <n v="34439164.060000002"/>
    <n v="141.197"/>
    <n v="136.08000000000001"/>
    <n v="0"/>
    <n v="0"/>
    <n v="232820.71875999999"/>
    <n v="211980.02278999999"/>
    <n v="310239.27104000002"/>
    <n v="328448.01850999997"/>
    <n v="0"/>
    <n v="0"/>
    <n v="0"/>
    <n v="0"/>
    <n v="0"/>
    <n v="0"/>
    <s v="GMM. Gpo y Col"/>
    <s v="Accidentes y Enfermedades"/>
    <s v="Gastos Medicos"/>
    <x v="29"/>
    <x v="1"/>
    <n v="3740005.2715500002"/>
    <n v="3728743.9611599999"/>
    <n v="770211891.61088026"/>
    <n v="686509089.51392007"/>
    <n v="736376107.87258017"/>
    <n v="657385268.86126006"/>
    <n v="68170459.903579995"/>
    <n v="59480952.036400005"/>
    <n v="49387857.180560008"/>
    <n v="46483201.02234"/>
    <n v="2012612.2935299999"/>
    <n v="1827603.65488"/>
    <n v="0.48619248210850691"/>
    <n v="0.56171413936941694"/>
    <n v="-2673.2667499999516"/>
    <n v="-0.80010876785079343"/>
    <n v="16.468132095559991"/>
    <n v="18.281475686911872"/>
    <n v="8.8620102648314951"/>
    <n v="8.9604682246956564"/>
    <n v="4.3032268740593148E-2"/>
    <n v="4.5009560675120533E-2"/>
    <n v="4.866838952657819E-2"/>
    <n v="5.0824521577546015E-2"/>
    <m/>
    <m/>
    <m/>
    <n v="0"/>
    <m/>
    <n v="0"/>
    <m/>
    <n v="0"/>
    <m/>
    <n v="4.8494720355803267"/>
    <n v="70.770590330020767"/>
    <n v="66.957274336972233"/>
    <n v="0.47493819542008386"/>
    <n v="9.8314434047617851"/>
    <n v="-5.5438749646302243"/>
    <n v="75.04553436433963"/>
    <n v="64.539900027908388"/>
    <s v="Medianas"/>
    <n v="2024"/>
    <n v="3"/>
    <d v="2025-11-04T00:00:00"/>
    <x v="29"/>
    <x v="12"/>
  </r>
  <r>
    <n v="2025"/>
    <n v="9"/>
    <n v="16"/>
    <x v="74"/>
    <s v="Accidentes y Enfermedades Total"/>
    <n v="14"/>
    <s v="8527a891e224136950ff32ca212b45bc93f69fbb801c3b1ebedac52775f99e61"/>
    <s v="1fdf26a6fd55ee3b01ed15163fbd21c844fce1e79898ad2d3ed4519ab872f9ee"/>
    <x v="10"/>
    <n v="2012612.2935299999"/>
    <n v="1827603.65488"/>
    <n v="2564323.8890399989"/>
    <n v="2335041.7557399999"/>
    <n v="1465346.77391"/>
    <n v="1351727.5293499997"/>
    <n v="1932362.6777300003"/>
    <n v="1755005.8654799997"/>
    <n v="35081594.755000003"/>
    <n v="34439164.060000002"/>
    <n v="141.197"/>
    <n v="136.08000000000001"/>
    <n v="0"/>
    <n v="0"/>
    <n v="1383125.2577599999"/>
    <n v="1216592.57547"/>
    <n v="1885266.22181"/>
    <n v="1751376.5318800001"/>
    <n v="0"/>
    <n v="0"/>
    <n v="0"/>
    <n v="0"/>
    <n v="0"/>
    <n v="0"/>
    <s v="Accidentes y Enfermedades Total"/>
    <s v="Totales"/>
    <s v="Accidentes y Enfermedades Total"/>
    <x v="2"/>
    <x v="1"/>
    <n v="3740005.2715500002"/>
    <n v="3728743.9611599999"/>
    <n v="770211891.61088026"/>
    <n v="686509089.51392007"/>
    <n v="736376107.87258017"/>
    <n v="657385268.86126006"/>
    <n v="141339793.77810001"/>
    <n v="126298754.30562"/>
    <n v="98393742.550229996"/>
    <n v="90991856.303689986"/>
    <n v="2012612.2935299999"/>
    <n v="1827603.65488"/>
    <n v="1.4239530423326863"/>
    <n v="1.4470480448742447"/>
    <n v="185008.63864999986"/>
    <n v="10.123017545735191"/>
    <n v="100"/>
    <n v="100"/>
    <n v="53.813087078775609"/>
    <n v="49.01392195111832"/>
    <n v="0.26130631264607823"/>
    <n v="0.27331308987529712"/>
    <n v="0.26621696388230304"/>
    <n v="0.27801104488480899"/>
    <m/>
    <m/>
    <m/>
    <n v="0"/>
    <m/>
    <n v="0"/>
    <m/>
    <n v="0"/>
    <m/>
    <n v="8.4054842483407768"/>
    <n v="72.808199503734045"/>
    <n v="73.961743605659052"/>
    <n v="1.4892682562226358"/>
    <n v="13.688451306359827"/>
    <n v="7.6448260835308313"/>
    <n v="73.364983775718102"/>
    <n v="69.464935342262407"/>
    <s v="Medianas"/>
    <n v="2024"/>
    <n v="3"/>
    <d v="2025-11-04T00:00:00"/>
    <x v="2"/>
    <x v="10"/>
  </r>
  <r>
    <n v="2025"/>
    <n v="9"/>
    <n v="16"/>
    <x v="74"/>
    <s v="AP Individual"/>
    <n v="14"/>
    <s v="8527a891e224136950ff32ca212b45bc93f69fbb801c3b1ebedac52775f99e61"/>
    <s v="1fdf26a6fd55ee3b01ed15163fbd21c844fce1e79898ad2d3ed4519ab872f9ee"/>
    <x v="26"/>
    <n v="162.48276000000001"/>
    <n v="137.88242000000002"/>
    <n v="184.12401"/>
    <n v="152.21441000000002"/>
    <n v="7.3856800000000007"/>
    <n v="4.6999399999999998"/>
    <n v="12.615530000000001"/>
    <n v="4.6999399999999998"/>
    <n v="35081594.755000003"/>
    <n v="34439164.060000002"/>
    <n v="141.197"/>
    <n v="136.08000000000001"/>
    <n v="0"/>
    <n v="0"/>
    <n v="7.3856800000000007"/>
    <n v="4.6999399999999998"/>
    <n v="129.03364999999999"/>
    <n v="117.49066999999999"/>
    <n v="0"/>
    <n v="0"/>
    <n v="0"/>
    <n v="0"/>
    <n v="0"/>
    <n v="0"/>
    <s v="AP Individual"/>
    <s v="Accidentes y Enfermedades"/>
    <s v="Accidentes Personales"/>
    <x v="4"/>
    <x v="1"/>
    <n v="3740005.2715500002"/>
    <n v="3728743.9611599999"/>
    <n v="770211891.61088026"/>
    <n v="686509089.51392007"/>
    <n v="736376107.87258017"/>
    <n v="657385268.86126006"/>
    <n v="2929566.2910799994"/>
    <n v="2813051.1417699996"/>
    <n v="332143.84261000005"/>
    <n v="315618.19761999999"/>
    <n v="2012612.2935299999"/>
    <n v="1827603.65488"/>
    <n v="5.5463076734167342E-3"/>
    <n v="4.901525534059187E-3"/>
    <n v="24.600339999999989"/>
    <n v="17.841534838161376"/>
    <n v="8.0732270453846375E-3"/>
    <n v="7.5444377467637179E-3"/>
    <n v="4.3444527000000991E-3"/>
    <n v="3.6978248288494784E-3"/>
    <n v="2.1095851903840528E-5"/>
    <n v="2.206518629038891E-5"/>
    <n v="2.0084573111424806E-5"/>
    <n v="2.0974370210461753E-5"/>
    <m/>
    <m/>
    <m/>
    <n v="0"/>
    <m/>
    <n v="0"/>
    <m/>
    <n v="0"/>
    <m/>
    <n v="57.144133754899016"/>
    <n v="4.5455160904455338"/>
    <n v="3.4086578985196221"/>
    <n v="2.2236389938657362E-3"/>
    <n v="57.144133754899016"/>
    <n v="9.8245928804389315"/>
    <n v="5.7238402540732602"/>
    <n v="4.0002665743586272"/>
    <s v="Resto"/>
    <n v="2024"/>
    <n v="3"/>
    <d v="2025-11-04T00:00:00"/>
    <x v="4"/>
    <x v="26"/>
  </r>
  <r>
    <n v="2025"/>
    <n v="9"/>
    <n v="16"/>
    <x v="74"/>
    <s v="GMM. Individual"/>
    <n v="14"/>
    <s v="8527a891e224136950ff32ca212b45bc93f69fbb801c3b1ebedac52775f99e61"/>
    <s v="1fdf26a6fd55ee3b01ed15163fbd21c844fce1e79898ad2d3ed4519ab872f9ee"/>
    <x v="4"/>
    <n v="1660110.1405799999"/>
    <n v="1473165.43472"/>
    <n v="2127942.3252299996"/>
    <n v="1883445.6976900001"/>
    <n v="1224796.0917500001"/>
    <n v="1117117.9357199997"/>
    <n v="1604360.60148"/>
    <n v="1445289.4405599996"/>
    <n v="35081594.755000003"/>
    <n v="34439164.060000002"/>
    <n v="141.197"/>
    <n v="136.08000000000001"/>
    <n v="0"/>
    <n v="0"/>
    <n v="1143286.6144900001"/>
    <n v="993715.86202999996"/>
    <n v="1558383.1611300001"/>
    <n v="1403705.5109300001"/>
    <n v="0"/>
    <n v="0"/>
    <n v="0"/>
    <n v="0"/>
    <n v="0"/>
    <n v="0"/>
    <s v="GMM. Individual"/>
    <s v="Accidentes y Enfermedades"/>
    <s v="Gastos Medicos"/>
    <x v="38"/>
    <x v="1"/>
    <n v="3740005.2715500002"/>
    <n v="3728743.9611599999"/>
    <n v="770211891.61088026"/>
    <n v="686509089.51392007"/>
    <n v="736376107.87258017"/>
    <n v="657385268.86126006"/>
    <n v="64432853.400370002"/>
    <n v="58098326.261530012"/>
    <n v="45110846.690220006"/>
    <n v="40981977.13877999"/>
    <n v="2012612.2935299999"/>
    <n v="1827603.65488"/>
    <n v="2.5764963880529725"/>
    <n v="2.535641780949998"/>
    <n v="186944.70585999987"/>
    <n v="12.690000827743543"/>
    <n v="82.485342354153431"/>
    <n v="80.606395745948959"/>
    <n v="44.387909108266768"/>
    <n v="39.508355898528983"/>
    <n v="0.21553940657913218"/>
    <n v="0.22544323788235393"/>
    <n v="0.21458789944981921"/>
    <n v="0.22409468305729696"/>
    <m/>
    <m/>
    <m/>
    <n v="0"/>
    <m/>
    <n v="0"/>
    <m/>
    <n v="0"/>
    <m/>
    <n v="9.6389246459103859"/>
    <n v="73.778001941611407"/>
    <n v="75.831125913725145"/>
    <n v="2.715081142592553"/>
    <n v="15.051661966475137"/>
    <n v="11.01923793812858"/>
    <n v="73.363640150025162"/>
    <n v="70.792331745682986"/>
    <s v="Medianas"/>
    <n v="2024"/>
    <n v="3"/>
    <d v="2025-11-04T00:00:00"/>
    <x v="38"/>
    <x v="4"/>
  </r>
  <r>
    <n v="2025"/>
    <n v="9"/>
    <n v="16"/>
    <x v="74"/>
    <s v="AP Gpo y Col"/>
    <n v="14"/>
    <s v="8527a891e224136950ff32ca212b45bc93f69fbb801c3b1ebedac52775f99e61"/>
    <s v="1fdf26a6fd55ee3b01ed15163fbd21c844fce1e79898ad2d3ed4519ab872f9ee"/>
    <x v="20"/>
    <n v="20900.019120000001"/>
    <n v="20187.41992"/>
    <n v="25416.193800000001"/>
    <n v="25809.815019999995"/>
    <n v="7010.5388299999995"/>
    <n v="10891.99071"/>
    <n v="10965.460300000006"/>
    <n v="17042.624669999997"/>
    <n v="35081594.755000003"/>
    <n v="34439164.060000002"/>
    <n v="141.197"/>
    <n v="136.08000000000001"/>
    <n v="0"/>
    <n v="0"/>
    <n v="7010.5388300000004"/>
    <n v="10891.99071"/>
    <n v="16514.755990000001"/>
    <n v="19105.511770000001"/>
    <n v="0"/>
    <n v="0"/>
    <n v="0"/>
    <n v="0"/>
    <n v="0"/>
    <n v="0"/>
    <s v="AP Gpo y Col"/>
    <s v="Accidentes y Enfermedades"/>
    <s v="Accidentes Personales"/>
    <x v="3"/>
    <x v="1"/>
    <n v="3740005.2715500002"/>
    <n v="3728743.9611599999"/>
    <n v="770211891.61088026"/>
    <n v="686509089.51392007"/>
    <n v="736376107.87258017"/>
    <n v="657385268.86126006"/>
    <n v="2314846.5560099999"/>
    <n v="2258296.9561299994"/>
    <n v="870337.63396000001"/>
    <n v="837886.56105000013"/>
    <n v="2012612.2935299999"/>
    <n v="1827603.65488"/>
    <n v="0.90286844567462177"/>
    <n v="0.89392229242494303"/>
    <n v="712.59920000000056"/>
    <n v="3.5299171604094681"/>
    <n v="1.038452323241186"/>
    <n v="1.1045841293924039"/>
    <n v="0.55882325297734781"/>
    <n v="0.5414000030648326"/>
    <n v="2.7135414744490763E-3"/>
    <n v="2.8382261315322934E-3"/>
    <n v="2.9405903327942269E-3"/>
    <n v="3.070865879755592E-3"/>
    <m/>
    <m/>
    <m/>
    <n v="0"/>
    <m/>
    <n v="0"/>
    <m/>
    <n v="0"/>
    <m/>
    <n v="-35.635835388992909"/>
    <n v="33.543217304004067"/>
    <n v="53.954347574694928"/>
    <n v="0.80549645981667362"/>
    <n v="-35.635835388992909"/>
    <n v="-13.560253246228537"/>
    <n v="42.450150848398934"/>
    <n v="57.0096778412547"/>
    <s v="Resto"/>
    <n v="2024"/>
    <n v="3"/>
    <d v="2025-11-04T00:00:00"/>
    <x v="3"/>
    <x v="20"/>
  </r>
  <r>
    <n v="2025"/>
    <n v="9"/>
    <n v="16"/>
    <x v="74"/>
    <s v="Total General Sin Pensiones"/>
    <n v="14"/>
    <s v="8527a891e224136950ff32ca212b45bc93f69fbb801c3b1ebedac52775f99e61"/>
    <s v="1fdf26a6fd55ee3b01ed15163fbd21c844fce1e79898ad2d3ed4519ab872f9ee"/>
    <x v="34"/>
    <n v="3740005.2715500002"/>
    <n v="3728743.9611599999"/>
    <n v="4675370.8082999997"/>
    <n v="4600875.92827"/>
    <n v="2605447.8221500004"/>
    <n v="2037135.5946199992"/>
    <n v="3408469.7142800014"/>
    <n v="2627238.6077400008"/>
    <n v="35081594.755000003"/>
    <n v="34439164.060000002"/>
    <n v="141.197"/>
    <n v="136.08000000000001"/>
    <n v="-6420.8934600000002"/>
    <n v="19151.942879999999"/>
    <n v="1791479.1336700001"/>
    <n v="1666432.8419300001"/>
    <n v="2434507.6568299998"/>
    <n v="2238518.5529"/>
    <n v="33084.345309999997"/>
    <n v="48955.914670000006"/>
    <n v="285815.11943999998"/>
    <n v="442580.80004999996"/>
    <n v="317110.67499999999"/>
    <n v="288430.38591000001"/>
    <s v="Total General Sin Pensiones"/>
    <s v="Totales"/>
    <s v="Total General Sin Pensiones"/>
    <x v="25"/>
    <x v="1"/>
    <n v="3740005.2715500002"/>
    <n v="3728743.9611599999"/>
    <n v="770211891.61088026"/>
    <n v="686509089.51392007"/>
    <n v="736376107.87258017"/>
    <n v="657385268.86126006"/>
    <n v="736376107.87258017"/>
    <n v="657385268.86126006"/>
    <n v="388158878.08341002"/>
    <n v="368517055.66387999"/>
    <n v="3740005.2715500002"/>
    <n v="3728743.9611599999"/>
    <n v="0.50789334846224488"/>
    <n v="0.56720832330469273"/>
    <n v="11261.310390000232"/>
    <n v="0.30201350662051318"/>
    <n v="100"/>
    <n v="100"/>
    <n v="100"/>
    <n v="100"/>
    <n v="0.48558134615759646"/>
    <n v="0.50789334846224488"/>
    <n v="0.5431456069722429"/>
    <n v="0.56720832330469273"/>
    <n v="4.4928596889953409E-3"/>
    <n v="3.881374156281784E-2"/>
    <n v="4.3063683301206683E-2"/>
    <n v="-15871.569360000009"/>
    <n v="-32.420126285018725"/>
    <n v="-156765.68060999998"/>
    <n v="-35.420804651329107"/>
    <n v="28680.289089999977"/>
    <n v="9.943574079240447"/>
    <n v="27.897614131866977"/>
    <n v="69.664282079212256"/>
    <n v="54.633292493117523"/>
    <n v="0.67123231471988265"/>
    <n v="7.5038302530797463"/>
    <n v="8.7553039788790699"/>
    <n v="73.586917200445598"/>
    <n v="74.443557314775745"/>
    <s v="Resto"/>
    <n v="2024"/>
    <n v="3"/>
    <d v="2025-11-04T00:00:00"/>
    <x v="25"/>
    <x v="34"/>
  </r>
  <r>
    <n v="2025"/>
    <n v="9"/>
    <n v="16"/>
    <x v="74"/>
    <s v="Total General"/>
    <n v="14"/>
    <s v="8527a891e224136950ff32ca212b45bc93f69fbb801c3b1ebedac52775f99e61"/>
    <s v="1fdf26a6fd55ee3b01ed15163fbd21c844fce1e79898ad2d3ed4519ab872f9ee"/>
    <x v="2"/>
    <n v="3740005.2715500002"/>
    <n v="3728743.9611599999"/>
    <n v="4675370.8082999997"/>
    <n v="4600875.92827"/>
    <n v="2605447.8221500004"/>
    <n v="2037135.5946199992"/>
    <n v="3408469.7142800014"/>
    <n v="2627238.6077400008"/>
    <n v="35081594.755000003"/>
    <n v="34439164.060000002"/>
    <n v="141.197"/>
    <n v="136.08000000000001"/>
    <n v="-6420.8934600000002"/>
    <n v="19151.942879999999"/>
    <n v="1791479.1336700001"/>
    <n v="1666432.8419300001"/>
    <n v="2434507.6568299998"/>
    <n v="2238518.5529"/>
    <n v="33084.345309999997"/>
    <n v="48955.914670000006"/>
    <n v="285815.11943999998"/>
    <n v="442580.80004999996"/>
    <n v="317110.67499999999"/>
    <n v="288430.38591000001"/>
    <s v="Total General"/>
    <s v="Totales"/>
    <s v="Total General"/>
    <x v="26"/>
    <x v="1"/>
    <n v="3740005.2715500002"/>
    <n v="3728743.9611599999"/>
    <n v="770211891.61088026"/>
    <n v="686509089.51392007"/>
    <n v="736376107.87258017"/>
    <n v="657385268.86126006"/>
    <n v="770211891.61088026"/>
    <n v="686509089.51392007"/>
    <n v="414187189.75591999"/>
    <n v="392042358.71284997"/>
    <n v="3740005.2715500002"/>
    <n v="3728743.9611599999"/>
    <n v="0.48558134615759646"/>
    <n v="0.5431456069722429"/>
    <n v="11261.310390000232"/>
    <n v="0.30201350662051318"/>
    <n v="100"/>
    <n v="100"/>
    <n v="100"/>
    <n v="100"/>
    <n v="0.48558134615759646"/>
    <n v="0.50789334846224488"/>
    <n v="0.5431456069722429"/>
    <n v="0.56720832330469273"/>
    <n v="4.2954861733963704E-3"/>
    <n v="3.7108634981241888E-2"/>
    <n v="4.1171874707980734E-2"/>
    <n v="-15871.569360000009"/>
    <n v="-32.420126285018725"/>
    <n v="-156765.68060999998"/>
    <n v="-35.420804651329107"/>
    <n v="28680.289089999977"/>
    <n v="9.943574079240447"/>
    <n v="27.897614131866977"/>
    <n v="69.664282079212256"/>
    <n v="54.633292493117523"/>
    <n v="0.62905079794606578"/>
    <n v="7.5038302530797463"/>
    <n v="8.7553039788790699"/>
    <n v="73.586917200445598"/>
    <n v="74.443557314775745"/>
    <s v="Resto"/>
    <n v="2024"/>
    <n v="3"/>
    <d v="2025-11-04T00:00:00"/>
    <x v="26"/>
    <x v="2"/>
  </r>
  <r>
    <n v="2025"/>
    <n v="9"/>
    <n v="125"/>
    <x v="75"/>
    <s v="Riesgos Catastroficos"/>
    <n v="238"/>
    <s v="8ae4c23b80d1e7c8ff79e515fe791ebd68190bae842dda7af193db125f700452"/>
    <s v="1fdf26a6fd55ee3b01ed15163fbd21c844fce1e79898ad2d3ed4519ab872f9ee"/>
    <x v="39"/>
    <n v="0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s v="Riesgos Catastroficos"/>
    <s v="Daños Sin Autos"/>
    <s v="Riesgos Catastroficos"/>
    <x v="15"/>
    <x v="1"/>
    <n v="112129.76393"/>
    <n v="95399.785930000013"/>
    <n v="770211891.61088026"/>
    <n v="686509089.51392007"/>
    <n v="736376107.87258017"/>
    <n v="657385268.86126006"/>
    <n v="33259292.609760001"/>
    <n v="29883949.022059996"/>
    <n v="4197920.345660001"/>
    <n v="3819120.57994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15"/>
    <x v="39"/>
  </r>
  <r>
    <n v="2025"/>
    <n v="9"/>
    <n v="125"/>
    <x v="75"/>
    <s v="Huracan y Otros Riesgos Hidrometeorologicos"/>
    <n v="238"/>
    <s v="8ae4c23b80d1e7c8ff79e515fe791ebd68190bae842dda7af193db125f700452"/>
    <s v="1fdf26a6fd55ee3b01ed15163fbd21c844fce1e79898ad2d3ed4519ab872f9ee"/>
    <x v="39"/>
    <n v="0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s v="Huracan y Otros Riesgos Hidrometeorologicos"/>
    <s v="Daños Sin Autos"/>
    <s v="Riesgos Catastroficos"/>
    <x v="14"/>
    <x v="1"/>
    <n v="112129.76393"/>
    <n v="95399.785930000013"/>
    <n v="770211891.61088026"/>
    <n v="686509089.51392007"/>
    <n v="736376107.87258017"/>
    <n v="657385268.86126006"/>
    <n v="20015897.230140001"/>
    <n v="17829353.362780001"/>
    <n v="3531534.8595499997"/>
    <n v="3750519.85397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14"/>
    <x v="39"/>
  </r>
  <r>
    <n v="2025"/>
    <n v="9"/>
    <n v="125"/>
    <x v="75"/>
    <s v="Automoviles"/>
    <n v="238"/>
    <s v="8ae4c23b80d1e7c8ff79e515fe791ebd68190bae842dda7af193db125f700452"/>
    <s v="1fdf26a6fd55ee3b01ed15163fbd21c844fce1e79898ad2d3ed4519ab872f9ee"/>
    <x v="2"/>
    <n v="1389.8854199999998"/>
    <n v="1682.0222099999999"/>
    <n v="1729.83575"/>
    <n v="2001.1691799999999"/>
    <n v="138.15449000000001"/>
    <n v="324.12795999999997"/>
    <n v="265.48938000000004"/>
    <n v="382.50011999999998"/>
    <n v="35081594.755000003"/>
    <n v="34439164.060000002"/>
    <n v="141.197"/>
    <n v="136.08000000000001"/>
    <n v="0"/>
    <n v="0"/>
    <n v="138.15448999999998"/>
    <n v="324.12796000000003"/>
    <n v="1408.9914899999999"/>
    <n v="1490.9088000000002"/>
    <n v="0"/>
    <n v="0"/>
    <n v="0"/>
    <n v="0"/>
    <n v="0"/>
    <n v="0"/>
    <s v="Automoviles"/>
    <s v="Totales"/>
    <s v="Automoviles Total"/>
    <x v="11"/>
    <x v="1"/>
    <n v="112129.76393"/>
    <n v="95399.785930000013"/>
    <n v="770211891.61088026"/>
    <n v="686509089.51392007"/>
    <n v="736376107.87258017"/>
    <n v="657385268.86126006"/>
    <n v="155156263.74667996"/>
    <n v="139227565.87292001"/>
    <n v="88685882.672319964"/>
    <n v="83821223.317339987"/>
    <n v="1389.8854199999998"/>
    <n v="1682.0222099999999"/>
    <n v="8.9579717018014411E-4"/>
    <n v="1.2081100459195458E-3"/>
    <n v="-292.13679000000002"/>
    <n v="-17.368188616249014"/>
    <n v="100"/>
    <n v="100"/>
    <n v="1.2395329939940594"/>
    <n v="1.763129962612485"/>
    <n v="1.8045494170352094E-4"/>
    <n v="1.8874667512168937E-4"/>
    <n v="2.4501091619791207E-4"/>
    <n v="2.5586551595742975E-4"/>
    <m/>
    <m/>
    <m/>
    <n v="0"/>
    <m/>
    <n v="0"/>
    <m/>
    <n v="0"/>
    <m/>
    <n v="-57.376558936785329"/>
    <n v="9.9399913123773906"/>
    <n v="19.270135559030461"/>
    <n v="1.5577957374620553E-4"/>
    <n v="-57.376558936785351"/>
    <n v="-5.4944547916009556"/>
    <n v="9.8052040044613751"/>
    <n v="21.74029424200863"/>
    <s v="Resto"/>
    <n v="2024"/>
    <n v="3"/>
    <d v="2025-11-04T00:00:00"/>
    <x v="11"/>
    <x v="2"/>
  </r>
  <r>
    <n v="2025"/>
    <n v="9"/>
    <n v="125"/>
    <x v="75"/>
    <s v="Otros Automoviles y Obligatorios"/>
    <n v="238"/>
    <s v="8ae4c23b80d1e7c8ff79e515fe791ebd68190bae842dda7af193db125f700452"/>
    <s v="1fdf26a6fd55ee3b01ed15163fbd21c844fce1e79898ad2d3ed4519ab872f9ee"/>
    <x v="29"/>
    <n v="1389.8854199999998"/>
    <n v="1682.0222099999999"/>
    <n v="1729.83575"/>
    <n v="2001.1691799999999"/>
    <n v="138.15449000000001"/>
    <n v="324.12795999999997"/>
    <n v="265.48938000000004"/>
    <n v="382.50011999999998"/>
    <n v="35081594.755000003"/>
    <n v="34439164.060000002"/>
    <n v="141.197"/>
    <n v="136.08000000000001"/>
    <n v="0"/>
    <n v="0"/>
    <n v="138.15448999999998"/>
    <n v="324.12796000000003"/>
    <n v="1408.9914899999999"/>
    <n v="1490.9088000000002"/>
    <n v="0"/>
    <n v="0"/>
    <n v="0"/>
    <n v="0"/>
    <n v="0"/>
    <n v="0"/>
    <s v="Otros Automoviles y Obligatorios"/>
    <s v="Automóviles"/>
    <s v="Automóviles"/>
    <x v="9"/>
    <x v="1"/>
    <n v="112129.76393"/>
    <n v="95399.785930000013"/>
    <n v="770211891.61088026"/>
    <n v="686509089.51392007"/>
    <n v="736376107.87258017"/>
    <n v="657385268.86126006"/>
    <n v="4946161.87481"/>
    <n v="3140508.06599"/>
    <n v="2334470.5214099996"/>
    <n v="1827367.6446699991"/>
    <n v="1389.8854199999998"/>
    <n v="1682.0222099999999"/>
    <n v="2.8100281696773026E-2"/>
    <n v="5.3558920233811487E-2"/>
    <n v="-292.13679000000002"/>
    <n v="-17.368188616249014"/>
    <n v="100"/>
    <n v="100"/>
    <n v="1.2395329939940594"/>
    <n v="1.763129962612485"/>
    <n v="1.8045494170352094E-4"/>
    <n v="1.8874667512168937E-4"/>
    <n v="2.4501091619791207E-4"/>
    <n v="2.5586551595742975E-4"/>
    <m/>
    <m/>
    <m/>
    <n v="0"/>
    <m/>
    <n v="0"/>
    <m/>
    <n v="0"/>
    <m/>
    <n v="-57.376558936785329"/>
    <n v="9.9399913123773906"/>
    <n v="19.270135559030461"/>
    <n v="5.9180224694615514E-3"/>
    <n v="-57.376558936785351"/>
    <n v="-5.4944547916009556"/>
    <n v="9.8052040044613751"/>
    <n v="21.74029424200863"/>
    <s v="Resto"/>
    <n v="2024"/>
    <n v="3"/>
    <d v="2025-11-04T00:00:00"/>
    <x v="9"/>
    <x v="29"/>
  </r>
  <r>
    <n v="2025"/>
    <n v="9"/>
    <n v="125"/>
    <x v="75"/>
    <s v="Diversos"/>
    <n v="238"/>
    <s v="8ae4c23b80d1e7c8ff79e515fe791ebd68190bae842dda7af193db125f700452"/>
    <s v="1fdf26a6fd55ee3b01ed15163fbd21c844fce1e79898ad2d3ed4519ab872f9ee"/>
    <x v="31"/>
    <n v="110739.87851000001"/>
    <n v="93717.763720000003"/>
    <n v="137106.33311000001"/>
    <n v="126049.51764999999"/>
    <n v="28793.767489999998"/>
    <n v="27848.500250000001"/>
    <n v="35689.783790000001"/>
    <n v="37465.44339"/>
    <n v="35081594.755000003"/>
    <n v="34439164.060000002"/>
    <n v="141.197"/>
    <n v="136.08000000000001"/>
    <n v="0"/>
    <n v="0"/>
    <n v="23109.07245"/>
    <n v="17248.538280000001"/>
    <n v="80248.380480000007"/>
    <n v="62100.275569999998"/>
    <n v="0"/>
    <n v="0"/>
    <n v="0"/>
    <n v="0"/>
    <n v="0"/>
    <n v="0"/>
    <s v="Diversos"/>
    <s v="Daños Sin Autos"/>
    <s v="Diversos"/>
    <x v="6"/>
    <x v="1"/>
    <n v="112129.76393"/>
    <n v="95399.785930000013"/>
    <n v="770211891.61088026"/>
    <n v="686509089.51392007"/>
    <n v="736376107.87258017"/>
    <n v="657385268.86126006"/>
    <n v="28533293.443849999"/>
    <n v="24344761.40859"/>
    <n v="7125790.0811699983"/>
    <n v="6803443.1380700013"/>
    <n v="110739.87851000001"/>
    <n v="93717.763720000003"/>
    <n v="0.3881075934256325"/>
    <n v="0.38496069912984188"/>
    <n v="17022.114790000007"/>
    <n v="18.163167914310119"/>
    <n v="100"/>
    <n v="100"/>
    <n v="98.760467006005953"/>
    <n v="98.236870037387504"/>
    <n v="1.4377845852053796E-2"/>
    <n v="1.5038494232238459E-2"/>
    <n v="1.3651350747060972E-2"/>
    <n v="1.4256139916603298E-2"/>
    <m/>
    <m/>
    <m/>
    <n v="0"/>
    <m/>
    <n v="0"/>
    <m/>
    <n v="0"/>
    <m/>
    <n v="3.3943200944905438"/>
    <n v="26.00126339076656"/>
    <n v="29.715284642517503"/>
    <n v="0.40407824482632371"/>
    <n v="33.976990251953112"/>
    <n v="29.223871783859146"/>
    <n v="28.796933111640033"/>
    <n v="27.775300707896683"/>
    <s v="Resto"/>
    <n v="2024"/>
    <n v="3"/>
    <d v="2025-11-04T00:00:00"/>
    <x v="6"/>
    <x v="31"/>
  </r>
  <r>
    <n v="2025"/>
    <n v="9"/>
    <n v="125"/>
    <x v="75"/>
    <s v="Miscelaneos"/>
    <n v="238"/>
    <s v="8ae4c23b80d1e7c8ff79e515fe791ebd68190bae842dda7af193db125f700452"/>
    <s v="1fdf26a6fd55ee3b01ed15163fbd21c844fce1e79898ad2d3ed4519ab872f9ee"/>
    <x v="9"/>
    <n v="110739.87851000001"/>
    <n v="93717.763720000003"/>
    <n v="137106.33311000001"/>
    <n v="126049.51764999999"/>
    <n v="28793.767489999998"/>
    <n v="27848.500250000001"/>
    <n v="35689.783790000001"/>
    <n v="37465.44339"/>
    <n v="35081594.755000003"/>
    <n v="34439164.060000002"/>
    <n v="141.197"/>
    <n v="136.08000000000001"/>
    <n v="0"/>
    <n v="0"/>
    <n v="23109.07245"/>
    <n v="17248.538280000001"/>
    <n v="80248.380480000007"/>
    <n v="75154.257259999998"/>
    <n v="0"/>
    <n v="0"/>
    <n v="0"/>
    <n v="0"/>
    <n v="0"/>
    <n v="0"/>
    <s v="Miscelaneos"/>
    <s v="Daños Sin Autos"/>
    <s v="Diversos"/>
    <x v="8"/>
    <x v="1"/>
    <n v="112129.76393"/>
    <n v="95399.785930000013"/>
    <n v="770211891.61088026"/>
    <n v="686509089.51392007"/>
    <n v="736376107.87258017"/>
    <n v="657385268.86126006"/>
    <n v="14354404.674479999"/>
    <n v="10957933.478320003"/>
    <n v="2576722.12989"/>
    <n v="2337530.29054"/>
    <n v="110739.87851000001"/>
    <n v="93717.763720000003"/>
    <n v="0.77146967095667218"/>
    <n v="0.85525034355627594"/>
    <n v="17022.114790000007"/>
    <n v="18.163167914310119"/>
    <n v="100"/>
    <n v="100"/>
    <n v="98.760467006005953"/>
    <n v="98.236870037387504"/>
    <n v="1.4377845852053796E-2"/>
    <n v="1.5038494232238459E-2"/>
    <n v="1.3651350747060972E-2"/>
    <n v="1.4256139916603298E-2"/>
    <m/>
    <m/>
    <m/>
    <n v="0"/>
    <m/>
    <n v="0"/>
    <m/>
    <n v="0"/>
    <m/>
    <n v="3.3943200944905438"/>
    <n v="26.00126339076656"/>
    <n v="29.715284642517503"/>
    <n v="1.1174572203961006"/>
    <n v="33.976990251953112"/>
    <n v="6.77822309170939"/>
    <n v="28.796933111640033"/>
    <n v="22.950846577230884"/>
    <s v="Resto"/>
    <n v="2024"/>
    <n v="3"/>
    <d v="2025-11-04T00:00:00"/>
    <x v="8"/>
    <x v="9"/>
  </r>
  <r>
    <n v="2025"/>
    <n v="9"/>
    <n v="125"/>
    <x v="75"/>
    <s v="Tecnicos"/>
    <n v="238"/>
    <s v="8ae4c23b80d1e7c8ff79e515fe791ebd68190bae842dda7af193db125f700452"/>
    <s v="1fdf26a6fd55ee3b01ed15163fbd21c844fce1e79898ad2d3ed4519ab872f9ee"/>
    <x v="18"/>
    <n v="0"/>
    <n v="0"/>
    <n v="0"/>
    <n v="0"/>
    <n v="0"/>
    <n v="0"/>
    <n v="0"/>
    <n v="0"/>
    <n v="0"/>
    <n v="0"/>
    <n v="0"/>
    <n v="0"/>
    <n v="0"/>
    <n v="0"/>
    <n v="0"/>
    <n v="0"/>
    <m/>
    <n v="-13053.981689999999"/>
    <n v="0"/>
    <n v="0"/>
    <n v="0"/>
    <n v="0"/>
    <n v="0"/>
    <n v="0"/>
    <s v="Tecnicos"/>
    <s v="Daños Sin Autos"/>
    <s v="Diversos"/>
    <x v="7"/>
    <x v="1"/>
    <n v="112129.76393"/>
    <n v="95399.785930000013"/>
    <n v="770211891.61088026"/>
    <n v="686509089.51392007"/>
    <n v="736376107.87258017"/>
    <n v="657385268.86126006"/>
    <n v="14178888.769369997"/>
    <n v="13386827.930269996"/>
    <n v="4549067.9512800006"/>
    <n v="4465912.8475300027"/>
    <n v="110739.87851000001"/>
    <n v="93717.7637200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3"/>
    <d v="2025-11-04T00:00:00"/>
    <x v="7"/>
    <x v="18"/>
  </r>
  <r>
    <n v="2025"/>
    <n v="9"/>
    <n v="125"/>
    <x v="75"/>
    <s v="Total General Sin Pensiones"/>
    <n v="238"/>
    <s v="8ae4c23b80d1e7c8ff79e515fe791ebd68190bae842dda7af193db125f700452"/>
    <s v="1fdf26a6fd55ee3b01ed15163fbd21c844fce1e79898ad2d3ed4519ab872f9ee"/>
    <x v="54"/>
    <n v="112129.76393"/>
    <n v="95399.785930000013"/>
    <n v="138836.16885999998"/>
    <n v="128050.68683000002"/>
    <n v="28931.921979999999"/>
    <n v="28172.631300000001"/>
    <n v="35955.27317"/>
    <n v="37847.952850000001"/>
    <n v="35081594.755000003"/>
    <n v="34439164.060000002"/>
    <n v="141.197"/>
    <n v="136.08000000000001"/>
    <n v="0"/>
    <n v="0"/>
    <n v="23247.22694"/>
    <n v="17572.669329999997"/>
    <n v="81657.371969999993"/>
    <n v="63591.184369999995"/>
    <n v="0"/>
    <n v="0"/>
    <n v="0"/>
    <n v="0"/>
    <n v="0"/>
    <n v="0"/>
    <s v="Total General Sin Pensiones"/>
    <s v="Totales"/>
    <s v="Total General Sin Pensiones"/>
    <x v="25"/>
    <x v="1"/>
    <n v="112129.76393"/>
    <n v="95399.785930000013"/>
    <n v="770211891.61088026"/>
    <n v="686509089.51392007"/>
    <n v="736376107.87258017"/>
    <n v="657385268.86126006"/>
    <n v="736376107.87258017"/>
    <n v="657385268.86126006"/>
    <n v="388158878.08341002"/>
    <n v="368517055.66387999"/>
    <n v="112129.76393"/>
    <n v="95399.785930000013"/>
    <n v="1.5227240907360145E-2"/>
    <n v="1.451200543256073E-2"/>
    <n v="16729.977999999988"/>
    <n v="17.536703921197127"/>
    <n v="100"/>
    <n v="100"/>
    <n v="100"/>
    <n v="100"/>
    <n v="1.4558300793757315E-2"/>
    <n v="1.5227240907360145E-2"/>
    <n v="1.3896361663258885E-2"/>
    <n v="1.451200543256073E-2"/>
    <m/>
    <m/>
    <m/>
    <n v="0"/>
    <m/>
    <n v="0"/>
    <m/>
    <n v="0"/>
    <m/>
    <n v="2.6951358285088434"/>
    <n v="25.802178624099774"/>
    <n v="29.531126328387973"/>
    <n v="7.4536288137619063E-3"/>
    <n v="32.29195009270687"/>
    <n v="28.409893256403905"/>
    <n v="28.469232329128559"/>
    <n v="27.633813560940911"/>
    <s v="Resto"/>
    <n v="2024"/>
    <n v="3"/>
    <d v="2025-11-04T00:00:00"/>
    <x v="25"/>
    <x v="54"/>
  </r>
  <r>
    <n v="2025"/>
    <n v="9"/>
    <n v="125"/>
    <x v="75"/>
    <s v="Daños"/>
    <n v="238"/>
    <s v="8ae4c23b80d1e7c8ff79e515fe791ebd68190bae842dda7af193db125f700452"/>
    <s v="1fdf26a6fd55ee3b01ed15163fbd21c844fce1e79898ad2d3ed4519ab872f9ee"/>
    <x v="30"/>
    <n v="112129.76393"/>
    <n v="95399.785930000013"/>
    <n v="138836.16885999998"/>
    <n v="128050.68683000002"/>
    <n v="28931.921979999999"/>
    <n v="28172.631300000001"/>
    <n v="35955.27317"/>
    <n v="37847.952850000001"/>
    <n v="35081594.755000003"/>
    <n v="34439164.060000002"/>
    <n v="141.197"/>
    <n v="136.08000000000001"/>
    <n v="0"/>
    <n v="0"/>
    <n v="23247.22694"/>
    <n v="17572.669329999997"/>
    <n v="81657.371969999993"/>
    <n v="63591.184369999995"/>
    <n v="0"/>
    <n v="0"/>
    <n v="0"/>
    <n v="0"/>
    <n v="0"/>
    <n v="0"/>
    <s v="Daños"/>
    <s v="Totales"/>
    <s v="Daños Total"/>
    <x v="23"/>
    <x v="1"/>
    <n v="112129.76393"/>
    <n v="95399.785930000013"/>
    <n v="770211891.61088026"/>
    <n v="686509089.51392007"/>
    <n v="736376107.87258017"/>
    <n v="657385268.86126006"/>
    <n v="283175278.75795996"/>
    <n v="248348596.68529999"/>
    <n v="126891670.49083996"/>
    <n v="126522432.59303005"/>
    <n v="112129.76393"/>
    <n v="95399.785930000013"/>
    <n v="3.9597299743753873E-2"/>
    <n v="3.8413660154837839E-2"/>
    <n v="16729.977999999988"/>
    <n v="17.536703921197127"/>
    <n v="100"/>
    <n v="100"/>
    <n v="100"/>
    <n v="100"/>
    <n v="1.4558300793757315E-2"/>
    <n v="1.5227240907360145E-2"/>
    <n v="1.3896361663258885E-2"/>
    <n v="1.451200543256073E-2"/>
    <m/>
    <m/>
    <m/>
    <n v="0"/>
    <m/>
    <n v="0"/>
    <m/>
    <n v="0"/>
    <m/>
    <n v="2.6951358285088434"/>
    <n v="25.802178624099774"/>
    <n v="29.531126328387973"/>
    <n v="2.2800489479006845E-2"/>
    <n v="32.29195009270687"/>
    <n v="28.409893256403905"/>
    <n v="28.469232329128559"/>
    <n v="27.633813560940911"/>
    <s v="Resto"/>
    <n v="2024"/>
    <n v="3"/>
    <d v="2025-11-04T00:00:00"/>
    <x v="23"/>
    <x v="30"/>
  </r>
  <r>
    <n v="2025"/>
    <n v="9"/>
    <n v="125"/>
    <x v="75"/>
    <s v="Daños Sin Autos"/>
    <n v="238"/>
    <s v="8ae4c23b80d1e7c8ff79e515fe791ebd68190bae842dda7af193db125f700452"/>
    <s v="1fdf26a6fd55ee3b01ed15163fbd21c844fce1e79898ad2d3ed4519ab872f9ee"/>
    <x v="53"/>
    <n v="110739.87851000001"/>
    <n v="93717.763720000003"/>
    <n v="137106.33311000001"/>
    <n v="126049.51764999999"/>
    <n v="28793.767489999998"/>
    <n v="27848.503340000003"/>
    <n v="35689.783790000001"/>
    <n v="37465.452730000005"/>
    <n v="35081594.755000003"/>
    <n v="34439164.060000002"/>
    <n v="141.197"/>
    <n v="136.08000000000001"/>
    <n v="0"/>
    <n v="0"/>
    <n v="23109.07245"/>
    <n v="17248.541369999999"/>
    <n v="80248.380480000007"/>
    <n v="62100.275569999998"/>
    <n v="0"/>
    <n v="0"/>
    <n v="0"/>
    <n v="0"/>
    <n v="0"/>
    <n v="0"/>
    <s v="Daños Sin Autos"/>
    <s v="Totales"/>
    <s v="Daños Sin Autos Total"/>
    <x v="24"/>
    <x v="1"/>
    <n v="112129.76393"/>
    <n v="95399.785930000013"/>
    <n v="770211891.61088026"/>
    <n v="686509089.51392007"/>
    <n v="736376107.87258017"/>
    <n v="657385268.86126006"/>
    <n v="128019015.01128"/>
    <n v="109121030.81238005"/>
    <n v="38205787.818519995"/>
    <n v="42701209.275690004"/>
    <n v="112129.76393"/>
    <n v="95399.785930000013"/>
    <n v="8.6502679699763746E-2"/>
    <n v="8.5884236083817761E-2"/>
    <n v="17022.114790000007"/>
    <n v="18.163167914310119"/>
    <n v="98.760467006005953"/>
    <n v="98.236870037387504"/>
    <n v="98.760467006005953"/>
    <n v="98.236870037387504"/>
    <n v="1.4377845852053796E-2"/>
    <n v="1.5038494232238459E-2"/>
    <n v="1.3651350747060972E-2"/>
    <n v="1.4256139916603298E-2"/>
    <m/>
    <m/>
    <m/>
    <n v="0"/>
    <m/>
    <n v="0"/>
    <m/>
    <n v="0"/>
    <m/>
    <n v="3.3943086221164043"/>
    <n v="26.00126339076656"/>
    <n v="29.715287939651237"/>
    <n v="7.5364935875088579E-2"/>
    <n v="33.976966250567074"/>
    <n v="29.223871783859146"/>
    <n v="28.796933111640033"/>
    <n v="27.77530568372001"/>
    <s v="Resto"/>
    <n v="2024"/>
    <n v="3"/>
    <d v="2025-11-04T00:00:00"/>
    <x v="24"/>
    <x v="53"/>
  </r>
  <r>
    <n v="2025"/>
    <n v="9"/>
    <n v="125"/>
    <x v="75"/>
    <s v="Total General"/>
    <n v="238"/>
    <s v="8ae4c23b80d1e7c8ff79e515fe791ebd68190bae842dda7af193db125f700452"/>
    <s v="1fdf26a6fd55ee3b01ed15163fbd21c844fce1e79898ad2d3ed4519ab872f9ee"/>
    <x v="70"/>
    <n v="112129.76393"/>
    <n v="95399.785930000013"/>
    <n v="138836.16885999998"/>
    <n v="128050.68683000002"/>
    <n v="28931.921979999999"/>
    <n v="28172.631300000001"/>
    <n v="35955.27317"/>
    <n v="37847.952850000001"/>
    <n v="35081594.755000003"/>
    <n v="34439164.060000002"/>
    <n v="141.197"/>
    <n v="136.08000000000001"/>
    <n v="0"/>
    <n v="0"/>
    <n v="23247.22694"/>
    <n v="17572.669329999997"/>
    <n v="81657.371969999993"/>
    <n v="63591.184369999995"/>
    <n v="0"/>
    <n v="0"/>
    <n v="0"/>
    <n v="0"/>
    <n v="0"/>
    <n v="0"/>
    <s v="Total General"/>
    <s v="Totales"/>
    <s v="Total General"/>
    <x v="26"/>
    <x v="1"/>
    <n v="112129.76393"/>
    <n v="95399.785930000013"/>
    <n v="770211891.61088026"/>
    <n v="686509089.51392007"/>
    <n v="736376107.87258017"/>
    <n v="657385268.86126006"/>
    <n v="770211891.61088026"/>
    <n v="686509089.51392007"/>
    <n v="414187189.75591999"/>
    <n v="392042358.71284997"/>
    <n v="112129.76393"/>
    <n v="95399.785930000013"/>
    <n v="1.4558300793757315E-2"/>
    <n v="1.3896361663258885E-2"/>
    <n v="16729.977999999988"/>
    <n v="17.536703921197127"/>
    <n v="100"/>
    <n v="100"/>
    <n v="100"/>
    <n v="100"/>
    <n v="1.4558300793757315E-2"/>
    <n v="1.5227240907360145E-2"/>
    <n v="1.3896361663258885E-2"/>
    <n v="1.451200543256073E-2"/>
    <m/>
    <m/>
    <m/>
    <n v="0"/>
    <m/>
    <n v="0"/>
    <m/>
    <n v="0"/>
    <m/>
    <n v="2.6951358285088434"/>
    <n v="25.802178624099774"/>
    <n v="29.531126328387973"/>
    <n v="6.9852285863909848E-3"/>
    <n v="32.29195009270687"/>
    <n v="28.409893256403905"/>
    <n v="28.469232329128559"/>
    <n v="27.633813560940911"/>
    <s v="Resto"/>
    <n v="2024"/>
    <n v="3"/>
    <d v="2025-11-04T00:00:00"/>
    <x v="26"/>
    <x v="70"/>
  </r>
  <r>
    <n v="2025"/>
    <n v="9"/>
    <n v="37"/>
    <x v="76"/>
    <s v="Incendio"/>
    <n v="25"/>
    <s v="b7a56873cd771f2c446d369b649430b65a756ba278ff97ec81bb6f55b2e73569"/>
    <s v="1fdf26a6fd55ee3b01ed15163fbd21c844fce1e79898ad2d3ed4519ab872f9ee"/>
    <x v="25"/>
    <n v="2350314.9826700003"/>
    <n v="2039312.64115"/>
    <n v="2700766.4698200002"/>
    <n v="2314632.83868"/>
    <n v="331499.83970000001"/>
    <n v="269935.37557999988"/>
    <n v="369996.16507999995"/>
    <n v="462173.2756200002"/>
    <n v="35081594.755000003"/>
    <n v="34439164.060000002"/>
    <n v="141.197"/>
    <n v="136.08000000000001"/>
    <n v="0"/>
    <n v="0"/>
    <n v="118940.88187000001"/>
    <n v="217574.08051"/>
    <n v="253408.86300000001"/>
    <n v="214759.90846999999"/>
    <n v="0"/>
    <n v="0"/>
    <n v="0"/>
    <n v="0"/>
    <n v="0"/>
    <n v="0"/>
    <s v="Incendio"/>
    <s v="Daños Sin Autos"/>
    <s v="Incendio"/>
    <x v="0"/>
    <x v="1"/>
    <n v="10982728.3653"/>
    <n v="10496838.85248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8.5545687555105996"/>
    <n v="8.8238616457054668"/>
    <n v="311002.34152000025"/>
    <n v="15.25035128231349"/>
    <m/>
    <m/>
    <n v="21.40010118155918"/>
    <n v="19.427874142015515"/>
    <n v="0.30515173918626098"/>
    <n v="0.31917317217965607"/>
    <n v="0.29705544650456517"/>
    <n v="0.3102157498421817"/>
    <m/>
    <m/>
    <m/>
    <n v="0"/>
    <m/>
    <n v="0"/>
    <m/>
    <n v="0"/>
    <m/>
    <n v="22.807112253338001"/>
    <n v="14.104485660190541"/>
    <n v="13.236586197385563"/>
    <n v="2.0382108384448285"/>
    <n v="-45.333156600639605"/>
    <n v="17.996354536255964"/>
    <n v="46.936354341323892"/>
    <n v="101.3103805361293"/>
    <s v="Grandes"/>
    <n v="2024"/>
    <n v="3"/>
    <d v="2025-11-04T00:00:00"/>
    <x v="0"/>
    <x v="25"/>
  </r>
  <r>
    <n v="2025"/>
    <n v="9"/>
    <n v="37"/>
    <x v="76"/>
    <s v="MyT Cascos"/>
    <n v="25"/>
    <s v="b7a56873cd771f2c446d369b649430b65a756ba278ff97ec81bb6f55b2e73569"/>
    <s v="1fdf26a6fd55ee3b01ed15163fbd21c844fce1e79898ad2d3ed4519ab872f9ee"/>
    <x v="7"/>
    <n v="1098.90833"/>
    <n v="1559.21624"/>
    <n v="1287.1357699999996"/>
    <n v="1816.9387000000002"/>
    <n v="22976.168740000005"/>
    <n v="399.59374000000003"/>
    <n v="23724.813400000003"/>
    <n v="416.24155000000002"/>
    <n v="35081594.755000003"/>
    <n v="34439164.060000002"/>
    <n v="141.197"/>
    <n v="136.08000000000001"/>
    <n v="0"/>
    <n v="0"/>
    <n v="22976.168739999997"/>
    <n v="399.59373999999997"/>
    <n v="1072.5262"/>
    <n v="1604.8973100000001"/>
    <n v="0"/>
    <n v="0"/>
    <n v="0"/>
    <n v="0"/>
    <n v="0"/>
    <n v="0"/>
    <s v="MyT Cascos"/>
    <s v="Daños Sin Autos"/>
    <s v="Maritimo y Transportes"/>
    <x v="18"/>
    <x v="1"/>
    <n v="10982728.3653"/>
    <n v="10496838.85248"/>
    <n v="770211891.61088026"/>
    <n v="686509089.51392007"/>
    <n v="736376107.87258017"/>
    <n v="657385268.86126006"/>
    <n v="9273622.9556900002"/>
    <n v="5743535.6412700005"/>
    <n v="-3535315.863200001"/>
    <n v="5844440.7108500013"/>
    <n v="696410.08447"/>
    <n v="637651.03194000002"/>
    <n v="1.1849827572790683E-2"/>
    <n v="2.714732418122905E-2"/>
    <n v="-460.30790999999999"/>
    <n v="-29.521749337346559"/>
    <n v="0.15779615409163977"/>
    <n v="0.24452500849190423"/>
    <n v="1.0005786298712512E-2"/>
    <n v="1.4854150491522665E-2"/>
    <n v="1.4267610536389651E-4"/>
    <n v="1.4923193708372612E-4"/>
    <n v="2.2712244656571066E-4"/>
    <n v="2.3718454213324784E-4"/>
    <m/>
    <m/>
    <m/>
    <n v="0"/>
    <m/>
    <n v="0"/>
    <m/>
    <n v="0"/>
    <m/>
    <n v="5649.8820527068328"/>
    <n v="2090.8175971329661"/>
    <n v="25.62785903256113"/>
    <n v="-0.64990426963442693"/>
    <n v="5649.8820527068319"/>
    <n v="-33.171661930195398"/>
    <n v="2142.2477828513647"/>
    <n v="24.898399262691765"/>
    <s v="Resto"/>
    <n v="2024"/>
    <n v="3"/>
    <d v="2025-11-04T00:00:00"/>
    <x v="18"/>
    <x v="7"/>
  </r>
  <r>
    <n v="2025"/>
    <n v="9"/>
    <n v="37"/>
    <x v="76"/>
    <s v="Maritimo y Transportes"/>
    <n v="25"/>
    <s v="b7a56873cd771f2c446d369b649430b65a756ba278ff97ec81bb6f55b2e73569"/>
    <s v="1fdf26a6fd55ee3b01ed15163fbd21c844fce1e79898ad2d3ed4519ab872f9ee"/>
    <x v="16"/>
    <n v="696410.08447"/>
    <n v="637651.03194000002"/>
    <n v="897964.24281999993"/>
    <n v="761339.89575999998"/>
    <n v="505879.80775000004"/>
    <n v="558273.69976000022"/>
    <n v="591373.42969999975"/>
    <n v="650203.26332000003"/>
    <n v="35081594.755000003"/>
    <n v="34439164.060000002"/>
    <n v="141.197"/>
    <n v="136.08000000000001"/>
    <n v="7530.2616100000005"/>
    <n v="2649.0868399999999"/>
    <n v="267829.75335000001"/>
    <n v="225821.30534999998"/>
    <n v="451757.85354000004"/>
    <n v="397199.22824999999"/>
    <n v="0"/>
    <n v="0"/>
    <n v="0"/>
    <n v="0"/>
    <n v="0"/>
    <n v="0"/>
    <s v="Maritimo y Transportes"/>
    <s v="Daños Sin Autos"/>
    <s v="Maritimo y Transportes"/>
    <x v="19"/>
    <x v="1"/>
    <n v="10982728.3653"/>
    <n v="10496838.85248"/>
    <n v="770211891.61088026"/>
    <n v="686509089.51392007"/>
    <n v="736376107.87258017"/>
    <n v="657385268.86126006"/>
    <n v="19761447.802860003"/>
    <n v="14710203.640279999"/>
    <n v="2527791.244059999"/>
    <n v="11141291.585630003"/>
    <n v="696410.08447"/>
    <n v="637651.03194000002"/>
    <n v="3.5240843252851697"/>
    <n v="4.3347532606140238"/>
    <n v="58759.052529999986"/>
    <n v="9.2149231455378455"/>
    <n v="100"/>
    <n v="100"/>
    <n v="6.3409570127429555"/>
    <n v="6.0746958289194612"/>
    <n v="9.0417986537896025E-2"/>
    <n v="9.4572607262062916E-2"/>
    <n v="9.2883115705210281E-2"/>
    <n v="9.6998071320423082E-2"/>
    <m/>
    <m/>
    <m/>
    <n v="0"/>
    <m/>
    <n v="0"/>
    <m/>
    <n v="0"/>
    <m/>
    <n v="-9.3849830347594967"/>
    <n v="72.64108016686717"/>
    <n v="87.55160296087017"/>
    <n v="20.012720945163327"/>
    <n v="18.602517567990851"/>
    <n v="13.735833659691931"/>
    <n v="59.286131110122589"/>
    <n v="56.853409898336068"/>
    <s v="Medianas"/>
    <n v="2024"/>
    <n v="3"/>
    <d v="2025-11-04T00:00:00"/>
    <x v="19"/>
    <x v="16"/>
  </r>
  <r>
    <n v="2025"/>
    <n v="9"/>
    <n v="37"/>
    <x v="76"/>
    <s v="MyT Carga"/>
    <n v="25"/>
    <s v="b7a56873cd771f2c446d369b649430b65a756ba278ff97ec81bb6f55b2e73569"/>
    <s v="1fdf26a6fd55ee3b01ed15163fbd21c844fce1e79898ad2d3ed4519ab872f9ee"/>
    <x v="3"/>
    <n v="695311.17614"/>
    <n v="636091.81570000004"/>
    <n v="896677.10704999988"/>
    <n v="759522.95706000004"/>
    <n v="482903.6390100001"/>
    <n v="557874.10602000018"/>
    <n v="567648.61629999976"/>
    <n v="649787.02177000022"/>
    <n v="35081594.755000003"/>
    <n v="34439164.060000002"/>
    <n v="141.197"/>
    <n v="136.08000000000001"/>
    <n v="7530.2616100000005"/>
    <n v="2649.0868399999999"/>
    <n v="244853.58461000002"/>
    <n v="225421.71161000003"/>
    <n v="450685.32733999996"/>
    <n v="395594.33094000001"/>
    <n v="0"/>
    <n v="0"/>
    <n v="0"/>
    <n v="0"/>
    <n v="0"/>
    <n v="0"/>
    <s v="MyT Carga"/>
    <s v="Daños Sin Autos"/>
    <s v="Maritimo y Transportes"/>
    <x v="17"/>
    <x v="1"/>
    <n v="10982728.3653"/>
    <n v="10496838.85248"/>
    <n v="770211891.61088026"/>
    <n v="686509089.51392007"/>
    <n v="736376107.87258017"/>
    <n v="657385268.86126006"/>
    <n v="10487824.847170001"/>
    <n v="8966667.9990099985"/>
    <n v="6063107.107259999"/>
    <n v="5296850.8747799993"/>
    <n v="696410.08447"/>
    <n v="637651.03194000002"/>
    <n v="6.6296985911966342"/>
    <n v="7.0939597158078156"/>
    <n v="59219.36043999996"/>
    <n v="9.3098761811344577"/>
    <n v="99.842203845908358"/>
    <n v="99.755474991508095"/>
    <n v="6.3309512264442427"/>
    <n v="6.0598416784279383"/>
    <n v="9.0275310432532119E-2"/>
    <n v="9.4423375324979186E-2"/>
    <n v="9.265599325864457E-2"/>
    <n v="9.6760886778289826E-2"/>
    <m/>
    <m/>
    <m/>
    <n v="0"/>
    <m/>
    <n v="0"/>
    <m/>
    <n v="0"/>
    <m/>
    <n v="-13.43859953365757"/>
    <n v="69.451442114137407"/>
    <n v="87.703393165981296"/>
    <n v="7.9646232610960892"/>
    <n v="8.6202313260840278"/>
    <n v="13.926133943601847"/>
    <n v="54.329167105385011"/>
    <n v="56.983049042780607"/>
    <s v="Medianas"/>
    <n v="2024"/>
    <n v="3"/>
    <d v="2025-11-04T00:00:00"/>
    <x v="17"/>
    <x v="3"/>
  </r>
  <r>
    <n v="2025"/>
    <n v="9"/>
    <n v="37"/>
    <x v="76"/>
    <s v="Vida Individual"/>
    <n v="25"/>
    <s v="b7a56873cd771f2c446d369b649430b65a756ba278ff97ec81bb6f55b2e73569"/>
    <s v="1fdf26a6fd55ee3b01ed15163fbd21c844fce1e79898ad2d3ed4519ab872f9ee"/>
    <x v="45"/>
    <n v="6391.2675099999997"/>
    <n v="3752.68561"/>
    <n v="18206.748970000001"/>
    <n v="13638.898379999999"/>
    <n v="51363.50958000002"/>
    <n v="38749.618759999976"/>
    <n v="61844.408329999984"/>
    <n v="41016.43826000001"/>
    <n v="35081594.755000003"/>
    <n v="34439164.060000002"/>
    <n v="141.197"/>
    <n v="136.08000000000001"/>
    <n v="134.53872000000001"/>
    <n v="-24.3932"/>
    <n v="51363.509579999998"/>
    <n v="39035.4692"/>
    <n v="58217.735540000001"/>
    <n v="21811.144629999999"/>
    <n v="39.683390000000003"/>
    <n v="-88.267889999999994"/>
    <n v="3350.4841200000001"/>
    <n v="3840.9535000000001"/>
    <n v="3001.1"/>
    <n v="0"/>
    <s v="Vida Individual"/>
    <s v="Vida"/>
    <s v="Vida"/>
    <x v="35"/>
    <x v="1"/>
    <n v="10982728.3653"/>
    <n v="10496838.85248"/>
    <n v="770211891.61088026"/>
    <n v="686509089.51392007"/>
    <n v="736376107.87258017"/>
    <n v="657385268.86126006"/>
    <n v="237940342.15414003"/>
    <n v="211843669.84491"/>
    <n v="117088322.10185003"/>
    <n v="108945740.33868003"/>
    <n v="760246.34629999998"/>
    <n v="644093.17502999993"/>
    <n v="2.6860798182174908E-3"/>
    <n v="1.7714409936097348E-3"/>
    <n v="2638.5818999999997"/>
    <n v="70.311829292835412"/>
    <n v="0.84068375219496927"/>
    <n v="0.58263086079513438"/>
    <n v="5.8193804830803698E-2"/>
    <n v="3.5750626095525748E-2"/>
    <n v="8.2980639219070124E-4"/>
    <n v="8.6793520887914544E-4"/>
    <n v="5.4663305516567502E-4"/>
    <n v="5.7085027422359199E-4"/>
    <n v="1.6677873806827059E-5"/>
    <n v="1.4081194007149593E-3"/>
    <n v="1.2612825436957044E-3"/>
    <n v="127.95128"/>
    <n v="-144.95790031913077"/>
    <n v="-490.46938"/>
    <n v="-12.769469351815898"/>
    <n v="3001.1"/>
    <m/>
    <n v="32.552296573872283"/>
    <n v="803.65138056942362"/>
    <n v="1032.5836690593426"/>
    <n v="4.3867320547407912E-2"/>
    <n v="31.581637502131009"/>
    <n v="166.91737883359315"/>
    <n v="88.226567219725283"/>
    <n v="178.97029184937372"/>
    <s v="Resto"/>
    <n v="2024"/>
    <n v="3"/>
    <d v="2025-11-04T00:00:00"/>
    <x v="35"/>
    <x v="45"/>
  </r>
  <r>
    <n v="2025"/>
    <n v="9"/>
    <n v="37"/>
    <x v="76"/>
    <s v="Vida Gpo y Col"/>
    <n v="25"/>
    <s v="b7a56873cd771f2c446d369b649430b65a756ba278ff97ec81bb6f55b2e73569"/>
    <s v="1fdf26a6fd55ee3b01ed15163fbd21c844fce1e79898ad2d3ed4519ab872f9ee"/>
    <x v="26"/>
    <n v="753855.07878999994"/>
    <n v="640340.48942"/>
    <n v="876807.31636000006"/>
    <n v="788136.03813"/>
    <n v="199489.09424999999"/>
    <n v="203247.43937000001"/>
    <n v="285364.04738999991"/>
    <n v="255481.82223999998"/>
    <n v="35081594.755000003"/>
    <n v="34439164.060000002"/>
    <n v="141.197"/>
    <n v="136.08000000000001"/>
    <n v="10940.49224"/>
    <n v="-943.42098999999996"/>
    <n v="147874.04746"/>
    <n v="149322.53587999998"/>
    <n v="508663.78250999999"/>
    <n v="537294.22586999997"/>
    <n v="351443.98563000001"/>
    <n v="229593.45694"/>
    <n v="184133.42638999998"/>
    <n v="172466.11470999999"/>
    <n v="218277.66677000001"/>
    <n v="238280.91777"/>
    <s v="Vida Gpo y Col"/>
    <s v="Vida"/>
    <s v="Vida"/>
    <x v="37"/>
    <x v="1"/>
    <n v="10982728.3653"/>
    <n v="10496838.85248"/>
    <n v="770211891.61088026"/>
    <n v="686509089.51392007"/>
    <n v="736376107.87258017"/>
    <n v="657385268.86126006"/>
    <n v="73920693.182379976"/>
    <n v="70894248.025429994"/>
    <n v="45785142.94049"/>
    <n v="42057026.428480007"/>
    <n v="760246.34629999998"/>
    <n v="644093.17502999993"/>
    <n v="1.0198160303097532"/>
    <n v="0.90323334721077486"/>
    <n v="113514.58936999994"/>
    <n v="17.72722344526705"/>
    <n v="99.159316247805023"/>
    <n v="99.41736913920488"/>
    <n v="6.8640054976849818"/>
    <n v="6.1003174233613402"/>
    <n v="9.7876322996432785E-2"/>
    <n v="0.10237364720698465"/>
    <n v="9.3274874171497199E-2"/>
    <n v="9.7407185671990262E-2"/>
    <n v="0.47543383388316435"/>
    <n v="0.24909591409769238"/>
    <n v="0.29528628232889664"/>
    <n v="121850.52869000001"/>
    <n v="53.072300192702528"/>
    <n v="11667.311679999984"/>
    <n v="6.7649878352153081"/>
    <n v="-20003.250999999989"/>
    <n v="-8.3948186817494381"/>
    <n v="-1.8491475866311724"/>
    <n v="26.462525737731525"/>
    <n v="31.740525974563166"/>
    <n v="0.43570704695470597"/>
    <n v="-0.9700400622475569"/>
    <n v="-5.3286341042732888"/>
    <n v="29.071078489275553"/>
    <n v="27.791576512517562"/>
    <s v="Resto"/>
    <n v="2024"/>
    <n v="3"/>
    <d v="2025-11-04T00:00:00"/>
    <x v="37"/>
    <x v="26"/>
  </r>
  <r>
    <n v="2025"/>
    <n v="9"/>
    <n v="37"/>
    <x v="76"/>
    <s v="Vida Total"/>
    <n v="25"/>
    <s v="b7a56873cd771f2c446d369b649430b65a756ba278ff97ec81bb6f55b2e73569"/>
    <s v="1fdf26a6fd55ee3b01ed15163fbd21c844fce1e79898ad2d3ed4519ab872f9ee"/>
    <x v="34"/>
    <n v="760246.34629999998"/>
    <n v="644093.17502999993"/>
    <n v="895014.06533000001"/>
    <n v="801774.93650999991"/>
    <n v="250852.60382999992"/>
    <n v="241997.05813000008"/>
    <n v="347208.45572000009"/>
    <n v="296498.26049999997"/>
    <n v="35081594.755000003"/>
    <n v="34439164.060000002"/>
    <n v="141.197"/>
    <n v="136.08000000000001"/>
    <n v="11075.03096"/>
    <n v="-967.81418999999994"/>
    <n v="199237.55703999999"/>
    <n v="188358.00508"/>
    <n v="566881.51804999996"/>
    <n v="559105.37049999996"/>
    <n v="351483.66902000003"/>
    <n v="229505.18905000002"/>
    <n v="187483.91050999999"/>
    <n v="176307.06821"/>
    <n v="221278.76677000002"/>
    <n v="238280.91777"/>
    <s v="Vida Total"/>
    <s v="Totales"/>
    <s v="Vida Total"/>
    <x v="36"/>
    <x v="1"/>
    <n v="10982728.3653"/>
    <n v="10496838.85248"/>
    <n v="770211891.61088026"/>
    <n v="686509089.51392007"/>
    <n v="736376107.87258017"/>
    <n v="657385268.86126006"/>
    <n v="311861035.33652008"/>
    <n v="282737917.87033993"/>
    <n v="162873465.04233998"/>
    <n v="151002766.76715994"/>
    <n v="760246.34629999998"/>
    <n v="644093.17502999993"/>
    <n v="0.24377727903059143"/>
    <n v="0.22780572902336116"/>
    <n v="116153.17127000005"/>
    <n v="18.033597586962479"/>
    <n v="100"/>
    <n v="100"/>
    <n v="6.9221993025157857"/>
    <n v="6.1360680494568651"/>
    <n v="9.8706129388623484E-2"/>
    <n v="0.10324158241586381"/>
    <n v="9.3821507226662867E-2"/>
    <n v="9.7978035946213848E-2"/>
    <n v="0.11270522097790266"/>
    <n v="6.0117773388295076E-2"/>
    <n v="7.0954284664393741E-2"/>
    <n v="121978.47997000001"/>
    <n v="53.148462775465077"/>
    <n v="11176.842299999989"/>
    <n v="6.3394181603015465"/>
    <n v="-17002.150999999983"/>
    <n v="-7.1353388928992008"/>
    <n v="3.6593608899339047"/>
    <n v="32.996226164171695"/>
    <n v="37.571746994327114"/>
    <n v="0.15401686441974402"/>
    <n v="5.7759965950898495"/>
    <n v="1.3908196844981013"/>
    <n v="35.146243208872242"/>
    <n v="33.689178287011288"/>
    <s v="Resto"/>
    <n v="2024"/>
    <n v="3"/>
    <d v="2025-11-04T00:00:00"/>
    <x v="36"/>
    <x v="34"/>
  </r>
  <r>
    <n v="2025"/>
    <n v="9"/>
    <n v="37"/>
    <x v="76"/>
    <s v="Tecnicos"/>
    <n v="25"/>
    <s v="b7a56873cd771f2c446d369b649430b65a756ba278ff97ec81bb6f55b2e73569"/>
    <s v="1fdf26a6fd55ee3b01ed15163fbd21c844fce1e79898ad2d3ed4519ab872f9ee"/>
    <x v="8"/>
    <n v="469979.10386999999"/>
    <n v="462489.05638000002"/>
    <n v="688630.71484000003"/>
    <n v="650238.57209999999"/>
    <n v="89723.207259999966"/>
    <n v="87037.461619999987"/>
    <n v="103473.77649"/>
    <n v="100962.29555000002"/>
    <n v="35081594.755000003"/>
    <n v="34439164.060000002"/>
    <n v="141.197"/>
    <n v="136.08000000000001"/>
    <n v="0"/>
    <n v="0"/>
    <n v="77971.969040000011"/>
    <n v="92786.536030000003"/>
    <n v="295235.97581999999"/>
    <n v="356046.69060999999"/>
    <n v="0"/>
    <n v="0"/>
    <n v="0"/>
    <n v="0"/>
    <n v="0"/>
    <n v="0"/>
    <s v="Tecnicos"/>
    <s v="Daños Sin Autos"/>
    <s v="Diversos"/>
    <x v="7"/>
    <x v="1"/>
    <n v="10982728.3653"/>
    <n v="10496838.85248"/>
    <n v="770211891.61088026"/>
    <n v="686509089.51392007"/>
    <n v="736376107.87258017"/>
    <n v="657385268.86126006"/>
    <n v="14178888.769369997"/>
    <n v="13386827.930269996"/>
    <n v="4549067.9512800006"/>
    <n v="4465912.8475300027"/>
    <n v="836988.29307000001"/>
    <n v="796776.62507000007"/>
    <n v="3.3146398953722969"/>
    <n v="3.4548069101137107"/>
    <n v="7490.0474899999681"/>
    <n v="1.6195080481744117"/>
    <n v="56.151215944270575"/>
    <n v="58.045008077310058"/>
    <n v="4.2792563763563702"/>
    <n v="4.4059841527502499"/>
    <n v="6.1019455683428828E-2"/>
    <n v="6.3823241797970373E-2"/>
    <n v="6.7368234950459793E-2"/>
    <n v="7.0352817181488669E-2"/>
    <m/>
    <m/>
    <m/>
    <n v="0"/>
    <m/>
    <n v="0"/>
    <m/>
    <n v="0"/>
    <m/>
    <n v="3.085735256992872"/>
    <n v="19.090892876126279"/>
    <n v="18.819355921902385"/>
    <n v="1.9723426473494194"/>
    <n v="-15.966289532793965"/>
    <n v="-17.079421433693298"/>
    <n v="26.410050070435219"/>
    <n v="26.060215830410527"/>
    <s v="Medianas"/>
    <n v="2024"/>
    <n v="3"/>
    <d v="2025-11-04T00:00:00"/>
    <x v="7"/>
    <x v="8"/>
  </r>
  <r>
    <n v="2025"/>
    <n v="9"/>
    <n v="37"/>
    <x v="76"/>
    <s v="Diversos"/>
    <n v="25"/>
    <s v="b7a56873cd771f2c446d369b649430b65a756ba278ff97ec81bb6f55b2e73569"/>
    <s v="1fdf26a6fd55ee3b01ed15163fbd21c844fce1e79898ad2d3ed4519ab872f9ee"/>
    <x v="12"/>
    <n v="836988.29307000001"/>
    <n v="796776.62507000007"/>
    <n v="1110998.0460799998"/>
    <n v="1034063.9669300001"/>
    <n v="206646.17397000006"/>
    <n v="178575.12659000003"/>
    <n v="237968.60955999995"/>
    <n v="230087.51328000001"/>
    <n v="35081594.755000003"/>
    <n v="34439164.060000002"/>
    <n v="141.197"/>
    <n v="136.08000000000001"/>
    <n v="0"/>
    <n v="0"/>
    <n v="205443.01638999998"/>
    <n v="173455.51775999999"/>
    <n v="502437.63819999999"/>
    <n v="538202.42165999999"/>
    <n v="0"/>
    <n v="0"/>
    <n v="0"/>
    <n v="0"/>
    <n v="0"/>
    <n v="0"/>
    <s v="Diversos"/>
    <s v="Daños Sin Autos"/>
    <s v="Diversos"/>
    <x v="6"/>
    <x v="1"/>
    <n v="10982728.3653"/>
    <n v="10496838.85248"/>
    <n v="770211891.61088026"/>
    <n v="686509089.51392007"/>
    <n v="736376107.87258017"/>
    <n v="657385268.86126006"/>
    <n v="28533293.443849999"/>
    <n v="24344761.40859"/>
    <n v="7125790.0811699983"/>
    <n v="6803443.1380700013"/>
    <n v="836988.29307000001"/>
    <n v="796776.62507000007"/>
    <n v="2.9333742868382497"/>
    <n v="3.2728873850817819"/>
    <n v="40211.667999999947"/>
    <n v="5.0467931330775651"/>
    <n v="100"/>
    <n v="100"/>
    <n v="7.6209505072935242"/>
    <n v="7.5906340591458381"/>
    <n v="0.10866987411989426"/>
    <n v="0.11366315176738861"/>
    <n v="0.11606206490785934"/>
    <n v="0.12120390626492092"/>
    <m/>
    <m/>
    <m/>
    <n v="0"/>
    <m/>
    <n v="0"/>
    <m/>
    <n v="0"/>
    <m/>
    <n v="15.719460999991242"/>
    <n v="24.689254996869781"/>
    <n v="22.412194455919369"/>
    <n v="2.8999756043342551"/>
    <n v="18.441326654283309"/>
    <n v="-6.6452290106182037"/>
    <n v="40.889256849070186"/>
    <n v="32.228676568381829"/>
    <s v="Medianas"/>
    <n v="2024"/>
    <n v="3"/>
    <d v="2025-11-04T00:00:00"/>
    <x v="6"/>
    <x v="12"/>
  </r>
  <r>
    <n v="2025"/>
    <n v="9"/>
    <n v="37"/>
    <x v="76"/>
    <s v="Miscelaneos"/>
    <n v="25"/>
    <s v="b7a56873cd771f2c446d369b649430b65a756ba278ff97ec81bb6f55b2e73569"/>
    <s v="1fdf26a6fd55ee3b01ed15163fbd21c844fce1e79898ad2d3ed4519ab872f9ee"/>
    <x v="14"/>
    <n v="367009.18919999996"/>
    <n v="334287.56868999999"/>
    <n v="422367.33123999997"/>
    <n v="383825.39482999995"/>
    <n v="116922.96670999999"/>
    <n v="91537.664969999983"/>
    <n v="134494.83306999999"/>
    <n v="129125.21773"/>
    <n v="35081594.755000003"/>
    <n v="34439164.060000002"/>
    <n v="141.197"/>
    <n v="136.08000000000001"/>
    <n v="0"/>
    <n v="0"/>
    <n v="127471.04734999999"/>
    <n v="80668.98173"/>
    <n v="207201.66237999999"/>
    <n v="182155.73105"/>
    <n v="0"/>
    <n v="0"/>
    <n v="0"/>
    <n v="0"/>
    <n v="0"/>
    <n v="0"/>
    <s v="Miscelaneos"/>
    <s v="Daños Sin Autos"/>
    <s v="Diversos"/>
    <x v="8"/>
    <x v="1"/>
    <n v="10982728.3653"/>
    <n v="10496838.85248"/>
    <n v="770211891.61088026"/>
    <n v="686509089.51392007"/>
    <n v="736376107.87258017"/>
    <n v="657385268.86126006"/>
    <n v="14354404.674479999"/>
    <n v="10957933.478320003"/>
    <n v="2576722.12989"/>
    <n v="2337530.29054"/>
    <n v="836988.29307000001"/>
    <n v="796776.62507000007"/>
    <n v="2.5567705350573533"/>
    <n v="3.0506442601735042"/>
    <n v="32721.620509999979"/>
    <n v="9.7884646558138222"/>
    <n v="43.848784055729418"/>
    <n v="41.954991922689935"/>
    <n v="3.3416941309371526"/>
    <n v="3.1846499063955878"/>
    <n v="4.7650418436465426E-2"/>
    <n v="4.9839909969418221E-2"/>
    <n v="4.8693829957399536E-2"/>
    <n v="5.0851089083432256E-2"/>
    <m/>
    <m/>
    <m/>
    <n v="0"/>
    <m/>
    <n v="0"/>
    <m/>
    <n v="0"/>
    <m/>
    <n v="27.732083561798994"/>
    <n v="31.85832130385252"/>
    <n v="27.382910267562778"/>
    <n v="4.5376630003558596"/>
    <n v="58.017424561831007"/>
    <n v="13.749735561778786"/>
    <n v="61.520282166570126"/>
    <n v="44.28572258748045"/>
    <s v="Medianas"/>
    <n v="2024"/>
    <n v="3"/>
    <d v="2025-11-04T00:00:00"/>
    <x v="8"/>
    <x v="14"/>
  </r>
  <r>
    <n v="2025"/>
    <n v="9"/>
    <n v="37"/>
    <x v="76"/>
    <s v="Responsabilidad Civil y Riesgos Profesionales"/>
    <n v="25"/>
    <s v="b7a56873cd771f2c446d369b649430b65a756ba278ff97ec81bb6f55b2e73569"/>
    <s v="1fdf26a6fd55ee3b01ed15163fbd21c844fce1e79898ad2d3ed4519ab872f9ee"/>
    <x v="24"/>
    <n v="903056.38497999997"/>
    <n v="798347.38699999999"/>
    <n v="1170973.8366299998"/>
    <n v="992533.19660000002"/>
    <n v="373092.70572000003"/>
    <n v="257797.72021000003"/>
    <n v="422434.85110000015"/>
    <n v="357547.92853000015"/>
    <n v="35081594.755000003"/>
    <n v="34439164.060000002"/>
    <n v="141.197"/>
    <n v="136.08000000000001"/>
    <n v="0"/>
    <n v="0"/>
    <n v="165440.81591"/>
    <n v="185745.74703"/>
    <n v="393081.28417"/>
    <n v="400785.05057000002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0982728.3653"/>
    <n v="10496838.85248"/>
    <n v="770211891.61088026"/>
    <n v="686509089.51392007"/>
    <n v="736376107.87258017"/>
    <n v="657385268.86126006"/>
    <n v="16329723.705329999"/>
    <n v="14886594.835909994"/>
    <n v="6466126.8833499998"/>
    <n v="5654617.5786299994"/>
    <n v="903056.38497999997"/>
    <n v="798347.38699999999"/>
    <n v="5.5301387903167258"/>
    <n v="5.3628609886943179"/>
    <n v="104708.99797999999"/>
    <n v="13.115718756651983"/>
    <n v="100"/>
    <n v="100"/>
    <n v="8.2225140688466123"/>
    <n v="7.6055982017041366"/>
    <n v="0.11724778529337927"/>
    <n v="0.12263520982354598"/>
    <n v="0.11629086915153106"/>
    <n v="0.1214428471120015"/>
    <m/>
    <m/>
    <m/>
    <n v="0"/>
    <m/>
    <n v="0"/>
    <m/>
    <n v="0"/>
    <m/>
    <n v="44.723043095990754"/>
    <n v="41.314441924715801"/>
    <n v="32.291421555062975"/>
    <n v="5.7699564584898226"/>
    <n v="-10.931572563392544"/>
    <n v="-1.9221691001307661"/>
    <n v="42.088194623494232"/>
    <n v="46.345477897898327"/>
    <s v="Medianas"/>
    <n v="2024"/>
    <n v="3"/>
    <d v="2025-11-04T00:00:00"/>
    <x v="22"/>
    <x v="24"/>
  </r>
  <r>
    <n v="2025"/>
    <n v="9"/>
    <n v="37"/>
    <x v="76"/>
    <s v="RC General"/>
    <n v="25"/>
    <s v="b7a56873cd771f2c446d369b649430b65a756ba278ff97ec81bb6f55b2e73569"/>
    <s v="1fdf26a6fd55ee3b01ed15163fbd21c844fce1e79898ad2d3ed4519ab872f9ee"/>
    <x v="24"/>
    <n v="655733.90177"/>
    <n v="566374.76457"/>
    <n v="829354.50036000006"/>
    <n v="689001.40995999996"/>
    <n v="370974.58004999999"/>
    <n v="252264.12214999986"/>
    <n v="415953.4558099999"/>
    <n v="322747.99488000019"/>
    <n v="35081594.755000003"/>
    <n v="34439164.060000002"/>
    <n v="141.197"/>
    <n v="136.08000000000001"/>
    <n v="0"/>
    <n v="0"/>
    <n v="162547.52669999999"/>
    <n v="170865.11394000001"/>
    <n v="268660.54755000002"/>
    <n v="311348.67255000002"/>
    <n v="0"/>
    <n v="0"/>
    <n v="0"/>
    <n v="0"/>
    <n v="0"/>
    <n v="0"/>
    <s v="RC General"/>
    <s v="Daños Sin Autos"/>
    <s v="Responsabilidad Civil y Riesgos Profesionales"/>
    <x v="21"/>
    <x v="1"/>
    <n v="10982728.3653"/>
    <n v="10496838.85248"/>
    <n v="770211891.61088026"/>
    <n v="686509089.51392007"/>
    <n v="736376107.87258017"/>
    <n v="657385268.86126006"/>
    <n v="12779803.45988"/>
    <n v="11517178.810919996"/>
    <n v="5456545.1292399997"/>
    <n v="4845520.4425199972"/>
    <n v="903056.38497999997"/>
    <n v="798347.38699999999"/>
    <n v="5.1310171070201829"/>
    <n v="4.9176519169172979"/>
    <n v="89359.137199999997"/>
    <n v="15.777386774610758"/>
    <n v="72.612730796928318"/>
    <n v="70.943398048599121"/>
    <n v="5.970592005551147"/>
    <n v="5.3956698062120623"/>
    <n v="8.5136818700441999E-2"/>
    <n v="8.9048774771419634E-2"/>
    <n v="8.250069419634623E-2"/>
    <n v="8.6155682428218874E-2"/>
    <m/>
    <m/>
    <m/>
    <n v="0"/>
    <m/>
    <n v="0"/>
    <m/>
    <n v="0"/>
    <m/>
    <n v="47.058002893258518"/>
    <n v="56.573951575271778"/>
    <n v="44.540141604211918"/>
    <n v="6.7987081800544038"/>
    <n v="-4.8679259611302372"/>
    <n v="-13.710713667213293"/>
    <n v="60.502938813429054"/>
    <n v="54.879024387862287"/>
    <s v="Medianas"/>
    <n v="2024"/>
    <n v="3"/>
    <d v="2025-11-04T00:00:00"/>
    <x v="21"/>
    <x v="24"/>
  </r>
  <r>
    <n v="2025"/>
    <n v="9"/>
    <n v="37"/>
    <x v="76"/>
    <s v="RC Otros"/>
    <n v="25"/>
    <s v="b7a56873cd771f2c446d369b649430b65a756ba278ff97ec81bb6f55b2e73569"/>
    <s v="1fdf26a6fd55ee3b01ed15163fbd21c844fce1e79898ad2d3ed4519ab872f9ee"/>
    <x v="1"/>
    <n v="247322.48321000001"/>
    <n v="231972.62243000002"/>
    <n v="341619.33626999997"/>
    <n v="303531.78664000001"/>
    <n v="2118.1256699999999"/>
    <n v="5533.5980599999994"/>
    <n v="6481.3952899999995"/>
    <n v="34799.933650000006"/>
    <n v="35081594.755000003"/>
    <n v="34439164.060000002"/>
    <n v="141.197"/>
    <n v="136.08000000000001"/>
    <n v="0"/>
    <n v="0"/>
    <n v="2893.2892099999999"/>
    <n v="14880.633089999999"/>
    <n v="124420.73662000001"/>
    <n v="89436.378019999989"/>
    <n v="0"/>
    <n v="0"/>
    <n v="0"/>
    <n v="0"/>
    <n v="0"/>
    <n v="0"/>
    <s v="RC Otros"/>
    <s v="Daños Sin Autos"/>
    <s v="Responsabilidad Civil y Riesgos Profesionales"/>
    <x v="33"/>
    <x v="1"/>
    <n v="10982728.3653"/>
    <n v="10496838.85248"/>
    <n v="770211891.61088026"/>
    <n v="686509089.51392007"/>
    <n v="736376107.87258017"/>
    <n v="657385268.86126006"/>
    <n v="1590909.0740200002"/>
    <n v="1370676.1790300002"/>
    <n v="443204.58119"/>
    <n v="743001.8912999999"/>
    <n v="903056.38497999997"/>
    <n v="798347.38699999999"/>
    <n v="15.545984823950459"/>
    <n v="16.92395519663604"/>
    <n v="15349.860779999988"/>
    <n v="6.617100164323042"/>
    <n v="27.387269203071686"/>
    <n v="29.056601951400889"/>
    <n v="2.2519220632954648"/>
    <n v="2.2099283954920752"/>
    <n v="3.2110966592937273E-2"/>
    <n v="3.358643505212635E-2"/>
    <n v="3.3790174955184833E-2"/>
    <n v="3.5287164683782624E-2"/>
    <m/>
    <m/>
    <m/>
    <n v="0"/>
    <m/>
    <n v="0"/>
    <m/>
    <n v="0"/>
    <m/>
    <n v="-61.722451702608836"/>
    <n v="0.85642261168852662"/>
    <n v="2.3854530771922517"/>
    <n v="0.47791150179739866"/>
    <n v="-80.556679326067567"/>
    <n v="39.116475168724676"/>
    <n v="2.3254075555239222"/>
    <n v="16.638233143422195"/>
    <s v="Grandes"/>
    <n v="2024"/>
    <n v="3"/>
    <d v="2025-11-04T00:00:00"/>
    <x v="33"/>
    <x v="1"/>
  </r>
  <r>
    <n v="2025"/>
    <n v="9"/>
    <n v="37"/>
    <x v="76"/>
    <s v="Terremoto y Erupcion Volcanica"/>
    <n v="25"/>
    <s v="b7a56873cd771f2c446d369b649430b65a756ba278ff97ec81bb6f55b2e73569"/>
    <s v="1fdf26a6fd55ee3b01ed15163fbd21c844fce1e79898ad2d3ed4519ab872f9ee"/>
    <x v="3"/>
    <n v="706936.08295000007"/>
    <n v="610439.29516999994"/>
    <n v="868856.06990000012"/>
    <n v="744322.87935000006"/>
    <n v="16064.537439999998"/>
    <n v="29454.064700000003"/>
    <n v="14719.985870000004"/>
    <n v="30397.558980000002"/>
    <n v="35081594.755000003"/>
    <n v="34439164.060000002"/>
    <n v="141.197"/>
    <n v="136.08000000000001"/>
    <n v="0"/>
    <n v="0"/>
    <n v="11553.134050000001"/>
    <n v="3099.3261899999998"/>
    <n v="179527.00522999998"/>
    <n v="196392.83838"/>
    <n v="0"/>
    <n v="0"/>
    <n v="0"/>
    <n v="0"/>
    <n v="0"/>
    <n v="0"/>
    <s v="Terremoto y Erupcion Volcanica"/>
    <s v="Daños Sin Autos"/>
    <s v="Riesgos Catastroficos"/>
    <x v="16"/>
    <x v="1"/>
    <n v="10982728.3653"/>
    <n v="10496838.85248"/>
    <n v="770211891.61088026"/>
    <n v="686509089.51392007"/>
    <n v="736376107.87258017"/>
    <n v="657385268.86126006"/>
    <n v="13243395.535650002"/>
    <n v="12054429.980210001"/>
    <n v="689036.33412999962"/>
    <n v="51228.88828999993"/>
    <n v="1098795.5439000002"/>
    <n v="941391.85653999995"/>
    <n v="5.3380274042785567"/>
    <n v="5.0640245633528123"/>
    <n v="96496.78778000013"/>
    <n v="15.807761483167116"/>
    <n v="64.337363477179991"/>
    <n v="64.844335642929181"/>
    <n v="6.4367983932259412"/>
    <n v="5.8154583846524099"/>
    <n v="9.1784623251071826E-2"/>
    <n v="9.6002039636017861E-2"/>
    <n v="8.8919331804072535E-2"/>
    <n v="9.2858681824041917E-2"/>
    <m/>
    <m/>
    <m/>
    <n v="0"/>
    <m/>
    <n v="0"/>
    <m/>
    <n v="0"/>
    <m/>
    <n v="-45.459013539818848"/>
    <n v="2.2724172421591056"/>
    <n v="4.8250604004444702"/>
    <n v="2.3314499750268789"/>
    <n v="272.76276654184636"/>
    <n v="-8.5878045702289629"/>
    <n v="6.4353182047451689"/>
    <n v="1.5781258703553749"/>
    <s v="Medianas"/>
    <n v="2024"/>
    <n v="3"/>
    <d v="2025-11-04T00:00:00"/>
    <x v="16"/>
    <x v="3"/>
  </r>
  <r>
    <n v="2025"/>
    <n v="9"/>
    <n v="37"/>
    <x v="76"/>
    <s v="Huracan y Otros Riesgos Hidrometeorologicos"/>
    <n v="25"/>
    <s v="b7a56873cd771f2c446d369b649430b65a756ba278ff97ec81bb6f55b2e73569"/>
    <s v="1fdf26a6fd55ee3b01ed15163fbd21c844fce1e79898ad2d3ed4519ab872f9ee"/>
    <x v="28"/>
    <n v="391859.46094999998"/>
    <n v="330952.56137000001"/>
    <n v="455533.07918999996"/>
    <n v="392948.14918000001"/>
    <n v="103232.05007"/>
    <n v="90271.455780000018"/>
    <n v="47020.219320000004"/>
    <n v="838862.7015000002"/>
    <n v="35081594.755000003"/>
    <n v="34439164.060000002"/>
    <n v="141.197"/>
    <n v="136.08000000000001"/>
    <n v="0"/>
    <n v="0"/>
    <n v="731.79167000000007"/>
    <n v="-324.44617999999997"/>
    <n v="443.47638000000001"/>
    <n v="2203.3330000000001"/>
    <n v="0"/>
    <n v="0"/>
    <n v="0"/>
    <n v="0"/>
    <n v="0"/>
    <n v="0"/>
    <s v="Huracan y Otros Riesgos Hidrometeorologicos"/>
    <s v="Daños Sin Autos"/>
    <s v="Riesgos Catastroficos"/>
    <x v="14"/>
    <x v="1"/>
    <n v="10982728.3653"/>
    <n v="10496838.85248"/>
    <n v="770211891.61088026"/>
    <n v="686509089.51392007"/>
    <n v="736376107.87258017"/>
    <n v="657385268.86126006"/>
    <n v="20015897.230140001"/>
    <n v="17829353.362780001"/>
    <n v="3531534.8595499997"/>
    <n v="3750519.8539799992"/>
    <n v="1098795.5439000002"/>
    <n v="941391.85653999995"/>
    <n v="1.9577411716519846"/>
    <n v="1.8562230196238423"/>
    <n v="60906.899579999968"/>
    <n v="18.403513581484866"/>
    <n v="35.662636522819987"/>
    <n v="35.155664357070819"/>
    <n v="3.5679609648553487"/>
    <n v="3.1528783667266516"/>
    <n v="5.08768385970301E-2"/>
    <n v="5.3214581076251585E-2"/>
    <n v="4.820803779951837E-2"/>
    <n v="5.0343775111250162E-2"/>
    <m/>
    <m/>
    <m/>
    <n v="0"/>
    <m/>
    <n v="0"/>
    <m/>
    <n v="0"/>
    <m/>
    <n v="14.357356019145362"/>
    <n v="26.344151502615393"/>
    <n v="27.276252344540065"/>
    <n v="2.9231496835105339"/>
    <n v="-325.55102051132178"/>
    <n v="-79.872475926244462"/>
    <n v="165.01254700419446"/>
    <n v="-14.725244890354746"/>
    <s v="Medianas"/>
    <n v="2024"/>
    <n v="3"/>
    <d v="2025-11-04T00:00:00"/>
    <x v="14"/>
    <x v="28"/>
  </r>
  <r>
    <n v="2025"/>
    <n v="9"/>
    <n v="37"/>
    <x v="76"/>
    <s v="Riesgos Catastroficos"/>
    <n v="25"/>
    <s v="b7a56873cd771f2c446d369b649430b65a756ba278ff97ec81bb6f55b2e73569"/>
    <s v="1fdf26a6fd55ee3b01ed15163fbd21c844fce1e79898ad2d3ed4519ab872f9ee"/>
    <x v="8"/>
    <n v="1098795.5439000002"/>
    <n v="941391.85653999995"/>
    <n v="1324389.1490900004"/>
    <n v="1137271.02853"/>
    <n v="119296.58751"/>
    <n v="119725.52048000001"/>
    <n v="61740.205190000008"/>
    <n v="869260.26048000006"/>
    <n v="35081594.755000003"/>
    <n v="34439164.060000002"/>
    <n v="141.197"/>
    <n v="136.08000000000001"/>
    <n v="0"/>
    <n v="0"/>
    <n v="12284.925720000001"/>
    <n v="2774.8800099999999"/>
    <n v="179970.48161000002"/>
    <n v="198596.17137999999"/>
    <n v="0"/>
    <n v="0"/>
    <n v="0"/>
    <n v="0"/>
    <n v="0"/>
    <n v="0"/>
    <s v="Riesgos Catastroficos"/>
    <s v="Daños Sin Autos"/>
    <s v="Riesgos Catastroficos"/>
    <x v="15"/>
    <x v="1"/>
    <n v="10982728.3653"/>
    <n v="10496838.85248"/>
    <n v="770211891.61088026"/>
    <n v="686509089.51392007"/>
    <n v="736376107.87258017"/>
    <n v="657385268.86126006"/>
    <n v="33259292.609760001"/>
    <n v="29883949.022059996"/>
    <n v="4197920.345660001"/>
    <n v="3819120.5799400005"/>
    <n v="1098795.5439000002"/>
    <n v="941391.85653999995"/>
    <n v="3.3037249372452275"/>
    <n v="3.150158822199419"/>
    <n v="157403.68736000021"/>
    <n v="16.720315378393337"/>
    <n v="100"/>
    <n v="100"/>
    <n v="10.004759358081291"/>
    <n v="8.9683367513790611"/>
    <n v="0.14266146184810194"/>
    <n v="0.14921662071226946"/>
    <n v="0.13712736960359093"/>
    <n v="0.14320245693529207"/>
    <m/>
    <m/>
    <m/>
    <n v="0"/>
    <m/>
    <n v="0"/>
    <m/>
    <n v="0"/>
    <m/>
    <n v="-0.35826360852752037"/>
    <n v="10.85703233620476"/>
    <n v="12.717926084472438"/>
    <n v="2.8418020754808793"/>
    <n v="342.71916896327355"/>
    <n v="-9.378675147951876"/>
    <n v="6.8260781490943083"/>
    <n v="1.3972474850436365"/>
    <s v="Medianas"/>
    <n v="2024"/>
    <n v="3"/>
    <d v="2025-11-04T00:00:00"/>
    <x v="15"/>
    <x v="8"/>
  </r>
  <r>
    <n v="2025"/>
    <n v="9"/>
    <n v="37"/>
    <x v="76"/>
    <s v="Accidentes Personales"/>
    <n v="25"/>
    <s v="b7a56873cd771f2c446d369b649430b65a756ba278ff97ec81bb6f55b2e73569"/>
    <s v="1fdf26a6fd55ee3b01ed15163fbd21c844fce1e79898ad2d3ed4519ab872f9ee"/>
    <x v="31"/>
    <n v="12835.367199999999"/>
    <n v="9992.3778000000002"/>
    <n v="14223.044369999998"/>
    <n v="11016.42195"/>
    <n v="-973.81663999999921"/>
    <n v="10570.104359999996"/>
    <n v="3326.3264599999989"/>
    <n v="13627.437069999998"/>
    <n v="35081594.755000003"/>
    <n v="34439164.060000002"/>
    <n v="141.197"/>
    <n v="136.08000000000001"/>
    <n v="0"/>
    <n v="0"/>
    <n v="-232.26604999999998"/>
    <n v="10570.104359999999"/>
    <n v="11377.9797"/>
    <n v="9395.7050099999997"/>
    <n v="0"/>
    <n v="0"/>
    <n v="0"/>
    <n v="0"/>
    <n v="0"/>
    <n v="0"/>
    <s v="Accidentes Personales"/>
    <s v="Accidentes y Enfermedades"/>
    <s v="Accidentes Personales"/>
    <x v="5"/>
    <x v="1"/>
    <n v="10982728.3653"/>
    <n v="10496838.85248"/>
    <n v="770211891.61088026"/>
    <n v="686509089.51392007"/>
    <n v="736376107.87258017"/>
    <n v="657385268.86126006"/>
    <n v="5244412.8470900012"/>
    <n v="5071348.0979000004"/>
    <n v="1202481.4765700002"/>
    <n v="1153504.7586699999"/>
    <n v="1956794.5150899999"/>
    <n v="1634256.24627"/>
    <n v="0.24474364574715041"/>
    <n v="0.19703592826013569"/>
    <n v="2842.9893999999986"/>
    <n v="28.451580363584728"/>
    <n v="0.65593842894687659"/>
    <n v="0.61143274335383091"/>
    <n v="0.11686865752369351"/>
    <n v="9.5194162170444144E-2"/>
    <n v="1.6664722188533244E-3"/>
    <n v="1.7430450367383436E-3"/>
    <n v="1.4555346684593882E-3"/>
    <n v="1.5200185147606149E-3"/>
    <m/>
    <m/>
    <m/>
    <n v="0"/>
    <m/>
    <n v="0"/>
    <m/>
    <n v="0"/>
    <m/>
    <n v="-109.21293306890303"/>
    <n v="-7.5869792022779006"/>
    <n v="105.78167250641779"/>
    <n v="-8.0983920249461772E-2"/>
    <n v="-102.19738653554788"/>
    <n v="21.097668433504822"/>
    <n v="-2.0413646018370026"/>
    <n v="112.49932121911095"/>
    <s v="Resto"/>
    <n v="2024"/>
    <n v="3"/>
    <d v="2025-11-04T00:00:00"/>
    <x v="5"/>
    <x v="31"/>
  </r>
  <r>
    <n v="2025"/>
    <n v="9"/>
    <n v="37"/>
    <x v="76"/>
    <s v="AP Individual"/>
    <n v="25"/>
    <s v="b7a56873cd771f2c446d369b649430b65a756ba278ff97ec81bb6f55b2e73569"/>
    <s v="1fdf26a6fd55ee3b01ed15163fbd21c844fce1e79898ad2d3ed4519ab872f9ee"/>
    <x v="34"/>
    <n v="0"/>
    <n v="0"/>
    <n v="0"/>
    <n v="0"/>
    <n v="1760.7668200000001"/>
    <n v="1626.7611099999999"/>
    <n v="2532.4872599999999"/>
    <n v="1972.2196800000002"/>
    <n v="0"/>
    <n v="0"/>
    <n v="0"/>
    <n v="0"/>
    <n v="0"/>
    <n v="0"/>
    <n v="1760.7668200000001"/>
    <n v="1626.7611100000001"/>
    <n v="0"/>
    <n v="0"/>
    <n v="0"/>
    <n v="0"/>
    <n v="0"/>
    <n v="0"/>
    <n v="0"/>
    <n v="0"/>
    <s v="AP Individual"/>
    <s v="Accidentes y Enfermedades"/>
    <s v="Accidentes Personales"/>
    <x v="4"/>
    <x v="1"/>
    <n v="10982728.3653"/>
    <n v="10496838.85248"/>
    <n v="770211891.61088026"/>
    <n v="686509089.51392007"/>
    <n v="736376107.87258017"/>
    <n v="657385268.86126006"/>
    <n v="2929566.2910799994"/>
    <n v="2813051.1417699996"/>
    <n v="332143.84261000005"/>
    <n v="315618.19761999999"/>
    <n v="1956794.5150899999"/>
    <n v="1634256.24627"/>
    <m/>
    <m/>
    <m/>
    <m/>
    <m/>
    <m/>
    <m/>
    <m/>
    <m/>
    <m/>
    <m/>
    <m/>
    <m/>
    <m/>
    <m/>
    <n v="0"/>
    <m/>
    <n v="0"/>
    <m/>
    <n v="0"/>
    <m/>
    <n v="8.2375776735897013"/>
    <m/>
    <m/>
    <n v="0.53012177078576006"/>
    <n v="8.2375776735897013"/>
    <m/>
    <m/>
    <m/>
    <s v="Resto"/>
    <n v="2024"/>
    <n v="3"/>
    <d v="2025-11-04T00:00:00"/>
    <x v="4"/>
    <x v="34"/>
  </r>
  <r>
    <n v="2025"/>
    <n v="9"/>
    <n v="37"/>
    <x v="76"/>
    <s v="GMM. Gpo y Col"/>
    <n v="25"/>
    <s v="b7a56873cd771f2c446d369b649430b65a756ba278ff97ec81bb6f55b2e73569"/>
    <s v="1fdf26a6fd55ee3b01ed15163fbd21c844fce1e79898ad2d3ed4519ab872f9ee"/>
    <x v="24"/>
    <n v="1858104.4209100001"/>
    <n v="1541076.4400799999"/>
    <n v="2361317.3126300005"/>
    <n v="1897348.9184799998"/>
    <n v="1161679.46689"/>
    <n v="951921.77433999977"/>
    <n v="1532538.7813500001"/>
    <n v="1201966.2418999998"/>
    <n v="35081594.755000003"/>
    <n v="34439164.060000002"/>
    <n v="141.197"/>
    <n v="136.08000000000001"/>
    <n v="0"/>
    <n v="0"/>
    <n v="1045954.67339"/>
    <n v="916501.4450399999"/>
    <n v="1621352.26798"/>
    <n v="1308018.1111900001"/>
    <n v="0"/>
    <n v="0"/>
    <n v="0"/>
    <n v="0"/>
    <n v="0"/>
    <n v="0"/>
    <s v="GMM. Gpo y Col"/>
    <s v="Accidentes y Enfermedades"/>
    <s v="Gastos Medicos"/>
    <x v="29"/>
    <x v="1"/>
    <n v="10982728.3653"/>
    <n v="10496838.85248"/>
    <n v="770211891.61088026"/>
    <n v="686509089.51392007"/>
    <n v="736376107.87258017"/>
    <n v="657385268.86126006"/>
    <n v="68170459.903579995"/>
    <n v="59480952.036400005"/>
    <n v="49387857.180560008"/>
    <n v="46483201.02234"/>
    <n v="1956794.5150899999"/>
    <n v="1634256.24627"/>
    <n v="2.7256738821156477"/>
    <n v="2.5908738635133504"/>
    <n v="317027.98083000025"/>
    <n v="20.571853062236343"/>
    <n v="94.956542783672887"/>
    <n v="94.298335624987075"/>
    <n v="16.918422809952148"/>
    <n v="14.681338465207578"/>
    <n v="0.24124587547250378"/>
    <n v="0.25233089463998742"/>
    <n v="0.22448012176665466"/>
    <n v="0.23442515570047573"/>
    <m/>
    <m/>
    <m/>
    <n v="0"/>
    <m/>
    <n v="0"/>
    <m/>
    <n v="0"/>
    <m/>
    <n v="22.035181692889893"/>
    <n v="62.51960082636645"/>
    <n v="61.769925850698485"/>
    <n v="2.3521560424112895"/>
    <n v="14.124716229372702"/>
    <n v="23.954879073114419"/>
    <n v="64.511253602718142"/>
    <n v="70.067947622391202"/>
    <s v="Medianas"/>
    <n v="2024"/>
    <n v="3"/>
    <d v="2025-11-04T00:00:00"/>
    <x v="29"/>
    <x v="24"/>
  </r>
  <r>
    <n v="2025"/>
    <n v="9"/>
    <n v="37"/>
    <x v="76"/>
    <s v="AP Gpo y Col"/>
    <n v="25"/>
    <s v="b7a56873cd771f2c446d369b649430b65a756ba278ff97ec81bb6f55b2e73569"/>
    <s v="1fdf26a6fd55ee3b01ed15163fbd21c844fce1e79898ad2d3ed4519ab872f9ee"/>
    <x v="34"/>
    <n v="12835.367199999999"/>
    <n v="9992.3778000000002"/>
    <n v="14223.04437"/>
    <n v="11016.42195"/>
    <n v="-2734.5834599999989"/>
    <n v="8943.3432499999999"/>
    <n v="793.83919999999728"/>
    <n v="11655.217389999996"/>
    <n v="35081594.755000003"/>
    <n v="34439164.060000002"/>
    <n v="141.197"/>
    <n v="136.08000000000001"/>
    <n v="0"/>
    <n v="0"/>
    <n v="-1993.03287"/>
    <n v="8943.3432499999999"/>
    <n v="11377.9797"/>
    <n v="9395.7050099999997"/>
    <n v="0"/>
    <n v="0"/>
    <n v="0"/>
    <n v="0"/>
    <n v="0"/>
    <n v="0"/>
    <s v="AP Gpo y Col"/>
    <s v="Accidentes y Enfermedades"/>
    <s v="Accidentes Personales"/>
    <x v="3"/>
    <x v="1"/>
    <n v="10982728.3653"/>
    <n v="10496838.85248"/>
    <n v="770211891.61088026"/>
    <n v="686509089.51392007"/>
    <n v="736376107.87258017"/>
    <n v="657385268.86126006"/>
    <n v="2314846.5560099999"/>
    <n v="2258296.9561299994"/>
    <n v="870337.63396000001"/>
    <n v="837886.56105000013"/>
    <n v="1956794.5150899999"/>
    <n v="1634256.24627"/>
    <n v="0.55448025989782068"/>
    <n v="0.44247404101911153"/>
    <n v="2842.9893999999986"/>
    <n v="28.451580363584728"/>
    <n v="0.65593842894687659"/>
    <n v="0.61143274335383091"/>
    <n v="0.11686865752369351"/>
    <n v="9.5194162170444144E-2"/>
    <n v="1.6664722188533244E-3"/>
    <n v="1.7430450367383436E-3"/>
    <n v="1.4555346684593882E-3"/>
    <n v="1.5200185147606149E-3"/>
    <m/>
    <m/>
    <m/>
    <n v="0"/>
    <m/>
    <n v="0"/>
    <m/>
    <n v="0"/>
    <m/>
    <n v="-130.5767472359959"/>
    <n v="-21.305066052181189"/>
    <n v="89.501652449530084"/>
    <n v="-0.3141980023956632"/>
    <n v="-122.2850986961727"/>
    <n v="21.097668433504822"/>
    <n v="-17.516579591014739"/>
    <n v="95.185441012478108"/>
    <s v="Resto"/>
    <n v="2024"/>
    <n v="3"/>
    <d v="2025-11-04T00:00:00"/>
    <x v="3"/>
    <x v="34"/>
  </r>
  <r>
    <n v="2025"/>
    <n v="9"/>
    <n v="37"/>
    <x v="76"/>
    <s v="GMM. Individual"/>
    <n v="25"/>
    <s v="b7a56873cd771f2c446d369b649430b65a756ba278ff97ec81bb6f55b2e73569"/>
    <s v="1fdf26a6fd55ee3b01ed15163fbd21c844fce1e79898ad2d3ed4519ab872f9ee"/>
    <x v="26"/>
    <n v="85854.726980000007"/>
    <n v="83187.428390000001"/>
    <n v="115648.25711000001"/>
    <n v="104602.27283999999"/>
    <n v="27005.287929999995"/>
    <n v="13302.939680000001"/>
    <n v="31553.59474"/>
    <n v="15196.589829999994"/>
    <n v="35081594.755000003"/>
    <n v="34439164.060000002"/>
    <n v="141.197"/>
    <n v="136.08000000000001"/>
    <n v="0"/>
    <n v="0"/>
    <n v="16186.882609999999"/>
    <n v="7980.3067000000001"/>
    <n v="43083.31007"/>
    <n v="39529.050179999998"/>
    <n v="0"/>
    <n v="0"/>
    <n v="0"/>
    <n v="0"/>
    <n v="0"/>
    <n v="0"/>
    <s v="GMM. Individual"/>
    <s v="Accidentes y Enfermedades"/>
    <s v="Gastos Medicos"/>
    <x v="38"/>
    <x v="1"/>
    <n v="10982728.3653"/>
    <n v="10496838.85248"/>
    <n v="770211891.61088026"/>
    <n v="686509089.51392007"/>
    <n v="736376107.87258017"/>
    <n v="657385268.86126006"/>
    <n v="64432853.400370002"/>
    <n v="58098326.261530012"/>
    <n v="45110846.690220006"/>
    <n v="40981977.13877999"/>
    <n v="1956794.5150899999"/>
    <n v="1634256.24627"/>
    <n v="0.13324681812012842"/>
    <n v="0.14318386387850698"/>
    <n v="2667.2985900000058"/>
    <n v="3.206372214675457"/>
    <n v="4.3875187873802499"/>
    <n v="5.0902316316590888"/>
    <n v="0.78172494233089262"/>
    <n v="0.79249981407827375"/>
    <n v="1.1146897096127255E-2"/>
    <n v="1.1659086445381522E-2"/>
    <n v="1.2117454766534922E-2"/>
    <n v="1.2654288486582524E-2"/>
    <m/>
    <m/>
    <m/>
    <n v="0"/>
    <m/>
    <n v="0"/>
    <m/>
    <n v="0"/>
    <m/>
    <n v="103.00240833686161"/>
    <n v="31.454631422089225"/>
    <n v="15.991526529264791"/>
    <n v="5.986428965842204E-2"/>
    <n v="102.83534478693656"/>
    <n v="8.9915135168066929"/>
    <n v="37.571121122541918"/>
    <n v="20.188460546511415"/>
    <s v="Resto"/>
    <n v="2024"/>
    <n v="3"/>
    <d v="2025-11-04T00:00:00"/>
    <x v="38"/>
    <x v="26"/>
  </r>
  <r>
    <n v="2025"/>
    <n v="9"/>
    <n v="37"/>
    <x v="76"/>
    <s v="Gastos Medicos"/>
    <n v="25"/>
    <s v="b7a56873cd771f2c446d369b649430b65a756ba278ff97ec81bb6f55b2e73569"/>
    <s v="1fdf26a6fd55ee3b01ed15163fbd21c844fce1e79898ad2d3ed4519ab872f9ee"/>
    <x v="10"/>
    <n v="1943959.1478900001"/>
    <n v="1624263.8684700001"/>
    <n v="2476965.5697400002"/>
    <n v="2001951.1913199998"/>
    <n v="1188684.7548200001"/>
    <n v="965224.71401999984"/>
    <n v="1564092.3760899995"/>
    <n v="1217162.8317299993"/>
    <n v="35081594.755000003"/>
    <n v="34439164.060000002"/>
    <n v="141.197"/>
    <n v="136.08000000000001"/>
    <n v="0"/>
    <n v="0"/>
    <n v="1062141.5560000001"/>
    <n v="924481.75173999998"/>
    <n v="1664435.5780499999"/>
    <n v="1347547.1613699999"/>
    <n v="0"/>
    <n v="0"/>
    <n v="0"/>
    <n v="0"/>
    <n v="0"/>
    <n v="0"/>
    <s v="Gastos Medicos"/>
    <s v="Accidentes y Enfermedades"/>
    <s v="Gastos Medicos"/>
    <x v="28"/>
    <x v="1"/>
    <n v="10982728.3653"/>
    <n v="10496838.85248"/>
    <n v="770211891.61088026"/>
    <n v="686509089.51392007"/>
    <n v="736376107.87258017"/>
    <n v="657385268.86126006"/>
    <n v="132603313.30395003"/>
    <n v="117579278.29793002"/>
    <n v="94497674.830779999"/>
    <n v="87465178.161119998"/>
    <n v="1956794.5150899999"/>
    <n v="1634256.24627"/>
    <n v="1.4659959087403081"/>
    <n v="1.3814201719748056"/>
    <n v="319695.27942000004"/>
    <n v="19.682471895477292"/>
    <n v="99.344061571053132"/>
    <n v="99.388567256646184"/>
    <n v="17.700147752283044"/>
    <n v="15.473838279285854"/>
    <n v="0.25239277256863107"/>
    <n v="0.26398998108536892"/>
    <n v="0.23659757653318961"/>
    <n v="0.24707944418705827"/>
    <m/>
    <m/>
    <m/>
    <n v="0"/>
    <m/>
    <n v="0"/>
    <m/>
    <n v="0"/>
    <m/>
    <n v="23.151089850292639"/>
    <n v="61.147620108694923"/>
    <n v="59.425363868323188"/>
    <n v="1.2578984159648541"/>
    <n v="14.890483668380217"/>
    <n v="23.515942578056539"/>
    <n v="63.813918063706112"/>
    <n v="68.604778982289176"/>
    <s v="Medianas"/>
    <n v="2024"/>
    <n v="3"/>
    <d v="2025-11-04T00:00:00"/>
    <x v="28"/>
    <x v="10"/>
  </r>
  <r>
    <n v="2025"/>
    <n v="9"/>
    <n v="37"/>
    <x v="76"/>
    <s v="Accidentes y Enfermedades Total"/>
    <n v="25"/>
    <s v="b7a56873cd771f2c446d369b649430b65a756ba278ff97ec81bb6f55b2e73569"/>
    <s v="1fdf26a6fd55ee3b01ed15163fbd21c844fce1e79898ad2d3ed4519ab872f9ee"/>
    <x v="28"/>
    <n v="1956794.5150899999"/>
    <n v="1634256.24627"/>
    <n v="2491188.61411"/>
    <n v="2012967.6132699999"/>
    <n v="1187710.9381800003"/>
    <n v="975794.81837999995"/>
    <n v="1567418.70255"/>
    <n v="1230790.2688000004"/>
    <n v="35081594.755000003"/>
    <n v="34439164.060000002"/>
    <n v="141.197"/>
    <n v="136.08000000000001"/>
    <n v="0"/>
    <n v="0"/>
    <n v="1061909.2899500001"/>
    <n v="935051.85609999998"/>
    <n v="1675813.5577499999"/>
    <n v="1356942.86638"/>
    <n v="0"/>
    <n v="0"/>
    <n v="0"/>
    <n v="0"/>
    <n v="0"/>
    <n v="0"/>
    <s v="Accidentes y Enfermedades Total"/>
    <s v="Totales"/>
    <s v="Accidentes y Enfermedades Total"/>
    <x v="2"/>
    <x v="1"/>
    <n v="10982728.3653"/>
    <n v="10496838.85248"/>
    <n v="770211891.61088026"/>
    <n v="686509089.51392007"/>
    <n v="736376107.87258017"/>
    <n v="657385268.86126006"/>
    <n v="141339793.77810001"/>
    <n v="126298754.30562"/>
    <n v="98393742.550229996"/>
    <n v="90991856.303689986"/>
    <n v="1956794.5150899999"/>
    <n v="1634256.24627"/>
    <n v="1.3844611363747417"/>
    <n v="1.293960700764631"/>
    <n v="322538.26881999988"/>
    <n v="19.736089095951503"/>
    <n v="100"/>
    <n v="100"/>
    <n v="17.817016409806737"/>
    <n v="15.569032441456296"/>
    <n v="0.25405924478748437"/>
    <n v="0.2657330261221072"/>
    <n v="0.23805311120164899"/>
    <n v="0.24859946270181887"/>
    <m/>
    <m/>
    <m/>
    <n v="0"/>
    <m/>
    <n v="0"/>
    <m/>
    <n v="0"/>
    <m/>
    <n v="21.717282753337464"/>
    <n v="60.696763457831601"/>
    <n v="59.708801517946661"/>
    <n v="1.2071000730292112"/>
    <n v="13.566887549863683"/>
    <n v="23.499198033346147"/>
    <n v="63.366791910655792"/>
    <n v="68.908712317011194"/>
    <s v="Medianas"/>
    <n v="2024"/>
    <n v="3"/>
    <d v="2025-11-04T00:00:00"/>
    <x v="2"/>
    <x v="28"/>
  </r>
  <r>
    <n v="2025"/>
    <n v="9"/>
    <n v="37"/>
    <x v="76"/>
    <s v="Otros Automoviles y Obligatorios"/>
    <n v="25"/>
    <s v="b7a56873cd771f2c446d369b649430b65a756ba278ff97ec81bb6f55b2e73569"/>
    <s v="1fdf26a6fd55ee3b01ed15163fbd21c844fce1e79898ad2d3ed4519ab872f9ee"/>
    <x v="10"/>
    <n v="8756.2016600000006"/>
    <n v="13533.31604"/>
    <n v="11460.160850000002"/>
    <n v="18367.61073"/>
    <n v="713.62693000000002"/>
    <n v="641.45452999999986"/>
    <n v="799.58257000000003"/>
    <n v="759.85737999999992"/>
    <n v="35081594.755000003"/>
    <n v="34439164.060000002"/>
    <n v="141.197"/>
    <n v="136.08000000000001"/>
    <n v="0"/>
    <n v="0"/>
    <n v="713.62693000000002"/>
    <n v="641.45452999999998"/>
    <n v="8756.2016600000006"/>
    <n v="13533.31604"/>
    <n v="0"/>
    <n v="0"/>
    <n v="0"/>
    <n v="0"/>
    <n v="0"/>
    <n v="0"/>
    <s v="Otros Automoviles y Obligatorios"/>
    <s v="Automóviles"/>
    <s v="Automóviles"/>
    <x v="9"/>
    <x v="1"/>
    <n v="10982728.3653"/>
    <n v="10496838.85248"/>
    <n v="770211891.61088026"/>
    <n v="686509089.51392007"/>
    <n v="736376107.87258017"/>
    <n v="657385268.86126006"/>
    <n v="4946161.87481"/>
    <n v="3140508.06599"/>
    <n v="2334470.5214099996"/>
    <n v="1827367.6446699991"/>
    <n v="2380122.2148200003"/>
    <n v="3005009.8894799999"/>
    <n v="0.17703022831892978"/>
    <n v="0.43092760010899117"/>
    <n v="-4777.1143799999991"/>
    <n v="-35.298919835171446"/>
    <n v="0.3678887414049114"/>
    <n v="0.45035845264196006"/>
    <n v="7.9727016536849576E-2"/>
    <n v="0.12892753933059187"/>
    <n v="1.1368562022181466E-3"/>
    <n v="1.1890936664549065E-3"/>
    <n v="1.9713236498561451E-3"/>
    <n v="2.0586582451783205E-3"/>
    <m/>
    <m/>
    <m/>
    <n v="0"/>
    <m/>
    <n v="0"/>
    <m/>
    <n v="0"/>
    <m/>
    <n v="11.251366484230797"/>
    <n v="8.1499599679160433"/>
    <n v="4.7398178547229133"/>
    <n v="3.056911292968376E-2"/>
    <n v="11.251366484230774"/>
    <n v="-35.298919835171446"/>
    <n v="8.1499599679160433"/>
    <n v="4.7398178547229133"/>
    <s v="Medianas"/>
    <n v="2024"/>
    <n v="3"/>
    <d v="2025-11-04T00:00:00"/>
    <x v="9"/>
    <x v="10"/>
  </r>
  <r>
    <n v="2025"/>
    <n v="9"/>
    <n v="37"/>
    <x v="76"/>
    <s v="Automoviles Turistas"/>
    <n v="25"/>
    <s v="b7a56873cd771f2c446d369b649430b65a756ba278ff97ec81bb6f55b2e73569"/>
    <s v="1fdf26a6fd55ee3b01ed15163fbd21c844fce1e79898ad2d3ed4519ab872f9ee"/>
    <x v="10"/>
    <n v="5283.2220900000002"/>
    <n v="4888.1788399999996"/>
    <n v="8528.4339900000014"/>
    <n v="7428.7676800000008"/>
    <n v="3934.5454399999999"/>
    <n v="3190.8194700000004"/>
    <n v="4170.4708999999984"/>
    <n v="4410.1212500000001"/>
    <n v="35081594.755000003"/>
    <n v="34439164.060000002"/>
    <n v="141.197"/>
    <n v="136.08000000000001"/>
    <n v="0"/>
    <n v="0"/>
    <n v="3933.1034599999998"/>
    <n v="3189.7718100000002"/>
    <n v="5283.2220900000002"/>
    <n v="4888.1788399999996"/>
    <n v="0"/>
    <n v="0"/>
    <n v="0"/>
    <n v="0"/>
    <n v="0"/>
    <n v="0"/>
    <s v="Automoviles Turistas"/>
    <s v="Automóviles"/>
    <s v="Automóviles"/>
    <x v="12"/>
    <x v="1"/>
    <n v="10982728.3653"/>
    <n v="10496838.85248"/>
    <n v="770211891.61088026"/>
    <n v="686509089.51392007"/>
    <n v="736376107.87258017"/>
    <n v="657385268.86126006"/>
    <n v="1588548.4696399998"/>
    <n v="1271754.1878799999"/>
    <n v="828130.02439999999"/>
    <n v="647638.39746000012"/>
    <n v="2380122.2148200003"/>
    <n v="3005009.8894799999"/>
    <n v="0.33258173678498432"/>
    <n v="0.38436506728934305"/>
    <n v="395.04325000000063"/>
    <n v="8.081603863740817"/>
    <n v="0.2219727229595036"/>
    <n v="0.1626676456910387"/>
    <n v="4.8104823448901587E-2"/>
    <n v="4.6568104061587172E-2"/>
    <n v="6.8594397821491234E-4"/>
    <n v="7.1746245342796887E-4"/>
    <n v="7.1203410335922207E-4"/>
    <n v="7.435790048151567E-4"/>
    <m/>
    <m/>
    <m/>
    <n v="0"/>
    <m/>
    <n v="0"/>
    <m/>
    <n v="0"/>
    <m/>
    <n v="23.308306126137545"/>
    <n v="74.472459665234325"/>
    <n v="65.276242429788027"/>
    <n v="0.47511203845684408"/>
    <n v="23.303599576296953"/>
    <n v="8.081603863740817"/>
    <n v="74.445166093708536"/>
    <n v="65.254809907896089"/>
    <s v="Medianas"/>
    <n v="2024"/>
    <n v="3"/>
    <d v="2025-11-04T00:00:00"/>
    <x v="12"/>
    <x v="10"/>
  </r>
  <r>
    <n v="2025"/>
    <n v="9"/>
    <n v="37"/>
    <x v="76"/>
    <s v="Camiones"/>
    <n v="25"/>
    <s v="b7a56873cd771f2c446d369b649430b65a756ba278ff97ec81bb6f55b2e73569"/>
    <s v="1fdf26a6fd55ee3b01ed15163fbd21c844fce1e79898ad2d3ed4519ab872f9ee"/>
    <x v="33"/>
    <n v="4051.48029"/>
    <n v="4775.8477599999997"/>
    <n v="6343.2918600000012"/>
    <n v="8066.7834899999998"/>
    <n v="29.071579999999997"/>
    <n v="109.76708000000001"/>
    <n v="96.027499999999961"/>
    <n v="187.86570999999992"/>
    <n v="35081594.755000003"/>
    <n v="34439164.060000002"/>
    <n v="141.197"/>
    <n v="136.08000000000001"/>
    <n v="0"/>
    <n v="0"/>
    <n v="41.087530000000001"/>
    <n v="103.51253"/>
    <n v="4050.5913300000002"/>
    <n v="4775.8477599999997"/>
    <n v="0"/>
    <n v="0"/>
    <n v="0"/>
    <n v="0"/>
    <n v="0"/>
    <n v="0"/>
    <s v="Camiones"/>
    <s v="Automóviles"/>
    <s v="Automóviles"/>
    <x v="10"/>
    <x v="1"/>
    <n v="10982728.3653"/>
    <n v="10496838.85248"/>
    <n v="770211891.61088026"/>
    <n v="686509089.51392007"/>
    <n v="736376107.87258017"/>
    <n v="657385268.86126006"/>
    <n v="53875874.311059996"/>
    <n v="49568265.397800006"/>
    <n v="30548482.174040005"/>
    <n v="28997259.902610004"/>
    <n v="2380122.2148200003"/>
    <n v="3005009.8894799999"/>
    <n v="7.5200269913174942E-3"/>
    <n v="9.6348898265299528E-3"/>
    <n v="-724.36746999999968"/>
    <n v="-15.167306547476711"/>
    <n v="0.17022152328032442"/>
    <n v="0.15892951889174758"/>
    <n v="3.6889561093040216E-2"/>
    <n v="4.5497962073330775E-2"/>
    <n v="5.2602151877016896E-4"/>
    <n v="5.5019170865074475E-4"/>
    <n v="6.9567145329153888E-4"/>
    <n v="7.2649144819944751E-4"/>
    <m/>
    <m/>
    <m/>
    <n v="0"/>
    <m/>
    <n v="0"/>
    <m/>
    <n v="0"/>
    <m/>
    <n v="-73.515210571329774"/>
    <n v="0.71755452128831654"/>
    <n v="2.2983789583778527"/>
    <n v="9.5165382798314369E-5"/>
    <n v="-60.30670876269761"/>
    <n v="-15.185920206133197"/>
    <n v="1.0143588096802647"/>
    <n v="2.167416869251293"/>
    <s v="Resto"/>
    <n v="2024"/>
    <n v="3"/>
    <d v="2025-11-04T00:00:00"/>
    <x v="10"/>
    <x v="33"/>
  </r>
  <r>
    <n v="2025"/>
    <n v="9"/>
    <n v="37"/>
    <x v="76"/>
    <s v="Automoviles"/>
    <n v="25"/>
    <s v="b7a56873cd771f2c446d369b649430b65a756ba278ff97ec81bb6f55b2e73569"/>
    <s v="1fdf26a6fd55ee3b01ed15163fbd21c844fce1e79898ad2d3ed4519ab872f9ee"/>
    <x v="10"/>
    <n v="2380122.2148200003"/>
    <n v="3005009.8894799999"/>
    <n v="3386218.965940001"/>
    <n v="4001037.0252999999"/>
    <n v="1451800.9693099994"/>
    <n v="1738796.6348499996"/>
    <n v="2038679.9940900006"/>
    <n v="2436085.8620999996"/>
    <n v="35081594.755000003"/>
    <n v="34439164.060000002"/>
    <n v="141.197"/>
    <n v="136.08000000000001"/>
    <n v="1565.9590600000001"/>
    <n v="8463.6386600000005"/>
    <n v="1426333.4898699999"/>
    <n v="1735869.7385999998"/>
    <n v="2466430.423"/>
    <n v="2593216.21098"/>
    <n v="0"/>
    <n v="0"/>
    <n v="0"/>
    <n v="0"/>
    <n v="0"/>
    <n v="0"/>
    <s v="Automoviles"/>
    <s v="Totales"/>
    <s v="Automoviles Total"/>
    <x v="11"/>
    <x v="1"/>
    <n v="10982728.3653"/>
    <n v="10496838.85248"/>
    <n v="770211891.61088026"/>
    <n v="686509089.51392007"/>
    <n v="736376107.87258017"/>
    <n v="657385268.86126006"/>
    <n v="155156263.74667996"/>
    <n v="139227565.87292001"/>
    <n v="88685882.672319964"/>
    <n v="83821223.317339987"/>
    <n v="2380122.2148200003"/>
    <n v="3005009.8894799999"/>
    <n v="1.534016195895237"/>
    <n v="2.158344053951804"/>
    <n v="-624887.67465999955"/>
    <n v="-20.794862501039312"/>
    <n v="100"/>
    <n v="100"/>
    <n v="21.671502159153928"/>
    <n v="28.627760525922824"/>
    <n v="0.30902174333377663"/>
    <n v="0.32322099934723142"/>
    <n v="0.43772324873479607"/>
    <n v="0.45711548947322117"/>
    <m/>
    <m/>
    <m/>
    <n v="0"/>
    <m/>
    <n v="0"/>
    <m/>
    <n v="0"/>
    <m/>
    <n v="-16.505418735455425"/>
    <n v="60.996908489415262"/>
    <n v="57.863258318623657"/>
    <n v="1.6370147373671298"/>
    <n v="-17.831767087526085"/>
    <n v="-4.8891329401371646"/>
    <n v="57.829869294877732"/>
    <n v="66.938874253913411"/>
    <s v="Medianas"/>
    <n v="2024"/>
    <n v="3"/>
    <d v="2025-11-04T00:00:00"/>
    <x v="11"/>
    <x v="10"/>
  </r>
  <r>
    <n v="2025"/>
    <n v="9"/>
    <n v="37"/>
    <x v="76"/>
    <s v="Automoviles Residentes"/>
    <n v="25"/>
    <s v="b7a56873cd771f2c446d369b649430b65a756ba278ff97ec81bb6f55b2e73569"/>
    <s v="1fdf26a6fd55ee3b01ed15163fbd21c844fce1e79898ad2d3ed4519ab872f9ee"/>
    <x v="16"/>
    <n v="2362031.3107800004"/>
    <n v="2981812.54684"/>
    <n v="3359887.0792400008"/>
    <n v="3967173.8634000001"/>
    <n v="1447123.7253599996"/>
    <n v="1734854.5937700004"/>
    <n v="2033613.9131200013"/>
    <n v="2430728.0177600002"/>
    <n v="35081594.755000003"/>
    <n v="34439164.060000002"/>
    <n v="141.197"/>
    <n v="136.08000000000001"/>
    <n v="1565.9590600000001"/>
    <n v="8463.6386600000005"/>
    <n v="1421645.6719500001"/>
    <n v="1731934.99973"/>
    <n v="2448340.4079200001"/>
    <n v="2570018.86834"/>
    <n v="0"/>
    <n v="0"/>
    <n v="0"/>
    <n v="0"/>
    <n v="0"/>
    <n v="0"/>
    <s v="Automoviles Residentes"/>
    <s v="Automóviles"/>
    <s v="Automóviles"/>
    <x v="13"/>
    <x v="1"/>
    <n v="10982728.3653"/>
    <n v="10496838.85248"/>
    <n v="770211891.61088026"/>
    <n v="686509089.51392007"/>
    <n v="736376107.87258017"/>
    <n v="657385268.86126006"/>
    <n v="94745679.091170013"/>
    <n v="85247038.221249983"/>
    <n v="54974799.952469975"/>
    <n v="52348957.372600004"/>
    <n v="2380122.2148200003"/>
    <n v="3005009.8894799999"/>
    <n v="2.4930227250860812"/>
    <n v="3.4978488508902914"/>
    <n v="-619781.23605999956"/>
    <n v="-20.785385611071284"/>
    <n v="99.239917012355264"/>
    <n v="99.228044382775266"/>
    <n v="21.506780758075138"/>
    <n v="28.406766920457315"/>
    <n v="0.30667292163457344"/>
    <n v="0.32076425151869781"/>
    <n v="0.43434421952828917"/>
    <n v="0.45358676077502824"/>
    <m/>
    <m/>
    <m/>
    <n v="0"/>
    <m/>
    <n v="0"/>
    <m/>
    <n v="0"/>
    <m/>
    <n v="-16.585301698670595"/>
    <n v="61.266068690771249"/>
    <n v="58.181209130953803"/>
    <n v="2.6323401387747687"/>
    <n v="-17.915760570019799"/>
    <n v="-4.7345356845023172"/>
    <n v="58.065686754635813"/>
    <n v="67.389972154121708"/>
    <s v="Medianas"/>
    <n v="2024"/>
    <n v="3"/>
    <d v="2025-11-04T00:00:00"/>
    <x v="13"/>
    <x v="16"/>
  </r>
  <r>
    <n v="2025"/>
    <n v="9"/>
    <n v="37"/>
    <x v="76"/>
    <s v="Daños Sin Autos"/>
    <n v="25"/>
    <s v="b7a56873cd771f2c446d369b649430b65a756ba278ff97ec81bb6f55b2e73569"/>
    <s v="1fdf26a6fd55ee3b01ed15163fbd21c844fce1e79898ad2d3ed4519ab872f9ee"/>
    <x v="0"/>
    <n v="5885565.2890900001"/>
    <n v="5213479.5416999999"/>
    <n v="7205091.7444400024"/>
    <n v="6239840.926500001"/>
    <n v="1536415.1146499999"/>
    <n v="1384307.4426199999"/>
    <n v="1683513.2606300004"/>
    <n v="2569272.2412300007"/>
    <n v="35081594.755000003"/>
    <n v="34439164.060000002"/>
    <n v="141.197"/>
    <n v="136.08000000000001"/>
    <n v="7530.2616100000005"/>
    <n v="2649.0868399999999"/>
    <n v="769939.39324000012"/>
    <n v="805371.53065999993"/>
    <n v="1780656.1205200003"/>
    <n v="1749542.78033"/>
    <n v="0"/>
    <n v="0"/>
    <n v="0"/>
    <n v="0"/>
    <n v="0"/>
    <n v="0"/>
    <s v="Daños Sin Autos"/>
    <s v="Totales"/>
    <s v="Daños Sin Autos Total"/>
    <x v="24"/>
    <x v="1"/>
    <n v="10982728.3653"/>
    <n v="10496838.85248"/>
    <n v="770211891.61088026"/>
    <n v="686509089.51392007"/>
    <n v="736376107.87258017"/>
    <n v="657385268.86126006"/>
    <n v="128019015.01128"/>
    <n v="109121030.81238005"/>
    <n v="38205787.818519995"/>
    <n v="42701209.275690004"/>
    <n v="8265687.5039099995"/>
    <n v="8218489.4311800003"/>
    <n v="4.5974149141605345"/>
    <n v="4.7777037138367264"/>
    <n v="672085.74739000015"/>
    <n v="12.891308808528446"/>
    <n v="71.204788304734407"/>
    <n v="63.435982796554555"/>
    <n v="53.58928212852355"/>
    <n v="49.667138983164008"/>
    <n v="0.76414884698553243"/>
    <n v="0.799260761744923"/>
    <n v="0.75941886587275675"/>
    <n v="0.79306303147481916"/>
    <m/>
    <m/>
    <m/>
    <n v="0"/>
    <m/>
    <n v="0"/>
    <m/>
    <n v="0"/>
    <m/>
    <n v="10.987997849821163"/>
    <n v="26.104801139459511"/>
    <n v="26.552467148813403"/>
    <n v="4.0214197962572387"/>
    <n v="-4.3994772687039552"/>
    <n v="1.7783697855122904"/>
    <n v="43.239083861692322"/>
    <n v="46.033257358136176"/>
    <s v="Medianas"/>
    <n v="2024"/>
    <n v="3"/>
    <d v="2025-11-04T00:00:00"/>
    <x v="24"/>
    <x v="0"/>
  </r>
  <r>
    <n v="2025"/>
    <n v="9"/>
    <n v="37"/>
    <x v="76"/>
    <s v="Daños"/>
    <n v="25"/>
    <s v="b7a56873cd771f2c446d369b649430b65a756ba278ff97ec81bb6f55b2e73569"/>
    <s v="1fdf26a6fd55ee3b01ed15163fbd21c844fce1e79898ad2d3ed4519ab872f9ee"/>
    <x v="28"/>
    <n v="8265687.5039099995"/>
    <n v="8218489.4311800003"/>
    <n v="10591310.710379999"/>
    <n v="10240877.951800002"/>
    <n v="2988216.083959999"/>
    <n v="3123104.0774699999"/>
    <n v="3722193.2547199992"/>
    <n v="5005358.1033300003"/>
    <n v="35081594.755000003"/>
    <n v="34439164.060000002"/>
    <n v="141.197"/>
    <n v="136.08000000000001"/>
    <n v="9096.2206700000006"/>
    <n v="11112.7255"/>
    <n v="2196272.8831100003"/>
    <n v="2541241.2692600004"/>
    <n v="4247086.5435199998"/>
    <n v="4342758.9913100004"/>
    <n v="0"/>
    <n v="0"/>
    <n v="0"/>
    <n v="0"/>
    <n v="0"/>
    <n v="0"/>
    <s v="Daños"/>
    <s v="Totales"/>
    <s v="Daños Total"/>
    <x v="23"/>
    <x v="1"/>
    <n v="10982728.3653"/>
    <n v="10496838.85248"/>
    <n v="770211891.61088026"/>
    <n v="686509089.51392007"/>
    <n v="736376107.87258017"/>
    <n v="657385268.86126006"/>
    <n v="283175278.75795996"/>
    <n v="248348596.68529999"/>
    <n v="126891670.49083996"/>
    <n v="126522432.59303005"/>
    <n v="8265687.5039099995"/>
    <n v="8218489.4311800003"/>
    <n v="2.9189297668088385"/>
    <n v="3.3092554340438762"/>
    <n v="47198.0727299992"/>
    <n v="0.57429133571595958"/>
    <n v="100"/>
    <n v="100"/>
    <n v="75.260784287677467"/>
    <n v="78.294899509086846"/>
    <n v="1.0731705903193089"/>
    <n v="1.1224817610921543"/>
    <n v="1.1971421146075527"/>
    <n v="1.2501785209480405"/>
    <m/>
    <m/>
    <m/>
    <n v="0"/>
    <m/>
    <n v="0"/>
    <m/>
    <n v="0"/>
    <m/>
    <n v="-4.3190361308507068"/>
    <n v="36.152057315818602"/>
    <n v="38.000950218677701"/>
    <n v="2.3549347820869868"/>
    <n v="-13.574798675076361"/>
    <n v="-2.2030337852375514"/>
    <n v="51.712458896345495"/>
    <n v="58.516746481789696"/>
    <s v="Medianas"/>
    <n v="2024"/>
    <n v="3"/>
    <d v="2025-11-04T00:00:00"/>
    <x v="23"/>
    <x v="28"/>
  </r>
  <r>
    <n v="2025"/>
    <n v="9"/>
    <n v="37"/>
    <x v="76"/>
    <s v="Total General"/>
    <n v="25"/>
    <s v="b7a56873cd771f2c446d369b649430b65a756ba278ff97ec81bb6f55b2e73569"/>
    <s v="1fdf26a6fd55ee3b01ed15163fbd21c844fce1e79898ad2d3ed4519ab872f9ee"/>
    <x v="9"/>
    <n v="10982728.3653"/>
    <n v="10496838.85248"/>
    <n v="13977513.38982"/>
    <n v="13055620.50158"/>
    <n v="4426779.6259700032"/>
    <n v="4340895.9539800007"/>
    <n v="5636820.4129899982"/>
    <n v="6532646.632629999"/>
    <n v="35081594.755000003"/>
    <n v="34439164.060000002"/>
    <n v="141.197"/>
    <n v="136.08000000000001"/>
    <n v="20171.251629999999"/>
    <n v="10144.911310000001"/>
    <n v="3457419.7300999998"/>
    <n v="3664651.13044"/>
    <n v="6489781.6193199996"/>
    <n v="6258807.2281899992"/>
    <n v="351483.66902000003"/>
    <n v="229505.18905000002"/>
    <n v="187483.91050999999"/>
    <n v="176307.06821"/>
    <n v="221278.76677000002"/>
    <n v="238280.91777"/>
    <s v="Total General"/>
    <s v="Totales"/>
    <s v="Total General"/>
    <x v="26"/>
    <x v="1"/>
    <n v="10982728.3653"/>
    <n v="10496838.85248"/>
    <n v="770211891.61088026"/>
    <n v="686509089.51392007"/>
    <n v="736376107.87258017"/>
    <n v="657385268.86126006"/>
    <n v="770211891.61088026"/>
    <n v="686509089.51392007"/>
    <n v="414187189.75591999"/>
    <n v="392042358.71284997"/>
    <n v="10982728.3653"/>
    <n v="10496838.85248"/>
    <n v="1.4259359644954168"/>
    <n v="1.5290167330358646"/>
    <n v="485889.51281999983"/>
    <n v="4.6289127579128619"/>
    <n v="100"/>
    <n v="100"/>
    <n v="100"/>
    <n v="100"/>
    <n v="1.4259359644954168"/>
    <n v="1.4914563696301253"/>
    <n v="1.5290167330358646"/>
    <n v="1.5967560195960733"/>
    <n v="4.5634671815424729E-2"/>
    <n v="2.4341861317913667E-2"/>
    <n v="2.8729596255285102E-2"/>
    <n v="121978.47997000001"/>
    <n v="53.148462775465077"/>
    <n v="11176.842299999989"/>
    <n v="6.3394181603015465"/>
    <n v="-17002.150999999983"/>
    <n v="-7.1353388928992008"/>
    <n v="1.9784780123849544"/>
    <n v="40.306738714912058"/>
    <n v="41.354316427887369"/>
    <n v="1.068787189815962"/>
    <n v="-5.6548739010558569"/>
    <n v="3.6903899210967817"/>
    <n v="53.274823914063674"/>
    <n v="58.551909282877688"/>
    <s v="Resto"/>
    <n v="2024"/>
    <n v="3"/>
    <d v="2025-11-04T00:00:00"/>
    <x v="26"/>
    <x v="9"/>
  </r>
  <r>
    <n v="2025"/>
    <n v="9"/>
    <n v="37"/>
    <x v="76"/>
    <s v="Total General Sin Pensiones"/>
    <n v="25"/>
    <s v="b7a56873cd771f2c446d369b649430b65a756ba278ff97ec81bb6f55b2e73569"/>
    <s v="1fdf26a6fd55ee3b01ed15163fbd21c844fce1e79898ad2d3ed4519ab872f9ee"/>
    <x v="17"/>
    <n v="10982728.3653"/>
    <n v="10496838.85248"/>
    <n v="13977513.38982"/>
    <n v="13055620.50158"/>
    <n v="4426779.6259700032"/>
    <n v="4340895.9539800007"/>
    <n v="5636820.4129899982"/>
    <n v="6532646.632629999"/>
    <n v="35081594.755000003"/>
    <n v="34439164.060000002"/>
    <n v="141.197"/>
    <n v="136.08000000000001"/>
    <n v="20171.251629999999"/>
    <n v="10144.911310000001"/>
    <n v="3457419.7300999998"/>
    <n v="3664651.13044"/>
    <n v="6489781.6193199996"/>
    <n v="6258807.2281899992"/>
    <n v="351483.66902000003"/>
    <n v="229505.18905000002"/>
    <n v="187483.91050999999"/>
    <n v="176307.06821"/>
    <n v="221278.76677000002"/>
    <n v="238280.91777"/>
    <s v="Total General Sin Pensiones"/>
    <s v="Totales"/>
    <s v="Total General Sin Pensiones"/>
    <x v="25"/>
    <x v="1"/>
    <n v="10982728.3653"/>
    <n v="10496838.85248"/>
    <n v="770211891.61088026"/>
    <n v="686509089.51392007"/>
    <n v="736376107.87258017"/>
    <n v="657385268.86126006"/>
    <n v="736376107.87258017"/>
    <n v="657385268.86126006"/>
    <n v="388158878.08341002"/>
    <n v="368517055.66387999"/>
    <n v="10982728.3653"/>
    <n v="10496838.85248"/>
    <n v="1.4914563696301253"/>
    <n v="1.5967560195960733"/>
    <n v="485889.51281999983"/>
    <n v="4.6289127579128619"/>
    <n v="100"/>
    <n v="100"/>
    <n v="100"/>
    <n v="100"/>
    <n v="1.4259359644954168"/>
    <n v="1.4914563696301253"/>
    <n v="1.5290167330358646"/>
    <n v="1.5967560195960733"/>
    <n v="4.7731541702982501E-2"/>
    <n v="2.5460346758349947E-2"/>
    <n v="3.0049693954531356E-2"/>
    <n v="121978.47997000001"/>
    <n v="53.148462775465077"/>
    <n v="11176.842299999989"/>
    <n v="6.3394181603015465"/>
    <n v="-17002.150999999983"/>
    <n v="-7.1353388928992008"/>
    <n v="1.9784780123849544"/>
    <n v="40.306738714912058"/>
    <n v="41.354316427887369"/>
    <n v="1.1404555907178682"/>
    <n v="-5.6548739010558569"/>
    <n v="3.6903899210967817"/>
    <n v="53.274823914063674"/>
    <n v="58.551909282877688"/>
    <s v="Resto"/>
    <n v="2024"/>
    <n v="3"/>
    <d v="2025-11-04T00:00:00"/>
    <x v="25"/>
    <x v="17"/>
  </r>
  <r>
    <n v="2025"/>
    <n v="9"/>
    <n v="18"/>
    <x v="77"/>
    <s v="Incendio"/>
    <n v="5"/>
    <s v="ef2d127de37b942baad06145e54b0c619a1f22327b2ebbcfbec78f5564afe39d"/>
    <s v="1fdf26a6fd55ee3b01ed15163fbd21c844fce1e79898ad2d3ed4519ab872f9ee"/>
    <x v="7"/>
    <n v="338141.23762000003"/>
    <n v="315257.50338999997"/>
    <n v="378144.84798000008"/>
    <n v="352984.98674999998"/>
    <n v="2399.7455999999997"/>
    <n v="57210.773469999986"/>
    <n v="11723.135660000007"/>
    <n v="72364.683440000023"/>
    <n v="35081594.755000003"/>
    <n v="34439164.060000002"/>
    <n v="141.197"/>
    <n v="136.08000000000001"/>
    <n v="0"/>
    <n v="0"/>
    <n v="13713.577800000001"/>
    <n v="40384.225619999997"/>
    <n v="282782.28631"/>
    <n v="267061.16529999999"/>
    <n v="0"/>
    <n v="0"/>
    <n v="0"/>
    <n v="0"/>
    <n v="0"/>
    <n v="0"/>
    <s v="Incendio"/>
    <s v="Daños Sin Autos"/>
    <s v="Incendio"/>
    <x v="0"/>
    <x v="1"/>
    <n v="19835739.905830003"/>
    <n v="16146107.356520001"/>
    <n v="770211891.61088026"/>
    <n v="686509089.51392007"/>
    <n v="736376107.87258017"/>
    <n v="657385268.86126006"/>
    <n v="27474382.985769995"/>
    <n v="23111339.717599995"/>
    <n v="16264256.545360003"/>
    <n v="14501632.43141"/>
    <m/>
    <m/>
    <n v="1.2307509791762601"/>
    <n v="1.3640814736063167"/>
    <n v="22883.73423000006"/>
    <n v="7.2587437202695115"/>
    <m/>
    <m/>
    <n v="1.7047069543426285"/>
    <n v="1.952529463782458"/>
    <n v="4.3902365219626184E-2"/>
    <n v="4.5919637262119145E-2"/>
    <n v="4.5921825101138389E-2"/>
    <n v="4.7956277440791645E-2"/>
    <m/>
    <m/>
    <m/>
    <n v="0"/>
    <m/>
    <n v="0"/>
    <m/>
    <n v="0"/>
    <m/>
    <n v="-95.805430595588135"/>
    <n v="0.70968735339426758"/>
    <n v="18.147315402426905"/>
    <n v="1.4754720532766179E-2"/>
    <n v="-66.042241520143335"/>
    <n v="5.8867117547172665"/>
    <n v="4.8495179733310785"/>
    <n v="15.121713999350995"/>
    <s v="Resto"/>
    <n v="2024"/>
    <n v="3"/>
    <d v="2025-11-04T00:00:00"/>
    <x v="0"/>
    <x v="7"/>
  </r>
  <r>
    <n v="2025"/>
    <n v="9"/>
    <n v="18"/>
    <x v="77"/>
    <s v="Automoviles"/>
    <n v="5"/>
    <s v="ef2d127de37b942baad06145e54b0c619a1f22327b2ebbcfbec78f5564afe39d"/>
    <s v="1fdf26a6fd55ee3b01ed15163fbd21c844fce1e79898ad2d3ed4519ab872f9ee"/>
    <x v="39"/>
    <n v="654.10112000000004"/>
    <n v="692.37742000000003"/>
    <n v="908.34975000000009"/>
    <n v="987.46533000000022"/>
    <n v="1346.2862400000001"/>
    <n v="120.31074000000005"/>
    <n v="-2746.2269299999998"/>
    <n v="58.877979999999809"/>
    <n v="35081594.755000003"/>
    <n v="34439164.060000002"/>
    <n v="141.197"/>
    <n v="136.08000000000001"/>
    <n v="0"/>
    <n v="0"/>
    <n v="1346.2862399999999"/>
    <n v="120.31074000000001"/>
    <n v="680.1496800000001"/>
    <n v="761.79620999999997"/>
    <n v="0"/>
    <n v="0"/>
    <n v="0"/>
    <n v="0"/>
    <n v="0"/>
    <n v="0"/>
    <s v="Automoviles"/>
    <s v="Totales"/>
    <s v="Automoviles Total"/>
    <x v="11"/>
    <x v="1"/>
    <n v="19835739.905830003"/>
    <n v="16146107.356520001"/>
    <n v="770211891.61088026"/>
    <n v="686509089.51392007"/>
    <n v="736376107.87258017"/>
    <n v="657385268.86126006"/>
    <n v="155156263.74667996"/>
    <n v="139227565.87292001"/>
    <n v="88685882.672319964"/>
    <n v="83821223.317339987"/>
    <n v="654.10112000000004"/>
    <n v="692.37742000000003"/>
    <n v="4.2157570967804158E-4"/>
    <n v="4.9729909135376807E-4"/>
    <n v="-38.276299999999992"/>
    <n v="-5.5282420966298984"/>
    <n v="100"/>
    <n v="100"/>
    <n v="3.2975887116151914E-3"/>
    <n v="4.2882002746030875E-3"/>
    <n v="8.4924827456501974E-5"/>
    <n v="8.8827042730884378E-5"/>
    <n v="1.0085480739814166E-4"/>
    <n v="1.0532292900316344E-4"/>
    <m/>
    <m/>
    <m/>
    <n v="0"/>
    <m/>
    <n v="0"/>
    <m/>
    <n v="0"/>
    <m/>
    <n v="1019.0075300010619"/>
    <n v="205.82234135297003"/>
    <n v="17.376467880769429"/>
    <n v="1.5180389476127905E-3"/>
    <n v="1019.0075300010622"/>
    <n v="-10.717634050712832"/>
    <n v="197.9397005670869"/>
    <n v="15.793034727752191"/>
    <s v="Resto"/>
    <n v="2024"/>
    <n v="3"/>
    <d v="2025-11-04T00:00:00"/>
    <x v="11"/>
    <x v="39"/>
  </r>
  <r>
    <n v="2025"/>
    <n v="9"/>
    <n v="18"/>
    <x v="77"/>
    <s v="Automoviles Residentes"/>
    <n v="5"/>
    <s v="ef2d127de37b942baad06145e54b0c619a1f22327b2ebbcfbec78f5564afe39d"/>
    <s v="1fdf26a6fd55ee3b01ed15163fbd21c844fce1e79898ad2d3ed4519ab872f9ee"/>
    <x v="2"/>
    <n v="654.10112000000004"/>
    <n v="692.37742000000003"/>
    <n v="908.34975000000009"/>
    <n v="987.46533000000022"/>
    <n v="1346.2862400000001"/>
    <n v="120.31074000000005"/>
    <n v="-2746.2269299999998"/>
    <n v="58.877979999999809"/>
    <n v="35081594.755000003"/>
    <n v="34439164.060000002"/>
    <n v="141.197"/>
    <n v="136.08000000000001"/>
    <n v="0"/>
    <n v="0"/>
    <n v="1346.2862399999999"/>
    <n v="120.31074000000001"/>
    <n v="680.1496800000001"/>
    <n v="761.79620999999997"/>
    <n v="0"/>
    <n v="0"/>
    <n v="0"/>
    <n v="0"/>
    <n v="0"/>
    <n v="0"/>
    <s v="Automoviles Residentes"/>
    <s v="Automóviles"/>
    <s v="Automóviles"/>
    <x v="13"/>
    <x v="1"/>
    <n v="19835739.905830003"/>
    <n v="16146107.356520001"/>
    <n v="770211891.61088026"/>
    <n v="686509089.51392007"/>
    <n v="736376107.87258017"/>
    <n v="657385268.86126006"/>
    <n v="94745679.091170013"/>
    <n v="85247038.221249983"/>
    <n v="54974799.952469975"/>
    <n v="52348957.372600004"/>
    <n v="654.10112000000004"/>
    <n v="692.37742000000003"/>
    <n v="6.9037567335454358E-4"/>
    <n v="8.122011443998853E-4"/>
    <n v="-38.276299999999992"/>
    <n v="-5.5282420966298984"/>
    <n v="100"/>
    <n v="100"/>
    <n v="3.2975887116151914E-3"/>
    <n v="4.2882002746030875E-3"/>
    <n v="8.4924827456501974E-5"/>
    <n v="8.8827042730884378E-5"/>
    <n v="1.0085480739814166E-4"/>
    <n v="1.0532292900316344E-4"/>
    <m/>
    <m/>
    <m/>
    <n v="0"/>
    <m/>
    <n v="0"/>
    <m/>
    <n v="0"/>
    <m/>
    <n v="1019.0075300010619"/>
    <n v="205.82234135297003"/>
    <n v="17.376467880769429"/>
    <n v="2.4489152141780783E-3"/>
    <n v="1019.0075300010622"/>
    <n v="-10.717634050712832"/>
    <n v="197.9397005670869"/>
    <n v="15.793034727752191"/>
    <s v="Resto"/>
    <n v="2024"/>
    <n v="3"/>
    <d v="2025-11-04T00:00:00"/>
    <x v="13"/>
    <x v="2"/>
  </r>
  <r>
    <n v="2025"/>
    <n v="9"/>
    <n v="18"/>
    <x v="77"/>
    <s v="Responsabilidad Civil y Riesgos Profesionales"/>
    <n v="5"/>
    <s v="ef2d127de37b942baad06145e54b0c619a1f22327b2ebbcfbec78f5564afe39d"/>
    <s v="1fdf26a6fd55ee3b01ed15163fbd21c844fce1e79898ad2d3ed4519ab872f9ee"/>
    <x v="45"/>
    <n v="39748.185840000006"/>
    <n v="37538.388479999994"/>
    <n v="48805.873120000004"/>
    <n v="46407.694339999987"/>
    <n v="-15756.47784"/>
    <n v="19724.247190000002"/>
    <n v="-13244.665990000003"/>
    <n v="20994.331170000001"/>
    <n v="35081594.755000003"/>
    <n v="34439164.060000002"/>
    <n v="141.197"/>
    <n v="136.08000000000001"/>
    <n v="0"/>
    <n v="0"/>
    <n v="-15858.138060000001"/>
    <n v="19724.247190000002"/>
    <n v="31793.806430000001"/>
    <n v="33786.095450000001"/>
    <n v="0"/>
    <n v="0"/>
    <n v="0"/>
    <n v="0"/>
    <n v="0"/>
    <n v="0"/>
    <s v="Responsabilidad Civil y Riesgos Profesionales"/>
    <s v="Daños Sin Autos"/>
    <s v="Responsabilidad Civil y Riesgos Profesionales"/>
    <x v="22"/>
    <x v="1"/>
    <n v="19835739.905830003"/>
    <n v="16146107.356520001"/>
    <n v="770211891.61088026"/>
    <n v="686509089.51392007"/>
    <n v="736376107.87258017"/>
    <n v="657385268.86126006"/>
    <n v="16329723.705329999"/>
    <n v="14886594.835909994"/>
    <n v="6466126.8833499998"/>
    <n v="5654617.5786299994"/>
    <n v="39748.185840000006"/>
    <n v="37538.388479999994"/>
    <n v="0.24341003287781443"/>
    <n v="0.25216235743481447"/>
    <n v="2209.7973600000114"/>
    <n v="5.8867667192942008"/>
    <n v="100"/>
    <n v="100"/>
    <n v="0.20038670616122292"/>
    <n v="0.23249187962844509"/>
    <n v="5.1606819205124964E-3"/>
    <n v="5.3978103600935794E-3"/>
    <n v="5.4680104099683368E-3"/>
    <n v="5.7102570224953431E-3"/>
    <m/>
    <m/>
    <m/>
    <n v="0"/>
    <m/>
    <n v="0"/>
    <m/>
    <n v="0"/>
    <m/>
    <n v="-179.88379829263334"/>
    <n v="-39.640747136045889"/>
    <n v="52.544203383980758"/>
    <n v="-0.2436772139527954"/>
    <n v="-180.39920564390371"/>
    <n v="-5.8967720106882009"/>
    <n v="-49.878073249626944"/>
    <n v="58.379777027475363"/>
    <s v="Resto"/>
    <n v="2024"/>
    <n v="3"/>
    <d v="2025-11-04T00:00:00"/>
    <x v="22"/>
    <x v="45"/>
  </r>
  <r>
    <n v="2025"/>
    <n v="9"/>
    <n v="18"/>
    <x v="77"/>
    <s v="RC General"/>
    <n v="5"/>
    <s v="ef2d127de37b942baad06145e54b0c619a1f22327b2ebbcfbec78f5564afe39d"/>
    <s v="1fdf26a6fd55ee3b01ed15163fbd21c844fce1e79898ad2d3ed4519ab872f9ee"/>
    <x v="45"/>
    <n v="39748.185840000006"/>
    <n v="37538.388479999994"/>
    <n v="48805.873120000004"/>
    <n v="46407.694339999987"/>
    <n v="-15756.47784"/>
    <n v="19724.247190000002"/>
    <n v="-13244.665990000003"/>
    <n v="20994.331170000001"/>
    <n v="35081594.755000003"/>
    <n v="34439164.060000002"/>
    <n v="141.197"/>
    <n v="136.08000000000001"/>
    <n v="0"/>
    <n v="0"/>
    <n v="-15858.138060000001"/>
    <n v="19724.247190000002"/>
    <n v="31793.806430000001"/>
    <n v="33786.095450000001"/>
    <n v="0"/>
    <n v="0"/>
    <n v="0"/>
    <n v="0"/>
    <n v="0"/>
    <n v="0"/>
    <s v="RC General"/>
    <s v="Daños Sin Autos"/>
    <s v="Responsabilidad Civil y Riesgos Profesionales"/>
    <x v="21"/>
    <x v="1"/>
    <n v="19835739.905830003"/>
    <n v="16146107.356520001"/>
    <n v="770211891.61088026"/>
    <n v="686509089.51392007"/>
    <n v="736376107.87258017"/>
    <n v="657385268.86126006"/>
    <n v="12779803.45988"/>
    <n v="11517178.810919996"/>
    <n v="5456545.1292399997"/>
    <n v="4845520.4425199972"/>
    <n v="39748.185840000006"/>
    <n v="37538.388479999994"/>
    <n v="0.31102345168908596"/>
    <n v="0.32593388620838315"/>
    <n v="2209.7973600000114"/>
    <n v="5.8867667192942008"/>
    <n v="100"/>
    <n v="100"/>
    <n v="0.20038670616122292"/>
    <n v="0.23249187962844509"/>
    <n v="5.1606819205124964E-3"/>
    <n v="5.3978103600935794E-3"/>
    <n v="5.4680104099683368E-3"/>
    <n v="5.7102570224953431E-3"/>
    <m/>
    <m/>
    <m/>
    <n v="0"/>
    <m/>
    <n v="0"/>
    <m/>
    <n v="0"/>
    <m/>
    <n v="-179.88379829263334"/>
    <n v="-39.640747136045889"/>
    <n v="52.544203383980758"/>
    <n v="-0.28876289789239951"/>
    <n v="-180.39920564390371"/>
    <n v="-5.8967720106882009"/>
    <n v="-49.878073249626944"/>
    <n v="58.379777027475363"/>
    <s v="Resto"/>
    <n v="2024"/>
    <n v="3"/>
    <d v="2025-11-04T00:00:00"/>
    <x v="21"/>
    <x v="45"/>
  </r>
  <r>
    <n v="2025"/>
    <n v="9"/>
    <n v="18"/>
    <x v="77"/>
    <s v="Accidentes Personales"/>
    <n v="5"/>
    <s v="ef2d127de37b942baad06145e54b0c619a1f22327b2ebbcfbec78f5564afe39d"/>
    <s v="1fdf26a6fd55ee3b01ed15163fbd21c844fce1e79898ad2d3ed4519ab872f9ee"/>
    <x v="25"/>
    <n v="552867.84802999999"/>
    <n v="529727.10989999992"/>
    <n v="714075.85012000008"/>
    <n v="685752.45784999989"/>
    <n v="13583.443580000001"/>
    <n v="17768.699520000002"/>
    <n v="14747.534310000003"/>
    <n v="34524.878669999998"/>
    <n v="35081594.755000003"/>
    <n v="34439164.060000002"/>
    <n v="141.197"/>
    <n v="136.08000000000001"/>
    <n v="0"/>
    <n v="0"/>
    <n v="15581.965179999999"/>
    <n v="13689.04644"/>
    <n v="544631.82574"/>
    <n v="520434.15132"/>
    <n v="0"/>
    <n v="0"/>
    <n v="0"/>
    <n v="0"/>
    <n v="0"/>
    <n v="0"/>
    <s v="Accidentes Personales"/>
    <s v="Accidentes y Enfermedades"/>
    <s v="Accidentes Personales"/>
    <x v="5"/>
    <x v="1"/>
    <n v="19835739.905830003"/>
    <n v="16146107.356520001"/>
    <n v="770211891.61088026"/>
    <n v="686509089.51392007"/>
    <n v="736376107.87258017"/>
    <n v="657385268.86126006"/>
    <n v="5244412.8470900012"/>
    <n v="5071348.0979000004"/>
    <n v="1202481.4765700002"/>
    <n v="1153504.7586699999"/>
    <n v="789420.16200000001"/>
    <n v="752979.82686999999"/>
    <n v="10.542035193449218"/>
    <n v="10.445489043028918"/>
    <n v="23140.738130000071"/>
    <n v="4.3684262514652961"/>
    <n v="70.034675403945414"/>
    <n v="70.350770498325176"/>
    <n v="2.7872307796670817"/>
    <n v="3.2808348055860623"/>
    <n v="7.1781266175167682E-2"/>
    <n v="7.5079547274728556E-2"/>
    <n v="7.7162432077202511E-2"/>
    <n v="8.0580921872132463E-2"/>
    <m/>
    <m/>
    <m/>
    <n v="0"/>
    <m/>
    <n v="0"/>
    <m/>
    <n v="0"/>
    <m/>
    <n v="-23.554092606997955"/>
    <n v="2.4569060451608915"/>
    <n v="3.3543119066257185"/>
    <n v="1.1296176984568516"/>
    <n v="13.827980994123944"/>
    <n v="4.6495170154814636"/>
    <n v="2.8610089318281267"/>
    <n v="2.6303128657640684"/>
    <s v="Grandes"/>
    <n v="2024"/>
    <n v="3"/>
    <d v="2025-11-04T00:00:00"/>
    <x v="5"/>
    <x v="25"/>
  </r>
  <r>
    <n v="2025"/>
    <n v="9"/>
    <n v="18"/>
    <x v="77"/>
    <s v="AP Gpo y Col"/>
    <n v="5"/>
    <s v="ef2d127de37b942baad06145e54b0c619a1f22327b2ebbcfbec78f5564afe39d"/>
    <s v="1fdf26a6fd55ee3b01ed15163fbd21c844fce1e79898ad2d3ed4519ab872f9ee"/>
    <x v="29"/>
    <n v="44987.070350000002"/>
    <n v="47201.760759999997"/>
    <n v="47454.705900000008"/>
    <n v="44691.270590000007"/>
    <n v="1295.3762999999999"/>
    <n v="1988.0220899999999"/>
    <n v="2344.7241600000002"/>
    <n v="2843.2133000000003"/>
    <n v="35081594.755000003"/>
    <n v="34439164.060000002"/>
    <n v="141.197"/>
    <n v="136.08000000000001"/>
    <n v="0"/>
    <n v="0"/>
    <n v="1295.3763000000001"/>
    <n v="1988.0220900000002"/>
    <n v="42946.713340000002"/>
    <n v="43595.995849999999"/>
    <n v="0"/>
    <n v="0"/>
    <n v="0"/>
    <n v="0"/>
    <n v="0"/>
    <n v="0"/>
    <s v="AP Gpo y Col"/>
    <s v="Accidentes y Enfermedades"/>
    <s v="Accidentes Personales"/>
    <x v="3"/>
    <x v="1"/>
    <n v="19835739.905830003"/>
    <n v="16146107.356520001"/>
    <n v="770211891.61088026"/>
    <n v="686509089.51392007"/>
    <n v="736376107.87258017"/>
    <n v="657385268.86126006"/>
    <n v="2314846.5560099999"/>
    <n v="2258296.9561299994"/>
    <n v="870337.63396000001"/>
    <n v="837886.56105000013"/>
    <n v="789420.16200000001"/>
    <n v="752979.82686999999"/>
    <n v="1.94341479063486"/>
    <n v="2.0901485356863234"/>
    <n v="-2214.6904099999956"/>
    <n v="-4.6919656689518696"/>
    <n v="5.6987485898542332"/>
    <n v="6.2686620644551825"/>
    <n v="0.22679804516280064"/>
    <n v="0.29234142767506954"/>
    <n v="5.8408693555627384E-3"/>
    <n v="6.1092517626582738E-3"/>
    <n v="6.8756206554265748E-3"/>
    <n v="7.1802279417918996E-3"/>
    <m/>
    <m/>
    <m/>
    <n v="0"/>
    <m/>
    <n v="0"/>
    <m/>
    <n v="0"/>
    <m/>
    <n v="-34.840950384007051"/>
    <n v="2.8794413370818663"/>
    <n v="4.2117540913530958"/>
    <n v="0.14883606653961309"/>
    <n v="-34.840950384007051"/>
    <n v="-1.4893168451386551"/>
    <n v="3.0162408232378137"/>
    <n v="4.5601024847331253"/>
    <s v="Resto"/>
    <n v="2024"/>
    <n v="3"/>
    <d v="2025-11-04T00:00:00"/>
    <x v="3"/>
    <x v="29"/>
  </r>
  <r>
    <n v="2025"/>
    <n v="9"/>
    <n v="18"/>
    <x v="77"/>
    <s v="Gastos Medicos"/>
    <n v="5"/>
    <s v="ef2d127de37b942baad06145e54b0c619a1f22327b2ebbcfbec78f5564afe39d"/>
    <s v="1fdf26a6fd55ee3b01ed15163fbd21c844fce1e79898ad2d3ed4519ab872f9ee"/>
    <x v="9"/>
    <n v="236552.31396999999"/>
    <n v="223252.71697000001"/>
    <n v="301800.09365999995"/>
    <n v="285598.61014"/>
    <n v="27349.460480000002"/>
    <n v="24206.974810000003"/>
    <n v="34167.263899999998"/>
    <n v="30830.848450000001"/>
    <n v="35081594.755000003"/>
    <n v="34439164.060000002"/>
    <n v="141.197"/>
    <n v="136.08000000000001"/>
    <n v="0"/>
    <n v="0"/>
    <n v="27349.460480000002"/>
    <n v="24206.97481"/>
    <n v="231906.19321"/>
    <n v="220523.80271000002"/>
    <n v="0"/>
    <n v="0"/>
    <n v="0"/>
    <n v="0"/>
    <n v="0"/>
    <n v="0"/>
    <s v="Gastos Medicos"/>
    <s v="Accidentes y Enfermedades"/>
    <s v="Gastos Medicos"/>
    <x v="28"/>
    <x v="1"/>
    <n v="19835739.905830003"/>
    <n v="16146107.356520001"/>
    <n v="770211891.61088026"/>
    <n v="686509089.51392007"/>
    <n v="736376107.87258017"/>
    <n v="657385268.86126006"/>
    <n v="132603313.30395003"/>
    <n v="117579278.29793002"/>
    <n v="94497674.830779999"/>
    <n v="87465178.161119998"/>
    <n v="789420.16200000001"/>
    <n v="752979.82686999999"/>
    <n v="0.17839095274171668"/>
    <n v="0.18987420249706566"/>
    <n v="13299.59699999998"/>
    <n v="5.9571937938776021"/>
    <n v="29.965324596054586"/>
    <n v="29.649229501674817"/>
    <n v="1.1925560382069436"/>
    <n v="1.382703038202256"/>
    <n v="3.071262811526531E-2"/>
    <n v="3.2123844247664284E-2"/>
    <n v="3.2519994327835214E-2"/>
    <n v="3.3960711860295291E-2"/>
    <m/>
    <m/>
    <m/>
    <n v="0"/>
    <m/>
    <n v="0"/>
    <m/>
    <n v="0"/>
    <m/>
    <n v="12.98173644028342"/>
    <n v="11.561696447183566"/>
    <n v="10.84285787807584"/>
    <n v="2.8941940136596539E-2"/>
    <n v="12.981736440283441"/>
    <n v="5.1615246790245095"/>
    <n v="11.793329061821996"/>
    <n v="10.977034910754464"/>
    <s v="Resto"/>
    <n v="2024"/>
    <n v="3"/>
    <d v="2025-11-04T00:00:00"/>
    <x v="28"/>
    <x v="9"/>
  </r>
  <r>
    <n v="2025"/>
    <n v="9"/>
    <n v="18"/>
    <x v="77"/>
    <s v="AP Individual"/>
    <n v="5"/>
    <s v="ef2d127de37b942baad06145e54b0c619a1f22327b2ebbcfbec78f5564afe39d"/>
    <s v="1fdf26a6fd55ee3b01ed15163fbd21c844fce1e79898ad2d3ed4519ab872f9ee"/>
    <x v="25"/>
    <n v="507880.77768"/>
    <n v="482525.34914000001"/>
    <n v="666621.1442199999"/>
    <n v="641061.18726000015"/>
    <n v="12288.067280000001"/>
    <n v="15780.67743"/>
    <n v="12402.810149999999"/>
    <n v="31681.665369999999"/>
    <n v="35081594.755000003"/>
    <n v="34439164.060000002"/>
    <n v="141.197"/>
    <n v="136.08000000000001"/>
    <n v="0"/>
    <n v="0"/>
    <n v="14286.588880000001"/>
    <n v="11701.02435"/>
    <n v="501685.11239999998"/>
    <n v="476838.15547000006"/>
    <n v="0"/>
    <n v="0"/>
    <n v="0"/>
    <n v="0"/>
    <n v="0"/>
    <n v="0"/>
    <s v="AP Individual"/>
    <s v="Accidentes y Enfermedades"/>
    <s v="Accidentes Personales"/>
    <x v="4"/>
    <x v="1"/>
    <n v="19835739.905830003"/>
    <n v="16146107.356520001"/>
    <n v="770211891.61088026"/>
    <n v="686509089.51392007"/>
    <n v="736376107.87258017"/>
    <n v="657385268.86126006"/>
    <n v="2929566.2910799994"/>
    <n v="2813051.1417699996"/>
    <n v="332143.84261000005"/>
    <n v="315618.19761999999"/>
    <n v="789420.16200000001"/>
    <n v="752979.82686999999"/>
    <n v="17.336381130080767"/>
    <n v="17.153095511672436"/>
    <n v="25355.428539999994"/>
    <n v="5.2547350279504856"/>
    <n v="64.335926814091167"/>
    <n v="64.082108433870005"/>
    <n v="2.5604327345042805"/>
    <n v="2.9884933779109937"/>
    <n v="6.5940396819604952E-2"/>
    <n v="6.897029551207029E-2"/>
    <n v="7.0286811421775938E-2"/>
    <n v="7.3400693930340585E-2"/>
    <m/>
    <m/>
    <m/>
    <n v="0"/>
    <m/>
    <n v="0"/>
    <m/>
    <n v="0"/>
    <m/>
    <n v="-22.132194042318744"/>
    <n v="2.4194787083952867"/>
    <n v="3.2704349021508898"/>
    <n v="3.6996221827988318"/>
    <n v="22.09690752416904"/>
    <n v="5.2107736440489605"/>
    <n v="2.8477203183596012"/>
    <n v="2.4538775296760331"/>
    <s v="Grandes"/>
    <n v="2024"/>
    <n v="3"/>
    <d v="2025-11-04T00:00:00"/>
    <x v="4"/>
    <x v="25"/>
  </r>
  <r>
    <n v="2025"/>
    <n v="9"/>
    <n v="18"/>
    <x v="77"/>
    <s v="Accidentes y Enfermedades Total"/>
    <n v="5"/>
    <s v="ef2d127de37b942baad06145e54b0c619a1f22327b2ebbcfbec78f5564afe39d"/>
    <s v="1fdf26a6fd55ee3b01ed15163fbd21c844fce1e79898ad2d3ed4519ab872f9ee"/>
    <x v="29"/>
    <n v="789420.16200000001"/>
    <n v="752979.82686999999"/>
    <n v="1015875.9437799999"/>
    <n v="971351.06798999989"/>
    <n v="40932.904059999993"/>
    <n v="41975.674330000002"/>
    <n v="48914.798209999994"/>
    <n v="65355.72712000001"/>
    <n v="35081594.755000003"/>
    <n v="34439164.060000002"/>
    <n v="141.197"/>
    <n v="136.08000000000001"/>
    <n v="0"/>
    <n v="0"/>
    <n v="42931.425659999994"/>
    <n v="37896.021249999998"/>
    <n v="776538.01895000006"/>
    <n v="740957.95403000002"/>
    <n v="0"/>
    <n v="0"/>
    <n v="0"/>
    <n v="0"/>
    <n v="0"/>
    <n v="0"/>
    <s v="Accidentes y Enfermedades Total"/>
    <s v="Totales"/>
    <s v="Accidentes y Enfermedades Total"/>
    <x v="2"/>
    <x v="1"/>
    <n v="19835739.905830003"/>
    <n v="16146107.356520001"/>
    <n v="770211891.61088026"/>
    <n v="686509089.51392007"/>
    <n v="736376107.87258017"/>
    <n v="657385268.86126006"/>
    <n v="141339793.77810001"/>
    <n v="126298754.30562"/>
    <n v="98393742.550229996"/>
    <n v="90991856.303689986"/>
    <n v="789420.16200000001"/>
    <n v="752979.82686999999"/>
    <n v="0.55852647078243944"/>
    <n v="0.59618943275396519"/>
    <n v="36440.335130000021"/>
    <n v="4.8394835863632357"/>
    <n v="100"/>
    <n v="100"/>
    <n v="3.9797868178740252"/>
    <n v="4.663537843788319"/>
    <n v="0.10249389429043301"/>
    <n v="0.10720339152239286"/>
    <n v="0.10968242640503774"/>
    <n v="0.11454163373242776"/>
    <m/>
    <m/>
    <m/>
    <n v="0"/>
    <m/>
    <n v="0"/>
    <m/>
    <n v="0"/>
    <m/>
    <n v="-2.4842251771873047"/>
    <n v="5.1851860429174081"/>
    <n v="5.5746080880393878"/>
    <n v="4.1601125233247174E-2"/>
    <n v="13.287422383424996"/>
    <n v="4.8019006647386009"/>
    <n v="5.5285671290183505"/>
    <n v="5.1144631141196513"/>
    <s v="Resto"/>
    <n v="2024"/>
    <n v="3"/>
    <d v="2025-11-04T00:00:00"/>
    <x v="2"/>
    <x v="29"/>
  </r>
  <r>
    <n v="2025"/>
    <n v="9"/>
    <n v="18"/>
    <x v="77"/>
    <s v="GMM. Individual"/>
    <n v="5"/>
    <s v="ef2d127de37b942baad06145e54b0c619a1f22327b2ebbcfbec78f5564afe39d"/>
    <s v="1fdf26a6fd55ee3b01ed15163fbd21c844fce1e79898ad2d3ed4519ab872f9ee"/>
    <x v="17"/>
    <n v="236552.31396999999"/>
    <n v="223252.71697000001"/>
    <n v="301800.09366000001"/>
    <n v="285598.61014"/>
    <n v="27349.460480000002"/>
    <n v="24206.974810000003"/>
    <n v="34167.263899999998"/>
    <n v="30830.848450000001"/>
    <n v="35081594.755000003"/>
    <n v="34439164.060000002"/>
    <n v="141.197"/>
    <n v="136.08000000000001"/>
    <n v="0"/>
    <n v="0"/>
    <n v="27349.460480000002"/>
    <n v="24206.97481"/>
    <n v="231906.19321"/>
    <n v="220523.80271000002"/>
    <n v="0"/>
    <n v="0"/>
    <n v="0"/>
    <n v="0"/>
    <n v="0"/>
    <n v="0"/>
    <s v="GMM. Individual"/>
    <s v="Accidentes y Enfermedades"/>
    <s v="Gastos Medicos"/>
    <x v="38"/>
    <x v="1"/>
    <n v="19835739.905830003"/>
    <n v="16146107.356520001"/>
    <n v="770211891.61088026"/>
    <n v="686509089.51392007"/>
    <n v="736376107.87258017"/>
    <n v="657385268.86126006"/>
    <n v="64432853.400370002"/>
    <n v="58098326.261530012"/>
    <n v="45110846.690220006"/>
    <n v="40981977.13877999"/>
    <n v="789420.16200000001"/>
    <n v="752979.82686999999"/>
    <n v="0.36712996784438789"/>
    <n v="0.38426703716906818"/>
    <n v="13299.59699999998"/>
    <n v="5.9571937938776021"/>
    <n v="29.965324596054586"/>
    <n v="29.649229501674817"/>
    <n v="1.1925560382069436"/>
    <n v="1.382703038202256"/>
    <n v="3.071262811526531E-2"/>
    <n v="3.2123844247664284E-2"/>
    <n v="3.2519994327835214E-2"/>
    <n v="3.3960711860295291E-2"/>
    <m/>
    <m/>
    <m/>
    <n v="0"/>
    <m/>
    <n v="0"/>
    <m/>
    <n v="0"/>
    <m/>
    <n v="12.98173644028342"/>
    <n v="11.561696447183566"/>
    <n v="10.84285787807584"/>
    <n v="6.0627238206835389E-2"/>
    <n v="12.981736440283441"/>
    <n v="5.1615246790245095"/>
    <n v="11.793329061821996"/>
    <n v="10.977034910754464"/>
    <s v="Resto"/>
    <n v="2024"/>
    <n v="3"/>
    <d v="2025-11-04T00:00:00"/>
    <x v="38"/>
    <x v="17"/>
  </r>
  <r>
    <n v="2025"/>
    <n v="9"/>
    <n v="18"/>
    <x v="77"/>
    <s v="Riesgos Catastroficos"/>
    <n v="5"/>
    <s v="ef2d127de37b942baad06145e54b0c619a1f22327b2ebbcfbec78f5564afe39d"/>
    <s v="1fdf26a6fd55ee3b01ed15163fbd21c844fce1e79898ad2d3ed4519ab872f9ee"/>
    <x v="28"/>
    <n v="899351.39680999995"/>
    <n v="828719.04298999999"/>
    <n v="972844.56579000002"/>
    <n v="898517.50568000006"/>
    <n v="11588.1101"/>
    <n v="-39296.29151000001"/>
    <n v="40590.490640000004"/>
    <n v="487577.77825999993"/>
    <n v="35081594.755000003"/>
    <n v="34439164.060000002"/>
    <n v="141.197"/>
    <n v="136.08000000000001"/>
    <n v="0"/>
    <n v="0"/>
    <n v="-4620.1663799999997"/>
    <n v="2206.2811200000001"/>
    <n v="8333.7120599999998"/>
    <n v="8335.8702599999997"/>
    <n v="0"/>
    <n v="0"/>
    <n v="0"/>
    <n v="0"/>
    <n v="0"/>
    <n v="0"/>
    <s v="Riesgos Catastroficos"/>
    <s v="Daños Sin Autos"/>
    <s v="Riesgos Catastroficos"/>
    <x v="15"/>
    <x v="1"/>
    <n v="19835739.905830003"/>
    <n v="16146107.356520001"/>
    <n v="770211891.61088026"/>
    <n v="686509089.51392007"/>
    <n v="736376107.87258017"/>
    <n v="657385268.86126006"/>
    <n v="33259292.609760001"/>
    <n v="29883949.022059996"/>
    <n v="4197920.345660001"/>
    <n v="3819120.5799400005"/>
    <n v="899351.39680999995"/>
    <n v="828719.04298999999"/>
    <n v="2.7040605083286815"/>
    <n v="2.7731242694138212"/>
    <n v="70632.35381999996"/>
    <n v="8.5230759951116841"/>
    <n v="100"/>
    <n v="100"/>
    <n v="4.5339947039014552"/>
    <n v="5.1326243824047957"/>
    <n v="0.1167667503716448"/>
    <n v="0.12213207180339702"/>
    <n v="0.12071494109084137"/>
    <n v="0.12606291656421337"/>
    <m/>
    <m/>
    <m/>
    <n v="0"/>
    <m/>
    <n v="0"/>
    <m/>
    <n v="0"/>
    <m/>
    <n v="-129.4890679367316"/>
    <n v="1.2884963698397573"/>
    <n v="-4.7418110929634079"/>
    <n v="0.27604406815342053"/>
    <n v="-309.4096866495417"/>
    <n v="-2.589051811849874E-2"/>
    <n v="-55.439476991001293"/>
    <n v="26.467315963240534"/>
    <s v="Medianas"/>
    <n v="2024"/>
    <n v="3"/>
    <d v="2025-11-04T00:00:00"/>
    <x v="15"/>
    <x v="28"/>
  </r>
  <r>
    <n v="2025"/>
    <n v="9"/>
    <n v="18"/>
    <x v="77"/>
    <s v="Huracan y Otros Riesgos Hidrometeorologicos"/>
    <n v="5"/>
    <s v="ef2d127de37b942baad06145e54b0c619a1f22327b2ebbcfbec78f5564afe39d"/>
    <s v="1fdf26a6fd55ee3b01ed15163fbd21c844fce1e79898ad2d3ed4519ab872f9ee"/>
    <x v="17"/>
    <n v="258104.73402"/>
    <n v="237216.29191"/>
    <n v="279524.41755999997"/>
    <n v="258666.78406000001"/>
    <n v="8244.4466900000025"/>
    <n v="-41170.449390000002"/>
    <n v="36166.016240000004"/>
    <n v="481390.11335999996"/>
    <n v="35081594.755000003"/>
    <n v="34439164.060000002"/>
    <n v="141.197"/>
    <n v="136.08000000000001"/>
    <n v="0"/>
    <n v="0"/>
    <n v="-4887.6370399999996"/>
    <n v="2638.2379599999999"/>
    <n v="2124.7161700000001"/>
    <n v="1872.2634399999999"/>
    <n v="0"/>
    <n v="0"/>
    <n v="0"/>
    <n v="0"/>
    <n v="0"/>
    <n v="0"/>
    <s v="Huracan y Otros Riesgos Hidrometeorologicos"/>
    <s v="Daños Sin Autos"/>
    <s v="Riesgos Catastroficos"/>
    <x v="14"/>
    <x v="1"/>
    <n v="19835739.905830003"/>
    <n v="16146107.356520001"/>
    <n v="770211891.61088026"/>
    <n v="686509089.51392007"/>
    <n v="736376107.87258017"/>
    <n v="657385268.86126006"/>
    <n v="20015897.230140001"/>
    <n v="17829353.362780001"/>
    <n v="3531534.8595499997"/>
    <n v="3750519.8539799992"/>
    <n v="899351.39680999995"/>
    <n v="828719.04298999999"/>
    <n v="1.2894986972222513"/>
    <n v="1.3304817459347982"/>
    <n v="20888.442110000004"/>
    <n v="8.8056524034719743"/>
    <n v="28.698986284504329"/>
    <n v="28.624452872969936"/>
    <n v="1.3012105182128315"/>
    <n v="1.4691856474880249"/>
    <n v="3.3510873674019753E-2"/>
    <n v="3.5050666535837896E-2"/>
    <n v="3.4553991423181302E-2"/>
    <n v="3.608482014221466E-2"/>
    <m/>
    <m/>
    <m/>
    <n v="0"/>
    <m/>
    <n v="0"/>
    <m/>
    <n v="0"/>
    <m/>
    <n v="-120.0251559362442"/>
    <n v="3.1942252904827226"/>
    <n v="-17.355658440871377"/>
    <n v="0.23345222453929107"/>
    <n v="-285.2614174348397"/>
    <n v="13.483825224937384"/>
    <n v="-230.03717432997175"/>
    <n v="140.91168494963509"/>
    <s v="Resto"/>
    <n v="2024"/>
    <n v="3"/>
    <d v="2025-11-04T00:00:00"/>
    <x v="14"/>
    <x v="17"/>
  </r>
  <r>
    <n v="2025"/>
    <n v="9"/>
    <n v="18"/>
    <x v="77"/>
    <s v="Terremoto y Erupcion Volcanica"/>
    <n v="5"/>
    <s v="ef2d127de37b942baad06145e54b0c619a1f22327b2ebbcfbec78f5564afe39d"/>
    <s v="1fdf26a6fd55ee3b01ed15163fbd21c844fce1e79898ad2d3ed4519ab872f9ee"/>
    <x v="0"/>
    <n v="641246.66278999997"/>
    <n v="591502.75108000007"/>
    <n v="693320.14822999993"/>
    <n v="639850.72162000008"/>
    <n v="3343.6634099999997"/>
    <n v="1874.1578799999997"/>
    <n v="4424.4744000000001"/>
    <n v="6187.6649000000016"/>
    <n v="35081594.755000003"/>
    <n v="34439164.060000002"/>
    <n v="141.197"/>
    <n v="136.08000000000001"/>
    <n v="0"/>
    <n v="0"/>
    <n v="267.47065999999995"/>
    <n v="-431.95684"/>
    <n v="6208.9958899999992"/>
    <n v="6463.60682"/>
    <n v="0"/>
    <n v="0"/>
    <n v="0"/>
    <n v="0"/>
    <n v="0"/>
    <n v="0"/>
    <s v="Terremoto y Erupcion Volcanica"/>
    <s v="Daños Sin Autos"/>
    <s v="Riesgos Catastroficos"/>
    <x v="16"/>
    <x v="1"/>
    <n v="19835739.905830003"/>
    <n v="16146107.356520001"/>
    <n v="770211891.61088026"/>
    <n v="686509089.51392007"/>
    <n v="736376107.87258017"/>
    <n v="657385268.86126006"/>
    <n v="13243395.535650002"/>
    <n v="12054429.980210001"/>
    <n v="689036.33412999962"/>
    <n v="51228.88828999993"/>
    <n v="899351.39680999995"/>
    <n v="828719.04298999999"/>
    <n v="4.8420109560559679"/>
    <n v="4.9069325721007298"/>
    <n v="49743.911709999898"/>
    <n v="8.4097515386318378"/>
    <n v="71.301013715495671"/>
    <n v="71.375547127030075"/>
    <n v="3.2327841856886246"/>
    <n v="3.6634387349167712"/>
    <n v="8.3255876697625048E-2"/>
    <n v="8.7081405267559128E-2"/>
    <n v="8.6160949667660067E-2"/>
    <n v="8.9978096421998721E-2"/>
    <m/>
    <m/>
    <m/>
    <n v="0"/>
    <m/>
    <n v="0"/>
    <m/>
    <n v="0"/>
    <m/>
    <n v="78.408844083082258"/>
    <n v="0.5214317054613673"/>
    <n v="0.31684685769897997"/>
    <n v="0.48526663172586121"/>
    <n v="-161.92069096532884"/>
    <n v="-3.9391463170713181"/>
    <n v="4.307792511680983"/>
    <n v="-6.6829071140809271"/>
    <s v="Medianas"/>
    <n v="2024"/>
    <n v="3"/>
    <d v="2025-11-04T00:00:00"/>
    <x v="16"/>
    <x v="0"/>
  </r>
  <r>
    <n v="2025"/>
    <n v="9"/>
    <n v="18"/>
    <x v="77"/>
    <s v="Miscelaneos"/>
    <n v="5"/>
    <s v="ef2d127de37b942baad06145e54b0c619a1f22327b2ebbcfbec78f5564afe39d"/>
    <s v="1fdf26a6fd55ee3b01ed15163fbd21c844fce1e79898ad2d3ed4519ab872f9ee"/>
    <x v="1"/>
    <n v="2184189.3853699998"/>
    <n v="2018858.3823900002"/>
    <n v="2812652.6801299993"/>
    <n v="2603639.3356499998"/>
    <n v="75859.370160000006"/>
    <n v="82524.727029999965"/>
    <n v="105091.11457000001"/>
    <n v="111787.52370999999"/>
    <n v="35081594.755000003"/>
    <n v="34439164.060000002"/>
    <n v="141.197"/>
    <n v="136.08000000000001"/>
    <n v="0"/>
    <n v="0"/>
    <n v="75708.940569999992"/>
    <n v="82710.696830000001"/>
    <n v="2163426.7078400003"/>
    <n v="1995511.15824"/>
    <n v="0"/>
    <n v="0"/>
    <n v="0"/>
    <n v="0"/>
    <n v="0"/>
    <n v="0"/>
    <s v="Miscelaneos"/>
    <s v="Daños Sin Autos"/>
    <s v="Diversos"/>
    <x v="8"/>
    <x v="1"/>
    <n v="19835739.905830003"/>
    <n v="16146107.356520001"/>
    <n v="770211891.61088026"/>
    <n v="686509089.51392007"/>
    <n v="736376107.87258017"/>
    <n v="657385268.86126006"/>
    <n v="14354404.674479999"/>
    <n v="10957933.478320003"/>
    <n v="2576722.12989"/>
    <n v="2337530.29054"/>
    <n v="2205860.8793699997"/>
    <n v="2038010.01211"/>
    <n v="15.216161414573776"/>
    <n v="18.423714529607803"/>
    <n v="165331.00297999964"/>
    <n v="8.1893313776806096"/>
    <n v="99.017549374818714"/>
    <n v="99.060277937488067"/>
    <n v="11.011383471145615"/>
    <n v="12.503684868506463"/>
    <n v="0.28358292168169702"/>
    <n v="0.29661328796777636"/>
    <n v="0.29407598722683254"/>
    <n v="0.30710429302547643"/>
    <m/>
    <m/>
    <m/>
    <n v="0"/>
    <m/>
    <n v="0"/>
    <m/>
    <n v="0"/>
    <m/>
    <n v="-8.0767996573644201"/>
    <n v="3.4731132139051892"/>
    <n v="4.0876927153406424"/>
    <n v="2.9440260274878156"/>
    <n v="-8.4653575998653636"/>
    <n v="8.4146635265170957"/>
    <n v="3.4994918152595518"/>
    <n v="4.1448376015571444"/>
    <s v="Grandes"/>
    <n v="2024"/>
    <n v="3"/>
    <d v="2025-11-04T00:00:00"/>
    <x v="8"/>
    <x v="1"/>
  </r>
  <r>
    <n v="2025"/>
    <n v="9"/>
    <n v="18"/>
    <x v="77"/>
    <s v="Diversos"/>
    <n v="5"/>
    <s v="ef2d127de37b942baad06145e54b0c619a1f22327b2ebbcfbec78f5564afe39d"/>
    <s v="1fdf26a6fd55ee3b01ed15163fbd21c844fce1e79898ad2d3ed4519ab872f9ee"/>
    <x v="25"/>
    <n v="2205860.8793699997"/>
    <n v="2038010.01211"/>
    <n v="2839862.9745899998"/>
    <n v="2628469.1360900002"/>
    <n v="78388.781650000019"/>
    <n v="83126.028449999998"/>
    <n v="108750.40365000002"/>
    <n v="113838.79926999999"/>
    <n v="35081594.755000003"/>
    <n v="34439164.060000002"/>
    <n v="141.197"/>
    <n v="136.08000000000001"/>
    <n v="0"/>
    <n v="0"/>
    <n v="78238.352060000005"/>
    <n v="83311.998250000004"/>
    <n v="2184830.53009"/>
    <n v="2014470.15759"/>
    <n v="0"/>
    <n v="0"/>
    <n v="0"/>
    <n v="0"/>
    <n v="0"/>
    <n v="0"/>
    <s v="Diversos"/>
    <s v="Daños Sin Autos"/>
    <s v="Diversos"/>
    <x v="6"/>
    <x v="1"/>
    <n v="19835739.905830003"/>
    <n v="16146107.356520001"/>
    <n v="770211891.61088026"/>
    <n v="686509089.51392007"/>
    <n v="736376107.87258017"/>
    <n v="657385268.86126006"/>
    <n v="28533293.443849999"/>
    <n v="24344761.40859"/>
    <n v="7125790.0811699983"/>
    <n v="6803443.1380700013"/>
    <n v="2205860.8793699997"/>
    <n v="2038010.01211"/>
    <n v="7.7308316465845826"/>
    <n v="8.3714519847004638"/>
    <n v="167850.86725999974"/>
    <n v="8.2360177949380997"/>
    <n v="100"/>
    <n v="100"/>
    <n v="11.120638251168367"/>
    <n v="12.622299400771828"/>
    <n v="0.28639662713548775"/>
    <n v="0.2995562805185002"/>
    <n v="0.29686569970297183"/>
    <n v="0.31001759678008822"/>
    <m/>
    <m/>
    <m/>
    <n v="0"/>
    <m/>
    <n v="0"/>
    <m/>
    <n v="0"/>
    <m/>
    <n v="-5.6988730104547418"/>
    <n v="3.5536593618899519"/>
    <n v="4.078784105870886"/>
    <n v="1.100071441300853"/>
    <n v="-6.0899345791408876"/>
    <n v="8.4568327735274007"/>
    <n v="3.5809803544248862"/>
    <n v="4.1356779566131596"/>
    <s v="Grandes"/>
    <n v="2024"/>
    <n v="3"/>
    <d v="2025-11-04T00:00:00"/>
    <x v="6"/>
    <x v="25"/>
  </r>
  <r>
    <n v="2025"/>
    <n v="9"/>
    <n v="18"/>
    <x v="77"/>
    <s v="Tecnicos"/>
    <n v="5"/>
    <s v="ef2d127de37b942baad06145e54b0c619a1f22327b2ebbcfbec78f5564afe39d"/>
    <s v="1fdf26a6fd55ee3b01ed15163fbd21c844fce1e79898ad2d3ed4519ab872f9ee"/>
    <x v="15"/>
    <n v="21671.493999999999"/>
    <n v="19151.629719999997"/>
    <n v="27210.294460000001"/>
    <n v="24829.800439999999"/>
    <n v="2529.41149"/>
    <n v="601.30142000000012"/>
    <n v="3659.2890800000005"/>
    <n v="2051.27556"/>
    <n v="35081594.755000003"/>
    <n v="34439164.060000002"/>
    <n v="141.197"/>
    <n v="136.08000000000001"/>
    <n v="0"/>
    <n v="0"/>
    <n v="2529.4114900000004"/>
    <n v="601.30142000000001"/>
    <n v="21403.822250000001"/>
    <n v="18958.999350000002"/>
    <n v="0"/>
    <n v="0"/>
    <n v="0"/>
    <n v="0"/>
    <n v="0"/>
    <n v="0"/>
    <s v="Tecnicos"/>
    <s v="Daños Sin Autos"/>
    <s v="Diversos"/>
    <x v="7"/>
    <x v="1"/>
    <n v="19835739.905830003"/>
    <n v="16146107.356520001"/>
    <n v="770211891.61088026"/>
    <n v="686509089.51392007"/>
    <n v="736376107.87258017"/>
    <n v="657385268.86126006"/>
    <n v="14178888.769369997"/>
    <n v="13386827.930269996"/>
    <n v="4549067.9512800006"/>
    <n v="4465912.8475300027"/>
    <n v="2205860.8793699997"/>
    <n v="2038010.01211"/>
    <n v="0.15284338817027701"/>
    <n v="0.14306323962448758"/>
    <n v="2519.8642800000016"/>
    <n v="13.157440472904058"/>
    <n v="0.98245062518128712"/>
    <n v="0.93972206251194335"/>
    <n v="0.10925478002275298"/>
    <n v="0.11861453226536568"/>
    <n v="2.8137054537907187E-3"/>
    <n v="2.9429925507238153E-3"/>
    <n v="2.7897124761392788E-3"/>
    <n v="2.9133037546118048E-3"/>
    <m/>
    <m/>
    <m/>
    <n v="0"/>
    <m/>
    <n v="0"/>
    <m/>
    <n v="0"/>
    <m/>
    <n v="320.65616442415842"/>
    <n v="11.671606443007574"/>
    <n v="3.1396879993563296"/>
    <n v="5.5602851333277685E-2"/>
    <n v="320.65616442415859"/>
    <n v="12.89531612331638"/>
    <n v="11.817569126000382"/>
    <n v="3.171588378159842"/>
    <s v="Resto"/>
    <n v="2024"/>
    <n v="3"/>
    <d v="2025-11-04T00:00:00"/>
    <x v="7"/>
    <x v="15"/>
  </r>
  <r>
    <n v="2025"/>
    <n v="9"/>
    <n v="18"/>
    <x v="77"/>
    <s v="Daños Sin Autos"/>
    <n v="5"/>
    <s v="ef2d127de37b942baad06145e54b0c619a1f22327b2ebbcfbec78f5564afe39d"/>
    <s v="1fdf26a6fd55ee3b01ed15163fbd21c844fce1e79898ad2d3ed4519ab872f9ee"/>
    <x v="12"/>
    <n v="3483101.6996399998"/>
    <n v="3219524.9469699999"/>
    <n v="4239658.2614799999"/>
    <n v="3926379.3228600002"/>
    <n v="76620.159510000012"/>
    <n v="120764.75759999998"/>
    <n v="147819.36396000005"/>
    <n v="694775.59213999996"/>
    <n v="35081594.755000003"/>
    <n v="34439164.060000002"/>
    <n v="141.197"/>
    <n v="136.08000000000001"/>
    <n v="0"/>
    <n v="0"/>
    <n v="71473.625420000011"/>
    <n v="145626.75218000001"/>
    <n v="2507740.3348900001"/>
    <n v="2323653.2885999996"/>
    <n v="0"/>
    <n v="0"/>
    <n v="0"/>
    <n v="0"/>
    <n v="0"/>
    <n v="0"/>
    <s v="Daños Sin Autos"/>
    <s v="Totales"/>
    <s v="Daños Sin Autos Total"/>
    <x v="24"/>
    <x v="1"/>
    <n v="19835739.905830003"/>
    <n v="16146107.356520001"/>
    <n v="770211891.61088026"/>
    <n v="686509089.51392007"/>
    <n v="736376107.87258017"/>
    <n v="657385268.86126006"/>
    <n v="128019015.01128"/>
    <n v="109121030.81238005"/>
    <n v="38205787.818519995"/>
    <n v="42701209.275690004"/>
    <n v="3483755.80076"/>
    <n v="3220217.3243899997"/>
    <n v="2.7207690196125136"/>
    <n v="2.9504165448231241"/>
    <n v="263576.75266999984"/>
    <n v="8.1868212550444852"/>
    <n v="99.981224254585882"/>
    <n v="99.978499046795505"/>
    <n v="17.559726615573677"/>
    <n v="19.939945126587528"/>
    <n v="0.45222642464727125"/>
    <n v="0.47300579994410996"/>
    <n v="0.46897047630491989"/>
    <n v="0.48974704780758854"/>
    <m/>
    <m/>
    <m/>
    <n v="0"/>
    <m/>
    <n v="0"/>
    <m/>
    <n v="0"/>
    <m/>
    <n v="-36.554205852188105"/>
    <n v="2.1997680836571378"/>
    <n v="3.7510117048061904"/>
    <n v="0.20054594836245968"/>
    <n v="-50.919989390647139"/>
    <n v="7.922311267052784"/>
    <n v="2.8501206614414145"/>
    <n v="6.2671463464215895"/>
    <s v="Medianas"/>
    <n v="2024"/>
    <n v="3"/>
    <d v="2025-11-04T00:00:00"/>
    <x v="24"/>
    <x v="12"/>
  </r>
  <r>
    <n v="2025"/>
    <n v="9"/>
    <n v="18"/>
    <x v="77"/>
    <s v="Daños"/>
    <n v="5"/>
    <s v="ef2d127de37b942baad06145e54b0c619a1f22327b2ebbcfbec78f5564afe39d"/>
    <s v="1fdf26a6fd55ee3b01ed15163fbd21c844fce1e79898ad2d3ed4519ab872f9ee"/>
    <x v="27"/>
    <n v="3483755.80076"/>
    <n v="3220217.3243899997"/>
    <n v="4240566.6112300009"/>
    <n v="3927366.7881899998"/>
    <n v="77966.445750000014"/>
    <n v="120885.06833999998"/>
    <n v="145073.13703000001"/>
    <n v="694834.47011999984"/>
    <n v="35081594.755000003"/>
    <n v="34439164.060000002"/>
    <n v="141.197"/>
    <n v="136.08000000000001"/>
    <n v="0"/>
    <n v="0"/>
    <n v="72819.911659999998"/>
    <n v="145747.06292"/>
    <n v="2508420.4845700003"/>
    <n v="2324415.0848099999"/>
    <n v="0"/>
    <n v="0"/>
    <n v="0"/>
    <n v="0"/>
    <n v="0"/>
    <n v="0"/>
    <s v="Daños"/>
    <s v="Totales"/>
    <s v="Daños Total"/>
    <x v="23"/>
    <x v="1"/>
    <n v="19835739.905830003"/>
    <n v="16146107.356520001"/>
    <n v="770211891.61088026"/>
    <n v="686509089.51392007"/>
    <n v="736376107.87258017"/>
    <n v="657385268.86126006"/>
    <n v="283175278.75795996"/>
    <n v="248348596.68529999"/>
    <n v="126891670.49083996"/>
    <n v="126522432.59303005"/>
    <n v="3483755.80076"/>
    <n v="3220217.3243899997"/>
    <n v="1.2302471515310807"/>
    <n v="1.296652112140003"/>
    <n v="263538.47637000028"/>
    <n v="8.1838723856912932"/>
    <n v="100"/>
    <n v="100"/>
    <n v="17.563024204285291"/>
    <n v="19.944233326862129"/>
    <n v="0.45231134947472773"/>
    <n v="0.47309462698684085"/>
    <n v="0.46907133111231802"/>
    <n v="0.48985237073659166"/>
    <m/>
    <m/>
    <m/>
    <n v="0"/>
    <m/>
    <n v="0"/>
    <m/>
    <n v="0"/>
    <m/>
    <n v="-35.503659119658629"/>
    <n v="2.2379997396198439"/>
    <n v="3.7539413077624824"/>
    <n v="6.1443312589716637E-2"/>
    <n v="-50.036789626443067"/>
    <n v="7.9162022722392145"/>
    <n v="2.9030185372801629"/>
    <n v="6.270268329974872"/>
    <s v="Resto"/>
    <n v="2024"/>
    <n v="3"/>
    <d v="2025-11-04T00:00:00"/>
    <x v="23"/>
    <x v="27"/>
  </r>
  <r>
    <n v="2025"/>
    <n v="9"/>
    <n v="18"/>
    <x v="77"/>
    <s v="Vida Total"/>
    <n v="5"/>
    <s v="ef2d127de37b942baad06145e54b0c619a1f22327b2ebbcfbec78f5564afe39d"/>
    <s v="1fdf26a6fd55ee3b01ed15163fbd21c844fce1e79898ad2d3ed4519ab872f9ee"/>
    <x v="24"/>
    <n v="15562563.94307"/>
    <n v="12172910.205260001"/>
    <n v="20074006.286479998"/>
    <n v="17810506.473289996"/>
    <n v="5325307.0100400001"/>
    <n v="4721187.8576599993"/>
    <n v="6949951.4118400002"/>
    <n v="6033794.3564799996"/>
    <n v="35081594.755000003"/>
    <n v="34439164.060000002"/>
    <n v="141.197"/>
    <n v="136.08000000000001"/>
    <n v="0"/>
    <n v="0"/>
    <n v="5159537.7076499993"/>
    <n v="4490759.62775"/>
    <n v="7382795.4295299994"/>
    <n v="7023097.00954"/>
    <n v="8433793.9906699993"/>
    <n v="6561559.3952699993"/>
    <n v="2672325.2790599996"/>
    <n v="1042592.65899"/>
    <n v="4456444.6733400002"/>
    <n v="4568758.1509999996"/>
    <s v="Vida Total"/>
    <s v="Totales"/>
    <s v="Vida Total"/>
    <x v="36"/>
    <x v="1"/>
    <n v="19835739.905830003"/>
    <n v="16146107.356520001"/>
    <n v="770211891.61088026"/>
    <n v="686509089.51392007"/>
    <n v="736376107.87258017"/>
    <n v="657385268.86126006"/>
    <n v="311861035.33652008"/>
    <n v="282737917.87033993"/>
    <n v="162873465.04233998"/>
    <n v="151002766.76715994"/>
    <n v="15562563.94307"/>
    <n v="12172910.205260001"/>
    <n v="4.9902239073492769"/>
    <n v="4.3053688366066076"/>
    <n v="3389653.7378099989"/>
    <n v="27.845878106825307"/>
    <n v="100"/>
    <n v="100"/>
    <n v="78.457188977840659"/>
    <n v="75.392228829349548"/>
    <n v="2.0205561758493835"/>
    <n v="2.113398815726228"/>
    <n v="1.7731608206205951"/>
    <n v="1.8517163042527915"/>
    <n v="2.7043436130356393"/>
    <n v="0.85689617370004934"/>
    <n v="1.4289841206135874"/>
    <n v="1872234.5954"/>
    <n v="28.533378768919306"/>
    <n v="1629732.6200699997"/>
    <n v="156.31537456332993"/>
    <n v="-112313.47765999939"/>
    <n v="-2.4582933468565549"/>
    <n v="12.795914303639355"/>
    <n v="34.218699627649443"/>
    <n v="38.784380875658975"/>
    <n v="3.2695976650681886"/>
    <n v="14.892315228082609"/>
    <n v="5.1216496013282153"/>
    <n v="69.885963344083393"/>
    <n v="63.942725291276261"/>
    <s v="Medianas"/>
    <n v="2024"/>
    <n v="3"/>
    <d v="2025-11-04T00:00:00"/>
    <x v="36"/>
    <x v="24"/>
  </r>
  <r>
    <n v="2025"/>
    <n v="9"/>
    <n v="18"/>
    <x v="77"/>
    <s v="Vida Individual"/>
    <n v="5"/>
    <s v="ef2d127de37b942baad06145e54b0c619a1f22327b2ebbcfbec78f5564afe39d"/>
    <s v="1fdf26a6fd55ee3b01ed15163fbd21c844fce1e79898ad2d3ed4519ab872f9ee"/>
    <x v="0"/>
    <n v="12174993.99595"/>
    <n v="8634534.5319299996"/>
    <n v="15568311.21988"/>
    <n v="13235460.348510001"/>
    <n v="4592023.1425399994"/>
    <n v="4066438.0111100003"/>
    <n v="5954006.5705099991"/>
    <n v="5174737.4275299991"/>
    <n v="35081594.755000003"/>
    <n v="34439164.060000002"/>
    <n v="141.197"/>
    <n v="136.08000000000001"/>
    <n v="0"/>
    <n v="0"/>
    <n v="4530854.875"/>
    <n v="3954415.0762800002"/>
    <n v="4555778.2367899995"/>
    <n v="4268477.0667899996"/>
    <n v="8453017.0179999992"/>
    <n v="5108053.187189999"/>
    <n v="1026667.3155"/>
    <n v="1041569.14766"/>
    <n v="2695309.6624499997"/>
    <n v="2484912.1970799998"/>
    <s v="Vida Individual"/>
    <s v="Vida"/>
    <s v="Vida"/>
    <x v="35"/>
    <x v="1"/>
    <n v="19835739.905830003"/>
    <n v="16146107.356520001"/>
    <n v="770211891.61088026"/>
    <n v="686509089.51392007"/>
    <n v="736376107.87258017"/>
    <n v="657385268.86126006"/>
    <n v="237940342.15414003"/>
    <n v="211843669.84491"/>
    <n v="117088322.10185003"/>
    <n v="108945740.33868003"/>
    <n v="15562563.94307"/>
    <n v="12172910.205260001"/>
    <n v="5.1168262959220767"/>
    <n v="4.0758992412901982"/>
    <n v="3540459.4640200008"/>
    <n v="41.003477963144277"/>
    <n v="78.232571705329562"/>
    <n v="70.93237678036067"/>
    <n v="61.379076625075115"/>
    <n v="53.477499816345933"/>
    <n v="1.5807330591178337"/>
    <n v="1.6533662439326069"/>
    <n v="1.2577451142043359"/>
    <n v="1.3134663858359599"/>
    <n v="3.5525783234034582"/>
    <n v="0.43148097804907548"/>
    <n v="1.1327669944695433"/>
    <n v="3344963.8308100002"/>
    <n v="65.484122976607154"/>
    <n v="-14901.832159999991"/>
    <n v="-1.4307098279051966"/>
    <n v="210397.46536999987"/>
    <n v="8.4669979734992786"/>
    <n v="12.924951271703566"/>
    <n v="37.716841125897318"/>
    <n v="47.095046016349258"/>
    <n v="3.9218455436961492"/>
    <n v="14.577119184520937"/>
    <n v="6.7307652238613791"/>
    <n v="99.452928555900016"/>
    <n v="92.642294064234449"/>
    <s v="Medianas"/>
    <n v="2024"/>
    <n v="3"/>
    <d v="2025-11-04T00:00:00"/>
    <x v="35"/>
    <x v="0"/>
  </r>
  <r>
    <n v="2025"/>
    <n v="9"/>
    <n v="18"/>
    <x v="77"/>
    <s v="Vida Gpo y Col"/>
    <n v="5"/>
    <s v="ef2d127de37b942baad06145e54b0c619a1f22327b2ebbcfbec78f5564afe39d"/>
    <s v="1fdf26a6fd55ee3b01ed15163fbd21c844fce1e79898ad2d3ed4519ab872f9ee"/>
    <x v="4"/>
    <n v="3387569.9471199997"/>
    <n v="3538375.6733300001"/>
    <n v="4505695.0666000005"/>
    <n v="4575046.1247800002"/>
    <n v="733283.86750000005"/>
    <n v="654749.84655000002"/>
    <n v="995944.8413300002"/>
    <n v="859056.92894999997"/>
    <n v="35081594.755000003"/>
    <n v="34439164.060000002"/>
    <n v="141.197"/>
    <n v="136.08000000000001"/>
    <n v="0"/>
    <n v="0"/>
    <n v="628682.83265"/>
    <n v="536344.55147000006"/>
    <n v="2827017.1927399999"/>
    <n v="2754619.9427499999"/>
    <n v="-19223.027329999997"/>
    <n v="1453506.20808"/>
    <n v="1645657.9635599998"/>
    <n v="1023.5113299999999"/>
    <n v="1761135.01089"/>
    <n v="2083845.95392"/>
    <s v="Vida Gpo y Col"/>
    <s v="Vida"/>
    <s v="Vida"/>
    <x v="37"/>
    <x v="1"/>
    <n v="19835739.905830003"/>
    <n v="16146107.356520001"/>
    <n v="770211891.61088026"/>
    <n v="686509089.51392007"/>
    <n v="736376107.87258017"/>
    <n v="657385268.86126006"/>
    <n v="73920693.182379976"/>
    <n v="70894248.025429994"/>
    <n v="45785142.94049"/>
    <n v="42057026.428480007"/>
    <n v="15562563.94307"/>
    <n v="12172910.205260001"/>
    <n v="4.5827085776401706"/>
    <n v="4.9910617178149259"/>
    <n v="-150805.72621000046"/>
    <n v="-4.2620043808993202"/>
    <n v="21.767428294670445"/>
    <n v="29.067623219639316"/>
    <n v="17.078112352765551"/>
    <n v="21.914729013003615"/>
    <n v="0.43982311673154983"/>
    <n v="0.460032571793621"/>
    <n v="0.51541570641625911"/>
    <n v="0.53824991841683145"/>
    <n v="-2.6004933804627893E-2"/>
    <n v="2.2262480135295393"/>
    <n v="2.3824654979152591"/>
    <n v="-1472729.23541"/>
    <n v="-101.32252805135195"/>
    <n v="1644634.4522299999"/>
    <n v="160685.51505238345"/>
    <n v="-322710.94302999997"/>
    <n v="-15.48631473564236"/>
    <n v="11.994507728991554"/>
    <n v="21.646309270260645"/>
    <n v="18.504249039611121"/>
    <n v="1.6015760144138851"/>
    <n v="17.216224333205489"/>
    <n v="2.6282119310340857"/>
    <n v="22.238380235695292"/>
    <n v="19.470727817883837"/>
    <s v="Medianas"/>
    <n v="2024"/>
    <n v="3"/>
    <d v="2025-11-04T00:00:00"/>
    <x v="37"/>
    <x v="4"/>
  </r>
  <r>
    <n v="2025"/>
    <n v="9"/>
    <n v="18"/>
    <x v="77"/>
    <s v="Total General"/>
    <n v="5"/>
    <s v="ef2d127de37b942baad06145e54b0c619a1f22327b2ebbcfbec78f5564afe39d"/>
    <s v="1fdf26a6fd55ee3b01ed15163fbd21c844fce1e79898ad2d3ed4519ab872f9ee"/>
    <x v="28"/>
    <n v="19835739.905830003"/>
    <n v="16146107.356520001"/>
    <n v="25330448.841490004"/>
    <n v="22709224.329470001"/>
    <n v="5444206.3598499997"/>
    <n v="4884048.6003299989"/>
    <n v="7143939.3470799988"/>
    <n v="6793984.5537200002"/>
    <n v="35081594.755000003"/>
    <n v="34439164.060000002"/>
    <n v="141.197"/>
    <n v="136.08000000000001"/>
    <n v="0"/>
    <n v="0"/>
    <n v="5275289.0449700002"/>
    <n v="4674402.7119199997"/>
    <n v="10667753.933049999"/>
    <n v="10088470.048379999"/>
    <n v="8433793.9906699993"/>
    <n v="6561559.3952699993"/>
    <n v="2672325.2790599996"/>
    <n v="1042592.65899"/>
    <n v="4456444.6733400002"/>
    <n v="4568758.1509999996"/>
    <s v="Total General"/>
    <s v="Totales"/>
    <s v="Total General"/>
    <x v="26"/>
    <x v="1"/>
    <n v="19835739.905830003"/>
    <n v="16146107.356520001"/>
    <n v="770211891.61088026"/>
    <n v="686509089.51392007"/>
    <n v="736376107.87258017"/>
    <n v="657385268.86126006"/>
    <n v="770211891.61088026"/>
    <n v="686509089.51392007"/>
    <n v="414187189.75591999"/>
    <n v="392042358.71284997"/>
    <n v="19835739.905830003"/>
    <n v="16146107.356520001"/>
    <n v="2.5753614196145445"/>
    <n v="2.3519145781379507"/>
    <n v="3689632.5493100025"/>
    <n v="22.851529894108392"/>
    <n v="100"/>
    <n v="100"/>
    <n v="100"/>
    <n v="100"/>
    <n v="2.5753614196145445"/>
    <n v="2.6936968342354621"/>
    <n v="2.3519145781379507"/>
    <n v="2.456110308721811"/>
    <n v="1.0949965954214125"/>
    <n v="0.34695975330514484"/>
    <n v="0.57859982712282587"/>
    <n v="1872234.5954"/>
    <n v="28.533378768919306"/>
    <n v="1629732.6200699997"/>
    <n v="156.31537456332993"/>
    <n v="-112313.47765999939"/>
    <n v="-2.4582933468565549"/>
    <n v="11.469127466957495"/>
    <n v="27.446449619204127"/>
    <n v="30.249077951025505"/>
    <n v="1.3144313717327336"/>
    <n v="12.854825954933347"/>
    <n v="5.7420389998880106"/>
    <n v="49.450794216639302"/>
    <n v="46.334109032425715"/>
    <s v="Medianas"/>
    <n v="2024"/>
    <n v="3"/>
    <d v="2025-11-04T00:00:00"/>
    <x v="26"/>
    <x v="28"/>
  </r>
  <r>
    <n v="2025"/>
    <n v="9"/>
    <n v="18"/>
    <x v="77"/>
    <s v="Total General Sin Pensiones"/>
    <n v="5"/>
    <s v="ef2d127de37b942baad06145e54b0c619a1f22327b2ebbcfbec78f5564afe39d"/>
    <s v="1fdf26a6fd55ee3b01ed15163fbd21c844fce1e79898ad2d3ed4519ab872f9ee"/>
    <x v="28"/>
    <n v="19835739.905830003"/>
    <n v="16146107.356520001"/>
    <n v="25330448.841490004"/>
    <n v="22709224.329470001"/>
    <n v="5444206.3598499997"/>
    <n v="4884048.6003299989"/>
    <n v="7143939.3470799997"/>
    <n v="6793984.5537200002"/>
    <n v="35081594.755000003"/>
    <n v="34439164.060000002"/>
    <n v="141.197"/>
    <n v="136.08000000000001"/>
    <n v="0"/>
    <n v="0"/>
    <n v="5275289.0449700002"/>
    <n v="4674402.7119199997"/>
    <n v="10667753.933049999"/>
    <n v="10088470.048379999"/>
    <n v="8433793.9906699993"/>
    <n v="6561559.3952699993"/>
    <n v="2672325.2790599996"/>
    <n v="1042592.65899"/>
    <n v="4456444.6733400002"/>
    <n v="4568758.1509999996"/>
    <s v="Total General Sin Pensiones"/>
    <s v="Totales"/>
    <s v="Total General Sin Pensiones"/>
    <x v="25"/>
    <x v="1"/>
    <n v="19835739.905830003"/>
    <n v="16146107.356520001"/>
    <n v="770211891.61088026"/>
    <n v="686509089.51392007"/>
    <n v="736376107.87258017"/>
    <n v="657385268.86126006"/>
    <n v="736376107.87258017"/>
    <n v="657385268.86126006"/>
    <n v="388158878.08341002"/>
    <n v="368517055.66387999"/>
    <n v="19835739.905830003"/>
    <n v="16146107.356520001"/>
    <n v="2.6936968342354621"/>
    <n v="2.456110308721811"/>
    <n v="3689632.5493100025"/>
    <n v="22.851529894108392"/>
    <n v="100"/>
    <n v="100"/>
    <n v="100"/>
    <n v="100"/>
    <n v="2.5753614196145445"/>
    <n v="2.6936968342354621"/>
    <n v="2.3519145781379507"/>
    <n v="2.456110308721811"/>
    <n v="1.1453106504277502"/>
    <n v="0.36290222489434831"/>
    <n v="0.60518594040412932"/>
    <n v="1872234.5954"/>
    <n v="28.533378768919306"/>
    <n v="1629732.6200699997"/>
    <n v="156.31537456332993"/>
    <n v="-112313.47765999939"/>
    <n v="-2.4582933468565549"/>
    <n v="11.469127466957495"/>
    <n v="27.446449619204127"/>
    <n v="30.249077951025505"/>
    <n v="1.4025716445625427"/>
    <n v="12.854825954933347"/>
    <n v="5.7420389998880106"/>
    <n v="49.450794216639302"/>
    <n v="46.334109032425715"/>
    <s v="Medianas"/>
    <n v="2024"/>
    <n v="3"/>
    <d v="2025-11-04T00:00:00"/>
    <x v="25"/>
    <x v="28"/>
  </r>
  <r>
    <n v="2025"/>
    <n v="3"/>
    <n v="5.0999999999999996"/>
    <x v="68"/>
    <s v="Otros Riesgos Catastroficos"/>
    <n v="5.0999999999999996"/>
    <m/>
    <m/>
    <x v="75"/>
    <n v="0"/>
    <n v="0"/>
    <n v="165.67907"/>
    <n v="0"/>
    <n v="955.26211999999998"/>
    <n v="21524.37197"/>
    <n v="-20701.476339999997"/>
    <n v="29086.444030000002"/>
    <n v="0"/>
    <n v="0"/>
    <n v="0"/>
    <n v="0"/>
    <n v="0"/>
    <n v="0"/>
    <n v="1062.2721100000001"/>
    <n v="-4725.7024499999998"/>
    <n v="2308.3892900000001"/>
    <n v="3052.6191100000001"/>
    <n v="0"/>
    <n v="0"/>
    <n v="0"/>
    <n v="0"/>
    <n v="0"/>
    <n v="0"/>
    <s v="Otros Riesgos Catastroficos"/>
    <s v="Daños Sin Autos"/>
    <s v="Riesgos Catastroficos"/>
    <x v="34"/>
    <x v="2"/>
    <n v="29243800.79552"/>
    <n v="20540546.62793"/>
    <n v="286204877.29896003"/>
    <n v="243390493.02682006"/>
    <n v="276418493.85822004"/>
    <n v="235015541.95325008"/>
    <n v="0"/>
    <n v="0"/>
    <n v="955.26211999999998"/>
    <n v="21524.37197"/>
    <n v="5671569.6265199995"/>
    <n v="1617982.9687599998"/>
    <m/>
    <m/>
    <m/>
    <m/>
    <m/>
    <m/>
    <m/>
    <m/>
    <m/>
    <m/>
    <m/>
    <m/>
    <m/>
    <m/>
    <m/>
    <n v="0"/>
    <m/>
    <n v="0"/>
    <m/>
    <n v="0"/>
    <m/>
    <n v="-95.561951255388948"/>
    <m/>
    <m/>
    <n v="100"/>
    <n v="-122.47860759832648"/>
    <n v="-24.380041963374854"/>
    <n v="46.017892848567158"/>
    <n v="-154.8081263895383"/>
    <m/>
    <n v="2024"/>
    <n v="1"/>
    <d v="2025-05-07T00:00:00"/>
    <x v="34"/>
    <x v="75"/>
  </r>
  <r>
    <n v="2025"/>
    <n v="3"/>
    <n v="10"/>
    <x v="62"/>
    <s v="Otros Riesgos Catastroficos"/>
    <n v="10"/>
    <s v="4a44dc15364204a80fe80e9039455cc1608281820fe2b24f1e5233ade6af1dd5"/>
    <s v="5ee0b1f3d4f170289262539d5c2c0d24e2fb46189fbbd99a0a6b6a68b9dfe06a"/>
    <x v="13"/>
    <n v="0"/>
    <n v="0"/>
    <n v="0"/>
    <n v="0"/>
    <n v="0"/>
    <n v="-184.33032"/>
    <n v="184.33032"/>
    <n v="50.114130000000017"/>
    <n v="0"/>
    <n v="0"/>
    <n v="0"/>
    <n v="0"/>
    <n v="0"/>
    <n v="0"/>
    <n v="0"/>
    <n v="-184.33032"/>
    <n v="0"/>
    <n v="0"/>
    <n v="0"/>
    <n v="0"/>
    <n v="0"/>
    <n v="0"/>
    <n v="0"/>
    <n v="0"/>
    <s v="Otros Riesgos Catastroficos"/>
    <s v="Daños Sin Autos"/>
    <s v="Riesgos Catastroficos"/>
    <x v="34"/>
    <x v="2"/>
    <n v="1657972.1827799999"/>
    <n v="1600535.0540100001"/>
    <n v="286204877.29896003"/>
    <n v="243390493.02682006"/>
    <n v="276418493.85822004"/>
    <n v="235015541.95325008"/>
    <n v="0"/>
    <n v="0"/>
    <n v="955.26211999999998"/>
    <n v="21524.37197"/>
    <n v="212305.83065000002"/>
    <n v="136815.39315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1"/>
    <d v="2025-05-07T00:00:00"/>
    <x v="34"/>
    <x v="13"/>
  </r>
  <r>
    <n v="2025"/>
    <n v="3"/>
    <n v="201.1"/>
    <x v="67"/>
    <s v="Otros Riesgos Catastroficos"/>
    <n v="201.1"/>
    <m/>
    <m/>
    <x v="74"/>
    <n v="0"/>
    <n v="0"/>
    <n v="165.67907"/>
    <n v="0"/>
    <n v="955.26211999999998"/>
    <n v="21524.37197"/>
    <n v="-20701.476339999997"/>
    <n v="29086.444030000002"/>
    <n v="0"/>
    <n v="0"/>
    <n v="0"/>
    <n v="0"/>
    <n v="0"/>
    <n v="0"/>
    <n v="1062.2721100000001"/>
    <n v="-4725.7024499999998"/>
    <n v="2308.3892900000001"/>
    <n v="3052.6191100000001"/>
    <n v="0"/>
    <n v="0"/>
    <n v="0"/>
    <n v="0"/>
    <n v="0"/>
    <n v="0"/>
    <s v="Otros Riesgos Catastroficos"/>
    <s v="Daños Sin Autos"/>
    <s v="Riesgos Catastroficos"/>
    <x v="34"/>
    <x v="2"/>
    <n v="29243800.79552"/>
    <n v="20540546.62793"/>
    <n v="286204877.29896003"/>
    <n v="243390493.02682006"/>
    <n v="276418493.85822004"/>
    <n v="235015541.95325008"/>
    <n v="0"/>
    <n v="0"/>
    <n v="955.26211999999998"/>
    <n v="21524.37197"/>
    <n v="5671569.6265199995"/>
    <n v="1617982.9687599998"/>
    <m/>
    <m/>
    <m/>
    <m/>
    <m/>
    <m/>
    <m/>
    <m/>
    <m/>
    <m/>
    <m/>
    <m/>
    <m/>
    <m/>
    <m/>
    <n v="0"/>
    <m/>
    <n v="0"/>
    <m/>
    <n v="0"/>
    <m/>
    <n v="-95.561951255388948"/>
    <m/>
    <m/>
    <n v="100"/>
    <n v="-122.47860759832648"/>
    <n v="-24.380041963374854"/>
    <n v="46.017892848567158"/>
    <n v="-154.8081263895383"/>
    <m/>
    <n v="2024"/>
    <n v="1"/>
    <d v="2025-05-07T00:00:00"/>
    <x v="34"/>
    <x v="74"/>
  </r>
  <r>
    <n v="2025"/>
    <n v="3"/>
    <n v="74"/>
    <x v="6"/>
    <s v="Otros Riesgos Catastroficos"/>
    <n v="46"/>
    <s v="25fc0e7096fc653718202dc30b0c580b8ab87eac11a700cba03a7c021bc35b0c"/>
    <s v="5ee0b1f3d4f170289262539d5c2c0d24e2fb46189fbbd99a0a6b6a68b9dfe06a"/>
    <x v="13"/>
    <n v="0"/>
    <n v="0"/>
    <n v="165.67907"/>
    <n v="0"/>
    <n v="955.26211999999998"/>
    <n v="21708.702290000001"/>
    <n v="-20935.282779999998"/>
    <n v="29036.257450000001"/>
    <n v="35327673.869999997"/>
    <n v="32941908.920000002"/>
    <n v="139.161"/>
    <n v="134.065"/>
    <n v="0"/>
    <n v="0"/>
    <n v="1062.2721100000001"/>
    <n v="-4541.3721299999997"/>
    <n v="2308.3892900000001"/>
    <n v="3052.6191100000001"/>
    <n v="0"/>
    <n v="0"/>
    <n v="0"/>
    <n v="0"/>
    <n v="0"/>
    <n v="0"/>
    <s v="Otros Riesgos Catastroficos"/>
    <s v="Daños Sin Autos"/>
    <s v="Riesgos Catastroficos"/>
    <x v="34"/>
    <x v="2"/>
    <n v="8503254.3343199994"/>
    <n v="1149390.6832699999"/>
    <n v="286204877.29896003"/>
    <n v="243390493.02682006"/>
    <n v="276418493.85822004"/>
    <n v="235015541.95325008"/>
    <n v="0"/>
    <n v="0"/>
    <n v="955.26211999999998"/>
    <n v="21524.37197"/>
    <n v="4249434.8529399997"/>
    <n v="481369.46110000001"/>
    <m/>
    <m/>
    <m/>
    <m/>
    <m/>
    <m/>
    <m/>
    <m/>
    <m/>
    <m/>
    <m/>
    <m/>
    <m/>
    <m/>
    <m/>
    <n v="0"/>
    <m/>
    <n v="0"/>
    <m/>
    <n v="0"/>
    <m/>
    <n v="-95.599635080720432"/>
    <m/>
    <m/>
    <n v="100"/>
    <n v="-123.39099460673356"/>
    <n v="-24.380041963374854"/>
    <n v="46.017892848567158"/>
    <n v="-148.76969469014426"/>
    <s v="Grandes"/>
    <n v="2024"/>
    <n v="1"/>
    <d v="2025-05-07T00:00:00"/>
    <x v="34"/>
    <x v="13"/>
  </r>
  <r>
    <n v="2025"/>
    <n v="3"/>
    <n v="9"/>
    <x v="29"/>
    <s v="Otros Riesgos Catastroficos"/>
    <n v="9"/>
    <s v="19581e27de7ced00ff1ce50b2047e7a567c76b1cbaebabe5ef03f7c3017bb5b7"/>
    <s v="5ee0b1f3d4f170289262539d5c2c0d24e2fb46189fbbd99a0a6b6a68b9dfe06a"/>
    <x v="13"/>
    <n v="0"/>
    <n v="0"/>
    <n v="0"/>
    <n v="0"/>
    <n v="0"/>
    <n v="0"/>
    <n v="49.476119999999995"/>
    <n v="0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34"/>
    <x v="2"/>
    <n v="975839.53787999996"/>
    <n v="808178.50085000007"/>
    <n v="286204877.29896003"/>
    <n v="243390493.02682006"/>
    <n v="276418493.85822004"/>
    <n v="235015541.95325008"/>
    <n v="0"/>
    <n v="0"/>
    <n v="955.26211999999998"/>
    <n v="21524.37197"/>
    <n v="18008.624299999999"/>
    <n v="23377.136079999997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1"/>
    <d v="2025-05-07T00:00:00"/>
    <x v="34"/>
    <x v="13"/>
  </r>
  <r>
    <n v="2025"/>
    <n v="3"/>
    <n v="48"/>
    <x v="4"/>
    <s v="Otros Riesgos Catastroficos"/>
    <n v="36"/>
    <s v="76a50887d8f1c2e9301755428990ad81479ee21c25b43215cf524541e0503269"/>
    <s v="5ee0b1f3d4f170289262539d5c2c0d24e2fb46189fbbd99a0a6b6a68b9dfe06a"/>
    <x v="13"/>
    <n v="0"/>
    <n v="0"/>
    <n v="0"/>
    <n v="0"/>
    <n v="0"/>
    <n v="0"/>
    <n v="0"/>
    <n v="7.2450000000000001E-2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34"/>
    <x v="2"/>
    <n v="18106734.740540002"/>
    <n v="16982442.389800001"/>
    <n v="286204877.29896003"/>
    <n v="243390493.02682006"/>
    <n v="276418493.85822004"/>
    <n v="235015541.95325008"/>
    <n v="0"/>
    <n v="0"/>
    <n v="955.26211999999998"/>
    <n v="21524.37197"/>
    <n v="1191820.3186300001"/>
    <n v="976420.97842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1"/>
    <d v="2025-05-07T00:00:00"/>
    <x v="34"/>
    <x v="13"/>
  </r>
  <r>
    <n v="2025"/>
    <n v="3"/>
    <n v="9"/>
    <x v="29"/>
    <s v="AyA Otros"/>
    <n v="9"/>
    <s v="19581e27de7ced00ff1ce50b2047e7a567c76b1cbaebabe5ef03f7c3017bb5b7"/>
    <s v="5ee0b1f3d4f170289262539d5c2c0d24e2fb46189fbbd99a0a6b6a68b9dfe06a"/>
    <x v="13"/>
    <n v="3.5"/>
    <n v="0"/>
    <n v="3.5"/>
    <n v="0"/>
    <n v="7.3899999999999999E-3"/>
    <n v="0"/>
    <n v="7.3899999999999999E-3"/>
    <n v="0"/>
    <n v="35327673.869999997"/>
    <n v="32941908.920000002"/>
    <n v="139.161"/>
    <n v="134.065"/>
    <n v="0"/>
    <n v="0"/>
    <n v="7.3899999999999999E-3"/>
    <n v="0"/>
    <n v="1.75"/>
    <n v="0"/>
    <n v="0"/>
    <n v="0"/>
    <n v="0"/>
    <n v="0"/>
    <n v="0"/>
    <n v="0"/>
    <s v="AyA Otros"/>
    <s v="Daños Sin Autos"/>
    <s v="Agricola y de Animales"/>
    <x v="39"/>
    <x v="2"/>
    <n v="975839.53787999996"/>
    <n v="808178.50085000007"/>
    <n v="286204877.29896003"/>
    <n v="243390493.02682006"/>
    <n v="276418493.85822004"/>
    <n v="235015541.95325008"/>
    <n v="3.5"/>
    <n v="0"/>
    <n v="-315.63553999999999"/>
    <n v="-753.54737"/>
    <n v="34560.879990000001"/>
    <n v="38836.643069999998"/>
    <n v="100"/>
    <m/>
    <m/>
    <m/>
    <n v="1.0127056952868982E-2"/>
    <m/>
    <n v="3.5866552482631612E-4"/>
    <m/>
    <n v="1.2229001940955803E-6"/>
    <n v="1.2661960316574231E-6"/>
    <m/>
    <m/>
    <m/>
    <m/>
    <m/>
    <n v="0"/>
    <m/>
    <n v="0"/>
    <m/>
    <n v="0"/>
    <m/>
    <m/>
    <n v="0.21114285714285713"/>
    <m/>
    <n v="-2.3413079528369967E-3"/>
    <m/>
    <m/>
    <n v="0.42228571428571426"/>
    <m/>
    <s v="Grandes"/>
    <n v="2024"/>
    <n v="1"/>
    <d v="2025-05-07T00:00:00"/>
    <x v="39"/>
    <x v="13"/>
  </r>
  <r>
    <n v="2025"/>
    <n v="3"/>
    <n v="74"/>
    <x v="6"/>
    <s v="AyA Otros"/>
    <n v="46"/>
    <s v="25fc0e7096fc653718202dc30b0c580b8ab87eac11a700cba03a7c021bc35b0c"/>
    <s v="5ee0b1f3d4f170289262539d5c2c0d24e2fb46189fbbd99a0a6b6a68b9dfe06a"/>
    <x v="1"/>
    <n v="0"/>
    <n v="0"/>
    <n v="0"/>
    <n v="0"/>
    <n v="-314.82585"/>
    <n v="-753.54737"/>
    <n v="-93.575030000000055"/>
    <n v="-132.25375000000005"/>
    <n v="0"/>
    <n v="0"/>
    <n v="0"/>
    <n v="0"/>
    <n v="-315.12202000000002"/>
    <n v="-753.54737"/>
    <n v="-314.82585"/>
    <n v="-746.72238000000004"/>
    <n v="3083.9124100000004"/>
    <n v="962.47868999999992"/>
    <n v="0"/>
    <n v="0"/>
    <n v="0"/>
    <n v="0"/>
    <n v="0"/>
    <n v="0"/>
    <s v="AyA Otros"/>
    <s v="Daños Sin Autos"/>
    <s v="Agricola y de Animales"/>
    <x v="39"/>
    <x v="2"/>
    <n v="8503254.3343199994"/>
    <n v="1149390.6832699999"/>
    <n v="286204877.29896003"/>
    <n v="243390493.02682006"/>
    <n v="276418493.85822004"/>
    <n v="235015541.95325008"/>
    <n v="3.5"/>
    <n v="0"/>
    <n v="-315.63553999999999"/>
    <n v="-753.54737"/>
    <n v="96173.9758"/>
    <n v="299.02469000000002"/>
    <m/>
    <m/>
    <m/>
    <m/>
    <m/>
    <m/>
    <m/>
    <m/>
    <m/>
    <m/>
    <m/>
    <m/>
    <m/>
    <m/>
    <m/>
    <n v="0"/>
    <m/>
    <n v="0"/>
    <m/>
    <n v="0"/>
    <m/>
    <n v="-58.220828240698388"/>
    <m/>
    <m/>
    <n v="99.743473120929281"/>
    <n v="-57.838969551173761"/>
    <n v="220.41357819568978"/>
    <n v="-10.208650835190223"/>
    <n v="-77.583263687635522"/>
    <s v="Grandes"/>
    <n v="2024"/>
    <n v="1"/>
    <d v="2025-05-07T00:00:00"/>
    <x v="39"/>
    <x v="1"/>
  </r>
  <r>
    <n v="2025"/>
    <n v="3"/>
    <n v="61"/>
    <x v="46"/>
    <s v="AyA Otr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7649.6703499999994"/>
    <n v="52.800449999999998"/>
    <n v="4874.1768499999998"/>
    <n v="3361.1452799999997"/>
    <n v="0"/>
    <n v="0"/>
    <n v="0"/>
    <n v="0"/>
    <n v="0"/>
    <n v="0"/>
    <s v="AyA Otros"/>
    <s v="Daños Sin Autos"/>
    <s v="Agricola y de Animales"/>
    <x v="39"/>
    <x v="2"/>
    <n v="0"/>
    <n v="0"/>
    <n v="286204877.29896003"/>
    <n v="243390493.02682006"/>
    <n v="276418493.85822004"/>
    <n v="235015541.95325008"/>
    <n v="3.5"/>
    <n v="0"/>
    <n v="-315.63553999999999"/>
    <n v="-753.5473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4387.888550192281"/>
    <n v="45.015357681891111"/>
    <n v="156.94281486729395"/>
    <n v="1.5709065095811627"/>
    <m/>
    <n v="2024"/>
    <n v="1"/>
    <d v="2025-05-07T00:00:00"/>
    <x v="39"/>
    <x v="69"/>
  </r>
  <r>
    <n v="2025"/>
    <n v="3"/>
    <n v="201.1"/>
    <x v="67"/>
    <s v="AyA Otros"/>
    <n v="201.1"/>
    <m/>
    <m/>
    <x v="74"/>
    <n v="3.5"/>
    <n v="0"/>
    <n v="90.905000000000001"/>
    <n v="0"/>
    <n v="-315.63553999999999"/>
    <n v="-753.54737"/>
    <n v="-94.99813000000006"/>
    <n v="-132.25375000000005"/>
    <n v="0"/>
    <n v="0"/>
    <n v="0"/>
    <n v="0"/>
    <n v="-315.12202000000002"/>
    <n v="-753.54737"/>
    <n v="-316.48437000000001"/>
    <n v="-746.72238000000004"/>
    <n v="3090.0706500000006"/>
    <n v="962.47868999999992"/>
    <n v="0"/>
    <n v="0"/>
    <n v="0"/>
    <n v="0"/>
    <n v="0"/>
    <n v="0"/>
    <s v="AyA Otros"/>
    <s v="Daños Sin Autos"/>
    <s v="Agricola y de Animales"/>
    <x v="39"/>
    <x v="2"/>
    <n v="9488968.16818"/>
    <n v="1957569.1841199999"/>
    <n v="286204877.29896003"/>
    <n v="243390493.02682006"/>
    <n v="276418493.85822004"/>
    <n v="235015541.95325008"/>
    <n v="3.5"/>
    <n v="0"/>
    <n v="-315.63553999999999"/>
    <n v="-753.54737"/>
    <n v="140609.15177"/>
    <n v="39135.667759999997"/>
    <n v="100"/>
    <m/>
    <m/>
    <m/>
    <n v="2.4891694146090076E-3"/>
    <m/>
    <n v="3.6884937729444463E-5"/>
    <m/>
    <n v="1.2229001940955803E-6"/>
    <n v="1.2661960316574231E-6"/>
    <m/>
    <m/>
    <m/>
    <m/>
    <m/>
    <n v="0"/>
    <m/>
    <n v="0"/>
    <m/>
    <n v="0"/>
    <m/>
    <n v="-58.113377796010354"/>
    <n v="-9018.1582857142857"/>
    <m/>
    <n v="100"/>
    <n v="-57.616862909613076"/>
    <n v="221.05340950457833"/>
    <n v="-10.241978447968494"/>
    <n v="-77.583263687635522"/>
    <m/>
    <n v="2024"/>
    <n v="1"/>
    <d v="2025-05-07T00:00:00"/>
    <x v="39"/>
    <x v="74"/>
  </r>
  <r>
    <n v="2025"/>
    <n v="3"/>
    <n v="123"/>
    <x v="72"/>
    <s v="AyA Otros"/>
    <n v="236"/>
    <s v="9a049b03f6fc40bfcf2f136320359257ed4af8513f71aa6fef47f17059bbae23"/>
    <s v="5ee0b1f3d4f170289262539d5c2c0d24e2fb46189fbbd99a0a6b6a68b9dfe06a"/>
    <x v="1"/>
    <n v="0"/>
    <n v="0"/>
    <n v="87.405000000000001"/>
    <n v="0"/>
    <n v="-0.81708000000000003"/>
    <n v="0"/>
    <n v="-1.43049"/>
    <n v="0"/>
    <n v="35327673.869999997"/>
    <n v="32941908.920000002"/>
    <n v="139.161"/>
    <n v="134.065"/>
    <n v="0"/>
    <n v="0"/>
    <n v="-1.66591"/>
    <n v="0"/>
    <n v="4.4082400000000002"/>
    <n v="0"/>
    <n v="0"/>
    <n v="0"/>
    <n v="0"/>
    <n v="0"/>
    <n v="0"/>
    <n v="0"/>
    <s v="AyA Otros"/>
    <s v="Daños Sin Autos"/>
    <s v="Agricola y de Animales"/>
    <x v="39"/>
    <x v="2"/>
    <n v="9874.2959800000008"/>
    <n v="0"/>
    <n v="286204877.29896003"/>
    <n v="243390493.02682006"/>
    <n v="276418493.85822004"/>
    <n v="235015541.95325008"/>
    <n v="3.5"/>
    <n v="0"/>
    <n v="-315.63553999999999"/>
    <n v="-753.54737"/>
    <n v="9874.2959800000008"/>
    <n v="0"/>
    <m/>
    <m/>
    <m/>
    <m/>
    <m/>
    <m/>
    <m/>
    <m/>
    <m/>
    <m/>
    <m/>
    <m/>
    <m/>
    <m/>
    <m/>
    <n v="0"/>
    <m/>
    <n v="0"/>
    <m/>
    <n v="0"/>
    <m/>
    <m/>
    <m/>
    <m/>
    <n v="0.25886818702355258"/>
    <m/>
    <m/>
    <n v="-37.790819011669051"/>
    <m/>
    <s v="Grandes"/>
    <n v="2024"/>
    <n v="1"/>
    <d v="2025-05-07T00:00:00"/>
    <x v="39"/>
    <x v="1"/>
  </r>
  <r>
    <n v="2025"/>
    <n v="3"/>
    <n v="5.0999999999999996"/>
    <x v="68"/>
    <s v="AyA Otros"/>
    <n v="5.0999999999999996"/>
    <m/>
    <m/>
    <x v="75"/>
    <n v="3.5"/>
    <n v="0"/>
    <n v="90.905000000000001"/>
    <n v="0"/>
    <n v="-315.63553999999999"/>
    <n v="-753.54737"/>
    <n v="-94.99813000000006"/>
    <n v="-132.25375000000005"/>
    <n v="0"/>
    <n v="0"/>
    <n v="0"/>
    <n v="0"/>
    <n v="-315.12202000000002"/>
    <n v="-753.54737"/>
    <n v="-316.48437000000001"/>
    <n v="-746.72238000000004"/>
    <n v="3090.0706500000006"/>
    <n v="962.47868999999992"/>
    <n v="0"/>
    <n v="0"/>
    <n v="0"/>
    <n v="0"/>
    <n v="0"/>
    <n v="0"/>
    <s v="AyA Otros"/>
    <s v="Daños Sin Autos"/>
    <s v="Agricola y de Animales"/>
    <x v="39"/>
    <x v="2"/>
    <n v="9488968.16818"/>
    <n v="1957569.1841199999"/>
    <n v="286204877.29896003"/>
    <n v="243390493.02682006"/>
    <n v="276418493.85822004"/>
    <n v="235015541.95325008"/>
    <n v="3.5"/>
    <n v="0"/>
    <n v="-315.63553999999999"/>
    <n v="-753.54737"/>
    <n v="140609.15177"/>
    <n v="39135.667759999997"/>
    <n v="100"/>
    <m/>
    <m/>
    <m/>
    <n v="2.4891694146090076E-3"/>
    <m/>
    <n v="3.6884937729444463E-5"/>
    <m/>
    <n v="1.2229001940955803E-6"/>
    <n v="1.2661960316574231E-6"/>
    <m/>
    <m/>
    <m/>
    <m/>
    <m/>
    <n v="0"/>
    <m/>
    <n v="0"/>
    <m/>
    <n v="0"/>
    <m/>
    <n v="-58.113377796010354"/>
    <n v="-9018.1582857142857"/>
    <m/>
    <n v="100"/>
    <n v="-57.616862909613076"/>
    <n v="221.05340950457833"/>
    <n v="-10.241978447968494"/>
    <n v="-77.583263687635522"/>
    <m/>
    <n v="2024"/>
    <n v="1"/>
    <d v="2025-05-07T00:00:00"/>
    <x v="39"/>
    <x v="75"/>
  </r>
  <r>
    <n v="2025"/>
    <n v="3"/>
    <n v="906"/>
    <x v="52"/>
    <s v="ISSSTE Muerte (riesgos de trabajo)"/>
    <n v="256"/>
    <s v="51e8ea280b44e16934d4d611901f3d3afc41789840acdff81942c2f65009cd52"/>
    <s v="5ee0b1f3d4f170289262539d5c2c0d24e2fb46189fbbd99a0a6b6a68b9dfe06a"/>
    <x v="25"/>
    <n v="785.25099999999998"/>
    <n v="17825.360260000001"/>
    <n v="33934.045449999998"/>
    <n v="56915.890729999999"/>
    <n v="29456.97076"/>
    <n v="28214.568750000002"/>
    <n v="117273.32872999999"/>
    <n v="114179.62554000001"/>
    <n v="35327673.869999997"/>
    <n v="32941908.920000002"/>
    <n v="139.161"/>
    <n v="134.065"/>
    <n v="0"/>
    <n v="0"/>
    <n v="29456.97076"/>
    <n v="28214.568749999999"/>
    <n v="-11715.29298"/>
    <n v="-30158.960760000002"/>
    <n v="0"/>
    <n v="0"/>
    <n v="0"/>
    <n v="0"/>
    <n v="785.25099999999998"/>
    <n v="17825.360260000001"/>
    <s v="ISSSTE Muerte (riesgos de trabajo)"/>
    <s v="Pensiones"/>
    <s v="Pensiones ISSSTE"/>
    <x v="55"/>
    <x v="2"/>
    <n v="2157088.1196399997"/>
    <n v="2992374.75104"/>
    <n v="286204877.29896003"/>
    <n v="243390493.02682006"/>
    <n v="276418493.85822004"/>
    <n v="235015541.95325008"/>
    <n v="36602.54322"/>
    <n v="37976.101930000004"/>
    <n v="145178.71953999999"/>
    <n v="140081.24307"/>
    <n v="2157088.1196399997"/>
    <n v="2992374.75104"/>
    <n v="2.1453454621451851"/>
    <n v="46.93836216486055"/>
    <n v="-17040.109260000001"/>
    <n v="-95.594753830798595"/>
    <n v="3.6403287971891102E-2"/>
    <n v="0.59569277724338499"/>
    <n v="3.6403287971891102E-2"/>
    <n v="0.59569277724338499"/>
    <n v="2.7436674294678532E-4"/>
    <n v="2.8408048573000659E-4"/>
    <n v="7.3237701433292056E-3"/>
    <n v="7.5847580597652011E-3"/>
    <m/>
    <m/>
    <n v="2.1453454621451851"/>
    <n v="0"/>
    <m/>
    <n v="0"/>
    <m/>
    <n v="-17040.109260000001"/>
    <n v="-95.594753830798595"/>
    <n v="4.4034059886171262"/>
    <n v="3751.2808974455302"/>
    <n v="158.28330164699852"/>
    <n v="20.29014366109211"/>
    <n v="4.4034059886171484"/>
    <n v="-61.154851875605544"/>
    <n v="-251.44032513986687"/>
    <n v="-93.552854737027729"/>
    <s v="Grandes"/>
    <n v="2024"/>
    <n v="1"/>
    <d v="2025-05-07T00:00:00"/>
    <x v="55"/>
    <x v="25"/>
  </r>
  <r>
    <n v="2025"/>
    <n v="3"/>
    <n v="201.1"/>
    <x v="67"/>
    <s v="ISSSTE Muerte (riesgos de trabajo)"/>
    <n v="201.1"/>
    <m/>
    <m/>
    <x v="74"/>
    <n v="36602.54322"/>
    <n v="37976.101930000004"/>
    <n v="225509.98699"/>
    <n v="253204.20051"/>
    <n v="145178.71953999999"/>
    <n v="140081.24306999997"/>
    <n v="576842.31725999992"/>
    <n v="547876.12864000001"/>
    <n v="0"/>
    <n v="0"/>
    <n v="0"/>
    <n v="0"/>
    <n v="0"/>
    <n v="0"/>
    <n v="145178.71953999999"/>
    <n v="140081.24307"/>
    <n v="-71169.531799999997"/>
    <n v="-147449.71516000002"/>
    <n v="0"/>
    <n v="0"/>
    <n v="0"/>
    <n v="0"/>
    <n v="36602.54322"/>
    <n v="37976.101930000004"/>
    <s v="ISSSTE Muerte (riesgos de trabajo)"/>
    <s v="Pensiones"/>
    <s v="Pensiones ISSSTE"/>
    <x v="55"/>
    <x v="2"/>
    <n v="9785954.1591599993"/>
    <n v="8372598.4910400007"/>
    <n v="286204877.29896003"/>
    <n v="243390493.02682006"/>
    <n v="276418493.85822004"/>
    <n v="235015541.95325008"/>
    <n v="36602.54322"/>
    <n v="37976.101930000004"/>
    <n v="145178.71953999999"/>
    <n v="140081.24307"/>
    <n v="9785954.1591599993"/>
    <n v="8372598.4910400007"/>
    <n v="100"/>
    <n v="100"/>
    <n v="-1373.5587100000048"/>
    <n v="-3.6169028420342753"/>
    <n v="0.37403141916150018"/>
    <n v="0.45357605492058906"/>
    <n v="0.37403141916150018"/>
    <n v="0.45357605492058906"/>
    <n v="1.2788930630894249E-2"/>
    <n v="1.324171284963809E-2"/>
    <n v="1.5602952053601899E-2"/>
    <n v="1.6158974684982456E-2"/>
    <m/>
    <m/>
    <n v="100"/>
    <n v="0"/>
    <m/>
    <n v="0"/>
    <m/>
    <n v="-1373.5587100000048"/>
    <n v="-3.6169028420342753"/>
    <n v="3.6389429150430752"/>
    <n v="396.63560716915669"/>
    <n v="368.86682927122621"/>
    <n v="100"/>
    <n v="3.638942915043053"/>
    <n v="-51.733015067019416"/>
    <n v="-203.98998822695643"/>
    <n v="-95.002722058835872"/>
    <m/>
    <n v="2024"/>
    <n v="1"/>
    <d v="2025-05-07T00:00:00"/>
    <x v="55"/>
    <x v="74"/>
  </r>
  <r>
    <n v="2025"/>
    <n v="3"/>
    <n v="902"/>
    <x v="49"/>
    <s v="ISSSTE Muerte (riesgos de trabajo)"/>
    <n v="30"/>
    <s v="624b60c58c9d8bfb6ff1886c2fd605d2adeb6ea4da576068201b6c6958ce93f4"/>
    <s v="5ee0b1f3d4f170289262539d5c2c0d24e2fb46189fbbd99a0a6b6a68b9dfe06a"/>
    <x v="13"/>
    <n v="28704.1384"/>
    <n v="14514.91064"/>
    <n v="114371.47032999998"/>
    <n v="102774.23883999999"/>
    <n v="66297.554449999996"/>
    <n v="63759.070019999992"/>
    <n v="262011.80734999999"/>
    <n v="244147.73821000001"/>
    <n v="35327673.869999997"/>
    <n v="32941908.920000002"/>
    <n v="139.161"/>
    <n v="134.065"/>
    <n v="0"/>
    <n v="0"/>
    <n v="66297.554449999996"/>
    <n v="63759.070020000006"/>
    <n v="-32646.186859999998"/>
    <n v="-65258.477880000006"/>
    <n v="0"/>
    <n v="0"/>
    <n v="0"/>
    <n v="0"/>
    <n v="28704.1384"/>
    <n v="14514.91064"/>
    <s v="ISSSTE Muerte (riesgos de trabajo)"/>
    <s v="Pensiones"/>
    <s v="Pensiones ISSSTE"/>
    <x v="55"/>
    <x v="2"/>
    <n v="3325731.3801100003"/>
    <n v="3307529.60757"/>
    <n v="286204877.29896003"/>
    <n v="243390493.02682006"/>
    <n v="276418493.85822004"/>
    <n v="235015541.95325008"/>
    <n v="36602.54322"/>
    <n v="37976.101930000004"/>
    <n v="145178.71953999999"/>
    <n v="140081.24307"/>
    <n v="3325731.3801100003"/>
    <n v="3307529.60757"/>
    <n v="78.421158408238057"/>
    <n v="38.221170426482473"/>
    <n v="14189.22776"/>
    <n v="97.756218497808135"/>
    <n v="0.86309250866348064"/>
    <n v="0.43884446587505899"/>
    <n v="0.86309250866348064"/>
    <n v="0.43884446587505899"/>
    <n v="1.0029227548773258E-2"/>
    <n v="1.03843046097787E-2"/>
    <n v="5.963630895969527E-3"/>
    <n v="6.1761492535193033E-3"/>
    <m/>
    <m/>
    <n v="78.421158408238057"/>
    <n v="0"/>
    <m/>
    <n v="0"/>
    <m/>
    <n v="14189.22776"/>
    <n v="97.756218497808135"/>
    <n v="3.9813699120826662"/>
    <n v="230.96862733214803"/>
    <n v="439.26601824398136"/>
    <n v="45.666165578580916"/>
    <n v="3.981369912082644"/>
    <n v="-49.974029550564815"/>
    <n v="-203.0790142025181"/>
    <n v="-97.702355450647843"/>
    <s v="Grandes"/>
    <n v="2024"/>
    <n v="1"/>
    <d v="2025-05-07T00:00:00"/>
    <x v="55"/>
    <x v="13"/>
  </r>
  <r>
    <n v="2025"/>
    <n v="3"/>
    <n v="905"/>
    <x v="48"/>
    <s v="ISSSTE Muerte (riesgos de trabajo)"/>
    <n v="51"/>
    <s v="031b4af5197ec30a926f48cf40e11a7dbc470048a21e4003b7a3c07c5dab1baa"/>
    <s v="5ee0b1f3d4f170289262539d5c2c0d24e2fb46189fbbd99a0a6b6a68b9dfe06a"/>
    <x v="1"/>
    <n v="7113.1538200000005"/>
    <n v="5635.8310300000003"/>
    <n v="77204.471210000003"/>
    <n v="93514.070940000005"/>
    <n v="49424.194329999998"/>
    <n v="48107.604299999992"/>
    <n v="197557.18118000001"/>
    <n v="189548.76488999999"/>
    <n v="35327673.869999997"/>
    <n v="32941908.920000002"/>
    <n v="139.161"/>
    <n v="134.065"/>
    <n v="0"/>
    <n v="0"/>
    <n v="49424.194329999998"/>
    <n v="48107.604299999999"/>
    <n v="-26808.051960000001"/>
    <n v="-52032.276520000007"/>
    <n v="0"/>
    <n v="0"/>
    <n v="0"/>
    <n v="0"/>
    <n v="7113.1538200000005"/>
    <n v="5635.8310300000003"/>
    <s v="ISSSTE Muerte (riesgos de trabajo)"/>
    <s v="Pensiones"/>
    <s v="Pensiones ISSSTE"/>
    <x v="55"/>
    <x v="2"/>
    <n v="4303134.6594099998"/>
    <n v="2072694.13243"/>
    <n v="286204877.29896003"/>
    <n v="243390493.02682006"/>
    <n v="276418493.85822004"/>
    <n v="235015541.95325008"/>
    <n v="36602.54322"/>
    <n v="37976.101930000004"/>
    <n v="145178.71953999999"/>
    <n v="140081.24307"/>
    <n v="4303134.6594099998"/>
    <n v="2072694.13243"/>
    <n v="19.433496129616756"/>
    <n v="14.840467408656968"/>
    <n v="1477.3227900000002"/>
    <n v="26.213042622039005"/>
    <n v="0.16530167849721161"/>
    <n v="0.27190847611425545"/>
    <n v="0.16530167849721161"/>
    <n v="0.27190847611425545"/>
    <n v="2.4853363391742055E-3"/>
    <n v="2.5733277541293829E-3"/>
    <n v="2.3155510143031627E-3"/>
    <n v="2.3980673716979513E-3"/>
    <m/>
    <m/>
    <n v="19.433496129616756"/>
    <n v="0"/>
    <m/>
    <n v="0"/>
    <m/>
    <n v="1477.3227900000002"/>
    <n v="26.213042622039005"/>
    <n v="2.7367607453277598"/>
    <n v="694.82813925708126"/>
    <n v="853.60267268339294"/>
    <n v="34.043690760326982"/>
    <n v="2.7367607453277376"/>
    <n v="-48.478033726439776"/>
    <n v="-184.36324431087084"/>
    <n v="-92.45723523457319"/>
    <s v="Grandes"/>
    <n v="2024"/>
    <n v="1"/>
    <d v="2025-05-07T00:00:00"/>
    <x v="55"/>
    <x v="1"/>
  </r>
  <r>
    <n v="2025"/>
    <n v="3"/>
    <n v="5.0999999999999996"/>
    <x v="68"/>
    <s v="ISSSTE Muerte (riesgos de trabajo)"/>
    <n v="5.0999999999999996"/>
    <m/>
    <m/>
    <x v="75"/>
    <n v="36602.54322"/>
    <n v="37976.101930000004"/>
    <n v="225509.98699"/>
    <n v="253204.20051"/>
    <n v="145178.71953999999"/>
    <n v="140081.24306999997"/>
    <n v="576842.31725999992"/>
    <n v="547876.12864000001"/>
    <n v="0"/>
    <n v="0"/>
    <n v="0"/>
    <n v="0"/>
    <n v="0"/>
    <n v="0"/>
    <n v="145178.71953999999"/>
    <n v="140081.24307"/>
    <n v="-71169.531799999997"/>
    <n v="-147449.71516000002"/>
    <n v="0"/>
    <n v="0"/>
    <n v="0"/>
    <n v="0"/>
    <n v="36602.54322"/>
    <n v="37976.101930000004"/>
    <s v="ISSSTE Muerte (riesgos de trabajo)"/>
    <s v="Pensiones"/>
    <s v="Pensiones ISSSTE"/>
    <x v="55"/>
    <x v="2"/>
    <n v="9785954.1591599993"/>
    <n v="8372598.4910400007"/>
    <n v="286204877.29896003"/>
    <n v="243390493.02682006"/>
    <n v="276418493.85822004"/>
    <n v="235015541.95325008"/>
    <n v="36602.54322"/>
    <n v="37976.101930000004"/>
    <n v="145178.71953999999"/>
    <n v="140081.24307"/>
    <n v="9785954.1591599993"/>
    <n v="8372598.4910400007"/>
    <n v="100"/>
    <n v="100"/>
    <n v="-1373.5587100000048"/>
    <n v="-3.6169028420342753"/>
    <n v="0.37403141916150018"/>
    <n v="0.45357605492058906"/>
    <n v="0.37403141916150018"/>
    <n v="0.45357605492058906"/>
    <n v="1.2788930630894249E-2"/>
    <n v="1.324171284963809E-2"/>
    <n v="1.5602952053601899E-2"/>
    <n v="1.6158974684982456E-2"/>
    <m/>
    <m/>
    <n v="100"/>
    <n v="0"/>
    <m/>
    <n v="0"/>
    <m/>
    <n v="-1373.5587100000048"/>
    <n v="-3.6169028420342753"/>
    <n v="3.6389429150430752"/>
    <n v="396.63560716915669"/>
    <n v="368.86682927122621"/>
    <n v="100"/>
    <n v="3.638942915043053"/>
    <n v="-51.733015067019416"/>
    <n v="-203.98998822695643"/>
    <n v="-95.002722058835872"/>
    <m/>
    <n v="2024"/>
    <n v="1"/>
    <d v="2025-05-07T00:00:00"/>
    <x v="55"/>
    <x v="75"/>
  </r>
  <r>
    <n v="2025"/>
    <n v="3"/>
    <n v="61"/>
    <x v="46"/>
    <s v="AyA Agricola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4742.99084"/>
    <n v="6715.84638"/>
    <n v="42571.337679999997"/>
    <n v="86330.885030000005"/>
    <n v="0"/>
    <n v="0"/>
    <n v="0"/>
    <n v="0"/>
    <n v="0"/>
    <n v="0"/>
    <s v="AyA Agricola"/>
    <s v="Daños Sin Autos"/>
    <s v="Agricola y de Animales"/>
    <x v="42"/>
    <x v="2"/>
    <n v="0"/>
    <n v="0"/>
    <n v="286204877.29896003"/>
    <n v="243390493.02682006"/>
    <n v="276418493.85822004"/>
    <n v="235015541.95325008"/>
    <n v="54036.03168"/>
    <n v="67384.532200000001"/>
    <n v="31120.674730000006"/>
    <n v="32189.5479699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19.52543292093587"/>
    <n v="-50.688171834209214"/>
    <n v="34.631260475815992"/>
    <n v="7.7791932489354663"/>
    <m/>
    <n v="2024"/>
    <n v="1"/>
    <d v="2025-05-07T00:00:00"/>
    <x v="42"/>
    <x v="69"/>
  </r>
  <r>
    <n v="2025"/>
    <n v="3"/>
    <n v="9"/>
    <x v="29"/>
    <s v="AyA Agricola"/>
    <n v="9"/>
    <s v="19581e27de7ced00ff1ce50b2047e7a567c76b1cbaebabe5ef03f7c3017bb5b7"/>
    <s v="5ee0b1f3d4f170289262539d5c2c0d24e2fb46189fbbd99a0a6b6a68b9dfe06a"/>
    <x v="13"/>
    <n v="34164.748509999998"/>
    <n v="38139.529979999999"/>
    <n v="212578.94296000001"/>
    <n v="226392.93007"/>
    <n v="22372.799970000007"/>
    <n v="24425.349869999995"/>
    <n v="124695.21555999995"/>
    <n v="120143.01222000005"/>
    <n v="35327673.869999997"/>
    <n v="32941908.920000002"/>
    <n v="139.161"/>
    <n v="134.065"/>
    <n v="0"/>
    <n v="0"/>
    <n v="12698.993339999999"/>
    <n v="7586.3277600000001"/>
    <n v="30118.129519999999"/>
    <n v="19632.908170000002"/>
    <n v="0"/>
    <n v="0"/>
    <n v="0"/>
    <n v="0"/>
    <n v="0"/>
    <n v="0"/>
    <s v="AyA Agricola"/>
    <s v="Daños Sin Autos"/>
    <s v="Agricola y de Animales"/>
    <x v="42"/>
    <x v="2"/>
    <n v="975839.53787999996"/>
    <n v="808178.50085000007"/>
    <n v="286204877.29896003"/>
    <n v="243390493.02682006"/>
    <n v="276418493.85822004"/>
    <n v="235015541.95325008"/>
    <n v="54036.03168"/>
    <n v="67384.532200000001"/>
    <n v="31120.674730000006"/>
    <n v="32189.547969999992"/>
    <n v="34560.879990000001"/>
    <n v="38836.643069999998"/>
    <n v="63.225865127037395"/>
    <n v="56.599828973807135"/>
    <n v="-3974.7814700000017"/>
    <n v="-10.421684462509994"/>
    <n v="98.853815411775912"/>
    <n v="98.205011981227358"/>
    <n v="3.5010621299709292"/>
    <n v="4.7191963087222479"/>
    <n v="1.1937165024030198E-2"/>
    <n v="1.2359791138838816E-2"/>
    <n v="1.5670098493040675E-2"/>
    <n v="1.6228513937000311E-2"/>
    <m/>
    <m/>
    <m/>
    <n v="0"/>
    <m/>
    <n v="0"/>
    <m/>
    <n v="0"/>
    <m/>
    <n v="-8.4033592596394868"/>
    <n v="65.485042172786677"/>
    <n v="64.042084112752335"/>
    <n v="71.890472054684793"/>
    <n v="67.393154392264208"/>
    <n v="53.406358646458216"/>
    <n v="42.163950890666072"/>
    <n v="38.640876299682702"/>
    <s v="Grandes"/>
    <n v="2024"/>
    <n v="1"/>
    <d v="2025-05-07T00:00:00"/>
    <x v="42"/>
    <x v="13"/>
  </r>
  <r>
    <n v="2025"/>
    <n v="3"/>
    <n v="201.1"/>
    <x v="67"/>
    <s v="AyA Agricola"/>
    <n v="201.1"/>
    <m/>
    <m/>
    <x v="74"/>
    <n v="54036.03168"/>
    <n v="67384.532200000001"/>
    <n v="433568.83521000005"/>
    <n v="336630.43329999998"/>
    <n v="31120.674730000006"/>
    <n v="32189.547969999996"/>
    <n v="302490.91283999995"/>
    <n v="208462.35251000003"/>
    <n v="0"/>
    <n v="0"/>
    <n v="0"/>
    <n v="0"/>
    <n v="-1647.2222899999999"/>
    <n v="-856.34613999999999"/>
    <n v="20907.63407"/>
    <n v="29937.459329999998"/>
    <n v="131078.40601000001"/>
    <n v="98460.798670000004"/>
    <n v="0"/>
    <n v="0"/>
    <n v="0"/>
    <n v="0"/>
    <n v="0"/>
    <n v="0"/>
    <s v="AyA Agricola"/>
    <s v="Daños Sin Autos"/>
    <s v="Agricola y de Animales"/>
    <x v="42"/>
    <x v="2"/>
    <n v="75719569.428709999"/>
    <n v="58133506.231449999"/>
    <n v="286204877.29896003"/>
    <n v="243390493.02682006"/>
    <n v="276418493.85822004"/>
    <n v="235015541.95325008"/>
    <n v="54036.03168"/>
    <n v="67384.532200000001"/>
    <n v="31120.674730000006"/>
    <n v="32189.547969999992"/>
    <n v="161647.23272"/>
    <n v="68621.504960000006"/>
    <n v="100"/>
    <n v="100"/>
    <n v="-13348.500520000001"/>
    <n v="-19.809443034168606"/>
    <n v="33.428367916201466"/>
    <n v="98.197397797205056"/>
    <n v="7.136336364257187E-2"/>
    <n v="0.11591341477274467"/>
    <n v="1.8880192465607695E-2"/>
    <n v="1.9548631108494512E-2"/>
    <n v="2.7685770040563853E-2"/>
    <n v="2.8672372746056222E-2"/>
    <m/>
    <m/>
    <m/>
    <n v="0"/>
    <m/>
    <n v="0"/>
    <m/>
    <n v="0"/>
    <m/>
    <n v="-3.3205599562819543"/>
    <n v="57.592450375141993"/>
    <n v="47.769936095215627"/>
    <n v="100"/>
    <n v="-30.162296541147391"/>
    <n v="33.127506358465332"/>
    <n v="15.950479340132464"/>
    <n v="30.405460583696886"/>
    <m/>
    <n v="2024"/>
    <n v="1"/>
    <d v="2025-05-07T00:00:00"/>
    <x v="42"/>
    <x v="74"/>
  </r>
  <r>
    <n v="2025"/>
    <n v="3"/>
    <n v="41"/>
    <x v="38"/>
    <s v="AyA Agricola"/>
    <n v="29"/>
    <s v="35135aaa6cc23891b40cb3f378c53a17a1127210ce60e125ccf03efcfdaec458"/>
    <s v="5ee0b1f3d4f170289262539d5c2c0d24e2fb46189fbbd99a0a6b6a68b9dfe06a"/>
    <x v="1"/>
    <n v="11775.677720000002"/>
    <n v="26931.825499999999"/>
    <n v="36050.987490000007"/>
    <n v="62406.081639999997"/>
    <n v="3692.2578299999986"/>
    <n v="4254.3703399999995"/>
    <n v="27588.31366"/>
    <n v="37797.570470000006"/>
    <n v="35327673.869999997"/>
    <n v="32941908.920000002"/>
    <n v="139.161"/>
    <n v="134.065"/>
    <n v="0"/>
    <n v="0"/>
    <n v="964.38481999999999"/>
    <n v="1043.1988199999998"/>
    <n v="2299.4148100000002"/>
    <n v="2536.1758500000001"/>
    <n v="0"/>
    <n v="0"/>
    <n v="0"/>
    <n v="0"/>
    <n v="0"/>
    <n v="0"/>
    <s v="AyA Agricola"/>
    <s v="Daños Sin Autos"/>
    <s v="Agricola y de Animales"/>
    <x v="42"/>
    <x v="2"/>
    <n v="7965231.1104300003"/>
    <n v="6566357.3494999995"/>
    <n v="286204877.29896003"/>
    <n v="243390493.02682006"/>
    <n v="276418493.85822004"/>
    <n v="235015541.95325008"/>
    <n v="54036.03168"/>
    <n v="67384.532200000001"/>
    <n v="31120.674730000006"/>
    <n v="32189.547969999992"/>
    <n v="11835.677720000002"/>
    <n v="26977.925510000001"/>
    <n v="21.792269628042384"/>
    <n v="39.967370286203455"/>
    <n v="-15156.147779999998"/>
    <n v="-56.275976465093301"/>
    <n v="99.493058180364173"/>
    <n v="99.829119514831063"/>
    <n v="0.14783849403415861"/>
    <n v="0.41014864203287299"/>
    <n v="4.114422448398573E-3"/>
    <n v="4.2600903997544954E-3"/>
    <n v="1.1065274228698935E-2"/>
    <n v="1.1459593385256771E-2"/>
    <m/>
    <m/>
    <m/>
    <n v="0"/>
    <m/>
    <n v="0"/>
    <m/>
    <n v="0"/>
    <m/>
    <n v="-13.212589997513025"/>
    <n v="31.354949734476921"/>
    <n v="15.796813847616828"/>
    <n v="11.864324478931367"/>
    <n v="-7.5550315518953415"/>
    <n v="-9.3353558271600079"/>
    <n v="41.940445708445267"/>
    <n v="41.132747952000244"/>
    <s v="Grandes"/>
    <n v="2024"/>
    <n v="1"/>
    <d v="2025-05-07T00:00:00"/>
    <x v="42"/>
    <x v="1"/>
  </r>
  <r>
    <n v="2025"/>
    <n v="3"/>
    <n v="74"/>
    <x v="6"/>
    <s v="AyA Agricola"/>
    <n v="46"/>
    <s v="25fc0e7096fc653718202dc30b0c580b8ab87eac11a700cba03a7c021bc35b0c"/>
    <s v="5ee0b1f3d4f170289262539d5c2c0d24e2fb46189fbbd99a0a6b6a68b9dfe06a"/>
    <x v="19"/>
    <n v="581.66383999999994"/>
    <n v="-194.73497"/>
    <n v="581.66383999999994"/>
    <n v="3218.5953899999927"/>
    <n v="-342.4664600000001"/>
    <n v="-784.59421000000009"/>
    <n v="18333.419549999999"/>
    <n v="-8724.1088099999997"/>
    <n v="35327673.869999997"/>
    <n v="32941908.920000002"/>
    <n v="139.161"/>
    <n v="134.065"/>
    <n v="-1647.2222899999999"/>
    <n v="-856.34613999999999"/>
    <n v="7150.9719500000001"/>
    <n v="20716.797489999997"/>
    <n v="92325.655769999998"/>
    <n v="74914.638650000008"/>
    <n v="0"/>
    <n v="0"/>
    <n v="0"/>
    <n v="0"/>
    <n v="0"/>
    <n v="0"/>
    <s v="AyA Agricola"/>
    <s v="Daños Sin Autos"/>
    <s v="Agricola y de Animales"/>
    <x v="42"/>
    <x v="2"/>
    <n v="8503254.3343199994"/>
    <n v="1149390.6832699999"/>
    <n v="286204877.29896003"/>
    <n v="243390493.02682006"/>
    <n v="276418493.85822004"/>
    <n v="235015541.95325008"/>
    <n v="54036.03168"/>
    <n v="67384.532200000001"/>
    <n v="31120.674730000006"/>
    <n v="32189.547969999992"/>
    <n v="96173.9758"/>
    <n v="299.02469000000002"/>
    <n v="1.0764370030808301"/>
    <n v="-0.28899060903475415"/>
    <n v="776.39880999999991"/>
    <n v="-398.69511367167382"/>
    <n v="0.60480377894494819"/>
    <n v="-65.123374929341111"/>
    <n v="6.8404850323286869E-3"/>
    <n v="-1.6942452451935822E-2"/>
    <n v="2.0323337795268018E-4"/>
    <n v="2.1042869884760522E-4"/>
    <n v="-8.0009275456186966E-5"/>
    <n v="-8.2860464623542727E-5"/>
    <m/>
    <m/>
    <m/>
    <n v="0"/>
    <m/>
    <n v="0"/>
    <m/>
    <n v="0"/>
    <m/>
    <n v="-56.351135958548547"/>
    <n v="-58.877041419662625"/>
    <n v="402.90360277868945"/>
    <n v="-1.1004467704225771"/>
    <n v="-65.482252006123161"/>
    <n v="23.241141429439427"/>
    <n v="7.7453789960770738"/>
    <n v="27.653870943419406"/>
    <s v="Grandes"/>
    <n v="2024"/>
    <n v="1"/>
    <d v="2025-05-07T00:00:00"/>
    <x v="42"/>
    <x v="19"/>
  </r>
  <r>
    <n v="2025"/>
    <n v="3"/>
    <n v="123"/>
    <x v="72"/>
    <s v="AyA Agricola"/>
    <n v="236"/>
    <s v="9a049b03f6fc40bfcf2f136320359257ed4af8513f71aa6fef47f17059bbae23"/>
    <s v="5ee0b1f3d4f170289262539d5c2c0d24e2fb46189fbbd99a0a6b6a68b9dfe06a"/>
    <x v="0"/>
    <n v="-1688.46162"/>
    <n v="0"/>
    <n v="118264.8416"/>
    <n v="0"/>
    <n v="2992.83151"/>
    <n v="0"/>
    <n v="97671.407919999983"/>
    <n v="0"/>
    <n v="35327673.869999997"/>
    <n v="32941908.920000002"/>
    <n v="139.161"/>
    <n v="134.065"/>
    <n v="0"/>
    <n v="0"/>
    <n v="-254.33869000000001"/>
    <n v="0"/>
    <n v="4952.9575000000004"/>
    <n v="0"/>
    <n v="0"/>
    <n v="0"/>
    <n v="0"/>
    <n v="0"/>
    <n v="0"/>
    <n v="0"/>
    <s v="AyA Agricola"/>
    <s v="Daños Sin Autos"/>
    <s v="Agricola y de Animales"/>
    <x v="42"/>
    <x v="2"/>
    <n v="9874.2959800000008"/>
    <n v="0"/>
    <n v="286204877.29896003"/>
    <n v="243390493.02682006"/>
    <n v="276418493.85822004"/>
    <n v="235015541.95325008"/>
    <n v="54036.03168"/>
    <n v="67384.532200000001"/>
    <n v="31120.674730000006"/>
    <n v="32189.547969999992"/>
    <n v="9874.2959800000008"/>
    <n v="0"/>
    <n v="-3.1246958140801802"/>
    <m/>
    <m/>
    <m/>
    <n v="-17.099564601060298"/>
    <m/>
    <n v="-17.099564601060298"/>
    <m/>
    <n v="-5.8994858366312518E-4"/>
    <n v="-6.1083525795710403E-4"/>
    <m/>
    <m/>
    <m/>
    <m/>
    <m/>
    <n v="0"/>
    <m/>
    <n v="0"/>
    <m/>
    <n v="0"/>
    <m/>
    <m/>
    <n v="-177.25197153133988"/>
    <m/>
    <n v="9.6168593257232349"/>
    <m/>
    <m/>
    <n v="-5.1350872685663056"/>
    <m/>
    <s v="Medianas"/>
    <n v="2024"/>
    <n v="1"/>
    <d v="2025-05-07T00:00:00"/>
    <x v="42"/>
    <x v="0"/>
  </r>
  <r>
    <n v="2025"/>
    <n v="3"/>
    <n v="10"/>
    <x v="62"/>
    <s v="AyA Agricola"/>
    <n v="10"/>
    <s v="4a44dc15364204a80fe80e9039455cc1608281820fe2b24f1e5233ade6af1dd5"/>
    <s v="5ee0b1f3d4f170289262539d5c2c0d24e2fb46189fbbd99a0a6b6a68b9dfe06a"/>
    <x v="25"/>
    <n v="9202.4032299999999"/>
    <n v="2507.9116899999999"/>
    <n v="50115.861319999996"/>
    <n v="32451.216100000005"/>
    <n v="2285.1655800000003"/>
    <n v="1981.19094"/>
    <n v="32365.569629999998"/>
    <n v="22970.949569999997"/>
    <n v="35327673.869999997"/>
    <n v="32941908.920000002"/>
    <n v="139.161"/>
    <n v="134.065"/>
    <n v="0"/>
    <n v="0"/>
    <n v="227.53635"/>
    <n v="197.3989"/>
    <n v="765.68550000000005"/>
    <n v="925.39306999999997"/>
    <n v="0"/>
    <n v="0"/>
    <n v="0"/>
    <n v="0"/>
    <n v="0"/>
    <n v="0"/>
    <s v="AyA Agricola"/>
    <s v="Daños Sin Autos"/>
    <s v="Agricola y de Animales"/>
    <x v="42"/>
    <x v="2"/>
    <n v="1657972.1827799999"/>
    <n v="1600535.0540100001"/>
    <n v="286204877.29896003"/>
    <n v="243390493.02682006"/>
    <n v="276418493.85822004"/>
    <n v="235015541.95325008"/>
    <n v="54036.03168"/>
    <n v="67384.532200000001"/>
    <n v="31120.674730000006"/>
    <n v="32189.547969999992"/>
    <n v="9202.4032299999999"/>
    <n v="2507.9116899999999"/>
    <n v="17.030124055919572"/>
    <n v="3.7217913490241603"/>
    <n v="6694.49154"/>
    <n v="266.93489913115724"/>
    <n v="100"/>
    <n v="100"/>
    <n v="0.55503966384827375"/>
    <n v="0.1566920814209378"/>
    <n v="3.2153201988893705E-3"/>
    <n v="3.3291561290107008E-3"/>
    <n v="1.0304065942804285E-3"/>
    <n v="1.0671258884226815E-3"/>
    <m/>
    <m/>
    <m/>
    <n v="0"/>
    <m/>
    <n v="0"/>
    <m/>
    <n v="0"/>
    <m/>
    <n v="15.343025947817047"/>
    <n v="24.832269602687258"/>
    <n v="78.997635678312108"/>
    <n v="7.3429178506760477"/>
    <n v="15.267283657609031"/>
    <n v="-17.258349470890234"/>
    <n v="29.716685244790455"/>
    <n v="21.331357063220715"/>
    <s v="Grandes"/>
    <n v="2024"/>
    <n v="1"/>
    <d v="2025-05-07T00:00:00"/>
    <x v="42"/>
    <x v="25"/>
  </r>
  <r>
    <n v="2025"/>
    <n v="3"/>
    <n v="5.0999999999999996"/>
    <x v="68"/>
    <s v="AyA Agricola"/>
    <n v="5.0999999999999996"/>
    <m/>
    <m/>
    <x v="75"/>
    <n v="55724.493300000002"/>
    <n v="67384.532200000001"/>
    <n v="315303.99361"/>
    <n v="336630.43329999998"/>
    <n v="28127.843220000006"/>
    <n v="32189.547969999996"/>
    <n v="204819.50491999992"/>
    <n v="208462.35251000003"/>
    <n v="0"/>
    <n v="0"/>
    <n v="0"/>
    <n v="0"/>
    <n v="-1647.2222899999999"/>
    <n v="-856.34613999999999"/>
    <n v="21161.972760000001"/>
    <n v="29937.459329999998"/>
    <n v="126125.44850999999"/>
    <n v="98460.798670000004"/>
    <n v="0"/>
    <n v="0"/>
    <n v="0"/>
    <n v="0"/>
    <n v="0"/>
    <n v="0"/>
    <s v="AyA Agricola"/>
    <s v="Daños Sin Autos"/>
    <s v="Agricola y de Animales"/>
    <x v="42"/>
    <x v="2"/>
    <n v="75709695.132729992"/>
    <n v="58133506.231449999"/>
    <n v="286204877.29896003"/>
    <n v="243390493.02682006"/>
    <n v="276418493.85822004"/>
    <n v="235015541.95325008"/>
    <n v="54036.03168"/>
    <n v="67384.532200000001"/>
    <n v="31120.674730000006"/>
    <n v="32189.547969999992"/>
    <n v="151772.93674"/>
    <n v="68621.504960000006"/>
    <n v="103.1246958140802"/>
    <n v="100"/>
    <n v="-11660.0389"/>
    <n v="-17.303732057369693"/>
    <n v="36.715698132309853"/>
    <n v="98.197397797205056"/>
    <n v="7.3602849941882528E-2"/>
    <n v="0.11591341477274467"/>
    <n v="1.947014104927082E-2"/>
    <n v="2.0159466366451616E-2"/>
    <n v="2.7685770040563853E-2"/>
    <n v="2.8672372746056222E-2"/>
    <m/>
    <m/>
    <m/>
    <n v="0"/>
    <m/>
    <n v="0"/>
    <m/>
    <n v="0"/>
    <m/>
    <n v="-12.618085702183258"/>
    <n v="50.476624468472295"/>
    <n v="47.769936095215627"/>
    <n v="90.38314067427676"/>
    <n v="-29.312729825427031"/>
    <n v="28.097121101688892"/>
    <n v="16.7785114027342"/>
    <n v="30.405460583696886"/>
    <m/>
    <n v="2024"/>
    <n v="1"/>
    <d v="2025-05-07T00:00:00"/>
    <x v="42"/>
    <x v="75"/>
  </r>
  <r>
    <n v="2025"/>
    <n v="3"/>
    <n v="43"/>
    <x v="26"/>
    <s v="AyA Agricola"/>
    <n v="31"/>
    <s v="eb1e33e8a81b697b75855af6bfcdbcbf7cbbde9f94962ceaec1ed8af21f5a50f"/>
    <s v="5ee0b1f3d4f170289262539d5c2c0d24e2fb46189fbbd99a0a6b6a68b9dfe06a"/>
    <x v="11"/>
    <n v="0"/>
    <n v="0"/>
    <n v="0"/>
    <n v="0"/>
    <n v="-3.3999999999999998E-3"/>
    <n v="-6.0899999999999996E-2"/>
    <n v="-5.0000000000000044E-3"/>
    <n v="-5.6300000000000058E-2"/>
    <n v="35327673.869999997"/>
    <n v="32941908.920000002"/>
    <n v="139.161"/>
    <n v="134.065"/>
    <n v="0"/>
    <n v="0"/>
    <n v="-3.3999999999999998E-3"/>
    <n v="-6.0899999999999996E-2"/>
    <n v="0"/>
    <n v="0"/>
    <n v="0"/>
    <n v="0"/>
    <n v="0"/>
    <n v="0"/>
    <n v="0"/>
    <n v="0"/>
    <s v="AyA Agricola"/>
    <s v="Daños Sin Autos"/>
    <s v="Agricola y de Animales"/>
    <x v="42"/>
    <x v="2"/>
    <n v="33699803.03413"/>
    <n v="29454782.112069998"/>
    <n v="286204877.29896003"/>
    <n v="243390493.02682006"/>
    <n v="276418493.85822004"/>
    <n v="235015541.95325008"/>
    <n v="54036.03168"/>
    <n v="67384.532200000001"/>
    <n v="31120.674730000006"/>
    <n v="32189.547969999992"/>
    <n v="0"/>
    <n v="0"/>
    <m/>
    <m/>
    <m/>
    <m/>
    <m/>
    <m/>
    <m/>
    <m/>
    <m/>
    <m/>
    <m/>
    <m/>
    <m/>
    <m/>
    <m/>
    <n v="0"/>
    <m/>
    <n v="0"/>
    <m/>
    <n v="0"/>
    <m/>
    <n v="-94.417077175697855"/>
    <m/>
    <m/>
    <n v="-1.0925212995855887E-5"/>
    <n v="-94.417077175697855"/>
    <m/>
    <m/>
    <m/>
    <s v="Grandes"/>
    <n v="2024"/>
    <n v="1"/>
    <d v="2025-05-07T00:00:00"/>
    <x v="42"/>
    <x v="11"/>
  </r>
  <r>
    <n v="2025"/>
    <n v="3"/>
    <n v="127"/>
    <x v="66"/>
    <s v="AyA Agricola"/>
    <n v="263"/>
    <s v="4be84111a613654b362415e563cb7607df7b203b5d303802a8a546061bbc7847"/>
    <s v="5ee0b1f3d4f170289262539d5c2c0d24e2fb46189fbbd99a0a6b6a68b9dfe06a"/>
    <x v="11"/>
    <n v="0"/>
    <n v="0"/>
    <n v="0"/>
    <n v="0"/>
    <n v="0"/>
    <n v="0"/>
    <n v="0"/>
    <n v="761.92102999999997"/>
    <n v="0"/>
    <n v="0"/>
    <n v="0"/>
    <n v="0"/>
    <n v="0"/>
    <n v="0"/>
    <n v="0"/>
    <n v="0"/>
    <n v="0"/>
    <n v="0"/>
    <n v="0"/>
    <n v="0"/>
    <n v="0"/>
    <n v="0"/>
    <n v="0"/>
    <n v="0"/>
    <s v="AyA Agricola"/>
    <s v="Daños Sin Autos"/>
    <s v="Agricola y de Animales"/>
    <x v="42"/>
    <x v="2"/>
    <n v="408775.34256000002"/>
    <n v="212525.78091999999"/>
    <n v="286204877.29896003"/>
    <n v="243390493.02682006"/>
    <n v="276418493.85822004"/>
    <n v="235015541.95325008"/>
    <n v="54036.03168"/>
    <n v="67384.532200000001"/>
    <n v="31120.674730000006"/>
    <n v="32189.54796999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1"/>
    <d v="2025-05-07T00:00:00"/>
    <x v="42"/>
    <x v="11"/>
  </r>
  <r>
    <n v="2025"/>
    <n v="3"/>
    <n v="1"/>
    <x v="16"/>
    <s v="AyA Agricola"/>
    <n v="30"/>
    <s v="624b60c58c9d8bfb6ff1886c2fd605d2adeb6ea4da576068201b6c6958ce93f4"/>
    <s v="5ee0b1f3d4f170289262539d5c2c0d24e2fb46189fbbd99a0a6b6a68b9dfe06a"/>
    <x v="11"/>
    <n v="0"/>
    <n v="0"/>
    <n v="15976.538"/>
    <n v="12161.6101"/>
    <n v="120.08969999999998"/>
    <n v="2313.2919300000008"/>
    <n v="1836.99152"/>
    <n v="35513.064329999987"/>
    <n v="35327673.869999997"/>
    <n v="32941908.920000002"/>
    <n v="139.161"/>
    <n v="134.065"/>
    <n v="0"/>
    <n v="0"/>
    <n v="120.08969999999999"/>
    <n v="393.79725999999999"/>
    <n v="616.56290999999999"/>
    <n v="451.68293"/>
    <n v="0"/>
    <n v="0"/>
    <n v="0"/>
    <n v="0"/>
    <n v="0"/>
    <n v="0"/>
    <s v="AyA Agricola"/>
    <s v="Daños Sin Autos"/>
    <s v="Agricola y de Animales"/>
    <x v="42"/>
    <x v="2"/>
    <n v="22498819.590630002"/>
    <n v="18341736.750830002"/>
    <n v="286204877.29896003"/>
    <n v="243390493.02682006"/>
    <n v="276418493.85822004"/>
    <n v="235015541.95325008"/>
    <n v="54036.03168"/>
    <n v="67384.532200000001"/>
    <n v="31120.674730000006"/>
    <n v="32189.547969999992"/>
    <n v="0"/>
    <n v="0"/>
    <m/>
    <m/>
    <m/>
    <m/>
    <m/>
    <m/>
    <m/>
    <m/>
    <m/>
    <m/>
    <m/>
    <m/>
    <m/>
    <m/>
    <m/>
    <n v="0"/>
    <m/>
    <n v="0"/>
    <m/>
    <n v="0"/>
    <m/>
    <n v="-94.808709681531639"/>
    <m/>
    <m/>
    <n v="0.38588398562012782"/>
    <n v="-69.504688783258686"/>
    <n v="36.503478225311724"/>
    <n v="19.477282537154235"/>
    <n v="87.184445956370325"/>
    <s v="Grandes"/>
    <n v="2024"/>
    <n v="1"/>
    <d v="2025-05-07T00:00:00"/>
    <x v="42"/>
    <x v="11"/>
  </r>
  <r>
    <n v="2025"/>
    <n v="3"/>
    <n v="15.1"/>
    <x v="69"/>
    <s v="AyA Agricola"/>
    <n v="15.1"/>
    <m/>
    <m/>
    <x v="76"/>
    <n v="-1688.46162"/>
    <n v="0"/>
    <n v="118264.8416"/>
    <n v="0"/>
    <n v="2992.83151"/>
    <n v="0"/>
    <n v="97671.407919999983"/>
    <n v="0"/>
    <n v="0"/>
    <n v="0"/>
    <n v="0"/>
    <n v="0"/>
    <n v="0"/>
    <n v="0"/>
    <n v="-254.33869000000001"/>
    <n v="0"/>
    <n v="4952.9575000000004"/>
    <n v="0"/>
    <n v="0"/>
    <n v="0"/>
    <n v="0"/>
    <n v="0"/>
    <n v="0"/>
    <n v="0"/>
    <s v="AyA Agricola"/>
    <s v="Daños Sin Autos"/>
    <s v="Agricola y de Animales"/>
    <x v="42"/>
    <x v="2"/>
    <n v="9874.2959800000008"/>
    <n v="0"/>
    <n v="286204877.29896003"/>
    <n v="243390493.02682006"/>
    <n v="276418493.85822004"/>
    <n v="235015541.95325008"/>
    <n v="54036.03168"/>
    <n v="67384.532200000001"/>
    <n v="31120.674730000006"/>
    <n v="32189.547969999992"/>
    <n v="9874.2959800000008"/>
    <n v="0"/>
    <n v="-3.1246958140801802"/>
    <m/>
    <m/>
    <m/>
    <n v="-17.099564601060298"/>
    <m/>
    <n v="-17.099564601060298"/>
    <m/>
    <n v="-5.8994858366312518E-4"/>
    <n v="-6.1083525795710403E-4"/>
    <m/>
    <m/>
    <m/>
    <m/>
    <m/>
    <n v="0"/>
    <m/>
    <n v="0"/>
    <m/>
    <n v="0"/>
    <m/>
    <m/>
    <n v="-177.25197153133988"/>
    <m/>
    <n v="9.6168593257232349"/>
    <m/>
    <m/>
    <n v="-5.1350872685663056"/>
    <m/>
    <s v="Resto"/>
    <n v="2024"/>
    <n v="1"/>
    <d v="2025-05-07T00:00:00"/>
    <x v="42"/>
    <x v="76"/>
  </r>
  <r>
    <n v="2025"/>
    <n v="3"/>
    <n v="5.0999999999999996"/>
    <x v="68"/>
    <s v="ISSSTE Invalidez (invalidez y vida)"/>
    <n v="5.0999999999999996"/>
    <m/>
    <m/>
    <x v="75"/>
    <n v="74372.272590000008"/>
    <n v="42426.576390000002"/>
    <n v="229825.11842000001"/>
    <n v="183632.69959"/>
    <n v="51710.822740000003"/>
    <n v="46762.891229999994"/>
    <n v="199879.75011999998"/>
    <n v="181451.12515000001"/>
    <n v="0"/>
    <n v="0"/>
    <n v="0"/>
    <n v="0"/>
    <n v="0"/>
    <n v="0"/>
    <n v="51710.822739999996"/>
    <n v="46762.891229999994"/>
    <n v="38143.004209999999"/>
    <n v="18666.92887"/>
    <n v="0"/>
    <n v="0"/>
    <n v="0"/>
    <n v="0"/>
    <n v="74372.272590000008"/>
    <n v="42426.576389999995"/>
    <s v="ISSSTE Invalidez (invalidez y vida)"/>
    <s v="Pensiones"/>
    <s v="Pensiones ISSSTE"/>
    <x v="49"/>
    <x v="2"/>
    <n v="9785954.1591599993"/>
    <n v="8372598.4910400007"/>
    <n v="286204877.29896003"/>
    <n v="243390493.02682006"/>
    <n v="276418493.85822004"/>
    <n v="235015541.95325008"/>
    <n v="74372.272590000008"/>
    <n v="42426.576390000002"/>
    <n v="51710.822740000003"/>
    <n v="46762.891229999994"/>
    <n v="9785954.1591599993"/>
    <n v="8372598.4910400007"/>
    <n v="100"/>
    <n v="100"/>
    <n v="31945.696200000006"/>
    <n v="75.296427188335784"/>
    <n v="0.75998999566521497"/>
    <n v="0.50673129059518529"/>
    <n v="0.75998999566521497"/>
    <n v="0.50673129059518529"/>
    <n v="2.5985676167325836E-2"/>
    <n v="2.6905678976800615E-2"/>
    <n v="1.7431484632937106E-2"/>
    <n v="1.8052668362860704E-2"/>
    <m/>
    <m/>
    <n v="100"/>
    <n v="0"/>
    <m/>
    <n v="0"/>
    <m/>
    <n v="31945.696200000013"/>
    <n v="75.296427188335798"/>
    <n v="10.580893053990081"/>
    <n v="69.529706353161743"/>
    <n v="110.22075125774717"/>
    <n v="100"/>
    <n v="10.580893053990081"/>
    <n v="104.33465234498426"/>
    <n v="135.57092266592599"/>
    <n v="250.51196988891721"/>
    <m/>
    <n v="2024"/>
    <n v="1"/>
    <d v="2025-05-07T00:00:00"/>
    <x v="49"/>
    <x v="75"/>
  </r>
  <r>
    <n v="2025"/>
    <n v="3"/>
    <n v="906"/>
    <x v="52"/>
    <s v="ISSSTE Invalidez (invalidez y vida)"/>
    <n v="256"/>
    <s v="51e8ea280b44e16934d4d611901f3d3afc41789840acdff81942c2f65009cd52"/>
    <s v="5ee0b1f3d4f170289262539d5c2c0d24e2fb46189fbbd99a0a6b6a68b9dfe06a"/>
    <x v="1"/>
    <n v="33422.190370000004"/>
    <n v="8527.4017199999998"/>
    <n v="76133.09345"/>
    <n v="59883.813220000004"/>
    <n v="11996.578360000001"/>
    <n v="9965.7765199999994"/>
    <n v="44170.089919999991"/>
    <n v="38115.663860000001"/>
    <n v="35327673.869999997"/>
    <n v="32941908.920000002"/>
    <n v="139.161"/>
    <n v="134.065"/>
    <n v="0"/>
    <n v="0"/>
    <n v="11996.57836"/>
    <n v="9965.7765199999994"/>
    <n v="7961.2170999999998"/>
    <n v="1495.46622"/>
    <n v="0"/>
    <n v="0"/>
    <n v="0"/>
    <n v="0"/>
    <n v="33422.190369999997"/>
    <n v="8527.4017199999998"/>
    <s v="ISSSTE Invalidez (invalidez y vida)"/>
    <s v="Pensiones"/>
    <s v="Pensiones ISSSTE"/>
    <x v="49"/>
    <x v="2"/>
    <n v="2157088.1196399997"/>
    <n v="2992374.75104"/>
    <n v="286204877.29896003"/>
    <n v="243390493.02682006"/>
    <n v="276418493.85822004"/>
    <n v="235015541.95325008"/>
    <n v="74372.272590000008"/>
    <n v="42426.576390000002"/>
    <n v="51710.822740000003"/>
    <n v="46762.891229999994"/>
    <n v="2157088.1196399997"/>
    <n v="2992374.75104"/>
    <n v="44.939046779234637"/>
    <n v="20.099198298757663"/>
    <n v="24894.788650000002"/>
    <n v="291.93873429947905"/>
    <n v="1.549412379851125"/>
    <n v="0.2849710490651714"/>
    <n v="1.549412379851125"/>
    <n v="0.2849710490651714"/>
    <n v="1.1677715168734984E-2"/>
    <n v="1.2091155661655128E-2"/>
    <n v="3.5035886627914981E-3"/>
    <n v="3.628441612468461E-3"/>
    <m/>
    <m/>
    <n v="44.939046779234623"/>
    <n v="0"/>
    <m/>
    <n v="0"/>
    <m/>
    <n v="24894.788649999995"/>
    <n v="291.93873429947894"/>
    <n v="20.377758179951666"/>
    <n v="35.89405190740645"/>
    <n v="116.86767959607747"/>
    <n v="23.199356970818911"/>
    <n v="20.377758179951645"/>
    <n v="432.35686594111098"/>
    <n v="150.68774295829718"/>
    <n v="666.39930656541344"/>
    <s v="Grandes"/>
    <n v="2024"/>
    <n v="1"/>
    <d v="2025-05-07T00:00:00"/>
    <x v="49"/>
    <x v="1"/>
  </r>
  <r>
    <n v="2025"/>
    <n v="3"/>
    <n v="902"/>
    <x v="49"/>
    <s v="ISSSTE Invalidez (invalidez y vida)"/>
    <n v="30"/>
    <s v="624b60c58c9d8bfb6ff1886c2fd605d2adeb6ea4da576068201b6c6958ce93f4"/>
    <s v="5ee0b1f3d4f170289262539d5c2c0d24e2fb46189fbbd99a0a6b6a68b9dfe06a"/>
    <x v="13"/>
    <n v="33685.839909999995"/>
    <n v="31455.01412"/>
    <n v="126405.62715"/>
    <n v="107660.56628"/>
    <n v="25892.181829999998"/>
    <n v="24070.496179999998"/>
    <n v="104152.00863000001"/>
    <n v="93341.757509999996"/>
    <n v="35327673.869999997"/>
    <n v="32941908.920000002"/>
    <n v="139.161"/>
    <n v="134.065"/>
    <n v="0"/>
    <n v="0"/>
    <n v="25892.181829999998"/>
    <n v="24070.496179999998"/>
    <n v="21970.983769999999"/>
    <n v="11294.17208"/>
    <n v="0"/>
    <n v="0"/>
    <n v="0"/>
    <n v="0"/>
    <n v="33685.839910000002"/>
    <n v="31455.014119999996"/>
    <s v="ISSSTE Invalidez (invalidez y vida)"/>
    <s v="Pensiones"/>
    <s v="Pensiones ISSSTE"/>
    <x v="49"/>
    <x v="2"/>
    <n v="3325731.3801100003"/>
    <n v="3307529.60757"/>
    <n v="286204877.29896003"/>
    <n v="243390493.02682006"/>
    <n v="276418493.85822004"/>
    <n v="235015541.95325008"/>
    <n v="74372.272590000008"/>
    <n v="42426.576390000002"/>
    <n v="51710.822740000003"/>
    <n v="46762.891229999994"/>
    <n v="3325731.3801100003"/>
    <n v="3307529.60757"/>
    <n v="45.293546555587369"/>
    <n v="74.13988305550383"/>
    <n v="2230.8257899999953"/>
    <n v="7.0921150487787354"/>
    <n v="1.0128851690026095"/>
    <n v="0.95101232194591301"/>
    <n v="1.0128851690026095"/>
    <n v="0.95101232194591301"/>
    <n v="1.1769834332631898E-2"/>
    <n v="1.218653623345407E-2"/>
    <n v="1.2923682321697692E-2"/>
    <n v="1.3384227212622862E-2"/>
    <m/>
    <m/>
    <n v="45.293546555587376"/>
    <n v="0"/>
    <m/>
    <n v="0"/>
    <m/>
    <n v="2230.8257900000062"/>
    <n v="7.0921150487787576"/>
    <n v="7.5681267073905323"/>
    <n v="76.863696731853295"/>
    <n v="76.523558654819638"/>
    <n v="50.071107861085238"/>
    <n v="7.5681267073905323"/>
    <n v="94.533814558277896"/>
    <n v="117.84716652221168"/>
    <n v="213.12315776226421"/>
    <s v="Grandes"/>
    <n v="2024"/>
    <n v="1"/>
    <d v="2025-05-07T00:00:00"/>
    <x v="49"/>
    <x v="13"/>
  </r>
  <r>
    <n v="2025"/>
    <n v="3"/>
    <n v="201.1"/>
    <x v="67"/>
    <s v="ISSSTE Invalidez (invalidez y vida)"/>
    <n v="201.1"/>
    <m/>
    <m/>
    <x v="74"/>
    <n v="74372.272590000008"/>
    <n v="42426.576390000002"/>
    <n v="229825.11842000001"/>
    <n v="183632.69959"/>
    <n v="51710.822740000003"/>
    <n v="46762.891229999994"/>
    <n v="199879.75011999998"/>
    <n v="181451.12515000001"/>
    <n v="0"/>
    <n v="0"/>
    <n v="0"/>
    <n v="0"/>
    <n v="0"/>
    <n v="0"/>
    <n v="51710.822739999996"/>
    <n v="46762.891229999994"/>
    <n v="38143.004209999999"/>
    <n v="18666.92887"/>
    <n v="0"/>
    <n v="0"/>
    <n v="0"/>
    <n v="0"/>
    <n v="74372.272590000008"/>
    <n v="42426.576389999995"/>
    <s v="ISSSTE Invalidez (invalidez y vida)"/>
    <s v="Pensiones"/>
    <s v="Pensiones ISSSTE"/>
    <x v="49"/>
    <x v="2"/>
    <n v="9785954.1591599993"/>
    <n v="8372598.4910400007"/>
    <n v="286204877.29896003"/>
    <n v="243390493.02682006"/>
    <n v="276418493.85822004"/>
    <n v="235015541.95325008"/>
    <n v="74372.272590000008"/>
    <n v="42426.576390000002"/>
    <n v="51710.822740000003"/>
    <n v="46762.891229999994"/>
    <n v="9785954.1591599993"/>
    <n v="8372598.4910400007"/>
    <n v="100"/>
    <n v="100"/>
    <n v="31945.696200000006"/>
    <n v="75.296427188335784"/>
    <n v="0.75998999566521497"/>
    <n v="0.50673129059518529"/>
    <n v="0.75998999566521497"/>
    <n v="0.50673129059518529"/>
    <n v="2.5985676167325836E-2"/>
    <n v="2.6905678976800615E-2"/>
    <n v="1.7431484632937106E-2"/>
    <n v="1.8052668362860704E-2"/>
    <m/>
    <m/>
    <n v="100"/>
    <n v="0"/>
    <m/>
    <n v="0"/>
    <m/>
    <n v="31945.696200000013"/>
    <n v="75.296427188335798"/>
    <n v="10.580893053990081"/>
    <n v="69.529706353161743"/>
    <n v="110.22075125774717"/>
    <n v="100"/>
    <n v="10.580893053990081"/>
    <n v="104.33465234498426"/>
    <n v="135.57092266592599"/>
    <n v="250.51196988891721"/>
    <m/>
    <n v="2024"/>
    <n v="1"/>
    <d v="2025-05-07T00:00:00"/>
    <x v="49"/>
    <x v="74"/>
  </r>
  <r>
    <n v="2025"/>
    <n v="3"/>
    <n v="905"/>
    <x v="48"/>
    <s v="ISSSTE Invalidez (invalidez y vida)"/>
    <n v="51"/>
    <s v="031b4af5197ec30a926f48cf40e11a7dbc470048a21e4003b7a3c07c5dab1baa"/>
    <s v="5ee0b1f3d4f170289262539d5c2c0d24e2fb46189fbbd99a0a6b6a68b9dfe06a"/>
    <x v="25"/>
    <n v="7264.2423099999996"/>
    <n v="2444.1605499999996"/>
    <n v="27286.397819999998"/>
    <n v="16088.320089999997"/>
    <n v="13822.062550000002"/>
    <n v="12726.61853"/>
    <n v="51557.651569999987"/>
    <n v="49993.703780000003"/>
    <n v="35327673.869999997"/>
    <n v="32941908.920000002"/>
    <n v="139.161"/>
    <n v="134.065"/>
    <n v="0"/>
    <n v="0"/>
    <n v="13822.062550000001"/>
    <n v="12726.61853"/>
    <n v="8210.8033400000004"/>
    <n v="5877.2905700000001"/>
    <n v="0"/>
    <n v="0"/>
    <n v="0"/>
    <n v="0"/>
    <n v="7264.2423099999996"/>
    <n v="2444.1605499999996"/>
    <s v="ISSSTE Invalidez (invalidez y vida)"/>
    <s v="Pensiones"/>
    <s v="Pensiones ISSSTE"/>
    <x v="49"/>
    <x v="2"/>
    <n v="4303134.6594099998"/>
    <n v="2072694.13243"/>
    <n v="286204877.29896003"/>
    <n v="243390493.02682006"/>
    <n v="276418493.85822004"/>
    <n v="235015541.95325008"/>
    <n v="74372.272590000008"/>
    <n v="42426.576390000002"/>
    <n v="51710.822740000003"/>
    <n v="46762.891229999994"/>
    <n v="4303134.6594099998"/>
    <n v="2072694.13243"/>
    <n v="9.7674066651779849"/>
    <n v="5.7609186457385029"/>
    <n v="4820.08176"/>
    <n v="197.20806638500079"/>
    <n v="0.16881280473328239"/>
    <n v="0.11792191195786794"/>
    <n v="0.16881280473328239"/>
    <n v="0.11792191195786794"/>
    <n v="2.5381266659589507E-3"/>
    <n v="2.6279870816914149E-3"/>
    <n v="1.0042136484479157E-3"/>
    <n v="1.0399995377693781E-3"/>
    <m/>
    <m/>
    <n v="9.7674066651779849"/>
    <n v="0"/>
    <m/>
    <n v="0"/>
    <m/>
    <n v="4820.08176"/>
    <n v="197.20806638500079"/>
    <n v="8.6075025932281335"/>
    <n v="190.27535096086302"/>
    <n v="520.69486720092925"/>
    <n v="26.729535168095843"/>
    <n v="8.6075025932281335"/>
    <n v="39.703886377698709"/>
    <n v="168.33995381017127"/>
    <n v="216.53886903195939"/>
    <s v="Grandes"/>
    <n v="2024"/>
    <n v="1"/>
    <d v="2025-05-07T00:00:00"/>
    <x v="49"/>
    <x v="25"/>
  </r>
  <r>
    <n v="2025"/>
    <n v="3"/>
    <n v="39"/>
    <x v="20"/>
    <s v="RC Viajero"/>
    <n v="27"/>
    <s v="670671cd97404156226e507973f2ab8330d3022ca96e0c93bdbdb320c41adcaf"/>
    <s v="5ee0b1f3d4f170289262539d5c2c0d24e2fb46189fbbd99a0a6b6a68b9dfe06a"/>
    <x v="24"/>
    <n v="2532.13465"/>
    <n v="3458.1101800000001"/>
    <n v="12241.972589999999"/>
    <n v="10484.46377"/>
    <n v="266.94653"/>
    <n v="-17.019409999999993"/>
    <n v="397.85566000000017"/>
    <n v="-646.27617000000009"/>
    <n v="35327673.869999997"/>
    <n v="32941908.920000002"/>
    <n v="139.161"/>
    <n v="134.065"/>
    <n v="257.73417999999998"/>
    <n v="0"/>
    <n v="213.39986999999999"/>
    <n v="-52.992669999999997"/>
    <n v="383.44824"/>
    <n v="221.65803"/>
    <n v="0"/>
    <n v="0"/>
    <n v="0"/>
    <n v="0"/>
    <n v="0"/>
    <n v="0"/>
    <s v="RC Viajero"/>
    <s v="Daños Sin Autos"/>
    <s v="Responsabilidad Civil y Riesgos Profesionales"/>
    <x v="32"/>
    <x v="2"/>
    <n v="9815016.0217700005"/>
    <n v="7956382.9574300004"/>
    <n v="286204877.29896003"/>
    <n v="243390493.02682006"/>
    <n v="276418493.85822004"/>
    <n v="235015541.95325008"/>
    <n v="99209.677110000004"/>
    <n v="80966.128939999966"/>
    <n v="7650.9299399999982"/>
    <n v="43347.029840000003"/>
    <n v="634298.42174999998"/>
    <n v="538409.96871000004"/>
    <n v="2.5523061094055"/>
    <n v="4.2710578179705694"/>
    <n v="-925.97553000000016"/>
    <n v="-26.77692386307946"/>
    <n v="0.39920242005552486"/>
    <n v="0.64228197488345873"/>
    <n v="2.5798578875303405E-2"/>
    <n v="4.3463345071527423E-2"/>
    <n v="8.8472798713175565E-4"/>
    <n v="9.1605109870064518E-4"/>
    <n v="1.4208074181512663E-3"/>
    <n v="1.4714389317655836E-3"/>
    <m/>
    <m/>
    <m/>
    <n v="0"/>
    <m/>
    <n v="0"/>
    <m/>
    <n v="0"/>
    <m/>
    <n v="-1668.482867502458"/>
    <n v="10.542351292416461"/>
    <n v="-0.49215927527213704"/>
    <n v="3.4890729897338475"/>
    <n v="-502.69695790002658"/>
    <n v="72.990908563068984"/>
    <n v="55.652848999906738"/>
    <n v="-23.907399158965724"/>
    <s v="Medianas"/>
    <n v="2024"/>
    <n v="1"/>
    <d v="2025-05-07T00:00:00"/>
    <x v="32"/>
    <x v="24"/>
  </r>
  <r>
    <n v="2025"/>
    <n v="3"/>
    <n v="1"/>
    <x v="16"/>
    <s v="RC Viajero"/>
    <n v="30"/>
    <s v="624b60c58c9d8bfb6ff1886c2fd605d2adeb6ea4da576068201b6c6958ce93f4"/>
    <s v="5ee0b1f3d4f170289262539d5c2c0d24e2fb46189fbbd99a0a6b6a68b9dfe06a"/>
    <x v="1"/>
    <n v="19355.26973"/>
    <n v="19955.73186"/>
    <n v="85608.948059999995"/>
    <n v="71274.119959999996"/>
    <n v="5463.9918799999978"/>
    <n v="42491.30906"/>
    <n v="42494.511130000006"/>
    <n v="84904.274810000003"/>
    <n v="35327673.869999997"/>
    <n v="32941908.920000002"/>
    <n v="139.161"/>
    <n v="134.065"/>
    <n v="0"/>
    <n v="0"/>
    <n v="5463.9918799999996"/>
    <n v="29058.109059999999"/>
    <n v="23474.71427"/>
    <n v="14727.101939999999"/>
    <n v="0"/>
    <n v="0"/>
    <n v="0"/>
    <n v="0"/>
    <n v="0"/>
    <n v="0"/>
    <s v="RC Viajero"/>
    <s v="Daños Sin Autos"/>
    <s v="Responsabilidad Civil y Riesgos Profesionales"/>
    <x v="32"/>
    <x v="2"/>
    <n v="22498819.590630002"/>
    <n v="18341736.750830002"/>
    <n v="286204877.29896003"/>
    <n v="243390493.02682006"/>
    <n v="276418493.85822004"/>
    <n v="235015541.95325008"/>
    <n v="99209.677110000004"/>
    <n v="80966.128939999966"/>
    <n v="7650.9299399999982"/>
    <n v="43347.029840000003"/>
    <n v="166017.39053"/>
    <n v="154261.13586000001"/>
    <n v="19.509457437846102"/>
    <n v="24.647012425144119"/>
    <n v="-600.46212999999989"/>
    <n v="-3.0089707268696531"/>
    <n v="11.658579663377148"/>
    <n v="12.936331467253595"/>
    <n v="8.60279342746533E-2"/>
    <n v="0.10879957624022144"/>
    <n v="6.7627323170255174E-3"/>
    <n v="7.0021616353671554E-3"/>
    <n v="8.1990597133968605E-3"/>
    <n v="8.4912392151365243E-3"/>
    <m/>
    <m/>
    <m/>
    <n v="0"/>
    <m/>
    <n v="0"/>
    <m/>
    <n v="0"/>
    <m/>
    <n v="-87.140918929363778"/>
    <n v="28.229996048729816"/>
    <n v="212.92784127437159"/>
    <n v="71.416049066579205"/>
    <n v="-81.196326750932784"/>
    <n v="59.398056492301322"/>
    <n v="23.2760740648623"/>
    <n v="197.31043608162869"/>
    <s v="Grandes"/>
    <n v="2024"/>
    <n v="1"/>
    <d v="2025-05-07T00:00:00"/>
    <x v="32"/>
    <x v="1"/>
  </r>
  <r>
    <n v="2025"/>
    <n v="3"/>
    <n v="22"/>
    <x v="35"/>
    <s v="RC Viajero"/>
    <n v="16"/>
    <s v="b17ef6d19c7a5b1ee83b907c595526dcb1eb06db8227d650d5dda0a9f4ce8cd9"/>
    <s v="5ee0b1f3d4f170289262539d5c2c0d24e2fb46189fbbd99a0a6b6a68b9dfe06a"/>
    <x v="8"/>
    <n v="1467.7360000000001"/>
    <n v="2319.5537100000001"/>
    <n v="6857.8298299999997"/>
    <n v="13148.33581"/>
    <n v="1430.9088999999999"/>
    <n v="1504.2270100000001"/>
    <n v="9457.9808900000007"/>
    <n v="7145.1638000000021"/>
    <n v="35327673.869999997"/>
    <n v="32941908.920000002"/>
    <n v="139.161"/>
    <n v="134.065"/>
    <n v="0"/>
    <n v="0"/>
    <n v="1430.9088999999999"/>
    <n v="1504.2270100000001"/>
    <n v="1556.1569999999999"/>
    <n v="2483.47847"/>
    <n v="0"/>
    <n v="0"/>
    <n v="0"/>
    <n v="0"/>
    <n v="0"/>
    <n v="0"/>
    <s v="RC Viajero"/>
    <s v="Daños Sin Autos"/>
    <s v="Responsabilidad Civil y Riesgos Profesionales"/>
    <x v="32"/>
    <x v="2"/>
    <n v="9409393.7623899989"/>
    <n v="7962644.3306700001"/>
    <n v="286204877.29896003"/>
    <n v="243390493.02682006"/>
    <n v="276418493.85822004"/>
    <n v="235015541.95325008"/>
    <n v="99209.677110000004"/>
    <n v="80966.128939999966"/>
    <n v="7650.9299399999982"/>
    <n v="43347.029840000003"/>
    <n v="726018.65625"/>
    <n v="518876.02387000003"/>
    <n v="1.479428260181342"/>
    <n v="2.8648445224779215"/>
    <n v="-851.81771000000003"/>
    <n v="-36.723344940350614"/>
    <n v="0.20216229808488481"/>
    <n v="0.44703428242834842"/>
    <n v="1.5598624492330664E-2"/>
    <n v="2.9130444782842966E-2"/>
    <n v="5.1282703979459165E-4"/>
    <n v="5.3098328534878275E-4"/>
    <n v="9.5301738418533883E-4"/>
    <n v="9.8697885710954882E-4"/>
    <m/>
    <m/>
    <m/>
    <n v="0"/>
    <m/>
    <n v="0"/>
    <m/>
    <n v="0"/>
    <m/>
    <n v="-4.8741386448046935"/>
    <n v="97.490890732393282"/>
    <n v="64.84984605077328"/>
    <n v="18.702418022664581"/>
    <n v="-4.8741386448046935"/>
    <n v="-37.339621873186601"/>
    <n v="91.951448343579727"/>
    <n v="60.569359797993336"/>
    <s v="Medianas"/>
    <n v="2024"/>
    <n v="1"/>
    <d v="2025-05-07T00:00:00"/>
    <x v="32"/>
    <x v="8"/>
  </r>
  <r>
    <n v="2025"/>
    <n v="3"/>
    <n v="43"/>
    <x v="26"/>
    <s v="RC Viajero"/>
    <n v="31"/>
    <s v="eb1e33e8a81b697b75855af6bfcdbcbf7cbbde9f94962ceaec1ed8af21f5a50f"/>
    <s v="5ee0b1f3d4f170289262539d5c2c0d24e2fb46189fbbd99a0a6b6a68b9dfe06a"/>
    <x v="19"/>
    <n v="6797.5784299999996"/>
    <n v="0"/>
    <n v="6935.8249699999997"/>
    <n v="0"/>
    <n v="0"/>
    <n v="0"/>
    <n v="0"/>
    <n v="0"/>
    <n v="35327673.869999997"/>
    <n v="32941908.920000002"/>
    <n v="139.161"/>
    <n v="134.065"/>
    <n v="0"/>
    <n v="0"/>
    <n v="0"/>
    <n v="0"/>
    <n v="2930.35502"/>
    <n v="9.5400000000000013E-2"/>
    <n v="0"/>
    <n v="0"/>
    <n v="0"/>
    <n v="0"/>
    <n v="0"/>
    <n v="0"/>
    <s v="RC Viajero"/>
    <s v="Daños Sin Autos"/>
    <s v="Responsabilidad Civil y Riesgos Profesionales"/>
    <x v="32"/>
    <x v="2"/>
    <n v="33699803.03413"/>
    <n v="29454782.112069998"/>
    <n v="286204877.29896003"/>
    <n v="243390493.02682006"/>
    <n v="276418493.85822004"/>
    <n v="235015541.95325008"/>
    <n v="99209.677110000004"/>
    <n v="80966.128939999966"/>
    <n v="7650.9299399999982"/>
    <n v="43347.029840000003"/>
    <n v="177210.82113"/>
    <n v="121484.07822"/>
    <n v="6.8517292143417592"/>
    <m/>
    <m/>
    <m/>
    <n v="3.835870962424675"/>
    <m/>
    <n v="2.0170973768350059E-2"/>
    <m/>
    <n v="2.3750742804076945E-3"/>
    <n v="2.4591619522703135E-3"/>
    <m/>
    <m/>
    <m/>
    <m/>
    <m/>
    <n v="0"/>
    <m/>
    <n v="0"/>
    <m/>
    <n v="0"/>
    <m/>
    <m/>
    <m/>
    <m/>
    <m/>
    <m/>
    <n v="3071550.9643605868"/>
    <m/>
    <m/>
    <s v="Grandes"/>
    <n v="2024"/>
    <n v="1"/>
    <d v="2025-05-07T00:00:00"/>
    <x v="32"/>
    <x v="19"/>
  </r>
  <r>
    <n v="2025"/>
    <n v="3"/>
    <n v="10"/>
    <x v="62"/>
    <s v="RC Viajero"/>
    <n v="10"/>
    <s v="4a44dc15364204a80fe80e9039455cc1608281820fe2b24f1e5233ade6af1dd5"/>
    <s v="5ee0b1f3d4f170289262539d5c2c0d24e2fb46189fbbd99a0a6b6a68b9dfe06a"/>
    <x v="28"/>
    <n v="552.16458"/>
    <n v="378.97240000000005"/>
    <n v="3478.22759"/>
    <n v="1613.3225199999997"/>
    <n v="-13.5"/>
    <n v="38.554080000000006"/>
    <n v="49.494329999999998"/>
    <n v="-378.85485"/>
    <n v="35327673.869999997"/>
    <n v="32941908.920000002"/>
    <n v="139.161"/>
    <n v="134.065"/>
    <n v="0"/>
    <n v="0"/>
    <n v="-13.5"/>
    <n v="38.554079999999999"/>
    <n v="1730.5916000000002"/>
    <n v="711.48185999999998"/>
    <n v="0"/>
    <n v="0"/>
    <n v="0"/>
    <n v="0"/>
    <n v="0"/>
    <n v="0"/>
    <s v="RC Viajero"/>
    <s v="Daños Sin Autos"/>
    <s v="Responsabilidad Civil y Riesgos Profesionales"/>
    <x v="32"/>
    <x v="2"/>
    <n v="1657972.1827799999"/>
    <n v="1600535.0540100001"/>
    <n v="286204877.29896003"/>
    <n v="243390493.02682006"/>
    <n v="276418493.85822004"/>
    <n v="235015541.95325008"/>
    <n v="99209.677110000004"/>
    <n v="80966.128939999966"/>
    <n v="7650.9299399999982"/>
    <n v="43347.029840000003"/>
    <n v="92858.96617"/>
    <n v="85827.591069999995"/>
    <n v="0.55656322657696022"/>
    <n v="0.46806288624819636"/>
    <n v="173.19217999999995"/>
    <n v="45.700473174299752"/>
    <n v="0.59462710255586293"/>
    <n v="0.44155078253438867"/>
    <n v="3.3303609417267767E-2"/>
    <n v="2.3677856917317615E-2"/>
    <n v="1.9292633487277274E-4"/>
    <n v="1.9975674286222509E-4"/>
    <n v="1.5570550652454604E-4"/>
    <n v="1.6125418636159231E-4"/>
    <m/>
    <m/>
    <m/>
    <n v="0"/>
    <m/>
    <n v="0"/>
    <m/>
    <n v="0"/>
    <m/>
    <n v="-135.01574930591002"/>
    <n v="-2.4449232147415181"/>
    <n v="10.173321328941105"/>
    <n v="-0.17644913893957317"/>
    <n v="-135.01574930591005"/>
    <n v="143.23762801204802"/>
    <n v="-0.78008006048336298"/>
    <n v="5.4188423018964951"/>
    <s v="Medianas"/>
    <n v="2024"/>
    <n v="1"/>
    <d v="2025-05-07T00:00:00"/>
    <x v="32"/>
    <x v="28"/>
  </r>
  <r>
    <n v="2025"/>
    <n v="3"/>
    <n v="13"/>
    <x v="37"/>
    <s v="RC Viajero"/>
    <n v="13"/>
    <s v="3fdba35f04dc8c462986c992bcf875546257113072a909c162f7e470e581e278"/>
    <s v="5ee0b1f3d4f170289262539d5c2c0d24e2fb46189fbbd99a0a6b6a68b9dfe06a"/>
    <x v="12"/>
    <n v="425.47854999999998"/>
    <n v="287.83154999999999"/>
    <n v="704.07333999999992"/>
    <n v="467.79301000000004"/>
    <n v="3.3491399999999998"/>
    <n v="0"/>
    <n v="263.65341999999998"/>
    <n v="3.0926"/>
    <n v="35327673.869999997"/>
    <n v="32941908.920000002"/>
    <n v="139.161"/>
    <n v="134.065"/>
    <n v="0"/>
    <n v="0"/>
    <n v="1.00475"/>
    <n v="0"/>
    <n v="69.181939999999997"/>
    <n v="49.598279999999995"/>
    <n v="0"/>
    <n v="0"/>
    <n v="0"/>
    <n v="0"/>
    <n v="0"/>
    <n v="0"/>
    <s v="RC Viajero"/>
    <s v="Daños Sin Autos"/>
    <s v="Responsabilidad Civil y Riesgos Profesionales"/>
    <x v="32"/>
    <x v="2"/>
    <n v="380253.94800999999"/>
    <n v="509825.93995999999"/>
    <n v="286204877.29896003"/>
    <n v="243390493.02682006"/>
    <n v="276418493.85822004"/>
    <n v="235015541.95325008"/>
    <n v="99209.677110000004"/>
    <n v="80966.128939999966"/>
    <n v="7650.9299399999982"/>
    <n v="43347.029840000003"/>
    <n v="25991.396909999999"/>
    <n v="49067.893400000001"/>
    <n v="0.42886799190793173"/>
    <n v="0.35549624734226559"/>
    <n v="137.64699999999999"/>
    <n v="47.822068150624908"/>
    <n v="1.6369976245343711"/>
    <n v="0.58659854755451957"/>
    <n v="0.11189326296983265"/>
    <n v="5.6456827210985529E-2"/>
    <n v="1.4866222896528747E-4"/>
    <n v="1.5392550044724413E-4"/>
    <n v="1.1825915894269658E-4"/>
    <n v="1.2247341074032297E-4"/>
    <m/>
    <m/>
    <m/>
    <n v="0"/>
    <m/>
    <n v="0"/>
    <m/>
    <n v="0"/>
    <m/>
    <m/>
    <n v="0.78714661408900644"/>
    <m/>
    <n v="4.3774286606524604E-2"/>
    <m/>
    <n v="39.484554706332567"/>
    <n v="1.4523298999710041"/>
    <m/>
    <s v="Medianas"/>
    <n v="2024"/>
    <n v="1"/>
    <d v="2025-05-07T00:00:00"/>
    <x v="32"/>
    <x v="12"/>
  </r>
  <r>
    <n v="2025"/>
    <n v="3"/>
    <n v="15.1"/>
    <x v="69"/>
    <s v="RC Viajero"/>
    <n v="15.1"/>
    <m/>
    <m/>
    <x v="76"/>
    <n v="14269.399010000001"/>
    <n v="23531.210329999998"/>
    <n v="61263.901460000008"/>
    <n v="71527.332820000011"/>
    <n v="3162.3051399999995"/>
    <n v="1187.7039999999997"/>
    <n v="17927.900740000001"/>
    <n v="678.13412000000699"/>
    <n v="0"/>
    <n v="0"/>
    <n v="0"/>
    <n v="0"/>
    <n v="257.73417999999998"/>
    <n v="0"/>
    <n v="2988.8937599999999"/>
    <n v="720.72517999999991"/>
    <n v="11445.566049999999"/>
    <n v="14194.380069999999"/>
    <n v="0"/>
    <n v="0"/>
    <n v="0"/>
    <n v="0"/>
    <n v="0"/>
    <n v="0"/>
    <s v="RC Viajero"/>
    <s v="Daños Sin Autos"/>
    <s v="Responsabilidad Civil y Riesgos Profesionales"/>
    <x v="32"/>
    <x v="2"/>
    <n v="39935740.686159998"/>
    <n v="36755808.78785"/>
    <n v="286204877.29896003"/>
    <n v="243390493.02682006"/>
    <n v="276418493.85822004"/>
    <n v="235015541.95325008"/>
    <n v="99209.677110000004"/>
    <n v="80966.128939999966"/>
    <n v="7650.9299399999982"/>
    <n v="43347.029840000003"/>
    <n v="3223315.7021900001"/>
    <n v="3013808.4223600002"/>
    <n v="14.383071718073047"/>
    <n v="29.063029983115317"/>
    <n v="-9261.8113199999971"/>
    <n v="-39.359689493710789"/>
    <n v="0.44269318702803517"/>
    <n v="0.78077989813213111"/>
    <n v="3.5730898600674153E-2"/>
    <n v="6.4020385092922988E-2"/>
    <n v="4.9857288054160811E-3"/>
    <n v="5.1622446858852469E-3"/>
    <n v="9.6680893478477033E-3"/>
    <n v="1.0012618797220181E-2"/>
    <m/>
    <m/>
    <m/>
    <n v="0"/>
    <m/>
    <n v="0"/>
    <m/>
    <n v="0"/>
    <m/>
    <n v="166.25364063773466"/>
    <n v="22.161445886991139"/>
    <n v="5.0473561850143893"/>
    <n v="41.332297704976767"/>
    <n v="314.70644330755874"/>
    <n v="-19.365509493504774"/>
    <n v="26.113988132548499"/>
    <n v="5.0775389727886857"/>
    <s v="Resto"/>
    <n v="2024"/>
    <n v="1"/>
    <d v="2025-05-07T00:00:00"/>
    <x v="32"/>
    <x v="76"/>
  </r>
  <r>
    <n v="2025"/>
    <n v="3"/>
    <n v="5.0999999999999996"/>
    <x v="68"/>
    <s v="RC Viajero"/>
    <n v="5.0999999999999996"/>
    <m/>
    <m/>
    <x v="75"/>
    <n v="84676.880969999998"/>
    <n v="57377.761640000004"/>
    <n v="276168.01393999998"/>
    <n v="246911.96283999999"/>
    <n v="4645.1661099999965"/>
    <n v="42014.711920000002"/>
    <n v="45235.868719999999"/>
    <n v="89597.333799999993"/>
    <n v="0"/>
    <n v="0"/>
    <n v="0"/>
    <n v="0"/>
    <n v="0"/>
    <n v="0"/>
    <n v="-2423.299500000001"/>
    <n v="29031.240159999998"/>
    <n v="69429.459210000001"/>
    <n v="57873.843370000002"/>
    <n v="0"/>
    <n v="0"/>
    <n v="0"/>
    <n v="0"/>
    <n v="0"/>
    <n v="0"/>
    <s v="RC Viajero"/>
    <s v="Daños Sin Autos"/>
    <s v="Responsabilidad Civil y Riesgos Profesionales"/>
    <x v="32"/>
    <x v="2"/>
    <n v="84010233.842820004"/>
    <n v="66617841.682839997"/>
    <n v="286204877.29896003"/>
    <n v="243390493.02682006"/>
    <n v="276418493.85822004"/>
    <n v="235015541.95325008"/>
    <n v="99209.677110000004"/>
    <n v="80966.128939999966"/>
    <n v="7650.9299399999982"/>
    <n v="43347.029840000003"/>
    <n v="1151381.0142599999"/>
    <n v="811186.75758999994"/>
    <n v="85.351432881001529"/>
    <n v="70.866376336850507"/>
    <n v="27299.119329999994"/>
    <n v="47.577874336193759"/>
    <n v="7.3543753042013105"/>
    <n v="7.0733109364934403"/>
    <n v="0.10079353085533278"/>
    <n v="8.6129721694030603E-2"/>
    <n v="2.9586106906748958E-2"/>
    <n v="3.0633580187811992E-2"/>
    <n v="2.357436435846216E-2"/>
    <n v="2.4414454109343006E-2"/>
    <m/>
    <m/>
    <m/>
    <n v="0"/>
    <m/>
    <n v="0"/>
    <m/>
    <n v="0"/>
    <m/>
    <n v="-88.943953444581908"/>
    <n v="5.4857548563293479"/>
    <n v="73.224731532068176"/>
    <n v="60.713745210428591"/>
    <n v="-108.34721316293916"/>
    <n v="19.966905888939234"/>
    <n v="-3.4903044436373349"/>
    <n v="50.162972544258032"/>
    <m/>
    <n v="2024"/>
    <n v="1"/>
    <d v="2025-05-07T00:00:00"/>
    <x v="32"/>
    <x v="75"/>
  </r>
  <r>
    <n v="2025"/>
    <n v="3"/>
    <n v="61"/>
    <x v="46"/>
    <s v="RC Viajer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845.33435999999995"/>
    <n v="192.38873999999998"/>
    <n v="89.558869999999999"/>
    <n v="38.890550000000005"/>
    <n v="0"/>
    <n v="0"/>
    <n v="0"/>
    <n v="0"/>
    <n v="0"/>
    <n v="0"/>
    <s v="RC Viajero"/>
    <s v="Daños Sin Autos"/>
    <s v="Responsabilidad Civil y Riesgos Profesionales"/>
    <x v="32"/>
    <x v="2"/>
    <n v="0"/>
    <n v="0"/>
    <n v="286204877.29896003"/>
    <n v="243390493.02682006"/>
    <n v="276418493.85822004"/>
    <n v="235015541.95325008"/>
    <n v="99209.677110000004"/>
    <n v="80966.128939999966"/>
    <n v="7650.9299399999982"/>
    <n v="43347.0298400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39.38868771633935"/>
    <n v="130.28440070916969"/>
    <n v="943.88680875495629"/>
    <n v="494.69277240872128"/>
    <m/>
    <n v="2024"/>
    <n v="1"/>
    <d v="2025-05-07T00:00:00"/>
    <x v="32"/>
    <x v="69"/>
  </r>
  <r>
    <n v="2025"/>
    <n v="3"/>
    <n v="201.1"/>
    <x v="67"/>
    <s v="RC Viajero"/>
    <n v="201.1"/>
    <m/>
    <m/>
    <x v="74"/>
    <n v="99209.677110000004"/>
    <n v="80966.128939999995"/>
    <n v="338192.0392"/>
    <n v="319225.61093000008"/>
    <n v="7650.9299399999982"/>
    <n v="43347.029840000003"/>
    <n v="63068.500699999997"/>
    <n v="90349.566619999998"/>
    <n v="0"/>
    <n v="0"/>
    <n v="0"/>
    <n v="0"/>
    <n v="257.73417999999998"/>
    <n v="0"/>
    <n v="409.05294999999933"/>
    <n v="29896.579259999995"/>
    <n v="81040.523689999987"/>
    <n v="72191.318090000015"/>
    <n v="0"/>
    <n v="0"/>
    <n v="0"/>
    <n v="0"/>
    <n v="0"/>
    <n v="0"/>
    <s v="RC Viajero"/>
    <s v="Daños Sin Autos"/>
    <s v="Responsabilidad Civil y Riesgos Profesionales"/>
    <x v="32"/>
    <x v="2"/>
    <n v="125759192.59499003"/>
    <n v="104898016.91913998"/>
    <n v="286204877.29896003"/>
    <n v="243390493.02682006"/>
    <n v="276418493.85822004"/>
    <n v="235015541.95325008"/>
    <n v="99209.677110000004"/>
    <n v="80966.128939999966"/>
    <n v="7650.9299399999982"/>
    <n v="43347.029840000003"/>
    <n v="4565815.1071999995"/>
    <n v="3864315.4817700004"/>
    <n v="100"/>
    <n v="100.00000000000004"/>
    <n v="18243.548170000009"/>
    <n v="22.532321118525257"/>
    <n v="2.1728798643982028"/>
    <n v="2.0952256440231039"/>
    <n v="7.888860850872885E-2"/>
    <n v="7.7185566818114643E-2"/>
    <n v="3.466386668399396E-2"/>
    <n v="3.5891114131056077E-2"/>
    <n v="3.3265937355687121E-2"/>
    <n v="3.4451393412996488E-2"/>
    <m/>
    <m/>
    <m/>
    <n v="0"/>
    <m/>
    <n v="0"/>
    <m/>
    <n v="0"/>
    <m/>
    <n v="-82.349586653939937"/>
    <n v="7.7118786824766419"/>
    <n v="53.537238852214799"/>
    <n v="100"/>
    <n v="-98.631773399750486"/>
    <n v="12.257991451226546"/>
    <n v="0.50475111879178847"/>
    <n v="41.412984346300895"/>
    <m/>
    <n v="2024"/>
    <n v="1"/>
    <d v="2025-05-07T00:00:00"/>
    <x v="32"/>
    <x v="74"/>
  </r>
  <r>
    <n v="2025"/>
    <n v="3"/>
    <n v="27"/>
    <x v="32"/>
    <s v="RC Viajero"/>
    <n v="21"/>
    <s v="6f4b6612125fb3a0daecd2799dfd6c9c299424fd920f9b308110a2c1fbd8f443"/>
    <s v="5ee0b1f3d4f170289262539d5c2c0d24e2fb46189fbbd99a0a6b6a68b9dfe06a"/>
    <x v="3"/>
    <n v="3214.6263100000001"/>
    <n v="2915.7457799999997"/>
    <n v="10808.43146"/>
    <n v="9754.0575399999998"/>
    <n v="253.37684999999996"/>
    <n v="-241.92911000000004"/>
    <n v="-51.748940000000047"/>
    <n v="-114.38528999999991"/>
    <n v="35327673.869999997"/>
    <n v="32941908.920000002"/>
    <n v="139.161"/>
    <n v="134.065"/>
    <n v="0"/>
    <n v="0"/>
    <n v="253.37685000000002"/>
    <n v="-241.92910999999998"/>
    <n v="3214.6263100000001"/>
    <n v="2915.7457799999997"/>
    <n v="0"/>
    <n v="0"/>
    <n v="0"/>
    <n v="0"/>
    <n v="0"/>
    <n v="0"/>
    <s v="RC Viajero"/>
    <s v="Daños Sin Autos"/>
    <s v="Responsabilidad Civil y Riesgos Profesionales"/>
    <x v="32"/>
    <x v="2"/>
    <n v="3901951.9240700002"/>
    <n v="3037839.4733099998"/>
    <n v="286204877.29896003"/>
    <n v="243390493.02682006"/>
    <n v="276418493.85822004"/>
    <n v="235015541.95325008"/>
    <n v="99209.677110000004"/>
    <n v="80966.128939999966"/>
    <n v="7650.9299399999982"/>
    <n v="43347.029840000003"/>
    <n v="104964.77392000001"/>
    <n v="88486.525170000008"/>
    <n v="3.2402346259384975"/>
    <n v="3.6011920270520976"/>
    <n v="298.88053000000036"/>
    <n v="10.250568895618883"/>
    <n v="3.0625763196041951"/>
    <n v="3.2951297097476471"/>
    <n v="8.2385082455012082E-2"/>
    <n v="9.5980903718491481E-2"/>
    <n v="1.1231906109839315E-3"/>
    <n v="1.1629563077095845E-3"/>
    <n v="1.1979702837771496E-3"/>
    <n v="1.2406608327971806E-3"/>
    <m/>
    <m/>
    <m/>
    <n v="0"/>
    <m/>
    <n v="0"/>
    <m/>
    <n v="0"/>
    <m/>
    <n v="-204.73185719568843"/>
    <n v="7.8820001320775583"/>
    <n v="-8.2973320808510298"/>
    <n v="3.3117131118312138"/>
    <n v="-204.73185719568843"/>
    <n v="10.250568895618883"/>
    <n v="7.8820001320775601"/>
    <n v="-8.2973320808510262"/>
    <s v="Medianas"/>
    <n v="2024"/>
    <n v="1"/>
    <d v="2025-05-07T00:00:00"/>
    <x v="32"/>
    <x v="3"/>
  </r>
  <r>
    <n v="2025"/>
    <n v="3"/>
    <n v="94"/>
    <x v="5"/>
    <s v="RC Viajero"/>
    <n v="7"/>
    <s v="7902699be42c8a8e46fbbb4501726517e86b22c56a189f7625a6da49081b2451"/>
    <s v="5ee0b1f3d4f170289262539d5c2c0d24e2fb46189fbbd99a0a6b6a68b9dfe06a"/>
    <x v="0"/>
    <n v="1686.6925800000001"/>
    <n v="6329.0034100000003"/>
    <n v="6582.8445299999985"/>
    <n v="14739.940399999999"/>
    <n v="382.29940999999991"/>
    <n v="443.82371999999987"/>
    <n v="2870.8900200000003"/>
    <n v="1067.83581"/>
    <n v="35327673.869999997"/>
    <n v="32941908.920000002"/>
    <n v="139.161"/>
    <n v="134.065"/>
    <n v="0"/>
    <n v="0"/>
    <n v="135.05907999999999"/>
    <n v="176.26230999999999"/>
    <n v="1212.58395"/>
    <n v="2777.2512499999998"/>
    <n v="0"/>
    <n v="0"/>
    <n v="0"/>
    <n v="0"/>
    <n v="0"/>
    <n v="0"/>
    <s v="RC Viajero"/>
    <s v="Daños Sin Autos"/>
    <s v="Responsabilidad Civil y Riesgos Profesionales"/>
    <x v="32"/>
    <x v="2"/>
    <n v="2139089.51168"/>
    <n v="2040660.5806099998"/>
    <n v="286204877.29896003"/>
    <n v="243390493.02682006"/>
    <n v="276418493.85822004"/>
    <n v="235015541.95325008"/>
    <n v="99209.677110000004"/>
    <n v="80966.128939999966"/>
    <n v="7650.9299399999982"/>
    <n v="43347.029840000003"/>
    <n v="193933.06408000001"/>
    <n v="250781.01069"/>
    <n v="1.7001290893527028"/>
    <n v="7.8168531617586838"/>
    <n v="-4642.3108300000004"/>
    <n v="-73.349791890853155"/>
    <n v="0.86972924807923246"/>
    <n v="2.5237171636665598"/>
    <n v="7.88509583535522E-2"/>
    <n v="0.31014483594856906"/>
    <n v="5.893304809890215E-4"/>
    <n v="6.1019527183486311E-4"/>
    <n v="2.6003494759766909E-3"/>
    <n v="2.6930148352737378E-3"/>
    <m/>
    <m/>
    <m/>
    <n v="0"/>
    <m/>
    <n v="0"/>
    <m/>
    <n v="0"/>
    <m/>
    <n v="-13.862330296361803"/>
    <n v="22.665624698485356"/>
    <n v="7.0125372234552144"/>
    <n v="4.9967704971560618"/>
    <n v="-23.376086470215895"/>
    <n v="-56.338701800926373"/>
    <n v="11.138122024458594"/>
    <n v="6.3466461667809133"/>
    <s v="Medianas"/>
    <n v="2024"/>
    <n v="1"/>
    <d v="2025-05-07T00:00:00"/>
    <x v="32"/>
    <x v="0"/>
  </r>
  <r>
    <n v="2025"/>
    <n v="3"/>
    <n v="74"/>
    <x v="6"/>
    <s v="RC Viajero"/>
    <n v="46"/>
    <s v="25fc0e7096fc653718202dc30b0c580b8ab87eac11a700cba03a7c021bc35b0c"/>
    <s v="5ee0b1f3d4f170289262539d5c2c0d24e2fb46189fbbd99a0a6b6a68b9dfe06a"/>
    <x v="25"/>
    <n v="18440.07906"/>
    <n v="0"/>
    <n v="18440.07906"/>
    <n v="27875.209730000002"/>
    <n v="-2354.1871000000001"/>
    <n v="-539.9049"/>
    <n v="205.35710999999998"/>
    <n v="2996.0733999999998"/>
    <n v="35327673.869999997"/>
    <n v="32941908.920000002"/>
    <n v="139.161"/>
    <n v="134.065"/>
    <n v="0"/>
    <n v="0"/>
    <n v="-8886.3844800000006"/>
    <n v="-84.577860000000001"/>
    <n v="4625.1617699999997"/>
    <n v="6934.6876900000007"/>
    <n v="0"/>
    <n v="0"/>
    <n v="0"/>
    <n v="0"/>
    <n v="0"/>
    <n v="0"/>
    <s v="RC Viajero"/>
    <s v="Daños Sin Autos"/>
    <s v="Responsabilidad Civil y Riesgos Profesionales"/>
    <x v="32"/>
    <x v="2"/>
    <n v="8503254.3343199994"/>
    <n v="1149390.6832699999"/>
    <n v="286204877.29896003"/>
    <n v="243390493.02682006"/>
    <n v="276418493.85822004"/>
    <n v="235015541.95325008"/>
    <n v="99209.677110000004"/>
    <n v="80966.128939999966"/>
    <n v="7650.9299399999982"/>
    <n v="43347.029840000003"/>
    <n v="451810.49018000002"/>
    <n v="165148.86525999999"/>
    <n v="18.586976187367615"/>
    <m/>
    <m/>
    <m/>
    <n v="4.081374704835544"/>
    <m/>
    <n v="0.21685907930066214"/>
    <m/>
    <n v="6.442964646174814E-3"/>
    <n v="6.6710728369203266E-3"/>
    <m/>
    <m/>
    <m/>
    <m/>
    <m/>
    <n v="0"/>
    <m/>
    <n v="0"/>
    <m/>
    <n v="0"/>
    <m/>
    <n v="336.03736509892758"/>
    <n v="-12.766686587080175"/>
    <m/>
    <n v="-30.769947162788952"/>
    <n v="10406.750206259654"/>
    <n v="-33.303964406795096"/>
    <n v="-192.13132257642096"/>
    <n v="-1.2196347374368923"/>
    <s v="Grandes"/>
    <n v="2024"/>
    <n v="1"/>
    <d v="2025-05-07T00:00:00"/>
    <x v="32"/>
    <x v="25"/>
  </r>
  <r>
    <n v="2025"/>
    <n v="3"/>
    <n v="9"/>
    <x v="29"/>
    <s v="RC Viajero"/>
    <n v="9"/>
    <s v="19581e27de7ced00ff1ce50b2047e7a567c76b1cbaebabe5ef03f7c3017bb5b7"/>
    <s v="5ee0b1f3d4f170289262539d5c2c0d24e2fb46189fbbd99a0a6b6a68b9dfe06a"/>
    <x v="4"/>
    <n v="1695.63591"/>
    <n v="1968.9646499999999"/>
    <n v="6938.5007500000002"/>
    <n v="6524.6764300000004"/>
    <n v="937.50511999999992"/>
    <n v="-821.19132000000002"/>
    <n v="5050.5151399999986"/>
    <n v="-8456.0693199999951"/>
    <n v="35327673.869999997"/>
    <n v="32941908.920000002"/>
    <n v="139.161"/>
    <n v="134.065"/>
    <n v="0"/>
    <n v="0"/>
    <n v="957.52392000000009"/>
    <n v="-836.77052000000003"/>
    <n v="1444.8473600000002"/>
    <n v="1493.57125"/>
    <n v="0"/>
    <n v="0"/>
    <n v="0"/>
    <n v="0"/>
    <n v="0"/>
    <n v="0"/>
    <s v="RC Viajero"/>
    <s v="Daños Sin Autos"/>
    <s v="Responsabilidad Civil y Riesgos Profesionales"/>
    <x v="32"/>
    <x v="2"/>
    <n v="975839.53787999996"/>
    <n v="808178.50085000007"/>
    <n v="286204877.29896003"/>
    <n v="243390493.02682006"/>
    <n v="276418493.85822004"/>
    <n v="235015541.95325008"/>
    <n v="99209.677110000004"/>
    <n v="80966.128939999966"/>
    <n v="7650.9299399999982"/>
    <n v="43347.029840000003"/>
    <n v="33119.830170000001"/>
    <n v="28895.45494"/>
    <n v="1.7091436635963866"/>
    <n v="2.4318374557083038"/>
    <n v="-273.32873999999993"/>
    <n v="-13.881851053039473"/>
    <n v="5.119699893678531"/>
    <n v="6.8140981136599468"/>
    <n v="0.17376175530699947"/>
    <n v="0.24362992184636753"/>
    <n v="5.9245528098698171E-4"/>
    <n v="6.1343070296509248E-4"/>
    <n v="8.0897352460805973E-4"/>
    <n v="8.3780188903067167E-4"/>
    <m/>
    <m/>
    <m/>
    <n v="0"/>
    <m/>
    <n v="0"/>
    <m/>
    <n v="0"/>
    <m/>
    <n v="-214.16403183608904"/>
    <n v="55.289293796567442"/>
    <n v="-41.706757914622798"/>
    <n v="12.253479346328978"/>
    <n v="-214.43088602117578"/>
    <n v="-3.2622407534960041"/>
    <n v="66.271631627578984"/>
    <n v="-56.024814350169109"/>
    <s v="Medianas"/>
    <n v="2024"/>
    <n v="1"/>
    <d v="2025-05-07T00:00:00"/>
    <x v="32"/>
    <x v="4"/>
  </r>
  <r>
    <n v="2025"/>
    <n v="3"/>
    <n v="16"/>
    <x v="74"/>
    <s v="RC Viajero"/>
    <n v="14"/>
    <s v="8527a891e224136950ff32ca212b45bc93f69fbb801c3b1ebedac52775f99e61"/>
    <s v="5ee0b1f3d4f170289262539d5c2c0d24e2fb46189fbbd99a0a6b6a68b9dfe06a"/>
    <x v="16"/>
    <n v="1549.34719"/>
    <n v="1717.01198"/>
    <n v="4430.4065999999993"/>
    <n v="4150.8772200000003"/>
    <n v="2.1714000000000002"/>
    <n v="17.580199999999998"/>
    <n v="19.297940000000001"/>
    <n v="135.05247000000006"/>
    <n v="35327673.869999997"/>
    <n v="32941908.920000002"/>
    <n v="139.161"/>
    <n v="134.065"/>
    <n v="0"/>
    <n v="0"/>
    <n v="2.1714000000000002"/>
    <n v="17.580200000000001"/>
    <n v="1310.3851299999999"/>
    <n v="1312.8155200000001"/>
    <n v="0"/>
    <n v="0"/>
    <n v="0"/>
    <n v="0"/>
    <n v="0"/>
    <n v="0"/>
    <s v="RC Viajero"/>
    <s v="Daños Sin Autos"/>
    <s v="Responsabilidad Civil y Riesgos Profesionales"/>
    <x v="32"/>
    <x v="2"/>
    <n v="1168356.06944"/>
    <n v="1156642.3969100001"/>
    <n v="286204877.29896003"/>
    <n v="243390493.02682006"/>
    <n v="276418493.85822004"/>
    <n v="235015541.95325008"/>
    <n v="99209.677110000004"/>
    <n v="80966.128939999966"/>
    <n v="7650.9299399999982"/>
    <n v="43347.029840000003"/>
    <n v="118347.81676"/>
    <n v="76718.565870000006"/>
    <n v="1.5616895802232491"/>
    <n v="2.1206546521106295"/>
    <n v="-167.66479000000004"/>
    <n v="-9.7649167246928634"/>
    <n v="1.3091472512264029"/>
    <n v="2.2380657934996924"/>
    <n v="0.13260916175516693"/>
    <n v="0.14844795457844548"/>
    <n v="5.4134199410641208E-4"/>
    <n v="5.6050778961073706E-4"/>
    <n v="7.0545564810158641E-4"/>
    <n v="7.3059507712964469E-4"/>
    <m/>
    <m/>
    <m/>
    <n v="0"/>
    <m/>
    <n v="0"/>
    <m/>
    <n v="0"/>
    <m/>
    <n v="-87.648604680265294"/>
    <n v="0.1401493489654827"/>
    <n v="1.0238833627707127"/>
    <n v="2.8380863725436242E-2"/>
    <n v="-87.648604680265294"/>
    <n v="-0.18512806734645171"/>
    <n v="0.1657070085952517"/>
    <n v="1.3391218897229369"/>
    <s v="Medianas"/>
    <n v="2024"/>
    <n v="1"/>
    <d v="2025-05-07T00:00:00"/>
    <x v="32"/>
    <x v="16"/>
  </r>
  <r>
    <n v="2025"/>
    <n v="3"/>
    <n v="23"/>
    <x v="9"/>
    <s v="RC Viajero"/>
    <n v="17"/>
    <s v="4523540f1504cd17100c4835e85b7eefd49911580f8efff0599a8f283be6b9e3"/>
    <s v="5ee0b1f3d4f170289262539d5c2c0d24e2fb46189fbbd99a0a6b6a68b9dfe06a"/>
    <x v="10"/>
    <n v="638.65872999999999"/>
    <n v="1594.01286"/>
    <n v="4905.81747"/>
    <n v="6146.9953500000001"/>
    <n v="120.04139000000004"/>
    <n v="-48.769249999999978"/>
    <n v="-442.31916999999987"/>
    <n v="1625.4531299999996"/>
    <n v="35327673.869999997"/>
    <n v="32941908.920000002"/>
    <n v="139.161"/>
    <n v="134.065"/>
    <n v="0"/>
    <n v="0"/>
    <n v="133.77054000000001"/>
    <n v="-91.027950000000004"/>
    <n v="412.05119000000002"/>
    <n v="469.76103999999998"/>
    <n v="0"/>
    <n v="0"/>
    <n v="0"/>
    <n v="0"/>
    <n v="0"/>
    <n v="0"/>
    <s v="RC Viajero"/>
    <s v="Daños Sin Autos"/>
    <s v="Responsabilidad Civil y Riesgos Profesionales"/>
    <x v="32"/>
    <x v="2"/>
    <n v="7196469.1106400006"/>
    <n v="7252607.47162"/>
    <n v="286204877.29896003"/>
    <n v="243390493.02682006"/>
    <n v="276418493.85822004"/>
    <n v="235015541.95325008"/>
    <n v="99209.677110000004"/>
    <n v="80966.128939999966"/>
    <n v="7650.9299399999982"/>
    <n v="43347.029840000003"/>
    <n v="197871.65"/>
    <n v="203451.25038999997"/>
    <n v="0.64374640519379878"/>
    <n v="1.9687403620114345"/>
    <n v="-955.35413000000005"/>
    <n v="-59.933903544542289"/>
    <n v="0.32276414028993033"/>
    <n v="0.78348639143008614"/>
    <n v="8.8746122602783237E-3"/>
    <n v="2.1978479687994872E-2"/>
    <n v="2.2314739567938196E-4"/>
    <n v="2.3104775700267703E-4"/>
    <n v="6.5491993552285136E-4"/>
    <n v="6.7825848739701028E-4"/>
    <m/>
    <m/>
    <m/>
    <n v="0"/>
    <m/>
    <n v="0"/>
    <m/>
    <n v="0"/>
    <m/>
    <n v="-346.14155436058599"/>
    <n v="18.795858313876028"/>
    <n v="-3.0595267594014253"/>
    <n v="1.5689777705636665"/>
    <n v="-246.95545708763075"/>
    <n v="-12.284937465226998"/>
    <n v="32.464544029104736"/>
    <n v="-19.377500952399117"/>
    <s v="Medianas"/>
    <n v="2024"/>
    <n v="1"/>
    <d v="2025-05-07T00:00:00"/>
    <x v="32"/>
    <x v="10"/>
  </r>
  <r>
    <n v="2025"/>
    <n v="3"/>
    <n v="127"/>
    <x v="66"/>
    <s v="RC Viajero"/>
    <n v="263"/>
    <s v="4be84111a613654b362415e563cb7607df7b203b5d303802a8a546061bbc7847"/>
    <s v="5ee0b1f3d4f170289262539d5c2c0d24e2fb46189fbbd99a0a6b6a68b9dfe06a"/>
    <x v="29"/>
    <n v="218.16129999999998"/>
    <n v="0"/>
    <n v="228.94081999999997"/>
    <n v="121.67919999999999"/>
    <n v="-0.6841600000000001"/>
    <n v="0.63585000000000003"/>
    <n v="1.4970699999999999"/>
    <n v="1.3478899999999996"/>
    <n v="35327673.869999997"/>
    <n v="32941908.920000002"/>
    <n v="139.161"/>
    <n v="134.065"/>
    <n v="0"/>
    <n v="0"/>
    <n v="-0.68415999999999999"/>
    <n v="0.63585000000000003"/>
    <n v="-18.715619999999998"/>
    <n v="4.3557499999999996"/>
    <n v="0"/>
    <n v="0"/>
    <n v="0"/>
    <n v="0"/>
    <n v="0"/>
    <n v="0"/>
    <s v="RC Viajero"/>
    <s v="Daños Sin Autos"/>
    <s v="Responsabilidad Civil y Riesgos Profesionales"/>
    <x v="32"/>
    <x v="2"/>
    <n v="408775.34256000002"/>
    <n v="212525.78091999999"/>
    <n v="286204877.29896003"/>
    <n v="243390493.02682006"/>
    <n v="276418493.85822004"/>
    <n v="235015541.95325008"/>
    <n v="99209.677110000004"/>
    <n v="80966.128939999966"/>
    <n v="7650.9299399999982"/>
    <n v="43347.029840000003"/>
    <n v="32877.265579999999"/>
    <n v="6261.8816299999999"/>
    <n v="0.21989921382176342"/>
    <m/>
    <m/>
    <m/>
    <n v="0.66356278769336752"/>
    <m/>
    <n v="5.3369486191055741E-2"/>
    <m/>
    <n v="7.622557031832689E-5"/>
    <n v="7.8924277806064155E-5"/>
    <m/>
    <m/>
    <m/>
    <m/>
    <m/>
    <n v="0"/>
    <m/>
    <n v="0"/>
    <m/>
    <n v="0"/>
    <m/>
    <n v="-207.5977038609735"/>
    <n v="-0.31360282506567394"/>
    <m/>
    <n v="-8.942180955325809E-3"/>
    <n v="-207.5977038609735"/>
    <n v="-529.67617517075132"/>
    <n v="3.6555561611103462"/>
    <n v="14.597945244791369"/>
    <s v="Resto"/>
    <n v="2024"/>
    <n v="1"/>
    <d v="2025-05-07T00:00:00"/>
    <x v="32"/>
    <x v="29"/>
  </r>
  <r>
    <n v="2025"/>
    <n v="3"/>
    <n v="92"/>
    <x v="27"/>
    <s v="RC Viajero"/>
    <n v="219"/>
    <s v="314f04b30f62e0056bd059354a5536fb2e302107eed143b5fa2aa0bbba07f608"/>
    <s v="5ee0b1f3d4f170289262539d5c2c0d24e2fb46189fbbd99a0a6b6a68b9dfe06a"/>
    <x v="14"/>
    <n v="506.92451"/>
    <n v="2562.0038100000002"/>
    <n v="4315.7972999999993"/>
    <n v="4496.8707699999995"/>
    <n v="-220.79360000000003"/>
    <n v="312.42807999999997"/>
    <n v="312.28144999999995"/>
    <n v="297.12194000000079"/>
    <n v="35327673.869999997"/>
    <n v="32941908.920000002"/>
    <n v="139.161"/>
    <n v="134.065"/>
    <n v="0"/>
    <n v="0"/>
    <n v="-124.82155"/>
    <n v="206.82182999999998"/>
    <n v="111.69333"/>
    <n v="1759.0185900000001"/>
    <n v="0"/>
    <n v="0"/>
    <n v="0"/>
    <n v="0"/>
    <n v="0"/>
    <n v="0"/>
    <s v="RC Viajero"/>
    <s v="Daños Sin Autos"/>
    <s v="Responsabilidad Civil y Riesgos Profesionales"/>
    <x v="32"/>
    <x v="2"/>
    <n v="3291398.6175000002"/>
    <n v="4430492.0824799994"/>
    <n v="286204877.29896003"/>
    <n v="243390493.02682006"/>
    <n v="276418493.85822004"/>
    <n v="235015541.95325008"/>
    <n v="99209.677110000004"/>
    <n v="80966.128939999966"/>
    <n v="7650.9299399999982"/>
    <n v="43347.029840000003"/>
    <n v="1095911.1261800001"/>
    <n v="1173294.1382500001"/>
    <n v="0.51096276569667787"/>
    <n v="3.1642908504352181"/>
    <n v="-2055.0793000000003"/>
    <n v="-80.213748784393886"/>
    <n v="4.6255987177261232E-2"/>
    <n v="0.21835989173365325"/>
    <n v="1.5401492462952946E-2"/>
    <n v="5.7826619759263856E-2"/>
    <n v="1.7711945190594487E-4"/>
    <n v="1.8339022940339536E-4"/>
    <n v="1.0526310120575187E-3"/>
    <n v="1.0901422896148888E-3"/>
    <m/>
    <m/>
    <m/>
    <n v="0"/>
    <m/>
    <n v="0"/>
    <m/>
    <n v="0"/>
    <m/>
    <n v="-170.6702163262662"/>
    <n v="-43.555518749724691"/>
    <n v="12.194676634770499"/>
    <n v="-2.8858400446939667"/>
    <n v="-160.35221233657975"/>
    <n v="-93.650247323423685"/>
    <n v="-111.75380839661597"/>
    <n v="11.757796715496905"/>
    <s v="Medianas"/>
    <n v="2024"/>
    <n v="1"/>
    <d v="2025-05-07T00:00:00"/>
    <x v="32"/>
    <x v="14"/>
  </r>
  <r>
    <n v="2025"/>
    <n v="3"/>
    <n v="150.1"/>
    <x v="70"/>
    <s v="RC Viajero"/>
    <n v="150.1"/>
    <m/>
    <m/>
    <x v="77"/>
    <n v="263.39713"/>
    <n v="57.156970000000001"/>
    <n v="760.12379999999985"/>
    <n v="786.31527000000006"/>
    <n v="-156.54130999999998"/>
    <n v="144.61392000000001"/>
    <n v="-95.268760000000015"/>
    <n v="74.098700000000008"/>
    <n v="0"/>
    <n v="0"/>
    <n v="0"/>
    <n v="0"/>
    <n v="0"/>
    <n v="0"/>
    <n v="-156.54130999999998"/>
    <n v="144.61392000000001"/>
    <n v="165.49842999999998"/>
    <n v="123.09465"/>
    <n v="0"/>
    <n v="0"/>
    <n v="0"/>
    <n v="0"/>
    <n v="0"/>
    <n v="0"/>
    <s v="RC Viajero"/>
    <s v="Daños Sin Autos"/>
    <s v="Responsabilidad Civil y Riesgos Profesionales"/>
    <x v="32"/>
    <x v="2"/>
    <n v="1813218.06601"/>
    <n v="1524366.44845"/>
    <n v="286204877.29896003"/>
    <n v="243390493.02682006"/>
    <n v="276418493.85822004"/>
    <n v="235015541.95325008"/>
    <n v="99209.677110000004"/>
    <n v="80966.128939999966"/>
    <n v="7650.9299399999982"/>
    <n v="43347.029840000003"/>
    <n v="191118.39074999999"/>
    <n v="39320.301820000008"/>
    <n v="0.2654954009254108"/>
    <n v="7.0593680034223005E-2"/>
    <n v="206.24016"/>
    <n v="360.83116372333944"/>
    <n v="0.13781882997568093"/>
    <n v="0.14536249050592864"/>
    <n v="1.4526500421408628E-2"/>
    <n v="3.7495557618785246E-3"/>
    <n v="9.2030971828919664E-5"/>
    <n v="9.5289257358844117E-5"/>
    <n v="2.3483649377258819E-5"/>
    <n v="2.4320506433302108E-5"/>
    <m/>
    <m/>
    <m/>
    <n v="0"/>
    <m/>
    <n v="0"/>
    <m/>
    <n v="0"/>
    <m/>
    <n v="-208.24774682824449"/>
    <n v="-59.43166882645987"/>
    <n v="253.01187239281577"/>
    <n v="-2.0460429154053923"/>
    <n v="-208.24774682824449"/>
    <n v="34.448109645707568"/>
    <n v="-94.587791557901795"/>
    <n v="117.4818889366841"/>
    <s v="Resto"/>
    <n v="2024"/>
    <n v="1"/>
    <d v="2025-05-07T00:00:00"/>
    <x v="32"/>
    <x v="77"/>
  </r>
  <r>
    <n v="2025"/>
    <n v="3"/>
    <n v="103"/>
    <x v="61"/>
    <s v="RC Viajero"/>
    <n v="205"/>
    <s v="f8809aff4d69bece79dabe35be0c708b890d7eafb841f121330667b77d2e2590"/>
    <s v="5ee0b1f3d4f170289262539d5c2c0d24e2fb46189fbbd99a0a6b6a68b9dfe06a"/>
    <x v="27"/>
    <n v="45.23583"/>
    <n v="57.156970000000001"/>
    <n v="531.18297999999993"/>
    <n v="664.63607000000002"/>
    <n v="-155.85714999999999"/>
    <n v="143.97807"/>
    <n v="-96.765830000000008"/>
    <n v="72.750810000000001"/>
    <n v="35327673.869999997"/>
    <n v="32941908.920000002"/>
    <n v="139.161"/>
    <n v="134.065"/>
    <n v="0"/>
    <n v="0"/>
    <n v="-155.85714999999999"/>
    <n v="143.97807"/>
    <n v="184.21404999999999"/>
    <n v="118.7389"/>
    <n v="0"/>
    <n v="0"/>
    <n v="0"/>
    <n v="0"/>
    <n v="0"/>
    <n v="0"/>
    <s v="RC Viajero"/>
    <s v="Daños Sin Autos"/>
    <s v="Responsabilidad Civil y Riesgos Profesionales"/>
    <x v="32"/>
    <x v="2"/>
    <n v="1404442.7234499999"/>
    <n v="1311840.66753"/>
    <n v="286204877.29896003"/>
    <n v="243390493.02682006"/>
    <n v="276418493.85822004"/>
    <n v="235015541.95325008"/>
    <n v="99209.677110000004"/>
    <n v="80966.128939999966"/>
    <n v="7650.9299399999982"/>
    <n v="43347.029840000003"/>
    <n v="158241.12516999998"/>
    <n v="33058.420190000004"/>
    <n v="4.5596187103647351E-2"/>
    <n v="7.0593680034223005E-2"/>
    <n v="-11.921140000000001"/>
    <n v="-20.856843880982503"/>
    <n v="2.8586645823835435E-2"/>
    <n v="0.17289685856582365"/>
    <n v="3.2209095639641762E-3"/>
    <n v="4.3570054972924448E-3"/>
    <n v="1.5805401510592767E-5"/>
    <n v="1.6364979552779945E-5"/>
    <n v="2.3483649377258819E-5"/>
    <n v="2.4320506433302108E-5"/>
    <m/>
    <m/>
    <m/>
    <n v="0"/>
    <m/>
    <n v="0"/>
    <m/>
    <n v="0"/>
    <m/>
    <n v="-208.25061761141814"/>
    <n v="-344.54358414557663"/>
    <n v="251.89940964330333"/>
    <n v="-2.0371007344500662"/>
    <n v="-208.25061761141814"/>
    <n v="55.142122758422033"/>
    <n v="-84.606548740446243"/>
    <n v="121.25602477368412"/>
    <s v="Resto"/>
    <n v="2024"/>
    <n v="1"/>
    <d v="2025-05-07T00:00:00"/>
    <x v="32"/>
    <x v="27"/>
  </r>
  <r>
    <n v="2025"/>
    <n v="3"/>
    <n v="48"/>
    <x v="4"/>
    <s v="RC Viajero"/>
    <n v="36"/>
    <s v="76a50887d8f1c2e9301755428990ad81479ee21c25b43215cf524541e0503269"/>
    <s v="5ee0b1f3d4f170289262539d5c2c0d24e2fb46189fbbd99a0a6b6a68b9dfe06a"/>
    <x v="13"/>
    <n v="36806.891929999998"/>
    <n v="35056.010110000003"/>
    <n v="157685.56834"/>
    <n v="141676.15601999999"/>
    <n v="167.51763999999997"/>
    <n v="63.65870000000001"/>
    <n v="618.46882999999991"/>
    <n v="1446.5433100000005"/>
    <n v="35327673.869999997"/>
    <n v="32941908.920000002"/>
    <n v="139.161"/>
    <n v="134.065"/>
    <n v="0"/>
    <n v="0"/>
    <n v="167.51764"/>
    <n v="63.658699999999996"/>
    <n v="36806.891929999998"/>
    <n v="35056.010110000003"/>
    <n v="0"/>
    <n v="0"/>
    <n v="0"/>
    <n v="0"/>
    <n v="0"/>
    <n v="0"/>
    <s v="RC Viajero"/>
    <s v="Daños Sin Autos"/>
    <s v="Responsabilidad Civil y Riesgos Profesionales"/>
    <x v="32"/>
    <x v="2"/>
    <n v="18106734.740540002"/>
    <n v="16982442.389800001"/>
    <n v="286204877.29896003"/>
    <n v="243390493.02682006"/>
    <n v="276418493.85822004"/>
    <n v="235015541.95325008"/>
    <n v="99209.677110000004"/>
    <n v="80966.128939999966"/>
    <n v="7650.9299399999982"/>
    <n v="43347.029840000003"/>
    <n v="323776.96694000001"/>
    <n v="337003.60001999995"/>
    <n v="37.100102532528034"/>
    <n v="43.297130008498115"/>
    <n v="1750.8818199999951"/>
    <n v="4.9945268001293286"/>
    <n v="11.367977246145735"/>
    <n v="10.402265764496152"/>
    <n v="0.20327735760988067"/>
    <n v="0.20642502006104463"/>
    <n v="1.2860330081500585E-2"/>
    <n v="1.3315640142688465E-2"/>
    <n v="1.4403196145437388E-2"/>
    <n v="1.4916464595764241E-2"/>
    <m/>
    <m/>
    <m/>
    <n v="0"/>
    <m/>
    <n v="0"/>
    <m/>
    <n v="0"/>
    <m/>
    <n v="163.14964019057871"/>
    <n v="0.45512574199035333"/>
    <n v="0.18159140130394036"/>
    <n v="2.1895069137177332"/>
    <n v="163.14964019057885"/>
    <n v="4.9945268001293286"/>
    <n v="0.45512574199035344"/>
    <n v="0.18159140130394033"/>
    <s v="Grandes"/>
    <n v="2024"/>
    <n v="1"/>
    <d v="2025-05-07T00:00:00"/>
    <x v="32"/>
    <x v="13"/>
  </r>
  <r>
    <n v="2025"/>
    <n v="3"/>
    <n v="8"/>
    <x v="23"/>
    <s v="RC Viajero"/>
    <n v="8"/>
    <s v="2c624232cdd221771294dfbb310aca000a0df6ac8b66b696d90ef06fdefb64a3"/>
    <s v="5ee0b1f3d4f170289262539d5c2c0d24e2fb46189fbbd99a0a6b6a68b9dfe06a"/>
    <x v="11"/>
    <n v="3277.0618199999999"/>
    <n v="2366.0196700000001"/>
    <n v="7497.5935099999997"/>
    <n v="6086.4771300000002"/>
    <n v="1367.8436899999992"/>
    <n v="-0.35093999999999675"/>
    <n v="1917.5316499999999"/>
    <n v="250.44227999999998"/>
    <n v="35327673.869999997"/>
    <n v="32941908.920000002"/>
    <n v="139.161"/>
    <n v="134.065"/>
    <n v="0"/>
    <n v="0"/>
    <n v="831.57545999999991"/>
    <n v="-5.9497399999999994"/>
    <n v="1592.3362199999999"/>
    <n v="1155.94823"/>
    <n v="0"/>
    <n v="0"/>
    <n v="0"/>
    <n v="0"/>
    <n v="0"/>
    <n v="0"/>
    <s v="RC Viajero"/>
    <s v="Daños Sin Autos"/>
    <s v="Responsabilidad Civil y Riesgos Profesionales"/>
    <x v="32"/>
    <x v="2"/>
    <n v="1201622.1432"/>
    <n v="689489.74687000003"/>
    <n v="286204877.29896003"/>
    <n v="243390493.02682006"/>
    <n v="276418493.85822004"/>
    <n v="235015541.95325008"/>
    <n v="99209.677110000004"/>
    <n v="80966.128939999966"/>
    <n v="7650.9299399999982"/>
    <n v="43347.029840000003"/>
    <n v="32565.34548"/>
    <n v="33289.078229999999"/>
    <n v="3.3031675089180217"/>
    <n v="2.922233903208268"/>
    <n v="911.04214999999976"/>
    <n v="38.50526525842448"/>
    <n v="10.063034098663582"/>
    <n v="7.1074952981658459"/>
    <n v="0.2727198261570784"/>
    <n v="0.3431551637628778"/>
    <n v="1.1450055816403474E-3"/>
    <n v="1.1855436205657293E-3"/>
    <n v="9.7210849962791278E-4"/>
    <n v="1.006750298442243E-3"/>
    <m/>
    <m/>
    <m/>
    <n v="0"/>
    <m/>
    <n v="0"/>
    <m/>
    <n v="0"/>
    <m/>
    <n v="-389865.68359264027"/>
    <n v="41.739941604153174"/>
    <n v="-1.4832505597892884E-2"/>
    <n v="17.878136392920617"/>
    <n v="-14076.66889645598"/>
    <n v="37.751516778567137"/>
    <n v="52.223610161929244"/>
    <n v="-0.51470644148138012"/>
    <s v="Grandes"/>
    <n v="2024"/>
    <n v="1"/>
    <d v="2025-05-07T00:00:00"/>
    <x v="32"/>
    <x v="11"/>
  </r>
  <r>
    <n v="2025"/>
    <n v="3"/>
    <n v="5.0999999999999996"/>
    <x v="68"/>
    <s v="AyA Pecuario"/>
    <n v="5.0999999999999996"/>
    <m/>
    <m/>
    <x v="75"/>
    <n v="107607.70103999999"/>
    <n v="1236.9727600000001"/>
    <n v="113485.90809999999"/>
    <n v="5734.1252099999983"/>
    <n v="5326.5358000000006"/>
    <n v="6816.9383100000014"/>
    <n v="27627.219799999999"/>
    <n v="29561.388620000005"/>
    <n v="0"/>
    <n v="0"/>
    <n v="0"/>
    <n v="0"/>
    <n v="-2018.0930800000001"/>
    <n v="-2472.3878399999999"/>
    <n v="1157.1498499999998"/>
    <n v="389.18899999999996"/>
    <n v="45367.721619999997"/>
    <n v="11570.559869999999"/>
    <n v="0"/>
    <n v="0"/>
    <n v="0"/>
    <n v="0"/>
    <n v="0"/>
    <n v="0"/>
    <s v="AyA Pecuario"/>
    <s v="Daños Sin Autos"/>
    <s v="Agricola y de Animales"/>
    <x v="41"/>
    <x v="2"/>
    <n v="17454199.278609999"/>
    <n v="8523926.5336199999"/>
    <n v="286204877.29896003"/>
    <n v="243390493.02682006"/>
    <n v="276418493.85822004"/>
    <n v="235015541.95325008"/>
    <n v="107607.70103999999"/>
    <n v="1236.9727600000001"/>
    <n v="5326.5358000000006"/>
    <n v="6816.9383100000014"/>
    <n v="152444.82949"/>
    <n v="66113.593269999998"/>
    <n v="100"/>
    <n v="100"/>
    <n v="106370.72827999998"/>
    <n v="8599.2781506360716"/>
    <n v="70.587963789915733"/>
    <n v="1.8709809871448848"/>
    <n v="0.61651468120839259"/>
    <n v="1.4511771718364095E-2"/>
    <n v="3.7598136710855767E-2"/>
    <n v="3.8929269723607524E-2"/>
    <n v="5.0822558622439439E-4"/>
    <n v="5.2633657745327419E-4"/>
    <m/>
    <m/>
    <m/>
    <n v="0"/>
    <m/>
    <n v="0"/>
    <m/>
    <n v="0"/>
    <m/>
    <n v="-21.863224254408731"/>
    <n v="4.9499578083356859"/>
    <n v="551.09849872522659"/>
    <n v="100"/>
    <n v="197.32336987941591"/>
    <n v="292.09616587032104"/>
    <n v="2.5506016363181869"/>
    <n v="3.3636142448826893"/>
    <m/>
    <n v="2024"/>
    <n v="1"/>
    <d v="2025-05-07T00:00:00"/>
    <x v="41"/>
    <x v="75"/>
  </r>
  <r>
    <n v="2025"/>
    <n v="3"/>
    <n v="123"/>
    <x v="72"/>
    <s v="AyA Pecuario"/>
    <n v="236"/>
    <s v="9a049b03f6fc40bfcf2f136320359257ed4af8513f71aa6fef47f17059bbae23"/>
    <s v="5ee0b1f3d4f170289262539d5c2c0d24e2fb46189fbbd99a0a6b6a68b9dfe06a"/>
    <x v="1"/>
    <n v="11562.757599999999"/>
    <n v="0"/>
    <n v="11692.996139999999"/>
    <n v="0"/>
    <n v="-380.56672000000003"/>
    <n v="0"/>
    <n v="-518.28010000000006"/>
    <n v="0"/>
    <n v="35327673.869999997"/>
    <n v="32941908.920000002"/>
    <n v="139.161"/>
    <n v="134.065"/>
    <n v="0"/>
    <n v="0"/>
    <n v="-525.61499000000003"/>
    <n v="0"/>
    <n v="428.01895000000002"/>
    <n v="0"/>
    <n v="0"/>
    <n v="0"/>
    <n v="0"/>
    <n v="0"/>
    <n v="0"/>
    <n v="0"/>
    <s v="AyA Pecuario"/>
    <s v="Daños Sin Autos"/>
    <s v="Agricola y de Animales"/>
    <x v="41"/>
    <x v="2"/>
    <n v="9874.2959800000008"/>
    <n v="0"/>
    <n v="286204877.29896003"/>
    <n v="243390493.02682006"/>
    <n v="276418493.85822004"/>
    <n v="235015541.95325008"/>
    <n v="107607.70103999999"/>
    <n v="1236.9727600000001"/>
    <n v="5326.5358000000006"/>
    <n v="6816.9383100000014"/>
    <n v="9874.2959800000008"/>
    <n v="0"/>
    <n v="10.745288198009067"/>
    <m/>
    <m/>
    <m/>
    <n v="117.09956460106028"/>
    <m/>
    <n v="117.09956460106028"/>
    <m/>
    <n v="4.040028146662899E-3"/>
    <n v="4.1830622251819169E-3"/>
    <m/>
    <m/>
    <m/>
    <m/>
    <m/>
    <n v="0"/>
    <m/>
    <n v="0"/>
    <m/>
    <n v="0"/>
    <m/>
    <m/>
    <n v="-3.2913145217192832"/>
    <m/>
    <n v="-7.1447322291535151"/>
    <m/>
    <m/>
    <n v="-122.8018035182788"/>
    <m/>
    <s v="Grandes"/>
    <n v="2024"/>
    <n v="1"/>
    <d v="2025-05-07T00:00:00"/>
    <x v="41"/>
    <x v="1"/>
  </r>
  <r>
    <n v="2025"/>
    <n v="3"/>
    <n v="9"/>
    <x v="29"/>
    <s v="AyA Pecuario"/>
    <n v="9"/>
    <s v="19581e27de7ced00ff1ce50b2047e7a567c76b1cbaebabe5ef03f7c3017bb5b7"/>
    <s v="5ee0b1f3d4f170289262539d5c2c0d24e2fb46189fbbd99a0a6b6a68b9dfe06a"/>
    <x v="25"/>
    <n v="392.63147999999995"/>
    <n v="697.11308999999994"/>
    <n v="3611.6743200000005"/>
    <n v="3694.91572"/>
    <n v="1633.1553800000004"/>
    <n v="1194.4793300000003"/>
    <n v="1193.48603"/>
    <n v="-1369.7382299999997"/>
    <n v="35327673.869999997"/>
    <n v="32941908.920000002"/>
    <n v="139.161"/>
    <n v="134.065"/>
    <n v="28.540279999999999"/>
    <n v="0"/>
    <n v="1617.4205099999999"/>
    <n v="992.91410999999994"/>
    <n v="435.55685"/>
    <n v="569.56243000000006"/>
    <n v="0"/>
    <n v="0"/>
    <n v="0"/>
    <n v="0"/>
    <n v="0"/>
    <n v="0"/>
    <s v="AyA Pecuario"/>
    <s v="Daños Sin Autos"/>
    <s v="Agricola y de Animales"/>
    <x v="41"/>
    <x v="2"/>
    <n v="975839.53787999996"/>
    <n v="808178.50085000007"/>
    <n v="286204877.29896003"/>
    <n v="243390493.02682006"/>
    <n v="276418493.85822004"/>
    <n v="235015541.95325008"/>
    <n v="107607.70103999999"/>
    <n v="1236.9727600000001"/>
    <n v="5326.5358000000006"/>
    <n v="6816.9383100000014"/>
    <n v="34560.879990000001"/>
    <n v="38836.643069999998"/>
    <n v="0.36487303065237942"/>
    <n v="56.356381687823088"/>
    <n v="-304.48160999999999"/>
    <n v="-43.677505754482397"/>
    <n v="1.1360575312712109"/>
    <n v="1.7949880187726535"/>
    <n v="4.0235250239295209E-2"/>
    <n v="8.6257316826271996E-2"/>
    <n v="1.3718546088572426E-4"/>
    <n v="1.4204240625136596E-4"/>
    <n v="2.8641755120779617E-4"/>
    <n v="2.9662425055219178E-4"/>
    <m/>
    <m/>
    <m/>
    <n v="0"/>
    <m/>
    <n v="0"/>
    <m/>
    <n v="0"/>
    <m/>
    <n v="36.725294359007442"/>
    <n v="415.95120696893702"/>
    <n v="171.3465644433675"/>
    <n v="30.66074163999799"/>
    <n v="62.89631637926869"/>
    <n v="-23.527812394507841"/>
    <n v="371.34544204734692"/>
    <n v="174.32928467560612"/>
    <s v="Grandes"/>
    <n v="2024"/>
    <n v="1"/>
    <d v="2025-05-07T00:00:00"/>
    <x v="41"/>
    <x v="25"/>
  </r>
  <r>
    <n v="2025"/>
    <n v="3"/>
    <n v="61"/>
    <x v="46"/>
    <s v="AyA Pecuari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45.322830000000003"/>
    <n v="43.393169999999998"/>
    <n v="207.16560999999999"/>
    <n v="-3564.2335400000002"/>
    <n v="0"/>
    <n v="0"/>
    <n v="0"/>
    <n v="0"/>
    <n v="0"/>
    <n v="0"/>
    <s v="AyA Pecuario"/>
    <s v="Daños Sin Autos"/>
    <s v="Agricola y de Animales"/>
    <x v="41"/>
    <x v="2"/>
    <n v="0"/>
    <n v="0"/>
    <n v="286204877.29896003"/>
    <n v="243390493.02682006"/>
    <n v="276418493.85822004"/>
    <n v="235015541.95325008"/>
    <n v="107607.70103999999"/>
    <n v="1236.9727600000001"/>
    <n v="5326.5358000000006"/>
    <n v="6816.938310000001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.4469210246681712"/>
    <n v="-105.81234668477981"/>
    <n v="21.877583832567581"/>
    <n v="-1.2174614685882788"/>
    <m/>
    <n v="2024"/>
    <n v="1"/>
    <d v="2025-05-07T00:00:00"/>
    <x v="41"/>
    <x v="69"/>
  </r>
  <r>
    <n v="2025"/>
    <n v="3"/>
    <n v="201.1"/>
    <x v="67"/>
    <s v="AyA Pecuario"/>
    <n v="201.1"/>
    <m/>
    <m/>
    <x v="74"/>
    <n v="107607.70103999999"/>
    <n v="1236.9727600000001"/>
    <n v="113485.90809999999"/>
    <n v="5734.1252099999983"/>
    <n v="5326.5358000000006"/>
    <n v="6816.9383100000014"/>
    <n v="27627.219799999999"/>
    <n v="29561.388620000005"/>
    <n v="0"/>
    <n v="0"/>
    <n v="0"/>
    <n v="0"/>
    <n v="-2018.0930800000001"/>
    <n v="-2472.3878399999999"/>
    <n v="1157.1498499999998"/>
    <n v="389.18899999999996"/>
    <n v="45367.721619999997"/>
    <n v="11570.559869999999"/>
    <n v="0"/>
    <n v="0"/>
    <n v="0"/>
    <n v="0"/>
    <n v="0"/>
    <n v="0"/>
    <s v="AyA Pecuario"/>
    <s v="Daños Sin Autos"/>
    <s v="Agricola y de Animales"/>
    <x v="41"/>
    <x v="2"/>
    <n v="17454199.278609999"/>
    <n v="8523926.5336199999"/>
    <n v="286204877.29896003"/>
    <n v="243390493.02682006"/>
    <n v="276418493.85822004"/>
    <n v="235015541.95325008"/>
    <n v="107607.70103999999"/>
    <n v="1236.9727600000001"/>
    <n v="5326.5358000000006"/>
    <n v="6816.9383100000014"/>
    <n v="152444.82949"/>
    <n v="66113.593269999998"/>
    <n v="100"/>
    <n v="100"/>
    <n v="106370.72827999998"/>
    <n v="8599.2781506360716"/>
    <n v="70.587963789915733"/>
    <n v="1.8709809871448848"/>
    <n v="0.61651468120839259"/>
    <n v="1.4511771718364095E-2"/>
    <n v="3.7598136710855767E-2"/>
    <n v="3.8929269723607524E-2"/>
    <n v="5.0822558622439439E-4"/>
    <n v="5.2633657745327419E-4"/>
    <m/>
    <m/>
    <m/>
    <n v="0"/>
    <m/>
    <n v="0"/>
    <m/>
    <n v="0"/>
    <m/>
    <n v="-21.863224254408731"/>
    <n v="4.9499578083356859"/>
    <n v="551.09849872522659"/>
    <n v="100"/>
    <n v="197.32336987941591"/>
    <n v="292.09616587032104"/>
    <n v="2.5506016363181869"/>
    <n v="3.3636142448826893"/>
    <m/>
    <n v="2024"/>
    <n v="1"/>
    <d v="2025-05-07T00:00:00"/>
    <x v="41"/>
    <x v="74"/>
  </r>
  <r>
    <n v="2025"/>
    <n v="3"/>
    <n v="74"/>
    <x v="6"/>
    <s v="AyA Pecuario"/>
    <n v="46"/>
    <s v="25fc0e7096fc653718202dc30b0c580b8ab87eac11a700cba03a7c021bc35b0c"/>
    <s v="5ee0b1f3d4f170289262539d5c2c0d24e2fb46189fbbd99a0a6b6a68b9dfe06a"/>
    <x v="13"/>
    <n v="95592.311959999992"/>
    <n v="493.75966"/>
    <n v="95603.687639999989"/>
    <n v="471.55207999999794"/>
    <n v="3862.25677"/>
    <n v="5368.838850000001"/>
    <n v="26021.793389999999"/>
    <n v="30025.343220000002"/>
    <n v="35327673.869999997"/>
    <n v="32941908.920000002"/>
    <n v="139.161"/>
    <n v="134.065"/>
    <n v="-2046.63336"/>
    <n v="-2472.3878399999999"/>
    <n v="-4.6260399999999997"/>
    <n v="-681.18524000000002"/>
    <n v="44226.309259999995"/>
    <n v="10812.87795"/>
    <n v="0"/>
    <n v="0"/>
    <n v="0"/>
    <n v="0"/>
    <n v="0"/>
    <n v="0"/>
    <s v="AyA Pecuario"/>
    <s v="Daños Sin Autos"/>
    <s v="Agricola y de Animales"/>
    <x v="41"/>
    <x v="2"/>
    <n v="8503254.3343199994"/>
    <n v="1149390.6832699999"/>
    <n v="286204877.29896003"/>
    <n v="243390493.02682006"/>
    <n v="276418493.85822004"/>
    <n v="235015541.95325008"/>
    <n v="107607.70103999999"/>
    <n v="1236.9727600000001"/>
    <n v="5326.5358000000006"/>
    <n v="6816.9383100000014"/>
    <n v="96173.9758"/>
    <n v="299.02469000000002"/>
    <n v="88.834080680216715"/>
    <n v="39.916777148754676"/>
    <n v="95098.552299999996"/>
    <n v="19260.089473489996"/>
    <n v="99.395196221055045"/>
    <n v="165.12337492934111"/>
    <n v="1.1241850261279343"/>
    <n v="4.2958383705987667E-2"/>
    <n v="3.3399959099979788E-2"/>
    <n v="3.4582458874488686E-2"/>
    <n v="2.0286727466614356E-4"/>
    <n v="2.1009659867440595E-4"/>
    <m/>
    <m/>
    <m/>
    <n v="0"/>
    <m/>
    <n v="0"/>
    <m/>
    <n v="0"/>
    <m/>
    <n v="-28.061599949121231"/>
    <n v="4.040342461448299"/>
    <n v="1087.338493792709"/>
    <n v="72.509730808530364"/>
    <n v="-99.320883699711402"/>
    <n v="309.01515271426877"/>
    <n v="-1.0459927761107508E-2"/>
    <n v="-6.2997588907400921"/>
    <s v="Grandes"/>
    <n v="2024"/>
    <n v="1"/>
    <d v="2025-05-07T00:00:00"/>
    <x v="41"/>
    <x v="13"/>
  </r>
  <r>
    <n v="2025"/>
    <n v="3"/>
    <n v="41"/>
    <x v="38"/>
    <s v="AyA Pecuario"/>
    <n v="29"/>
    <s v="35135aaa6cc23891b40cb3f378c53a17a1127210ce60e125ccf03efcfdaec458"/>
    <s v="5ee0b1f3d4f170289262539d5c2c0d24e2fb46189fbbd99a0a6b6a68b9dfe06a"/>
    <x v="19"/>
    <n v="60"/>
    <n v="46.100010000000005"/>
    <n v="2577.5499999999997"/>
    <n v="1567.65741"/>
    <n v="211.69037000000009"/>
    <n v="253.62013000000005"/>
    <n v="930.22047999999984"/>
    <n v="905.78363000000002"/>
    <n v="35327673.869999997"/>
    <n v="32941908.920000002"/>
    <n v="139.161"/>
    <n v="134.065"/>
    <n v="0"/>
    <n v="0"/>
    <n v="69.970369999999988"/>
    <n v="77.460130000000007"/>
    <n v="277.83656000000002"/>
    <n v="188.11948999999998"/>
    <n v="0"/>
    <n v="0"/>
    <n v="0"/>
    <n v="0"/>
    <n v="0"/>
    <n v="0"/>
    <s v="AyA Pecuario"/>
    <s v="Daños Sin Autos"/>
    <s v="Agricola y de Animales"/>
    <x v="41"/>
    <x v="2"/>
    <n v="7965231.1104300003"/>
    <n v="6566357.3494999995"/>
    <n v="286204877.29896003"/>
    <n v="243390493.02682006"/>
    <n v="276418493.85822004"/>
    <n v="235015541.95325008"/>
    <n v="107607.70103999999"/>
    <n v="1236.9727600000001"/>
    <n v="5326.5358000000006"/>
    <n v="6816.9383100000014"/>
    <n v="11835.677720000002"/>
    <n v="26977.925510000001"/>
    <n v="5.5758091121839666E-2"/>
    <n v="3.7268411634222245"/>
    <n v="13.899989999999995"/>
    <n v="30.151815585289455"/>
    <n v="0.50694181963582563"/>
    <n v="0.17088048516892804"/>
    <n v="7.5327381174707586E-4"/>
    <n v="7.0206367924082488E-4"/>
    <n v="2.0964003327352806E-5"/>
    <n v="2.1706217685555825E-5"/>
    <n v="1.8940760350454641E-5"/>
    <n v="1.9615728226676319E-5"/>
    <m/>
    <m/>
    <m/>
    <n v="0"/>
    <m/>
    <n v="0"/>
    <m/>
    <n v="0"/>
    <m/>
    <n v="-16.532504734541366"/>
    <n v="352.81728333333348"/>
    <n v="550.15200647461904"/>
    <n v="3.9742597806251503"/>
    <n v="-9.6691807772592462"/>
    <n v="47.691533716150339"/>
    <n v="25.184003861838768"/>
    <n v="41.176025939683342"/>
    <s v="Grandes"/>
    <n v="2024"/>
    <n v="1"/>
    <d v="2025-05-07T00:00:00"/>
    <x v="41"/>
    <x v="19"/>
  </r>
  <r>
    <n v="2025"/>
    <n v="3"/>
    <n v="5.0999999999999996"/>
    <x v="68"/>
    <s v="ISSSTE Incapacidad Permanente RT"/>
    <n v="5.0999999999999996"/>
    <m/>
    <m/>
    <x v="75"/>
    <n v="138406.70837000001"/>
    <n v="110082.2965"/>
    <n v="685560.93599000003"/>
    <n v="736085.59588000004"/>
    <n v="185449.53398000001"/>
    <n v="175745.84967"/>
    <n v="753242.47618"/>
    <n v="682708.77126000007"/>
    <n v="0"/>
    <n v="0"/>
    <n v="0"/>
    <n v="0"/>
    <n v="0"/>
    <n v="0"/>
    <n v="185449.53398000001"/>
    <n v="175745.84967"/>
    <n v="-2789.9844499999999"/>
    <n v="-58494.907780000001"/>
    <n v="0"/>
    <n v="0"/>
    <n v="0"/>
    <n v="0"/>
    <n v="138406.70837000001"/>
    <n v="110082.2965"/>
    <s v="ISSSTE Incapacidad Permanente RT"/>
    <s v="Pensiones"/>
    <s v="Pensiones ISSSTE"/>
    <x v="46"/>
    <x v="2"/>
    <n v="9785954.1591599993"/>
    <n v="8372598.4910400007"/>
    <n v="286204877.29896003"/>
    <n v="243390493.02682006"/>
    <n v="276418493.85822004"/>
    <n v="235015541.95325008"/>
    <n v="138406.70837000001"/>
    <n v="110082.2965"/>
    <n v="185449.53398000001"/>
    <n v="175745.84967"/>
    <n v="9785954.1591599993"/>
    <n v="8372598.4910400007"/>
    <n v="100"/>
    <n v="100"/>
    <n v="28324.411870000011"/>
    <n v="25.730215275805058"/>
    <n v="1.4143404528463526"/>
    <n v="1.3147924938453146"/>
    <n v="1.4143404528463526"/>
    <n v="1.3147924938453146"/>
    <n v="4.8359311579943831E-2"/>
    <n v="5.0071435683674365E-2"/>
    <n v="4.5228675586712265E-2"/>
    <n v="4.684043258802767E-2"/>
    <m/>
    <m/>
    <n v="100"/>
    <n v="0"/>
    <m/>
    <n v="0"/>
    <m/>
    <n v="28324.411870000011"/>
    <n v="25.730215275805058"/>
    <n v="5.5214301380207553"/>
    <n v="133.98883346336169"/>
    <n v="159.64951246270559"/>
    <n v="100"/>
    <n v="5.5214301380207553"/>
    <n v="-95.230380633313999"/>
    <n v="-6646.9737485454443"/>
    <n v="-300.4464086531807"/>
    <m/>
    <n v="2024"/>
    <n v="1"/>
    <d v="2025-05-07T00:00:00"/>
    <x v="46"/>
    <x v="75"/>
  </r>
  <r>
    <n v="2025"/>
    <n v="3"/>
    <n v="905"/>
    <x v="48"/>
    <s v="ISSSTE Incapacidad Permanente RT"/>
    <n v="51"/>
    <s v="031b4af5197ec30a926f48cf40e11a7dbc470048a21e4003b7a3c07c5dab1baa"/>
    <s v="5ee0b1f3d4f170289262539d5c2c0d24e2fb46189fbbd99a0a6b6a68b9dfe06a"/>
    <x v="13"/>
    <n v="77329.654920000001"/>
    <n v="52952.611819999998"/>
    <n v="313392.74126000004"/>
    <n v="327599.43086000002"/>
    <n v="84015.038249999998"/>
    <n v="81268.013959999997"/>
    <n v="329037.76358999999"/>
    <n v="306671.67479999998"/>
    <n v="35327673.869999997"/>
    <n v="32941908.920000002"/>
    <n v="139.161"/>
    <n v="134.065"/>
    <n v="0"/>
    <n v="0"/>
    <n v="84015.038249999998"/>
    <n v="81268.013959999997"/>
    <n v="-3291.4802799999998"/>
    <n v="-31857.20232"/>
    <n v="0"/>
    <n v="0"/>
    <n v="0"/>
    <n v="0"/>
    <n v="77329.654920000001"/>
    <n v="52952.611819999998"/>
    <s v="ISSSTE Incapacidad Permanente RT"/>
    <s v="Pensiones"/>
    <s v="Pensiones ISSSTE"/>
    <x v="46"/>
    <x v="2"/>
    <n v="4303134.6594099998"/>
    <n v="2072694.13243"/>
    <n v="286204877.29896003"/>
    <n v="243390493.02682006"/>
    <n v="276418493.85822004"/>
    <n v="235015541.95325008"/>
    <n v="138406.70837000001"/>
    <n v="110082.2965"/>
    <n v="185449.53398000001"/>
    <n v="175745.84967"/>
    <n v="4303134.6594099998"/>
    <n v="2072694.13243"/>
    <n v="55.871319989256676"/>
    <n v="48.102749945809862"/>
    <n v="24377.043100000003"/>
    <n v="46.035582121735665"/>
    <n v="1.7970540324806525"/>
    <n v="2.554772119604499"/>
    <n v="1.7970540324806525"/>
    <n v="2.554772119604499"/>
    <n v="2.7018985717432071E-2"/>
    <n v="2.797557205404055E-2"/>
    <n v="2.1756236721277755E-2"/>
    <n v="2.2531536161354584E-2"/>
    <m/>
    <m/>
    <n v="55.871319989256676"/>
    <n v="0"/>
    <m/>
    <n v="0"/>
    <m/>
    <n v="24377.043100000003"/>
    <n v="46.035582121735665"/>
    <n v="3.38020354644335"/>
    <n v="108.64530345689016"/>
    <n v="153.4730982415968"/>
    <n v="45.303450726956626"/>
    <n v="3.38020354644335"/>
    <n v="-89.668018406206357"/>
    <n v="-2552.5001246551597"/>
    <n v="-255.10091295424209"/>
    <s v="Grandes"/>
    <n v="2024"/>
    <n v="1"/>
    <d v="2025-05-07T00:00:00"/>
    <x v="46"/>
    <x v="13"/>
  </r>
  <r>
    <n v="2025"/>
    <n v="3"/>
    <n v="906"/>
    <x v="52"/>
    <s v="ISSSTE Incapacidad Permanente RT"/>
    <n v="256"/>
    <s v="51e8ea280b44e16934d4d611901f3d3afc41789840acdff81942c2f65009cd52"/>
    <s v="5ee0b1f3d4f170289262539d5c2c0d24e2fb46189fbbd99a0a6b6a68b9dfe06a"/>
    <x v="1"/>
    <n v="49142.518649999998"/>
    <n v="17954.091210000002"/>
    <n v="206889.91391"/>
    <n v="239214.75882000002"/>
    <n v="43814.032709999992"/>
    <n v="36382.711089999997"/>
    <n v="165851.52476999996"/>
    <n v="146762.29158000002"/>
    <n v="35327673.869999997"/>
    <n v="32941908.920000002"/>
    <n v="139.161"/>
    <n v="134.065"/>
    <n v="0"/>
    <n v="0"/>
    <n v="43814.032709999999"/>
    <n v="36382.711090000004"/>
    <n v="996.24108999999999"/>
    <n v="-12435.712240000001"/>
    <n v="0"/>
    <n v="0"/>
    <n v="0"/>
    <n v="0"/>
    <n v="49142.518649999998"/>
    <n v="17954.091210000002"/>
    <s v="ISSSTE Incapacidad Permanente RT"/>
    <s v="Pensiones"/>
    <s v="Pensiones ISSSTE"/>
    <x v="46"/>
    <x v="2"/>
    <n v="2157088.1196399997"/>
    <n v="2992374.75104"/>
    <n v="286204877.29896003"/>
    <n v="243390493.02682006"/>
    <n v="276418493.85822004"/>
    <n v="235015541.95325008"/>
    <n v="138406.70837000001"/>
    <n v="110082.2965"/>
    <n v="185449.53398000001"/>
    <n v="175745.84967"/>
    <n v="2157088.1196399997"/>
    <n v="2992374.75104"/>
    <n v="35.505879179373473"/>
    <n v="16.309698998694131"/>
    <n v="31188.427439999996"/>
    <n v="173.71209199733138"/>
    <n v="2.2781878126611481"/>
    <n v="0.59999474343111792"/>
    <n v="2.2781878126611481"/>
    <n v="0.59999474343111792"/>
    <n v="1.7170398741551622E-2"/>
    <n v="1.7778303457223116E-2"/>
    <n v="7.3766608492886274E-3"/>
    <n v="7.6395335647935474E-3"/>
    <m/>
    <m/>
    <n v="35.505879179373473"/>
    <n v="0"/>
    <m/>
    <n v="0"/>
    <m/>
    <n v="31188.427439999996"/>
    <n v="173.71209199733138"/>
    <n v="20.425420199218024"/>
    <n v="89.157076018121415"/>
    <n v="202.64301135852364"/>
    <n v="23.625852149472191"/>
    <n v="20.425420199218024"/>
    <n v="-108.01113012888437"/>
    <n v="4397.9347117674097"/>
    <n v="-292.56636361344431"/>
    <s v="Grandes"/>
    <n v="2024"/>
    <n v="1"/>
    <d v="2025-05-07T00:00:00"/>
    <x v="46"/>
    <x v="1"/>
  </r>
  <r>
    <n v="2025"/>
    <n v="3"/>
    <n v="902"/>
    <x v="49"/>
    <s v="ISSSTE Incapacidad Permanente RT"/>
    <n v="30"/>
    <s v="624b60c58c9d8bfb6ff1886c2fd605d2adeb6ea4da576068201b6c6958ce93f4"/>
    <s v="5ee0b1f3d4f170289262539d5c2c0d24e2fb46189fbbd99a0a6b6a68b9dfe06a"/>
    <x v="25"/>
    <n v="11934.534800000001"/>
    <n v="39175.59347"/>
    <n v="165278.28082000001"/>
    <n v="169271.4062"/>
    <n v="57620.463020000003"/>
    <n v="58095.124619999995"/>
    <n v="258353.18782000002"/>
    <n v="229274.80488000001"/>
    <n v="35327673.869999997"/>
    <n v="32941908.920000002"/>
    <n v="139.161"/>
    <n v="134.065"/>
    <n v="0"/>
    <n v="0"/>
    <n v="57620.463020000003"/>
    <n v="58095.124619999995"/>
    <n v="-494.74526000000003"/>
    <n v="-14201.99322"/>
    <n v="0"/>
    <n v="0"/>
    <n v="0"/>
    <n v="0"/>
    <n v="11934.534800000001"/>
    <n v="39175.59347"/>
    <s v="ISSSTE Incapacidad Permanente RT"/>
    <s v="Pensiones"/>
    <s v="Pensiones ISSSTE"/>
    <x v="46"/>
    <x v="2"/>
    <n v="3325731.3801100003"/>
    <n v="3307529.60757"/>
    <n v="286204877.29896003"/>
    <n v="243390493.02682006"/>
    <n v="276418493.85822004"/>
    <n v="235015541.95325008"/>
    <n v="138406.70837000001"/>
    <n v="110082.2965"/>
    <n v="185449.53398000001"/>
    <n v="175745.84967"/>
    <n v="3325731.3801100003"/>
    <n v="3307529.60757"/>
    <n v="8.6228008313698474"/>
    <n v="35.587551055496014"/>
    <n v="-27241.058669999999"/>
    <n v="-69.535790672477589"/>
    <n v="0.3588544424055457"/>
    <n v="1.1844366677878906"/>
    <n v="0.3588544424055457"/>
    <n v="1.1844366677878906"/>
    <n v="4.1699271209601312E-3"/>
    <n v="4.3175601724106914E-3"/>
    <n v="1.6095778016145892E-2"/>
    <n v="1.666936286187954E-2"/>
    <m/>
    <m/>
    <n v="8.6228008313698474"/>
    <n v="0"/>
    <m/>
    <n v="0"/>
    <m/>
    <n v="-27241.058669999999"/>
    <n v="-69.535790672477589"/>
    <n v="-0.81704205491381909"/>
    <n v="482.80443256154399"/>
    <n v="148.29417878375793"/>
    <n v="31.070697123571172"/>
    <n v="-0.81704205491381909"/>
    <n v="-96.516367439865604"/>
    <n v="-11646.491170021518"/>
    <n v="-409.06317669682704"/>
    <s v="Grandes"/>
    <n v="2024"/>
    <n v="1"/>
    <d v="2025-05-07T00:00:00"/>
    <x v="46"/>
    <x v="25"/>
  </r>
  <r>
    <n v="2025"/>
    <n v="3"/>
    <n v="201.1"/>
    <x v="67"/>
    <s v="ISSSTE Incapacidad Permanente RT"/>
    <n v="201.1"/>
    <m/>
    <m/>
    <x v="74"/>
    <n v="138406.70837000001"/>
    <n v="110082.2965"/>
    <n v="685560.93599000003"/>
    <n v="736085.59588000004"/>
    <n v="185449.53398000001"/>
    <n v="175745.84967"/>
    <n v="753242.47618"/>
    <n v="682708.77126000007"/>
    <n v="0"/>
    <n v="0"/>
    <n v="0"/>
    <n v="0"/>
    <n v="0"/>
    <n v="0"/>
    <n v="185449.53398000001"/>
    <n v="175745.84967"/>
    <n v="-2789.9844499999999"/>
    <n v="-58494.907780000001"/>
    <n v="0"/>
    <n v="0"/>
    <n v="0"/>
    <n v="0"/>
    <n v="138406.70837000001"/>
    <n v="110082.2965"/>
    <s v="ISSSTE Incapacidad Permanente RT"/>
    <s v="Pensiones"/>
    <s v="Pensiones ISSSTE"/>
    <x v="46"/>
    <x v="2"/>
    <n v="9785954.1591599993"/>
    <n v="8372598.4910400007"/>
    <n v="286204877.29896003"/>
    <n v="243390493.02682006"/>
    <n v="276418493.85822004"/>
    <n v="235015541.95325008"/>
    <n v="138406.70837000001"/>
    <n v="110082.2965"/>
    <n v="185449.53398000001"/>
    <n v="175745.84967"/>
    <n v="9785954.1591599993"/>
    <n v="8372598.4910400007"/>
    <n v="100"/>
    <n v="100"/>
    <n v="28324.411870000011"/>
    <n v="25.730215275805058"/>
    <n v="1.4143404528463526"/>
    <n v="1.3147924938453146"/>
    <n v="1.4143404528463526"/>
    <n v="1.3147924938453146"/>
    <n v="4.8359311579943831E-2"/>
    <n v="5.0071435683674365E-2"/>
    <n v="4.5228675586712265E-2"/>
    <n v="4.684043258802767E-2"/>
    <m/>
    <m/>
    <n v="100"/>
    <n v="0"/>
    <m/>
    <n v="0"/>
    <m/>
    <n v="28324.411870000011"/>
    <n v="25.730215275805058"/>
    <n v="5.5214301380207553"/>
    <n v="133.98883346336169"/>
    <n v="159.64951246270559"/>
    <n v="100"/>
    <n v="5.5214301380207553"/>
    <n v="-95.230380633313999"/>
    <n v="-6646.9737485454443"/>
    <n v="-300.4464086531807"/>
    <m/>
    <n v="2024"/>
    <n v="1"/>
    <d v="2025-05-07T00:00:00"/>
    <x v="46"/>
    <x v="74"/>
  </r>
  <r>
    <n v="2025"/>
    <n v="3"/>
    <n v="61"/>
    <x v="46"/>
    <s v="Agricola y de Anima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2437.98402"/>
    <n v="6812.04"/>
    <n v="47652.680140000004"/>
    <n v="86127.796770000001"/>
    <n v="0"/>
    <n v="0"/>
    <n v="0"/>
    <n v="0"/>
    <n v="0"/>
    <n v="0"/>
    <s v="Agricola y de Animales"/>
    <s v="Daños Sin Autos"/>
    <s v="Agricola y de Animales"/>
    <x v="40"/>
    <x v="2"/>
    <n v="0"/>
    <n v="0"/>
    <n v="286204877.29896003"/>
    <n v="243390493.02682006"/>
    <n v="276418493.85822004"/>
    <n v="235015541.95325008"/>
    <n v="161647.23272"/>
    <n v="68621.504959999991"/>
    <n v="36131.574989999994"/>
    <n v="38252.938910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29.38714423285828"/>
    <n v="-44.672124532276015"/>
    <n v="47.086510043252304"/>
    <n v="7.9092235671501196"/>
    <m/>
    <n v="2024"/>
    <n v="1"/>
    <d v="2025-05-07T00:00:00"/>
    <x v="40"/>
    <x v="69"/>
  </r>
  <r>
    <n v="2025"/>
    <n v="3"/>
    <n v="15.1"/>
    <x v="69"/>
    <s v="Agricola y de Animales"/>
    <n v="15.1"/>
    <m/>
    <m/>
    <x v="76"/>
    <n v="0"/>
    <n v="0"/>
    <n v="15976.538"/>
    <n v="12161.6101"/>
    <n v="120.08629999999998"/>
    <n v="2313.2310300000008"/>
    <n v="1836.9865199999999"/>
    <n v="36274.929059999988"/>
    <n v="0"/>
    <n v="0"/>
    <n v="0"/>
    <n v="0"/>
    <n v="0"/>
    <n v="0"/>
    <n v="120.08629999999999"/>
    <n v="393.73635999999999"/>
    <n v="616.56290999999999"/>
    <n v="451.68293"/>
    <n v="0"/>
    <n v="0"/>
    <n v="0"/>
    <n v="0"/>
    <n v="0"/>
    <n v="0"/>
    <s v="Agricola y de Animales"/>
    <s v="Daños Sin Autos"/>
    <s v="Agricola y de Animales"/>
    <x v="40"/>
    <x v="2"/>
    <n v="56607397.967320003"/>
    <n v="48009044.643820003"/>
    <n v="286204877.29896003"/>
    <n v="243390493.02682006"/>
    <n v="276418493.85822004"/>
    <n v="235015541.95325008"/>
    <n v="161647.23272"/>
    <n v="68621.504959999991"/>
    <n v="36131.574989999994"/>
    <n v="38252.938910000004"/>
    <n v="0"/>
    <n v="0"/>
    <m/>
    <m/>
    <m/>
    <m/>
    <m/>
    <m/>
    <m/>
    <m/>
    <m/>
    <m/>
    <m/>
    <m/>
    <m/>
    <m/>
    <m/>
    <n v="0"/>
    <m/>
    <n v="0"/>
    <m/>
    <n v="0"/>
    <m/>
    <n v="-94.808719991967266"/>
    <m/>
    <m/>
    <n v="0.33235833210491333"/>
    <n v="-69.500835533705853"/>
    <n v="36.503478225311724"/>
    <n v="19.476731093020174"/>
    <n v="87.170963047020606"/>
    <s v="Resto"/>
    <n v="2024"/>
    <n v="1"/>
    <d v="2025-05-07T00:00:00"/>
    <x v="40"/>
    <x v="76"/>
  </r>
  <r>
    <n v="2025"/>
    <n v="3"/>
    <n v="10"/>
    <x v="62"/>
    <s v="Agricola y de Animales"/>
    <n v="10"/>
    <s v="4a44dc15364204a80fe80e9039455cc1608281820fe2b24f1e5233ade6af1dd5"/>
    <s v="5ee0b1f3d4f170289262539d5c2c0d24e2fb46189fbbd99a0a6b6a68b9dfe06a"/>
    <x v="11"/>
    <n v="9202.4032299999999"/>
    <n v="2507.9116899999999"/>
    <n v="50115.861319999996"/>
    <n v="32451.216100000005"/>
    <n v="2285.1655800000003"/>
    <n v="1981.19094"/>
    <n v="32365.569629999998"/>
    <n v="22970.949569999997"/>
    <n v="35327673.869999997"/>
    <n v="32941908.920000002"/>
    <n v="139.161"/>
    <n v="134.065"/>
    <n v="0"/>
    <n v="0"/>
    <n v="227.53635"/>
    <n v="197.3989"/>
    <n v="765.68550000000005"/>
    <n v="925.39306999999997"/>
    <n v="0"/>
    <n v="0"/>
    <n v="0"/>
    <n v="0"/>
    <n v="0"/>
    <n v="0"/>
    <s v="Agricola y de Animales"/>
    <s v="Daños Sin Autos"/>
    <s v="Agricola y de Animales"/>
    <x v="40"/>
    <x v="2"/>
    <n v="1657972.1827799999"/>
    <n v="1600535.0540100001"/>
    <n v="286204877.29896003"/>
    <n v="243390493.02682006"/>
    <n v="276418493.85822004"/>
    <n v="235015541.95325008"/>
    <n v="161647.23272"/>
    <n v="68621.504959999991"/>
    <n v="36131.574989999994"/>
    <n v="38252.938910000004"/>
    <n v="9202.4032299999999"/>
    <n v="2507.9116899999999"/>
    <n v="5.6928925259983254"/>
    <n v="3.6547022561832199"/>
    <n v="6694.49154"/>
    <n v="266.93489913115724"/>
    <n v="100"/>
    <n v="100"/>
    <n v="0.55503966384827375"/>
    <n v="0.1566920814209378"/>
    <n v="3.2153201988893705E-3"/>
    <n v="3.3291561290107008E-3"/>
    <n v="1.0304065942804285E-3"/>
    <n v="1.0671258884226815E-3"/>
    <m/>
    <m/>
    <m/>
    <n v="0"/>
    <m/>
    <n v="0"/>
    <m/>
    <n v="0"/>
    <m/>
    <n v="15.343025947817047"/>
    <n v="24.832269602687258"/>
    <n v="78.997635678312108"/>
    <n v="6.3245667553447573"/>
    <n v="15.267283657609031"/>
    <n v="-17.258349470890234"/>
    <n v="29.716685244790455"/>
    <n v="21.331357063220715"/>
    <s v="Grandes"/>
    <n v="2024"/>
    <n v="1"/>
    <d v="2025-05-07T00:00:00"/>
    <x v="40"/>
    <x v="11"/>
  </r>
  <r>
    <n v="2025"/>
    <n v="3"/>
    <n v="123"/>
    <x v="72"/>
    <s v="Agricola y de Animales"/>
    <n v="236"/>
    <s v="9a049b03f6fc40bfcf2f136320359257ed4af8513f71aa6fef47f17059bbae23"/>
    <s v="5ee0b1f3d4f170289262539d5c2c0d24e2fb46189fbbd99a0a6b6a68b9dfe06a"/>
    <x v="19"/>
    <n v="9874.2959800000008"/>
    <n v="0"/>
    <n v="130045.24274"/>
    <n v="0"/>
    <n v="2611.4477099999999"/>
    <n v="0"/>
    <n v="97151.697329999981"/>
    <n v="0"/>
    <n v="35327673.869999997"/>
    <n v="32941908.920000002"/>
    <n v="139.161"/>
    <n v="134.065"/>
    <n v="0"/>
    <n v="0"/>
    <n v="-781.61959000000002"/>
    <n v="0"/>
    <n v="5385.3846900000008"/>
    <n v="0"/>
    <n v="0"/>
    <n v="0"/>
    <n v="0"/>
    <n v="0"/>
    <n v="0"/>
    <n v="0"/>
    <s v="Agricola y de Animales"/>
    <s v="Daños Sin Autos"/>
    <s v="Agricola y de Animales"/>
    <x v="40"/>
    <x v="2"/>
    <n v="9874.2959800000008"/>
    <n v="0"/>
    <n v="286204877.29896003"/>
    <n v="243390493.02682006"/>
    <n v="276418493.85822004"/>
    <n v="235015541.95325008"/>
    <n v="161647.23272"/>
    <n v="68621.504959999991"/>
    <n v="36131.574989999994"/>
    <n v="38252.938910000004"/>
    <n v="9874.2959800000008"/>
    <n v="0"/>
    <n v="6.1085462546110705"/>
    <m/>
    <m/>
    <m/>
    <n v="100"/>
    <m/>
    <n v="100"/>
    <m/>
    <n v="3.4500795629997744E-3"/>
    <n v="3.5722269672248137E-3"/>
    <m/>
    <m/>
    <m/>
    <m/>
    <m/>
    <n v="0"/>
    <m/>
    <n v="0"/>
    <m/>
    <n v="0"/>
    <m/>
    <m/>
    <n v="26.446925586283669"/>
    <m/>
    <n v="7.2276055243170569"/>
    <m/>
    <m/>
    <n v="-14.513718796196153"/>
    <m/>
    <s v="Grandes"/>
    <n v="2024"/>
    <n v="1"/>
    <d v="2025-05-07T00:00:00"/>
    <x v="40"/>
    <x v="19"/>
  </r>
  <r>
    <n v="2025"/>
    <n v="3"/>
    <n v="9"/>
    <x v="29"/>
    <s v="Agricola y de Animales"/>
    <n v="9"/>
    <s v="19581e27de7ced00ff1ce50b2047e7a567c76b1cbaebabe5ef03f7c3017bb5b7"/>
    <s v="5ee0b1f3d4f170289262539d5c2c0d24e2fb46189fbbd99a0a6b6a68b9dfe06a"/>
    <x v="1"/>
    <n v="34560.879990000001"/>
    <n v="38836.643069999998"/>
    <n v="216194.11728000001"/>
    <n v="230087.84579000002"/>
    <n v="24005.962739999995"/>
    <n v="25619.829200000004"/>
    <n v="125888.70897999997"/>
    <n v="118773.27399000003"/>
    <n v="35327673.869999997"/>
    <n v="32941908.920000002"/>
    <n v="139.161"/>
    <n v="134.065"/>
    <n v="28.540279999999999"/>
    <n v="0"/>
    <n v="14316.42124"/>
    <n v="8579.2418699999998"/>
    <n v="30555.436369999999"/>
    <n v="20202.470600000001"/>
    <n v="0"/>
    <n v="0"/>
    <n v="0"/>
    <n v="0"/>
    <n v="0"/>
    <n v="0"/>
    <s v="Agricola y de Animales"/>
    <s v="Daños Sin Autos"/>
    <s v="Agricola y de Animales"/>
    <x v="40"/>
    <x v="2"/>
    <n v="975839.53787999996"/>
    <n v="808178.50085000007"/>
    <n v="286204877.29896003"/>
    <n v="243390493.02682006"/>
    <n v="276418493.85822004"/>
    <n v="235015541.95325008"/>
    <n v="161647.23272"/>
    <n v="68621.504959999991"/>
    <n v="36131.574989999994"/>
    <n v="38252.938910000004"/>
    <n v="34560.879990000001"/>
    <n v="38836.643069999998"/>
    <n v="21.380434052876872"/>
    <n v="56.595440587667348"/>
    <n v="-4275.763079999997"/>
    <n v="-11.009610362804189"/>
    <n v="100"/>
    <n v="100"/>
    <n v="3.541656045735051"/>
    <n v="4.8054536255485187"/>
    <n v="1.2075573385110019E-2"/>
    <n v="1.2503099741121841E-2"/>
    <n v="1.595651604424847E-2"/>
    <n v="1.65251381875525E-2"/>
    <m/>
    <m/>
    <m/>
    <n v="0"/>
    <m/>
    <n v="0"/>
    <m/>
    <n v="0"/>
    <m/>
    <n v="-6.29928656979496"/>
    <n v="69.459929107551616"/>
    <n v="65.968186678293165"/>
    <n v="66.440399419743088"/>
    <n v="66.872801314319389"/>
    <n v="51.246038046455553"/>
    <n v="46.85392499927174"/>
    <n v="42.466300483070619"/>
    <s v="Grandes"/>
    <n v="2024"/>
    <n v="1"/>
    <d v="2025-05-07T00:00:00"/>
    <x v="40"/>
    <x v="1"/>
  </r>
  <r>
    <n v="2025"/>
    <n v="3"/>
    <n v="43"/>
    <x v="26"/>
    <s v="Agricola y de Animales"/>
    <n v="31"/>
    <s v="eb1e33e8a81b697b75855af6bfcdbcbf7cbbde9f94962ceaec1ed8af21f5a50f"/>
    <s v="5ee0b1f3d4f170289262539d5c2c0d24e2fb46189fbbd99a0a6b6a68b9dfe06a"/>
    <x v="3"/>
    <n v="0"/>
    <n v="0"/>
    <n v="0"/>
    <n v="0"/>
    <n v="-3.3999999999999998E-3"/>
    <n v="-6.0899999999999996E-2"/>
    <n v="-5.0000000000000044E-3"/>
    <n v="-5.6300000000000058E-2"/>
    <n v="35327673.869999997"/>
    <n v="32941908.920000002"/>
    <n v="139.161"/>
    <n v="134.065"/>
    <n v="0"/>
    <n v="0"/>
    <n v="-3.3999999999999998E-3"/>
    <n v="-6.0899999999999996E-2"/>
    <n v="0"/>
    <n v="0"/>
    <n v="0"/>
    <n v="0"/>
    <n v="0"/>
    <n v="0"/>
    <n v="0"/>
    <n v="0"/>
    <s v="Agricola y de Animales"/>
    <s v="Daños Sin Autos"/>
    <s v="Agricola y de Animales"/>
    <x v="40"/>
    <x v="2"/>
    <n v="33699803.03413"/>
    <n v="29454782.112069998"/>
    <n v="286204877.29896003"/>
    <n v="243390493.02682006"/>
    <n v="276418493.85822004"/>
    <n v="235015541.95325008"/>
    <n v="161647.23272"/>
    <n v="68621.504959999991"/>
    <n v="36131.574989999994"/>
    <n v="38252.938910000004"/>
    <n v="0"/>
    <n v="0"/>
    <m/>
    <m/>
    <m/>
    <m/>
    <m/>
    <m/>
    <m/>
    <m/>
    <m/>
    <m/>
    <m/>
    <m/>
    <m/>
    <m/>
    <m/>
    <n v="0"/>
    <m/>
    <n v="0"/>
    <m/>
    <n v="0"/>
    <m/>
    <n v="-94.417077175697855"/>
    <m/>
    <m/>
    <n v="-9.4100520138992163E-6"/>
    <n v="-94.417077175697855"/>
    <m/>
    <m/>
    <m/>
    <s v="Medianas"/>
    <n v="2024"/>
    <n v="1"/>
    <d v="2025-05-07T00:00:00"/>
    <x v="40"/>
    <x v="3"/>
  </r>
  <r>
    <n v="2025"/>
    <n v="3"/>
    <n v="127"/>
    <x v="66"/>
    <s v="Agricola y de Animales"/>
    <n v="263"/>
    <s v="4be84111a613654b362415e563cb7607df7b203b5d303802a8a546061bbc7847"/>
    <s v="5ee0b1f3d4f170289262539d5c2c0d24e2fb46189fbbd99a0a6b6a68b9dfe06a"/>
    <x v="3"/>
    <n v="0"/>
    <n v="0"/>
    <n v="0"/>
    <n v="0"/>
    <n v="0"/>
    <n v="0"/>
    <n v="0"/>
    <n v="761.92102999999997"/>
    <n v="0"/>
    <n v="0"/>
    <n v="0"/>
    <n v="0"/>
    <n v="0"/>
    <n v="0"/>
    <n v="0"/>
    <n v="0"/>
    <n v="0"/>
    <n v="0"/>
    <n v="0"/>
    <n v="0"/>
    <n v="0"/>
    <n v="0"/>
    <n v="0"/>
    <n v="0"/>
    <s v="Agricola y de Animales"/>
    <s v="Daños Sin Autos"/>
    <s v="Agricola y de Animales"/>
    <x v="40"/>
    <x v="2"/>
    <n v="408775.34256000002"/>
    <n v="212525.78091999999"/>
    <n v="286204877.29896003"/>
    <n v="243390493.02682006"/>
    <n v="276418493.85822004"/>
    <n v="235015541.95325008"/>
    <n v="161647.23272"/>
    <n v="68621.504959999991"/>
    <n v="36131.574989999994"/>
    <n v="38252.938910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1"/>
    <d v="2025-05-07T00:00:00"/>
    <x v="40"/>
    <x v="3"/>
  </r>
  <r>
    <n v="2025"/>
    <n v="3"/>
    <n v="74"/>
    <x v="6"/>
    <s v="Agricola y de Animales"/>
    <n v="46"/>
    <s v="25fc0e7096fc653718202dc30b0c580b8ab87eac11a700cba03a7c021bc35b0c"/>
    <s v="5ee0b1f3d4f170289262539d5c2c0d24e2fb46189fbbd99a0a6b6a68b9dfe06a"/>
    <x v="13"/>
    <n v="96173.9758"/>
    <n v="299.02469000000002"/>
    <n v="96185.351479999998"/>
    <n v="3690.1474699999908"/>
    <n v="3204.9644599999992"/>
    <n v="3830.6972700000001"/>
    <n v="44261.637910000005"/>
    <n v="21168.980660000001"/>
    <n v="35327673.869999997"/>
    <n v="32941908.920000002"/>
    <n v="139.161"/>
    <n v="134.065"/>
    <n v="-4008.9776700000002"/>
    <n v="-4082.2813500000002"/>
    <n v="6831.5200599999998"/>
    <n v="19288.889870000003"/>
    <n v="139635.87744000001"/>
    <n v="86689.995290000006"/>
    <n v="0"/>
    <n v="0"/>
    <n v="0"/>
    <n v="0"/>
    <n v="0"/>
    <n v="0"/>
    <s v="Agricola y de Animales"/>
    <s v="Daños Sin Autos"/>
    <s v="Agricola y de Animales"/>
    <x v="40"/>
    <x v="2"/>
    <n v="8503254.3343199994"/>
    <n v="1149390.6832699999"/>
    <n v="286204877.29896003"/>
    <n v="243390493.02682006"/>
    <n v="276418493.85822004"/>
    <n v="235015541.95325008"/>
    <n v="161647.23272"/>
    <n v="68621.504959999991"/>
    <n v="36131.574989999994"/>
    <n v="38252.938910000004"/>
    <n v="96173.9758"/>
    <n v="299.02469000000002"/>
    <n v="59.496209233961572"/>
    <n v="0.43575944621777651"/>
    <n v="95874.951109999995"/>
    <n v="32062.553466738813"/>
    <n v="100"/>
    <n v="100"/>
    <n v="1.1310255111602632"/>
    <n v="2.6015931254051852E-2"/>
    <n v="3.3603192477932468E-2"/>
    <n v="3.4792887573336304E-2"/>
    <n v="1.2285799920995659E-4"/>
    <n v="1.2723613405086326E-4"/>
    <m/>
    <m/>
    <m/>
    <n v="0"/>
    <m/>
    <n v="0"/>
    <m/>
    <n v="0"/>
    <m/>
    <n v="-16.33469746879792"/>
    <n v="3.3324653923686482"/>
    <n v="1281.0638713478809"/>
    <n v="8.8702594915583557"/>
    <n v="-64.583135130938473"/>
    <n v="61.074962540812948"/>
    <n v="4.8923816609634789"/>
    <n v="22.250422099428864"/>
    <s v="Grandes"/>
    <n v="2024"/>
    <n v="1"/>
    <d v="2025-05-07T00:00:00"/>
    <x v="40"/>
    <x v="13"/>
  </r>
  <r>
    <n v="2025"/>
    <n v="3"/>
    <n v="1"/>
    <x v="16"/>
    <s v="Agricola y de Animales"/>
    <n v="30"/>
    <s v="624b60c58c9d8bfb6ff1886c2fd605d2adeb6ea4da576068201b6c6958ce93f4"/>
    <s v="5ee0b1f3d4f170289262539d5c2c0d24e2fb46189fbbd99a0a6b6a68b9dfe06a"/>
    <x v="3"/>
    <n v="0"/>
    <n v="0"/>
    <n v="15976.538"/>
    <n v="12161.6101"/>
    <n v="120.08969999999998"/>
    <n v="2313.2919300000008"/>
    <n v="1836.99152"/>
    <n v="35513.064329999987"/>
    <n v="35327673.869999997"/>
    <n v="32941908.920000002"/>
    <n v="139.161"/>
    <n v="134.065"/>
    <n v="0"/>
    <n v="0"/>
    <n v="120.08969999999999"/>
    <n v="393.79725999999999"/>
    <n v="616.56290999999999"/>
    <n v="451.68293"/>
    <n v="0"/>
    <n v="0"/>
    <n v="0"/>
    <n v="0"/>
    <n v="0"/>
    <n v="0"/>
    <s v="Agricola y de Animales"/>
    <s v="Daños Sin Autos"/>
    <s v="Agricola y de Animales"/>
    <x v="40"/>
    <x v="2"/>
    <n v="22498819.590630002"/>
    <n v="18341736.750830002"/>
    <n v="286204877.29896003"/>
    <n v="243390493.02682006"/>
    <n v="276418493.85822004"/>
    <n v="235015541.95325008"/>
    <n v="161647.23272"/>
    <n v="68621.504959999991"/>
    <n v="36131.574989999994"/>
    <n v="38252.938910000004"/>
    <n v="0"/>
    <n v="0"/>
    <m/>
    <m/>
    <m/>
    <m/>
    <m/>
    <m/>
    <m/>
    <m/>
    <m/>
    <m/>
    <m/>
    <m/>
    <m/>
    <m/>
    <m/>
    <n v="0"/>
    <m/>
    <n v="0"/>
    <m/>
    <n v="0"/>
    <m/>
    <n v="-94.808709681531639"/>
    <m/>
    <m/>
    <n v="0.33236774215692722"/>
    <n v="-69.504688783258686"/>
    <n v="36.503478225311724"/>
    <n v="19.477282537154235"/>
    <n v="87.184445956370325"/>
    <s v="Medianas"/>
    <n v="2024"/>
    <n v="1"/>
    <d v="2025-05-07T00:00:00"/>
    <x v="40"/>
    <x v="3"/>
  </r>
  <r>
    <n v="2025"/>
    <n v="3"/>
    <n v="5.0999999999999996"/>
    <x v="68"/>
    <s v="Agricola y de Animales"/>
    <n v="5.0999999999999996"/>
    <m/>
    <m/>
    <x v="75"/>
    <n v="161647.23272"/>
    <n v="68621.504960000006"/>
    <n v="531169.11031000002"/>
    <n v="330202.94840999995"/>
    <n v="36011.488689999998"/>
    <n v="35939.707880000002"/>
    <n v="328186.14798999997"/>
    <n v="201616.55832000001"/>
    <n v="0"/>
    <n v="0"/>
    <n v="0"/>
    <n v="0"/>
    <n v="-3980.4373900000001"/>
    <n v="-4082.2813500000002"/>
    <n v="21628.213250000001"/>
    <n v="29186.189590000002"/>
    <n v="178919.63537"/>
    <n v="110542.15430000001"/>
    <n v="0"/>
    <n v="0"/>
    <n v="0"/>
    <n v="0"/>
    <n v="0"/>
    <n v="0"/>
    <s v="Agricola y de Animales"/>
    <s v="Daños Sin Autos"/>
    <s v="Agricola y de Animales"/>
    <x v="40"/>
    <x v="2"/>
    <n v="19112171.46139"/>
    <n v="10124461.58763"/>
    <n v="286204877.29896003"/>
    <n v="243390493.02682006"/>
    <n v="276418493.85822004"/>
    <n v="235015541.95325008"/>
    <n v="161647.23272"/>
    <n v="68621.504959999991"/>
    <n v="36131.574989999994"/>
    <n v="38252.938910000004"/>
    <n v="161647.23272"/>
    <n v="68621.504960000006"/>
    <n v="100"/>
    <n v="100.00000000000003"/>
    <n v="93025.727759999994"/>
    <n v="135.56352023206921"/>
    <n v="100"/>
    <n v="100"/>
    <n v="0.8457816164246762"/>
    <n v="0.67777930081577187"/>
    <n v="5.6479552076657558E-2"/>
    <n v="5.8479167028133702E-2"/>
    <n v="2.8193995626788246E-2"/>
    <n v="2.91987093235095E-2"/>
    <m/>
    <m/>
    <m/>
    <n v="0"/>
    <m/>
    <n v="0"/>
    <m/>
    <n v="0"/>
    <m/>
    <n v="0.19972563561081458"/>
    <n v="22.277825660262252"/>
    <n v="52.373826398808255"/>
    <n v="99.667641667895097"/>
    <n v="-25.895728240556537"/>
    <n v="61.85647593263883"/>
    <n v="12.088227882464412"/>
    <n v="26.402768948026555"/>
    <m/>
    <n v="2024"/>
    <n v="1"/>
    <d v="2025-05-07T00:00:00"/>
    <x v="40"/>
    <x v="75"/>
  </r>
  <r>
    <n v="2025"/>
    <n v="3"/>
    <n v="41"/>
    <x v="38"/>
    <s v="Agricola y de Animales"/>
    <n v="29"/>
    <s v="35135aaa6cc23891b40cb3f378c53a17a1127210ce60e125ccf03efcfdaec458"/>
    <s v="5ee0b1f3d4f170289262539d5c2c0d24e2fb46189fbbd99a0a6b6a68b9dfe06a"/>
    <x v="25"/>
    <n v="11835.677720000002"/>
    <n v="26977.925510000001"/>
    <n v="38628.537490000002"/>
    <n v="63973.739050000004"/>
    <n v="3903.9481999999998"/>
    <n v="4507.9904699999997"/>
    <n v="28518.53414"/>
    <n v="38703.354100000011"/>
    <n v="35327673.869999997"/>
    <n v="32941908.920000002"/>
    <n v="139.161"/>
    <n v="134.065"/>
    <n v="0"/>
    <n v="0"/>
    <n v="1034.35519"/>
    <n v="1120.65895"/>
    <n v="2577.25137"/>
    <n v="2724.2953399999997"/>
    <n v="0"/>
    <n v="0"/>
    <n v="0"/>
    <n v="0"/>
    <n v="0"/>
    <n v="0"/>
    <s v="Agricola y de Animales"/>
    <s v="Daños Sin Autos"/>
    <s v="Agricola y de Animales"/>
    <x v="40"/>
    <x v="2"/>
    <n v="7965231.1104300003"/>
    <n v="6566357.3494999995"/>
    <n v="286204877.29896003"/>
    <n v="243390493.02682006"/>
    <n v="276418493.85822004"/>
    <n v="235015541.95325008"/>
    <n v="161647.23272"/>
    <n v="68621.504959999991"/>
    <n v="36131.574989999994"/>
    <n v="38252.938910000004"/>
    <n v="11835.677720000002"/>
    <n v="26977.925510000001"/>
    <n v="7.3219179325521591"/>
    <n v="39.314097709931666"/>
    <n v="-15142.247789999999"/>
    <n v="-56.128288234716827"/>
    <n v="100"/>
    <n v="100"/>
    <n v="0.14859176784590566"/>
    <n v="0.41085070571211385"/>
    <n v="4.1353864517259253E-3"/>
    <n v="4.2817966174400514E-3"/>
    <n v="1.1084214989049391E-2"/>
    <n v="1.1479209113483449E-2"/>
    <m/>
    <m/>
    <m/>
    <n v="0"/>
    <m/>
    <n v="0"/>
    <m/>
    <n v="0"/>
    <m/>
    <n v="-13.399368832294801"/>
    <n v="32.98457673786676"/>
    <n v="16.709922593303208"/>
    <n v="10.804810476931829"/>
    <n v="-7.7011618922956053"/>
    <n v="-5.3975047360320216"/>
    <n v="40.134043657526504"/>
    <n v="41.135736406611485"/>
    <s v="Grandes"/>
    <n v="2024"/>
    <n v="1"/>
    <d v="2025-05-07T00:00:00"/>
    <x v="40"/>
    <x v="25"/>
  </r>
  <r>
    <n v="2025"/>
    <n v="3"/>
    <n v="201.1"/>
    <x v="67"/>
    <s v="Agricola y de Animales"/>
    <n v="201.1"/>
    <m/>
    <m/>
    <x v="74"/>
    <n v="161647.23272"/>
    <n v="68621.504960000006"/>
    <n v="547145.64830999996"/>
    <n v="342364.55851"/>
    <n v="36131.574989999994"/>
    <n v="38252.938909999997"/>
    <n v="330023.13450999995"/>
    <n v="237891.48738000001"/>
    <n v="0"/>
    <n v="0"/>
    <n v="0"/>
    <n v="0"/>
    <n v="-3980.4373900000001"/>
    <n v="-4082.2813500000002"/>
    <n v="21748.29955"/>
    <n v="29579.925950000001"/>
    <n v="179536.19828000001"/>
    <n v="110993.83723"/>
    <n v="0"/>
    <n v="0"/>
    <n v="0"/>
    <n v="0"/>
    <n v="0"/>
    <n v="0"/>
    <s v="Agricola y de Animales"/>
    <s v="Daños Sin Autos"/>
    <s v="Agricola y de Animales"/>
    <x v="40"/>
    <x v="2"/>
    <n v="75719569.428709999"/>
    <n v="58133506.231449999"/>
    <n v="286204877.29896003"/>
    <n v="243390493.02682006"/>
    <n v="276418493.85822004"/>
    <n v="235015541.95325008"/>
    <n v="161647.23272"/>
    <n v="68621.504959999991"/>
    <n v="36131.574989999994"/>
    <n v="38252.938910000004"/>
    <n v="161647.23272"/>
    <n v="68621.504960000006"/>
    <n v="100"/>
    <n v="100.00000000000003"/>
    <n v="93025.727759999994"/>
    <n v="135.56352023206921"/>
    <n v="100"/>
    <n v="100"/>
    <n v="0.2134814473188347"/>
    <n v="0.1180412285589546"/>
    <n v="5.6479552076657558E-2"/>
    <n v="5.8479167028133702E-2"/>
    <n v="2.8193995626788246E-2"/>
    <n v="2.91987093235095E-2"/>
    <m/>
    <m/>
    <m/>
    <n v="0"/>
    <m/>
    <n v="0"/>
    <m/>
    <n v="0"/>
    <m/>
    <n v="-5.5456233702489204"/>
    <n v="22.352114776122345"/>
    <n v="55.744826541326844"/>
    <n v="100"/>
    <n v="-26.476152824851816"/>
    <n v="61.753303391040902"/>
    <n v="12.113601467756332"/>
    <n v="26.650061560359301"/>
    <m/>
    <n v="2024"/>
    <n v="1"/>
    <d v="2025-05-07T00:00:00"/>
    <x v="40"/>
    <x v="74"/>
  </r>
  <r>
    <n v="2025"/>
    <n v="3"/>
    <n v="201.1"/>
    <x v="67"/>
    <s v="Credito a la Vivienda"/>
    <n v="201.1"/>
    <m/>
    <m/>
    <x v="74"/>
    <n v="175503.10756999999"/>
    <n v="159019.34338999999"/>
    <n v="644264.00759000005"/>
    <n v="618656.88828999992"/>
    <n v="92325.086949999997"/>
    <n v="42637.904270000006"/>
    <n v="254290.97745000001"/>
    <n v="83160.149880000012"/>
    <n v="0"/>
    <n v="0"/>
    <n v="0"/>
    <n v="0"/>
    <n v="0"/>
    <n v="0"/>
    <n v="87088.458600000013"/>
    <n v="35985.262910000005"/>
    <n v="211923.25660000002"/>
    <n v="189257.91607000001"/>
    <n v="0"/>
    <n v="0"/>
    <n v="0"/>
    <n v="0"/>
    <n v="0"/>
    <n v="0"/>
    <s v="Credito a la Vivienda"/>
    <s v="Daños Sin Autos"/>
    <s v="Credito a la Vivienda"/>
    <x v="56"/>
    <x v="2"/>
    <n v="175503.10756999999"/>
    <n v="159019.34338999999"/>
    <n v="286204877.29896003"/>
    <n v="243390493.02682006"/>
    <n v="276418493.85822004"/>
    <n v="235015541.95325008"/>
    <n v="175503.10756999999"/>
    <n v="159019.34338999999"/>
    <n v="92325.086949999997"/>
    <n v="42637.904270000006"/>
    <n v="175503.10756999999"/>
    <n v="159019.34338999999"/>
    <n v="100"/>
    <n v="100"/>
    <n v="16483.764179999998"/>
    <n v="10.365886205159992"/>
    <n v="100"/>
    <n v="100"/>
    <n v="100"/>
    <n v="100"/>
    <n v="6.1320795517637292E-2"/>
    <n v="6.3491810956765676E-2"/>
    <n v="6.5335067698177138E-2"/>
    <n v="6.7663330717775486E-2"/>
    <m/>
    <m/>
    <m/>
    <n v="0"/>
    <m/>
    <n v="0"/>
    <m/>
    <n v="0"/>
    <m/>
    <n v="116.53289140423313"/>
    <n v="52.605955659888146"/>
    <n v="26.813030013228762"/>
    <n v="100"/>
    <n v="142.01145568342884"/>
    <n v="11.975900929616534"/>
    <n v="41.094337637693698"/>
    <n v="19.013874641148583"/>
    <m/>
    <n v="2024"/>
    <n v="1"/>
    <d v="2025-05-07T00:00:00"/>
    <x v="56"/>
    <x v="74"/>
  </r>
  <r>
    <n v="2025"/>
    <n v="3"/>
    <n v="601"/>
    <x v="30"/>
    <s v="Credito a la Vivienda"/>
    <n v="241"/>
    <s v="749fc650cacb0f06547520d53c31505c8156e0a3be07073eddb2ef3ad9e383ba"/>
    <s v="5ee0b1f3d4f170289262539d5c2c0d24e2fb46189fbbd99a0a6b6a68b9dfe06a"/>
    <x v="1"/>
    <n v="41842.14213"/>
    <n v="38414.936820000003"/>
    <n v="161190.29771999997"/>
    <n v="124680.04518"/>
    <n v="31675.553309999999"/>
    <n v="17095.743770000005"/>
    <n v="101379.91789"/>
    <n v="40918.716890000003"/>
    <n v="35327673.869999997"/>
    <n v="32941908.920000002"/>
    <n v="139.161"/>
    <n v="134.065"/>
    <n v="0"/>
    <n v="0"/>
    <n v="32568.35615"/>
    <n v="17071.971710000002"/>
    <n v="52395.142810000005"/>
    <n v="46225.124579999996"/>
    <n v="0"/>
    <n v="0"/>
    <n v="0"/>
    <n v="0"/>
    <n v="0"/>
    <n v="0"/>
    <s v="Credito a la Vivienda"/>
    <s v="Daños Sin Autos"/>
    <s v="Credito a la Vivienda"/>
    <x v="56"/>
    <x v="2"/>
    <n v="41842.14213"/>
    <n v="38414.936820000003"/>
    <n v="286204877.29896003"/>
    <n v="243390493.02682006"/>
    <n v="276418493.85822004"/>
    <n v="235015541.95325008"/>
    <n v="175503.10756999999"/>
    <n v="159019.34338999999"/>
    <n v="92325.086949999997"/>
    <n v="42637.904270000006"/>
    <n v="41842.14213"/>
    <n v="38414.936820000003"/>
    <n v="23.84125427141575"/>
    <n v="24.157398717076923"/>
    <n v="3427.2053099999976"/>
    <n v="8.9215435289111014"/>
    <n v="100"/>
    <n v="100"/>
    <n v="100"/>
    <n v="100"/>
    <n v="1.4619646780614818E-2"/>
    <n v="1.5137244091729108E-2"/>
    <n v="1.5783252805920783E-2"/>
    <n v="1.6345700586747409E-2"/>
    <m/>
    <m/>
    <m/>
    <n v="0"/>
    <m/>
    <n v="0"/>
    <m/>
    <n v="0"/>
    <m/>
    <n v="85.283271299286611"/>
    <n v="75.702513536679675"/>
    <n v="44.50285536093719"/>
    <n v="34.308717550576866"/>
    <n v="90.77091213150797"/>
    <n v="13.347759007813597"/>
    <n v="62.159113237084419"/>
    <n v="36.932235153751101"/>
    <s v="Grandes"/>
    <n v="2024"/>
    <n v="1"/>
    <d v="2025-05-07T00:00:00"/>
    <x v="56"/>
    <x v="1"/>
  </r>
  <r>
    <n v="2025"/>
    <n v="3"/>
    <n v="5.0999999999999996"/>
    <x v="68"/>
    <s v="Credito a la Vivienda"/>
    <n v="5.0999999999999996"/>
    <m/>
    <m/>
    <x v="75"/>
    <n v="175503.10756999999"/>
    <n v="159019.34338999999"/>
    <n v="644264.00759000005"/>
    <n v="618656.88828999992"/>
    <n v="92325.086949999997"/>
    <n v="42637.904270000006"/>
    <n v="254290.97745000001"/>
    <n v="83160.149880000012"/>
    <n v="0"/>
    <n v="0"/>
    <n v="0"/>
    <n v="0"/>
    <n v="0"/>
    <n v="0"/>
    <n v="87088.458600000013"/>
    <n v="35985.262910000005"/>
    <n v="211923.25660000002"/>
    <n v="189257.91607000001"/>
    <n v="0"/>
    <n v="0"/>
    <n v="0"/>
    <n v="0"/>
    <n v="0"/>
    <n v="0"/>
    <s v="Credito a la Vivienda"/>
    <s v="Daños Sin Autos"/>
    <s v="Credito a la Vivienda"/>
    <x v="56"/>
    <x v="2"/>
    <n v="175503.10756999999"/>
    <n v="159019.34338999999"/>
    <n v="286204877.29896003"/>
    <n v="243390493.02682006"/>
    <n v="276418493.85822004"/>
    <n v="235015541.95325008"/>
    <n v="175503.10756999999"/>
    <n v="159019.34338999999"/>
    <n v="92325.086949999997"/>
    <n v="42637.904270000006"/>
    <n v="175503.10756999999"/>
    <n v="159019.34338999999"/>
    <n v="100"/>
    <n v="100"/>
    <n v="16483.764179999998"/>
    <n v="10.365886205159992"/>
    <n v="100"/>
    <n v="100"/>
    <n v="100"/>
    <n v="100"/>
    <n v="6.1320795517637292E-2"/>
    <n v="6.3491810956765676E-2"/>
    <n v="6.5335067698177138E-2"/>
    <n v="6.7663330717775486E-2"/>
    <m/>
    <m/>
    <m/>
    <n v="0"/>
    <m/>
    <n v="0"/>
    <m/>
    <n v="0"/>
    <m/>
    <n v="116.53289140423313"/>
    <n v="52.605955659888146"/>
    <n v="26.813030013228762"/>
    <n v="100"/>
    <n v="142.01145568342884"/>
    <n v="11.975900929616534"/>
    <n v="41.094337637693698"/>
    <n v="19.013874641148583"/>
    <m/>
    <n v="2024"/>
    <n v="1"/>
    <d v="2025-05-07T00:00:00"/>
    <x v="56"/>
    <x v="75"/>
  </r>
  <r>
    <n v="2025"/>
    <n v="3"/>
    <n v="603"/>
    <x v="56"/>
    <s v="Credito a la Vivienda"/>
    <n v="242"/>
    <s v="14063697603e22d600d336bee6cff12c8be93509ce84a0642918d89b2aef1753"/>
    <s v="5ee0b1f3d4f170289262539d5c2c0d24e2fb46189fbbd99a0a6b6a68b9dfe06a"/>
    <x v="13"/>
    <n v="133660.96544"/>
    <n v="120604.40656999999"/>
    <n v="483073.70987000002"/>
    <n v="493976.84310999996"/>
    <n v="60649.533640000001"/>
    <n v="25542.160500000002"/>
    <n v="152911.05955999999"/>
    <n v="42241.432990000001"/>
    <n v="35327673.869999997"/>
    <n v="32941908.920000002"/>
    <n v="139.161"/>
    <n v="134.065"/>
    <n v="0"/>
    <n v="0"/>
    <n v="54520.102450000006"/>
    <n v="18913.2912"/>
    <n v="159528.11379"/>
    <n v="143032.79149"/>
    <n v="0"/>
    <n v="0"/>
    <n v="0"/>
    <n v="0"/>
    <n v="0"/>
    <n v="0"/>
    <s v="Credito a la Vivienda"/>
    <s v="Daños Sin Autos"/>
    <s v="Credito a la Vivienda"/>
    <x v="56"/>
    <x v="2"/>
    <n v="133660.96544"/>
    <n v="120604.40656999999"/>
    <n v="286204877.29896003"/>
    <n v="243390493.02682006"/>
    <n v="276418493.85822004"/>
    <n v="235015541.95325008"/>
    <n v="175503.10756999999"/>
    <n v="159019.34338999999"/>
    <n v="92325.086949999997"/>
    <n v="42637.904270000006"/>
    <n v="133660.96544"/>
    <n v="120604.40656999999"/>
    <n v="76.15874572858425"/>
    <n v="75.842601282923084"/>
    <n v="13056.558870000008"/>
    <n v="10.825938488758169"/>
    <n v="100"/>
    <n v="100"/>
    <n v="100"/>
    <n v="100"/>
    <n v="4.6701148737022476E-2"/>
    <n v="4.8354566865036565E-2"/>
    <n v="4.9551814892256352E-2"/>
    <n v="5.1317630131028073E-2"/>
    <m/>
    <m/>
    <m/>
    <n v="0"/>
    <m/>
    <n v="0"/>
    <m/>
    <n v="0"/>
    <m/>
    <n v="137.44872184950836"/>
    <n v="45.375651328229701"/>
    <n v="21.178463728168239"/>
    <n v="65.691282449423142"/>
    <n v="188.26343270176059"/>
    <n v="11.532545878581457"/>
    <n v="34.175858508406435"/>
    <n v="13.22304557086289"/>
    <s v="Grandes"/>
    <n v="2024"/>
    <n v="1"/>
    <d v="2025-05-07T00:00:00"/>
    <x v="56"/>
    <x v="13"/>
  </r>
  <r>
    <n v="2025"/>
    <n v="3"/>
    <n v="905"/>
    <x v="48"/>
    <s v="IMSS Muerte (riesgos de trabajo)"/>
    <n v="51"/>
    <s v="031b4af5197ec30a926f48cf40e11a7dbc470048a21e4003b7a3c07c5dab1baa"/>
    <s v="5ee0b1f3d4f170289262539d5c2c0d24e2fb46189fbbd99a0a6b6a68b9dfe06a"/>
    <x v="13"/>
    <n v="97145.240080000003"/>
    <n v="22109.403719999998"/>
    <n v="365629.77055999998"/>
    <n v="269684.46665999998"/>
    <n v="137802.00315999999"/>
    <n v="122006.43534999999"/>
    <n v="525739.90423999995"/>
    <n v="491805.97613999993"/>
    <n v="35327673.869999997"/>
    <n v="32941908.920000002"/>
    <n v="139.161"/>
    <n v="134.065"/>
    <n v="0"/>
    <n v="0"/>
    <n v="137802.00315999999"/>
    <n v="122006.43535"/>
    <n v="-21554.524079999999"/>
    <n v="-76047.928109999993"/>
    <n v="0"/>
    <n v="0"/>
    <n v="0"/>
    <n v="0"/>
    <n v="97145.240080000018"/>
    <n v="22109.403720000002"/>
    <s v="IMSS Muerte (riesgos de trabajo)"/>
    <s v="Pensiones"/>
    <s v="Pensiones IMSS"/>
    <x v="52"/>
    <x v="2"/>
    <n v="4303134.6594099998"/>
    <n v="2072694.13243"/>
    <n v="286204877.29896003"/>
    <n v="243390493.02682006"/>
    <n v="276418493.85822004"/>
    <n v="235015541.95325008"/>
    <n v="184670.55313000001"/>
    <n v="192988.10019999999"/>
    <n v="395148.73960999993"/>
    <n v="365481.16703999997"/>
    <n v="4303134.6594099998"/>
    <n v="2072694.13243"/>
    <n v="52.604618567213578"/>
    <n v="11.456355960335008"/>
    <n v="75035.836360000001"/>
    <n v="339.38426069864181"/>
    <n v="2.2575459001164404"/>
    <n v="1.0666988135909479"/>
    <n v="2.2575459001164404"/>
    <n v="1.0666988135909479"/>
    <n v="3.3942552271226792E-2"/>
    <n v="3.5144262138201043E-2"/>
    <n v="9.0839224840074933E-3"/>
    <n v="9.4076347190680948E-3"/>
    <m/>
    <m/>
    <n v="52.604618567213592"/>
    <n v="0"/>
    <m/>
    <n v="0"/>
    <m/>
    <n v="75035.836360000016"/>
    <n v="339.38426069864181"/>
    <n v="12.946503817349676"/>
    <n v="141.85152360169039"/>
    <n v="551.83051019885215"/>
    <n v="34.873451272046694"/>
    <n v="12.946503817349653"/>
    <n v="-71.65665835258217"/>
    <n v="-639.3182361556461"/>
    <n v="-160.4336086231344"/>
    <s v="Grandes"/>
    <n v="2024"/>
    <n v="1"/>
    <d v="2025-05-07T00:00:00"/>
    <x v="52"/>
    <x v="13"/>
  </r>
  <r>
    <n v="2025"/>
    <n v="3"/>
    <n v="902"/>
    <x v="49"/>
    <s v="IMSS Muerte (riesgos de trabajo)"/>
    <n v="30"/>
    <s v="624b60c58c9d8bfb6ff1886c2fd605d2adeb6ea4da576068201b6c6958ce93f4"/>
    <s v="5ee0b1f3d4f170289262539d5c2c0d24e2fb46189fbbd99a0a6b6a68b9dfe06a"/>
    <x v="1"/>
    <n v="52446.664729999997"/>
    <n v="68284.481249999997"/>
    <n v="281798.54508000001"/>
    <n v="329275.74716000003"/>
    <n v="171445.82099999994"/>
    <n v="163438.15169"/>
    <n v="695206.03766000003"/>
    <n v="670650.50049999997"/>
    <n v="35327673.869999997"/>
    <n v="32941908.920000002"/>
    <n v="139.161"/>
    <n v="134.065"/>
    <n v="0"/>
    <n v="0"/>
    <n v="171445.821"/>
    <n v="163438.15169"/>
    <n v="-29109.68939"/>
    <n v="-112553.05104000001"/>
    <n v="0"/>
    <n v="0"/>
    <n v="0"/>
    <n v="0"/>
    <n v="52446.664729999997"/>
    <n v="68284.481250000012"/>
    <s v="IMSS Muerte (riesgos de trabajo)"/>
    <s v="Pensiones"/>
    <s v="Pensiones IMSS"/>
    <x v="52"/>
    <x v="2"/>
    <n v="3325731.3801100003"/>
    <n v="3307529.60757"/>
    <n v="286204877.29896003"/>
    <n v="243390493.02682006"/>
    <n v="276418493.85822004"/>
    <n v="235015541.95325008"/>
    <n v="184670.55313000001"/>
    <n v="192988.10019999999"/>
    <n v="395148.73960999993"/>
    <n v="365481.16703999997"/>
    <n v="3325731.3801100003"/>
    <n v="3307529.60757"/>
    <n v="28.400123268748661"/>
    <n v="35.382741826690101"/>
    <n v="-15837.81652"/>
    <n v="-23.193873966788026"/>
    <n v="1.576996417800445"/>
    <n v="2.0645160996810468"/>
    <n v="1.576996417800445"/>
    <n v="2.0645160996810468"/>
    <n v="1.8324867565137952E-2"/>
    <n v="1.897364535851238E-2"/>
    <n v="2.8055525259351639E-2"/>
    <n v="2.9055304463048374E-2"/>
    <m/>
    <m/>
    <n v="28.400123268748661"/>
    <n v="0"/>
    <m/>
    <n v="0"/>
    <m/>
    <n v="-15837.816520000015"/>
    <n v="-23.193873966788047"/>
    <n v="4.899510443062538"/>
    <n v="326.89556501374869"/>
    <n v="239.34889552961201"/>
    <n v="43.38766743105694"/>
    <n v="4.8995104430625824"/>
    <n v="-74.136916661943914"/>
    <n v="-588.96479004992909"/>
    <n v="-145.20988118919675"/>
    <s v="Grandes"/>
    <n v="2024"/>
    <n v="1"/>
    <d v="2025-05-07T00:00:00"/>
    <x v="52"/>
    <x v="1"/>
  </r>
  <r>
    <n v="2025"/>
    <n v="3"/>
    <n v="908"/>
    <x v="14"/>
    <s v="IMSS Muerte (riesgos de trabajo)"/>
    <n v="38"/>
    <s v="aea92132c4cbeb263e6ac2bf6c183b5d81737f179f21efdc5863739672f0f470"/>
    <s v="5ee0b1f3d4f170289262539d5c2c0d24e2fb46189fbbd99a0a6b6a68b9dfe06a"/>
    <x v="19"/>
    <n v="0"/>
    <n v="0"/>
    <n v="0"/>
    <n v="0"/>
    <n v="17104.475989999999"/>
    <n v="17136.160349999998"/>
    <n v="68394.983010000011"/>
    <n v="71915.613769999982"/>
    <n v="0"/>
    <n v="0"/>
    <n v="0"/>
    <n v="0"/>
    <n v="0"/>
    <n v="0"/>
    <n v="17104.475989999999"/>
    <n v="17136.160350000002"/>
    <n v="-1964.27945"/>
    <n v="-8282.0392599999996"/>
    <n v="0"/>
    <n v="0"/>
    <n v="0"/>
    <n v="0"/>
    <n v="0"/>
    <n v="0"/>
    <s v="IMSS Muerte (riesgos de trabajo)"/>
    <s v="Pensiones"/>
    <s v="Pensiones IMSS"/>
    <x v="52"/>
    <x v="2"/>
    <n v="429.28158000000002"/>
    <n v="2352.5825299999997"/>
    <n v="286204877.29896003"/>
    <n v="243390493.02682006"/>
    <n v="276418493.85822004"/>
    <n v="235015541.95325008"/>
    <n v="184670.55313000001"/>
    <n v="192988.10019999999"/>
    <n v="395148.73960999993"/>
    <n v="365481.16703999997"/>
    <n v="429.28158000000002"/>
    <n v="2352.5825299999997"/>
    <m/>
    <m/>
    <m/>
    <m/>
    <m/>
    <m/>
    <m/>
    <m/>
    <m/>
    <m/>
    <m/>
    <m/>
    <m/>
    <m/>
    <m/>
    <n v="0"/>
    <m/>
    <n v="0"/>
    <m/>
    <n v="0"/>
    <m/>
    <n v="-0.18489766291197585"/>
    <m/>
    <m/>
    <n v="4.3286171194375083"/>
    <n v="-0.18489766291199805"/>
    <n v="-76.282659519776288"/>
    <n v="-870.77610011141735"/>
    <n v="-206.90749961501632"/>
    <s v="Grandes"/>
    <n v="2024"/>
    <n v="1"/>
    <d v="2025-05-07T00:00:00"/>
    <x v="52"/>
    <x v="19"/>
  </r>
  <r>
    <n v="2025"/>
    <n v="3"/>
    <n v="906"/>
    <x v="52"/>
    <s v="IMSS Muerte (riesgos de trabajo)"/>
    <n v="256"/>
    <s v="51e8ea280b44e16934d4d611901f3d3afc41789840acdff81942c2f65009cd52"/>
    <s v="5ee0b1f3d4f170289262539d5c2c0d24e2fb46189fbbd99a0a6b6a68b9dfe06a"/>
    <x v="25"/>
    <n v="35078.64832"/>
    <n v="102594.21523"/>
    <n v="296389.51214000001"/>
    <n v="245809.44573000001"/>
    <n v="68796.439460000009"/>
    <n v="62900.419649999996"/>
    <n v="280400.85797000001"/>
    <n v="242715.72590999995"/>
    <n v="35327673.869999997"/>
    <n v="32941908.920000002"/>
    <n v="139.161"/>
    <n v="134.065"/>
    <n v="0"/>
    <n v="0"/>
    <n v="68796.439459999994"/>
    <n v="62900.419649999996"/>
    <n v="-14120.104300000001"/>
    <n v="-31431.049950000001"/>
    <n v="0"/>
    <n v="0"/>
    <n v="0"/>
    <n v="0"/>
    <n v="35078.64832"/>
    <n v="102594.21522999999"/>
    <s v="IMSS Muerte (riesgos de trabajo)"/>
    <s v="Pensiones"/>
    <s v="Pensiones IMSS"/>
    <x v="52"/>
    <x v="2"/>
    <n v="2157088.1196399997"/>
    <n v="2992374.75104"/>
    <n v="286204877.29896003"/>
    <n v="243390493.02682006"/>
    <n v="276418493.85822004"/>
    <n v="235015541.95325008"/>
    <n v="184670.55313000001"/>
    <n v="192988.10019999999"/>
    <n v="395148.73960999993"/>
    <n v="365481.16703999997"/>
    <n v="2157088.1196399997"/>
    <n v="2992374.75104"/>
    <n v="18.99525816403775"/>
    <n v="53.160902212974889"/>
    <n v="-67515.566909999994"/>
    <n v="-65.808356502986825"/>
    <n v="1.6262037698234759"/>
    <n v="3.4285216179672471"/>
    <n v="1.6262037698234759"/>
    <n v="3.4285216179672471"/>
    <n v="1.2256481668325317E-2"/>
    <n v="1.2690412942482953E-2"/>
    <n v="4.2152104609400158E-2"/>
    <n v="4.3654225749209519E-2"/>
    <m/>
    <m/>
    <n v="18.99525816403775"/>
    <n v="0"/>
    <m/>
    <n v="0"/>
    <m/>
    <n v="-67515.566909999994"/>
    <n v="-65.808356502986825"/>
    <n v="9.3735778597464616"/>
    <n v="196.12055411147611"/>
    <n v="61.309908661991521"/>
    <n v="17.410264177458863"/>
    <n v="9.3735778597464403"/>
    <n v="-55.07593821249359"/>
    <n v="-487.22330939156018"/>
    <n v="-200.12191686265956"/>
    <s v="Grandes"/>
    <n v="2024"/>
    <n v="1"/>
    <d v="2025-05-07T00:00:00"/>
    <x v="52"/>
    <x v="25"/>
  </r>
  <r>
    <n v="2025"/>
    <n v="3"/>
    <n v="5.0999999999999996"/>
    <x v="68"/>
    <s v="IMSS Muerte (riesgos de trabajo)"/>
    <n v="5.0999999999999996"/>
    <m/>
    <m/>
    <x v="75"/>
    <n v="184670.55313000001"/>
    <n v="192988.10019999999"/>
    <n v="943817.82778000005"/>
    <n v="844769.65954999998"/>
    <n v="395148.73960999993"/>
    <n v="365481.16703999997"/>
    <n v="1569741.7828799998"/>
    <n v="1477087.8163199998"/>
    <n v="0"/>
    <n v="0"/>
    <n v="0"/>
    <n v="0"/>
    <n v="0"/>
    <n v="0"/>
    <n v="395148.73960999999"/>
    <n v="365481.16703999997"/>
    <n v="-66748.597219999996"/>
    <n v="-228314.06835999998"/>
    <n v="0"/>
    <n v="0"/>
    <n v="0"/>
    <n v="0"/>
    <n v="184670.55313000001"/>
    <n v="192988.10019999999"/>
    <s v="IMSS Muerte (riesgos de trabajo)"/>
    <s v="Pensiones"/>
    <s v="Pensiones IMSS"/>
    <x v="52"/>
    <x v="2"/>
    <n v="9786383.4407400005"/>
    <n v="8374951.07357"/>
    <n v="286204877.29896003"/>
    <n v="243390493.02682006"/>
    <n v="276418493.85822004"/>
    <n v="235015541.95325008"/>
    <n v="184670.55313000001"/>
    <n v="192988.10019999999"/>
    <n v="395148.73960999993"/>
    <n v="365481.16703999997"/>
    <n v="9786383.4407400005"/>
    <n v="8374951.07357"/>
    <n v="100"/>
    <n v="100"/>
    <n v="-8317.5470699999714"/>
    <n v="-4.3098756148074564"/>
    <n v="1.8870153029282501"/>
    <n v="2.3043489866948526"/>
    <n v="1.8870153029282501"/>
    <n v="2.3043489866948526"/>
    <n v="6.4523901504690062E-2"/>
    <n v="6.6808320439196378E-2"/>
    <n v="7.9291552352759295E-2"/>
    <n v="8.2117164931325981E-2"/>
    <m/>
    <m/>
    <n v="100"/>
    <n v="0"/>
    <m/>
    <n v="0"/>
    <m/>
    <n v="-8317.5470699999714"/>
    <n v="-4.3098756148074564"/>
    <n v="8.1174011810991598"/>
    <n v="213.97495860199891"/>
    <n v="189.38015694296161"/>
    <n v="100"/>
    <n v="8.1174011810991828"/>
    <n v="-70.764571057989968"/>
    <n v="-591.99557154378806"/>
    <n v="-160.0782508345996"/>
    <m/>
    <n v="2024"/>
    <n v="1"/>
    <d v="2025-05-07T00:00:00"/>
    <x v="52"/>
    <x v="75"/>
  </r>
  <r>
    <n v="2025"/>
    <n v="3"/>
    <n v="201.1"/>
    <x v="67"/>
    <s v="IMSS Muerte (riesgos de trabajo)"/>
    <n v="201.1"/>
    <m/>
    <m/>
    <x v="74"/>
    <n v="184670.55313000001"/>
    <n v="192988.10019999999"/>
    <n v="943817.82778000005"/>
    <n v="844769.65954999998"/>
    <n v="395148.73960999993"/>
    <n v="365481.16703999997"/>
    <n v="1569741.7828799998"/>
    <n v="1477087.8163199998"/>
    <n v="0"/>
    <n v="0"/>
    <n v="0"/>
    <n v="0"/>
    <n v="0"/>
    <n v="0"/>
    <n v="395148.73960999999"/>
    <n v="365481.16703999997"/>
    <n v="-66748.597219999996"/>
    <n v="-228314.06835999998"/>
    <n v="0"/>
    <n v="0"/>
    <n v="0"/>
    <n v="0"/>
    <n v="184670.55313000001"/>
    <n v="192988.10019999999"/>
    <s v="IMSS Muerte (riesgos de trabajo)"/>
    <s v="Pensiones"/>
    <s v="Pensiones IMSS"/>
    <x v="52"/>
    <x v="2"/>
    <n v="9786383.4407400005"/>
    <n v="8374951.07357"/>
    <n v="286204877.29896003"/>
    <n v="243390493.02682006"/>
    <n v="276418493.85822004"/>
    <n v="235015541.95325008"/>
    <n v="184670.55313000001"/>
    <n v="192988.10019999999"/>
    <n v="395148.73960999993"/>
    <n v="365481.16703999997"/>
    <n v="9786383.4407400005"/>
    <n v="8374951.07357"/>
    <n v="100"/>
    <n v="100"/>
    <n v="-8317.5470699999714"/>
    <n v="-4.3098756148074564"/>
    <n v="1.8870153029282501"/>
    <n v="2.3043489866948526"/>
    <n v="1.8870153029282501"/>
    <n v="2.3043489866948526"/>
    <n v="6.4523901504690062E-2"/>
    <n v="6.6808320439196378E-2"/>
    <n v="7.9291552352759295E-2"/>
    <n v="8.2117164931325981E-2"/>
    <m/>
    <m/>
    <n v="100"/>
    <n v="0"/>
    <m/>
    <n v="0"/>
    <m/>
    <n v="-8317.5470699999714"/>
    <n v="-4.3098756148074564"/>
    <n v="8.1174011810991598"/>
    <n v="213.97495860199891"/>
    <n v="189.38015694296161"/>
    <n v="100"/>
    <n v="8.1174011810991828"/>
    <n v="-70.764571057989968"/>
    <n v="-591.99557154378806"/>
    <n v="-160.0782508345996"/>
    <m/>
    <n v="2024"/>
    <n v="1"/>
    <d v="2025-05-07T00:00:00"/>
    <x v="52"/>
    <x v="74"/>
  </r>
  <r>
    <n v="2025"/>
    <n v="3"/>
    <n v="906"/>
    <x v="52"/>
    <s v="IMSS Jubilacion (retiro, cesantia y vejez)"/>
    <n v="256"/>
    <s v="51e8ea280b44e16934d4d611901f3d3afc41789840acdff81942c2f65009cd52"/>
    <s v="5ee0b1f3d4f170289262539d5c2c0d24e2fb46189fbbd99a0a6b6a68b9dfe06a"/>
    <x v="25"/>
    <n v="15479.430319999999"/>
    <n v="40717.623579999999"/>
    <n v="101604.15719"/>
    <n v="103205.0377"/>
    <n v="8685.0962199999994"/>
    <n v="7526.9902299999994"/>
    <n v="33395.024079999996"/>
    <n v="24122.963399999997"/>
    <n v="35327673.869999997"/>
    <n v="32941908.920000002"/>
    <n v="139.161"/>
    <n v="134.065"/>
    <n v="0"/>
    <n v="0"/>
    <n v="8685.0962200000013"/>
    <n v="7526.9902300000003"/>
    <n v="855.41468000000009"/>
    <n v="-567.1281899999999"/>
    <n v="0"/>
    <n v="0"/>
    <n v="0"/>
    <n v="0"/>
    <n v="15479.430319999999"/>
    <n v="40717.623579999992"/>
    <s v="IMSS Jubilacion (retiro, cesantia y vejez)"/>
    <s v="Pensiones"/>
    <s v="Pensiones IMSS"/>
    <x v="51"/>
    <x v="2"/>
    <n v="2157088.1196399997"/>
    <n v="2992374.75104"/>
    <n v="286204877.29896003"/>
    <n v="243390493.02682006"/>
    <n v="276418493.85822004"/>
    <n v="235015541.95325008"/>
    <n v="227008.95954000001"/>
    <n v="213896.04697000002"/>
    <n v="94860.240460000001"/>
    <n v="74915.526729999998"/>
    <n v="2157088.1196399997"/>
    <n v="2992374.75104"/>
    <n v="6.8188631635362622"/>
    <n v="19.036173953093602"/>
    <n v="-25238.19326"/>
    <n v="-61.98346327951392"/>
    <n v="0.71760769432930682"/>
    <n v="1.3607127103932617"/>
    <n v="0.71760769432930682"/>
    <n v="1.3607127103932617"/>
    <n v="5.4085138122334318E-3"/>
    <n v="5.599998069571884E-3"/>
    <n v="1.6729340194694121E-2"/>
    <n v="1.732550249297966E-2"/>
    <m/>
    <m/>
    <n v="6.8188631635362622"/>
    <n v="0"/>
    <m/>
    <n v="0"/>
    <m/>
    <n v="-25238.193259999993"/>
    <n v="-61.98346327951392"/>
    <n v="15.386043486335165"/>
    <n v="56.107337547031896"/>
    <n v="18.48582890701206"/>
    <n v="9.1556759479882093"/>
    <n v="15.386043486335188"/>
    <n v="-250.83268564026068"/>
    <n v="1015.3082970238481"/>
    <n v="-1327.2114422666948"/>
    <s v="Grandes"/>
    <n v="2024"/>
    <n v="1"/>
    <d v="2025-05-07T00:00:00"/>
    <x v="51"/>
    <x v="25"/>
  </r>
  <r>
    <n v="2025"/>
    <n v="3"/>
    <n v="905"/>
    <x v="48"/>
    <s v="IMSS Jubilacion (retiro, cesantia y vejez)"/>
    <n v="51"/>
    <s v="031b4af5197ec30a926f48cf40e11a7dbc470048a21e4003b7a3c07c5dab1baa"/>
    <s v="5ee0b1f3d4f170289262539d5c2c0d24e2fb46189fbbd99a0a6b6a68b9dfe06a"/>
    <x v="1"/>
    <n v="98411.245599999995"/>
    <n v="49758.06207"/>
    <n v="399143.51497000002"/>
    <n v="380473.47152999998"/>
    <n v="33424.631939999999"/>
    <n v="25081.30918"/>
    <n v="121938.98932999998"/>
    <n v="92486.659409999993"/>
    <n v="35327673.869999997"/>
    <n v="32941908.920000002"/>
    <n v="139.161"/>
    <n v="134.065"/>
    <n v="0"/>
    <n v="0"/>
    <n v="33424.631939999999"/>
    <n v="25081.30918"/>
    <n v="5231.5147100000004"/>
    <n v="-12020.74509"/>
    <n v="0"/>
    <n v="0"/>
    <n v="0"/>
    <n v="0"/>
    <n v="98411.245600000009"/>
    <n v="49758.06207"/>
    <s v="IMSS Jubilacion (retiro, cesantia y vejez)"/>
    <s v="Pensiones"/>
    <s v="Pensiones IMSS"/>
    <x v="51"/>
    <x v="2"/>
    <n v="4303134.6594099998"/>
    <n v="2072694.13243"/>
    <n v="286204877.29896003"/>
    <n v="243390493.02682006"/>
    <n v="276418493.85822004"/>
    <n v="235015541.95325008"/>
    <n v="227008.95954000001"/>
    <n v="213896.04697000002"/>
    <n v="94860.240460000001"/>
    <n v="74915.526729999998"/>
    <n v="4303134.6594099998"/>
    <n v="2072694.13243"/>
    <n v="43.351260584346882"/>
    <n v="23.26273102044696"/>
    <n v="48653.183529999995"/>
    <n v="97.77949844902389"/>
    <n v="2.2869664416565829"/>
    <n v="2.4006466410779232"/>
    <n v="2.2869664416565829"/>
    <n v="2.4006466410779232"/>
    <n v="3.4384894670122235E-2"/>
    <n v="3.5602265328338295E-2"/>
    <n v="2.0443716371664929E-2"/>
    <n v="2.1172243187175258E-2"/>
    <m/>
    <m/>
    <n v="43.351260584346889"/>
    <n v="0"/>
    <m/>
    <n v="0"/>
    <m/>
    <n v="48653.183530000009"/>
    <n v="97.779498449023919"/>
    <n v="33.265100717521619"/>
    <n v="33.964240302228227"/>
    <n v="50.406523358396541"/>
    <n v="35.235660143718761"/>
    <n v="33.265100717521619"/>
    <n v="-143.52071914703583"/>
    <n v="638.90926037365568"/>
    <n v="-208.65020422789783"/>
    <s v="Grandes"/>
    <n v="2024"/>
    <n v="1"/>
    <d v="2025-05-07T00:00:00"/>
    <x v="51"/>
    <x v="1"/>
  </r>
  <r>
    <n v="2025"/>
    <n v="3"/>
    <n v="5.0999999999999996"/>
    <x v="68"/>
    <s v="IMSS Jubilacion (retiro, cesantia y vejez)"/>
    <n v="5.0999999999999996"/>
    <m/>
    <m/>
    <x v="75"/>
    <n v="227008.95954000001"/>
    <n v="213896.04697"/>
    <n v="1015352.12784"/>
    <n v="922537.94895999995"/>
    <n v="94860.240460000001"/>
    <n v="74915.526730000012"/>
    <n v="354021.41110999999"/>
    <n v="272156.75201"/>
    <n v="0"/>
    <n v="0"/>
    <n v="0"/>
    <n v="0"/>
    <n v="0"/>
    <n v="0"/>
    <n v="94860.240460000001"/>
    <n v="74915.526729999998"/>
    <n v="18141.041089999999"/>
    <n v="-21626.841939999998"/>
    <n v="0"/>
    <n v="0"/>
    <n v="0"/>
    <n v="0"/>
    <n v="227008.95954000001"/>
    <n v="213896.04697"/>
    <s v="IMSS Jubilacion (retiro, cesantia y vejez)"/>
    <s v="Pensiones"/>
    <s v="Pensiones IMSS"/>
    <x v="51"/>
    <x v="2"/>
    <n v="9785954.1591599993"/>
    <n v="8372598.4910399998"/>
    <n v="286204877.29896003"/>
    <n v="243390493.02682006"/>
    <n v="276418493.85822004"/>
    <n v="235015541.95325008"/>
    <n v="227008.95954000001"/>
    <n v="213896.04697000002"/>
    <n v="94860.240460000001"/>
    <n v="74915.526729999998"/>
    <n v="9785954.1591599993"/>
    <n v="8372598.4910399998"/>
    <n v="100"/>
    <n v="99.999999999999986"/>
    <n v="13112.912570000015"/>
    <n v="6.1305072046699216"/>
    <n v="2.3197427235801182"/>
    <n v="2.5547152081746485"/>
    <n v="2.3197427235801182"/>
    <n v="2.5547152081746485"/>
    <n v="7.9316943052257644E-2"/>
    <n v="8.2125098205779581E-2"/>
    <n v="8.7881841361170193E-2"/>
    <n v="9.1013575184124965E-2"/>
    <m/>
    <m/>
    <n v="100"/>
    <n v="0"/>
    <m/>
    <n v="0"/>
    <m/>
    <n v="13112.912570000015"/>
    <n v="6.1305072046699216"/>
    <n v="26.622937327640916"/>
    <n v="41.787002879630926"/>
    <n v="35.024268934015076"/>
    <n v="100"/>
    <n v="26.622937327640962"/>
    <n v="-183.88206257912847"/>
    <n v="522.90406040858602"/>
    <n v="-346.40067624223832"/>
    <m/>
    <n v="2024"/>
    <n v="1"/>
    <d v="2025-05-07T00:00:00"/>
    <x v="51"/>
    <x v="75"/>
  </r>
  <r>
    <n v="2025"/>
    <n v="3"/>
    <n v="201.1"/>
    <x v="67"/>
    <s v="IMSS Jubilacion (retiro, cesantia y vejez)"/>
    <n v="201.1"/>
    <m/>
    <m/>
    <x v="74"/>
    <n v="227008.95954000001"/>
    <n v="213896.04697"/>
    <n v="1015352.12784"/>
    <n v="922537.94895999995"/>
    <n v="94860.240460000001"/>
    <n v="74915.526730000012"/>
    <n v="354021.41110999999"/>
    <n v="272156.75201"/>
    <n v="0"/>
    <n v="0"/>
    <n v="0"/>
    <n v="0"/>
    <n v="0"/>
    <n v="0"/>
    <n v="94860.240460000001"/>
    <n v="74915.526729999998"/>
    <n v="18141.041089999999"/>
    <n v="-21626.841939999998"/>
    <n v="0"/>
    <n v="0"/>
    <n v="0"/>
    <n v="0"/>
    <n v="227008.95954000001"/>
    <n v="213896.04697"/>
    <s v="IMSS Jubilacion (retiro, cesantia y vejez)"/>
    <s v="Pensiones"/>
    <s v="Pensiones IMSS"/>
    <x v="51"/>
    <x v="2"/>
    <n v="9785954.1591599993"/>
    <n v="8372598.4910399998"/>
    <n v="286204877.29896003"/>
    <n v="243390493.02682006"/>
    <n v="276418493.85822004"/>
    <n v="235015541.95325008"/>
    <n v="227008.95954000001"/>
    <n v="213896.04697000002"/>
    <n v="94860.240460000001"/>
    <n v="74915.526729999998"/>
    <n v="9785954.1591599993"/>
    <n v="8372598.4910399998"/>
    <n v="100"/>
    <n v="99.999999999999986"/>
    <n v="13112.912570000015"/>
    <n v="6.1305072046699216"/>
    <n v="2.3197427235801182"/>
    <n v="2.5547152081746485"/>
    <n v="2.3197427235801182"/>
    <n v="2.5547152081746485"/>
    <n v="7.9316943052257644E-2"/>
    <n v="8.2125098205779581E-2"/>
    <n v="8.7881841361170193E-2"/>
    <n v="9.1013575184124965E-2"/>
    <m/>
    <m/>
    <n v="100"/>
    <n v="0"/>
    <m/>
    <n v="0"/>
    <m/>
    <n v="13112.912570000015"/>
    <n v="6.1305072046699216"/>
    <n v="26.622937327640916"/>
    <n v="41.787002879630926"/>
    <n v="35.024268934015076"/>
    <n v="100"/>
    <n v="26.622937327640962"/>
    <n v="-183.88206257912847"/>
    <n v="522.90406040858602"/>
    <n v="-346.40067624223832"/>
    <m/>
    <n v="2024"/>
    <n v="1"/>
    <d v="2025-05-07T00:00:00"/>
    <x v="51"/>
    <x v="74"/>
  </r>
  <r>
    <n v="2025"/>
    <n v="3"/>
    <n v="902"/>
    <x v="49"/>
    <s v="IMSS Jubilacion (retiro, cesantia y vejez)"/>
    <n v="30"/>
    <s v="624b60c58c9d8bfb6ff1886c2fd605d2adeb6ea4da576068201b6c6958ce93f4"/>
    <s v="5ee0b1f3d4f170289262539d5c2c0d24e2fb46189fbbd99a0a6b6a68b9dfe06a"/>
    <x v="13"/>
    <n v="113118.28362"/>
    <n v="123420.36132"/>
    <n v="514604.45568000001"/>
    <n v="438859.43972999998"/>
    <n v="52750.512300000002"/>
    <n v="42307.227320000005"/>
    <n v="198687.39769999997"/>
    <n v="155547.12920000002"/>
    <n v="35327673.869999997"/>
    <n v="32941908.920000002"/>
    <n v="139.161"/>
    <n v="134.065"/>
    <n v="0"/>
    <n v="0"/>
    <n v="52750.512299999995"/>
    <n v="42307.227319999998"/>
    <n v="12054.111699999999"/>
    <n v="-9038.9686600000005"/>
    <n v="0"/>
    <n v="0"/>
    <n v="0"/>
    <n v="0"/>
    <n v="113118.28362"/>
    <n v="123420.36132"/>
    <s v="IMSS Jubilacion (retiro, cesantia y vejez)"/>
    <s v="Pensiones"/>
    <s v="Pensiones IMSS"/>
    <x v="51"/>
    <x v="2"/>
    <n v="3325731.3801100003"/>
    <n v="3307529.60757"/>
    <n v="286204877.29896003"/>
    <n v="243390493.02682006"/>
    <n v="276418493.85822004"/>
    <n v="235015541.95325008"/>
    <n v="227008.95954000001"/>
    <n v="213896.04697000002"/>
    <n v="94860.240460000001"/>
    <n v="74915.526729999998"/>
    <n v="3325731.3801100003"/>
    <n v="3307529.60757"/>
    <n v="49.829876252116847"/>
    <n v="57.701095026459427"/>
    <n v="-10302.077699999994"/>
    <n v="-8.3471459569698823"/>
    <n v="3.4013054781429326"/>
    <n v="3.731496795600127"/>
    <n v="3.4013054781429326"/>
    <n v="3.731496795600127"/>
    <n v="3.9523534569901979E-2"/>
    <n v="4.0922834807869402E-2"/>
    <n v="5.070878479481114E-2"/>
    <n v="5.2515829503970039E-2"/>
    <m/>
    <m/>
    <n v="49.829876252116847"/>
    <n v="0"/>
    <m/>
    <n v="0"/>
    <m/>
    <n v="-10302.077699999994"/>
    <n v="-8.3471459569698823"/>
    <n v="24.684399431354631"/>
    <n v="46.633055781862474"/>
    <n v="34.278968937959355"/>
    <n v="55.608663908293032"/>
    <n v="24.684399431354652"/>
    <n v="-233.35715780654115"/>
    <n v="437.61426484873203"/>
    <n v="-468.05370071943582"/>
    <s v="Grandes"/>
    <n v="2024"/>
    <n v="1"/>
    <d v="2025-05-07T00:00:00"/>
    <x v="51"/>
    <x v="13"/>
  </r>
  <r>
    <n v="2025"/>
    <n v="3"/>
    <n v="201.1"/>
    <x v="67"/>
    <s v="RC Otros"/>
    <n v="201.1"/>
    <m/>
    <m/>
    <x v="74"/>
    <n v="530452.73401000001"/>
    <n v="572289.36930000002"/>
    <n v="2139745.5321999993"/>
    <n v="1924108.5447200001"/>
    <n v="188190.89050000001"/>
    <n v="185515.63060999996"/>
    <n v="1226872.0641200002"/>
    <n v="648372.03996999993"/>
    <n v="0"/>
    <n v="0"/>
    <n v="0"/>
    <n v="0"/>
    <n v="0"/>
    <n v="0"/>
    <n v="212856.95316999999"/>
    <n v="199110.76783999999"/>
    <n v="286048.87015000003"/>
    <n v="299299.47216999996"/>
    <n v="0"/>
    <n v="0"/>
    <n v="0"/>
    <n v="0"/>
    <n v="0"/>
    <n v="0"/>
    <s v="RC Otros"/>
    <s v="Daños Sin Autos"/>
    <s v="Responsabilidad Civil y Riesgos Profesionales"/>
    <x v="33"/>
    <x v="2"/>
    <n v="83359214.993640006"/>
    <n v="68402678.925929993"/>
    <n v="286204877.29896003"/>
    <n v="243390493.02682006"/>
    <n v="276418493.85822004"/>
    <n v="235015541.95325008"/>
    <n v="530452.73401000001"/>
    <n v="572289.36930000002"/>
    <n v="188190.89050000001"/>
    <n v="185515.63061000002"/>
    <n v="3979437.2681999998"/>
    <n v="3381591.2406000001"/>
    <n v="100"/>
    <n v="100"/>
    <n v="-41836.635290000006"/>
    <n v="-7.3103988182015023"/>
    <n v="13.329842846095103"/>
    <n v="16.923670798202622"/>
    <n v="0.63634564463025656"/>
    <n v="0.83664759668214894"/>
    <n v="0.18534021467981723"/>
    <n v="0.19190204193865501"/>
    <n v="0.23513217882217669"/>
    <n v="0.24351128633605065"/>
    <m/>
    <m/>
    <m/>
    <n v="0"/>
    <m/>
    <n v="0"/>
    <m/>
    <n v="0"/>
    <m/>
    <n v="1.4420671084174552"/>
    <n v="35.477409849008765"/>
    <n v="32.416403407408175"/>
    <n v="100"/>
    <n v="6.9037880166511467"/>
    <n v="-4.4272052750142121"/>
    <n v="74.412792841440265"/>
    <n v="66.525599392606509"/>
    <m/>
    <n v="2024"/>
    <n v="1"/>
    <d v="2025-05-07T00:00:00"/>
    <x v="33"/>
    <x v="74"/>
  </r>
  <r>
    <n v="2025"/>
    <n v="3"/>
    <n v="3"/>
    <x v="7"/>
    <s v="RC Otros"/>
    <n v="3"/>
    <s v="4e07408562bedb8b60ce05c1decfe3ad16b72230967de01f640b7e4729b49fce"/>
    <s v="5ee0b1f3d4f170289262539d5c2c0d24e2fb46189fbbd99a0a6b6a68b9dfe06a"/>
    <x v="14"/>
    <n v="0"/>
    <n v="0"/>
    <n v="0"/>
    <n v="0"/>
    <n v="1.2772600000000003"/>
    <n v="0"/>
    <n v="2.18635"/>
    <n v="6.3760800000000009"/>
    <n v="0"/>
    <n v="0"/>
    <n v="0"/>
    <n v="0"/>
    <n v="0"/>
    <n v="0"/>
    <n v="1.2772600000000001"/>
    <n v="0"/>
    <n v="0"/>
    <n v="0"/>
    <n v="0"/>
    <n v="0"/>
    <n v="0"/>
    <n v="0"/>
    <n v="0"/>
    <n v="0"/>
    <s v="RC Otros"/>
    <s v="Daños Sin Autos"/>
    <s v="Responsabilidad Civil y Riesgos Profesionales"/>
    <x v="33"/>
    <x v="2"/>
    <n v="7215896.8496199995"/>
    <n v="5461228.9250799995"/>
    <n v="286204877.29896003"/>
    <n v="243390493.02682006"/>
    <n v="276418493.85822004"/>
    <n v="235015541.95325008"/>
    <n v="530452.73401000001"/>
    <n v="572289.36930000002"/>
    <n v="188190.89050000001"/>
    <n v="185515.63061000002"/>
    <n v="76603.347250000006"/>
    <n v="52857.464140000004"/>
    <m/>
    <m/>
    <m/>
    <m/>
    <m/>
    <m/>
    <m/>
    <m/>
    <m/>
    <m/>
    <m/>
    <m/>
    <m/>
    <m/>
    <m/>
    <n v="0"/>
    <m/>
    <n v="0"/>
    <m/>
    <n v="0"/>
    <m/>
    <m/>
    <m/>
    <m/>
    <n v="6.7870447746247334E-4"/>
    <m/>
    <m/>
    <m/>
    <m/>
    <s v="Medianas"/>
    <n v="2024"/>
    <n v="1"/>
    <d v="2025-05-07T00:00:00"/>
    <x v="33"/>
    <x v="14"/>
  </r>
  <r>
    <n v="2025"/>
    <n v="3"/>
    <n v="93"/>
    <x v="65"/>
    <s v="RC Otros"/>
    <n v="220"/>
    <s v="36790ecd55c2030dc553685bef719df653f413a20cdad1bfd1dc934c76686ddd"/>
    <s v="5ee0b1f3d4f170289262539d5c2c0d24e2fb46189fbbd99a0a6b6a68b9dfe06a"/>
    <x v="10"/>
    <n v="452.55738000000002"/>
    <n v="2.786"/>
    <n v="1576.0063299999999"/>
    <n v="547.30571999999995"/>
    <n v="0"/>
    <n v="0"/>
    <n v="0"/>
    <n v="0"/>
    <n v="35327673.869999997"/>
    <n v="32941908.920000002"/>
    <n v="139.161"/>
    <n v="134.065"/>
    <n v="0"/>
    <n v="0"/>
    <n v="0"/>
    <n v="0"/>
    <n v="9.2103300000000008"/>
    <n v="12.4115"/>
    <n v="0"/>
    <n v="0"/>
    <n v="0"/>
    <n v="0"/>
    <n v="0"/>
    <n v="0"/>
    <s v="RC Otros"/>
    <s v="Daños Sin Autos"/>
    <s v="Responsabilidad Civil y Riesgos Profesionales"/>
    <x v="33"/>
    <x v="2"/>
    <n v="240270.31215000001"/>
    <n v="300191.93695999996"/>
    <n v="286204877.29896003"/>
    <n v="243390493.02682006"/>
    <n v="276418493.85822004"/>
    <n v="235015541.95325008"/>
    <n v="530452.73401000001"/>
    <n v="572289.36930000002"/>
    <n v="188190.89050000001"/>
    <n v="185515.63061000002"/>
    <n v="13762.01965"/>
    <n v="14957.43189"/>
    <n v="8.5315307280793187E-2"/>
    <n v="4.8681666119496791E-4"/>
    <n v="449.77138000000002"/>
    <n v="16143.983488872937"/>
    <n v="3.2884517789509191"/>
    <n v="1.8626192119668747E-2"/>
    <n v="0.18835343241135422"/>
    <n v="9.2807289503289681E-4"/>
    <n v="1.5812357366896783E-4"/>
    <n v="1.6372181675808014E-4"/>
    <n v="1.1446626223371019E-6"/>
    <n v="1.1854535137740799E-6"/>
    <m/>
    <m/>
    <m/>
    <n v="0"/>
    <m/>
    <n v="0"/>
    <m/>
    <n v="0"/>
    <m/>
    <m/>
    <m/>
    <m/>
    <m/>
    <m/>
    <n v="-25.791967127261007"/>
    <m/>
    <m/>
    <s v="Medianas"/>
    <n v="2024"/>
    <n v="1"/>
    <d v="2025-05-07T00:00:00"/>
    <x v="33"/>
    <x v="10"/>
  </r>
  <r>
    <n v="2025"/>
    <n v="3"/>
    <n v="41"/>
    <x v="38"/>
    <s v="RC Otros"/>
    <n v="29"/>
    <s v="35135aaa6cc23891b40cb3f378c53a17a1127210ce60e125ccf03efcfdaec458"/>
    <s v="5ee0b1f3d4f170289262539d5c2c0d24e2fb46189fbbd99a0a6b6a68b9dfe06a"/>
    <x v="8"/>
    <n v="756.09533999999996"/>
    <n v="434.52976000000001"/>
    <n v="1930.8368599999999"/>
    <n v="6776.5951000000014"/>
    <n v="0"/>
    <n v="-11.147"/>
    <n v="12.404"/>
    <n v="-82.625229999999988"/>
    <n v="35327673.869999997"/>
    <n v="32941908.920000002"/>
    <n v="139.161"/>
    <n v="134.065"/>
    <n v="0"/>
    <n v="0"/>
    <n v="0"/>
    <n v="-3.9014499999999996"/>
    <n v="188.1097"/>
    <n v="461.03934999999996"/>
    <n v="0"/>
    <n v="0"/>
    <n v="0"/>
    <n v="0"/>
    <n v="0"/>
    <n v="0"/>
    <s v="RC Otros"/>
    <s v="Daños Sin Autos"/>
    <s v="Responsabilidad Civil y Riesgos Profesionales"/>
    <x v="33"/>
    <x v="2"/>
    <n v="7965231.1104300003"/>
    <n v="6566357.3494999995"/>
    <n v="286204877.29896003"/>
    <n v="243390493.02682006"/>
    <n v="276418493.85822004"/>
    <n v="235015541.95325008"/>
    <n v="530452.73401000001"/>
    <n v="572289.36930000002"/>
    <n v="188190.89050000001"/>
    <n v="185515.63061000002"/>
    <n v="447318.16411000001"/>
    <n v="332645.06475999998"/>
    <n v="0.14253774022130802"/>
    <n v="7.592832984675188E-2"/>
    <n v="321.56557999999995"/>
    <n v="74.003120062478558"/>
    <n v="0.16902853509299223"/>
    <n v="0.13062865078533747"/>
    <n v="9.4924469801000218E-3"/>
    <n v="6.6175161793941605E-3"/>
    <n v="2.6417975372593254E-4"/>
    <n v="2.7353283401790573E-4"/>
    <n v="1.7853193631195679E-4"/>
    <n v="1.8489405270330497E-4"/>
    <m/>
    <m/>
    <m/>
    <n v="0"/>
    <m/>
    <n v="0"/>
    <m/>
    <n v="0"/>
    <m/>
    <m/>
    <m/>
    <n v="-2.5653018564252079"/>
    <m/>
    <m/>
    <n v="-59.198775549202033"/>
    <m/>
    <n v="-0.84622928606853198"/>
    <s v="Medianas"/>
    <n v="2024"/>
    <n v="1"/>
    <d v="2025-05-07T00:00:00"/>
    <x v="33"/>
    <x v="8"/>
  </r>
  <r>
    <n v="2025"/>
    <n v="3"/>
    <n v="74"/>
    <x v="6"/>
    <s v="RC Otros"/>
    <n v="46"/>
    <s v="25fc0e7096fc653718202dc30b0c580b8ab87eac11a700cba03a7c021bc35b0c"/>
    <s v="5ee0b1f3d4f170289262539d5c2c0d24e2fb46189fbbd99a0a6b6a68b9dfe06a"/>
    <x v="16"/>
    <n v="843.68601999999998"/>
    <n v="0"/>
    <n v="843.68601999999998"/>
    <n v="0"/>
    <n v="-432.11653999999993"/>
    <n v="40.540559999999999"/>
    <n v="6573.9146599999995"/>
    <n v="121.91975000000001"/>
    <n v="35327673.869999997"/>
    <n v="32941908.920000002"/>
    <n v="139.161"/>
    <n v="134.065"/>
    <n v="0"/>
    <n v="0"/>
    <n v="-435.72540999999995"/>
    <n v="30.610330000000001"/>
    <n v="843.68601999999998"/>
    <n v="543.43782999999996"/>
    <n v="0"/>
    <n v="0"/>
    <n v="0"/>
    <n v="0"/>
    <n v="0"/>
    <n v="0"/>
    <s v="RC Otros"/>
    <s v="Daños Sin Autos"/>
    <s v="Responsabilidad Civil y Riesgos Profesionales"/>
    <x v="33"/>
    <x v="2"/>
    <n v="8503254.3343199994"/>
    <n v="1149390.6832699999"/>
    <n v="286204877.29896003"/>
    <n v="243390493.02682006"/>
    <n v="276418493.85822004"/>
    <n v="235015541.95325008"/>
    <n v="530452.73401000001"/>
    <n v="572289.36930000002"/>
    <n v="188190.89050000001"/>
    <n v="185515.63061000002"/>
    <n v="451810.49018000002"/>
    <n v="165148.86525999999"/>
    <n v="0.15905017844324937"/>
    <m/>
    <m/>
    <m/>
    <n v="0.18673449119427879"/>
    <m/>
    <n v="9.9219191479995774E-3"/>
    <m/>
    <n v="2.9478394217535077E-4"/>
    <n v="3.0522054013967011E-4"/>
    <m/>
    <m/>
    <m/>
    <m/>
    <m/>
    <n v="0"/>
    <m/>
    <n v="0"/>
    <m/>
    <n v="0"/>
    <m/>
    <n v="-1165.8869537075955"/>
    <n v="-51.217695891179979"/>
    <m/>
    <n v="-0.22961607698009159"/>
    <n v="-1523.4587147541367"/>
    <n v="55.249777145621252"/>
    <n v="-51.645446252623692"/>
    <n v="5.6327197537941007"/>
    <s v="Medianas"/>
    <n v="2024"/>
    <n v="1"/>
    <d v="2025-05-07T00:00:00"/>
    <x v="33"/>
    <x v="16"/>
  </r>
  <r>
    <n v="2025"/>
    <n v="3"/>
    <n v="94"/>
    <x v="5"/>
    <s v="RC Otros"/>
    <n v="7"/>
    <s v="7902699be42c8a8e46fbbb4501726517e86b22c56a189f7625a6da49081b2451"/>
    <s v="5ee0b1f3d4f170289262539d5c2c0d24e2fb46189fbbd99a0a6b6a68b9dfe06a"/>
    <x v="1"/>
    <n v="92423.736850000001"/>
    <n v="144462.08382"/>
    <n v="235425.62033999996"/>
    <n v="349159.01671"/>
    <n v="3459.0266499999998"/>
    <n v="30409.633630000004"/>
    <n v="117254.69261999999"/>
    <n v="231683.96335999985"/>
    <n v="35327673.869999997"/>
    <n v="32941908.920000002"/>
    <n v="139.161"/>
    <n v="134.065"/>
    <n v="0"/>
    <n v="0"/>
    <n v="4009.0410699999998"/>
    <n v="30458.107929999998"/>
    <n v="24233.74755"/>
    <n v="41177.580289999998"/>
    <n v="0"/>
    <n v="0"/>
    <n v="0"/>
    <n v="0"/>
    <n v="0"/>
    <n v="0"/>
    <s v="RC Otros"/>
    <s v="Daños Sin Autos"/>
    <s v="Responsabilidad Civil y Riesgos Profesionales"/>
    <x v="33"/>
    <x v="2"/>
    <n v="2139089.51168"/>
    <n v="2040660.5806099998"/>
    <n v="286204877.29896003"/>
    <n v="243390493.02682006"/>
    <n v="276418493.85822004"/>
    <n v="235015541.95325008"/>
    <n v="530452.73401000001"/>
    <n v="572289.36930000002"/>
    <n v="188190.89050000001"/>
    <n v="185515.63061000002"/>
    <n v="193933.06408000001"/>
    <n v="250781.01069"/>
    <n v="17.423557448995567"/>
    <n v="25.242838949935393"/>
    <n v="-52038.346969999999"/>
    <n v="-36.022148922370434"/>
    <n v="47.657544776312079"/>
    <n v="57.604873440188463"/>
    <n v="4.3207045027962465"/>
    <n v="7.0791823585290699"/>
    <n v="3.2292858780829672E-2"/>
    <n v="3.3436162522977125E-2"/>
    <n v="5.9354037219556149E-2"/>
    <n v="6.1469161834725283E-2"/>
    <m/>
    <m/>
    <m/>
    <n v="0"/>
    <m/>
    <n v="0"/>
    <m/>
    <n v="0"/>
    <m/>
    <n v="-88.625227478612018"/>
    <n v="3.7425738970215638"/>
    <n v="21.050252651685724"/>
    <n v="1.8380414911740903"/>
    <n v="-86.83752425064047"/>
    <n v="-41.148199143005058"/>
    <n v="16.543215454928678"/>
    <n v="73.967697265098337"/>
    <s v="Grandes"/>
    <n v="2024"/>
    <n v="1"/>
    <d v="2025-05-07T00:00:00"/>
    <x v="33"/>
    <x v="1"/>
  </r>
  <r>
    <n v="2025"/>
    <n v="3"/>
    <n v="37"/>
    <x v="76"/>
    <s v="RC Otros"/>
    <n v="25"/>
    <s v="b7a56873cd771f2c446d369b649430b65a756ba278ff97ec81bb6f55b2e73569"/>
    <s v="5ee0b1f3d4f170289262539d5c2c0d24e2fb46189fbbd99a0a6b6a68b9dfe06a"/>
    <x v="19"/>
    <n v="44864.812450000005"/>
    <n v="58671.036740000003"/>
    <n v="312463.2512"/>
    <n v="270224.05534000002"/>
    <n v="1543.94183"/>
    <n v="1174.8894399999997"/>
    <n v="10265.92007"/>
    <n v="33766.939229999996"/>
    <n v="35327673.869999997"/>
    <n v="32941908.920000002"/>
    <n v="139.161"/>
    <n v="134.065"/>
    <n v="0"/>
    <n v="0"/>
    <n v="14291.065689999999"/>
    <n v="12020.9956"/>
    <n v="30685.92627"/>
    <n v="33309.397120000001"/>
    <n v="0"/>
    <n v="0"/>
    <n v="0"/>
    <n v="0"/>
    <n v="0"/>
    <n v="0"/>
    <s v="RC Otros"/>
    <s v="Daños Sin Autos"/>
    <s v="Responsabilidad Civil y Riesgos Profesionales"/>
    <x v="33"/>
    <x v="2"/>
    <n v="3594603.0314199999"/>
    <n v="3691577.5016000001"/>
    <n v="286204877.29896003"/>
    <n v="243390493.02682006"/>
    <n v="276418493.85822004"/>
    <n v="235015541.95325008"/>
    <n v="530452.73401000001"/>
    <n v="572289.36930000002"/>
    <n v="188190.89050000001"/>
    <n v="185515.63061000002"/>
    <n v="234502.31262000001"/>
    <n v="213435.81296000001"/>
    <n v="8.4578341430801665"/>
    <n v="10.251987873156532"/>
    <n v="-13806.224289999998"/>
    <n v="-23.531583992936955"/>
    <n v="19.131927505849944"/>
    <n v="27.488843566752095"/>
    <n v="1.2481159131576418"/>
    <n v="1.5893215492447568"/>
    <n v="1.5675767958047662E-2"/>
    <n v="1.6230756424355588E-2"/>
    <n v="2.4105722458738287E-2"/>
    <n v="2.4964747544939391E-2"/>
    <m/>
    <m/>
    <m/>
    <n v="0"/>
    <m/>
    <n v="0"/>
    <m/>
    <n v="0"/>
    <m/>
    <n v="31.411669680170107"/>
    <n v="3.4413201475447153"/>
    <n v="2.0025032883030653"/>
    <n v="0.82041262778338353"/>
    <n v="18.884210306174644"/>
    <n v="-7.8760682474940058"/>
    <n v="46.572052491606271"/>
    <n v="36.088901749537278"/>
    <s v="Grandes"/>
    <n v="2024"/>
    <n v="1"/>
    <d v="2025-05-07T00:00:00"/>
    <x v="33"/>
    <x v="19"/>
  </r>
  <r>
    <n v="2025"/>
    <n v="3"/>
    <n v="39"/>
    <x v="20"/>
    <s v="RC Otros"/>
    <n v="27"/>
    <s v="670671cd97404156226e507973f2ab8330d3022ca96e0c93bdbdb320c41adcaf"/>
    <s v="5ee0b1f3d4f170289262539d5c2c0d24e2fb46189fbbd99a0a6b6a68b9dfe06a"/>
    <x v="14"/>
    <n v="0"/>
    <n v="0"/>
    <n v="0"/>
    <n v="0"/>
    <n v="0"/>
    <n v="-35.65992"/>
    <n v="-243.69166999999999"/>
    <n v="-12.217059999999996"/>
    <n v="0"/>
    <n v="0"/>
    <n v="0"/>
    <n v="0"/>
    <n v="0"/>
    <n v="0"/>
    <n v="0"/>
    <n v="-35.65992"/>
    <n v="0"/>
    <n v="0.18965000000000001"/>
    <n v="0"/>
    <n v="0"/>
    <n v="0"/>
    <n v="0"/>
    <n v="0"/>
    <n v="0"/>
    <s v="RC Otros"/>
    <s v="Daños Sin Autos"/>
    <s v="Responsabilidad Civil y Riesgos Profesionales"/>
    <x v="33"/>
    <x v="2"/>
    <n v="9815016.0217700005"/>
    <n v="7956382.9574300004"/>
    <n v="286204877.29896003"/>
    <n v="243390493.02682006"/>
    <n v="276418493.85822004"/>
    <n v="235015541.95325008"/>
    <n v="530452.73401000001"/>
    <n v="572289.36930000002"/>
    <n v="188190.89050000001"/>
    <n v="185515.63061000002"/>
    <n v="634298.42174999998"/>
    <n v="538409.96871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-18803.016082256785"/>
    <s v="Medianas"/>
    <n v="2024"/>
    <n v="1"/>
    <d v="2025-05-07T00:00:00"/>
    <x v="33"/>
    <x v="14"/>
  </r>
  <r>
    <n v="2025"/>
    <n v="3"/>
    <n v="5.0999999999999996"/>
    <x v="68"/>
    <s v="RC Otros"/>
    <n v="5.0999999999999996"/>
    <m/>
    <m/>
    <x v="75"/>
    <n v="505169.95116"/>
    <n v="562117.60947000002"/>
    <n v="2011750.5839499999"/>
    <n v="1873034.7394099999"/>
    <n v="188406.61214000001"/>
    <n v="185681.71580999997"/>
    <n v="1219190.8790700003"/>
    <n v="637385.24705999985"/>
    <n v="0"/>
    <n v="0"/>
    <n v="0"/>
    <n v="0"/>
    <n v="0"/>
    <n v="0"/>
    <n v="213306.58468"/>
    <n v="199279.53771999999"/>
    <n v="284066.96199000004"/>
    <n v="297383.51811999996"/>
    <n v="0"/>
    <n v="0"/>
    <n v="0"/>
    <n v="0"/>
    <n v="0"/>
    <n v="0"/>
    <s v="RC Otros"/>
    <s v="Daños Sin Autos"/>
    <s v="Responsabilidad Civil y Riesgos Profesionales"/>
    <x v="33"/>
    <x v="2"/>
    <n v="27372816.300310001"/>
    <n v="27356975.422389999"/>
    <n v="286204877.29896003"/>
    <n v="243390493.02682006"/>
    <n v="276418493.85822004"/>
    <n v="235015541.95325008"/>
    <n v="530452.73401000001"/>
    <n v="572289.36930000002"/>
    <n v="188190.89050000001"/>
    <n v="185515.63061000002"/>
    <n v="1927882.59182"/>
    <n v="2041302.56449"/>
    <n v="95.233735028779506"/>
    <n v="98.222619469160904"/>
    <n v="-56947.658310000028"/>
    <n v="-10.130915194721235"/>
    <n v="26.203356641293123"/>
    <n v="27.537201943918575"/>
    <n v="1.8455169012122397"/>
    <n v="2.0547505738150473"/>
    <n v="0.17650640894994823"/>
    <n v="0.18275548213467607"/>
    <n v="0.23095298525405358"/>
    <n v="0.23918316414231786"/>
    <m/>
    <m/>
    <m/>
    <n v="0"/>
    <m/>
    <n v="0"/>
    <m/>
    <n v="0"/>
    <m/>
    <n v="1.4675092364981879"/>
    <n v="37.295688650397757"/>
    <n v="33.032538508279863"/>
    <n v="100.11462916160652"/>
    <n v="7.0388797166465178"/>
    <n v="-4.4779065814355086"/>
    <n v="75.090247449299994"/>
    <n v="67.010955744893323"/>
    <m/>
    <n v="2024"/>
    <n v="1"/>
    <d v="2025-05-07T00:00:00"/>
    <x v="33"/>
    <x v="75"/>
  </r>
  <r>
    <n v="2025"/>
    <n v="3"/>
    <n v="48"/>
    <x v="4"/>
    <s v="RC Otros"/>
    <n v="36"/>
    <s v="76a50887d8f1c2e9301755428990ad81479ee21c25b43215cf524541e0503269"/>
    <s v="5ee0b1f3d4f170289262539d5c2c0d24e2fb46189fbbd99a0a6b6a68b9dfe06a"/>
    <x v="25"/>
    <n v="61404.803460000003"/>
    <n v="64503.317350000005"/>
    <n v="215703.72760000001"/>
    <n v="220367.45905999999"/>
    <n v="-130.99356000000009"/>
    <n v="6235.86787"/>
    <n v="47685.471090000006"/>
    <n v="28343.473600000001"/>
    <n v="35327673.869999997"/>
    <n v="32941908.920000002"/>
    <n v="139.161"/>
    <n v="134.065"/>
    <n v="0"/>
    <n v="0"/>
    <n v="-2175.48326"/>
    <n v="10979.52765"/>
    <n v="80751.441599999991"/>
    <n v="70715.848259999999"/>
    <n v="0"/>
    <n v="0"/>
    <n v="0"/>
    <n v="0"/>
    <n v="0"/>
    <n v="0"/>
    <s v="RC Otros"/>
    <s v="Daños Sin Autos"/>
    <s v="Responsabilidad Civil y Riesgos Profesionales"/>
    <x v="33"/>
    <x v="2"/>
    <n v="18106734.740540002"/>
    <n v="16982442.389800001"/>
    <n v="286204877.29896003"/>
    <n v="243390493.02682006"/>
    <n v="276418493.85822004"/>
    <n v="235015541.95325008"/>
    <n v="530452.73401000001"/>
    <n v="572289.36930000002"/>
    <n v="188190.89050000001"/>
    <n v="185515.63061000002"/>
    <n v="323776.96694000001"/>
    <n v="337003.60001999995"/>
    <n v="11.575923644658301"/>
    <n v="11.271101790497649"/>
    <n v="-3098.513890000002"/>
    <n v="-4.8036504435690075"/>
    <n v="18.965154946114215"/>
    <n v="19.14024578555599"/>
    <n v="0.33912687372902173"/>
    <n v="0.37982356053062194"/>
    <n v="2.1454841734181423E-2"/>
    <n v="2.2214433847358859E-2"/>
    <n v="2.6501987217262487E-2"/>
    <n v="2.744640495428646E-2"/>
    <m/>
    <m/>
    <m/>
    <n v="0"/>
    <m/>
    <n v="0"/>
    <m/>
    <n v="0"/>
    <m/>
    <n v="-102.10064681822708"/>
    <n v="-0.21332787114176047"/>
    <n v="9.6675149840181032"/>
    <n v="-6.9606748579575953E-2"/>
    <n v="-119.81399682526414"/>
    <n v="14.19143457503651"/>
    <n v="-2.6940488205476201"/>
    <n v="15.526261679887824"/>
    <s v="Grandes"/>
    <n v="2024"/>
    <n v="1"/>
    <d v="2025-05-07T00:00:00"/>
    <x v="33"/>
    <x v="25"/>
  </r>
  <r>
    <n v="2025"/>
    <n v="3"/>
    <n v="46"/>
    <x v="54"/>
    <s v="RC Otros"/>
    <n v="34"/>
    <s v="86e50149658661312a9e0b35558d84f6c6d3da797f552a9657fe0558ca40cdef"/>
    <s v="5ee0b1f3d4f170289262539d5c2c0d24e2fb46189fbbd99a0a6b6a68b9dfe06a"/>
    <x v="0"/>
    <n v="916.32042000000001"/>
    <n v="645.45222000000001"/>
    <n v="2701.1755599999997"/>
    <n v="1873.8281499999998"/>
    <n v="273.40527999999995"/>
    <n v="-165.80573999999999"/>
    <n v="908.05790999999988"/>
    <n v="2073.6199599999995"/>
    <n v="35327673.869999997"/>
    <n v="32941908.920000002"/>
    <n v="139.161"/>
    <n v="134.065"/>
    <n v="0"/>
    <n v="0"/>
    <n v="45.405279999999998"/>
    <n v="-165.80573999999999"/>
    <n v="583.33087999999998"/>
    <n v="503.48594000000003"/>
    <n v="0"/>
    <n v="0"/>
    <n v="0"/>
    <n v="0"/>
    <n v="0"/>
    <n v="0"/>
    <s v="RC Otros"/>
    <s v="Daños Sin Autos"/>
    <s v="Responsabilidad Civil y Riesgos Profesionales"/>
    <x v="33"/>
    <x v="2"/>
    <n v="17809663.19325"/>
    <n v="15865318.86668"/>
    <n v="286204877.29896003"/>
    <n v="243390493.02682006"/>
    <n v="276418493.85822004"/>
    <n v="235015541.95325008"/>
    <n v="530452.73401000001"/>
    <n v="572289.36930000002"/>
    <n v="188190.89050000001"/>
    <n v="185515.63061000002"/>
    <n v="916.32042000000001"/>
    <n v="645.45222000000001"/>
    <n v="0.17274308552865819"/>
    <n v="0.11278424073987074"/>
    <n v="270.8682"/>
    <n v="41.965646969190075"/>
    <n v="100"/>
    <n v="100"/>
    <n v="5.1450743905549689E-3"/>
    <n v="4.0683217615976493E-3"/>
    <n v="3.2016240556335539E-4"/>
    <n v="3.3149750843733237E-4"/>
    <n v="2.6519204261970711E-4"/>
    <n v="2.7464235541000732E-4"/>
    <m/>
    <m/>
    <m/>
    <n v="0"/>
    <m/>
    <n v="0"/>
    <m/>
    <n v="0"/>
    <m/>
    <n v="-264.89494272031834"/>
    <n v="29.83730079921169"/>
    <n v="-25.688305789698884"/>
    <n v="0.14528082590692665"/>
    <n v="-127.38462492311785"/>
    <n v="15.858424964160855"/>
    <n v="7.7837950221322076"/>
    <n v="-32.93155316313301"/>
    <s v="Medianas"/>
    <n v="2024"/>
    <n v="1"/>
    <d v="2025-05-07T00:00:00"/>
    <x v="33"/>
    <x v="0"/>
  </r>
  <r>
    <n v="2025"/>
    <n v="3"/>
    <n v="15.1"/>
    <x v="69"/>
    <s v="RC Otros"/>
    <n v="15.1"/>
    <m/>
    <m/>
    <x v="76"/>
    <n v="25282.78285"/>
    <n v="10171.759829999999"/>
    <n v="127994.94825"/>
    <n v="51073.805310000003"/>
    <n v="-215.72163999999998"/>
    <n v="-166.08519999999999"/>
    <n v="7681.1850499999991"/>
    <n v="10986.792909999996"/>
    <n v="0"/>
    <n v="0"/>
    <n v="0"/>
    <n v="0"/>
    <n v="0"/>
    <n v="0"/>
    <n v="-449.63150999999993"/>
    <n v="-168.76988"/>
    <n v="1981.90816"/>
    <n v="1915.9540500000001"/>
    <n v="0"/>
    <n v="0"/>
    <n v="0"/>
    <n v="0"/>
    <n v="0"/>
    <n v="0"/>
    <s v="RC Otros"/>
    <s v="Daños Sin Autos"/>
    <s v="Responsabilidad Civil y Riesgos Profesionales"/>
    <x v="33"/>
    <x v="2"/>
    <n v="55986398.693329997"/>
    <n v="41045703.503539994"/>
    <n v="286204877.29896003"/>
    <n v="243390493.02682006"/>
    <n v="276418493.85822004"/>
    <n v="235015541.95325008"/>
    <n v="530452.73401000001"/>
    <n v="572289.36930000002"/>
    <n v="188190.89050000001"/>
    <n v="185515.63061000002"/>
    <n v="2051554.6763799996"/>
    <n v="1340288.6761100001"/>
    <n v="4.7662649712204841"/>
    <n v="1.7773805308390862"/>
    <n v="15111.023020000001"/>
    <n v="148.55859037717764"/>
    <n v="1.2323718758796069"/>
    <n v="0.75892305973382579"/>
    <n v="4.515879470742256E-2"/>
    <n v="2.4781545842240793E-2"/>
    <n v="8.8338057298689744E-3"/>
    <n v="9.1465598039789583E-3"/>
    <n v="4.1791935681231131E-3"/>
    <n v="4.3281221937327844E-3"/>
    <m/>
    <m/>
    <m/>
    <n v="0"/>
    <m/>
    <n v="0"/>
    <m/>
    <n v="0"/>
    <m/>
    <n v="29.886130732900938"/>
    <n v="-0.85323534707335424"/>
    <n v="-1.6328069358279371"/>
    <n v="-0.11462916160652312"/>
    <n v="166.41691633601914"/>
    <n v="3.4423638708871884"/>
    <n v="-22.686798463961114"/>
    <n v="-8.8086601033046694"/>
    <s v="Resto"/>
    <n v="2024"/>
    <n v="1"/>
    <d v="2025-05-07T00:00:00"/>
    <x v="33"/>
    <x v="76"/>
  </r>
  <r>
    <n v="2025"/>
    <n v="3"/>
    <n v="92"/>
    <x v="27"/>
    <s v="RC Otros"/>
    <n v="219"/>
    <s v="314f04b30f62e0056bd059354a5536fb2e302107eed143b5fa2aa0bbba07f608"/>
    <s v="5ee0b1f3d4f170289262539d5c2c0d24e2fb46189fbbd99a0a6b6a68b9dfe06a"/>
    <x v="13"/>
    <n v="288387.94689999998"/>
    <n v="280200.21714999998"/>
    <n v="1165079.3888099999"/>
    <n v="977386.32853000006"/>
    <n v="183578.36888000002"/>
    <n v="147570.79743999999"/>
    <n v="1041414.2549900003"/>
    <n v="340984.37023"/>
    <n v="35327673.869999997"/>
    <n v="32941908.920000002"/>
    <n v="139.161"/>
    <n v="134.065"/>
    <n v="0"/>
    <n v="0"/>
    <n v="197261.47500000001"/>
    <n v="145764.58749000001"/>
    <n v="147204.82130000001"/>
    <n v="151449.19911000002"/>
    <n v="0"/>
    <n v="0"/>
    <n v="0"/>
    <n v="0"/>
    <n v="0"/>
    <n v="0"/>
    <s v="RC Otros"/>
    <s v="Daños Sin Autos"/>
    <s v="Responsabilidad Civil y Riesgos Profesionales"/>
    <x v="33"/>
    <x v="2"/>
    <n v="3291398.6175000002"/>
    <n v="4430492.0824799994"/>
    <n v="286204877.29896003"/>
    <n v="243390493.02682006"/>
    <n v="276418493.85822004"/>
    <n v="235015541.95325008"/>
    <n v="530452.73401000001"/>
    <n v="572289.36930000002"/>
    <n v="188190.89050000001"/>
    <n v="185515.63061000002"/>
    <n v="1095911.1261800001"/>
    <n v="1173294.1382500001"/>
    <n v="54.366379586717962"/>
    <n v="48.961282907059577"/>
    <n v="8187.7297499999986"/>
    <n v="2.922099716152915"/>
    <n v="26.314902733511726"/>
    <n v="23.881498084353016"/>
    <n v="8.761866319280605"/>
    <n v="6.3243588281768446"/>
    <n v="0.10076276463966741"/>
    <n v="0.10433019255503188"/>
    <n v="0.11512373127865916"/>
    <n v="0.11922624981361367"/>
    <m/>
    <m/>
    <m/>
    <n v="0"/>
    <m/>
    <n v="0"/>
    <m/>
    <n v="0"/>
    <m/>
    <n v="24.400201167605772"/>
    <n v="63.656741154878006"/>
    <n v="52.666196672146306"/>
    <n v="97.549019717296048"/>
    <n v="35.328805436734001"/>
    <n v="-2.8025092472870994"/>
    <n v="134.00476510072025"/>
    <n v="96.246522495063715"/>
    <s v="Grandes"/>
    <n v="2024"/>
    <n v="1"/>
    <d v="2025-05-07T00:00:00"/>
    <x v="33"/>
    <x v="13"/>
  </r>
  <r>
    <n v="2025"/>
    <n v="3"/>
    <n v="61"/>
    <x v="46"/>
    <s v="RC Otr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42774.412710000004"/>
    <n v="76310.083510000011"/>
    <n v="1097.1812600000001"/>
    <n v="9978.3176600000006"/>
    <n v="0"/>
    <n v="0"/>
    <n v="0"/>
    <n v="0"/>
    <n v="0"/>
    <n v="0"/>
    <s v="RC Otros"/>
    <s v="Daños Sin Autos"/>
    <s v="Responsabilidad Civil y Riesgos Profesionales"/>
    <x v="33"/>
    <x v="2"/>
    <n v="0"/>
    <n v="0"/>
    <n v="286204877.29896003"/>
    <n v="243390493.02682006"/>
    <n v="276418493.85822004"/>
    <n v="235015541.95325008"/>
    <n v="530452.73401000001"/>
    <n v="572289.36930000002"/>
    <n v="188190.89050000001"/>
    <n v="185515.63061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3.946578561410355"/>
    <n v="-89.004346249686336"/>
    <n v="3898.5730315882356"/>
    <n v="764.75901159073749"/>
    <m/>
    <n v="2024"/>
    <n v="1"/>
    <d v="2025-05-07T00:00:00"/>
    <x v="33"/>
    <x v="69"/>
  </r>
  <r>
    <n v="2025"/>
    <n v="3"/>
    <n v="80"/>
    <x v="73"/>
    <s v="RC Otros"/>
    <n v="52"/>
    <s v="41cfc0d1f2d127b04555b7246d84019b4d27710a3f3aff6e7764375b1e06e05d"/>
    <s v="5ee0b1f3d4f170289262539d5c2c0d24e2fb46189fbbd99a0a6b6a68b9dfe06a"/>
    <x v="4"/>
    <n v="1992.9908500000001"/>
    <n v="1466.3781200000001"/>
    <n v="6159.0727299999999"/>
    <n v="5753.6408199999996"/>
    <n v="0"/>
    <n v="0"/>
    <n v="-23.332469999999997"/>
    <n v="8838.0350499999986"/>
    <n v="35327673.869999997"/>
    <n v="32941908.920000002"/>
    <n v="139.161"/>
    <n v="134.065"/>
    <n v="0"/>
    <n v="0"/>
    <n v="0"/>
    <n v="0"/>
    <n v="110.79044999999999"/>
    <n v="76.840789999999998"/>
    <n v="0"/>
    <n v="0"/>
    <n v="0"/>
    <n v="0"/>
    <n v="0"/>
    <n v="0"/>
    <s v="RC Otros"/>
    <s v="Daños Sin Autos"/>
    <s v="Responsabilidad Civil y Riesgos Profesionales"/>
    <x v="33"/>
    <x v="2"/>
    <n v="377875.53304000001"/>
    <n v="280605.04624"/>
    <n v="286204877.29896003"/>
    <n v="243390493.02682006"/>
    <n v="276418493.85822004"/>
    <n v="235015541.95325008"/>
    <n v="530452.73401000001"/>
    <n v="572289.36930000002"/>
    <n v="188190.89050000001"/>
    <n v="185515.63061000002"/>
    <n v="30818.986639999999"/>
    <n v="24417.038499999999"/>
    <n v="0.37571506794466414"/>
    <n v="0.25623018680106036"/>
    <n v="526.61273000000006"/>
    <n v="35.912478699559422"/>
    <n v="6.4667630810848751"/>
    <n v="6.0055527209002024"/>
    <n v="0.52741992421854744"/>
    <n v="0.52257724500998981"/>
    <n v="6.9635111351306169E-4"/>
    <n v="7.210048872570156E-4"/>
    <n v="6.0247962102546657E-4"/>
    <n v="6.2394942386052746E-4"/>
    <m/>
    <m/>
    <m/>
    <n v="0"/>
    <m/>
    <n v="0"/>
    <m/>
    <n v="0"/>
    <m/>
    <m/>
    <m/>
    <m/>
    <m/>
    <m/>
    <n v="44.181820618970733"/>
    <m/>
    <m/>
    <s v="Medianas"/>
    <n v="2024"/>
    <n v="1"/>
    <d v="2025-05-07T00:00:00"/>
    <x v="33"/>
    <x v="4"/>
  </r>
  <r>
    <n v="2025"/>
    <n v="3"/>
    <n v="127"/>
    <x v="66"/>
    <s v="RC Otros"/>
    <n v="263"/>
    <s v="4be84111a613654b362415e563cb7607df7b203b5d303802a8a546061bbc7847"/>
    <s v="5ee0b1f3d4f170289262539d5c2c0d24e2fb46189fbbd99a0a6b6a68b9dfe06a"/>
    <x v="28"/>
    <n v="323.67165999999997"/>
    <n v="165.34095000000002"/>
    <n v="3250.5817999999999"/>
    <n v="2892.43282"/>
    <n v="-9.1369800000000012"/>
    <n v="11.204849999999995"/>
    <n v="22.126259999999995"/>
    <n v="19.902890000000003"/>
    <n v="35327673.869999997"/>
    <n v="32941908.920000002"/>
    <n v="139.161"/>
    <n v="134.065"/>
    <n v="0"/>
    <n v="0"/>
    <n v="-9.1369799999999994"/>
    <n v="11.20485"/>
    <n v="107.13213999999999"/>
    <n v="72.934070000000006"/>
    <n v="0"/>
    <n v="0"/>
    <n v="0"/>
    <n v="0"/>
    <n v="0"/>
    <n v="0"/>
    <s v="RC Otros"/>
    <s v="Daños Sin Autos"/>
    <s v="Responsabilidad Civil y Riesgos Profesionales"/>
    <x v="33"/>
    <x v="2"/>
    <n v="408775.34256000002"/>
    <n v="212525.78091999999"/>
    <n v="286204877.29896003"/>
    <n v="243390493.02682006"/>
    <n v="276418493.85822004"/>
    <n v="235015541.95325008"/>
    <n v="530452.73401000001"/>
    <n v="572289.36930000002"/>
    <n v="188190.89050000001"/>
    <n v="185515.63061000002"/>
    <n v="32877.265579999999"/>
    <n v="6261.8816299999999"/>
    <n v="6.1018002028791152E-2"/>
    <n v="2.8891144737187419E-2"/>
    <n v="158.33070999999995"/>
    <n v="95.760130808489933"/>
    <n v="0.98448473220016475"/>
    <n v="2.6404355714402099"/>
    <n v="7.9180817994786823E-2"/>
    <n v="7.779806726706652E-2"/>
    <n v="1.1309089595349677E-4"/>
    <n v="1.1709479184342018E-4"/>
    <n v="6.793237810721741E-5"/>
    <n v="7.0353198186735275E-5"/>
    <m/>
    <m/>
    <m/>
    <n v="0"/>
    <m/>
    <n v="0"/>
    <m/>
    <n v="0"/>
    <m/>
    <n v="-181.54486673181708"/>
    <n v="-2.8229162849784259"/>
    <n v="6.7768148181076695"/>
    <n v="-4.855165930574095E-3"/>
    <n v="-181.54486673181702"/>
    <n v="46.88901908257688"/>
    <n v="-8.5287010975417843"/>
    <n v="15.362984679176686"/>
    <s v="Medianas"/>
    <n v="2024"/>
    <n v="1"/>
    <d v="2025-05-07T00:00:00"/>
    <x v="33"/>
    <x v="28"/>
  </r>
  <r>
    <n v="2025"/>
    <n v="3"/>
    <n v="9"/>
    <x v="29"/>
    <s v="RC Otros"/>
    <n v="9"/>
    <s v="19581e27de7ced00ff1ce50b2047e7a567c76b1cbaebabe5ef03f7c3017bb5b7"/>
    <s v="5ee0b1f3d4f170289262539d5c2c0d24e2fb46189fbbd99a0a6b6a68b9dfe06a"/>
    <x v="14"/>
    <n v="0"/>
    <n v="0"/>
    <n v="0"/>
    <n v="0"/>
    <n v="0"/>
    <n v="0"/>
    <n v="247.38060000000002"/>
    <n v="0"/>
    <n v="0"/>
    <n v="0"/>
    <n v="0"/>
    <n v="0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3"/>
    <x v="2"/>
    <n v="975839.53787999996"/>
    <n v="808178.50085000007"/>
    <n v="286204877.29896003"/>
    <n v="243390493.02682006"/>
    <n v="276418493.85822004"/>
    <n v="235015541.95325008"/>
    <n v="530452.73401000001"/>
    <n v="572289.36930000002"/>
    <n v="188190.89050000001"/>
    <n v="185515.63061000002"/>
    <n v="33119.830170000001"/>
    <n v="28895.4549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1"/>
    <d v="2025-05-07T00:00:00"/>
    <x v="33"/>
    <x v="14"/>
  </r>
  <r>
    <n v="2025"/>
    <n v="3"/>
    <n v="76"/>
    <x v="31"/>
    <s v="RC Otros"/>
    <n v="48"/>
    <s v="98010bd9270f9b100b6214a21754fd33bdc8d41b2bc9f9dd16ff54d3c34ffd71"/>
    <s v="5ee0b1f3d4f170289262539d5c2c0d24e2fb46189fbbd99a0a6b6a68b9dfe06a"/>
    <x v="24"/>
    <n v="8316.9182600000004"/>
    <n v="6494.8188399999999"/>
    <n v="19812.822529999998"/>
    <n v="16426.463190000002"/>
    <n v="0"/>
    <n v="0"/>
    <n v="0"/>
    <n v="0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3"/>
    <x v="2"/>
    <n v="1270133.73486"/>
    <n v="1133682.78908"/>
    <n v="286204877.29896003"/>
    <n v="243390493.02682006"/>
    <n v="276418493.85822004"/>
    <n v="235015541.95325008"/>
    <n v="530452.73401000001"/>
    <n v="572289.36930000002"/>
    <n v="188190.89050000001"/>
    <n v="185515.63061000002"/>
    <n v="171788.70546"/>
    <n v="142991.63386999999"/>
    <n v="1.5678905445783244"/>
    <n v="1.1348837124030777"/>
    <n v="1822.0994200000005"/>
    <n v="28.054661182820627"/>
    <n v="4.8413649999455561"/>
    <n v="4.54209708933372"/>
    <n v="0.65480650042861277"/>
    <n v="0.57289560206436929"/>
    <n v="2.9059317012660219E-3"/>
    <n v="3.0088139704089029E-3"/>
    <n v="2.6684768000713619E-3"/>
    <n v="2.7635699264910601E-3"/>
    <m/>
    <m/>
    <m/>
    <n v="0"/>
    <m/>
    <n v="0"/>
    <m/>
    <n v="0"/>
    <m/>
    <m/>
    <m/>
    <m/>
    <m/>
    <m/>
    <m/>
    <m/>
    <m/>
    <s v="Medianas"/>
    <n v="2024"/>
    <n v="1"/>
    <d v="2025-05-07T00:00:00"/>
    <x v="33"/>
    <x v="24"/>
  </r>
  <r>
    <n v="2025"/>
    <n v="3"/>
    <n v="103"/>
    <x v="61"/>
    <s v="RC Otros"/>
    <n v="205"/>
    <s v="f8809aff4d69bece79dabe35be0c708b890d7eafb841f121330667b77d2e2590"/>
    <s v="5ee0b1f3d4f170289262539d5c2c0d24e2fb46189fbbd99a0a6b6a68b9dfe06a"/>
    <x v="3"/>
    <n v="11680.54292"/>
    <n v="962.45393999999999"/>
    <n v="91720.76642"/>
    <n v="16803.539510000002"/>
    <n v="-49.150660000000002"/>
    <n v="-5.2179500000000001"/>
    <n v="182.13940999999997"/>
    <n v="21.781469999999999"/>
    <n v="35327673.869999997"/>
    <n v="32941908.920000002"/>
    <n v="139.161"/>
    <n v="134.065"/>
    <n v="0"/>
    <n v="0"/>
    <n v="-51.451660000000004"/>
    <n v="-5.2179500000000001"/>
    <n v="139.64864"/>
    <n v="245.61492000000001"/>
    <n v="0"/>
    <n v="0"/>
    <n v="0"/>
    <n v="0"/>
    <n v="0"/>
    <n v="0"/>
    <s v="RC Otros"/>
    <s v="Daños Sin Autos"/>
    <s v="Responsabilidad Civil y Riesgos Profesionales"/>
    <x v="33"/>
    <x v="2"/>
    <n v="1404442.7234499999"/>
    <n v="1311840.66753"/>
    <n v="286204877.29896003"/>
    <n v="243390493.02682006"/>
    <n v="276418493.85822004"/>
    <n v="235015541.95325008"/>
    <n v="530452.73401000001"/>
    <n v="572289.36930000002"/>
    <n v="188190.89050000001"/>
    <n v="185515.63061000002"/>
    <n v="158241.12516999998"/>
    <n v="33058.420190000004"/>
    <n v="2.2019950451946957"/>
    <n v="0.16817609964994329"/>
    <n v="10718.08898"/>
    <n v="1113.62097805948"/>
    <n v="7.3814837372089448"/>
    <n v="2.9113730615933582"/>
    <n v="0.83168524603886018"/>
    <n v="7.3366679645033184E-2"/>
    <n v="4.0811823440027881E-3"/>
    <n v="4.2256734551166311E-3"/>
    <n v="3.9543612736506672E-4"/>
    <n v="4.0952778356737529E-4"/>
    <m/>
    <m/>
    <m/>
    <n v="0"/>
    <m/>
    <n v="0"/>
    <m/>
    <n v="0"/>
    <m/>
    <n v="841.95344915148667"/>
    <n v="-0.4207908856346208"/>
    <n v="-0.54215061969614886"/>
    <n v="-2.6117449080246526E-2"/>
    <n v="886.05122701444066"/>
    <n v="-43.143258561002732"/>
    <n v="-36.843652755945214"/>
    <n v="-2.1244434173624307"/>
    <s v="Medianas"/>
    <n v="2024"/>
    <n v="1"/>
    <d v="2025-05-07T00:00:00"/>
    <x v="33"/>
    <x v="3"/>
  </r>
  <r>
    <n v="2025"/>
    <n v="3"/>
    <n v="126"/>
    <x v="17"/>
    <s v="RC Otros"/>
    <n v="239"/>
    <s v="79bf08685d3138f9b109c3546780f056bc954fd69377b84a2cf23622e464897b"/>
    <s v="5ee0b1f3d4f170289262539d5c2c0d24e2fb46189fbbd99a0a6b6a68b9dfe06a"/>
    <x v="11"/>
    <n v="18088.6515"/>
    <n v="14280.95441"/>
    <n v="83078.596000000005"/>
    <n v="55897.87977"/>
    <n v="-43.731659999999998"/>
    <n v="290.52742999999998"/>
    <n v="2570.5403000000001"/>
    <n v="2606.5006399999997"/>
    <n v="35327673.869999997"/>
    <n v="32941908.920000002"/>
    <n v="139.161"/>
    <n v="134.065"/>
    <n v="0"/>
    <n v="0"/>
    <n v="-79.51382000000001"/>
    <n v="56.319050000000004"/>
    <n v="1191.0252700000001"/>
    <n v="731.49333999999999"/>
    <n v="0"/>
    <n v="0"/>
    <n v="0"/>
    <n v="0"/>
    <n v="0"/>
    <n v="0"/>
    <s v="RC Otros"/>
    <s v="Daños Sin Autos"/>
    <s v="Responsabilidad Civil y Riesgos Profesionales"/>
    <x v="33"/>
    <x v="2"/>
    <n v="240990.39916999999"/>
    <n v="211802.86790000001"/>
    <n v="286204877.29896003"/>
    <n v="243390493.02682006"/>
    <n v="276418493.85822004"/>
    <n v="235015541.95325008"/>
    <n v="530452.73401000001"/>
    <n v="572289.36930000002"/>
    <n v="188190.89050000001"/>
    <n v="185515.63061000002"/>
    <n v="79759.122000000003"/>
    <n v="66788.002569999997"/>
    <n v="3.410040205327511"/>
    <n v="2.4954079485117564"/>
    <n v="3807.6970899999997"/>
    <n v="26.662763430809111"/>
    <n v="22.679100579868468"/>
    <n v="21.382514614106391"/>
    <n v="7.5059635414105692"/>
    <n v="6.7425689517776348"/>
    <n v="6.3201758372220893E-3"/>
    <n v="6.5439367849525979E-3"/>
    <n v="5.8675070798374744E-3"/>
    <n v="6.0765999947530302E-3"/>
    <m/>
    <m/>
    <m/>
    <n v="0"/>
    <m/>
    <n v="0"/>
    <m/>
    <n v="0"/>
    <m/>
    <n v="-115.05250640189119"/>
    <n v="-0.24176296392243501"/>
    <n v="2.034369844333114"/>
    <n v="-2.3237926067415041E-2"/>
    <n v="-241.18459029404792"/>
    <n v="62.821068200019447"/>
    <n v="-6.6760816922045665"/>
    <n v="7.6991883480442906"/>
    <s v="Grandes"/>
    <n v="2024"/>
    <n v="1"/>
    <d v="2025-05-07T00:00:00"/>
    <x v="33"/>
    <x v="11"/>
  </r>
  <r>
    <n v="2025"/>
    <n v="3"/>
    <n v="201.1"/>
    <x v="67"/>
    <s v="ISSSTE Muerte (invalidez y vida)"/>
    <n v="201.1"/>
    <m/>
    <m/>
    <x v="74"/>
    <n v="536672.61429000006"/>
    <n v="518514.09162999998"/>
    <n v="2565765.85463"/>
    <n v="2477959.1877099997"/>
    <n v="448587.36247000005"/>
    <n v="399624.65759000008"/>
    <n v="1770974.2129700002"/>
    <n v="1541157.7412700001"/>
    <n v="0"/>
    <n v="0"/>
    <n v="0"/>
    <n v="0"/>
    <n v="0"/>
    <n v="0"/>
    <n v="448587.36246999999"/>
    <n v="399624.65759000008"/>
    <n v="-54289.650869999998"/>
    <n v="-237334.72084999998"/>
    <n v="0"/>
    <n v="0"/>
    <n v="0"/>
    <n v="0"/>
    <n v="536672.61428999994"/>
    <n v="518514.09162999992"/>
    <s v="ISSSTE Muerte (invalidez y vida)"/>
    <s v="Pensiones"/>
    <s v="Pensiones ISSSTE"/>
    <x v="53"/>
    <x v="2"/>
    <n v="9785954.1591599993"/>
    <n v="8372598.4910400007"/>
    <n v="286204877.29896003"/>
    <n v="243390493.02682006"/>
    <n v="276418493.85822004"/>
    <n v="235015541.95325008"/>
    <n v="536672.61428999994"/>
    <n v="518514.09162999998"/>
    <n v="448587.36247000005"/>
    <n v="399624.65759000002"/>
    <n v="9785954.1591599993"/>
    <n v="8372598.4910400007"/>
    <n v="100.00000000000003"/>
    <n v="100"/>
    <n v="18158.522660000075"/>
    <n v="3.502030697549019"/>
    <n v="5.4841112635670326"/>
    <n v="6.1929888574603424"/>
    <n v="5.4841112635670326"/>
    <n v="6.1929888574603424"/>
    <n v="0.18751344119457819"/>
    <n v="0.194152209860918"/>
    <n v="0.21303793964247528"/>
    <n v="0.22062970275095431"/>
    <m/>
    <m/>
    <n v="100"/>
    <n v="0"/>
    <m/>
    <n v="0"/>
    <m/>
    <n v="18158.522660000017"/>
    <n v="3.502030697549019"/>
    <n v="12.252173120466914"/>
    <n v="83.58678093971055"/>
    <n v="77.071127678274038"/>
    <n v="100"/>
    <n v="12.252173120466914"/>
    <n v="-77.125280837306533"/>
    <n v="-826.28522247116825"/>
    <n v="-168.38019155341809"/>
    <m/>
    <n v="2024"/>
    <n v="1"/>
    <d v="2025-05-07T00:00:00"/>
    <x v="53"/>
    <x v="74"/>
  </r>
  <r>
    <n v="2025"/>
    <n v="3"/>
    <n v="905"/>
    <x v="48"/>
    <s v="ISSSTE Muerte (invalidez y vida)"/>
    <n v="51"/>
    <s v="031b4af5197ec30a926f48cf40e11a7dbc470048a21e4003b7a3c07c5dab1baa"/>
    <s v="5ee0b1f3d4f170289262539d5c2c0d24e2fb46189fbbd99a0a6b6a68b9dfe06a"/>
    <x v="1"/>
    <n v="126753.29484"/>
    <n v="111092.07498999999"/>
    <n v="847052.99059000006"/>
    <n v="811147.98525999987"/>
    <n v="138301.94976000002"/>
    <n v="120468.24589000001"/>
    <n v="554545.3017500001"/>
    <n v="485967.46519000008"/>
    <n v="35327673.869999997"/>
    <n v="32941908.920000002"/>
    <n v="139.161"/>
    <n v="134.065"/>
    <n v="0"/>
    <n v="0"/>
    <n v="138301.94975999999"/>
    <n v="120468.24589000001"/>
    <n v="-29720.625820000001"/>
    <n v="-74234.139219999997"/>
    <n v="0"/>
    <n v="0"/>
    <n v="0"/>
    <n v="0"/>
    <n v="126753.29484"/>
    <n v="111092.07499000001"/>
    <s v="ISSSTE Muerte (invalidez y vida)"/>
    <s v="Pensiones"/>
    <s v="Pensiones ISSSTE"/>
    <x v="53"/>
    <x v="2"/>
    <n v="4303134.6594099998"/>
    <n v="2072694.13243"/>
    <n v="286204877.29896003"/>
    <n v="243390493.02682006"/>
    <n v="276418493.85822004"/>
    <n v="235015541.95325008"/>
    <n v="536672.61428999994"/>
    <n v="518514.09162999998"/>
    <n v="448587.36247000005"/>
    <n v="399624.65759000002"/>
    <n v="4303134.6594099998"/>
    <n v="2072694.13243"/>
    <n v="23.618364616515862"/>
    <n v="21.42508309480484"/>
    <n v="15661.219850000009"/>
    <n v="14.09751312270453"/>
    <n v="2.9456037254799519"/>
    <n v="5.3597910686299421"/>
    <n v="2.9456037254799519"/>
    <n v="5.3597910686299421"/>
    <n v="4.4287608246311526E-2"/>
    <n v="4.5855576835974667E-2"/>
    <n v="4.5643555591860507E-2"/>
    <n v="4.7270097146212879E-2"/>
    <m/>
    <m/>
    <n v="23.618364616515862"/>
    <n v="0"/>
    <m/>
    <n v="0"/>
    <m/>
    <n v="15661.219849999994"/>
    <n v="14.097513122704509"/>
    <n v="14.803655302065266"/>
    <n v="109.1111279865173"/>
    <n v="108.43999979372427"/>
    <n v="30.830549705744144"/>
    <n v="14.803655302065245"/>
    <n v="-59.96366882908135"/>
    <n v="-465.33996490387494"/>
    <n v="-162.28146127347256"/>
    <s v="Grandes"/>
    <n v="2024"/>
    <n v="1"/>
    <d v="2025-05-07T00:00:00"/>
    <x v="53"/>
    <x v="1"/>
  </r>
  <r>
    <n v="2025"/>
    <n v="3"/>
    <n v="906"/>
    <x v="52"/>
    <s v="ISSSTE Muerte (invalidez y vida)"/>
    <n v="256"/>
    <s v="51e8ea280b44e16934d4d611901f3d3afc41789840acdff81942c2f65009cd52"/>
    <s v="5ee0b1f3d4f170289262539d5c2c0d24e2fb46189fbbd99a0a6b6a68b9dfe06a"/>
    <x v="25"/>
    <n v="70403.850269999995"/>
    <n v="142688.53600999998"/>
    <n v="533793.49273000006"/>
    <n v="504654.43792999996"/>
    <n v="95265.573910000006"/>
    <n v="90142.78787"/>
    <n v="396426.97620000003"/>
    <n v="336937.29544999998"/>
    <n v="35327673.869999997"/>
    <n v="32941908.920000002"/>
    <n v="139.161"/>
    <n v="134.065"/>
    <n v="0"/>
    <n v="0"/>
    <n v="95265.573909999992"/>
    <n v="90142.78787"/>
    <n v="-2291.9058599999998"/>
    <n v="-44951.388869999995"/>
    <n v="0"/>
    <n v="0"/>
    <n v="0"/>
    <n v="0"/>
    <n v="70403.85027000001"/>
    <n v="142688.53601000001"/>
    <s v="ISSSTE Muerte (invalidez y vida)"/>
    <s v="Pensiones"/>
    <s v="Pensiones ISSSTE"/>
    <x v="53"/>
    <x v="2"/>
    <n v="2157088.1196399997"/>
    <n v="2992374.75104"/>
    <n v="286204877.29896003"/>
    <n v="243390493.02682006"/>
    <n v="276418493.85822004"/>
    <n v="235015541.95325008"/>
    <n v="536672.61428999994"/>
    <n v="518514.09162999998"/>
    <n v="448587.36247000005"/>
    <n v="399624.65759000002"/>
    <n v="2157088.1196399997"/>
    <n v="2992374.75104"/>
    <n v="13.118584476896022"/>
    <n v="27.51873831653149"/>
    <n v="-72284.685739999986"/>
    <n v="-50.659070280834669"/>
    <n v="3.2638374681582234"/>
    <n v="4.7684046244678608"/>
    <n v="3.2638374681582234"/>
    <n v="4.7684046244678608"/>
    <n v="2.4599109188645482E-2"/>
    <n v="2.5470021664364968E-2"/>
    <n v="5.8625353125143068E-2"/>
    <n v="6.0714510548576392E-2"/>
    <m/>
    <m/>
    <n v="13.118584476896025"/>
    <n v="0"/>
    <m/>
    <n v="0"/>
    <m/>
    <n v="-72284.685740000001"/>
    <n v="-50.659070280834669"/>
    <n v="5.6829682784915292"/>
    <n v="135.31301703622015"/>
    <n v="63.174513097311866"/>
    <n v="21.236793962596533"/>
    <n v="5.682968278491507"/>
    <n v="-94.901368083134827"/>
    <n v="-4156.6093779261946"/>
    <n v="-200.53393262373743"/>
    <s v="Grandes"/>
    <n v="2024"/>
    <n v="1"/>
    <d v="2025-05-07T00:00:00"/>
    <x v="53"/>
    <x v="25"/>
  </r>
  <r>
    <n v="2025"/>
    <n v="3"/>
    <n v="5.0999999999999996"/>
    <x v="68"/>
    <s v="ISSSTE Muerte (invalidez y vida)"/>
    <n v="5.0999999999999996"/>
    <m/>
    <m/>
    <x v="75"/>
    <n v="536672.61429000006"/>
    <n v="518514.09162999998"/>
    <n v="2565765.85463"/>
    <n v="2477959.1877099997"/>
    <n v="448587.36247000005"/>
    <n v="399624.65759000008"/>
    <n v="1770974.2129700002"/>
    <n v="1541157.7412700001"/>
    <n v="0"/>
    <n v="0"/>
    <n v="0"/>
    <n v="0"/>
    <n v="0"/>
    <n v="0"/>
    <n v="448587.36246999999"/>
    <n v="399624.65759000008"/>
    <n v="-54289.650869999998"/>
    <n v="-237334.72084999998"/>
    <n v="0"/>
    <n v="0"/>
    <n v="0"/>
    <n v="0"/>
    <n v="536672.61428999994"/>
    <n v="518514.09162999992"/>
    <s v="ISSSTE Muerte (invalidez y vida)"/>
    <s v="Pensiones"/>
    <s v="Pensiones ISSSTE"/>
    <x v="53"/>
    <x v="2"/>
    <n v="9785954.1591599993"/>
    <n v="8372598.4910400007"/>
    <n v="286204877.29896003"/>
    <n v="243390493.02682006"/>
    <n v="276418493.85822004"/>
    <n v="235015541.95325008"/>
    <n v="536672.61428999994"/>
    <n v="518514.09162999998"/>
    <n v="448587.36247000005"/>
    <n v="399624.65759000002"/>
    <n v="9785954.1591599993"/>
    <n v="8372598.4910400007"/>
    <n v="100.00000000000003"/>
    <n v="100"/>
    <n v="18158.522660000075"/>
    <n v="3.502030697549019"/>
    <n v="5.4841112635670326"/>
    <n v="6.1929888574603424"/>
    <n v="5.4841112635670326"/>
    <n v="6.1929888574603424"/>
    <n v="0.18751344119457819"/>
    <n v="0.194152209860918"/>
    <n v="0.21303793964247528"/>
    <n v="0.22062970275095431"/>
    <m/>
    <m/>
    <n v="100"/>
    <n v="0"/>
    <m/>
    <n v="0"/>
    <m/>
    <n v="18158.522660000017"/>
    <n v="3.502030697549019"/>
    <n v="12.252173120466914"/>
    <n v="83.58678093971055"/>
    <n v="77.071127678274038"/>
    <n v="100"/>
    <n v="12.252173120466914"/>
    <n v="-77.125280837306533"/>
    <n v="-826.28522247116825"/>
    <n v="-168.38019155341809"/>
    <m/>
    <n v="2024"/>
    <n v="1"/>
    <d v="2025-05-07T00:00:00"/>
    <x v="53"/>
    <x v="75"/>
  </r>
  <r>
    <n v="2025"/>
    <n v="3"/>
    <n v="902"/>
    <x v="49"/>
    <s v="ISSSTE Muerte (invalidez y vida)"/>
    <n v="30"/>
    <s v="624b60c58c9d8bfb6ff1886c2fd605d2adeb6ea4da576068201b6c6958ce93f4"/>
    <s v="5ee0b1f3d4f170289262539d5c2c0d24e2fb46189fbbd99a0a6b6a68b9dfe06a"/>
    <x v="13"/>
    <n v="339515.46918000001"/>
    <n v="264733.48063000001"/>
    <n v="1184919.3713099998"/>
    <n v="1162156.76452"/>
    <n v="215019.8388"/>
    <n v="189013.62383000003"/>
    <n v="820001.93501999998"/>
    <n v="718252.98063000001"/>
    <n v="35327673.869999997"/>
    <n v="32941908.920000002"/>
    <n v="139.161"/>
    <n v="134.065"/>
    <n v="0"/>
    <n v="0"/>
    <n v="215019.8388"/>
    <n v="189013.62383000003"/>
    <n v="-22277.119190000001"/>
    <n v="-118149.19276000001"/>
    <n v="0"/>
    <n v="0"/>
    <n v="0"/>
    <n v="0"/>
    <n v="339515.46917999996"/>
    <n v="264733.48062999995"/>
    <s v="ISSSTE Muerte (invalidez y vida)"/>
    <s v="Pensiones"/>
    <s v="Pensiones ISSSTE"/>
    <x v="53"/>
    <x v="2"/>
    <n v="3325731.3801100003"/>
    <n v="3307529.60757"/>
    <n v="286204877.29896003"/>
    <n v="243390493.02682006"/>
    <n v="276418493.85822004"/>
    <n v="235015541.95325008"/>
    <n v="536672.61428999994"/>
    <n v="518514.09162999998"/>
    <n v="448587.36247000005"/>
    <n v="399624.65759000002"/>
    <n v="3325731.3801100003"/>
    <n v="3307529.60757"/>
    <n v="63.263050906588127"/>
    <n v="51.056178588663684"/>
    <n v="74781.988550000009"/>
    <n v="28.248028308333883"/>
    <n v="10.208745998264309"/>
    <n v="8.0039640468856259"/>
    <n v="10.208745998264309"/>
    <n v="8.0039640468856259"/>
    <n v="0.11862672375962116"/>
    <n v="0.12282661136057835"/>
    <n v="0.10876903092547172"/>
    <n v="0.11264509505616505"/>
    <m/>
    <m/>
    <n v="63.263050906588113"/>
    <n v="0"/>
    <m/>
    <n v="0"/>
    <m/>
    <n v="74781.988550000009"/>
    <n v="28.248028308333883"/>
    <n v="13.758910306587268"/>
    <n v="63.331382019004124"/>
    <n v="71.397702844458706"/>
    <n v="47.93265633165931"/>
    <n v="13.758910306587268"/>
    <n v="-81.144924760296774"/>
    <n v="-965.20486767660907"/>
    <n v="-159.97876871994299"/>
    <s v="Grandes"/>
    <n v="2024"/>
    <n v="1"/>
    <d v="2025-05-07T00:00:00"/>
    <x v="53"/>
    <x v="13"/>
  </r>
  <r>
    <n v="2025"/>
    <n v="3"/>
    <n v="22"/>
    <x v="35"/>
    <s v="Automoviles Turistas"/>
    <n v="16"/>
    <s v="b17ef6d19c7a5b1ee83b907c595526dcb1eb06db8227d650d5dda0a9f4ce8cd9"/>
    <s v="5ee0b1f3d4f170289262539d5c2c0d24e2fb46189fbbd99a0a6b6a68b9dfe06a"/>
    <x v="28"/>
    <n v="605.31560000000002"/>
    <n v="493.30975999999998"/>
    <n v="3942.5969"/>
    <n v="2069.5066900000002"/>
    <n v="669.68549999999982"/>
    <n v="489.11921000000001"/>
    <n v="4506.5557799999979"/>
    <n v="2769.9294200000004"/>
    <n v="35327673.869999997"/>
    <n v="32941908.920000002"/>
    <n v="139.161"/>
    <n v="134.065"/>
    <n v="0"/>
    <n v="0"/>
    <n v="669.68550000000005"/>
    <n v="489.11921000000001"/>
    <n v="932.78810999999996"/>
    <n v="510.45332999999999"/>
    <n v="0"/>
    <n v="0"/>
    <n v="0"/>
    <n v="0"/>
    <n v="0"/>
    <n v="0"/>
    <s v="Automoviles Turistas"/>
    <s v="Automóviles"/>
    <s v="Automóviles"/>
    <x v="12"/>
    <x v="2"/>
    <n v="9409393.7623899989"/>
    <n v="7962644.3306700001"/>
    <n v="286204877.29896003"/>
    <n v="243390493.02682006"/>
    <n v="276418493.85822004"/>
    <n v="235015541.95325008"/>
    <n v="632124.19282999996"/>
    <n v="432592.65457999991"/>
    <n v="352424.85213000001"/>
    <n v="231768.47177000003"/>
    <n v="2060936.7257100001"/>
    <n v="1646899.5781400001"/>
    <n v="9.575896744119558E-2"/>
    <n v="0.1140356302348568"/>
    <n v="112.00584000000003"/>
    <n v="22.704971415931439"/>
    <n v="2.93708968571787E-2"/>
    <n v="2.9953845792901439E-2"/>
    <n v="6.4330988295918552E-3"/>
    <n v="6.1953007005461896E-3"/>
    <n v="2.1149730420830934E-4"/>
    <n v="2.1898520303438059E-4"/>
    <n v="2.0268242767626935E-4"/>
    <n v="2.0990516452657859E-4"/>
    <m/>
    <m/>
    <m/>
    <n v="0"/>
    <m/>
    <n v="0"/>
    <m/>
    <n v="0"/>
    <m/>
    <n v="36.916622023493993"/>
    <n v="110.63410558062601"/>
    <n v="99.150523597992475"/>
    <n v="0.19002221209784914"/>
    <n v="36.916622023494043"/>
    <n v="82.737197541644008"/>
    <n v="71.793957579497885"/>
    <n v="95.820554251257406"/>
    <s v="Medianas"/>
    <n v="2024"/>
    <n v="1"/>
    <d v="2025-05-07T00:00:00"/>
    <x v="12"/>
    <x v="28"/>
  </r>
  <r>
    <n v="2025"/>
    <n v="3"/>
    <n v="1"/>
    <x v="16"/>
    <s v="Automoviles Turistas"/>
    <n v="30"/>
    <s v="624b60c58c9d8bfb6ff1886c2fd605d2adeb6ea4da576068201b6c6958ce93f4"/>
    <s v="5ee0b1f3d4f170289262539d5c2c0d24e2fb46189fbbd99a0a6b6a68b9dfe06a"/>
    <x v="27"/>
    <n v="0"/>
    <n v="0"/>
    <n v="0"/>
    <n v="0"/>
    <n v="0"/>
    <n v="-5.7290000000000001E-2"/>
    <n v="-9.8809999999999981E-2"/>
    <n v="-11.998429999999999"/>
    <n v="0"/>
    <n v="0"/>
    <n v="0"/>
    <n v="0"/>
    <n v="0"/>
    <n v="0"/>
    <n v="0"/>
    <n v="-5.7290000000000001E-2"/>
    <n v="0"/>
    <n v="0"/>
    <n v="0"/>
    <n v="0"/>
    <n v="0"/>
    <n v="0"/>
    <n v="0"/>
    <n v="0"/>
    <s v="Automoviles Turistas"/>
    <s v="Automóviles"/>
    <s v="Automóviles"/>
    <x v="12"/>
    <x v="2"/>
    <n v="22498819.590630002"/>
    <n v="18341736.750830002"/>
    <n v="286204877.29896003"/>
    <n v="243390493.02682006"/>
    <n v="276418493.85822004"/>
    <n v="235015541.95325008"/>
    <n v="632124.19282999996"/>
    <n v="432592.65457999991"/>
    <n v="352424.85213000001"/>
    <n v="231768.47177000003"/>
    <n v="2432982.44031"/>
    <n v="2228647.8628499997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12"/>
    <x v="27"/>
  </r>
  <r>
    <n v="2025"/>
    <n v="3"/>
    <n v="12"/>
    <x v="0"/>
    <s v="Automoviles Turistas"/>
    <n v="12"/>
    <s v="6b51d431df5d7f141cbececcf79edf3dd861c3b4069f0b11661a3eefacbba918"/>
    <s v="5ee0b1f3d4f170289262539d5c2c0d24e2fb46189fbbd99a0a6b6a68b9dfe06a"/>
    <x v="10"/>
    <n v="1655.0247400000001"/>
    <n v="-8096.34602"/>
    <n v="122425.15833999999"/>
    <n v="79385.514280000003"/>
    <n v="9609.4206900000027"/>
    <n v="5521.5512900000003"/>
    <n v="30939.610659999995"/>
    <n v="24525.930670000005"/>
    <n v="35327673.869999997"/>
    <n v="32941908.920000002"/>
    <n v="139.161"/>
    <n v="134.065"/>
    <n v="0"/>
    <n v="0"/>
    <n v="9414.46018"/>
    <n v="5458.9789800000008"/>
    <n v="20001.016920000002"/>
    <n v="10827.62686"/>
    <n v="0"/>
    <n v="0"/>
    <n v="0"/>
    <n v="0"/>
    <n v="0"/>
    <n v="0"/>
    <s v="Automoviles Turistas"/>
    <s v="Automóviles"/>
    <s v="Automóviles"/>
    <x v="12"/>
    <x v="2"/>
    <n v="2698569.0604299996"/>
    <n v="1911910.06005"/>
    <n v="286204877.29896003"/>
    <n v="243390493.02682006"/>
    <n v="276418493.85822004"/>
    <n v="235015541.95325008"/>
    <n v="632124.19282999996"/>
    <n v="432592.65457999991"/>
    <n v="352424.85213000001"/>
    <n v="231768.47177000003"/>
    <n v="145904.62529"/>
    <n v="86947.50361"/>
    <n v="0.2618195536213393"/>
    <n v="-1.8715865686301736"/>
    <n v="9751.3707599999998"/>
    <n v="-120.4416255914912"/>
    <n v="1.1343195849415146"/>
    <n v="-9.311763631898943"/>
    <n v="6.1329715969406493E-2"/>
    <n v="-0.42346897948684181"/>
    <n v="5.7826573593685357E-4"/>
    <n v="5.987387880236739E-4"/>
    <n v="-3.3264840870788795E-3"/>
    <n v="-3.4450257854055232E-3"/>
    <m/>
    <m/>
    <m/>
    <n v="0"/>
    <m/>
    <n v="0"/>
    <m/>
    <n v="0"/>
    <m/>
    <n v="74.034799013883685"/>
    <n v="580.62096944846894"/>
    <n v="-68.198064612856072"/>
    <n v="2.7266580753094414"/>
    <n v="72.458260317389957"/>
    <n v="84.72207417757285"/>
    <n v="47.069907583479001"/>
    <n v="50.417132494349737"/>
    <s v="Medianas"/>
    <n v="2024"/>
    <n v="1"/>
    <d v="2025-05-07T00:00:00"/>
    <x v="12"/>
    <x v="10"/>
  </r>
  <r>
    <n v="2025"/>
    <n v="3"/>
    <n v="41"/>
    <x v="38"/>
    <s v="Automoviles Turistas"/>
    <n v="29"/>
    <s v="35135aaa6cc23891b40cb3f378c53a17a1127210ce60e125ccf03efcfdaec458"/>
    <s v="5ee0b1f3d4f170289262539d5c2c0d24e2fb46189fbbd99a0a6b6a68b9dfe06a"/>
    <x v="3"/>
    <n v="24313.130570000001"/>
    <n v="19790.343829999998"/>
    <n v="88426.264779999998"/>
    <n v="77430.384510000004"/>
    <n v="16143.15459"/>
    <n v="7513.8319600000004"/>
    <n v="37366.587090000008"/>
    <n v="32244.332620000008"/>
    <n v="35327673.869999997"/>
    <n v="32941908.920000002"/>
    <n v="139.161"/>
    <n v="134.065"/>
    <n v="0"/>
    <n v="0"/>
    <n v="16143.15459"/>
    <n v="7513.8319599999995"/>
    <n v="32553.626329999999"/>
    <n v="20107.463940000001"/>
    <n v="0"/>
    <n v="0"/>
    <n v="0"/>
    <n v="0"/>
    <n v="0"/>
    <n v="0"/>
    <s v="Automoviles Turistas"/>
    <s v="Automóviles"/>
    <s v="Automóviles"/>
    <x v="12"/>
    <x v="2"/>
    <n v="7965231.1104300003"/>
    <n v="6566357.3494999995"/>
    <n v="286204877.29896003"/>
    <n v="243390493.02682006"/>
    <n v="276418493.85822004"/>
    <n v="235015541.95325008"/>
    <n v="632124.19282999996"/>
    <n v="432592.65457999991"/>
    <n v="352424.85213000001"/>
    <n v="231768.47177000003"/>
    <n v="1058055.7373200001"/>
    <n v="910436.06596000004"/>
    <n v="3.8462585115040269"/>
    <n v="4.5748219763958442"/>
    <n v="4522.7867400000032"/>
    <n v="22.85350259121801"/>
    <n v="2.2979064062904562"/>
    <n v="2.1737214253625012"/>
    <n v="0.30524074233280429"/>
    <n v="0.30138999108092934"/>
    <n v="8.4950091694640552E-3"/>
    <n v="8.7957684128293669E-3"/>
    <n v="8.1311079918882576E-3"/>
    <n v="8.4208659842321173E-3"/>
    <m/>
    <m/>
    <m/>
    <n v="0"/>
    <m/>
    <n v="0"/>
    <m/>
    <n v="0"/>
    <m/>
    <n v="114.84582934431234"/>
    <n v="66.396857218868618"/>
    <n v="37.96716229159118"/>
    <n v="4.5805948395617762"/>
    <n v="114.84582934431238"/>
    <n v="61.898220616677115"/>
    <n v="49.589420319428974"/>
    <n v="37.368372174735818"/>
    <s v="Medianas"/>
    <n v="2024"/>
    <n v="1"/>
    <d v="2025-05-07T00:00:00"/>
    <x v="12"/>
    <x v="3"/>
  </r>
  <r>
    <n v="2025"/>
    <n v="3"/>
    <n v="48"/>
    <x v="4"/>
    <s v="Automoviles Turistas"/>
    <n v="36"/>
    <s v="76a50887d8f1c2e9301755428990ad81479ee21c25b43215cf524541e0503269"/>
    <s v="5ee0b1f3d4f170289262539d5c2c0d24e2fb46189fbbd99a0a6b6a68b9dfe06a"/>
    <x v="24"/>
    <n v="11578.887580000001"/>
    <n v="13256.217490000001"/>
    <n v="56353.493749999994"/>
    <n v="48771.095880000001"/>
    <n v="5548.3798899999983"/>
    <n v="2138.2435"/>
    <n v="17878.017950000001"/>
    <n v="5767.7986699999992"/>
    <n v="35327673.869999997"/>
    <n v="32941908.920000002"/>
    <n v="139.161"/>
    <n v="134.065"/>
    <n v="0"/>
    <n v="0"/>
    <n v="5548.3798899999992"/>
    <n v="2138.2435"/>
    <n v="12207.620650000001"/>
    <n v="12613.48583"/>
    <n v="0"/>
    <n v="0"/>
    <n v="0"/>
    <n v="0"/>
    <n v="0"/>
    <n v="0"/>
    <s v="Automoviles Turistas"/>
    <s v="Automóviles"/>
    <s v="Automóviles"/>
    <x v="12"/>
    <x v="2"/>
    <n v="18106734.740540002"/>
    <n v="16982442.389800001"/>
    <n v="286204877.29896003"/>
    <n v="243390493.02682006"/>
    <n v="276418493.85822004"/>
    <n v="235015541.95325008"/>
    <n v="632124.19282999996"/>
    <n v="432592.65457999991"/>
    <n v="352424.85213000001"/>
    <n v="231768.47177000003"/>
    <n v="3967197.5553800003"/>
    <n v="3514100.7115199999"/>
    <n v="1.8317425137869963"/>
    <n v="3.0643649053334796"/>
    <n v="-1677.3299100000004"/>
    <n v="-12.653156236047847"/>
    <n v="0.29186566633914229"/>
    <n v="0.37722929927828153"/>
    <n v="6.3947960501544748E-2"/>
    <n v="7.8058368671175077E-2"/>
    <n v="4.0456639625694015E-3"/>
    <n v="4.1888975728009781E-3"/>
    <n v="5.4464812183683984E-3"/>
    <n v="5.6405705681528764E-3"/>
    <m/>
    <m/>
    <m/>
    <n v="0"/>
    <m/>
    <n v="0"/>
    <m/>
    <n v="0"/>
    <m/>
    <n v="159.48307056703311"/>
    <n v="47.918073749879156"/>
    <n v="16.130117822923555"/>
    <n v="1.5743441066844375"/>
    <n v="159.48307056703314"/>
    <n v="-3.2177082962640435"/>
    <n v="45.450133560629595"/>
    <n v="16.952042669397439"/>
    <s v="Medianas"/>
    <n v="2024"/>
    <n v="1"/>
    <d v="2025-05-07T00:00:00"/>
    <x v="12"/>
    <x v="24"/>
  </r>
  <r>
    <n v="2025"/>
    <n v="3"/>
    <n v="61"/>
    <x v="46"/>
    <s v="Automoviles Turista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0.605730000000001"/>
    <n v="-11.506320000000001"/>
    <n v="0"/>
    <n v="0"/>
    <n v="0"/>
    <n v="0"/>
    <n v="0"/>
    <n v="0"/>
    <n v="0"/>
    <n v="0"/>
    <s v="Automoviles Turistas"/>
    <s v="Automóviles"/>
    <s v="Automóviles"/>
    <x v="12"/>
    <x v="2"/>
    <n v="0"/>
    <n v="0"/>
    <n v="286204877.29896003"/>
    <n v="243390493.02682006"/>
    <n v="276418493.85822004"/>
    <n v="235015541.95325008"/>
    <n v="632124.19282999996"/>
    <n v="432592.65457999991"/>
    <n v="352424.85213000001"/>
    <n v="231768.471770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79.08184371719193"/>
    <m/>
    <m/>
    <m/>
    <m/>
    <n v="2024"/>
    <n v="1"/>
    <d v="2025-05-07T00:00:00"/>
    <x v="12"/>
    <x v="69"/>
  </r>
  <r>
    <n v="2025"/>
    <n v="3"/>
    <n v="27"/>
    <x v="32"/>
    <s v="Automoviles Turistas"/>
    <n v="21"/>
    <s v="6f4b6612125fb3a0daecd2799dfd6c9c299424fd920f9b308110a2c1fbd8f443"/>
    <s v="5ee0b1f3d4f170289262539d5c2c0d24e2fb46189fbbd99a0a6b6a68b9dfe06a"/>
    <x v="25"/>
    <n v="76791.548510000008"/>
    <n v="61995.985670000002"/>
    <n v="325720.87076000002"/>
    <n v="266297.79194999998"/>
    <n v="43555.76461000002"/>
    <n v="30563.448050000014"/>
    <n v="165712.84881999998"/>
    <n v="107298.79920999998"/>
    <n v="35327673.869999997"/>
    <n v="32941908.920000002"/>
    <n v="139.161"/>
    <n v="134.065"/>
    <n v="0"/>
    <n v="0"/>
    <n v="37842.451489999999"/>
    <n v="30563.448049999999"/>
    <n v="89633.273319999993"/>
    <n v="57149.095369999995"/>
    <n v="0"/>
    <n v="0"/>
    <n v="0"/>
    <n v="0"/>
    <n v="0"/>
    <n v="0"/>
    <s v="Automoviles Turistas"/>
    <s v="Automóviles"/>
    <s v="Automóviles"/>
    <x v="12"/>
    <x v="2"/>
    <n v="3901951.9240700002"/>
    <n v="3037839.4733099998"/>
    <n v="286204877.29896003"/>
    <n v="243390493.02682006"/>
    <n v="276418493.85822004"/>
    <n v="235015541.95325008"/>
    <n v="632124.19282999996"/>
    <n v="432592.65457999991"/>
    <n v="352424.85213000001"/>
    <n v="231768.47177000003"/>
    <n v="3256985.1831"/>
    <n v="2513275.1873400002"/>
    <n v="12.14817426401712"/>
    <n v="14.331261757135316"/>
    <n v="14795.562840000006"/>
    <n v="23.865356248637902"/>
    <n v="2.3577493968489525"/>
    <n v="2.4667408480491666"/>
    <n v="1.9680290788898602"/>
    <n v="2.0407920238935398"/>
    <n v="2.6830971307936911E-2"/>
    <n v="2.7780901139483002E-2"/>
    <n v="2.5471818927277672E-2"/>
    <n v="2.6379525862307612E-2"/>
    <m/>
    <m/>
    <m/>
    <n v="0"/>
    <m/>
    <n v="0"/>
    <m/>
    <n v="0"/>
    <m/>
    <n v="42.509328589972363"/>
    <n v="56.719476889215315"/>
    <n v="49.299075931604605"/>
    <n v="12.358880012790209"/>
    <n v="23.816041397200927"/>
    <n v="56.841106127206231"/>
    <n v="42.219200625306364"/>
    <n v="53.480195709351605"/>
    <s v="Grandes"/>
    <n v="2024"/>
    <n v="1"/>
    <d v="2025-05-07T00:00:00"/>
    <x v="12"/>
    <x v="25"/>
  </r>
  <r>
    <n v="2025"/>
    <n v="3"/>
    <n v="39"/>
    <x v="20"/>
    <s v="Automoviles Turistas"/>
    <n v="27"/>
    <s v="670671cd97404156226e507973f2ab8330d3022ca96e0c93bdbdb320c41adcaf"/>
    <s v="5ee0b1f3d4f170289262539d5c2c0d24e2fb46189fbbd99a0a6b6a68b9dfe06a"/>
    <x v="13"/>
    <n v="298756.37906000001"/>
    <n v="157813.84583999999"/>
    <n v="616157.00847"/>
    <n v="489979.36838999996"/>
    <n v="167033.81376000002"/>
    <n v="95971.902860000031"/>
    <n v="405044.02086999989"/>
    <n v="295828.19931"/>
    <n v="35327673.869999997"/>
    <n v="32941908.920000002"/>
    <n v="139.161"/>
    <n v="134.065"/>
    <n v="0"/>
    <n v="0"/>
    <n v="44973.363859999998"/>
    <n v="28676.627280000001"/>
    <n v="31099.094659999999"/>
    <n v="27549.714239999998"/>
    <n v="0"/>
    <n v="0"/>
    <n v="0"/>
    <n v="0"/>
    <n v="0"/>
    <n v="0"/>
    <s v="Automoviles Turistas"/>
    <s v="Automóviles"/>
    <s v="Automóviles"/>
    <x v="12"/>
    <x v="2"/>
    <n v="9815016.0217700005"/>
    <n v="7956382.9574300004"/>
    <n v="286204877.29896003"/>
    <n v="243390493.02682006"/>
    <n v="276418493.85822004"/>
    <n v="235015541.95325008"/>
    <n v="632124.19282999996"/>
    <n v="432592.65457999991"/>
    <n v="352424.85213000001"/>
    <n v="231768.47177000003"/>
    <n v="6225825.4504799992"/>
    <n v="5153144.6697399998"/>
    <n v="47.262291563700032"/>
    <n v="36.480935163640247"/>
    <n v="140942.53322000001"/>
    <n v="89.309358421500605"/>
    <n v="4.7986629473681512"/>
    <n v="3.0624765255806885"/>
    <n v="3.043870518370519"/>
    <n v="1.9834873042734433"/>
    <n v="0.10438549541136194"/>
    <n v="0.10808118331374654"/>
    <n v="6.4839774092001992E-2"/>
    <n v="6.7150386960957986E-2"/>
    <m/>
    <m/>
    <m/>
    <n v="0"/>
    <m/>
    <n v="0"/>
    <m/>
    <n v="0"/>
    <m/>
    <n v="74.044495089007725"/>
    <n v="55.909706191228871"/>
    <n v="60.813360417882102"/>
    <n v="47.395583129417261"/>
    <n v="56.82933498726284"/>
    <n v="12.883547136204342"/>
    <n v="144.61309678524253"/>
    <n v="104.0904708854069"/>
    <s v="Grandes"/>
    <n v="2024"/>
    <n v="1"/>
    <d v="2025-05-07T00:00:00"/>
    <x v="12"/>
    <x v="13"/>
  </r>
  <r>
    <n v="2025"/>
    <n v="3"/>
    <n v="201.1"/>
    <x v="67"/>
    <s v="Automoviles Turistas"/>
    <n v="201.1"/>
    <m/>
    <m/>
    <x v="74"/>
    <n v="632124.19282999984"/>
    <n v="432592.65457999997"/>
    <n v="2100538.1594599998"/>
    <n v="1745074.8650899997"/>
    <n v="352424.85213000001"/>
    <n v="231768.47177000003"/>
    <n v="993413.93696999992"/>
    <n v="775327.48329999996"/>
    <n v="0"/>
    <n v="0"/>
    <n v="0"/>
    <n v="0"/>
    <n v="0"/>
    <n v="0"/>
    <n v="224476.91708999997"/>
    <n v="164408.37218999999"/>
    <n v="401578.84212000004"/>
    <n v="321234.43811999995"/>
    <n v="0"/>
    <n v="0"/>
    <n v="0"/>
    <n v="0"/>
    <n v="0"/>
    <n v="0"/>
    <s v="Automoviles Turistas"/>
    <s v="Automóviles"/>
    <s v="Automóviles"/>
    <x v="12"/>
    <x v="2"/>
    <n v="142889129.16596001"/>
    <n v="124291942.65812999"/>
    <n v="286204877.29896003"/>
    <n v="243390493.02682006"/>
    <n v="276418493.85822004"/>
    <n v="235015541.95325008"/>
    <n v="632124.19282999996"/>
    <n v="432592.65457999991"/>
    <n v="352424.85213000001"/>
    <n v="231768.47177000003"/>
    <n v="51531404.537119992"/>
    <n v="44766585.699299999"/>
    <n v="99.999999999999972"/>
    <n v="100.00000000000003"/>
    <n v="199531.53824999987"/>
    <n v="46.124578431347409"/>
    <n v="1.2266775930290377"/>
    <n v="0.96632934547600369"/>
    <n v="0.44238788249301519"/>
    <n v="0.34804561368057751"/>
    <n v="0.2208642280298054"/>
    <n v="0.22868375556457074"/>
    <n v="0.17773605254677349"/>
    <n v="0.18406980703686926"/>
    <m/>
    <m/>
    <m/>
    <n v="0"/>
    <m/>
    <n v="0"/>
    <m/>
    <n v="0"/>
    <m/>
    <n v="52.059013652096596"/>
    <n v="55.752470183462712"/>
    <n v="53.57660822859367"/>
    <n v="100"/>
    <n v="36.536183711241435"/>
    <n v="25.011142787245856"/>
    <n v="55.898591645154859"/>
    <n v="51.180182657932768"/>
    <m/>
    <n v="2024"/>
    <n v="1"/>
    <d v="2025-05-07T00:00:00"/>
    <x v="12"/>
    <x v="74"/>
  </r>
  <r>
    <n v="2025"/>
    <n v="3"/>
    <n v="89"/>
    <x v="1"/>
    <s v="Automoviles Turistas"/>
    <n v="61"/>
    <s v="d029fa3a95e174a19934857f535eb9427d967218a36ea014b70ad704bc6c8d1c"/>
    <s v="5ee0b1f3d4f170289262539d5c2c0d24e2fb46189fbbd99a0a6b6a68b9dfe06a"/>
    <x v="19"/>
    <n v="34799.603729999995"/>
    <n v="27043.686030000001"/>
    <n v="142065.16211999996"/>
    <n v="134421.80398000003"/>
    <n v="16543.091230000002"/>
    <n v="12579.359049999999"/>
    <n v="48630.361430000004"/>
    <n v="49901.32705"/>
    <n v="35327673.869999997"/>
    <n v="32941908.920000002"/>
    <n v="139.161"/>
    <n v="134.065"/>
    <n v="0"/>
    <n v="0"/>
    <n v="16564.357749999999"/>
    <n v="12577.589460000001"/>
    <n v="35059.648090000002"/>
    <n v="28690.408319999999"/>
    <n v="0"/>
    <n v="0"/>
    <n v="0"/>
    <n v="0"/>
    <n v="0"/>
    <n v="0"/>
    <s v="Automoviles Turistas"/>
    <s v="Automóviles"/>
    <s v="Automóviles"/>
    <x v="12"/>
    <x v="2"/>
    <n v="1155771.3412000001"/>
    <n v="912531.90619000001"/>
    <n v="286204877.29896003"/>
    <n v="243390493.02682006"/>
    <n v="276418493.85822004"/>
    <n v="235015541.95325008"/>
    <n v="632124.19282999996"/>
    <n v="432592.65457999991"/>
    <n v="352424.85213000001"/>
    <n v="231768.47177000003"/>
    <n v="1155771.3412000001"/>
    <n v="912531.90619000001"/>
    <n v="5.5051846021275139"/>
    <n v="6.2515361145594248"/>
    <n v="7755.9176999999945"/>
    <n v="28.679218104352454"/>
    <n v="3.0109419129452273"/>
    <n v="2.963587995833779"/>
    <n v="3.0109419129452273"/>
    <n v="2.963587995833779"/>
    <n v="1.2158983473104651E-2"/>
    <n v="1.2589462898907673E-2"/>
    <n v="1.1111233513553861E-2"/>
    <n v="1.1507190462909727E-2"/>
    <m/>
    <m/>
    <m/>
    <n v="0"/>
    <m/>
    <n v="0"/>
    <m/>
    <n v="0"/>
    <m/>
    <n v="31.509810350790502"/>
    <n v="47.538159797315608"/>
    <n v="46.514957450864912"/>
    <n v="4.694076234980642"/>
    <n v="31.697395615264412"/>
    <n v="22.199892378527174"/>
    <n v="47.246217952554467"/>
    <n v="43.839004728392801"/>
    <s v="Grandes"/>
    <n v="2024"/>
    <n v="1"/>
    <d v="2025-05-07T00:00:00"/>
    <x v="12"/>
    <x v="19"/>
  </r>
  <r>
    <n v="2025"/>
    <n v="3"/>
    <n v="8"/>
    <x v="23"/>
    <s v="Automoviles Turistas"/>
    <n v="8"/>
    <s v="2c624232cdd221771294dfbb310aca000a0df6ac8b66b696d90ef06fdefb64a3"/>
    <s v="5ee0b1f3d4f170289262539d5c2c0d24e2fb46189fbbd99a0a6b6a68b9dfe06a"/>
    <x v="16"/>
    <n v="3933.2816400000002"/>
    <n v="4519.66759"/>
    <n v="22363.084019999998"/>
    <n v="24473.640770000002"/>
    <n v="3685.2209000000003"/>
    <n v="175.52111000000008"/>
    <n v="6599.3930800000026"/>
    <n v="7205.5693700000011"/>
    <n v="35327673.869999997"/>
    <n v="32941908.920000002"/>
    <n v="139.161"/>
    <n v="134.065"/>
    <n v="0"/>
    <n v="0"/>
    <n v="3685.2208999999998"/>
    <n v="175.52110999999999"/>
    <n v="5212.6580899999999"/>
    <n v="5380.7795800000004"/>
    <n v="0"/>
    <n v="0"/>
    <n v="0"/>
    <n v="0"/>
    <n v="0"/>
    <n v="0"/>
    <s v="Automoviles Turistas"/>
    <s v="Automóviles"/>
    <s v="Automóviles"/>
    <x v="12"/>
    <x v="2"/>
    <n v="1201622.1432"/>
    <n v="689489.74687000003"/>
    <n v="286204877.29896003"/>
    <n v="243390493.02682006"/>
    <n v="276418493.85822004"/>
    <n v="235015541.95325008"/>
    <n v="632124.19282999996"/>
    <n v="432592.65457999991"/>
    <n v="352424.85213000001"/>
    <n v="231768.47177000003"/>
    <n v="752192.06028999994"/>
    <n v="399994.27876000002"/>
    <n v="0.62223241644823357"/>
    <n v="1.0447860226355676"/>
    <n v="-586.38594999999987"/>
    <n v="-12.974094628052057"/>
    <n v="0.52290922061628298"/>
    <n v="1.1299330590455368"/>
    <n v="0.32733098855230885"/>
    <n v="0.65550903556106999"/>
    <n v="1.3742888231395951E-3"/>
    <n v="1.4229444582740003E-3"/>
    <n v="1.8569614341928968E-3"/>
    <n v="1.9231356158134702E-3"/>
    <m/>
    <m/>
    <m/>
    <n v="0"/>
    <m/>
    <n v="0"/>
    <m/>
    <n v="0"/>
    <m/>
    <n v="1999.5884198772437"/>
    <n v="93.693288131790126"/>
    <n v="3.8834959984302762"/>
    <n v="1.0456756604215363"/>
    <n v="1999.5884198772444"/>
    <n v="-3.1244820104673443"/>
    <n v="70.697537347975185"/>
    <n v="3.2620014886393092"/>
    <s v="Medianas"/>
    <n v="2024"/>
    <n v="1"/>
    <d v="2025-05-07T00:00:00"/>
    <x v="12"/>
    <x v="16"/>
  </r>
  <r>
    <n v="2025"/>
    <n v="3"/>
    <n v="23"/>
    <x v="9"/>
    <s v="Automoviles Turistas"/>
    <n v="17"/>
    <s v="4523540f1504cd17100c4835e85b7eefd49911580f8efff0599a8f283be6b9e3"/>
    <s v="5ee0b1f3d4f170289262539d5c2c0d24e2fb46189fbbd99a0a6b6a68b9dfe06a"/>
    <x v="14"/>
    <n v="206.06814000000003"/>
    <n v="236.30752999999999"/>
    <n v="1223.3007000000002"/>
    <n v="1305.81149"/>
    <n v="1181.4620999999997"/>
    <n v="223.17003"/>
    <n v="1554.6281099999997"/>
    <n v="423.32524000000001"/>
    <n v="35327673.869999997"/>
    <n v="32941908.920000002"/>
    <n v="139.161"/>
    <n v="134.065"/>
    <n v="0"/>
    <n v="0"/>
    <n v="1181.4621000000002"/>
    <n v="223.17003"/>
    <n v="297.82152000000002"/>
    <n v="312.77846999999997"/>
    <n v="0"/>
    <n v="0"/>
    <n v="0"/>
    <n v="0"/>
    <n v="0"/>
    <n v="0"/>
    <s v="Automoviles Turistas"/>
    <s v="Automóviles"/>
    <s v="Automóviles"/>
    <x v="12"/>
    <x v="2"/>
    <n v="7196469.1106400006"/>
    <n v="7252607.47162"/>
    <n v="286204877.29896003"/>
    <n v="243390493.02682006"/>
    <n v="276418493.85822004"/>
    <n v="235015541.95325008"/>
    <n v="632124.19282999996"/>
    <n v="432592.65457999991"/>
    <n v="352424.85213000001"/>
    <n v="231768.47177000003"/>
    <n v="1431801.6990199999"/>
    <n v="1448680.1658099999"/>
    <n v="3.2599312340418345E-2"/>
    <n v="5.4625876675929393E-2"/>
    <n v="-30.239389999999958"/>
    <n v="-12.796625651328153"/>
    <n v="1.4392226251794775E-2"/>
    <n v="1.631191863994862E-2"/>
    <n v="2.8634617453624262E-3"/>
    <n v="3.2582423759274048E-3"/>
    <n v="7.2000219543690073E-5"/>
    <n v="7.4549331748293232E-5"/>
    <n v="9.7089876872865529E-5"/>
    <n v="1.0054974578958139E-4"/>
    <m/>
    <m/>
    <m/>
    <n v="0"/>
    <m/>
    <n v="0"/>
    <m/>
    <n v="0"/>
    <m/>
    <n v="429.3999826051911"/>
    <n v="573.33564518998412"/>
    <n v="94.440507249176534"/>
    <n v="0.33523802105879585"/>
    <n v="429.39998260519133"/>
    <n v="-4.7819627738443611"/>
    <n v="396.70138679031658"/>
    <n v="71.350828591239036"/>
    <s v="Medianas"/>
    <n v="2024"/>
    <n v="1"/>
    <d v="2025-05-07T00:00:00"/>
    <x v="12"/>
    <x v="14"/>
  </r>
  <r>
    <n v="2025"/>
    <n v="3"/>
    <n v="37"/>
    <x v="76"/>
    <s v="Automoviles Turistas"/>
    <n v="25"/>
    <s v="b7a56873cd771f2c446d369b649430b65a756ba278ff97ec81bb6f55b2e73569"/>
    <s v="5ee0b1f3d4f170289262539d5c2c0d24e2fb46189fbbd99a0a6b6a68b9dfe06a"/>
    <x v="8"/>
    <n v="1680.63067"/>
    <n v="1235.33178"/>
    <n v="8578.6896300000008"/>
    <n v="5663.0400300000001"/>
    <n v="1500.8410200000005"/>
    <n v="505.40076999999997"/>
    <n v="4422.1851800000004"/>
    <n v="3735.9941999999996"/>
    <n v="35327673.869999997"/>
    <n v="32941908.920000002"/>
    <n v="139.161"/>
    <n v="134.065"/>
    <n v="0"/>
    <n v="0"/>
    <n v="1500.3629900000001"/>
    <n v="504.91866999999996"/>
    <n v="1680.63067"/>
    <n v="1235.33178"/>
    <n v="0"/>
    <n v="0"/>
    <n v="0"/>
    <n v="0"/>
    <n v="0"/>
    <n v="0"/>
    <s v="Automoviles Turistas"/>
    <s v="Automóviles"/>
    <s v="Automóviles"/>
    <x v="12"/>
    <x v="2"/>
    <n v="3594603.0314199999"/>
    <n v="3691577.5016000001"/>
    <n v="286204877.29896003"/>
    <n v="243390493.02682006"/>
    <n v="276418493.85822004"/>
    <n v="235015541.95325008"/>
    <n v="632124.19282999996"/>
    <n v="432592.65457999991"/>
    <n v="352424.85213000001"/>
    <n v="231768.47177000003"/>
    <n v="743828.58750999998"/>
    <n v="1108309.8441600001"/>
    <n v="0.26587032881558759"/>
    <n v="0.28556466849844503"/>
    <n v="445.29889000000003"/>
    <n v="36.046906362272971"/>
    <n v="0.22594327486470875"/>
    <n v="0.11146086868300545"/>
    <n v="4.6754277323804772E-2"/>
    <n v="3.3463520120181237E-2"/>
    <n v="5.8721244929885294E-4"/>
    <n v="6.0800225286735895E-4"/>
    <n v="5.0755136925741563E-4"/>
    <n v="5.2563833427056298E-4"/>
    <m/>
    <m/>
    <m/>
    <n v="0"/>
    <m/>
    <n v="0"/>
    <m/>
    <n v="0"/>
    <m/>
    <n v="196.96057249774285"/>
    <n v="89.302251041271347"/>
    <n v="40.912148313710503"/>
    <n v="0.42586128955695235"/>
    <n v="197.14943794809571"/>
    <n v="36.046906362272971"/>
    <n v="89.273807552256571"/>
    <n v="40.873122360698915"/>
    <s v="Medianas"/>
    <n v="2024"/>
    <n v="1"/>
    <d v="2025-05-07T00:00:00"/>
    <x v="12"/>
    <x v="8"/>
  </r>
  <r>
    <n v="2025"/>
    <n v="3"/>
    <n v="80"/>
    <x v="73"/>
    <s v="Automoviles Turistas"/>
    <n v="52"/>
    <s v="41cfc0d1f2d127b04555b7246d84019b4d27710a3f3aff6e7764375b1e06e05d"/>
    <s v="5ee0b1f3d4f170289262539d5c2c0d24e2fb46189fbbd99a0a6b6a68b9dfe06a"/>
    <x v="27"/>
    <n v="0"/>
    <n v="0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s v="Automoviles Turistas"/>
    <s v="Automóviles"/>
    <s v="Automóviles"/>
    <x v="12"/>
    <x v="2"/>
    <n v="377875.53304000001"/>
    <n v="280605.04624"/>
    <n v="286204877.29896003"/>
    <n v="243390493.02682006"/>
    <n v="276418493.85822004"/>
    <n v="235015541.95325008"/>
    <n v="632124.19282999996"/>
    <n v="432592.65457999991"/>
    <n v="352424.85213000001"/>
    <n v="231768.47177000003"/>
    <n v="13723.660320000001"/>
    <n v="11503.237580000001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12"/>
    <x v="27"/>
  </r>
  <r>
    <n v="2025"/>
    <n v="3"/>
    <n v="9"/>
    <x v="29"/>
    <s v="Automoviles Turistas"/>
    <n v="9"/>
    <s v="19581e27de7ced00ff1ce50b2047e7a567c76b1cbaebabe5ef03f7c3017bb5b7"/>
    <s v="5ee0b1f3d4f170289262539d5c2c0d24e2fb46189fbbd99a0a6b6a68b9dfe06a"/>
    <x v="0"/>
    <n v="4655.2305999999999"/>
    <n v="4523.1981100000003"/>
    <n v="19866.823009999996"/>
    <n v="12699.288390000002"/>
    <n v="3301.6714099999999"/>
    <n v="1593.6374299999998"/>
    <n v="6968.5591099999983"/>
    <n v="9175.2269300000007"/>
    <n v="35327673.869999997"/>
    <n v="32941908.920000002"/>
    <n v="139.161"/>
    <n v="134.065"/>
    <n v="0"/>
    <n v="0"/>
    <n v="3301.6714099999999"/>
    <n v="1593.63743"/>
    <n v="5218.8041600000006"/>
    <n v="3701.53514"/>
    <n v="0"/>
    <n v="0"/>
    <n v="0"/>
    <n v="0"/>
    <n v="0"/>
    <n v="0"/>
    <s v="Automoviles Turistas"/>
    <s v="Automóviles"/>
    <s v="Automóviles"/>
    <x v="12"/>
    <x v="2"/>
    <n v="975839.53787999996"/>
    <n v="808178.50085000007"/>
    <n v="286204877.29896003"/>
    <n v="243390493.02682006"/>
    <n v="276418493.85822004"/>
    <n v="235015541.95325008"/>
    <n v="632124.19282999996"/>
    <n v="432592.65457999991"/>
    <n v="352424.85213000001"/>
    <n v="231768.47177000003"/>
    <n v="445239.08188000001"/>
    <n v="451513.93919999996"/>
    <n v="0.7364424036926478"/>
    <n v="1.0456021529980739"/>
    <n v="132.0324899999996"/>
    <n v="2.919007454219158"/>
    <n v="1.0455574969617489"/>
    <n v="1.001784821530489"/>
    <n v="0.47704877895329334"/>
    <n v="0.55967810393901052"/>
    <n v="1.6265378297999102E-3"/>
    <n v="1.6841241463343441E-3"/>
    <n v="1.8584119920828513E-3"/>
    <n v="1.9246378653969053E-3"/>
    <m/>
    <m/>
    <m/>
    <n v="0"/>
    <m/>
    <n v="0"/>
    <m/>
    <n v="0"/>
    <m/>
    <n v="107.1783297660121"/>
    <n v="70.923906755553631"/>
    <n v="35.232536608926019"/>
    <n v="0.93684409315779538"/>
    <n v="107.1783297660121"/>
    <n v="40.990263839559304"/>
    <n v="63.2649033912014"/>
    <n v="43.053418912024696"/>
    <s v="Medianas"/>
    <n v="2024"/>
    <n v="1"/>
    <d v="2025-05-07T00:00:00"/>
    <x v="12"/>
    <x v="0"/>
  </r>
  <r>
    <n v="2025"/>
    <n v="3"/>
    <n v="107"/>
    <x v="51"/>
    <s v="Automoviles Turistas"/>
    <n v="70"/>
    <s v="ff5a1ae012afa5d4c889c50ad427aaf545d31a4fac04ffc1c4d03d403ba4250a"/>
    <s v="5ee0b1f3d4f170289262539d5c2c0d24e2fb46189fbbd99a0a6b6a68b9dfe06a"/>
    <x v="29"/>
    <n v="2.1966300000000003"/>
    <n v="20.27225"/>
    <n v="180.80091000000002"/>
    <n v="202.89802000000003"/>
    <n v="4385.7707800000007"/>
    <n v="3009.3741199999999"/>
    <n v="16397.439999999999"/>
    <n v="3049.2820099999999"/>
    <n v="35327673.869999997"/>
    <n v="32941908.920000002"/>
    <n v="139.161"/>
    <n v="134.065"/>
    <n v="0"/>
    <n v="0"/>
    <n v="4385.7707799999998"/>
    <n v="3009.3741199999999"/>
    <n v="19.787220000000001"/>
    <n v="34.368040000000001"/>
    <n v="0"/>
    <n v="0"/>
    <n v="0"/>
    <n v="0"/>
    <n v="0"/>
    <n v="0"/>
    <s v="Automoviles Turistas"/>
    <s v="Automóviles"/>
    <s v="Automóviles"/>
    <x v="12"/>
    <x v="2"/>
    <n v="346104.38500999997"/>
    <n v="551156.13301999995"/>
    <n v="286204877.29896003"/>
    <n v="243390493.02682006"/>
    <n v="276418493.85822004"/>
    <n v="235015541.95325008"/>
    <n v="632124.19282999996"/>
    <n v="432592.65457999991"/>
    <n v="352424.85213000001"/>
    <n v="231768.47177000003"/>
    <n v="263381.04217999999"/>
    <n v="439102.67599999998"/>
    <n v="3.4749975161775689E-4"/>
    <n v="4.6862215031556959E-3"/>
    <n v="-18.075620000000001"/>
    <n v="-89.16435028178914"/>
    <n v="8.3401219078584196E-4"/>
    <n v="4.6167448089066074E-3"/>
    <n v="6.3467268695151994E-4"/>
    <n v="3.6781319821155606E-3"/>
    <n v="7.6750264381605009E-7"/>
    <n v="7.9467548257704161E-7"/>
    <n v="8.3291051133070061E-6"/>
    <n v="8.6259188781789628E-6"/>
    <m/>
    <m/>
    <m/>
    <n v="0"/>
    <m/>
    <n v="0"/>
    <m/>
    <n v="0"/>
    <m/>
    <n v="45.736974038973941"/>
    <n v="199659.0586489304"/>
    <n v="14844.79581694188"/>
    <n v="1.24445559202"/>
    <n v="45.736974038973919"/>
    <n v="-42.425520920017547"/>
    <n v="22164.663757718365"/>
    <n v="8756.3158096883035"/>
    <s v="Resto"/>
    <n v="2024"/>
    <n v="1"/>
    <d v="2025-05-07T00:00:00"/>
    <x v="12"/>
    <x v="29"/>
  </r>
  <r>
    <n v="2025"/>
    <n v="3"/>
    <n v="43"/>
    <x v="26"/>
    <s v="Automoviles Turistas"/>
    <n v="31"/>
    <s v="eb1e33e8a81b697b75855af6bfcdbcbf7cbbde9f94962ceaec1ed8af21f5a50f"/>
    <s v="5ee0b1f3d4f170289262539d5c2c0d24e2fb46189fbbd99a0a6b6a68b9dfe06a"/>
    <x v="11"/>
    <n v="27531.082120000003"/>
    <n v="30929.747159999999"/>
    <n v="152513.24437999999"/>
    <n v="164861.16493"/>
    <n v="10681.750669999998"/>
    <n v="18842.923539999996"/>
    <n v="41229.711589999977"/>
    <n v="58039.554130000011"/>
    <n v="35327673.869999997"/>
    <n v="32941908.920000002"/>
    <n v="139.161"/>
    <n v="134.065"/>
    <n v="0"/>
    <n v="0"/>
    <n v="10681.750669999999"/>
    <n v="18842.92354"/>
    <n v="31121.67253"/>
    <n v="34978.094239999999"/>
    <n v="0"/>
    <n v="0"/>
    <n v="0"/>
    <n v="0"/>
    <n v="0"/>
    <n v="0"/>
    <s v="Automoviles Turistas"/>
    <s v="Automóviles"/>
    <s v="Automóviles"/>
    <x v="12"/>
    <x v="2"/>
    <n v="33699803.03413"/>
    <n v="29454782.112069998"/>
    <n v="286204877.29896003"/>
    <n v="243390493.02682006"/>
    <n v="276418493.85822004"/>
    <n v="235015541.95325008"/>
    <n v="632124.19282999996"/>
    <n v="432592.65457999991"/>
    <n v="352424.85213000001"/>
    <n v="231768.47177000003"/>
    <n v="9100603.7929899991"/>
    <n v="7358056.5876199994"/>
    <n v="4.35532802450484"/>
    <n v="7.1498549114361172"/>
    <n v="-3398.6650399999962"/>
    <n v="-10.988337610452026"/>
    <n v="0.30251929153543206"/>
    <n v="0.42035212411983336"/>
    <n v="8.1695083179321476E-2"/>
    <n v="0.10500755715088311"/>
    <n v="9.6193616194883893E-3"/>
    <n v="9.9599276935938962E-3"/>
    <n v="1.2707869882408159E-2"/>
    <n v="1.3160724138896579E-2"/>
    <m/>
    <m/>
    <m/>
    <n v="0"/>
    <m/>
    <n v="0"/>
    <m/>
    <n v="0"/>
    <m/>
    <n v="-43.311606358086408"/>
    <n v="38.798876932774903"/>
    <n v="60.921686305824942"/>
    <n v="3.0309300281864879"/>
    <n v="-43.311606358086408"/>
    <n v="-11.025248212608163"/>
    <n v="34.322546963705875"/>
    <n v="53.870640895157017"/>
    <s v="Grandes"/>
    <n v="2024"/>
    <n v="1"/>
    <d v="2025-05-07T00:00:00"/>
    <x v="12"/>
    <x v="11"/>
  </r>
  <r>
    <n v="2025"/>
    <n v="3"/>
    <n v="46"/>
    <x v="54"/>
    <s v="Automoviles Turistas"/>
    <n v="34"/>
    <s v="86e50149658661312a9e0b35558d84f6c6d3da797f552a9657fe0558ca40cdef"/>
    <s v="5ee0b1f3d4f170289262539d5c2c0d24e2fb46189fbbd99a0a6b6a68b9dfe06a"/>
    <x v="1"/>
    <n v="136534.41365999999"/>
    <n v="109641.84172"/>
    <n v="482330.55735000002"/>
    <n v="381012.62916000001"/>
    <n v="62899.640979999996"/>
    <n v="46777.375989999986"/>
    <n v="186144.75072000007"/>
    <n v="163919.73122999995"/>
    <n v="35327673.869999997"/>
    <n v="32941908.920000002"/>
    <n v="139.161"/>
    <n v="134.065"/>
    <n v="0"/>
    <n v="0"/>
    <n v="62899.640979999996"/>
    <n v="46777.37599"/>
    <n v="124719.75872"/>
    <n v="106616.04854999999"/>
    <n v="0"/>
    <n v="0"/>
    <n v="0"/>
    <n v="0"/>
    <n v="0"/>
    <n v="0"/>
    <s v="Automoviles Turistas"/>
    <s v="Automóviles"/>
    <s v="Automóviles"/>
    <x v="12"/>
    <x v="2"/>
    <n v="17809663.19325"/>
    <n v="15865318.86668"/>
    <n v="286204877.29896003"/>
    <n v="243390493.02682006"/>
    <n v="276418493.85822004"/>
    <n v="235015541.95325008"/>
    <n v="632124.19282999996"/>
    <n v="432592.65457999991"/>
    <n v="352424.85213000001"/>
    <n v="231768.47177000003"/>
    <n v="17808746.872830003"/>
    <n v="15864673.41446"/>
    <n v="21.599302037268934"/>
    <n v="25.345285121970047"/>
    <n v="26892.571939999994"/>
    <n v="24.527654331707982"/>
    <n v="0.76667052788708201"/>
    <n v="0.6911068312321258"/>
    <n v="0.76663108211809183"/>
    <n v="0.69107871478251481"/>
    <n v="4.7705131704440074E-2"/>
    <n v="4.9394095074561439E-2"/>
    <n v="4.5047709282514239E-2"/>
    <n v="4.6653017416954594E-2"/>
    <m/>
    <m/>
    <m/>
    <n v="0"/>
    <m/>
    <n v="0"/>
    <m/>
    <n v="0"/>
    <m/>
    <n v="34.46594566024099"/>
    <n v="46.068708462493277"/>
    <n v="42.663799929098808"/>
    <n v="17.847674646054195"/>
    <n v="34.465945660240948"/>
    <n v="16.980286191632654"/>
    <n v="50.432779557577391"/>
    <n v="43.874610460790713"/>
    <s v="Grandes"/>
    <n v="2024"/>
    <n v="1"/>
    <d v="2025-05-07T00:00:00"/>
    <x v="12"/>
    <x v="1"/>
  </r>
  <r>
    <n v="2025"/>
    <n v="3"/>
    <n v="150.1"/>
    <x v="70"/>
    <s v="Automoviles Turistas"/>
    <n v="150.1"/>
    <m/>
    <m/>
    <x v="77"/>
    <n v="2.1966300000000003"/>
    <n v="20.27225"/>
    <n v="180.80091000000002"/>
    <n v="202.89802000000003"/>
    <n v="4385.7707800000007"/>
    <n v="3009.3168299999998"/>
    <n v="16397.341189999999"/>
    <n v="3037.2835799999998"/>
    <n v="0"/>
    <n v="0"/>
    <n v="0"/>
    <n v="0"/>
    <n v="0"/>
    <n v="0"/>
    <n v="4385.7707799999998"/>
    <n v="3009.3168299999998"/>
    <n v="19.787220000000001"/>
    <n v="34.368040000000001"/>
    <n v="0"/>
    <n v="0"/>
    <n v="0"/>
    <n v="0"/>
    <n v="0"/>
    <n v="0"/>
    <s v="Automoviles Turistas"/>
    <s v="Automóviles"/>
    <s v="Automóviles"/>
    <x v="12"/>
    <x v="2"/>
    <n v="23222799.508680001"/>
    <n v="19173497.930089999"/>
    <n v="286204877.29896003"/>
    <n v="243390493.02682006"/>
    <n v="276418493.85822004"/>
    <n v="235015541.95325008"/>
    <n v="632124.19282999996"/>
    <n v="432592.65457999991"/>
    <n v="352424.85213000001"/>
    <n v="231768.47177000003"/>
    <n v="2710087.1428099996"/>
    <n v="2679253.7764299996"/>
    <n v="3.4749975161775689E-4"/>
    <n v="4.6862215031556959E-3"/>
    <n v="-18.075620000000001"/>
    <n v="-89.16435028178914"/>
    <n v="8.105385119544117E-5"/>
    <n v="7.5663791830171364E-4"/>
    <n v="9.4589371069537251E-6"/>
    <n v="1.0573057703876595E-4"/>
    <n v="7.6750264381605009E-7"/>
    <n v="7.9467548257704161E-7"/>
    <n v="8.3291051133070061E-6"/>
    <n v="8.6259188781789628E-6"/>
    <m/>
    <m/>
    <m/>
    <n v="0"/>
    <m/>
    <n v="0"/>
    <m/>
    <n v="0"/>
    <m/>
    <n v="45.739748512954058"/>
    <n v="199659.0586489304"/>
    <n v="14844.513213876109"/>
    <n v="1.24445559202"/>
    <n v="45.739748512954016"/>
    <n v="-42.425520920017547"/>
    <n v="22164.663757718365"/>
    <n v="8756.1491141188144"/>
    <s v="Resto"/>
    <n v="2024"/>
    <n v="1"/>
    <d v="2025-05-07T00:00:00"/>
    <x v="12"/>
    <x v="77"/>
  </r>
  <r>
    <n v="2025"/>
    <n v="3"/>
    <n v="5.0999999999999996"/>
    <x v="68"/>
    <s v="Automoviles Turistas"/>
    <n v="5.0999999999999996"/>
    <m/>
    <m/>
    <x v="75"/>
    <n v="574413.02707999991"/>
    <n v="387425.10641999997"/>
    <n v="1718786.84308"/>
    <n v="1436572.75841"/>
    <n v="300714.06125000003"/>
    <n v="204735.00949000003"/>
    <n v="846761.69342999998"/>
    <n v="674987.61092999997"/>
    <n v="0"/>
    <n v="0"/>
    <n v="0"/>
    <n v="0"/>
    <n v="0"/>
    <n v="0"/>
    <n v="172961.56474999999"/>
    <n v="137437.96432"/>
    <n v="311633.44731999998"/>
    <n v="254983.36072"/>
    <n v="0"/>
    <n v="0"/>
    <n v="0"/>
    <n v="0"/>
    <n v="0"/>
    <n v="0"/>
    <s v="Automoviles Turistas"/>
    <s v="Automóviles"/>
    <s v="Automóviles"/>
    <x v="12"/>
    <x v="2"/>
    <n v="66382205.514420003"/>
    <n v="57226855.315679997"/>
    <n v="286204877.29896003"/>
    <n v="243390493.02682006"/>
    <n v="276418493.85822004"/>
    <n v="235015541.95325008"/>
    <n v="632124.19282999996"/>
    <n v="432592.65457999991"/>
    <n v="352424.85213000001"/>
    <n v="231768.47177000003"/>
    <n v="37547932.640600003"/>
    <n v="31801681.765349999"/>
    <n v="90.870280491618431"/>
    <n v="89.55887306874115"/>
    <n v="186987.92065999995"/>
    <n v="48.264275484844291"/>
    <n v="1.5298126599356257"/>
    <n v="1.2182535165235344"/>
    <n v="0.86531175430021223"/>
    <n v="0.67699876969099615"/>
    <n v="0.20069994351633191"/>
    <n v="0.20780557012029252"/>
    <n v="0.1591784056977559"/>
    <n v="0.1648508448420265"/>
    <m/>
    <m/>
    <m/>
    <n v="0"/>
    <m/>
    <n v="0"/>
    <m/>
    <n v="0"/>
    <m/>
    <n v="46.879647989411374"/>
    <n v="52.351539236264365"/>
    <n v="52.845054720860254"/>
    <n v="85.327144051428789"/>
    <n v="25.847007124821463"/>
    <n v="22.217169951810334"/>
    <n v="55.501604926378413"/>
    <n v="53.900758046295472"/>
    <m/>
    <n v="2024"/>
    <n v="1"/>
    <d v="2025-05-07T00:00:00"/>
    <x v="12"/>
    <x v="75"/>
  </r>
  <r>
    <n v="2025"/>
    <n v="3"/>
    <n v="15.1"/>
    <x v="69"/>
    <s v="Automoviles Turistas"/>
    <n v="15.1"/>
    <m/>
    <m/>
    <x v="76"/>
    <n v="57708.969120000009"/>
    <n v="45147.275909999997"/>
    <n v="381570.51546999998"/>
    <n v="308299.20866000006"/>
    <n v="47325.020100000002"/>
    <n v="24024.14545"/>
    <n v="130254.90235000002"/>
    <n v="97302.588790000038"/>
    <n v="0"/>
    <n v="0"/>
    <n v="0"/>
    <n v="0"/>
    <n v="0"/>
    <n v="0"/>
    <n v="47129.581559999999"/>
    <n v="23961.091040000003"/>
    <n v="89925.607579999996"/>
    <n v="66216.709360000008"/>
    <n v="0"/>
    <n v="0"/>
    <n v="0"/>
    <n v="0"/>
    <n v="0"/>
    <n v="0"/>
    <s v="Automoviles Turistas"/>
    <s v="Automóviles"/>
    <s v="Automóviles"/>
    <x v="12"/>
    <x v="2"/>
    <n v="53284124.14286001"/>
    <n v="47891589.412359998"/>
    <n v="286204877.29896003"/>
    <n v="243390493.02682006"/>
    <n v="276418493.85822004"/>
    <n v="235015541.95325008"/>
    <n v="632124.19282999996"/>
    <n v="432592.65457999991"/>
    <n v="352424.85213000001"/>
    <n v="231768.47177000003"/>
    <n v="11273384.753710002"/>
    <n v="10285650.15752"/>
    <n v="9.1293720086299484"/>
    <n v="10.436440709755706"/>
    <n v="12561.693210000012"/>
    <n v="27.823812083460897"/>
    <n v="0.51190454668912411"/>
    <n v="0.43893458574412153"/>
    <n v="0.10830424643046875"/>
    <n v="9.4269738097997352E-2"/>
    <n v="2.0163517010829676E-2"/>
    <n v="2.0877390768795651E-2"/>
    <n v="1.854931774390426E-2"/>
    <n v="1.9210336275964596E-2"/>
    <m/>
    <m/>
    <m/>
    <n v="0"/>
    <m/>
    <n v="0"/>
    <m/>
    <n v="0"/>
    <m/>
    <n v="96.989400511642359"/>
    <n v="82.006351563120759"/>
    <n v="53.212835028832203"/>
    <n v="13.428400356551212"/>
    <n v="96.692135100706139"/>
    <n v="35.8050082058623"/>
    <n v="52.409522524573859"/>
    <n v="36.185867995540036"/>
    <s v="Resto"/>
    <n v="2024"/>
    <n v="1"/>
    <d v="2025-05-07T00:00:00"/>
    <x v="12"/>
    <x v="76"/>
  </r>
  <r>
    <n v="2025"/>
    <n v="3"/>
    <n v="81"/>
    <x v="24"/>
    <s v="Automoviles Turistas"/>
    <n v="53"/>
    <s v="2858dcd1057d3eae7f7d5f782167e24b61153c01551450a628cee722509f6529"/>
    <s v="5ee0b1f3d4f170289262539d5c2c0d24e2fb46189fbbd99a0a6b6a68b9dfe06a"/>
    <x v="4"/>
    <n v="8877.754570000001"/>
    <n v="8998.1788400000005"/>
    <n v="57587.872170000002"/>
    <n v="55738.198260000005"/>
    <n v="5552.9252200000001"/>
    <n v="5525.8000399999992"/>
    <n v="19386.304090000005"/>
    <n v="10274.532350000001"/>
    <n v="35327673.869999997"/>
    <n v="32941908.920000002"/>
    <n v="139.161"/>
    <n v="134.065"/>
    <n v="0"/>
    <n v="0"/>
    <n v="5552.9252200000001"/>
    <n v="5525.8000400000001"/>
    <n v="11600.173070000001"/>
    <n v="11314.444230000001"/>
    <n v="0"/>
    <n v="0"/>
    <n v="0"/>
    <n v="0"/>
    <n v="0"/>
    <n v="0"/>
    <s v="Automoviles Turistas"/>
    <s v="Automóviles"/>
    <s v="Automóviles"/>
    <x v="12"/>
    <x v="2"/>
    <n v="477689.46314999997"/>
    <n v="425847.00738999998"/>
    <n v="286204877.29896003"/>
    <n v="243390493.02682006"/>
    <n v="276418493.85822004"/>
    <n v="235015541.95325008"/>
    <n v="632124.19282999996"/>
    <n v="432592.65457999991"/>
    <n v="352424.85213000001"/>
    <n v="231768.47177000003"/>
    <n v="260388.27383000002"/>
    <n v="261133.34872000001"/>
    <n v="1.4044320199571187"/>
    <n v="2.080058166668652"/>
    <n v="-120.42426999999952"/>
    <n v="-1.3383182546302885"/>
    <n v="3.4094294798374944"/>
    <n v="3.4458175809816955"/>
    <n v="1.8584782070464645"/>
    <n v="2.1130074143644908"/>
    <n v="3.1018879390816933E-3"/>
    <n v="3.2117078875893009E-3"/>
    <n v="3.6970132761136483E-3"/>
    <n v="3.8287590536416278E-3"/>
    <m/>
    <m/>
    <m/>
    <n v="0"/>
    <m/>
    <n v="0"/>
    <m/>
    <n v="0"/>
    <m/>
    <n v="0.4908824026140568"/>
    <n v="62.548757979462813"/>
    <n v="61.410204645365759"/>
    <n v="1.5756338369553109"/>
    <n v="0.4908824026140568"/>
    <n v="2.5253457809478297"/>
    <n v="47.869330797837826"/>
    <n v="48.838457529787121"/>
    <s v="Medianas"/>
    <n v="2024"/>
    <n v="1"/>
    <d v="2025-05-07T00:00:00"/>
    <x v="12"/>
    <x v="4"/>
  </r>
  <r>
    <n v="2025"/>
    <n v="3"/>
    <n v="10"/>
    <x v="62"/>
    <s v="Automoviles Turistas"/>
    <n v="10"/>
    <s v="4a44dc15364204a80fe80e9039455cc1608281820fe2b24f1e5233ade6af1dd5"/>
    <s v="5ee0b1f3d4f170289262539d5c2c0d24e2fb46189fbbd99a0a6b6a68b9dfe06a"/>
    <x v="12"/>
    <n v="203.64501000000001"/>
    <n v="191.06700000000001"/>
    <n v="803.23217"/>
    <n v="762.72835999999995"/>
    <n v="132.25877999999997"/>
    <n v="337.87010999999995"/>
    <n v="633.06130000000007"/>
    <n v="1179.9493200000002"/>
    <n v="35327673.869999997"/>
    <n v="32941908.920000002"/>
    <n v="139.161"/>
    <n v="134.065"/>
    <n v="0"/>
    <n v="0"/>
    <n v="132.25878"/>
    <n v="337.87011000000001"/>
    <n v="220.46806000000001"/>
    <n v="212.81020000000001"/>
    <n v="0"/>
    <n v="0"/>
    <n v="0"/>
    <n v="0"/>
    <n v="0"/>
    <n v="0"/>
    <s v="Automoviles Turistas"/>
    <s v="Automóviles"/>
    <s v="Automóviles"/>
    <x v="12"/>
    <x v="2"/>
    <n v="1657972.1827799999"/>
    <n v="1600535.0540100001"/>
    <n v="286204877.29896003"/>
    <n v="243390493.02682006"/>
    <n v="276418493.85822004"/>
    <n v="235015541.95325008"/>
    <n v="632124.19282999996"/>
    <n v="432592.65457999991"/>
    <n v="352424.85213000001"/>
    <n v="231768.47177000003"/>
    <n v="407840.40747999999"/>
    <n v="457634.72164"/>
    <n v="3.2215981022382288E-2"/>
    <n v="4.4167878945033205E-2"/>
    <n v="12.578010000000006"/>
    <n v="6.583036317103419"/>
    <n v="4.9932524160197771E-2"/>
    <n v="4.1750984128844919E-2"/>
    <n v="1.228277603901284E-2"/>
    <n v="1.1937695430118724E-2"/>
    <n v="7.1153577787313262E-5"/>
    <n v="7.3672715293953228E-5"/>
    <n v="7.8502244530539509E-5"/>
    <n v="8.1299729546400622E-5"/>
    <m/>
    <m/>
    <m/>
    <n v="0"/>
    <m/>
    <n v="0"/>
    <m/>
    <n v="0"/>
    <m/>
    <n v="-60.855140456194846"/>
    <n v="64.945750450747582"/>
    <n v="176.83331501515173"/>
    <n v="3.7528221747316869E-2"/>
    <n v="-60.855140456194846"/>
    <n v="3.5984459391514179"/>
    <n v="59.989995829781421"/>
    <n v="158.7659379108708"/>
    <s v="Medianas"/>
    <n v="2024"/>
    <n v="1"/>
    <d v="2025-05-07T00:00:00"/>
    <x v="12"/>
    <x v="12"/>
  </r>
  <r>
    <n v="2025"/>
    <n v="3"/>
    <n v="201.1"/>
    <x v="67"/>
    <s v="Salud Individual"/>
    <n v="201.1"/>
    <m/>
    <m/>
    <x v="74"/>
    <n v="652388.54473999981"/>
    <n v="585252.00939999998"/>
    <n v="2481636.7609099993"/>
    <n v="2161483.0060399999"/>
    <n v="470383.08708999999"/>
    <n v="415271.92807000002"/>
    <n v="1518591.9560699996"/>
    <n v="1432627.61094"/>
    <n v="0"/>
    <n v="0"/>
    <n v="0"/>
    <n v="0"/>
    <n v="0"/>
    <n v="0"/>
    <n v="336360.32821999997"/>
    <n v="299564.52899000002"/>
    <n v="459512.25786000001"/>
    <n v="365491.28779000015"/>
    <n v="0"/>
    <n v="0"/>
    <n v="0"/>
    <n v="0"/>
    <n v="0"/>
    <n v="0"/>
    <s v="Salud Individual"/>
    <s v="Accidentes y Enfermedades"/>
    <s v="Salud"/>
    <x v="31"/>
    <x v="2"/>
    <n v="3658859.4666599999"/>
    <n v="3148533.4206899996"/>
    <n v="286204877.29896003"/>
    <n v="243390493.02682006"/>
    <n v="276418493.85822004"/>
    <n v="235015541.95325008"/>
    <n v="652388.54473999992"/>
    <n v="585252.00939999998"/>
    <n v="470383.08709000004"/>
    <n v="415271.92807000008"/>
    <n v="3658859.4666599999"/>
    <n v="3148533.4206899996"/>
    <n v="99.999999999999972"/>
    <n v="100"/>
    <n v="67136.535339999828"/>
    <n v="11.471389121556053"/>
    <n v="17.830379949944746"/>
    <n v="18.588083123213039"/>
    <n v="17.830379949944746"/>
    <n v="18.588083123213039"/>
    <n v="0.22794459371093687"/>
    <n v="0.23601479612815687"/>
    <n v="0.24045804013203956"/>
    <n v="0.24902693861685959"/>
    <m/>
    <m/>
    <m/>
    <n v="0"/>
    <m/>
    <n v="0"/>
    <m/>
    <n v="0"/>
    <m/>
    <n v="13.271101486713111"/>
    <n v="72.101677885448538"/>
    <n v="70.956087531546714"/>
    <n v="99.999999999999986"/>
    <n v="12.283096184337715"/>
    <n v="25.724544800646896"/>
    <n v="73.199424491191522"/>
    <n v="81.962153134035958"/>
    <m/>
    <n v="2024"/>
    <n v="1"/>
    <d v="2025-05-07T00:00:00"/>
    <x v="31"/>
    <x v="74"/>
  </r>
  <r>
    <n v="2025"/>
    <n v="3"/>
    <n v="707"/>
    <x v="28"/>
    <s v="Salud Individual"/>
    <n v="9"/>
    <s v="19581e27de7ced00ff1ce50b2047e7a567c76b1cbaebabe5ef03f7c3017bb5b7"/>
    <s v="5ee0b1f3d4f170289262539d5c2c0d24e2fb46189fbbd99a0a6b6a68b9dfe06a"/>
    <x v="25"/>
    <n v="21910.177909999999"/>
    <n v="22635.993850000003"/>
    <n v="101025.12001999999"/>
    <n v="105558.32974"/>
    <n v="18880.218860000004"/>
    <n v="21754.066170000002"/>
    <n v="77166.037519999983"/>
    <n v="82523.331900000019"/>
    <n v="35327673.869999997"/>
    <n v="32941908.920000002"/>
    <n v="139.161"/>
    <n v="134.065"/>
    <n v="0"/>
    <n v="0"/>
    <n v="11101.12436"/>
    <n v="14561.251319999999"/>
    <n v="13867.040369999999"/>
    <n v="6578.2061299999996"/>
    <n v="0"/>
    <n v="0"/>
    <n v="0"/>
    <n v="0"/>
    <n v="0"/>
    <n v="0"/>
    <s v="Salud Individual"/>
    <s v="Accidentes y Enfermedades"/>
    <s v="Salud"/>
    <x v="31"/>
    <x v="2"/>
    <n v="338850.30685000005"/>
    <n v="242648.48286000002"/>
    <n v="286204877.29896003"/>
    <n v="243390493.02682006"/>
    <n v="276418493.85822004"/>
    <n v="235015541.95325008"/>
    <n v="652388.54473999992"/>
    <n v="585252.00939999998"/>
    <n v="470383.08709000004"/>
    <n v="415271.92807000008"/>
    <n v="338850.30685000005"/>
    <n v="242648.48286000002"/>
    <n v="3.3584553387172034"/>
    <n v="3.8677344949582331"/>
    <n v="-725.81594000000405"/>
    <n v="-3.206468179880706"/>
    <n v="6.4660345489074764"/>
    <n v="9.328718475054389"/>
    <n v="6.4660345489074764"/>
    <n v="9.328718475054389"/>
    <n v="7.6554173768021982E-3"/>
    <n v="7.9264515207286088E-3"/>
    <n v="9.3002785640874074E-3"/>
    <n v="9.6317008066227443E-3"/>
    <m/>
    <m/>
    <m/>
    <n v="0"/>
    <m/>
    <n v="0"/>
    <m/>
    <n v="0"/>
    <m/>
    <n v="-13.210621350242945"/>
    <n v="86.170997504237093"/>
    <n v="96.103870296819323"/>
    <n v="4.01379628183519"/>
    <n v="-23.762566031996755"/>
    <n v="110.80276440045212"/>
    <n v="80.054027851654695"/>
    <n v="221.35595985040987"/>
    <s v="Grandes"/>
    <n v="2024"/>
    <n v="1"/>
    <d v="2025-05-07T00:00:00"/>
    <x v="31"/>
    <x v="25"/>
  </r>
  <r>
    <n v="2025"/>
    <n v="3"/>
    <n v="705"/>
    <x v="3"/>
    <s v="Salud Individual"/>
    <n v="36"/>
    <s v="76a50887d8f1c2e9301755428990ad81479ee21c25b43215cf524541e0503269"/>
    <s v="5ee0b1f3d4f170289262539d5c2c0d24e2fb46189fbbd99a0a6b6a68b9dfe06a"/>
    <x v="19"/>
    <n v="19719.002039999999"/>
    <n v="13554.32999"/>
    <n v="77755.719520000013"/>
    <n v="58364.178379999998"/>
    <n v="21286.081969999999"/>
    <n v="15758.326669999999"/>
    <n v="81777.877859999993"/>
    <n v="63929.524740000001"/>
    <n v="35327673.869999997"/>
    <n v="32941908.920000002"/>
    <n v="139.161"/>
    <n v="134.065"/>
    <n v="0"/>
    <n v="0"/>
    <n v="21286.081969999999"/>
    <n v="15758.32667"/>
    <n v="12471.777109999999"/>
    <n v="9200.7789600000015"/>
    <n v="0"/>
    <n v="0"/>
    <n v="0"/>
    <n v="0"/>
    <n v="0"/>
    <n v="0"/>
    <s v="Salud Individual"/>
    <s v="Accidentes y Enfermedades"/>
    <s v="Salud"/>
    <x v="31"/>
    <x v="2"/>
    <n v="612710.5779400001"/>
    <n v="554244.99358000001"/>
    <n v="286204877.29896003"/>
    <n v="243390493.02682006"/>
    <n v="276418493.85822004"/>
    <n v="235015541.95325008"/>
    <n v="652388.54473999992"/>
    <n v="585252.00939999998"/>
    <n v="470383.08709000004"/>
    <n v="415271.92807000008"/>
    <n v="612710.5779400001"/>
    <n v="554244.99358000001"/>
    <n v="3.0225855740398879"/>
    <n v="2.3159817945599013"/>
    <n v="6164.6720499999992"/>
    <n v="45.481200874909476"/>
    <n v="3.218322442921981"/>
    <n v="2.4455484753140242"/>
    <n v="3.218322442921981"/>
    <n v="2.4455484753140242"/>
    <n v="6.8898204063106124E-3"/>
    <n v="7.1337491803693228E-3"/>
    <n v="5.5689644330135773E-3"/>
    <n v="5.7674185619163276E-3"/>
    <m/>
    <m/>
    <m/>
    <n v="0"/>
    <m/>
    <n v="0"/>
    <m/>
    <n v="0"/>
    <m/>
    <n v="35.078313933696379"/>
    <n v="107.94705496161103"/>
    <n v="116.26046201934028"/>
    <n v="4.5252651624201059"/>
    <n v="35.078313933696357"/>
    <n v="35.551317602786938"/>
    <n v="170.67400886223825"/>
    <n v="171.27165795970819"/>
    <s v="Grandes"/>
    <n v="2024"/>
    <n v="1"/>
    <d v="2025-05-07T00:00:00"/>
    <x v="31"/>
    <x v="19"/>
  </r>
  <r>
    <n v="2025"/>
    <n v="3"/>
    <n v="15.1"/>
    <x v="69"/>
    <s v="Salud Individual"/>
    <n v="15.1"/>
    <m/>
    <m/>
    <x v="76"/>
    <n v="2970.3532799999998"/>
    <n v="1474.4795299999998"/>
    <n v="8664.7518199999995"/>
    <n v="3533.3030800000001"/>
    <n v="498.46370000000002"/>
    <n v="2280.1742399999998"/>
    <n v="2032.7852100000005"/>
    <n v="3939.8643099999999"/>
    <n v="0"/>
    <n v="0"/>
    <n v="0"/>
    <n v="0"/>
    <n v="0"/>
    <n v="0"/>
    <n v="498.46370000000002"/>
    <n v="2280.1742399999998"/>
    <n v="2095.797"/>
    <n v="819.74694"/>
    <n v="0"/>
    <n v="0"/>
    <n v="0"/>
    <n v="0"/>
    <n v="0"/>
    <n v="0"/>
    <s v="Salud Individual"/>
    <s v="Accidentes y Enfermedades"/>
    <s v="Salud"/>
    <x v="31"/>
    <x v="2"/>
    <n v="1680261.4466899999"/>
    <n v="1427683.9480900001"/>
    <n v="286204877.29896003"/>
    <n v="243390493.02682006"/>
    <n v="276418493.85822004"/>
    <n v="235015541.95325008"/>
    <n v="652388.54473999992"/>
    <n v="585252.00939999998"/>
    <n v="470383.08709000004"/>
    <n v="415271.92807000008"/>
    <n v="1680261.4466899999"/>
    <n v="1427683.9480900001"/>
    <n v="0.45530432806477183"/>
    <n v="0.25193925118029675"/>
    <n v="1495.87375"/>
    <n v="101.45096758311726"/>
    <n v="0.17677923193746978"/>
    <n v="0.10327772697680074"/>
    <n v="0.17677923193746978"/>
    <n v="0.10327772697680074"/>
    <n v="1.0378416007555554E-3"/>
    <n v="1.0745855816447459E-3"/>
    <n v="6.0580818571147788E-4"/>
    <n v="6.2739660438853326E-4"/>
    <m/>
    <m/>
    <m/>
    <n v="0"/>
    <m/>
    <n v="0"/>
    <m/>
    <n v="0"/>
    <m/>
    <n v="-78.139227640778884"/>
    <n v="16.781293435910762"/>
    <n v="154.64265143104427"/>
    <n v="0.10596973268824762"/>
    <n v="-78.139227640778884"/>
    <n v="155.66390037393734"/>
    <n v="23.783968580926494"/>
    <n v="278.15587088376321"/>
    <s v="Resto"/>
    <n v="2024"/>
    <n v="1"/>
    <d v="2025-05-07T00:00:00"/>
    <x v="31"/>
    <x v="76"/>
  </r>
  <r>
    <n v="2025"/>
    <n v="3"/>
    <n v="701"/>
    <x v="50"/>
    <s v="Salud Individual"/>
    <n v="243"/>
    <s v="72440a20f54075ac43f51a2cf0dbb2a14366b38a5c01b110ae174abc1cb44238"/>
    <s v="5ee0b1f3d4f170289262539d5c2c0d24e2fb46189fbbd99a0a6b6a68b9dfe06a"/>
    <x v="13"/>
    <n v="574758.41579999996"/>
    <n v="516122.89470999996"/>
    <n v="2160248.7765000002"/>
    <n v="1854689.0009999999"/>
    <n v="402535.35235"/>
    <n v="355981.70254000009"/>
    <n v="1267121.9790699999"/>
    <n v="1191157.1468399998"/>
    <n v="35327673.869999997"/>
    <n v="32941908.920000002"/>
    <n v="139.161"/>
    <n v="134.065"/>
    <n v="0"/>
    <n v="0"/>
    <n v="283476.08968999999"/>
    <n v="249701.60985000001"/>
    <n v="399856.40914999996"/>
    <n v="315243.03647000005"/>
    <n v="0"/>
    <n v="0"/>
    <n v="0"/>
    <n v="0"/>
    <n v="0"/>
    <n v="0"/>
    <s v="Salud Individual"/>
    <s v="Accidentes y Enfermedades"/>
    <s v="Salud"/>
    <x v="31"/>
    <x v="2"/>
    <n v="964070.11442999996"/>
    <n v="796571.0700399999"/>
    <n v="286204877.29896003"/>
    <n v="243390493.02682006"/>
    <n v="276418493.85822004"/>
    <n v="235015541.95325008"/>
    <n v="652388.54473999992"/>
    <n v="585252.00939999998"/>
    <n v="470383.08709000004"/>
    <n v="415271.92807000008"/>
    <n v="964070.11442999996"/>
    <n v="796571.0700399999"/>
    <n v="88.100629668330811"/>
    <n v="88.188145691140619"/>
    <n v="58635.521089999995"/>
    <n v="11.360767307744846"/>
    <n v="59.617906124994036"/>
    <n v="64.793075485917768"/>
    <n v="59.617906124994036"/>
    <n v="64.793075485917768"/>
    <n v="0.2008206223542538"/>
    <n v="0.20793052149933344"/>
    <n v="0.21205548675770441"/>
    <n v="0.21961223943762342"/>
    <m/>
    <m/>
    <m/>
    <n v="0"/>
    <m/>
    <n v="0"/>
    <m/>
    <n v="0"/>
    <m/>
    <n v="13.077540075186555"/>
    <n v="70.035573431267721"/>
    <n v="68.972275050890687"/>
    <n v="85.576068399963859"/>
    <n v="13.525935960240254"/>
    <n v="26.840679377878061"/>
    <n v="70.894471916206882"/>
    <n v="79.209238892660764"/>
    <s v="Grandes"/>
    <n v="2024"/>
    <n v="1"/>
    <d v="2025-05-07T00:00:00"/>
    <x v="31"/>
    <x v="13"/>
  </r>
  <r>
    <n v="2025"/>
    <n v="3"/>
    <n v="61"/>
    <x v="46"/>
    <s v="Salud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0826.23811"/>
    <n v="-260.02337"/>
    <n v="15083.9054"/>
    <n v="3066.1653999999999"/>
    <n v="0"/>
    <n v="0"/>
    <n v="0"/>
    <n v="0"/>
    <n v="0"/>
    <n v="0"/>
    <s v="Salud Individual"/>
    <s v="Accidentes y Enfermedades"/>
    <s v="Salud"/>
    <x v="31"/>
    <x v="2"/>
    <n v="0"/>
    <n v="0"/>
    <n v="286204877.29896003"/>
    <n v="243390493.02682006"/>
    <n v="276418493.85822004"/>
    <n v="235015541.95325008"/>
    <n v="652388.54473999992"/>
    <n v="585252.00939999998"/>
    <n v="470383.08709000004"/>
    <n v="415271.9280700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263.5634943120695"/>
    <n v="391.94689236268863"/>
    <n v="71.773442108699513"/>
    <n v="-8.480409112959137"/>
    <m/>
    <n v="2024"/>
    <n v="1"/>
    <d v="2025-05-07T00:00:00"/>
    <x v="31"/>
    <x v="69"/>
  </r>
  <r>
    <n v="2025"/>
    <n v="3"/>
    <n v="702"/>
    <x v="39"/>
    <s v="Salud Individual"/>
    <n v="244"/>
    <s v="82c01ce15b431d420eb6a1febfba7d7a2b69e5bcdcb929cb42cd3e9179d43fc4"/>
    <s v="5ee0b1f3d4f170289262539d5c2c0d24e2fb46189fbbd99a0a6b6a68b9dfe06a"/>
    <x v="1"/>
    <n v="28005.76539"/>
    <n v="26416.616040000001"/>
    <n v="114270.82113000001"/>
    <n v="115702.16662"/>
    <n v="26812.364760000004"/>
    <n v="19164.071450000003"/>
    <n v="88618.068579999992"/>
    <n v="89589.78595000002"/>
    <n v="35327673.869999997"/>
    <n v="32941908.920000002"/>
    <n v="139.161"/>
    <n v="134.065"/>
    <n v="0"/>
    <n v="0"/>
    <n v="19627.963050000002"/>
    <n v="16929.57991"/>
    <n v="26468.652620000001"/>
    <n v="29689.442800000001"/>
    <n v="0"/>
    <n v="0"/>
    <n v="0"/>
    <n v="0"/>
    <n v="0"/>
    <n v="0"/>
    <s v="Salud Individual"/>
    <s v="Accidentes y Enfermedades"/>
    <s v="Salud"/>
    <x v="31"/>
    <x v="2"/>
    <n v="45817.01485"/>
    <n v="79363.586750000002"/>
    <n v="286204877.29896003"/>
    <n v="243390493.02682006"/>
    <n v="276418493.85822004"/>
    <n v="235015541.95325008"/>
    <n v="652388.54473999992"/>
    <n v="585252.00939999998"/>
    <n v="470383.08709000004"/>
    <n v="415271.92807000008"/>
    <n v="45817.01485"/>
    <n v="79363.586750000002"/>
    <n v="4.2928045895044491"/>
    <n v="4.5137164188607057"/>
    <n v="1589.1493499999997"/>
    <n v="6.0157188475378875"/>
    <n v="61.125251135823397"/>
    <n v="33.285562210304207"/>
    <n v="61.125251135823397"/>
    <n v="33.285562210304207"/>
    <n v="9.7852159803503685E-3"/>
    <n v="1.0131654000099086E-2"/>
    <n v="1.0853594037910535E-2"/>
    <n v="1.1240369815735363E-2"/>
    <m/>
    <m/>
    <m/>
    <n v="0"/>
    <m/>
    <n v="0"/>
    <m/>
    <n v="0"/>
    <m/>
    <n v="39.909542864911415"/>
    <n v="95.738732316788884"/>
    <n v="72.54551991436675"/>
    <n v="5.7001124181299279"/>
    <n v="15.938866494886362"/>
    <n v="-10.848267519523812"/>
    <n v="74.155505124461456"/>
    <n v="57.022221750823832"/>
    <s v="Grandes"/>
    <n v="2024"/>
    <n v="1"/>
    <d v="2025-05-07T00:00:00"/>
    <x v="31"/>
    <x v="1"/>
  </r>
  <r>
    <n v="2025"/>
    <n v="3"/>
    <n v="704"/>
    <x v="12"/>
    <s v="Salud Individual"/>
    <n v="51"/>
    <s v="031b4af5197ec30a926f48cf40e11a7dbc470048a21e4003b7a3c07c5dab1baa"/>
    <s v="5ee0b1f3d4f170289262539d5c2c0d24e2fb46189fbbd99a0a6b6a68b9dfe06a"/>
    <x v="4"/>
    <n v="350.92293999999998"/>
    <n v="457.85944000000001"/>
    <n v="1522.1395299999999"/>
    <n v="1176.1041399999999"/>
    <n v="130.89552999999998"/>
    <n v="1950.83152"/>
    <n v="907.72808000000043"/>
    <n v="2835.4123799999998"/>
    <n v="35327673.869999997"/>
    <n v="32941908.920000002"/>
    <n v="139.161"/>
    <n v="134.065"/>
    <n v="0"/>
    <n v="0"/>
    <n v="130.89553000000001"/>
    <n v="1950.83152"/>
    <n v="365.57524000000001"/>
    <n v="285.03692999999998"/>
    <n v="0"/>
    <n v="0"/>
    <n v="0"/>
    <n v="0"/>
    <n v="0"/>
    <n v="0"/>
    <s v="Salud Individual"/>
    <s v="Accidentes y Enfermedades"/>
    <s v="Salud"/>
    <x v="31"/>
    <x v="2"/>
    <n v="112639.99425"/>
    <n v="142204.66168000002"/>
    <n v="286204877.29896003"/>
    <n v="243390493.02682006"/>
    <n v="276418493.85822004"/>
    <n v="235015541.95325008"/>
    <n v="652388.54473999992"/>
    <n v="585252.00939999998"/>
    <n v="470383.08709000004"/>
    <n v="415271.92807000008"/>
    <n v="112639.99425"/>
    <n v="142204.66168000002"/>
    <n v="5.3790481581778127E-2"/>
    <n v="7.8232869370136335E-2"/>
    <n v="-106.93650000000002"/>
    <n v="-23.355748655089435"/>
    <n v="0.31154381917060509"/>
    <n v="0.32197217347931312"/>
    <n v="0.31154381917060509"/>
    <n v="0.32197217347931312"/>
    <n v="1.2261249469674049E-4"/>
    <n v="1.269534954415874E-4"/>
    <n v="1.8811722442648853E-4"/>
    <n v="1.9482091958457736E-4"/>
    <m/>
    <m/>
    <m/>
    <n v="0"/>
    <m/>
    <n v="0"/>
    <m/>
    <n v="0"/>
    <m/>
    <n v="-93.290269884505463"/>
    <n v="37.300362865989889"/>
    <n v="426.07650941957206"/>
    <n v="2.782743121351965E-2"/>
    <n v="-93.290269884505449"/>
    <n v="28.255394836030547"/>
    <n v="35.80535979406045"/>
    <n v="684.4136021251702"/>
    <s v="Medianas"/>
    <n v="2024"/>
    <n v="1"/>
    <d v="2025-05-07T00:00:00"/>
    <x v="31"/>
    <x v="4"/>
  </r>
  <r>
    <n v="2025"/>
    <n v="3"/>
    <n v="714"/>
    <x v="78"/>
    <s v="Salud Individual"/>
    <n v="250"/>
    <s v="1e472b39b105d349bcd069c4a711b44a2fffb8e274714bb07ecfff69a9a7f67b"/>
    <s v="5ee0b1f3d4f170289262539d5c2c0d24e2fb46189fbbd99a0a6b6a68b9dfe06a"/>
    <x v="24"/>
    <n v="1091.48424"/>
    <n v="272.77902"/>
    <n v="3117.8238600000004"/>
    <n v="945.81081000000017"/>
    <n v="145.14405000000002"/>
    <n v="76.929310000000001"/>
    <n v="402.66352000000006"/>
    <n v="614.46019999999999"/>
    <n v="35327673.869999997"/>
    <n v="32941908.920000002"/>
    <n v="139.161"/>
    <n v="134.065"/>
    <n v="0"/>
    <n v="0"/>
    <n v="145.14404999999999"/>
    <n v="76.929310000000001"/>
    <n v="840.96372999999994"/>
    <n v="279.73374999999999"/>
    <n v="0"/>
    <n v="0"/>
    <n v="0"/>
    <n v="0"/>
    <n v="0"/>
    <n v="0"/>
    <s v="Salud Individual"/>
    <s v="Accidentes y Enfermedades"/>
    <s v="Salud"/>
    <x v="31"/>
    <x v="2"/>
    <n v="179414.37324000002"/>
    <n v="176513.31369000001"/>
    <n v="286204877.29896003"/>
    <n v="243390493.02682006"/>
    <n v="276418493.85822004"/>
    <n v="235015541.95325008"/>
    <n v="652388.54473999992"/>
    <n v="585252.00939999998"/>
    <n v="470383.08709000004"/>
    <n v="415271.92807000008"/>
    <n v="179414.37324000002"/>
    <n v="176513.31369000001"/>
    <n v="0.16730585611907017"/>
    <n v="4.6608813915846765E-2"/>
    <n v="818.70522000000005"/>
    <n v="300.13496639147689"/>
    <n v="0.60835941975503671"/>
    <n v="0.15453736281845901"/>
    <n v="0.60835941975503671"/>
    <n v="0.15453736281845901"/>
    <n v="3.8136465398521915E-4"/>
    <n v="3.9486657522989097E-4"/>
    <n v="1.1207464047083446E-4"/>
    <n v="1.1606850242026202E-4"/>
    <m/>
    <m/>
    <m/>
    <n v="0"/>
    <m/>
    <n v="0"/>
    <m/>
    <n v="0"/>
    <m/>
    <n v="88.67197690971102"/>
    <n v="13.297860352065186"/>
    <n v="28.202062607307553"/>
    <n v="3.0856562232695475E-2"/>
    <n v="88.671976909711006"/>
    <n v="200.63005625885327"/>
    <n v="17.259252072619113"/>
    <n v="27.500903984592494"/>
    <s v="Medianas"/>
    <n v="2024"/>
    <n v="1"/>
    <d v="2025-05-07T00:00:00"/>
    <x v="31"/>
    <x v="24"/>
  </r>
  <r>
    <n v="2025"/>
    <n v="3"/>
    <n v="715"/>
    <x v="43"/>
    <s v="Salud Individual"/>
    <n v="251"/>
    <s v="c75d3f1f5bcd6914d0331ce5ec17c0db8f2070a2d4285f8e3ff11c6ca19168ff"/>
    <s v="5ee0b1f3d4f170289262539d5c2c0d24e2fb46189fbbd99a0a6b6a68b9dfe06a"/>
    <x v="11"/>
    <n v="5024.83032"/>
    <n v="5047.6952799999999"/>
    <n v="19671.571919999998"/>
    <n v="23636.027220000004"/>
    <n v="370.60545000000002"/>
    <n v="333.58699999999999"/>
    <n v="1875.2078299999998"/>
    <n v="1487.9572000000001"/>
    <n v="35327673.869999997"/>
    <n v="32941908.920000002"/>
    <n v="139.161"/>
    <n v="134.065"/>
    <n v="0"/>
    <n v="0"/>
    <n v="370.60545000000002"/>
    <n v="333.58699999999999"/>
    <n v="4752.5816100000002"/>
    <n v="3960.0764900000004"/>
    <n v="0"/>
    <n v="0"/>
    <n v="0"/>
    <n v="0"/>
    <n v="0"/>
    <n v="0"/>
    <s v="Salud Individual"/>
    <s v="Accidentes y Enfermedades"/>
    <s v="Salud"/>
    <x v="31"/>
    <x v="2"/>
    <n v="17150.0059"/>
    <n v="48021.339369999994"/>
    <n v="286204877.29896003"/>
    <n v="243390493.02682006"/>
    <n v="276418493.85822004"/>
    <n v="235015541.95325008"/>
    <n v="652388.54473999992"/>
    <n v="585252.00939999998"/>
    <n v="470383.08709000004"/>
    <n v="415271.92807000008"/>
    <n v="17150.0059"/>
    <n v="48021.339369999994"/>
    <n v="0.77022050134288822"/>
    <n v="0.86248234930024326"/>
    <n v="-22.864959999999883"/>
    <n v="-0.45297821543617278"/>
    <n v="29.299292077794565"/>
    <n v="10.511358796363368"/>
    <n v="29.299292077794565"/>
    <n v="10.511358796363368"/>
    <n v="1.7556759924643877E-3"/>
    <n v="1.8178343459816855E-3"/>
    <n v="2.0739081536121366E-3"/>
    <n v="2.1478133905731651E-3"/>
    <m/>
    <m/>
    <m/>
    <n v="0"/>
    <m/>
    <n v="0"/>
    <m/>
    <n v="0"/>
    <m/>
    <n v="11.097090114422926"/>
    <n v="7.3754818849286048"/>
    <n v="6.6086992477881896"/>
    <n v="7.8788004962663707E-2"/>
    <n v="11.097090114422926"/>
    <n v="20.012369003508802"/>
    <n v="7.7979818215052177"/>
    <n v="8.4237514311245025"/>
    <s v="Grandes"/>
    <n v="2024"/>
    <n v="1"/>
    <d v="2025-05-07T00:00:00"/>
    <x v="31"/>
    <x v="11"/>
  </r>
  <r>
    <n v="2025"/>
    <n v="3"/>
    <n v="718"/>
    <x v="55"/>
    <s v="Salud Individual"/>
    <n v="281"/>
    <s v="71a1c003a2b855d85582c8f6c7648c49d3fe836408a7e1b5d9b222448acb3c1b"/>
    <s v="5ee0b1f3d4f170289262539d5c2c0d24e2fb46189fbbd99a0a6b6a68b9dfe06a"/>
    <x v="3"/>
    <n v="1527.9461000000001"/>
    <n v="743.84106999999995"/>
    <n v="4016.5893299999998"/>
    <n v="1411.3881299999998"/>
    <n v="222.02457000000004"/>
    <n v="252.41341"/>
    <n v="721.08720999999991"/>
    <n v="489.99172999999996"/>
    <n v="35327673.869999997"/>
    <n v="32941908.920000002"/>
    <n v="139.161"/>
    <n v="134.065"/>
    <n v="0"/>
    <n v="0"/>
    <n v="222.02457000000001"/>
    <n v="252.41341"/>
    <n v="886.56712000000005"/>
    <n v="254.97626"/>
    <n v="0"/>
    <n v="0"/>
    <n v="0"/>
    <n v="0"/>
    <n v="0"/>
    <n v="0"/>
    <s v="Salud Individual"/>
    <s v="Accidentes y Enfermedades"/>
    <s v="Salud"/>
    <x v="31"/>
    <x v="2"/>
    <n v="12089.056859999999"/>
    <n v="4861.5922599999994"/>
    <n v="286204877.29896003"/>
    <n v="243390493.02682006"/>
    <n v="276418493.85822004"/>
    <n v="235015541.95325008"/>
    <n v="652388.54473999992"/>
    <n v="585252.00939999998"/>
    <n v="470383.08709000004"/>
    <n v="415271.92807000008"/>
    <n v="12089.056859999999"/>
    <n v="4861.5922599999994"/>
    <n v="0.23420799036392353"/>
    <n v="0.12709756789431367"/>
    <n v="784.10503000000017"/>
    <n v="105.41297887732929"/>
    <n v="12.639084402486633"/>
    <n v="15.300359022704221"/>
    <n v="12.639084402486633"/>
    <n v="15.300359022704221"/>
    <n v="5.3386445207359579E-4"/>
    <n v="5.5276551097326748E-4"/>
    <n v="3.0561632081415495E-4"/>
    <n v="3.1650718238369392E-4"/>
    <m/>
    <m/>
    <m/>
    <n v="0"/>
    <m/>
    <n v="0"/>
    <m/>
    <n v="0"/>
    <m/>
    <n v="-12.039312808301251"/>
    <n v="14.53091637198459"/>
    <n v="33.933782387143538"/>
    <n v="4.7200797837682315E-2"/>
    <n v="-12.039312808301261"/>
    <n v="247.70575111580979"/>
    <n v="25.043176651983213"/>
    <n v="98.994867208421681"/>
    <s v="Medianas"/>
    <n v="2024"/>
    <n v="1"/>
    <d v="2025-05-07T00:00:00"/>
    <x v="31"/>
    <x v="3"/>
  </r>
  <r>
    <n v="2025"/>
    <n v="3"/>
    <n v="5.0999999999999996"/>
    <x v="68"/>
    <s v="Salud Individual"/>
    <n v="5.0999999999999996"/>
    <m/>
    <m/>
    <x v="75"/>
    <n v="649418.19145999989"/>
    <n v="583777.52986999997"/>
    <n v="2472972.0090899998"/>
    <n v="2157949.7029599999"/>
    <n v="469884.62339000002"/>
    <n v="412991.75383000006"/>
    <n v="1516559.1708599997"/>
    <n v="1428687.74663"/>
    <n v="0"/>
    <n v="0"/>
    <n v="0"/>
    <n v="0"/>
    <n v="0"/>
    <n v="0"/>
    <n v="335861.86452"/>
    <n v="297284.35474999994"/>
    <n v="457416.46085999999"/>
    <n v="364671.54085000011"/>
    <n v="0"/>
    <n v="0"/>
    <n v="0"/>
    <n v="0"/>
    <n v="0"/>
    <n v="0"/>
    <s v="Salud Individual"/>
    <s v="Accidentes y Enfermedades"/>
    <s v="Salud"/>
    <x v="31"/>
    <x v="2"/>
    <n v="1978598.0199700003"/>
    <n v="1720849.4726"/>
    <n v="286204877.29896003"/>
    <n v="243390493.02682006"/>
    <n v="276418493.85822004"/>
    <n v="235015541.95325008"/>
    <n v="652388.54473999992"/>
    <n v="585252.00939999998"/>
    <n v="470383.08709000004"/>
    <n v="415271.92807000008"/>
    <n v="1978598.0199700003"/>
    <n v="1720849.4726"/>
    <n v="99.54469567193523"/>
    <n v="99.748060748819697"/>
    <n v="65640.661589999916"/>
    <n v="11.244122671973567"/>
    <n v="32.822138954220044"/>
    <n v="33.923799795689348"/>
    <n v="32.822138954220044"/>
    <n v="33.923799795689348"/>
    <n v="0.22690675211018133"/>
    <n v="0.23494021054651215"/>
    <n v="0.2398522319463281"/>
    <n v="0.24839954201247108"/>
    <m/>
    <m/>
    <m/>
    <n v="0"/>
    <m/>
    <n v="0"/>
    <m/>
    <n v="0"/>
    <m/>
    <n v="13.775788265113587"/>
    <n v="72.354706038280412"/>
    <n v="70.744715700511492"/>
    <n v="99.894030267311749"/>
    <n v="12.9766363932746"/>
    <n v="25.432453487821949"/>
    <n v="73.425836903319535"/>
    <n v="81.521128316476322"/>
    <m/>
    <n v="2024"/>
    <n v="1"/>
    <d v="2025-05-07T00:00:00"/>
    <x v="31"/>
    <x v="75"/>
  </r>
  <r>
    <n v="2025"/>
    <n v="3"/>
    <n v="65"/>
    <x v="13"/>
    <s v="Salud Individual"/>
    <n v="225"/>
    <s v="0e6523810856a138a75dec70a9cf3778a5c70b83ac915f22c33f05db97cb3e68"/>
    <s v="5ee0b1f3d4f170289262539d5c2c0d24e2fb46189fbbd99a0a6b6a68b9dfe06a"/>
    <x v="0"/>
    <n v="0"/>
    <n v="0"/>
    <n v="8.1990999999999996"/>
    <n v="0"/>
    <n v="0.39955000000000002"/>
    <n v="0"/>
    <n v="1.3064"/>
    <n v="0"/>
    <n v="35327673.869999997"/>
    <n v="32941908.920000002"/>
    <n v="139.161"/>
    <n v="134.065"/>
    <n v="0"/>
    <n v="0"/>
    <n v="0.39955000000000002"/>
    <n v="0"/>
    <n v="2.6909099999999997"/>
    <n v="0"/>
    <n v="0"/>
    <n v="0"/>
    <n v="0"/>
    <n v="0"/>
    <n v="0"/>
    <n v="0"/>
    <s v="Salud Individual"/>
    <s v="Accidentes y Enfermedades"/>
    <s v="Salud"/>
    <x v="31"/>
    <x v="2"/>
    <n v="1376118.0223399999"/>
    <n v="1104104.3804600001"/>
    <n v="286204877.29896003"/>
    <n v="243390493.02682006"/>
    <n v="276418493.85822004"/>
    <n v="235015541.95325008"/>
    <n v="652388.54473999992"/>
    <n v="585252.00939999998"/>
    <n v="470383.08709000004"/>
    <n v="415271.92807000008"/>
    <n v="1376118.0223399999"/>
    <n v="1104104.3804600001"/>
    <m/>
    <m/>
    <m/>
    <m/>
    <m/>
    <m/>
    <m/>
    <m/>
    <m/>
    <m/>
    <m/>
    <m/>
    <m/>
    <m/>
    <m/>
    <n v="0"/>
    <m/>
    <n v="0"/>
    <m/>
    <n v="0"/>
    <m/>
    <m/>
    <m/>
    <m/>
    <n v="8.4941404350185047E-5"/>
    <m/>
    <m/>
    <n v="14.848136875629436"/>
    <m/>
    <s v="Medianas"/>
    <n v="2024"/>
    <n v="1"/>
    <d v="2025-05-07T00:00:00"/>
    <x v="31"/>
    <x v="0"/>
  </r>
  <r>
    <n v="2025"/>
    <n v="3"/>
    <n v="93"/>
    <x v="65"/>
    <s v="RC Aviones y Barcos"/>
    <n v="220"/>
    <s v="36790ecd55c2030dc553685bef719df653f413a20cdad1bfd1dc934c76686ddd"/>
    <s v="5ee0b1f3d4f170289262539d5c2c0d24e2fb46189fbbd99a0a6b6a68b9dfe06a"/>
    <x v="29"/>
    <n v="644.14558"/>
    <n v="488.85876999999999"/>
    <n v="2034.8941399999999"/>
    <n v="1354.11418"/>
    <n v="0"/>
    <n v="0"/>
    <n v="0"/>
    <n v="0"/>
    <n v="35327673.869999997"/>
    <n v="32941908.920000002"/>
    <n v="139.161"/>
    <n v="134.065"/>
    <n v="0"/>
    <n v="0"/>
    <n v="0"/>
    <n v="0"/>
    <n v="8.4264799999999997"/>
    <n v="-46.441519999999997"/>
    <n v="0"/>
    <n v="0"/>
    <n v="0"/>
    <n v="0"/>
    <n v="0"/>
    <n v="0"/>
    <s v="RC Aviones y Barcos"/>
    <s v="Daños Sin Autos"/>
    <s v="Responsabilidad Civil y Riesgos Profesionales"/>
    <x v="20"/>
    <x v="2"/>
    <n v="240270.31215000001"/>
    <n v="300191.93695999996"/>
    <n v="286204877.29896003"/>
    <n v="243390493.02682006"/>
    <n v="276418493.85822004"/>
    <n v="235015541.95325008"/>
    <n v="839803.10813999991"/>
    <n v="810348.54514000018"/>
    <n v="390730.89138999995"/>
    <n v="-9789.3345000000027"/>
    <n v="13762.01965"/>
    <n v="14957.43189"/>
    <n v="7.6701976184234036E-2"/>
    <n v="6.0326975710870451E-2"/>
    <n v="155.28681"/>
    <n v="31.765168087298502"/>
    <n v="4.6806035478956751"/>
    <n v="3.2683335855724893"/>
    <n v="0.26809203943509335"/>
    <n v="0.16284873436328823"/>
    <n v="2.2506450137366009E-4"/>
    <n v="2.3303273634447692E-4"/>
    <n v="2.008536832809369E-4"/>
    <n v="2.0801125148448485E-4"/>
    <m/>
    <m/>
    <m/>
    <n v="0"/>
    <m/>
    <n v="0"/>
    <m/>
    <n v="0"/>
    <m/>
    <m/>
    <m/>
    <m/>
    <m/>
    <m/>
    <n v="-118.14428123799566"/>
    <m/>
    <m/>
    <s v="Resto"/>
    <n v="2024"/>
    <n v="1"/>
    <d v="2025-05-07T00:00:00"/>
    <x v="20"/>
    <x v="29"/>
  </r>
  <r>
    <n v="2025"/>
    <n v="3"/>
    <n v="16"/>
    <x v="74"/>
    <s v="RC Aviones y Barcos"/>
    <n v="14"/>
    <s v="8527a891e224136950ff32ca212b45bc93f69fbb801c3b1ebedac52775f99e61"/>
    <s v="5ee0b1f3d4f170289262539d5c2c0d24e2fb46189fbbd99a0a6b6a68b9dfe06a"/>
    <x v="24"/>
    <n v="14291.667589999999"/>
    <n v="4945.0832499999997"/>
    <n v="23477.920480000001"/>
    <n v="9702.7487099999998"/>
    <n v="188.81892000000002"/>
    <n v="167.15889999999999"/>
    <n v="843.89133000000004"/>
    <n v="215.3734"/>
    <n v="35327673.869999997"/>
    <n v="32941908.920000002"/>
    <n v="139.161"/>
    <n v="134.065"/>
    <n v="0"/>
    <n v="0"/>
    <n v="188.81892000000002"/>
    <n v="167.15889999999999"/>
    <n v="787.4614499999999"/>
    <n v="668.44720999999993"/>
    <n v="0"/>
    <n v="0"/>
    <n v="0"/>
    <n v="0"/>
    <n v="0"/>
    <n v="0"/>
    <s v="RC Aviones y Barcos"/>
    <s v="Daños Sin Autos"/>
    <s v="Responsabilidad Civil y Riesgos Profesionales"/>
    <x v="20"/>
    <x v="2"/>
    <n v="1168356.06944"/>
    <n v="1156642.3969100001"/>
    <n v="286204877.29896003"/>
    <n v="243390493.02682006"/>
    <n v="276418493.85822004"/>
    <n v="235015541.95325008"/>
    <n v="839803.10813999991"/>
    <n v="810348.54514000018"/>
    <n v="390730.89138999995"/>
    <n v="-9789.3345000000027"/>
    <n v="118347.81676"/>
    <n v="76718.565870000006"/>
    <n v="1.7017878895034404"/>
    <n v="0.6102415164015208"/>
    <n v="9346.5843399999994"/>
    <n v="189.00762368358511"/>
    <n v="12.075987526649831"/>
    <n v="6.4457451647095017"/>
    <n v="1.223228771075763"/>
    <n v="0.4275377820500888"/>
    <n v="4.9935094485030048E-3"/>
    <n v="5.1703007966357167E-3"/>
    <n v="2.0317487295837323E-3"/>
    <n v="2.1041515845720911E-3"/>
    <m/>
    <m/>
    <m/>
    <n v="0"/>
    <m/>
    <n v="0"/>
    <m/>
    <n v="0"/>
    <m/>
    <n v="12.957742602996337"/>
    <n v="1.3211818621650437"/>
    <n v="3.3803050737315696"/>
    <n v="4.8324543608079952E-2"/>
    <n v="12.957742602996337"/>
    <n v="17.804583251981864"/>
    <n v="23.978179503263309"/>
    <n v="25.007045806953105"/>
    <s v="Medianas"/>
    <n v="2024"/>
    <n v="1"/>
    <d v="2025-05-07T00:00:00"/>
    <x v="20"/>
    <x v="24"/>
  </r>
  <r>
    <n v="2025"/>
    <n v="3"/>
    <n v="201.1"/>
    <x v="67"/>
    <s v="RC Aviones y Barcos"/>
    <n v="201.1"/>
    <m/>
    <m/>
    <x v="74"/>
    <n v="839803.10813999991"/>
    <n v="810348.54514000029"/>
    <n v="2102703.5570900002"/>
    <n v="1886780.4294800002"/>
    <n v="390730.89138999989"/>
    <n v="-9789.3345000000027"/>
    <n v="441505.29150000011"/>
    <n v="368818.21545000008"/>
    <n v="0"/>
    <n v="0"/>
    <n v="0"/>
    <n v="0"/>
    <n v="0"/>
    <n v="0"/>
    <n v="13374.539469999998"/>
    <n v="-3414.91786"/>
    <n v="57327.745389999996"/>
    <n v="44059.533169999988"/>
    <n v="0"/>
    <n v="0"/>
    <n v="0"/>
    <n v="0"/>
    <n v="0"/>
    <n v="0"/>
    <s v="RC Aviones y Barcos"/>
    <s v="Daños Sin Autos"/>
    <s v="Responsabilidad Civil y Riesgos Profesionales"/>
    <x v="20"/>
    <x v="2"/>
    <n v="139665868.17613"/>
    <n v="115803361.00392999"/>
    <n v="286204877.29896003"/>
    <n v="243390493.02682006"/>
    <n v="276418493.85822004"/>
    <n v="235015541.95325008"/>
    <n v="839803.10813999991"/>
    <n v="810348.54514000018"/>
    <n v="390730.89138999995"/>
    <n v="-9789.3345000000027"/>
    <n v="5820413.8953800015"/>
    <n v="4853418.2823099997"/>
    <n v="100"/>
    <n v="100.00000000000003"/>
    <n v="29454.562999999616"/>
    <n v="3.634801737678317"/>
    <n v="14.428580565492089"/>
    <n v="16.696449759823963"/>
    <n v="0.60129444588490299"/>
    <n v="0.69976254412209993"/>
    <n v="0.2934272525561365"/>
    <n v="0.3038158179715536"/>
    <n v="0.33294174109368563"/>
    <n v="0.34480636404089265"/>
    <m/>
    <m/>
    <m/>
    <n v="0"/>
    <m/>
    <n v="0"/>
    <m/>
    <n v="0"/>
    <m/>
    <n v="-4091.3938111931898"/>
    <n v="46.526487887785102"/>
    <n v="-1.208039992014639"/>
    <n v="99.999999999999986"/>
    <n v="-491.65040034081517"/>
    <n v="30.114282347944375"/>
    <n v="23.329958956196791"/>
    <n v="-7.750690064789902"/>
    <m/>
    <n v="2024"/>
    <n v="1"/>
    <d v="2025-05-07T00:00:00"/>
    <x v="20"/>
    <x v="74"/>
  </r>
  <r>
    <n v="2025"/>
    <n v="3"/>
    <n v="1"/>
    <x v="16"/>
    <s v="RC Aviones y Barcos"/>
    <n v="30"/>
    <s v="624b60c58c9d8bfb6ff1886c2fd605d2adeb6ea4da576068201b6c6958ce93f4"/>
    <s v="5ee0b1f3d4f170289262539d5c2c0d24e2fb46189fbbd99a0a6b6a68b9dfe06a"/>
    <x v="8"/>
    <n v="5458.3851100000002"/>
    <n v="48937.843919999999"/>
    <n v="8885.5608300000022"/>
    <n v="49984.806179999992"/>
    <n v="32.49928000000002"/>
    <n v="1.5942800000000001"/>
    <n v="1307.1822200000001"/>
    <n v="2510.1114600000001"/>
    <n v="35327673.869999997"/>
    <n v="32941908.920000002"/>
    <n v="139.161"/>
    <n v="134.065"/>
    <n v="0"/>
    <n v="0"/>
    <n v="32.499279999999999"/>
    <n v="1.5942799999999999"/>
    <n v="-72.815169999999995"/>
    <n v="-2523.4506800000004"/>
    <n v="0"/>
    <n v="0"/>
    <n v="0"/>
    <n v="0"/>
    <n v="0"/>
    <n v="0"/>
    <s v="RC Aviones y Barcos"/>
    <s v="Daños Sin Autos"/>
    <s v="Responsabilidad Civil y Riesgos Profesionales"/>
    <x v="20"/>
    <x v="2"/>
    <n v="22498819.590630002"/>
    <n v="18341736.750830002"/>
    <n v="286204877.29896003"/>
    <n v="243390493.02682006"/>
    <n v="276418493.85822004"/>
    <n v="235015541.95325008"/>
    <n v="839803.10813999991"/>
    <n v="810348.54514000018"/>
    <n v="390730.89138999995"/>
    <n v="-9789.3345000000027"/>
    <n v="166017.39053"/>
    <n v="154261.13586000001"/>
    <n v="0.64996009863422144"/>
    <n v="6.0391104807308853"/>
    <n v="-43479.458809999996"/>
    <n v="-88.846290165698832"/>
    <n v="3.2878393598251678"/>
    <n v="31.724026694846607"/>
    <n v="2.4260762161376827E-2"/>
    <n v="0.26681139624242761"/>
    <n v="1.9071600601335505E-3"/>
    <n v="1.9746815901542764E-3"/>
    <n v="2.0106719581116657E-2"/>
    <n v="2.0823237269020637E-2"/>
    <m/>
    <m/>
    <m/>
    <n v="0"/>
    <m/>
    <n v="0"/>
    <m/>
    <n v="0"/>
    <m/>
    <n v="1938.4926110846286"/>
    <n v="0.59540100863275325"/>
    <n v="3.2577651001670861E-3"/>
    <n v="8.3175609392914709E-3"/>
    <n v="1938.4926110846277"/>
    <n v="-97.114460346813672"/>
    <n v="-44.632567636661427"/>
    <n v="-6.3178567849005857E-2"/>
    <s v="Medianas"/>
    <n v="2024"/>
    <n v="1"/>
    <d v="2025-05-07T00:00:00"/>
    <x v="20"/>
    <x v="8"/>
  </r>
  <r>
    <n v="2025"/>
    <n v="3"/>
    <n v="61"/>
    <x v="46"/>
    <s v="RC Aviones y Bar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-252.15380999999999"/>
    <n v="1631.10319"/>
    <n v="202.49646999999999"/>
    <n v="67.198329999999999"/>
    <n v="0"/>
    <n v="0"/>
    <n v="0"/>
    <n v="0"/>
    <n v="0"/>
    <n v="0"/>
    <s v="RC Aviones y Barcos"/>
    <s v="Daños Sin Autos"/>
    <s v="Responsabilidad Civil y Riesgos Profesionales"/>
    <x v="20"/>
    <x v="2"/>
    <n v="0"/>
    <n v="0"/>
    <n v="286204877.29896003"/>
    <n v="243390493.02682006"/>
    <n v="276418493.85822004"/>
    <n v="235015541.95325008"/>
    <n v="839803.10813999991"/>
    <n v="810348.54514000018"/>
    <n v="390730.89138999995"/>
    <n v="-9789.334500000002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15.45909612254515"/>
    <n v="201.34152143364275"/>
    <n v="-124.52257068975079"/>
    <n v="2427.2972111062882"/>
    <m/>
    <n v="2024"/>
    <n v="1"/>
    <d v="2025-05-07T00:00:00"/>
    <x v="20"/>
    <x v="69"/>
  </r>
  <r>
    <n v="2025"/>
    <n v="3"/>
    <n v="39"/>
    <x v="20"/>
    <s v="RC Aviones y Barcos"/>
    <n v="27"/>
    <s v="670671cd97404156226e507973f2ab8330d3022ca96e0c93bdbdb320c41adcaf"/>
    <s v="5ee0b1f3d4f170289262539d5c2c0d24e2fb46189fbbd99a0a6b6a68b9dfe06a"/>
    <x v="27"/>
    <n v="24.150869999999998"/>
    <n v="3.0555400000000001"/>
    <n v="8.5655299999999972"/>
    <n v="-112.64567000000002"/>
    <n v="-0.123"/>
    <n v="3.82775"/>
    <n v="-6.3329999999999984"/>
    <n v="234.49750000000003"/>
    <n v="35327673.869999997"/>
    <n v="32941908.920000002"/>
    <n v="139.161"/>
    <n v="134.065"/>
    <n v="0"/>
    <n v="0"/>
    <n v="-2.4539999999999999E-2"/>
    <n v="0.19222999999999998"/>
    <n v="4.8300299999999998"/>
    <n v="0.20233000000000001"/>
    <n v="0"/>
    <n v="0"/>
    <n v="0"/>
    <n v="0"/>
    <n v="0"/>
    <n v="0"/>
    <s v="RC Aviones y Barcos"/>
    <s v="Daños Sin Autos"/>
    <s v="Responsabilidad Civil y Riesgos Profesionales"/>
    <x v="20"/>
    <x v="2"/>
    <n v="9815016.0217700005"/>
    <n v="7956382.9574300004"/>
    <n v="286204877.29896003"/>
    <n v="243390493.02682006"/>
    <n v="276418493.85822004"/>
    <n v="235015541.95325008"/>
    <n v="839803.10813999991"/>
    <n v="810348.54514000018"/>
    <n v="390730.89138999995"/>
    <n v="-9789.3345000000027"/>
    <n v="634298.42174999998"/>
    <n v="538409.96871000004"/>
    <n v="2.8757776395338026E-3"/>
    <n v="3.7706490846751734E-4"/>
    <n v="21.095329999999997"/>
    <n v="690.39613292576746"/>
    <n v="3.8074933141673071E-3"/>
    <n v="5.6751178053424643E-4"/>
    <n v="2.4606042360432874E-4"/>
    <n v="3.8403631604316006E-5"/>
    <n v="8.4383153173077505E-6"/>
    <n v="8.7370673585926598E-6"/>
    <n v="1.2554064713050642E-6"/>
    <n v="1.3001438009609664E-6"/>
    <m/>
    <m/>
    <m/>
    <n v="0"/>
    <m/>
    <n v="0"/>
    <m/>
    <n v="0"/>
    <m/>
    <n v="-103.21337600417999"/>
    <n v="-0.50929842278973803"/>
    <n v="125.27245593250291"/>
    <n v="-3.1479466484575978E-5"/>
    <n v="-112.7659574468085"/>
    <n v="2287.2040725547372"/>
    <n v="-0.50807137843864325"/>
    <n v="95.008154994316214"/>
    <s v="Resto"/>
    <n v="2024"/>
    <n v="1"/>
    <d v="2025-05-07T00:00:00"/>
    <x v="20"/>
    <x v="27"/>
  </r>
  <r>
    <n v="2025"/>
    <n v="3"/>
    <n v="48"/>
    <x v="4"/>
    <s v="RC Aviones y Barcos"/>
    <n v="36"/>
    <s v="76a50887d8f1c2e9301755428990ad81479ee21c25b43215cf524541e0503269"/>
    <s v="5ee0b1f3d4f170289262539d5c2c0d24e2fb46189fbbd99a0a6b6a68b9dfe06a"/>
    <x v="11"/>
    <n v="30946.66791"/>
    <n v="22077.702519999999"/>
    <n v="89879.774890000001"/>
    <n v="69612.330459999997"/>
    <n v="1069.1004999999998"/>
    <n v="-7051.0900699999984"/>
    <n v="5422.0645900000009"/>
    <n v="3322.0612099999998"/>
    <n v="35327673.869999997"/>
    <n v="32941908.920000002"/>
    <n v="139.161"/>
    <n v="134.065"/>
    <n v="0"/>
    <n v="0"/>
    <n v="1111.08538"/>
    <n v="-6380.1742599999998"/>
    <n v="3291.6783799999998"/>
    <n v="11463.577230000001"/>
    <n v="0"/>
    <n v="0"/>
    <n v="0"/>
    <n v="0"/>
    <n v="0"/>
    <n v="0"/>
    <s v="RC Aviones y Barcos"/>
    <s v="Daños Sin Autos"/>
    <s v="Responsabilidad Civil y Riesgos Profesionales"/>
    <x v="20"/>
    <x v="2"/>
    <n v="18106734.740540002"/>
    <n v="16982442.389800001"/>
    <n v="286204877.29896003"/>
    <n v="243390493.02682006"/>
    <n v="276418493.85822004"/>
    <n v="235015541.95325008"/>
    <n v="839803.10813999991"/>
    <n v="810348.54514000018"/>
    <n v="390730.89138999995"/>
    <n v="-9789.3345000000027"/>
    <n v="323776.96694000001"/>
    <n v="337003.60001999995"/>
    <n v="3.6849908758424146"/>
    <n v="2.7244699398066712"/>
    <n v="8868.9653900000012"/>
    <n v="40.171595671993863"/>
    <n v="9.5580202021395841"/>
    <n v="6.5511770552865807"/>
    <n v="0.17091247181476671"/>
    <n v="0.13000310563844641"/>
    <n v="1.0812767483928707E-2"/>
    <n v="1.1195585171617749E-2"/>
    <n v="9.0708976531664199E-3"/>
    <n v="9.3941457388344776E-3"/>
    <m/>
    <m/>
    <m/>
    <n v="0"/>
    <m/>
    <n v="0"/>
    <m/>
    <n v="0"/>
    <m/>
    <n v="-115.16220172181121"/>
    <n v="3.4546546436249255"/>
    <n v="-31.937607926424761"/>
    <n v="0.27361555575929608"/>
    <n v="-117.41465569311896"/>
    <n v="-71.285766092404998"/>
    <n v="33.754372442668597"/>
    <n v="-55.656049869871197"/>
    <s v="Grandes"/>
    <n v="2024"/>
    <n v="1"/>
    <d v="2025-05-07T00:00:00"/>
    <x v="20"/>
    <x v="11"/>
  </r>
  <r>
    <n v="2025"/>
    <n v="3"/>
    <n v="8"/>
    <x v="23"/>
    <s v="RC Aviones y Barcos"/>
    <n v="8"/>
    <s v="2c624232cdd221771294dfbb310aca000a0df6ac8b66b696d90ef06fdefb64a3"/>
    <s v="5ee0b1f3d4f170289262539d5c2c0d24e2fb46189fbbd99a0a6b6a68b9dfe06a"/>
    <x v="28"/>
    <n v="3159.9954500000003"/>
    <n v="6488.5169699999997"/>
    <n v="12240.39553"/>
    <n v="16273.226989999999"/>
    <n v="162.21679"/>
    <n v="107.34261000000001"/>
    <n v="-308.51694999999961"/>
    <n v="3453.4074499999988"/>
    <n v="35327673.869999997"/>
    <n v="32941908.920000002"/>
    <n v="139.161"/>
    <n v="134.065"/>
    <n v="0"/>
    <n v="0"/>
    <n v="48.005800000000001"/>
    <n v="93.341740000000001"/>
    <n v="272.08875"/>
    <n v="815.65698999999995"/>
    <n v="0"/>
    <n v="0"/>
    <n v="0"/>
    <n v="0"/>
    <n v="0"/>
    <n v="0"/>
    <s v="RC Aviones y Barcos"/>
    <s v="Daños Sin Autos"/>
    <s v="Responsabilidad Civil y Riesgos Profesionales"/>
    <x v="20"/>
    <x v="2"/>
    <n v="1201622.1432"/>
    <n v="689489.74687000003"/>
    <n v="286204877.29896003"/>
    <n v="243390493.02682006"/>
    <n v="276418493.85822004"/>
    <n v="235015541.95325008"/>
    <n v="839803.10813999991"/>
    <n v="810348.54514000018"/>
    <n v="390730.89138999995"/>
    <n v="-9789.3345000000027"/>
    <n v="32565.34548"/>
    <n v="33289.078229999999"/>
    <n v="0.37627813226349854"/>
    <n v="0.80070693146971816"/>
    <n v="-3328.5215199999993"/>
    <n v="-51.298648603210786"/>
    <n v="9.7035526674842458"/>
    <n v="19.491428765824377"/>
    <n v="0.26297746491128415"/>
    <n v="0.94106069009078064"/>
    <n v="1.1041025854703289E-3"/>
    <n v="1.1431924853844324E-3"/>
    <n v="2.6658875986931038E-3"/>
    <n v="2.7608884570241368E-3"/>
    <m/>
    <m/>
    <m/>
    <n v="0"/>
    <m/>
    <n v="0"/>
    <m/>
    <n v="0"/>
    <m/>
    <n v="51.120594142437923"/>
    <n v="5.1334501130373456"/>
    <n v="1.6543473723857738"/>
    <n v="4.1516243935288619E-2"/>
    <n v="-48.569846673096087"/>
    <n v="-66.641768128536484"/>
    <n v="17.643434357355826"/>
    <n v="11.443749167159103"/>
    <s v="Medianas"/>
    <n v="2024"/>
    <n v="1"/>
    <d v="2025-05-07T00:00:00"/>
    <x v="20"/>
    <x v="28"/>
  </r>
  <r>
    <n v="2025"/>
    <n v="3"/>
    <n v="3"/>
    <x v="7"/>
    <s v="RC Aviones y Barcos"/>
    <n v="3"/>
    <s v="4e07408562bedb8b60ce05c1decfe3ad16b72230967de01f640b7e4729b49fce"/>
    <s v="5ee0b1f3d4f170289262539d5c2c0d24e2fb46189fbbd99a0a6b6a68b9dfe06a"/>
    <x v="4"/>
    <n v="8940.8179799999998"/>
    <n v="4495.1331700000001"/>
    <n v="30566.971349999996"/>
    <n v="22041.99137"/>
    <n v="77682.220879999993"/>
    <n v="801.48673000000019"/>
    <n v="85085.753900000011"/>
    <n v="2125.1707700000002"/>
    <n v="35327673.869999997"/>
    <n v="32941908.920000002"/>
    <n v="139.161"/>
    <n v="134.065"/>
    <n v="0"/>
    <n v="0"/>
    <n v="988.80693999999994"/>
    <n v="18.442439999999998"/>
    <n v="-937.54561999999999"/>
    <n v="4855.7112500000003"/>
    <n v="0"/>
    <n v="0"/>
    <n v="0"/>
    <n v="0"/>
    <n v="0"/>
    <n v="0"/>
    <s v="RC Aviones y Barcos"/>
    <s v="Daños Sin Autos"/>
    <s v="Responsabilidad Civil y Riesgos Profesionales"/>
    <x v="20"/>
    <x v="2"/>
    <n v="7215896.8496199995"/>
    <n v="5461228.9250799995"/>
    <n v="286204877.29896003"/>
    <n v="243390493.02682006"/>
    <n v="276418493.85822004"/>
    <n v="235015541.95325008"/>
    <n v="839803.10813999991"/>
    <n v="810348.54514000018"/>
    <n v="390730.89138999995"/>
    <n v="-9789.3345000000027"/>
    <n v="76603.347250000006"/>
    <n v="52857.464140000004"/>
    <n v="1.0646326375002551"/>
    <n v="0.55471601657819924"/>
    <n v="4445.6848099999997"/>
    <n v="98.899957840403644"/>
    <n v="11.671576113797038"/>
    <n v="8.5042543056814903"/>
    <n v="0.12390445936697166"/>
    <n v="8.2309920196838346E-2"/>
    <n v="3.1239222980329298E-3"/>
    <n v="3.2345223560135252E-3"/>
    <n v="1.8468811637209945E-3"/>
    <n v="1.9126961275157642E-3"/>
    <m/>
    <m/>
    <m/>
    <n v="0"/>
    <m/>
    <n v="0"/>
    <m/>
    <n v="0"/>
    <m/>
    <n v="9592.2653828591738"/>
    <n v="868.84914840867839"/>
    <n v="17.830099792126962"/>
    <n v="19.881259094629172"/>
    <n v="5261.5841504703285"/>
    <n v="-119.30810074425244"/>
    <n v="-105.46760807223438"/>
    <n v="0.37980924009845102"/>
    <s v="Medianas"/>
    <n v="2024"/>
    <n v="1"/>
    <d v="2025-05-07T00:00:00"/>
    <x v="20"/>
    <x v="4"/>
  </r>
  <r>
    <n v="2025"/>
    <n v="3"/>
    <n v="150.1"/>
    <x v="70"/>
    <s v="RC Aviones y Barcos"/>
    <n v="150.1"/>
    <m/>
    <m/>
    <x v="77"/>
    <n v="668.29645000000005"/>
    <n v="491.91431"/>
    <n v="2043.45967"/>
    <n v="1241.4685099999999"/>
    <n v="67.511279999999999"/>
    <n v="3.82775"/>
    <n v="117.89637"/>
    <n v="237.44105000000002"/>
    <n v="0"/>
    <n v="0"/>
    <n v="0"/>
    <n v="0"/>
    <n v="0"/>
    <n v="0"/>
    <n v="67.609740000000002"/>
    <n v="-22.30677"/>
    <n v="-795.08677000000012"/>
    <n v="-46.239189999999994"/>
    <n v="0"/>
    <n v="0"/>
    <n v="0"/>
    <n v="0"/>
    <n v="0"/>
    <n v="0"/>
    <s v="RC Aviones y Barcos"/>
    <s v="Daños Sin Autos"/>
    <s v="Responsabilidad Civil y Riesgos Profesionales"/>
    <x v="20"/>
    <x v="2"/>
    <n v="12689098.054580001"/>
    <n v="10665288.449250001"/>
    <n v="286204877.29896003"/>
    <n v="243390493.02682006"/>
    <n v="276418493.85822004"/>
    <n v="235015541.95325008"/>
    <n v="839803.10813999991"/>
    <n v="810348.54514000018"/>
    <n v="390730.89138999995"/>
    <n v="-9789.3345000000027"/>
    <n v="774039.23774000001"/>
    <n v="668090.4466100001"/>
    <n v="7.9577753823767847E-2"/>
    <n v="6.0704040619337971E-2"/>
    <n v="176.38214000000005"/>
    <n v="35.856273422905716"/>
    <n v="8.6338833668336723E-2"/>
    <n v="7.3629897343399156E-2"/>
    <n v="5.2666978151278861E-3"/>
    <n v="4.6122926008118617E-3"/>
    <n v="2.3350281669096783E-4"/>
    <n v="2.4176980370306959E-4"/>
    <n v="2.0210908975224197E-4"/>
    <n v="2.0931139528544582E-4"/>
    <m/>
    <m/>
    <m/>
    <n v="0"/>
    <m/>
    <n v="0"/>
    <m/>
    <n v="0"/>
    <m/>
    <n v="1663.7327411664817"/>
    <n v="10.101995903165427"/>
    <n v="0.77813349239626706"/>
    <n v="1.7278203870657111E-2"/>
    <n v="-403.09067605933092"/>
    <n v="1619.5084299703353"/>
    <n v="-8.5034417061171812"/>
    <n v="48.242129673984344"/>
    <s v="Resto"/>
    <n v="2024"/>
    <n v="1"/>
    <d v="2025-05-07T00:00:00"/>
    <x v="20"/>
    <x v="77"/>
  </r>
  <r>
    <n v="2025"/>
    <n v="3"/>
    <n v="94"/>
    <x v="5"/>
    <s v="RC Aviones y Barcos"/>
    <n v="7"/>
    <s v="7902699be42c8a8e46fbbb4501726517e86b22c56a189f7625a6da49081b2451"/>
    <s v="5ee0b1f3d4f170289262539d5c2c0d24e2fb46189fbbd99a0a6b6a68b9dfe06a"/>
    <x v="3"/>
    <n v="19414.872469999998"/>
    <n v="4120.7071299999998"/>
    <n v="85489.637969999996"/>
    <n v="85665.609509999995"/>
    <n v="4386.7300099999975"/>
    <n v="12149.5538"/>
    <n v="1962.8098100000009"/>
    <n v="20651.032619999998"/>
    <n v="35327673.869999997"/>
    <n v="32941908.920000002"/>
    <n v="139.161"/>
    <n v="134.065"/>
    <n v="0"/>
    <n v="0"/>
    <n v="-551.44398999999999"/>
    <n v="-698.73689000000002"/>
    <n v="316.79252000000002"/>
    <n v="1124.1729499999999"/>
    <n v="0"/>
    <n v="0"/>
    <n v="0"/>
    <n v="0"/>
    <n v="0"/>
    <n v="0"/>
    <s v="RC Aviones y Barcos"/>
    <s v="Daños Sin Autos"/>
    <s v="Responsabilidad Civil y Riesgos Profesionales"/>
    <x v="20"/>
    <x v="2"/>
    <n v="2139089.51168"/>
    <n v="2040660.5806099998"/>
    <n v="286204877.29896003"/>
    <n v="243390493.02682006"/>
    <n v="276418493.85822004"/>
    <n v="235015541.95325008"/>
    <n v="839803.10813999991"/>
    <n v="810348.54514000018"/>
    <n v="390730.89138999995"/>
    <n v="-9789.3345000000027"/>
    <n v="193933.06408000001"/>
    <n v="250781.01069"/>
    <n v="2.3118362246836823"/>
    <n v="0.50851046191340843"/>
    <n v="15294.16534"/>
    <n v="371.15390289821448"/>
    <n v="10.011120363668931"/>
    <n v="1.6431495824433706"/>
    <n v="0.90762319033353256"/>
    <n v="0.20193005976369802"/>
    <n v="6.7835575176868387E-3"/>
    <n v="7.0237241361854139E-3"/>
    <n v="1.6930435855380449E-3"/>
    <n v="1.7533764344911718E-3"/>
    <m/>
    <m/>
    <m/>
    <n v="0"/>
    <m/>
    <n v="0"/>
    <m/>
    <n v="0"/>
    <m/>
    <n v="-63.893900284634341"/>
    <n v="22.594688771602307"/>
    <n v="294.84147785091437"/>
    <n v="1.1226985392412892"/>
    <n v="-21.079880296573439"/>
    <n v="-71.819948167228176"/>
    <n v="-174.0710260456907"/>
    <n v="-62.155639841716535"/>
    <s v="Medianas"/>
    <n v="2024"/>
    <n v="1"/>
    <d v="2025-05-07T00:00:00"/>
    <x v="20"/>
    <x v="3"/>
  </r>
  <r>
    <n v="2025"/>
    <n v="3"/>
    <n v="23"/>
    <x v="9"/>
    <s v="RC Aviones y Barcos"/>
    <n v="17"/>
    <s v="4523540f1504cd17100c4835e85b7eefd49911580f8efff0599a8f283be6b9e3"/>
    <s v="5ee0b1f3d4f170289262539d5c2c0d24e2fb46189fbbd99a0a6b6a68b9dfe06a"/>
    <x v="19"/>
    <n v="61613.120659999993"/>
    <n v="57539.981749999999"/>
    <n v="524002.70746000006"/>
    <n v="408464.33966"/>
    <n v="2455.0718400000005"/>
    <n v="-33934.750670000009"/>
    <n v="7799.7419099999952"/>
    <n v="104876.93792999997"/>
    <n v="35327673.869999997"/>
    <n v="32941908.920000002"/>
    <n v="139.161"/>
    <n v="134.065"/>
    <n v="0"/>
    <n v="0"/>
    <n v="382.77274999999997"/>
    <n v="-467.09913"/>
    <n v="14653.41108"/>
    <n v="4000.0299100000002"/>
    <n v="0"/>
    <n v="0"/>
    <n v="0"/>
    <n v="0"/>
    <n v="0"/>
    <n v="0"/>
    <s v="RC Aviones y Barcos"/>
    <s v="Daños Sin Autos"/>
    <s v="Responsabilidad Civil y Riesgos Profesionales"/>
    <x v="20"/>
    <x v="2"/>
    <n v="7196469.1106400006"/>
    <n v="7252607.47162"/>
    <n v="286204877.29896003"/>
    <n v="243390493.02682006"/>
    <n v="276418493.85822004"/>
    <n v="235015541.95325008"/>
    <n v="839803.10813999991"/>
    <n v="810348.54514000018"/>
    <n v="390730.89138999995"/>
    <n v="-9789.3345000000027"/>
    <n v="197871.65"/>
    <n v="203451.25038999997"/>
    <n v="7.3366149830596656"/>
    <n v="7.1006460238734777"/>
    <n v="4073.1389099999942"/>
    <n v="7.0787977092119814"/>
    <n v="31.13792231479345"/>
    <n v="28.281950413035261"/>
    <n v="0.85615764776791459"/>
    <n v="0.79336958432065008"/>
    <n v="2.1527627775413831E-2"/>
    <n v="2.2289796822206279E-2"/>
    <n v="2.3641014500783916E-2"/>
    <n v="2.4483479378332351E-2"/>
    <m/>
    <m/>
    <m/>
    <n v="0"/>
    <m/>
    <n v="0"/>
    <m/>
    <n v="0"/>
    <m/>
    <n v="-107.23468359580555"/>
    <n v="3.9846575107724802"/>
    <n v="-58.975949657822078"/>
    <n v="0.62832806263826257"/>
    <n v="-181.94679146587148"/>
    <n v="266.332537748449"/>
    <n v="2.6121750622449609"/>
    <n v="-11.677390932309303"/>
    <s v="Grandes"/>
    <n v="2024"/>
    <n v="1"/>
    <d v="2025-05-07T00:00:00"/>
    <x v="20"/>
    <x v="19"/>
  </r>
  <r>
    <n v="2025"/>
    <n v="3"/>
    <n v="43"/>
    <x v="26"/>
    <s v="RC Aviones y Barcos"/>
    <n v="31"/>
    <s v="eb1e33e8a81b697b75855af6bfcdbcbf7cbbde9f94962ceaec1ed8af21f5a50f"/>
    <s v="5ee0b1f3d4f170289262539d5c2c0d24e2fb46189fbbd99a0a6b6a68b9dfe06a"/>
    <x v="10"/>
    <n v="5196.3607899999997"/>
    <n v="2949.1617900000001"/>
    <n v="23249.967850000001"/>
    <n v="12125.84564"/>
    <n v="42.720999999999997"/>
    <n v="-746.18994999999995"/>
    <n v="119.15989999999999"/>
    <n v="5006.4167500000003"/>
    <n v="35327673.869999997"/>
    <n v="32941908.920000002"/>
    <n v="139.161"/>
    <n v="134.065"/>
    <n v="0"/>
    <n v="0"/>
    <n v="27.432189999999999"/>
    <n v="-225.52552"/>
    <n v="1379.7361000000001"/>
    <n v="764.57242000000008"/>
    <n v="0"/>
    <n v="0"/>
    <n v="0"/>
    <n v="0"/>
    <n v="0"/>
    <n v="0"/>
    <s v="RC Aviones y Barcos"/>
    <s v="Daños Sin Autos"/>
    <s v="Responsabilidad Civil y Riesgos Profesionales"/>
    <x v="20"/>
    <x v="2"/>
    <n v="33699803.03413"/>
    <n v="29454782.112069998"/>
    <n v="286204877.29896003"/>
    <n v="243390493.02682006"/>
    <n v="276418493.85822004"/>
    <n v="235015541.95325008"/>
    <n v="839803.10813999991"/>
    <n v="810348.54514000018"/>
    <n v="390730.89138999995"/>
    <n v="-9789.3345000000027"/>
    <n v="177210.82113"/>
    <n v="121484.07822"/>
    <n v="0.61875941391892741"/>
    <n v="0.36393744490409213"/>
    <n v="2247.1989999999996"/>
    <n v="76.197888078564844"/>
    <n v="2.9323044478124753"/>
    <n v="2.4276117769599854"/>
    <n v="1.5419558342039282E-2"/>
    <n v="1.0012505876903062E-2"/>
    <n v="1.8156087481947609E-3"/>
    <n v="1.8798889746737806E-3"/>
    <n v="1.2116996655555572E-3"/>
    <n v="1.254879471157127E-3"/>
    <m/>
    <m/>
    <m/>
    <n v="0"/>
    <m/>
    <n v="0"/>
    <m/>
    <n v="0"/>
    <m/>
    <n v="-105.72521782154797"/>
    <n v="0.82213306054909241"/>
    <n v="-25.301763793704918"/>
    <n v="1.0933612095020896E-2"/>
    <n v="-112.16367442584767"/>
    <n v="80.458523471197125"/>
    <n v="1.9882200661416338"/>
    <n v="-29.496946803286466"/>
    <s v="Medianas"/>
    <n v="2024"/>
    <n v="1"/>
    <d v="2025-05-07T00:00:00"/>
    <x v="20"/>
    <x v="10"/>
  </r>
  <r>
    <n v="2025"/>
    <n v="3"/>
    <n v="9"/>
    <x v="29"/>
    <s v="RC Aviones y Barcos"/>
    <n v="9"/>
    <s v="19581e27de7ced00ff1ce50b2047e7a567c76b1cbaebabe5ef03f7c3017bb5b7"/>
    <s v="5ee0b1f3d4f170289262539d5c2c0d24e2fb46189fbbd99a0a6b6a68b9dfe06a"/>
    <x v="17"/>
    <n v="0"/>
    <n v="0"/>
    <n v="0"/>
    <n v="0"/>
    <n v="0"/>
    <n v="0"/>
    <n v="49.476119999999995"/>
    <n v="0"/>
    <n v="0"/>
    <n v="0"/>
    <n v="0"/>
    <n v="0"/>
    <n v="0"/>
    <n v="0"/>
    <n v="0"/>
    <n v="-22.498999999999999"/>
    <n v="-808.34328000000005"/>
    <n v="0"/>
    <n v="0"/>
    <n v="0"/>
    <n v="0"/>
    <n v="0"/>
    <n v="0"/>
    <n v="0"/>
    <s v="RC Aviones y Barcos"/>
    <s v="Daños Sin Autos"/>
    <s v="Responsabilidad Civil y Riesgos Profesionales"/>
    <x v="20"/>
    <x v="2"/>
    <n v="975839.53787999996"/>
    <n v="808178.50085000007"/>
    <n v="286204877.29896003"/>
    <n v="243390493.02682006"/>
    <n v="276418493.85822004"/>
    <n v="235015541.95325008"/>
    <n v="839803.10813999991"/>
    <n v="810348.54514000018"/>
    <n v="390730.89138999995"/>
    <n v="-9789.3345000000027"/>
    <n v="33119.830170000001"/>
    <n v="28895.4549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0"/>
    <x v="17"/>
  </r>
  <r>
    <n v="2025"/>
    <n v="3"/>
    <n v="22"/>
    <x v="35"/>
    <s v="RC Aviones y Barcos"/>
    <n v="16"/>
    <s v="b17ef6d19c7a5b1ee83b907c595526dcb1eb06db8227d650d5dda0a9f4ce8cd9"/>
    <s v="5ee0b1f3d4f170289262539d5c2c0d24e2fb46189fbbd99a0a6b6a68b9dfe06a"/>
    <x v="25"/>
    <n v="163005.22003999999"/>
    <n v="134766.64629"/>
    <n v="269609.36749999999"/>
    <n v="195568.57440999997"/>
    <n v="16248.674039999998"/>
    <n v="-4734.2763599999998"/>
    <n v="17130.213160000003"/>
    <n v="9140.7832000000053"/>
    <n v="35327673.869999997"/>
    <n v="32941908.920000002"/>
    <n v="139.161"/>
    <n v="134.065"/>
    <n v="0"/>
    <n v="0"/>
    <n v="756.53082999999992"/>
    <n v="-521.84077000000002"/>
    <n v="-3129.5591199999999"/>
    <n v="-1473.4097400000001"/>
    <n v="0"/>
    <n v="0"/>
    <n v="0"/>
    <n v="0"/>
    <n v="0"/>
    <n v="0"/>
    <s v="RC Aviones y Barcos"/>
    <s v="Daños Sin Autos"/>
    <s v="Responsabilidad Civil y Riesgos Profesionales"/>
    <x v="20"/>
    <x v="2"/>
    <n v="9409393.7623899989"/>
    <n v="7962644.3306700001"/>
    <n v="286204877.29896003"/>
    <n v="243390493.02682006"/>
    <n v="276418493.85822004"/>
    <n v="235015541.95325008"/>
    <n v="839803.10813999991"/>
    <n v="810348.54514000018"/>
    <n v="390730.89138999995"/>
    <n v="-9789.3345000000027"/>
    <n v="726018.65625"/>
    <n v="518876.02387000003"/>
    <n v="19.409932930710958"/>
    <n v="16.630701331945623"/>
    <n v="28238.573749999981"/>
    <n v="20.953681439274163"/>
    <n v="22.451932693017483"/>
    <n v="25.972802767962282"/>
    <n v="1.7323668682199609"/>
    <n v="1.6924860723831974"/>
    <n v="5.6954032921573944E-2"/>
    <n v="5.8970446501169442E-2"/>
    <n v="5.5370546570670524E-2"/>
    <n v="5.7343716577182006E-2"/>
    <m/>
    <m/>
    <m/>
    <n v="0"/>
    <m/>
    <n v="0"/>
    <m/>
    <n v="0"/>
    <m/>
    <n v="-443.21346715805151"/>
    <n v="9.9681924517587372"/>
    <n v="-3.5129436624938069"/>
    <n v="4.1585332509022734"/>
    <n v="-244.97350024989419"/>
    <n v="112.40249979615311"/>
    <n v="-24.173719076442946"/>
    <n v="35.417220059913546"/>
    <s v="Grandes"/>
    <n v="2024"/>
    <n v="1"/>
    <d v="2025-05-07T00:00:00"/>
    <x v="20"/>
    <x v="25"/>
  </r>
  <r>
    <n v="2025"/>
    <n v="3"/>
    <n v="92"/>
    <x v="27"/>
    <s v="RC Aviones y Barcos"/>
    <n v="219"/>
    <s v="314f04b30f62e0056bd059354a5536fb2e302107eed143b5fa2aa0bbba07f608"/>
    <s v="5ee0b1f3d4f170289262539d5c2c0d24e2fb46189fbbd99a0a6b6a68b9dfe06a"/>
    <x v="13"/>
    <n v="275920.52130000002"/>
    <n v="314803.68783000001"/>
    <n v="736120.01742000016"/>
    <n v="754254.16311999992"/>
    <n v="42111.898810000006"/>
    <n v="21864.556710000004"/>
    <n v="94433.948279999997"/>
    <n v="159751.60842000006"/>
    <n v="35327673.869999997"/>
    <n v="32941908.920000002"/>
    <n v="139.161"/>
    <n v="134.065"/>
    <n v="0"/>
    <n v="0"/>
    <n v="6951.6773800000001"/>
    <n v="4043.3444399999998"/>
    <n v="34459.795429999998"/>
    <n v="40061.879639999999"/>
    <n v="0"/>
    <n v="0"/>
    <n v="0"/>
    <n v="0"/>
    <n v="0"/>
    <n v="0"/>
    <s v="RC Aviones y Barcos"/>
    <s v="Daños Sin Autos"/>
    <s v="Responsabilidad Civil y Riesgos Profesionales"/>
    <x v="20"/>
    <x v="2"/>
    <n v="3291398.6175000002"/>
    <n v="4430492.0824799994"/>
    <n v="286204877.29896003"/>
    <n v="243390493.02682006"/>
    <n v="276418493.85822004"/>
    <n v="235015541.95325008"/>
    <n v="839803.10813999991"/>
    <n v="810348.54514000018"/>
    <n v="390730.89138999995"/>
    <n v="-9789.3345000000027"/>
    <n v="1095911.1261800001"/>
    <n v="1173294.1382500001"/>
    <n v="32.855382246811416"/>
    <n v="38.847936448829287"/>
    <n v="-38883.166529999988"/>
    <n v="-12.35156004620811"/>
    <n v="25.177271651741666"/>
    <n v="26.830756036976222"/>
    <n v="8.3830782401426962"/>
    <n v="7.1053887913458684"/>
    <n v="9.6406645443635364E-2"/>
    <n v="9.9819848320830712E-2"/>
    <n v="0.12934099599170074"/>
    <n v="0.13395015717412492"/>
    <m/>
    <m/>
    <m/>
    <n v="0"/>
    <m/>
    <n v="0"/>
    <m/>
    <n v="0"/>
    <m/>
    <n v="92.603487774987215"/>
    <n v="15.262329388038889"/>
    <n v="6.9454576154162728"/>
    <n v="10.777724448709352"/>
    <n v="71.928894091446736"/>
    <n v="-13.983578055600187"/>
    <n v="20.173298457680371"/>
    <n v="10.092747710127163"/>
    <s v="Grandes"/>
    <n v="2024"/>
    <n v="1"/>
    <d v="2025-05-07T00:00:00"/>
    <x v="20"/>
    <x v="13"/>
  </r>
  <r>
    <n v="2025"/>
    <n v="3"/>
    <n v="103"/>
    <x v="61"/>
    <s v="RC Aviones y Barcos"/>
    <n v="205"/>
    <s v="f8809aff4d69bece79dabe35be0c708b890d7eafb841f121330667b77d2e2590"/>
    <s v="5ee0b1f3d4f170289262539d5c2c0d24e2fb46189fbbd99a0a6b6a68b9dfe06a"/>
    <x v="14"/>
    <n v="992.51753000000008"/>
    <n v="8818.3784299999988"/>
    <n v="4154.8030700000027"/>
    <n v="14992.64148"/>
    <n v="-17.070060000000002"/>
    <n v="-10.229629999999998"/>
    <n v="-3418.0964300000001"/>
    <n v="2684.2057800000002"/>
    <n v="35327673.869999997"/>
    <n v="32941908.920000002"/>
    <n v="139.161"/>
    <n v="134.065"/>
    <n v="0"/>
    <n v="0"/>
    <n v="-17.070060000000002"/>
    <n v="-10.229629999999998"/>
    <n v="41.532050000000005"/>
    <n v="-84.827119999999994"/>
    <n v="0"/>
    <n v="0"/>
    <n v="0"/>
    <n v="0"/>
    <n v="0"/>
    <n v="0"/>
    <s v="RC Aviones y Barcos"/>
    <s v="Daños Sin Autos"/>
    <s v="Responsabilidad Civil y Riesgos Profesionales"/>
    <x v="20"/>
    <x v="2"/>
    <n v="1404442.7234499999"/>
    <n v="1311840.66753"/>
    <n v="286204877.29896003"/>
    <n v="243390493.02682006"/>
    <n v="276418493.85822004"/>
    <n v="235015541.95325008"/>
    <n v="839803.10813999991"/>
    <n v="810348.54514000018"/>
    <n v="390730.89138999995"/>
    <n v="-9789.3345000000027"/>
    <n v="158241.12516999998"/>
    <n v="33058.420190000004"/>
    <n v="0.11818455068572356"/>
    <n v="1.088220430935245"/>
    <n v="-7825.8608999999988"/>
    <n v="-88.744897512863943"/>
    <n v="0.62721844838611263"/>
    <n v="26.675135651725761"/>
    <n v="7.0669847436846012E-2"/>
    <n v="0.67221413760587923"/>
    <n v="3.4678568002293321E-4"/>
    <n v="3.5906335938183642E-4"/>
    <n v="3.6231400496930135E-3"/>
    <n v="3.7522533006579518E-3"/>
    <m/>
    <m/>
    <m/>
    <n v="0"/>
    <m/>
    <n v="0"/>
    <m/>
    <n v="0"/>
    <m/>
    <n v="66.868791930890993"/>
    <n v="-1.7198749124360555"/>
    <n v="-0.1160035269658982"/>
    <n v="-4.3687510704040738E-3"/>
    <n v="66.868791930890993"/>
    <n v="-148.96081583342686"/>
    <n v="-41.100932893993914"/>
    <n v="12.059386196301372"/>
    <s v="Medianas"/>
    <n v="2024"/>
    <n v="1"/>
    <d v="2025-05-07T00:00:00"/>
    <x v="20"/>
    <x v="14"/>
  </r>
  <r>
    <n v="2025"/>
    <n v="3"/>
    <n v="10"/>
    <x v="62"/>
    <s v="RC Aviones y Barcos"/>
    <n v="10"/>
    <s v="4a44dc15364204a80fe80e9039455cc1608281820fe2b24f1e5233ade6af1dd5"/>
    <s v="5ee0b1f3d4f170289262539d5c2c0d24e2fb46189fbbd99a0a6b6a68b9dfe06a"/>
    <x v="17"/>
    <n v="0"/>
    <n v="0"/>
    <n v="0"/>
    <n v="0"/>
    <n v="67.634280000000004"/>
    <n v="0"/>
    <n v="74.753250000000008"/>
    <n v="2.9435500000000001"/>
    <n v="0"/>
    <n v="0"/>
    <n v="0"/>
    <n v="0"/>
    <n v="0"/>
    <n v="0"/>
    <n v="67.634280000000004"/>
    <n v="0"/>
    <n v="0"/>
    <n v="0"/>
    <n v="0"/>
    <n v="0"/>
    <n v="0"/>
    <n v="0"/>
    <n v="0"/>
    <n v="0"/>
    <s v="RC Aviones y Barcos"/>
    <s v="Daños Sin Autos"/>
    <s v="Responsabilidad Civil y Riesgos Profesionales"/>
    <x v="20"/>
    <x v="2"/>
    <n v="1657972.1827799999"/>
    <n v="1600535.0540100001"/>
    <n v="286204877.29896003"/>
    <n v="243390493.02682006"/>
    <n v="276418493.85822004"/>
    <n v="235015541.95325008"/>
    <n v="839803.10813999991"/>
    <n v="810348.54514000018"/>
    <n v="390730.89138999995"/>
    <n v="-9789.3345000000027"/>
    <n v="92858.96617"/>
    <n v="85827.591069999995"/>
    <m/>
    <m/>
    <m/>
    <m/>
    <m/>
    <m/>
    <m/>
    <m/>
    <m/>
    <m/>
    <m/>
    <m/>
    <m/>
    <m/>
    <m/>
    <n v="0"/>
    <m/>
    <n v="0"/>
    <m/>
    <n v="0"/>
    <m/>
    <m/>
    <m/>
    <m/>
    <n v="1.7309683337141689E-2"/>
    <m/>
    <m/>
    <m/>
    <m/>
    <s v="Resto"/>
    <n v="2024"/>
    <n v="1"/>
    <d v="2025-05-07T00:00:00"/>
    <x v="20"/>
    <x v="17"/>
  </r>
  <r>
    <n v="2025"/>
    <n v="3"/>
    <n v="41"/>
    <x v="38"/>
    <s v="RC Aviones y Barcos"/>
    <n v="29"/>
    <s v="35135aaa6cc23891b40cb3f378c53a17a1127210ce60e125ccf03efcfdaec458"/>
    <s v="5ee0b1f3d4f170289262539d5c2c0d24e2fb46189fbbd99a0a6b6a68b9dfe06a"/>
    <x v="1"/>
    <n v="233320.16644999999"/>
    <n v="183151.57154"/>
    <n v="244240.25201999999"/>
    <n v="206107.39416000003"/>
    <n v="-26666.572860000007"/>
    <n v="1256.9092399999997"/>
    <n v="-39898.702570000016"/>
    <n v="54725.075550000009"/>
    <n v="35327673.869999997"/>
    <n v="32941908.920000002"/>
    <n v="139.161"/>
    <n v="134.065"/>
    <n v="0"/>
    <n v="0"/>
    <n v="-1784.9188100000001"/>
    <n v="825.20236"/>
    <n v="1208.18326"/>
    <n v="-20235.69369"/>
    <n v="0"/>
    <n v="0"/>
    <n v="0"/>
    <n v="0"/>
    <n v="0"/>
    <n v="0"/>
    <s v="RC Aviones y Barcos"/>
    <s v="Daños Sin Autos"/>
    <s v="Responsabilidad Civil y Riesgos Profesionales"/>
    <x v="20"/>
    <x v="2"/>
    <n v="7965231.1104300003"/>
    <n v="6566357.3494999995"/>
    <n v="286204877.29896003"/>
    <n v="243390493.02682006"/>
    <n v="276418493.85822004"/>
    <n v="235015541.95325008"/>
    <n v="839803.10813999991"/>
    <n v="810348.54514000018"/>
    <n v="390730.89138999995"/>
    <n v="-9789.3345000000027"/>
    <n v="447318.16411000001"/>
    <n v="332645.06475999998"/>
    <n v="27.782722424873928"/>
    <n v="22.6015796089765"/>
    <n v="50168.594909999985"/>
    <n v="27.391845174008367"/>
    <n v="52.159779139356445"/>
    <n v="55.059157926224458"/>
    <n v="2.9292328523208946"/>
    <n v="2.7892416113166036"/>
    <n v="8.1522079096605179E-2"/>
    <n v="8.4408305389896979E-2"/>
    <n v="7.5250092664801774E-2"/>
    <n v="7.7931684865519657E-2"/>
    <m/>
    <m/>
    <m/>
    <n v="0"/>
    <m/>
    <n v="0"/>
    <m/>
    <n v="0"/>
    <m/>
    <n v="-2221.5989199029209"/>
    <n v="-11.429176168410885"/>
    <n v="0.68626724271677497"/>
    <n v="-6.8247925740233626"/>
    <n v="-316.30073985731212"/>
    <n v="-105.97055519078673"/>
    <n v="-147.73576733715049"/>
    <n v="-4.0779543940606073"/>
    <s v="Grandes"/>
    <n v="2024"/>
    <n v="1"/>
    <d v="2025-05-07T00:00:00"/>
    <x v="20"/>
    <x v="1"/>
  </r>
  <r>
    <n v="2025"/>
    <n v="3"/>
    <n v="12"/>
    <x v="0"/>
    <s v="RC Aviones y Barcos"/>
    <n v="12"/>
    <s v="6b51d431df5d7f141cbececcf79edf3dd861c3b4069f0b11661a3eefacbba918"/>
    <s v="5ee0b1f3d4f170289262539d5c2c0d24e2fb46189fbbd99a0a6b6a68b9dfe06a"/>
    <x v="12"/>
    <n v="717.80968000000007"/>
    <n v="639.68636000000004"/>
    <n v="1301.8496300000002"/>
    <n v="1805.3059899999998"/>
    <n v="-2.7805"/>
    <n v="-0.57691999999999999"/>
    <n v="-13.42867"/>
    <n v="14.95613"/>
    <n v="35327673.869999997"/>
    <n v="32941908.920000002"/>
    <n v="139.161"/>
    <n v="134.065"/>
    <n v="0"/>
    <n v="0"/>
    <n v="-2.7805"/>
    <n v="-0.57691999999999999"/>
    <n v="-62.827649999999998"/>
    <n v="-55.490650000000002"/>
    <n v="0"/>
    <n v="0"/>
    <n v="0"/>
    <n v="0"/>
    <n v="0"/>
    <n v="0"/>
    <s v="RC Aviones y Barcos"/>
    <s v="Daños Sin Autos"/>
    <s v="Responsabilidad Civil y Riesgos Profesionales"/>
    <x v="20"/>
    <x v="2"/>
    <n v="2698569.0604299996"/>
    <n v="1911910.06005"/>
    <n v="286204877.29896003"/>
    <n v="243390493.02682006"/>
    <n v="276418493.85822004"/>
    <n v="235015541.95325008"/>
    <n v="839803.10813999991"/>
    <n v="810348.54514000018"/>
    <n v="390730.89138999995"/>
    <n v="-9789.3345000000027"/>
    <n v="857098.27097000007"/>
    <n v="710298.34663000004"/>
    <n v="8.5473567916390367E-2"/>
    <n v="7.8939656748502507E-2"/>
    <n v="78.123320000000035"/>
    <n v="12.212753762640816"/>
    <n v="8.3748819045876319E-2"/>
    <n v="9.0058827116096002E-2"/>
    <n v="2.659964091805091E-2"/>
    <n v="3.3457973435385924E-2"/>
    <n v="2.5080274199876761E-4"/>
    <n v="2.5968221951465283E-4"/>
    <n v="2.6282306759184334E-4"/>
    <n v="2.7218896022087263E-4"/>
    <m/>
    <m/>
    <m/>
    <n v="0"/>
    <m/>
    <n v="0"/>
    <m/>
    <n v="0"/>
    <m/>
    <n v="381.95590376482011"/>
    <n v="-0.38735894450462127"/>
    <n v="-9.0187947731134976E-2"/>
    <n v="-7.1161509398669513E-4"/>
    <n v="381.95590376482011"/>
    <n v="13.222047317881479"/>
    <n v="4.4255992385518157"/>
    <n v="1.0396706472171438"/>
    <s v="Medianas"/>
    <n v="2024"/>
    <n v="1"/>
    <d v="2025-05-07T00:00:00"/>
    <x v="20"/>
    <x v="12"/>
  </r>
  <r>
    <n v="2025"/>
    <n v="3"/>
    <n v="81"/>
    <x v="24"/>
    <s v="RC Aviones y Barcos"/>
    <n v="53"/>
    <s v="2858dcd1057d3eae7f7d5f782167e24b61153c01551450a628cee722509f6529"/>
    <s v="5ee0b1f3d4f170289262539d5c2c0d24e2fb46189fbbd99a0a6b6a68b9dfe06a"/>
    <x v="16"/>
    <n v="7710.48387"/>
    <n v="6623.5504600000004"/>
    <n v="38576.783230000001"/>
    <n v="29441.82717"/>
    <n v="273192.19801999995"/>
    <n v="306.52881000000002"/>
    <n v="270793.60229000001"/>
    <n v="75.977389999999929"/>
    <n v="35327673.869999997"/>
    <n v="32941908.920000002"/>
    <n v="139.161"/>
    <n v="134.065"/>
    <n v="0"/>
    <n v="0"/>
    <n v="6243.0144199999995"/>
    <n v="306.52881000000002"/>
    <n v="5311.6035999999995"/>
    <n v="5014.2970500000001"/>
    <n v="0"/>
    <n v="0"/>
    <n v="0"/>
    <n v="0"/>
    <n v="0"/>
    <n v="0"/>
    <s v="RC Aviones y Barcos"/>
    <s v="Daños Sin Autos"/>
    <s v="Responsabilidad Civil y Riesgos Profesionales"/>
    <x v="20"/>
    <x v="2"/>
    <n v="477689.46314999997"/>
    <n v="425847.00738999998"/>
    <n v="286204877.29896003"/>
    <n v="243390493.02682006"/>
    <n v="276418493.85822004"/>
    <n v="235015541.95325008"/>
    <n v="839803.10813999991"/>
    <n v="810348.54514000018"/>
    <n v="390730.89138999995"/>
    <n v="-9789.3345000000027"/>
    <n v="23650.422609999998"/>
    <n v="22160.793320000001"/>
    <n v="0.91812995156414923"/>
    <n v="0.817370562299915"/>
    <n v="1086.9334099999996"/>
    <n v="16.41013254996777"/>
    <n v="32.601886220586238"/>
    <n v="29.888598139770927"/>
    <n v="1.6141205667705549"/>
    <n v="1.5553826480067308"/>
    <n v="2.694043491769669E-3"/>
    <n v="2.7894240223864486E-3"/>
    <n v="2.7213677813085852E-3"/>
    <n v="2.818345716606936E-3"/>
    <m/>
    <m/>
    <m/>
    <n v="0"/>
    <m/>
    <n v="0"/>
    <m/>
    <n v="0"/>
    <m/>
    <n v="89024.476756360993"/>
    <n v="3543.1265096466632"/>
    <n v="4.6278625316006119"/>
    <n v="69.918249117221393"/>
    <n v="1936.6811263189256"/>
    <n v="5.9291770518461684"/>
    <n v="117.53539778457866"/>
    <n v="6.1130963511625227"/>
    <s v="Medianas"/>
    <n v="2024"/>
    <n v="1"/>
    <d v="2025-05-07T00:00:00"/>
    <x v="20"/>
    <x v="16"/>
  </r>
  <r>
    <n v="2025"/>
    <n v="3"/>
    <n v="74"/>
    <x v="6"/>
    <s v="RC Aviones y Barcos"/>
    <n v="46"/>
    <s v="25fc0e7096fc653718202dc30b0c580b8ab87eac11a700cba03a7c021bc35b0c"/>
    <s v="5ee0b1f3d4f170289262539d5c2c0d24e2fb46189fbbd99a0a6b6a68b9dfe06a"/>
    <x v="0"/>
    <n v="8446.2048599999998"/>
    <n v="9498.9794199999997"/>
    <n v="8864.0881900000004"/>
    <n v="9498.1561199999996"/>
    <n v="-222.34656000000001"/>
    <n v="28.820270000000001"/>
    <n v="127.77235999999999"/>
    <n v="27.65634"/>
    <n v="35327673.869999997"/>
    <n v="32941908.920000002"/>
    <n v="139.161"/>
    <n v="134.065"/>
    <n v="0"/>
    <n v="0"/>
    <n v="-1067.5008"/>
    <n v="-544.04093999999998"/>
    <n v="603.2971"/>
    <n v="-289.70040999999998"/>
    <n v="0"/>
    <n v="0"/>
    <n v="0"/>
    <n v="0"/>
    <n v="0"/>
    <n v="0"/>
    <s v="RC Aviones y Barcos"/>
    <s v="Daños Sin Autos"/>
    <s v="Responsabilidad Civil y Riesgos Profesionales"/>
    <x v="20"/>
    <x v="2"/>
    <n v="8503254.3343199994"/>
    <n v="1149390.6832699999"/>
    <n v="286204877.29896003"/>
    <n v="243390493.02682006"/>
    <n v="276418493.85822004"/>
    <n v="235015541.95325008"/>
    <n v="839803.10813999991"/>
    <n v="810348.54514000018"/>
    <n v="390730.89138999995"/>
    <n v="-9789.3345000000027"/>
    <n v="451810.49018000002"/>
    <n v="165148.86525999999"/>
    <n v="1.0057363182075734"/>
    <n v="1.1722091039675901"/>
    <n v="-1052.7745599999998"/>
    <n v="-11.08302811756171"/>
    <n v="1.8694131817601347"/>
    <n v="5.7517679004608375"/>
    <n v="9.9329086581713286E-2"/>
    <n v="0.82643608985723993"/>
    <n v="2.951104446475724E-3"/>
    <n v="3.0555860217993261E-3"/>
    <n v="3.9027734000083862E-3"/>
    <n v="4.0418515903469744E-3"/>
    <m/>
    <m/>
    <m/>
    <n v="0"/>
    <m/>
    <n v="0"/>
    <m/>
    <n v="0"/>
    <m/>
    <n v="-871.49367441734591"/>
    <n v="-2.6325025699175382"/>
    <n v="0.30340385767463851"/>
    <n v="-5.690529336163222E-2"/>
    <n v="96.216997934015794"/>
    <n v="-308.2486179429294"/>
    <n v="-176.94446069772255"/>
    <n v="187.79432863073961"/>
    <s v="Medianas"/>
    <n v="2024"/>
    <n v="1"/>
    <d v="2025-05-07T00:00:00"/>
    <x v="20"/>
    <x v="0"/>
  </r>
  <r>
    <n v="2025"/>
    <n v="3"/>
    <n v="15.1"/>
    <x v="69"/>
    <s v="RC Aviones y Barcos"/>
    <n v="15.1"/>
    <m/>
    <m/>
    <x v="76"/>
    <n v="74329.115330000001"/>
    <n v="97517.040899999993"/>
    <n v="236807.97813"/>
    <n v="251532.15915999998"/>
    <n v="355445.20777999994"/>
    <n v="12805.4889"/>
    <n v="356500.1297600001"/>
    <n v="36764.308089999991"/>
    <n v="0"/>
    <n v="0"/>
    <n v="0"/>
    <n v="0"/>
    <n v="0"/>
    <n v="0"/>
    <n v="5889.7822000000006"/>
    <n v="-892.04372999999998"/>
    <n v="7639.3231299999989"/>
    <n v="10289.389010000003"/>
    <n v="0"/>
    <n v="0"/>
    <n v="0"/>
    <n v="0"/>
    <n v="0"/>
    <n v="0"/>
    <s v="RC Aviones y Barcos"/>
    <s v="Daños Sin Autos"/>
    <s v="Responsabilidad Civil y Riesgos Profesionales"/>
    <x v="20"/>
    <x v="2"/>
    <n v="81007542.780050009"/>
    <n v="61943528.930610001"/>
    <n v="286204877.29896003"/>
    <n v="243390493.02682006"/>
    <n v="276418493.85822004"/>
    <n v="235015541.95325008"/>
    <n v="839803.10813999991"/>
    <n v="810348.54514000018"/>
    <n v="390730.89138999995"/>
    <n v="-9789.3345000000027"/>
    <n v="2255478.0941599999"/>
    <n v="1620057.75841"/>
    <n v="8.8507787848778623"/>
    <n v="12.033962605949077"/>
    <n v="-23187.925569999992"/>
    <n v="-23.778331823848433"/>
    <n v="3.2954926728154343"/>
    <n v="6.0193558157894165"/>
    <n v="9.175579554587511E-2"/>
    <n v="0.15742893984816386"/>
    <n v="2.5970597018288508E-2"/>
    <n v="2.6890065962129409E-2"/>
    <n v="4.0066084622809917E-2"/>
    <n v="4.1493868911613663E-2"/>
    <m/>
    <m/>
    <m/>
    <n v="0"/>
    <m/>
    <n v="0"/>
    <m/>
    <n v="0"/>
    <m/>
    <n v="2675.7253983485152"/>
    <n v="478.20454501836184"/>
    <n v="13.131539658931551"/>
    <n v="90.969313052143519"/>
    <n v="-760.25711542190879"/>
    <n v="-25.755327915238414"/>
    <n v="77.098220611594954"/>
    <n v="-8.6695500494057018"/>
    <s v="Resto"/>
    <n v="2024"/>
    <n v="1"/>
    <d v="2025-05-07T00:00:00"/>
    <x v="20"/>
    <x v="76"/>
  </r>
  <r>
    <n v="2025"/>
    <n v="3"/>
    <n v="5.0999999999999996"/>
    <x v="68"/>
    <s v="RC Aviones y Barcos"/>
    <n v="5.0999999999999996"/>
    <m/>
    <m/>
    <x v="75"/>
    <n v="764805.69636000006"/>
    <n v="712339.58993000002"/>
    <n v="1863852.1192900003"/>
    <n v="1634006.8018100001"/>
    <n v="35218.172330000001"/>
    <n v="-22598.651150000005"/>
    <n v="84887.265369999965"/>
    <n v="331816.46631000005"/>
    <n v="0"/>
    <n v="0"/>
    <n v="0"/>
    <n v="0"/>
    <n v="0"/>
    <n v="0"/>
    <n v="7417.1475299999993"/>
    <n v="-2500.5673599999996"/>
    <n v="50483.509029999994"/>
    <n v="33816.383349999996"/>
    <n v="0"/>
    <n v="0"/>
    <n v="0"/>
    <n v="0"/>
    <n v="0"/>
    <n v="0"/>
    <s v="RC Aviones y Barcos"/>
    <s v="Daños Sin Autos"/>
    <s v="Responsabilidad Civil y Riesgos Profesionales"/>
    <x v="20"/>
    <x v="2"/>
    <n v="45969227.341499999"/>
    <n v="43194543.624070004"/>
    <n v="286204877.29896003"/>
    <n v="243390493.02682006"/>
    <n v="276418493.85822004"/>
    <n v="235015541.95325008"/>
    <n v="839803.10813999991"/>
    <n v="810348.54514000018"/>
    <n v="390730.89138999995"/>
    <n v="-9789.3345000000027"/>
    <n v="2790896.5634800005"/>
    <n v="2565270.0772899999"/>
    <n v="91.069643461298384"/>
    <n v="87.905333353431573"/>
    <n v="52466.106430000043"/>
    <n v="7.3653222664706641"/>
    <n v="27.403584438341035"/>
    <n v="27.768600126600667"/>
    <n v="1.6637340686158335"/>
    <n v="1.6491425308937664"/>
    <n v="0.26722315272115704"/>
    <n v="0.27668398220572121"/>
    <n v="0.29267354738112339"/>
    <n v="0.30310318373399342"/>
    <m/>
    <m/>
    <m/>
    <n v="0"/>
    <m/>
    <n v="0"/>
    <m/>
    <n v="0"/>
    <m/>
    <n v="-255.841922140561"/>
    <n v="4.6048522517047958"/>
    <n v="-3.172454749036302"/>
    <n v="9.0134087439858224"/>
    <n v="-396.61858539175688"/>
    <n v="49.287132534236534"/>
    <n v="14.692218652218362"/>
    <n v="-7.3945440413278245"/>
    <m/>
    <n v="2024"/>
    <n v="1"/>
    <d v="2025-05-07T00:00:00"/>
    <x v="20"/>
    <x v="75"/>
  </r>
  <r>
    <n v="2025"/>
    <n v="3"/>
    <n v="27"/>
    <x v="32"/>
    <s v="AP Gpo y Col"/>
    <n v="21"/>
    <s v="6f4b6612125fb3a0daecd2799dfd6c9c299424fd920f9b308110a2c1fbd8f443"/>
    <s v="5ee0b1f3d4f170289262539d5c2c0d24e2fb46189fbbd99a0a6b6a68b9dfe06a"/>
    <x v="34"/>
    <n v="1504.52233"/>
    <n v="1373.5588799999998"/>
    <n v="33801.259640000004"/>
    <n v="34749.353789999994"/>
    <n v="2239.5325299999995"/>
    <n v="4192.122010000001"/>
    <n v="19756.035569999996"/>
    <n v="22625.256860000001"/>
    <n v="35327673.869999997"/>
    <n v="32941908.920000002"/>
    <n v="139.161"/>
    <n v="134.065"/>
    <n v="0"/>
    <n v="0"/>
    <n v="2239.53253"/>
    <n v="4192.12201"/>
    <n v="3684.7551899999999"/>
    <n v="3896.4863700000001"/>
    <n v="0"/>
    <n v="0"/>
    <n v="0"/>
    <n v="0"/>
    <n v="0"/>
    <n v="0"/>
    <s v="AP Gpo y Col"/>
    <s v="Accidentes y Enfermedades"/>
    <s v="Accidentes Personales"/>
    <x v="3"/>
    <x v="2"/>
    <n v="3901951.9240700002"/>
    <n v="3037839.4733099998"/>
    <n v="286204877.29896003"/>
    <n v="243390493.02682006"/>
    <n v="276418493.85822004"/>
    <n v="235015541.95325008"/>
    <n v="846304.01804999996"/>
    <n v="998524.39049000002"/>
    <n v="267093.05953999993"/>
    <n v="251184.75432000001"/>
    <n v="36237.065090000004"/>
    <n v="21351.361209999999"/>
    <n v="0.17777563356802029"/>
    <n v="0.13755887117849583"/>
    <n v="130.96345000000019"/>
    <n v="9.5346076463791896"/>
    <n v="4.1518879254247025"/>
    <n v="6.4331208979626453"/>
    <n v="3.8558197519529692E-2"/>
    <n v="4.5214992170188102E-2"/>
    <n v="5.2568018553660989E-4"/>
    <n v="5.4429148679599427E-4"/>
    <n v="5.643436861145774E-4"/>
    <n v="5.8445448696036958E-4"/>
    <m/>
    <m/>
    <m/>
    <n v="0"/>
    <m/>
    <n v="0"/>
    <m/>
    <n v="0"/>
    <m/>
    <n v="-46.577591857828601"/>
    <n v="148.85339255815495"/>
    <n v="305.20147851251937"/>
    <n v="0.83848398526604417"/>
    <n v="-46.57759185782858"/>
    <n v="-5.4339001832566458"/>
    <n v="60.778326225791957"/>
    <n v="107.5872366005479"/>
    <s v="Resto"/>
    <n v="2024"/>
    <n v="1"/>
    <d v="2025-05-07T00:00:00"/>
    <x v="3"/>
    <x v="34"/>
  </r>
  <r>
    <n v="2025"/>
    <n v="3"/>
    <n v="34"/>
    <x v="40"/>
    <s v="AP Gpo y Col"/>
    <n v="23"/>
    <s v="535fa30d7e25dd8a49f1536779734ec8286108d115da5045d77f3b4185d8f790"/>
    <s v="5ee0b1f3d4f170289262539d5c2c0d24e2fb46189fbbd99a0a6b6a68b9dfe06a"/>
    <x v="6"/>
    <n v="1587.9525599999999"/>
    <n v="2481.9334399999998"/>
    <n v="4631.7888299999995"/>
    <n v="39234.320090000001"/>
    <n v="-108.42603999999999"/>
    <n v="34.525140000000022"/>
    <n v="302.65987000000001"/>
    <n v="656.21596"/>
    <n v="35327673.869999997"/>
    <n v="32941908.920000002"/>
    <n v="139.161"/>
    <n v="134.065"/>
    <n v="0"/>
    <n v="0"/>
    <n v="-108.42604"/>
    <n v="34.52514"/>
    <n v="1307.32925"/>
    <n v="2823.3002200000001"/>
    <n v="0"/>
    <n v="0"/>
    <n v="0"/>
    <n v="0"/>
    <n v="0"/>
    <n v="0"/>
    <s v="AP Gpo y Col"/>
    <s v="Accidentes y Enfermedades"/>
    <s v="Accidentes Personales"/>
    <x v="3"/>
    <x v="2"/>
    <n v="28972049.40374"/>
    <n v="25559096.22566"/>
    <n v="286204877.29896003"/>
    <n v="243390493.02682006"/>
    <n v="276418493.85822004"/>
    <n v="235015541.95325008"/>
    <n v="846304.01804999996"/>
    <n v="998524.39049000002"/>
    <n v="267093.05953999993"/>
    <n v="251184.75432000001"/>
    <n v="12587633.36767"/>
    <n v="9855357.4113100003"/>
    <n v="0.18763382025041775"/>
    <n v="0.24856012167935679"/>
    <n v="-893.98087999999984"/>
    <n v="-36.019534834906771"/>
    <n v="1.2615179626048592E-2"/>
    <n v="2.5183596458427118E-2"/>
    <n v="5.4809811272619573E-3"/>
    <n v="9.7105680814655246E-3"/>
    <n v="5.5483071252530685E-4"/>
    <n v="5.7447406569492742E-4"/>
    <n v="1.0197331083620044E-3"/>
    <n v="1.0560720450112668E-3"/>
    <m/>
    <m/>
    <m/>
    <n v="0"/>
    <m/>
    <n v="0"/>
    <m/>
    <n v="0"/>
    <m/>
    <n v="-414.0495302843085"/>
    <n v="-6.8280402532932092"/>
    <n v="1.3910582549707708"/>
    <n v="-4.0594854911893387E-2"/>
    <n v="-414.04953028430873"/>
    <n v="-53.694997055608916"/>
    <n v="-8.293705659840473"/>
    <n v="1.2228646374702581"/>
    <s v="Resto"/>
    <n v="2024"/>
    <n v="1"/>
    <d v="2025-05-07T00:00:00"/>
    <x v="3"/>
    <x v="6"/>
  </r>
  <r>
    <n v="2025"/>
    <n v="3"/>
    <n v="120"/>
    <x v="71"/>
    <s v="AP Gpo y Col"/>
    <n v="234"/>
    <s v="114bd151f8fb0c58642d2170da4ae7d7c57977260ac2cc8905306cab6b2acabc"/>
    <s v="5ee0b1f3d4f170289262539d5c2c0d24e2fb46189fbbd99a0a6b6a68b9dfe06a"/>
    <x v="8"/>
    <n v="23263.912350000002"/>
    <n v="30543.73184"/>
    <n v="131280.75160000002"/>
    <n v="145710.88060999999"/>
    <n v="25269.579349999996"/>
    <n v="12225.451729999999"/>
    <n v="97950.91191000001"/>
    <n v="63686.348829999988"/>
    <n v="35327673.869999997"/>
    <n v="32941908.920000002"/>
    <n v="139.161"/>
    <n v="134.065"/>
    <n v="0.32971"/>
    <n v="120.35039"/>
    <n v="17432.232769999999"/>
    <n v="9011.99107"/>
    <n v="28326.387409999999"/>
    <n v="28192.801059999998"/>
    <n v="0"/>
    <n v="0"/>
    <n v="0"/>
    <n v="0"/>
    <n v="0"/>
    <n v="0"/>
    <s v="AP Gpo y Col"/>
    <s v="Accidentes y Enfermedades"/>
    <s v="Accidentes Personales"/>
    <x v="3"/>
    <x v="2"/>
    <n v="1246423.7302300001"/>
    <n v="1287243.6983399999"/>
    <n v="286204877.29896003"/>
    <n v="243390493.02682006"/>
    <n v="276418493.85822004"/>
    <n v="235015541.95325008"/>
    <n v="846304.01804999996"/>
    <n v="998524.39049000002"/>
    <n v="267093.05953999993"/>
    <n v="251184.75432000001"/>
    <n v="26670.18806"/>
    <n v="30905.720710000001"/>
    <n v="2.7488835990171987"/>
    <n v="3.0588869066094073"/>
    <n v="-7279.819489999998"/>
    <n v="-23.834086575060752"/>
    <n v="87.228152638680726"/>
    <n v="98.828731828011144"/>
    <n v="1.8664529393793841"/>
    <n v="2.3728010383261928"/>
    <n v="8.1284122652107351E-3"/>
    <n v="8.4161924281131763E-3"/>
    <n v="1.2549270704930237E-2"/>
    <n v="1.2996473163496497E-2"/>
    <m/>
    <m/>
    <m/>
    <n v="0"/>
    <m/>
    <n v="0"/>
    <m/>
    <n v="0"/>
    <m/>
    <n v="106.69648785239612"/>
    <n v="108.6213658727097"/>
    <n v="40.026057699961783"/>
    <n v="9.4609644269755417"/>
    <n v="93.43375547752288"/>
    <n v="0.47383142141748102"/>
    <n v="61.540614119560964"/>
    <n v="31.965575363798209"/>
    <s v="Medianas"/>
    <n v="2024"/>
    <n v="1"/>
    <d v="2025-05-07T00:00:00"/>
    <x v="3"/>
    <x v="8"/>
  </r>
  <r>
    <n v="2025"/>
    <n v="3"/>
    <n v="13"/>
    <x v="37"/>
    <s v="AP Gpo y Col"/>
    <n v="13"/>
    <s v="3fdba35f04dc8c462986c992bcf875546257113072a909c162f7e470e581e278"/>
    <s v="5ee0b1f3d4f170289262539d5c2c0d24e2fb46189fbbd99a0a6b6a68b9dfe06a"/>
    <x v="19"/>
    <n v="58386.603369999997"/>
    <n v="122620.36559999999"/>
    <n v="132465.226"/>
    <n v="194451.91512999998"/>
    <n v="17383.068639999998"/>
    <n v="18490.48665000001"/>
    <n v="118293.36677000002"/>
    <n v="48640.65909999999"/>
    <n v="35327673.869999997"/>
    <n v="32941908.920000002"/>
    <n v="139.161"/>
    <n v="134.065"/>
    <n v="0"/>
    <n v="0"/>
    <n v="17383.068640000001"/>
    <n v="18419.974839999999"/>
    <n v="50161.451409999994"/>
    <n v="76783.118019999994"/>
    <n v="0"/>
    <n v="0"/>
    <n v="0"/>
    <n v="0"/>
    <n v="0"/>
    <n v="0"/>
    <s v="AP Gpo y Col"/>
    <s v="Accidentes y Enfermedades"/>
    <s v="Accidentes Personales"/>
    <x v="3"/>
    <x v="2"/>
    <n v="380253.94800999999"/>
    <n v="509825.93995999999"/>
    <n v="286204877.29896003"/>
    <n v="243390493.02682006"/>
    <n v="276418493.85822004"/>
    <n v="235015541.95325008"/>
    <n v="846304.01804999996"/>
    <n v="998524.39049000002"/>
    <n v="267093.05953999993"/>
    <n v="251184.75432000001"/>
    <n v="209658.65693"/>
    <n v="282116.95376999996"/>
    <n v="6.8990105357801212"/>
    <n v="12.280157276862031"/>
    <n v="-64233.762229999993"/>
    <n v="-52.384252742759728"/>
    <n v="27.848410471070551"/>
    <n v="43.464373183317463"/>
    <n v="15.354634363576558"/>
    <n v="24.051417550393879"/>
    <n v="2.0400282455358475E-2"/>
    <n v="2.1122538711157119E-2"/>
    <n v="5.0380096640211834E-2"/>
    <n v="5.2175428306095589E-2"/>
    <m/>
    <m/>
    <m/>
    <n v="0"/>
    <m/>
    <n v="0"/>
    <m/>
    <n v="0"/>
    <m/>
    <n v="-5.9891231148316511"/>
    <n v="29.772358103865493"/>
    <n v="15.079458097782746"/>
    <n v="6.5082442314068079"/>
    <n v="-5.6292487313733925"/>
    <n v="-34.671249744072327"/>
    <n v="34.65423776899442"/>
    <n v="23.989615575655677"/>
    <s v="Grandes"/>
    <n v="2024"/>
    <n v="1"/>
    <d v="2025-05-07T00:00:00"/>
    <x v="3"/>
    <x v="19"/>
  </r>
  <r>
    <n v="2025"/>
    <n v="3"/>
    <n v="39"/>
    <x v="20"/>
    <s v="AP Gpo y Col"/>
    <n v="27"/>
    <s v="670671cd97404156226e507973f2ab8330d3022ca96e0c93bdbdb320c41adcaf"/>
    <s v="5ee0b1f3d4f170289262539d5c2c0d24e2fb46189fbbd99a0a6b6a68b9dfe06a"/>
    <x v="1"/>
    <n v="125044.29015999999"/>
    <n v="120898.64992"/>
    <n v="529926.54628999997"/>
    <n v="416952.59970999998"/>
    <n v="21536.045469999994"/>
    <n v="29542.408859999996"/>
    <n v="74367.091359999962"/>
    <n v="36337.682509999977"/>
    <n v="35327673.869999997"/>
    <n v="32941908.920000002"/>
    <n v="139.161"/>
    <n v="134.065"/>
    <n v="-8586.9590500000013"/>
    <n v="5942.5225799999998"/>
    <n v="6666.0212699999993"/>
    <n v="18315.233359999998"/>
    <n v="59272.799009999995"/>
    <n v="51030.714930000002"/>
    <n v="0"/>
    <n v="0"/>
    <n v="0"/>
    <n v="0"/>
    <n v="0"/>
    <n v="0"/>
    <s v="AP Gpo y Col"/>
    <s v="Accidentes y Enfermedades"/>
    <s v="Accidentes Personales"/>
    <x v="3"/>
    <x v="2"/>
    <n v="9815016.0217700005"/>
    <n v="7956382.9574300004"/>
    <n v="286204877.29896003"/>
    <n v="243390493.02682006"/>
    <n v="276418493.85822004"/>
    <n v="235015541.95325008"/>
    <n v="846304.01804999996"/>
    <n v="998524.39049000002"/>
    <n v="267093.05953999993"/>
    <n v="251184.75432000001"/>
    <n v="481480.60433"/>
    <n v="387936.33411"/>
    <n v="14.775339298059711"/>
    <n v="12.107731275414526"/>
    <n v="4145.6402399999934"/>
    <n v="3.4290211203708232"/>
    <n v="25.970784500032817"/>
    <n v="31.164559565518545"/>
    <n v="1.2740100462663331"/>
    <n v="1.5195177327041531"/>
    <n v="4.3690481916345156E-2"/>
    <n v="4.5237309709146099E-2"/>
    <n v="4.9672708418679996E-2"/>
    <n v="5.1442831786865179E-2"/>
    <m/>
    <m/>
    <m/>
    <n v="0"/>
    <m/>
    <n v="0"/>
    <m/>
    <n v="0"/>
    <m/>
    <n v="-27.101254430340326"/>
    <n v="17.222733994845843"/>
    <n v="24.435681357524292"/>
    <n v="8.0631243309318386"/>
    <n v="-63.603951208405462"/>
    <n v="16.151222045989066"/>
    <n v="11.246341292023962"/>
    <n v="35.890607029753404"/>
    <s v="Grandes"/>
    <n v="2024"/>
    <n v="1"/>
    <d v="2025-05-07T00:00:00"/>
    <x v="3"/>
    <x v="1"/>
  </r>
  <r>
    <n v="2025"/>
    <n v="3"/>
    <n v="201.1"/>
    <x v="67"/>
    <s v="AP Gpo y Col"/>
    <n v="201.1"/>
    <m/>
    <m/>
    <x v="74"/>
    <n v="846304.01804999984"/>
    <n v="998524.39049000014"/>
    <n v="2737359.2274300009"/>
    <n v="2751732.0557799991"/>
    <n v="267093.05953999999"/>
    <n v="251184.75431999998"/>
    <n v="1211658.9708300002"/>
    <n v="980664.30112999957"/>
    <n v="0"/>
    <n v="0"/>
    <n v="0"/>
    <n v="0"/>
    <n v="-5331.4893500000017"/>
    <n v="8395.3924599999991"/>
    <n v="187299.57178"/>
    <n v="207347.58828"/>
    <n v="525570.01557000005"/>
    <n v="601784.11319000018"/>
    <n v="0"/>
    <n v="0"/>
    <n v="0"/>
    <n v="0"/>
    <n v="0"/>
    <n v="0"/>
    <s v="AP Gpo y Col"/>
    <s v="Accidentes y Enfermedades"/>
    <s v="Accidentes Personales"/>
    <x v="3"/>
    <x v="2"/>
    <n v="236387340.59361994"/>
    <n v="199417091.93956"/>
    <n v="286204877.29896003"/>
    <n v="243390493.02682006"/>
    <n v="276418493.85822004"/>
    <n v="235015541.95325008"/>
    <n v="846304.01804999996"/>
    <n v="998524.39049000002"/>
    <n v="267093.05953999993"/>
    <n v="251184.75432000001"/>
    <n v="52020645.798129998"/>
    <n v="46654290.30652"/>
    <n v="99.999999999999986"/>
    <n v="100.00000000000003"/>
    <n v="-152220.3724400003"/>
    <n v="-15.244532220720419"/>
    <n v="1.6268618066260572"/>
    <n v="2.1402627366736624"/>
    <n v="0.35801579556872493"/>
    <n v="0.50072156843638871"/>
    <n v="0.29569867083920409"/>
    <n v="0.30616765406589769"/>
    <n v="0.41025611891092606"/>
    <n v="0.42487589637311279"/>
    <m/>
    <m/>
    <m/>
    <n v="0"/>
    <m/>
    <n v="0"/>
    <m/>
    <n v="0"/>
    <m/>
    <n v="6.3333084299110887"/>
    <n v="31.559942271740471"/>
    <n v="25.155595267606586"/>
    <n v="100.00000000000003"/>
    <n v="-9.6687965682665027"/>
    <n v="-12.664690866629314"/>
    <n v="35.637415802129944"/>
    <n v="34.455477260918407"/>
    <m/>
    <n v="2024"/>
    <n v="1"/>
    <d v="2025-05-07T00:00:00"/>
    <x v="3"/>
    <x v="74"/>
  </r>
  <r>
    <n v="2025"/>
    <n v="3"/>
    <n v="74"/>
    <x v="6"/>
    <s v="AP Gpo y Col"/>
    <n v="46"/>
    <s v="25fc0e7096fc653718202dc30b0c580b8ab87eac11a700cba03a7c021bc35b0c"/>
    <s v="5ee0b1f3d4f170289262539d5c2c0d24e2fb46189fbbd99a0a6b6a68b9dfe06a"/>
    <x v="15"/>
    <n v="0"/>
    <n v="0"/>
    <n v="0"/>
    <n v="0"/>
    <n v="-1.15177"/>
    <n v="-1.9316600000000002"/>
    <n v="-0.88895999999999975"/>
    <n v="-1.7703"/>
    <n v="0"/>
    <n v="0"/>
    <n v="0"/>
    <n v="0"/>
    <n v="0"/>
    <n v="0"/>
    <n v="-12.636329999999999"/>
    <n v="-6.2213700000000003"/>
    <n v="0"/>
    <n v="0"/>
    <n v="0"/>
    <n v="0"/>
    <n v="0"/>
    <n v="0"/>
    <n v="0"/>
    <n v="0"/>
    <s v="AP Gpo y Col"/>
    <s v="Accidentes y Enfermedades"/>
    <s v="Accidentes Personales"/>
    <x v="3"/>
    <x v="2"/>
    <n v="8503254.3343199994"/>
    <n v="1149390.6832699999"/>
    <n v="286204877.29896003"/>
    <n v="243390493.02682006"/>
    <n v="276418493.85822004"/>
    <n v="235015541.95325008"/>
    <n v="846304.01804999996"/>
    <n v="998524.39049000002"/>
    <n v="267093.05953999993"/>
    <n v="251184.75432000001"/>
    <n v="0"/>
    <n v="0"/>
    <m/>
    <m/>
    <m/>
    <m/>
    <m/>
    <m/>
    <m/>
    <m/>
    <m/>
    <m/>
    <m/>
    <m/>
    <m/>
    <m/>
    <m/>
    <n v="0"/>
    <m/>
    <n v="0"/>
    <m/>
    <n v="0"/>
    <m/>
    <n v="-40.374082395452625"/>
    <m/>
    <m/>
    <n v="-4.3122423397434274E-4"/>
    <n v="103.11169404809549"/>
    <m/>
    <m/>
    <m/>
    <s v="Resto"/>
    <n v="2024"/>
    <n v="1"/>
    <d v="2025-05-07T00:00:00"/>
    <x v="3"/>
    <x v="15"/>
  </r>
  <r>
    <n v="2025"/>
    <n v="3"/>
    <n v="718"/>
    <x v="55"/>
    <s v="AP Gpo y Col"/>
    <n v="281"/>
    <s v="71a1c003a2b855d85582c8f6c7648c49d3fe836408a7e1b5d9b222448acb3c1b"/>
    <s v="5ee0b1f3d4f170289262539d5c2c0d24e2fb46189fbbd99a0a6b6a68b9dfe06a"/>
    <x v="20"/>
    <n v="1921.9777099999999"/>
    <n v="0"/>
    <n v="9666.9998799999994"/>
    <n v="0"/>
    <n v="2990.7404699999993"/>
    <n v="0"/>
    <n v="4765.2255700000005"/>
    <n v="0"/>
    <n v="35327673.869999997"/>
    <n v="32941908.920000002"/>
    <n v="139.161"/>
    <n v="134.065"/>
    <n v="0"/>
    <n v="0"/>
    <n v="1535.83899"/>
    <n v="0"/>
    <n v="1370.4447"/>
    <n v="0"/>
    <n v="0"/>
    <n v="0"/>
    <n v="0"/>
    <n v="0"/>
    <n v="0"/>
    <n v="0"/>
    <s v="AP Gpo y Col"/>
    <s v="Accidentes y Enfermedades"/>
    <s v="Accidentes Personales"/>
    <x v="3"/>
    <x v="2"/>
    <n v="12089.056859999999"/>
    <n v="4861.5922599999994"/>
    <n v="286204877.29896003"/>
    <n v="243390493.02682006"/>
    <n v="276418493.85822004"/>
    <n v="235015541.95325008"/>
    <n v="846304.01804999996"/>
    <n v="998524.39049000002"/>
    <n v="267093.05953999993"/>
    <n v="251184.75432000001"/>
    <n v="12089.056859999999"/>
    <n v="4861.5922599999994"/>
    <n v="0.22710251505463713"/>
    <m/>
    <m/>
    <m/>
    <n v="15.898491770349734"/>
    <m/>
    <n v="15.898491770349734"/>
    <m/>
    <n v="6.7153911845896548E-4"/>
    <n v="6.9531444266743465E-4"/>
    <m/>
    <m/>
    <m/>
    <m/>
    <m/>
    <n v="0"/>
    <m/>
    <n v="0"/>
    <m/>
    <n v="0"/>
    <m/>
    <m/>
    <n v="155.60744822581734"/>
    <m/>
    <n v="1.1197372463181152"/>
    <m/>
    <m/>
    <n v="112.06865844349647"/>
    <m/>
    <s v="Resto"/>
    <n v="2024"/>
    <n v="1"/>
    <d v="2025-05-07T00:00:00"/>
    <x v="3"/>
    <x v="20"/>
  </r>
  <r>
    <n v="2025"/>
    <n v="3"/>
    <n v="48"/>
    <x v="4"/>
    <s v="AP Gpo y Col"/>
    <n v="36"/>
    <s v="76a50887d8f1c2e9301755428990ad81479ee21c25b43215cf524541e0503269"/>
    <s v="5ee0b1f3d4f170289262539d5c2c0d24e2fb46189fbbd99a0a6b6a68b9dfe06a"/>
    <x v="29"/>
    <n v="11318.793599999999"/>
    <n v="12810.178109999999"/>
    <n v="92434.316830000011"/>
    <n v="111983.53030999999"/>
    <n v="7720.1666999999989"/>
    <n v="24486.610189999999"/>
    <n v="64514.531009999999"/>
    <n v="79639.077329999971"/>
    <n v="35327673.869999997"/>
    <n v="32941908.920000002"/>
    <n v="139.161"/>
    <n v="134.065"/>
    <n v="0"/>
    <n v="0"/>
    <n v="7720.1666999999998"/>
    <n v="24486.610190000003"/>
    <n v="16879.737870000001"/>
    <n v="18264.692309999999"/>
    <n v="0"/>
    <n v="0"/>
    <n v="0"/>
    <n v="0"/>
    <n v="0"/>
    <n v="0"/>
    <s v="AP Gpo y Col"/>
    <s v="Accidentes y Enfermedades"/>
    <s v="Accidentes Personales"/>
    <x v="3"/>
    <x v="2"/>
    <n v="18106734.740540002"/>
    <n v="16982442.389800001"/>
    <n v="286204877.29896003"/>
    <n v="243390493.02682006"/>
    <n v="276418493.85822004"/>
    <n v="235015541.95325008"/>
    <n v="846304.01804999996"/>
    <n v="998524.39049000002"/>
    <n v="267093.05953999993"/>
    <n v="251184.75432000001"/>
    <n v="8675699.8224100005"/>
    <n v="8571560.5242299996"/>
    <n v="1.3374382442470314"/>
    <n v="1.2829108865046086"/>
    <n v="-1491.3845099999999"/>
    <n v="-11.642184028930725"/>
    <n v="0.13046548211318568"/>
    <n v="0.14944977724637559"/>
    <n v="6.2511511667853792E-2"/>
    <n v="7.5431894988756451E-2"/>
    <n v="3.9547871115336612E-3"/>
    <n v="4.0948032969912677E-3"/>
    <n v="5.2632204120595626E-3"/>
    <n v="5.4507791287047016E-3"/>
    <m/>
    <m/>
    <m/>
    <n v="0"/>
    <m/>
    <n v="0"/>
    <m/>
    <n v="0"/>
    <m/>
    <n v="-68.471884674536085"/>
    <n v="68.206621419441731"/>
    <n v="191.14964663047922"/>
    <n v="2.8904407749478884"/>
    <n v="-68.471884674536085"/>
    <n v="-7.5826869486420474"/>
    <n v="45.736294955864736"/>
    <n v="134.06527618641283"/>
    <s v="Resto"/>
    <n v="2024"/>
    <n v="1"/>
    <d v="2025-05-07T00:00:00"/>
    <x v="3"/>
    <x v="29"/>
  </r>
  <r>
    <n v="2025"/>
    <n v="3"/>
    <n v="3"/>
    <x v="7"/>
    <s v="AP Gpo y Col"/>
    <n v="3"/>
    <s v="4e07408562bedb8b60ce05c1decfe3ad16b72230967de01f640b7e4729b49fce"/>
    <s v="5ee0b1f3d4f170289262539d5c2c0d24e2fb46189fbbd99a0a6b6a68b9dfe06a"/>
    <x v="15"/>
    <n v="0"/>
    <n v="0"/>
    <n v="27.882560000000002"/>
    <n v="28.21687"/>
    <n v="-8.4481000000000002"/>
    <n v="1.3220000000000001"/>
    <n v="-15.80142"/>
    <n v="153.18759000000003"/>
    <n v="35327673.869999997"/>
    <n v="32941908.920000002"/>
    <n v="139.161"/>
    <n v="134.065"/>
    <n v="0"/>
    <n v="0"/>
    <n v="-8.4481000000000002"/>
    <n v="1.3220000000000001"/>
    <n v="3.1527699999999999"/>
    <n v="5.06724"/>
    <n v="0"/>
    <n v="0"/>
    <n v="0"/>
    <n v="0"/>
    <n v="0"/>
    <n v="0"/>
    <s v="AP Gpo y Col"/>
    <s v="Accidentes y Enfermedades"/>
    <s v="Accidentes Personales"/>
    <x v="3"/>
    <x v="2"/>
    <n v="7215896.8496199995"/>
    <n v="5461228.9250799995"/>
    <n v="286204877.29896003"/>
    <n v="243390493.02682006"/>
    <n v="276418493.85822004"/>
    <n v="235015541.95325008"/>
    <n v="846304.01804999996"/>
    <n v="998524.39049000002"/>
    <n v="267093.05953999993"/>
    <n v="251184.75432000001"/>
    <n v="642155.36180999991"/>
    <n v="806558.73800999997"/>
    <m/>
    <m/>
    <m/>
    <m/>
    <m/>
    <m/>
    <m/>
    <m/>
    <m/>
    <m/>
    <m/>
    <m/>
    <m/>
    <m/>
    <m/>
    <n v="0"/>
    <m/>
    <n v="0"/>
    <m/>
    <n v="0"/>
    <m/>
    <n v="-739.03933434190617"/>
    <m/>
    <m/>
    <n v="-3.1629799795433512E-3"/>
    <n v="-739.03933434190617"/>
    <n v="-37.781316850987913"/>
    <n v="-267.95801787000005"/>
    <n v="26.089153069521082"/>
    <s v="Resto"/>
    <n v="2024"/>
    <n v="1"/>
    <d v="2025-05-07T00:00:00"/>
    <x v="3"/>
    <x v="15"/>
  </r>
  <r>
    <n v="2025"/>
    <n v="3"/>
    <n v="41"/>
    <x v="38"/>
    <s v="AP Gpo y Col"/>
    <n v="29"/>
    <s v="35135aaa6cc23891b40cb3f378c53a17a1127210ce60e125ccf03efcfdaec458"/>
    <s v="5ee0b1f3d4f170289262539d5c2c0d24e2fb46189fbbd99a0a6b6a68b9dfe06a"/>
    <x v="10"/>
    <n v="18308.1116"/>
    <n v="9831.9392699999989"/>
    <n v="108945.97971999999"/>
    <n v="85666.575560000012"/>
    <n v="16029.510620000001"/>
    <n v="17677.987379999991"/>
    <n v="50827.073610000007"/>
    <n v="52854.181089999998"/>
    <n v="35327673.869999997"/>
    <n v="32941908.920000002"/>
    <n v="139.161"/>
    <n v="134.065"/>
    <n v="0"/>
    <n v="0"/>
    <n v="15973.297909999999"/>
    <n v="17677.987379999999"/>
    <n v="22963.76124"/>
    <n v="17466.294469999997"/>
    <n v="0"/>
    <n v="0"/>
    <n v="0"/>
    <n v="0"/>
    <n v="0"/>
    <n v="0"/>
    <s v="AP Gpo y Col"/>
    <s v="Accidentes y Enfermedades"/>
    <s v="Accidentes Personales"/>
    <x v="3"/>
    <x v="2"/>
    <n v="7965231.1104300003"/>
    <n v="6566357.3494999995"/>
    <n v="286204877.29896003"/>
    <n v="243390493.02682006"/>
    <n v="276418493.85822004"/>
    <n v="235015541.95325008"/>
    <n v="846304.01804999996"/>
    <n v="998524.39049000002"/>
    <n v="267093.05953999993"/>
    <n v="251184.75432000001"/>
    <n v="1797171.7203599999"/>
    <n v="1459585.18502"/>
    <n v="2.1633019824464963"/>
    <n v="0.98464688130204103"/>
    <n v="8476.1723300000012"/>
    <n v="86.210584679496321"/>
    <n v="1.0187179885254714"/>
    <n v="0.6736118844523129"/>
    <n v="0.22985035018038094"/>
    <n v="0.14973201649996493"/>
    <n v="6.3968552083324415E-3"/>
    <n v="6.6233309300174964E-3"/>
    <n v="4.039574080207226E-3"/>
    <n v="4.1835272630419452E-3"/>
    <m/>
    <m/>
    <m/>
    <n v="0"/>
    <m/>
    <n v="0"/>
    <m/>
    <n v="0"/>
    <m/>
    <n v="-9.3250250979644669"/>
    <n v="87.554145234727542"/>
    <n v="179.80163317261818"/>
    <n v="6.0014702918925593"/>
    <n v="-9.6430064879930892"/>
    <n v="31.474717086915138"/>
    <n v="69.558717942845149"/>
    <n v="101.21200813580467"/>
    <s v="Medianas"/>
    <n v="2024"/>
    <n v="1"/>
    <d v="2025-05-07T00:00:00"/>
    <x v="3"/>
    <x v="10"/>
  </r>
  <r>
    <n v="2025"/>
    <n v="3"/>
    <n v="50"/>
    <x v="15"/>
    <s v="AP Gpo y Col"/>
    <n v="38"/>
    <s v="aea92132c4cbeb263e6ac2bf6c183b5d81737f179f21efdc5863739672f0f470"/>
    <s v="5ee0b1f3d4f170289262539d5c2c0d24e2fb46189fbbd99a0a6b6a68b9dfe06a"/>
    <x v="24"/>
    <n v="38415.79335"/>
    <n v="41933.762419999999"/>
    <n v="348821.82090000005"/>
    <n v="282587.17115999997"/>
    <n v="7063.4162500000002"/>
    <n v="8562.970659999999"/>
    <n v="13030.19673"/>
    <n v="-22870.014920000001"/>
    <n v="35327673.869999997"/>
    <n v="32941908.920000002"/>
    <n v="139.161"/>
    <n v="134.065"/>
    <n v="0"/>
    <n v="0"/>
    <n v="7063.4162500000002"/>
    <n v="8562.9706600000009"/>
    <n v="47482.965549999994"/>
    <n v="44083.785499999998"/>
    <n v="0"/>
    <n v="0"/>
    <n v="0"/>
    <n v="0"/>
    <n v="0"/>
    <n v="0"/>
    <s v="AP Gpo y Col"/>
    <s v="Accidentes y Enfermedades"/>
    <s v="Accidentes Personales"/>
    <x v="3"/>
    <x v="2"/>
    <n v="13959565.0382"/>
    <n v="12741554.66168"/>
    <n v="286204877.29896003"/>
    <n v="243390493.02682006"/>
    <n v="276418493.85822004"/>
    <n v="235015541.95325008"/>
    <n v="846304.01804999996"/>
    <n v="998524.39049000002"/>
    <n v="267093.05953999993"/>
    <n v="251184.75432000001"/>
    <n v="228699.77000999998"/>
    <n v="211045.21218999999"/>
    <n v="4.539242698919856"/>
    <n v="4.199573172110707"/>
    <n v="-3517.9690699999992"/>
    <n v="-8.3893475495109175"/>
    <n v="16.797477911027308"/>
    <n v="19.869563485878956"/>
    <n v="0.27519334051509586"/>
    <n v="0.3291102501495759"/>
    <n v="1.3422480326871631E-2"/>
    <n v="1.3897692883640464E-2"/>
    <n v="1.7229005906725849E-2"/>
    <n v="1.7842974158850129E-2"/>
    <m/>
    <m/>
    <m/>
    <n v="0"/>
    <m/>
    <n v="0"/>
    <m/>
    <n v="0"/>
    <m/>
    <n v="-17.512081607435981"/>
    <n v="18.386750953302908"/>
    <n v="20.420229823966267"/>
    <n v="2.6445525249382906"/>
    <n v="-17.512081607435992"/>
    <n v="7.7107263168223028"/>
    <n v="14.875684718053591"/>
    <n v="19.424308876559618"/>
    <s v="Medianas"/>
    <n v="2024"/>
    <n v="1"/>
    <d v="2025-05-07T00:00:00"/>
    <x v="3"/>
    <x v="24"/>
  </r>
  <r>
    <n v="2025"/>
    <n v="3"/>
    <n v="98"/>
    <x v="60"/>
    <s v="AP Gpo y Col"/>
    <n v="205"/>
    <s v="f8809aff4d69bece79dabe35be0c708b890d7eafb841f121330667b77d2e2590"/>
    <s v="5ee0b1f3d4f170289262539d5c2c0d24e2fb46189fbbd99a0a6b6a68b9dfe06a"/>
    <x v="13"/>
    <n v="239924.10875000001"/>
    <n v="306939.14421"/>
    <n v="237175.98727000004"/>
    <n v="309911.13795"/>
    <n v="51719.304510000009"/>
    <n v="36265.728600000002"/>
    <n v="253877.49710000001"/>
    <n v="186136.32629"/>
    <n v="35327673.869999997"/>
    <n v="32941908.920000002"/>
    <n v="139.161"/>
    <n v="134.065"/>
    <n v="0"/>
    <n v="0"/>
    <n v="3966.3573199999996"/>
    <n v="15310.19161"/>
    <n v="1311.76458"/>
    <n v="20939.731609999999"/>
    <n v="0"/>
    <n v="0"/>
    <n v="0"/>
    <n v="0"/>
    <n v="0"/>
    <n v="0"/>
    <s v="AP Gpo y Col"/>
    <s v="Accidentes y Enfermedades"/>
    <s v="Accidentes Personales"/>
    <x v="3"/>
    <x v="2"/>
    <n v="977558.00120000006"/>
    <n v="1111095.3272299999"/>
    <n v="286204877.29896003"/>
    <n v="243390493.02682006"/>
    <n v="276418493.85822004"/>
    <n v="235015541.95325008"/>
    <n v="846304.01804999996"/>
    <n v="998524.39049000002"/>
    <n v="267093.05953999993"/>
    <n v="251184.75432000001"/>
    <n v="278759.75148000004"/>
    <n v="342680.88101999997"/>
    <n v="28.349636021204049"/>
    <n v="30.739273585433157"/>
    <n v="-67015.035459999985"/>
    <n v="-21.833329741139174"/>
    <n v="86.068418226156169"/>
    <n v="89.56996471363864"/>
    <n v="24.543209554367259"/>
    <n v="27.624915404442408"/>
    <n v="8.3829496902452616E-2"/>
    <n v="8.6797415542341147E-2"/>
    <n v="0.12610975079300951"/>
    <n v="0.13060376418469258"/>
    <m/>
    <m/>
    <m/>
    <n v="0"/>
    <m/>
    <n v="0"/>
    <m/>
    <n v="0"/>
    <m/>
    <n v="42.612065182663962"/>
    <n v="21.55652667814693"/>
    <n v="11.815283024047238"/>
    <n v="19.363777029277134"/>
    <n v="-74.093352839494614"/>
    <n v="-93.735523432527884"/>
    <n v="302.36807583263146"/>
    <n v="73.115510242206014"/>
    <s v="Grandes"/>
    <n v="2024"/>
    <n v="1"/>
    <d v="2025-05-07T00:00:00"/>
    <x v="3"/>
    <x v="13"/>
  </r>
  <r>
    <n v="2025"/>
    <n v="3"/>
    <n v="43"/>
    <x v="26"/>
    <s v="AP Gpo y Col"/>
    <n v="31"/>
    <s v="eb1e33e8a81b697b75855af6bfcdbcbf7cbbde9f94962ceaec1ed8af21f5a50f"/>
    <s v="5ee0b1f3d4f170289262539d5c2c0d24e2fb46189fbbd99a0a6b6a68b9dfe06a"/>
    <x v="3"/>
    <n v="39818.586940000001"/>
    <n v="49663.545030000001"/>
    <n v="154877.39966"/>
    <n v="211240.77235000001"/>
    <n v="17221.026510000003"/>
    <n v="10758.031930000001"/>
    <n v="79325.34964"/>
    <n v="64309.51139"/>
    <n v="35327673.869999997"/>
    <n v="32941908.920000002"/>
    <n v="139.161"/>
    <n v="134.065"/>
    <n v="3255.1399900000001"/>
    <n v="3060.8278300000002"/>
    <n v="17221.026510000003"/>
    <n v="10758.031929999999"/>
    <n v="42555.074999999997"/>
    <n v="75836.800220000005"/>
    <n v="0"/>
    <n v="0"/>
    <n v="0"/>
    <n v="0"/>
    <n v="0"/>
    <n v="0"/>
    <s v="AP Gpo y Col"/>
    <s v="Accidentes y Enfermedades"/>
    <s v="Accidentes Personales"/>
    <x v="3"/>
    <x v="2"/>
    <n v="33699803.03413"/>
    <n v="29454782.112069998"/>
    <n v="286204877.29896003"/>
    <n v="243390493.02682006"/>
    <n v="276418493.85822004"/>
    <n v="235015541.95325008"/>
    <n v="846304.01804999996"/>
    <n v="998524.39049000002"/>
    <n v="267093.05953999993"/>
    <n v="251184.75432000001"/>
    <n v="13564625.407979999"/>
    <n v="12989393.407099999"/>
    <n v="4.704997978356225"/>
    <n v="4.9736937327719053"/>
    <n v="-9844.9580900000001"/>
    <n v="-19.823309198030479"/>
    <n v="0.2935472653492881"/>
    <n v="0.38233921687870287"/>
    <n v="0.11815673492118962"/>
    <n v="0.16860944630667918"/>
    <n v="1.3912616485010784E-2"/>
    <n v="1.4405181934181169E-2"/>
    <n v="2.0404882874585983E-2"/>
    <n v="2.1132025829967965E-2"/>
    <m/>
    <m/>
    <m/>
    <n v="0"/>
    <m/>
    <n v="0"/>
    <m/>
    <n v="0"/>
    <m/>
    <n v="60.075993658070523"/>
    <n v="43.248713310568334"/>
    <n v="21.661828456872044"/>
    <n v="6.4475754404322059"/>
    <n v="60.075993658070544"/>
    <n v="-43.885982957417568"/>
    <n v="40.467621100421056"/>
    <n v="14.185767198499027"/>
    <s v="Medianas"/>
    <n v="2024"/>
    <n v="1"/>
    <d v="2025-05-07T00:00:00"/>
    <x v="3"/>
    <x v="3"/>
  </r>
  <r>
    <n v="2025"/>
    <n v="3"/>
    <n v="119"/>
    <x v="45"/>
    <s v="AP Gpo y Col"/>
    <n v="217"/>
    <s v="16badfc6202cb3f8889e0f2779b19218af4cbb736e56acadce8148aba9a7a9f8"/>
    <s v="5ee0b1f3d4f170289262539d5c2c0d24e2fb46189fbbd99a0a6b6a68b9dfe06a"/>
    <x v="12"/>
    <n v="13022.267400000001"/>
    <n v="19250.127899999999"/>
    <n v="57392.88927"/>
    <n v="64973.846029999993"/>
    <n v="8446.6474999999991"/>
    <n v="6801.6240100000005"/>
    <n v="46134.120289999999"/>
    <n v="41449.364090000003"/>
    <n v="35327673.869999997"/>
    <n v="32941908.920000002"/>
    <n v="139.161"/>
    <n v="134.065"/>
    <n v="0"/>
    <n v="0"/>
    <n v="6151.4597300000005"/>
    <n v="2747.3733700000003"/>
    <n v="10903.48558"/>
    <n v="16549.543750000001"/>
    <n v="0"/>
    <n v="0"/>
    <n v="0"/>
    <n v="0"/>
    <n v="0"/>
    <n v="0"/>
    <s v="AP Gpo y Col"/>
    <s v="Accidentes y Enfermedades"/>
    <s v="Accidentes Personales"/>
    <x v="3"/>
    <x v="2"/>
    <n v="490022.74757999997"/>
    <n v="531338.51546000002"/>
    <n v="286204877.29896003"/>
    <n v="243390493.02682006"/>
    <n v="276418493.85822004"/>
    <n v="235015541.95325008"/>
    <n v="846304.01804999996"/>
    <n v="998524.39049000002"/>
    <n v="267093.05953999993"/>
    <n v="251184.75432000001"/>
    <n v="158595.98347000001"/>
    <n v="152483.86077999999"/>
    <n v="1.5387221521179921"/>
    <n v="1.9278575549419978"/>
    <n v="-6227.8604999999989"/>
    <n v="-32.352307124151622"/>
    <n v="8.2109692282738624"/>
    <n v="12.624370737683261"/>
    <n v="2.6574822218582854"/>
    <n v="3.6229498408061818"/>
    <n v="4.5499809517213002E-3"/>
    <n v="4.7110695157319511E-3"/>
    <n v="7.9091535830361128E-3"/>
    <n v="8.1910020673565866E-3"/>
    <m/>
    <m/>
    <m/>
    <n v="0"/>
    <m/>
    <n v="0"/>
    <m/>
    <n v="0"/>
    <m/>
    <n v="24.185745751035693"/>
    <n v="64.863109015869227"/>
    <n v="35.332876983118645"/>
    <n v="3.1624361615937189"/>
    <n v="123.90330332131012"/>
    <n v="-34.116095617439598"/>
    <n v="56.417369334476618"/>
    <n v="16.60090097649973"/>
    <s v="Medianas"/>
    <n v="2024"/>
    <n v="1"/>
    <d v="2025-05-07T00:00:00"/>
    <x v="3"/>
    <x v="12"/>
  </r>
  <r>
    <n v="2025"/>
    <n v="3"/>
    <n v="12"/>
    <x v="0"/>
    <s v="AP Gpo y Col"/>
    <n v="12"/>
    <s v="6b51d431df5d7f141cbececcf79edf3dd861c3b4069f0b11661a3eefacbba918"/>
    <s v="5ee0b1f3d4f170289262539d5c2c0d24e2fb46189fbbd99a0a6b6a68b9dfe06a"/>
    <x v="11"/>
    <n v="50096.478200000005"/>
    <n v="39255.971079999996"/>
    <n v="162366.50995000004"/>
    <n v="149763.00251999998"/>
    <n v="11438.294820000001"/>
    <n v="6245.3781499999986"/>
    <n v="52781.305860000015"/>
    <n v="59981.143469999995"/>
    <n v="35327673.869999997"/>
    <n v="32941908.920000002"/>
    <n v="139.161"/>
    <n v="134.065"/>
    <n v="0"/>
    <n v="0.24675999999999998"/>
    <n v="8147.55987"/>
    <n v="4159.4764300000006"/>
    <n v="27998.018359999998"/>
    <n v="23099.934679999998"/>
    <n v="0"/>
    <n v="0"/>
    <n v="0"/>
    <n v="0"/>
    <n v="0"/>
    <n v="0"/>
    <s v="AP Gpo y Col"/>
    <s v="Accidentes y Enfermedades"/>
    <s v="Accidentes Personales"/>
    <x v="3"/>
    <x v="2"/>
    <n v="2698569.0604299996"/>
    <n v="1911910.06005"/>
    <n v="286204877.29896003"/>
    <n v="243390493.02682006"/>
    <n v="276418493.85822004"/>
    <n v="235015541.95325008"/>
    <n v="846304.01804999996"/>
    <n v="998524.39049000002"/>
    <n v="267093.05953999993"/>
    <n v="251184.75432000001"/>
    <n v="74616.868889999998"/>
    <n v="66970.116030000005"/>
    <n v="5.9194423199631183"/>
    <n v="3.9313983167437847"/>
    <n v="10840.507120000009"/>
    <n v="27.614925377614718"/>
    <n v="67.138274421367257"/>
    <n v="58.617146582835325"/>
    <n v="1.8564089737254104"/>
    <n v="2.0532331462795579"/>
    <n v="1.750371226122429E-2"/>
    <n v="1.8123417684815034E-2"/>
    <n v="1.6128802153202525E-2"/>
    <n v="1.670356383826262E-2"/>
    <m/>
    <m/>
    <m/>
    <n v="0"/>
    <m/>
    <n v="0"/>
    <m/>
    <n v="0"/>
    <m/>
    <n v="83.148154447621451"/>
    <n v="22.832532806667434"/>
    <n v="15.909371181450338"/>
    <n v="4.2825129337690626"/>
    <n v="95.879457597984242"/>
    <n v="21.203885412891577"/>
    <n v="29.100487631796813"/>
    <n v="18.006442388779952"/>
    <s v="Grandes"/>
    <n v="2024"/>
    <n v="1"/>
    <d v="2025-05-07T00:00:00"/>
    <x v="3"/>
    <x v="11"/>
  </r>
  <r>
    <n v="2025"/>
    <n v="3"/>
    <n v="77"/>
    <x v="33"/>
    <s v="AP Gpo y Col"/>
    <n v="49"/>
    <s v="0e17daca5f3e175f448bacace3bc0da47d0655a74c8dd0dc497a3afbdad95f1f"/>
    <s v="5ee0b1f3d4f170289262539d5c2c0d24e2fb46189fbbd99a0a6b6a68b9dfe06a"/>
    <x v="25"/>
    <n v="68732.083549999996"/>
    <n v="74085.215230000002"/>
    <n v="70762.705879999994"/>
    <n v="75144.621200000009"/>
    <n v="142.36997"/>
    <n v="515.62400000000002"/>
    <n v="1796.25846"/>
    <n v="2528.7688899999998"/>
    <n v="35327673.869999997"/>
    <n v="32941908.920000002"/>
    <n v="139.161"/>
    <n v="134.065"/>
    <n v="0"/>
    <n v="0"/>
    <n v="142.36997"/>
    <n v="515.62400000000002"/>
    <n v="57569.248630000002"/>
    <n v="61904.318149999999"/>
    <n v="0"/>
    <n v="0"/>
    <n v="0"/>
    <n v="0"/>
    <n v="0"/>
    <n v="0"/>
    <s v="AP Gpo y Col"/>
    <s v="Accidentes y Enfermedades"/>
    <s v="Accidentes Personales"/>
    <x v="3"/>
    <x v="2"/>
    <n v="3770209.43444"/>
    <n v="2712146.0854199999"/>
    <n v="286204877.29896003"/>
    <n v="243390493.02682006"/>
    <n v="276418493.85822004"/>
    <n v="235015541.95325008"/>
    <n v="846304.01804999996"/>
    <n v="998524.39049000002"/>
    <n v="267093.05953999993"/>
    <n v="251184.75432000001"/>
    <n v="167500.76344000001"/>
    <n v="154674.75803999999"/>
    <n v="8.1214412414545905"/>
    <n v="7.4194697631416489"/>
    <n v="-5353.1316800000059"/>
    <n v="-7.2256409910952275"/>
    <n v="41.033892704984794"/>
    <n v="47.897417890798344"/>
    <n v="1.8230309149976693"/>
    <n v="2.7316085821581857"/>
    <n v="2.4014993803968186E-2"/>
    <n v="2.4865226125301843E-2"/>
    <n v="3.0438828694034605E-2"/>
    <n v="3.1523538662280144E-2"/>
    <m/>
    <m/>
    <m/>
    <n v="0"/>
    <m/>
    <n v="0"/>
    <m/>
    <n v="0"/>
    <m/>
    <n v="-72.388800754037831"/>
    <n v="0.20713757338147795"/>
    <n v="0.69598771954596916"/>
    <n v="5.3303507865459385E-2"/>
    <n v="-72.388800754037831"/>
    <n v="-7.0028548081180979"/>
    <n v="0.24730211595259444"/>
    <n v="0.83293704770415933"/>
    <s v="Grandes"/>
    <n v="2024"/>
    <n v="1"/>
    <d v="2025-05-07T00:00:00"/>
    <x v="3"/>
    <x v="25"/>
  </r>
  <r>
    <n v="2025"/>
    <n v="3"/>
    <n v="150.1"/>
    <x v="70"/>
    <s v="AP Gpo y Col"/>
    <n v="150.1"/>
    <m/>
    <m/>
    <x v="77"/>
    <n v="64862.759609999986"/>
    <n v="54913.995190000001"/>
    <n v="458620.66600999999"/>
    <n v="508584.94783999998"/>
    <n v="44096.679190000003"/>
    <n v="70876.373969999986"/>
    <n v="235985.04626999999"/>
    <n v="273770.16230999999"/>
    <n v="0"/>
    <n v="0"/>
    <n v="0"/>
    <n v="0"/>
    <n v="0"/>
    <n v="0"/>
    <n v="40405.644830000005"/>
    <n v="68646.045249999996"/>
    <n v="80485.839389999994"/>
    <n v="75875.131840000002"/>
    <n v="0"/>
    <n v="0"/>
    <n v="0"/>
    <n v="0"/>
    <n v="0"/>
    <n v="0"/>
    <s v="AP Gpo y Col"/>
    <s v="Accidentes y Enfermedades"/>
    <s v="Accidentes Personales"/>
    <x v="3"/>
    <x v="2"/>
    <n v="90978530.80953002"/>
    <n v="73082274.292610005"/>
    <n v="286204877.29896003"/>
    <n v="243390493.02682006"/>
    <n v="276418493.85822004"/>
    <n v="235015541.95325008"/>
    <n v="846304.01804999996"/>
    <n v="998524.39049000002"/>
    <n v="267093.05953999993"/>
    <n v="251184.75432000001"/>
    <n v="26113827.963739999"/>
    <n v="22876790.181099996"/>
    <n v="7.6642386455227571"/>
    <n v="5.4995146551254876"/>
    <n v="9948.764419999985"/>
    <n v="18.116992554589583"/>
    <n v="0.24838472436926631"/>
    <n v="0.24004239561268531"/>
    <n v="7.1294577998621184E-2"/>
    <n v="7.5139964815726656E-2"/>
    <n v="2.2663051804755419E-2"/>
    <n v="2.3465419663008961E-2"/>
    <n v="2.2562095383055421E-2"/>
    <n v="2.3366112187135114E-2"/>
    <m/>
    <m/>
    <m/>
    <n v="0"/>
    <m/>
    <n v="0"/>
    <m/>
    <n v="0"/>
    <m/>
    <n v="-37.78366933857972"/>
    <n v="67.984586926519768"/>
    <n v="129.06796113590144"/>
    <n v="16.509855877927098"/>
    <n v="-41.139151304568401"/>
    <n v="6.0767044988109031"/>
    <n v="50.202178589716276"/>
    <n v="90.47239007736529"/>
    <s v="Resto"/>
    <n v="2024"/>
    <n v="1"/>
    <d v="2025-05-07T00:00:00"/>
    <x v="3"/>
    <x v="77"/>
  </r>
  <r>
    <n v="2025"/>
    <n v="3"/>
    <n v="715"/>
    <x v="43"/>
    <s v="AP Gpo y Col"/>
    <n v="251"/>
    <s v="c75d3f1f5bcd6914d0331ce5ec17c0db8f2070a2d4285f8e3ff11c6ca19168ff"/>
    <s v="5ee0b1f3d4f170289262539d5c2c0d24e2fb46189fbbd99a0a6b6a68b9dfe06a"/>
    <x v="2"/>
    <n v="1.2"/>
    <n v="3.2300200000000001"/>
    <n v="2.2214799999999997"/>
    <n v="20.853959999999997"/>
    <n v="-0.11033"/>
    <n v="-0.32347000000000004"/>
    <n v="-0.79453000000000007"/>
    <n v="-0.88694000000000006"/>
    <n v="35327673.869999997"/>
    <n v="32941908.920000002"/>
    <n v="139.161"/>
    <n v="134.065"/>
    <n v="0"/>
    <n v="0"/>
    <n v="-0.11033"/>
    <n v="-0.32347000000000004"/>
    <n v="0.7369"/>
    <n v="2.7683299999999997"/>
    <n v="0"/>
    <n v="0"/>
    <n v="0"/>
    <n v="0"/>
    <n v="0"/>
    <n v="0"/>
    <s v="AP Gpo y Col"/>
    <s v="Accidentes y Enfermedades"/>
    <s v="Accidentes Personales"/>
    <x v="3"/>
    <x v="2"/>
    <n v="17150.0059"/>
    <n v="48021.339369999994"/>
    <n v="286204877.29896003"/>
    <n v="243390493.02682006"/>
    <n v="276418493.85822004"/>
    <n v="235015541.95325008"/>
    <n v="846304.01804999996"/>
    <n v="998524.39049000002"/>
    <n v="267093.05953999993"/>
    <n v="251184.75432000001"/>
    <n v="17150.0059"/>
    <n v="48021.339369999994"/>
    <n v="1.4179301697810249E-4"/>
    <n v="3.2347932917441819E-4"/>
    <n v="-2.0300200000000004"/>
    <n v="-62.848527253701228"/>
    <n v="6.9970821409455018E-3"/>
    <n v="6.726218057170363E-3"/>
    <n v="6.9970821409455018E-3"/>
    <n v="6.726218057170363E-3"/>
    <n v="4.1928006654705613E-7"/>
    <n v="4.3412435371111649E-7"/>
    <n v="1.3270937413500669E-6"/>
    <n v="1.3743856994115412E-6"/>
    <m/>
    <m/>
    <m/>
    <n v="0"/>
    <m/>
    <n v="0"/>
    <m/>
    <n v="0"/>
    <m/>
    <n v="-65.8917364825177"/>
    <n v="-9.1941666666666677"/>
    <n v="-10.014489074371058"/>
    <n v="-4.1307700091501985E-5"/>
    <n v="-65.8917364825177"/>
    <n v="-73.381063673767216"/>
    <n v="-14.972180757226216"/>
    <n v="-11.684661871958909"/>
    <s v="Resto"/>
    <n v="2024"/>
    <n v="1"/>
    <d v="2025-05-07T00:00:00"/>
    <x v="3"/>
    <x v="2"/>
  </r>
  <r>
    <n v="2025"/>
    <n v="3"/>
    <n v="9"/>
    <x v="29"/>
    <s v="AP Gpo y Col"/>
    <n v="9"/>
    <s v="19581e27de7ced00ff1ce50b2047e7a567c76b1cbaebabe5ef03f7c3017bb5b7"/>
    <s v="5ee0b1f3d4f170289262539d5c2c0d24e2fb46189fbbd99a0a6b6a68b9dfe06a"/>
    <x v="7"/>
    <n v="8477.7219700000005"/>
    <n v="4746.1702999999998"/>
    <n v="45381.516620000002"/>
    <n v="45921.036250000005"/>
    <n v="5417.2355799999996"/>
    <n v="8953.3117400000028"/>
    <n v="22223.910089999998"/>
    <n v="30269.679360000006"/>
    <n v="35327673.869999997"/>
    <n v="32941908.920000002"/>
    <n v="139.161"/>
    <n v="134.065"/>
    <n v="0"/>
    <n v="0"/>
    <n v="5417.2355800000005"/>
    <n v="8953.3117399999992"/>
    <n v="11805.563560000001"/>
    <n v="9745.7046300000002"/>
    <n v="0"/>
    <n v="0"/>
    <n v="0"/>
    <n v="0"/>
    <n v="0"/>
    <n v="0"/>
    <s v="AP Gpo y Col"/>
    <s v="Accidentes y Enfermedades"/>
    <s v="Accidentes Personales"/>
    <x v="3"/>
    <x v="2"/>
    <n v="975839.53787999996"/>
    <n v="808178.50085000007"/>
    <n v="286204877.29896003"/>
    <n v="243390493.02682006"/>
    <n v="276418493.85822004"/>
    <n v="235015541.95325008"/>
    <n v="846304.01804999996"/>
    <n v="998524.39049000002"/>
    <n v="267093.05953999993"/>
    <n v="251184.75432000001"/>
    <n v="12605.68218"/>
    <n v="9872.7468100000006"/>
    <n v="1.0017348126898689"/>
    <n v="0.47531841437252625"/>
    <n v="3731.5516700000007"/>
    <n v="78.622372020658446"/>
    <n v="67.253178756566115"/>
    <n v="48.073453025176889"/>
    <n v="0.86876188562904022"/>
    <n v="0.58726757702762755"/>
    <n v="2.9621165264575333E-3"/>
    <n v="3.0669879759739863E-3"/>
    <n v="1.9500228792736791E-3"/>
    <n v="2.019513373691737E-3"/>
    <m/>
    <m/>
    <m/>
    <n v="0"/>
    <m/>
    <n v="0"/>
    <m/>
    <n v="0"/>
    <m/>
    <n v="-39.494616770710167"/>
    <n v="63.899660771724967"/>
    <n v="188.64286728185888"/>
    <n v="2.0282202724884781"/>
    <n v="-39.494616770710131"/>
    <n v="21.136069768205168"/>
    <n v="45.887140859203505"/>
    <n v="91.86931145480446"/>
    <s v="Resto"/>
    <n v="2024"/>
    <n v="1"/>
    <d v="2025-05-07T00:00:00"/>
    <x v="3"/>
    <x v="7"/>
  </r>
  <r>
    <n v="2025"/>
    <n v="3"/>
    <n v="18"/>
    <x v="77"/>
    <s v="AP Gpo y Col"/>
    <n v="5"/>
    <s v="ef2d127de37b942baad06145e54b0c619a1f22327b2ebbcfbec78f5564afe39d"/>
    <s v="5ee0b1f3d4f170289262539d5c2c0d24e2fb46189fbbd99a0a6b6a68b9dfe06a"/>
    <x v="45"/>
    <n v="167.35415"/>
    <n v="1184.1458500000001"/>
    <n v="48652.604610000002"/>
    <n v="44426.756170000008"/>
    <n v="856.76790000000005"/>
    <n v="1050.0432000000001"/>
    <n v="2844.09465"/>
    <n v="2984.0463900000004"/>
    <n v="35327673.869999997"/>
    <n v="32941908.920000002"/>
    <n v="139.161"/>
    <n v="134.065"/>
    <n v="0"/>
    <n v="0"/>
    <n v="856.76790000000005"/>
    <n v="1050.0431999999998"/>
    <n v="3969.8455800000002"/>
    <n v="4448.5309800000005"/>
    <n v="0"/>
    <n v="0"/>
    <n v="0"/>
    <n v="0"/>
    <n v="0"/>
    <n v="0"/>
    <s v="AP Gpo y Col"/>
    <s v="Accidentes y Enfermedades"/>
    <s v="Accidentes Personales"/>
    <x v="3"/>
    <x v="2"/>
    <n v="5268679.1510399999"/>
    <n v="4323802.96117"/>
    <n v="286204877.29896003"/>
    <n v="243390493.02682006"/>
    <n v="276418493.85822004"/>
    <n v="235015541.95325008"/>
    <n v="846304.01804999996"/>
    <n v="998524.39049000002"/>
    <n v="267093.05953999993"/>
    <n v="251184.75432000001"/>
    <n v="232911.57709000001"/>
    <n v="225531.79812999998"/>
    <n v="1.9774708193588258E-2"/>
    <n v="0.11858957690747156"/>
    <n v="-1016.7917000000001"/>
    <n v="-85.867099901587295"/>
    <n v="7.1853083513891719E-2"/>
    <n v="0.52504607324482033"/>
    <n v="3.1763966869564541E-3"/>
    <n v="2.7386674661964153E-2"/>
    <n v="5.8473549290771682E-5"/>
    <n v="6.0543760174686036E-5"/>
    <n v="4.865209956534805E-4"/>
    <n v="5.0385852789070157E-4"/>
    <m/>
    <m/>
    <m/>
    <n v="0"/>
    <m/>
    <n v="0"/>
    <m/>
    <n v="0"/>
    <m/>
    <n v="-18.406414136104111"/>
    <n v="511.94900156345096"/>
    <n v="88.675157709668952"/>
    <n v="0.3207750517649412"/>
    <n v="-18.4064141361041"/>
    <n v="-10.760527512387929"/>
    <n v="21.581894880656794"/>
    <n v="23.604268571374536"/>
    <s v="Resto"/>
    <n v="2024"/>
    <n v="1"/>
    <d v="2025-05-07T00:00:00"/>
    <x v="3"/>
    <x v="45"/>
  </r>
  <r>
    <n v="2025"/>
    <n v="3"/>
    <n v="80"/>
    <x v="73"/>
    <s v="AP Gpo y Col"/>
    <n v="52"/>
    <s v="41cfc0d1f2d127b04555b7246d84019b4d27710a3f3aff6e7764375b1e06e05d"/>
    <s v="5ee0b1f3d4f170289262539d5c2c0d24e2fb46189fbbd99a0a6b6a68b9dfe06a"/>
    <x v="15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3"/>
    <x v="2"/>
    <n v="377875.53304000001"/>
    <n v="280605.04624"/>
    <n v="286204877.29896003"/>
    <n v="243390493.02682006"/>
    <n v="276418493.85822004"/>
    <n v="235015541.95325008"/>
    <n v="846304.01804999996"/>
    <n v="998524.39049000002"/>
    <n v="267093.05953999993"/>
    <n v="251184.75432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3"/>
    <x v="15"/>
  </r>
  <r>
    <n v="2025"/>
    <n v="3"/>
    <n v="112"/>
    <x v="44"/>
    <s v="AP Gpo y Col"/>
    <n v="231"/>
    <s v="138d9e809e386a7b800791d1f664f56d1c55f3d1ba411b950862729bc486c5ce"/>
    <s v="5ee0b1f3d4f170289262539d5c2c0d24e2fb46189fbbd99a0a6b6a68b9dfe06a"/>
    <x v="27"/>
    <n v="10720.61657"/>
    <n v="4096.0081700000001"/>
    <n v="28523.76182"/>
    <n v="22757.369710000003"/>
    <n v="1161.6499399999998"/>
    <n v="750.34144000000003"/>
    <n v="3513.1195699999994"/>
    <n v="1833.7836600000001"/>
    <n v="35327673.869999997"/>
    <n v="32941908.920000002"/>
    <n v="139.161"/>
    <n v="134.065"/>
    <n v="0"/>
    <n v="0"/>
    <n v="1161.64994"/>
    <n v="750.34143999999992"/>
    <n v="8811.4449399999994"/>
    <n v="4020.2818500000003"/>
    <n v="0"/>
    <n v="0"/>
    <n v="0"/>
    <n v="0"/>
    <n v="0"/>
    <n v="0"/>
    <s v="AP Gpo y Col"/>
    <s v="Accidentes y Enfermedades"/>
    <s v="Accidentes Personales"/>
    <x v="3"/>
    <x v="2"/>
    <n v="193321.77777000002"/>
    <n v="210617.18328999999"/>
    <n v="286204877.29896003"/>
    <n v="243390493.02682006"/>
    <n v="276418493.85822004"/>
    <n v="235015541.95325008"/>
    <n v="846304.01804999996"/>
    <n v="998524.39049000002"/>
    <n v="267093.05953999993"/>
    <n v="251184.75432000001"/>
    <n v="193321.77777000002"/>
    <n v="210617.18328999999"/>
    <n v="1.2667571394381141"/>
    <n v="0.41020612105328641"/>
    <n v="6624.6084000000001"/>
    <n v="161.73328091774778"/>
    <n v="5.5454779558020615"/>
    <n v="1.94476448028468"/>
    <n v="5.5454779558020615"/>
    <n v="1.94476448028468"/>
    <n v="3.7457840240792272E-3"/>
    <n v="3.8784006165299471E-3"/>
    <n v="1.6828957117682678E-3"/>
    <n v="1.7428669338025264E-3"/>
    <m/>
    <m/>
    <m/>
    <n v="0"/>
    <m/>
    <n v="0"/>
    <m/>
    <n v="0"/>
    <m/>
    <n v="54.816178085539271"/>
    <n v="10.835663531244078"/>
    <n v="18.318846273199696"/>
    <n v="0.43492329677178709"/>
    <n v="54.816178085539313"/>
    <n v="119.17480586591208"/>
    <n v="13.183421651159977"/>
    <n v="18.663901387908908"/>
    <s v="Resto"/>
    <n v="2024"/>
    <n v="1"/>
    <d v="2025-05-07T00:00:00"/>
    <x v="3"/>
    <x v="27"/>
  </r>
  <r>
    <n v="2025"/>
    <n v="3"/>
    <n v="38"/>
    <x v="42"/>
    <s v="AP Gpo y Col"/>
    <n v="26"/>
    <s v="5f9c4ab08cac7457e9111a30e4664920607ea2c115a1433d7be98e97e64244ca"/>
    <s v="5ee0b1f3d4f170289262539d5c2c0d24e2fb46189fbbd99a0a6b6a68b9dfe06a"/>
    <x v="4"/>
    <n v="26214.125050000002"/>
    <n v="27052.049300000002"/>
    <n v="49401.131099999999"/>
    <n v="41422.354910000009"/>
    <n v="1982.7207700000004"/>
    <n v="1674.1630399999999"/>
    <n v="10287.147730000002"/>
    <n v="8057.4501699999992"/>
    <n v="35327673.869999997"/>
    <n v="32941908.920000002"/>
    <n v="139.161"/>
    <n v="134.065"/>
    <n v="0"/>
    <n v="0"/>
    <n v="1982.7207700000001"/>
    <n v="1674.1630400000001"/>
    <n v="20525.69111"/>
    <n v="18878.02015"/>
    <n v="0"/>
    <n v="0"/>
    <n v="0"/>
    <n v="0"/>
    <n v="0"/>
    <n v="0"/>
    <s v="AP Gpo y Col"/>
    <s v="Accidentes y Enfermedades"/>
    <s v="Accidentes Personales"/>
    <x v="3"/>
    <x v="2"/>
    <n v="11775468.25543"/>
    <n v="10667983.633719999"/>
    <n v="286204877.29896003"/>
    <n v="243390493.02682006"/>
    <n v="276418493.85822004"/>
    <n v="235015541.95325008"/>
    <n v="846304.01804999996"/>
    <n v="998524.39049000002"/>
    <n v="267093.05953999993"/>
    <n v="251184.75432000001"/>
    <n v="4829703.6088900007"/>
    <n v="4201793.9223199999"/>
    <n v="3.0974832319006267"/>
    <n v="2.7092026552025343"/>
    <n v="-837.92425000000003"/>
    <n v="-3.097452029262715"/>
    <n v="0.5427688150831419"/>
    <n v="0.64382142009152477"/>
    <n v="0.22261641304932339"/>
    <n v="0.25358165356096229"/>
    <n v="9.1592167461973777E-3"/>
    <n v="9.4834917461946999E-3"/>
    <n v="1.1114669666665675E-2"/>
    <n v="1.1510749065855938E-2"/>
    <m/>
    <m/>
    <m/>
    <n v="0"/>
    <m/>
    <n v="0"/>
    <m/>
    <n v="0"/>
    <m/>
    <n v="18.430566356309019"/>
    <n v="7.5635588302803187"/>
    <n v="6.1886736248111145"/>
    <n v="0.74233331761399346"/>
    <n v="18.430566356308997"/>
    <n v="8.7279860224113612"/>
    <n v="9.6597028542148813"/>
    <n v="8.8683189587547933"/>
    <s v="Medianas"/>
    <n v="2024"/>
    <n v="1"/>
    <d v="2025-05-07T00:00:00"/>
    <x v="3"/>
    <x v="4"/>
  </r>
  <r>
    <n v="2025"/>
    <n v="3"/>
    <n v="91"/>
    <x v="34"/>
    <s v="AP Gpo y Col"/>
    <n v="218"/>
    <s v="5966abd0cbfc86f98a186531b2b4ee5f6e910120ce13222f98207203dfc9a9a2"/>
    <s v="5ee0b1f3d4f170289262539d5c2c0d24e2fb46189fbbd99a0a6b6a68b9dfe06a"/>
    <x v="9"/>
    <n v="8271.7459699999999"/>
    <n v="6791.1421300000002"/>
    <n v="84270.663509999998"/>
    <n v="68872.365390000006"/>
    <n v="8586.7647099999995"/>
    <n v="11043.87285"/>
    <n v="47377.153380000003"/>
    <n v="46532.651839999999"/>
    <n v="35327673.869999997"/>
    <n v="32941908.920000002"/>
    <n v="139.161"/>
    <n v="134.065"/>
    <n v="0"/>
    <n v="0"/>
    <n v="8586.7647100000013"/>
    <n v="11043.87285"/>
    <n v="12368.85759"/>
    <n v="10232.26685"/>
    <n v="0"/>
    <n v="0"/>
    <n v="0"/>
    <n v="0"/>
    <n v="0"/>
    <n v="0"/>
    <s v="AP Gpo y Col"/>
    <s v="Accidentes y Enfermedades"/>
    <s v="Accidentes Personales"/>
    <x v="3"/>
    <x v="2"/>
    <n v="2926330.4537199996"/>
    <n v="2402565.80688"/>
    <n v="286204877.29896003"/>
    <n v="243390493.02682006"/>
    <n v="276418493.85822004"/>
    <n v="235015541.95325008"/>
    <n v="846304.01804999996"/>
    <n v="998524.39049000002"/>
    <n v="267093.05953999993"/>
    <n v="251184.75432000001"/>
    <n v="8282.7649799999999"/>
    <n v="6796.8429599999999"/>
    <n v="0.97739651396896743"/>
    <n v="0.68011780129551191"/>
    <n v="1480.6038399999998"/>
    <n v="21.80198575817467"/>
    <n v="99.866964594231433"/>
    <n v="99.916125324160802"/>
    <n v="0.28266616162521291"/>
    <n v="0.28266206530338733"/>
    <n v="2.8901485006349527E-3"/>
    <n v="2.9924719777406519E-3"/>
    <n v="2.7902248956172913E-3"/>
    <n v="2.889656604647412E-3"/>
    <m/>
    <m/>
    <m/>
    <n v="0"/>
    <m/>
    <n v="0"/>
    <m/>
    <n v="0"/>
    <m/>
    <n v="-22.248609463119639"/>
    <n v="103.80837058031656"/>
    <n v="162.62173046288459"/>
    <n v="3.2148962330913897"/>
    <n v="-22.248609463119617"/>
    <n v="20.880913010981516"/>
    <n v="69.422455934347951"/>
    <n v="107.93182988576963"/>
    <s v="Resto"/>
    <n v="2024"/>
    <n v="1"/>
    <d v="2025-05-07T00:00:00"/>
    <x v="3"/>
    <x v="9"/>
  </r>
  <r>
    <n v="2025"/>
    <n v="3"/>
    <n v="23"/>
    <x v="9"/>
    <s v="AP Gpo y Col"/>
    <n v="17"/>
    <s v="4523540f1504cd17100c4835e85b7eefd49911580f8efff0599a8f283be6b9e3"/>
    <s v="5ee0b1f3d4f170289262539d5c2c0d24e2fb46189fbbd99a0a6b6a68b9dfe06a"/>
    <x v="17"/>
    <n v="8753.2562200000011"/>
    <n v="11548.315869999999"/>
    <n v="29899.619900000005"/>
    <n v="33305.208939999997"/>
    <n v="3467.9845700000001"/>
    <n v="4002.4811099999988"/>
    <n v="17281.866729999987"/>
    <n v="21885.491020000001"/>
    <n v="35327673.869999997"/>
    <n v="32941908.920000002"/>
    <n v="139.161"/>
    <n v="134.065"/>
    <n v="0"/>
    <n v="0"/>
    <n v="1243.3362500000001"/>
    <n v="1422.47255"/>
    <n v="4530.7947400000003"/>
    <n v="5312.5632500000002"/>
    <n v="0"/>
    <n v="0"/>
    <n v="0"/>
    <n v="0"/>
    <n v="0"/>
    <n v="0"/>
    <s v="AP Gpo y Col"/>
    <s v="Accidentes y Enfermedades"/>
    <s v="Accidentes Personales"/>
    <x v="3"/>
    <x v="2"/>
    <n v="7196469.1106400006"/>
    <n v="7252607.47162"/>
    <n v="286204877.29896003"/>
    <n v="243390493.02682006"/>
    <n v="276418493.85822004"/>
    <n v="235015541.95325008"/>
    <n v="846304.01804999996"/>
    <n v="998524.39049000002"/>
    <n v="267093.05953999993"/>
    <n v="251184.75432000001"/>
    <n v="2375636.2455700003"/>
    <n v="1998106.8298900002"/>
    <n v="1.0342921731801178"/>
    <n v="1.1565381857455641"/>
    <n v="-2795.0596499999974"/>
    <n v="-24.20317976633244"/>
    <n v="0.36845944897173349"/>
    <n v="0.57796288452883959"/>
    <n v="0.12163265186615317"/>
    <n v="0.15922984823305866"/>
    <n v="3.0583882086875278E-3"/>
    <n v="3.1666680828127589E-3"/>
    <n v="4.744768674562588E-3"/>
    <n v="4.9138519835838007E-3"/>
    <m/>
    <m/>
    <m/>
    <n v="0"/>
    <m/>
    <n v="0"/>
    <m/>
    <n v="0"/>
    <m/>
    <n v="-13.354130233484074"/>
    <n v="39.619365443412093"/>
    <n v="34.658569743468568"/>
    <n v="1.2984180779435917"/>
    <n v="-12.593304524575878"/>
    <n v="-14.715467340553545"/>
    <n v="27.441901947648152"/>
    <n v="26.775635094791578"/>
    <s v="Resto"/>
    <n v="2024"/>
    <n v="1"/>
    <d v="2025-05-07T00:00:00"/>
    <x v="3"/>
    <x v="17"/>
  </r>
  <r>
    <n v="2025"/>
    <n v="3"/>
    <n v="37"/>
    <x v="76"/>
    <s v="AP Gpo y Col"/>
    <n v="25"/>
    <s v="b7a56873cd771f2c446d369b649430b65a756ba278ff97ec81bb6f55b2e73569"/>
    <s v="5ee0b1f3d4f170289262539d5c2c0d24e2fb46189fbbd99a0a6b6a68b9dfe06a"/>
    <x v="33"/>
    <n v="3828.6053400000001"/>
    <n v="2972.5077799999999"/>
    <n v="12236.152530000001"/>
    <n v="8599.4946600000003"/>
    <n v="801.10385999999983"/>
    <n v="2917.3650600000001"/>
    <n v="10355.504709999996"/>
    <n v="10443.88366"/>
    <n v="35327673.869999997"/>
    <n v="32941908.920000002"/>
    <n v="139.161"/>
    <n v="134.065"/>
    <n v="0"/>
    <n v="0"/>
    <n v="801.10385999999994"/>
    <n v="2917.3650600000001"/>
    <n v="3095.6905699999998"/>
    <n v="2677.6869100000004"/>
    <n v="0"/>
    <n v="0"/>
    <n v="0"/>
    <n v="0"/>
    <n v="0"/>
    <n v="0"/>
    <s v="AP Gpo y Col"/>
    <s v="Accidentes y Enfermedades"/>
    <s v="Accidentes Personales"/>
    <x v="3"/>
    <x v="2"/>
    <n v="3594603.0314199999"/>
    <n v="3691577.5016000001"/>
    <n v="286204877.29896003"/>
    <n v="243390493.02682006"/>
    <n v="276418493.85822004"/>
    <n v="235015541.95325008"/>
    <n v="846304.01804999996"/>
    <n v="998524.39049000002"/>
    <n v="267093.05953999993"/>
    <n v="251184.75432000001"/>
    <n v="642457.24672000005"/>
    <n v="518158.07188"/>
    <n v="0.45239125164756155"/>
    <n v="0.29769005227216516"/>
    <n v="856.09756000000016"/>
    <n v="28.80051536820536"/>
    <n v="0.59593153623008444"/>
    <n v="0.57366814130966615"/>
    <n v="0.10650982338062406"/>
    <n v="8.0521342941104676E-2"/>
    <n v="1.3377149181146787E-3"/>
    <n v="1.3850756823686912E-3"/>
    <n v="1.221291654835692E-3"/>
    <n v="1.2648132780049496E-3"/>
    <m/>
    <m/>
    <m/>
    <n v="0"/>
    <m/>
    <n v="0"/>
    <m/>
    <n v="0"/>
    <m/>
    <n v="-72.5401571786837"/>
    <n v="20.924169217190713"/>
    <n v="98.144909144695333"/>
    <n v="0.29993436047334893"/>
    <n v="-72.5401571786837"/>
    <n v="15.610624918056581"/>
    <n v="25.878034056872814"/>
    <n v="108.95094004847638"/>
    <s v="Resto"/>
    <n v="2024"/>
    <n v="1"/>
    <d v="2025-05-07T00:00:00"/>
    <x v="3"/>
    <x v="33"/>
  </r>
  <r>
    <n v="2025"/>
    <n v="3"/>
    <n v="128"/>
    <x v="57"/>
    <s v="AP Gpo y Col"/>
    <n v="267"/>
    <s v="8acc23987b8960d83c44541f9f0eb46454cea080ea94d916f56fccf033db866f"/>
    <s v="5ee0b1f3d4f170289262539d5c2c0d24e2fb46189fbbd99a0a6b6a68b9dfe06a"/>
    <x v="44"/>
    <n v="-5.9591899999999995"/>
    <n v="18.437669999999997"/>
    <n v="90.758100000000013"/>
    <n v="215.71829"/>
    <n v="-6.32456"/>
    <n v="-36.978459999999998"/>
    <n v="6.0837499999999975"/>
    <n v="402.39081000000004"/>
    <n v="35327673.869999997"/>
    <n v="32941908.920000002"/>
    <n v="139.161"/>
    <n v="134.065"/>
    <n v="0"/>
    <n v="0"/>
    <n v="-6.32456"/>
    <n v="-36.978459999999998"/>
    <n v="-2.77346"/>
    <n v="26.10229"/>
    <n v="0"/>
    <n v="0"/>
    <n v="0"/>
    <n v="0"/>
    <n v="0"/>
    <n v="0"/>
    <s v="AP Gpo y Col"/>
    <s v="Accidentes y Enfermedades"/>
    <s v="Accidentes Personales"/>
    <x v="3"/>
    <x v="2"/>
    <n v="28409.071170000003"/>
    <n v="23307.048429999999"/>
    <n v="286204877.29896003"/>
    <n v="243390493.02682006"/>
    <n v="276418493.85822004"/>
    <n v="235015541.95325008"/>
    <n v="846304.01804999996"/>
    <n v="998524.39049000002"/>
    <n v="267093.05953999993"/>
    <n v="251184.75432000001"/>
    <n v="-5.9591899999999995"/>
    <n v="18.437669999999997"/>
    <n v="-7.0414294070478202E-4"/>
    <n v="1.8464917007137089E-3"/>
    <n v="-24.396859999999997"/>
    <n v="-132.32073250036476"/>
    <n v="100"/>
    <n v="100"/>
    <n v="-2.0976363374712891E-2"/>
    <n v="7.910770021084132E-2"/>
    <n v="-2.0821413164721259E-6"/>
    <n v="-2.1558579228264568E-6"/>
    <n v="7.575345187360414E-6"/>
    <n v="7.8452981648625038E-6"/>
    <m/>
    <m/>
    <m/>
    <n v="0"/>
    <m/>
    <n v="0"/>
    <m/>
    <n v="0"/>
    <m/>
    <n v="-82.89663766419693"/>
    <n v="106.13120239495638"/>
    <n v="-200.55928975841312"/>
    <n v="-2.3679237532013941E-3"/>
    <n v="-82.89663766419693"/>
    <n v="-110.62535126228387"/>
    <n v="228.03862323595797"/>
    <n v="-141.6674935417544"/>
    <s v="Resto"/>
    <n v="2024"/>
    <n v="1"/>
    <d v="2025-05-07T00:00:00"/>
    <x v="3"/>
    <x v="44"/>
  </r>
  <r>
    <n v="2025"/>
    <n v="3"/>
    <n v="22"/>
    <x v="35"/>
    <s v="AP Gpo y Col"/>
    <n v="16"/>
    <s v="b17ef6d19c7a5b1ee83b907c595526dcb1eb06db8227d650d5dda0a9f4ce8cd9"/>
    <s v="5ee0b1f3d4f170289262539d5c2c0d24e2fb46189fbbd99a0a6b6a68b9dfe06a"/>
    <x v="16"/>
    <n v="24061.016920000002"/>
    <n v="17162.950579999997"/>
    <n v="66763.214840000001"/>
    <n v="55008.231489999998"/>
    <n v="7091.6610499999997"/>
    <n v="6537.7752899999996"/>
    <n v="32105.026349999996"/>
    <n v="27744.853810000004"/>
    <n v="35327673.869999997"/>
    <n v="32941908.920000002"/>
    <n v="139.161"/>
    <n v="134.065"/>
    <n v="0"/>
    <n v="-728.55509999999992"/>
    <n v="7091.6610499999997"/>
    <n v="6537.7752899999996"/>
    <n v="15822.607470000001"/>
    <n v="13343.349779999999"/>
    <n v="0"/>
    <n v="0"/>
    <n v="0"/>
    <n v="0"/>
    <n v="0"/>
    <n v="0"/>
    <s v="AP Gpo y Col"/>
    <s v="Accidentes y Enfermedades"/>
    <s v="Accidentes Personales"/>
    <x v="3"/>
    <x v="2"/>
    <n v="9409393.7623899989"/>
    <n v="7962644.3306700001"/>
    <n v="286204877.29896003"/>
    <n v="243390493.02682006"/>
    <n v="276418493.85822004"/>
    <n v="235015541.95325008"/>
    <n v="846304.01804999996"/>
    <n v="998524.39049000002"/>
    <n v="267093.05953999993"/>
    <n v="251184.75432000001"/>
    <n v="1979754.9339700001"/>
    <n v="1694398.53749"/>
    <n v="2.8430701505399765"/>
    <n v="1.7188313819332668"/>
    <n v="6898.0663400000049"/>
    <n v="40.191611039411427"/>
    <n v="1.2153532999031591"/>
    <n v="1.012922886809402"/>
    <n v="0.25571272206901957"/>
    <n v="0.21554335302774794"/>
    <n v="8.4069206461728704E-3"/>
    <n v="8.704561183356033E-3"/>
    <n v="7.051610918142456E-3"/>
    <n v="7.3029002411313278E-3"/>
    <m/>
    <m/>
    <m/>
    <n v="0"/>
    <m/>
    <n v="0"/>
    <m/>
    <n v="0"/>
    <m/>
    <n v="8.4720831694415679"/>
    <n v="29.473654723650807"/>
    <n v="38.092373799750234"/>
    <n v="2.6551274159701448"/>
    <n v="8.4720831694415679"/>
    <n v="18.580474400184709"/>
    <n v="44.819800171659061"/>
    <n v="48.996506857665544"/>
    <s v="Medianas"/>
    <n v="2024"/>
    <n v="1"/>
    <d v="2025-05-07T00:00:00"/>
    <x v="3"/>
    <x v="16"/>
  </r>
  <r>
    <n v="2025"/>
    <n v="3"/>
    <n v="10"/>
    <x v="62"/>
    <s v="AP Gpo y Col"/>
    <n v="10"/>
    <s v="4a44dc15364204a80fe80e9039455cc1608281820fe2b24f1e5233ade6af1dd5"/>
    <s v="5ee0b1f3d4f170289262539d5c2c0d24e2fb46189fbbd99a0a6b6a68b9dfe06a"/>
    <x v="14"/>
    <n v="14121.417109999999"/>
    <n v="18643.20983"/>
    <n v="167111.50083"/>
    <n v="107547.24169000002"/>
    <n v="25811.709650000001"/>
    <n v="15549.16848"/>
    <n v="80905.779939999993"/>
    <n v="88332.98371"/>
    <n v="35327673.869999997"/>
    <n v="32941908.920000002"/>
    <n v="139.161"/>
    <n v="134.065"/>
    <n v="0"/>
    <n v="0"/>
    <n v="25811.709649999997"/>
    <n v="15549.16848"/>
    <n v="29174.231789999998"/>
    <n v="21875.26568"/>
    <n v="0"/>
    <n v="0"/>
    <n v="0"/>
    <n v="0"/>
    <n v="0"/>
    <n v="0"/>
    <s v="AP Gpo y Col"/>
    <s v="Accidentes y Enfermedades"/>
    <s v="Accidentes Personales"/>
    <x v="3"/>
    <x v="2"/>
    <n v="1657972.1827799999"/>
    <n v="1600535.0540100001"/>
    <n v="286204877.29896003"/>
    <n v="243390493.02682006"/>
    <n v="276418493.85822004"/>
    <n v="235015541.95325008"/>
    <n v="846304.01804999996"/>
    <n v="998524.39049000002"/>
    <n v="267093.05953999993"/>
    <n v="251184.75432000001"/>
    <n v="223431.65661000001"/>
    <n v="170060.56052"/>
    <n v="1.6685986133609141"/>
    <n v="1.8670760581873544"/>
    <n v="-4521.7927200000013"/>
    <n v="-24.254368004396387"/>
    <n v="6.3202400788930886"/>
    <n v="10.962688687485223"/>
    <n v="0.85172822901780854"/>
    <n v="1.1648110913466765"/>
    <n v="4.9340239213496138E-3"/>
    <n v="5.10870923030321E-3"/>
    <n v="7.6597937734345428E-3"/>
    <n v="7.932756138191303E-3"/>
    <m/>
    <m/>
    <m/>
    <n v="0"/>
    <m/>
    <n v="0"/>
    <m/>
    <n v="0"/>
    <m/>
    <n v="66.00057863672977"/>
    <n v="182.78413171240152"/>
    <n v="83.403923582830814"/>
    <n v="9.6639387389751441"/>
    <n v="66.000578636729742"/>
    <n v="33.366296971072941"/>
    <n v="88.474342137939104"/>
    <n v="71.081049745677888"/>
    <s v="Medianas"/>
    <n v="2024"/>
    <n v="1"/>
    <d v="2025-05-07T00:00:00"/>
    <x v="3"/>
    <x v="14"/>
  </r>
  <r>
    <n v="2025"/>
    <n v="3"/>
    <n v="8"/>
    <x v="23"/>
    <s v="AP Gpo y Col"/>
    <n v="8"/>
    <s v="2c624232cdd221771294dfbb310aca000a0df6ac8b66b696d90ef06fdefb64a3"/>
    <s v="5ee0b1f3d4f170289262539d5c2c0d24e2fb46189fbbd99a0a6b6a68b9dfe06a"/>
    <x v="5"/>
    <n v="2517.97361"/>
    <n v="930.0154399999999"/>
    <n v="34986.273130000001"/>
    <n v="61379.074840000001"/>
    <n v="7477.5477200000005"/>
    <n v="8464.5531199999987"/>
    <n v="29298.207469999994"/>
    <n v="39180.960069999979"/>
    <n v="35327673.869999997"/>
    <n v="32941908.920000002"/>
    <n v="139.161"/>
    <n v="134.065"/>
    <n v="0"/>
    <n v="0"/>
    <n v="7477.5477199999996"/>
    <n v="8818.5226700000003"/>
    <n v="6092.2619299999997"/>
    <n v="7856.8433299999997"/>
    <n v="0"/>
    <n v="0"/>
    <n v="0"/>
    <n v="0"/>
    <n v="0"/>
    <n v="0"/>
    <s v="AP Gpo y Col"/>
    <s v="Accidentes y Enfermedades"/>
    <s v="Accidentes Personales"/>
    <x v="3"/>
    <x v="2"/>
    <n v="1201622.1432"/>
    <n v="689489.74687000003"/>
    <n v="286204877.29896003"/>
    <n v="243390493.02682006"/>
    <n v="276418493.85822004"/>
    <n v="235015541.95325008"/>
    <n v="846304.01804999996"/>
    <n v="998524.39049000002"/>
    <n v="267093.05953999993"/>
    <n v="251184.75432000001"/>
    <n v="14173.04189"/>
    <n v="7192.6619900000005"/>
    <n v="0.29752589569428667"/>
    <n v="9.3138980765769666E-2"/>
    <n v="1587.9581700000001"/>
    <n v="170.74535558248368"/>
    <n v="17.765936413245161"/>
    <n v="12.930059014214844"/>
    <n v="0.20954787028927979"/>
    <n v="0.13488459316790244"/>
    <n v="8.7978011897044258E-4"/>
    <n v="9.1092805508574735E-4"/>
    <n v="3.8210836768284054E-4"/>
    <n v="3.9572507940134486E-4"/>
    <m/>
    <m/>
    <m/>
    <n v="0"/>
    <m/>
    <n v="0"/>
    <m/>
    <n v="0"/>
    <m/>
    <n v="-11.660454911292451"/>
    <n v="296.96688203177797"/>
    <n v="910.15189167181984"/>
    <n v="2.7996039031782334"/>
    <n v="-15.206344647294545"/>
    <n v="-22.45916490739036"/>
    <n v="122.73844765568049"/>
    <n v="112.24002184602556"/>
    <s v="Resto"/>
    <n v="2024"/>
    <n v="1"/>
    <d v="2025-05-07T00:00:00"/>
    <x v="3"/>
    <x v="5"/>
  </r>
  <r>
    <n v="2025"/>
    <n v="3"/>
    <n v="16"/>
    <x v="74"/>
    <s v="AP Gpo y Col"/>
    <n v="14"/>
    <s v="8527a891e224136950ff32ca212b45bc93f69fbb801c3b1ebedac52775f99e61"/>
    <s v="5ee0b1f3d4f170289262539d5c2c0d24e2fb46189fbbd99a0a6b6a68b9dfe06a"/>
    <x v="26"/>
    <n v="4799.6464900000001"/>
    <n v="5958.3515299999999"/>
    <n v="23544.88956"/>
    <n v="28901.096839999998"/>
    <n v="3630.1917200000003"/>
    <n v="5019.0596999999998"/>
    <n v="13458.044200000002"/>
    <n v="16782.784"/>
    <n v="35327673.869999997"/>
    <n v="32941908.920000002"/>
    <n v="139.161"/>
    <n v="134.065"/>
    <n v="0"/>
    <n v="0"/>
    <n v="3630.1917200000003"/>
    <n v="5019.0596999999998"/>
    <n v="5438.5836600000002"/>
    <n v="6562.8372800000006"/>
    <n v="0"/>
    <n v="0"/>
    <n v="0"/>
    <n v="0"/>
    <n v="0"/>
    <n v="0"/>
    <s v="AP Gpo y Col"/>
    <s v="Accidentes y Enfermedades"/>
    <s v="Accidentes Personales"/>
    <x v="3"/>
    <x v="2"/>
    <n v="1168356.06944"/>
    <n v="1156642.3969100001"/>
    <n v="286204877.29896003"/>
    <n v="243390493.02682006"/>
    <n v="276418493.85822004"/>
    <n v="235015541.95325008"/>
    <n v="846304.01804999996"/>
    <n v="998524.39049000002"/>
    <n v="267093.05953999993"/>
    <n v="251184.75432000001"/>
    <n v="650126.94371000002"/>
    <n v="592784.64208999998"/>
    <n v="0.56713029687121674"/>
    <n v="0.59671567232084266"/>
    <n v="-1158.7050399999998"/>
    <n v="-19.446738484058525"/>
    <n v="0.73826297101462113"/>
    <n v="1.0051460694043031"/>
    <n v="0.41080340279316552"/>
    <n v="0.51514206516360539"/>
    <n v="1.6769967497746203E-3"/>
    <n v="1.7363695254275656E-3"/>
    <n v="2.448062558196728E-3"/>
    <n v="2.5353010615720263E-3"/>
    <m/>
    <m/>
    <m/>
    <n v="0"/>
    <m/>
    <n v="0"/>
    <m/>
    <n v="0"/>
    <m/>
    <n v="-27.67187606873852"/>
    <n v="75.634564494769691"/>
    <n v="84.235709738327571"/>
    <n v="1.3591486526276964"/>
    <n v="-27.67187606873852"/>
    <n v="-17.130603305160729"/>
    <n v="66.748843944417686"/>
    <n v="76.476979176299182"/>
    <s v="Resto"/>
    <n v="2024"/>
    <n v="1"/>
    <d v="2025-05-07T00:00:00"/>
    <x v="3"/>
    <x v="26"/>
  </r>
  <r>
    <n v="2025"/>
    <n v="3"/>
    <n v="5.0999999999999996"/>
    <x v="68"/>
    <s v="AP Gpo y Col"/>
    <n v="5.0999999999999996"/>
    <m/>
    <m/>
    <x v="75"/>
    <n v="542183.56403000001"/>
    <n v="663799.34603999997"/>
    <n v="1132696.97539"/>
    <n v="1146223.27651"/>
    <n v="102219.08340999999"/>
    <n v="91059.626260000005"/>
    <n v="501115.51955000003"/>
    <n v="333624.58026000002"/>
    <n v="0"/>
    <n v="0"/>
    <n v="0"/>
    <n v="0"/>
    <n v="-8586.9590500000013"/>
    <n v="5942.7693399999998"/>
    <n v="36305.377069999995"/>
    <n v="56720.500240000008"/>
    <n v="196313.28198999999"/>
    <n v="233757.81739000001"/>
    <n v="0"/>
    <n v="0"/>
    <n v="0"/>
    <n v="0"/>
    <n v="0"/>
    <n v="0"/>
    <s v="AP Gpo y Col"/>
    <s v="Accidentes y Enfermedades"/>
    <s v="Accidentes Personales"/>
    <x v="3"/>
    <x v="2"/>
    <n v="17641606.465849999"/>
    <n v="14201360.370089998"/>
    <n v="286204877.29896003"/>
    <n v="243390493.02682006"/>
    <n v="276418493.85822004"/>
    <n v="235015541.95325008"/>
    <n v="846304.01804999996"/>
    <n v="998524.39049000002"/>
    <n v="267093.05953999993"/>
    <n v="251184.75432000001"/>
    <n v="1212016.6450700001"/>
    <n v="1234379.0429699998"/>
    <n v="64.06486941646159"/>
    <n v="66.478030217595148"/>
    <n v="-121615.78200999997"/>
    <n v="-18.321166288505431"/>
    <n v="44.734003137282507"/>
    <n v="53.775973419222481"/>
    <n v="3.0733230847175959"/>
    <n v="4.6741954907225081"/>
    <n v="0.18943896733934873"/>
    <n v="0.19614590777276125"/>
    <n v="0.27273018669913845"/>
    <n v="0.28244912677819611"/>
    <m/>
    <m/>
    <m/>
    <n v="0"/>
    <m/>
    <n v="0"/>
    <m/>
    <n v="0"/>
    <m/>
    <n v="12.255109765261608"/>
    <n v="18.853224293671879"/>
    <n v="13.717944557075961"/>
    <n v="38.270962033250299"/>
    <n v="-35.992494924441822"/>
    <n v="-16.01851686419873"/>
    <n v="18.49359182525885"/>
    <n v="24.264643156454486"/>
    <m/>
    <n v="2024"/>
    <n v="1"/>
    <d v="2025-05-07T00:00:00"/>
    <x v="3"/>
    <x v="75"/>
  </r>
  <r>
    <n v="2025"/>
    <n v="3"/>
    <n v="104"/>
    <x v="19"/>
    <s v="AP Gpo y Col"/>
    <n v="225"/>
    <s v="0e6523810856a138a75dec70a9cf3778a5c70b83ac915f22c33f05db97cb3e68"/>
    <s v="5ee0b1f3d4f170289262539d5c2c0d24e2fb46189fbbd99a0a6b6a68b9dfe06a"/>
    <x v="31"/>
    <n v="997.35228000000006"/>
    <n v="0"/>
    <n v="10469.957010000002"/>
    <n v="8190.5517300000001"/>
    <n v="-128.54570999999999"/>
    <n v="0"/>
    <n v="306.09460999999999"/>
    <n v="394.40799000000004"/>
    <n v="35327673.869999997"/>
    <n v="32941908.920000002"/>
    <n v="139.161"/>
    <n v="134.065"/>
    <n v="0"/>
    <n v="0"/>
    <n v="-128.54571000000001"/>
    <n v="0"/>
    <n v="1129.4136000000001"/>
    <n v="0"/>
    <n v="0"/>
    <n v="0"/>
    <n v="0"/>
    <n v="0"/>
    <n v="0"/>
    <n v="0"/>
    <s v="AP Gpo y Col"/>
    <s v="Accidentes y Enfermedades"/>
    <s v="Accidentes Personales"/>
    <x v="3"/>
    <x v="2"/>
    <n v="1317898.61516"/>
    <n v="0"/>
    <n v="286204877.29896003"/>
    <n v="243390493.02682006"/>
    <n v="276418493.85822004"/>
    <n v="235015541.95325008"/>
    <n v="846304.01804999996"/>
    <n v="998524.39049000002"/>
    <n v="267093.05953999993"/>
    <n v="251184.75432000001"/>
    <n v="13353.96328"/>
    <n v="0"/>
    <n v="0.11784799064265769"/>
    <m/>
    <m/>
    <m/>
    <n v="7.4685863596294091"/>
    <m/>
    <n v="7.5677466272996735E-2"/>
    <m/>
    <n v="3.4847494194104847E-4"/>
    <n v="3.6081242831442376E-4"/>
    <m/>
    <m/>
    <m/>
    <m/>
    <m/>
    <n v="0"/>
    <m/>
    <n v="0"/>
    <m/>
    <n v="0"/>
    <m/>
    <m/>
    <n v="-12.8886966599204"/>
    <m/>
    <n v="-4.812768636571365E-2"/>
    <m/>
    <m/>
    <n v="-11.381632911096521"/>
    <m/>
    <s v="Resto"/>
    <n v="2024"/>
    <n v="1"/>
    <d v="2025-05-07T00:00:00"/>
    <x v="3"/>
    <x v="31"/>
  </r>
  <r>
    <n v="2025"/>
    <n v="3"/>
    <n v="15.1"/>
    <x v="69"/>
    <s v="AP Gpo y Col"/>
    <n v="15.1"/>
    <m/>
    <m/>
    <x v="76"/>
    <n v="239257.69441"/>
    <n v="279811.04926"/>
    <n v="1146041.5860300001"/>
    <n v="1096923.83143"/>
    <n v="120777.29694"/>
    <n v="89248.754089999973"/>
    <n v="474558.40501000005"/>
    <n v="373269.55855999998"/>
    <n v="0"/>
    <n v="0"/>
    <n v="0"/>
    <n v="0"/>
    <n v="3255.4697000000001"/>
    <n v="2452.6231200000002"/>
    <n v="110588.54987999999"/>
    <n v="81981.042790000007"/>
    <n v="248770.89418999999"/>
    <n v="292151.16396000003"/>
    <n v="0"/>
    <n v="0"/>
    <n v="0"/>
    <n v="0"/>
    <n v="0"/>
    <n v="0"/>
    <s v="AP Gpo y Col"/>
    <s v="Accidentes y Enfermedades"/>
    <s v="Accidentes Personales"/>
    <x v="3"/>
    <x v="2"/>
    <n v="127767203.31824"/>
    <n v="112133457.27686001"/>
    <n v="286204877.29896003"/>
    <n v="243390493.02682006"/>
    <n v="276418493.85822004"/>
    <n v="235015541.95325008"/>
    <n v="846304.01804999996"/>
    <n v="998524.39049000002"/>
    <n v="267093.05953999993"/>
    <n v="251184.75432000001"/>
    <n v="24694801.189320002"/>
    <n v="22543121.082449995"/>
    <n v="28.270891938015659"/>
    <n v="28.022455127279361"/>
    <n v="-40553.354850000003"/>
    <n v="-14.493121324997382"/>
    <n v="0.9688585568102247"/>
    <n v="1.2412258632538473"/>
    <n v="0.18726064920906324"/>
    <n v="0.24953395360774464"/>
    <n v="8.3596651695100013E-2"/>
    <n v="8.655632663012755E-2"/>
    <n v="0.1149638368287321"/>
    <n v="0.11906065740778146"/>
    <m/>
    <m/>
    <m/>
    <n v="0"/>
    <m/>
    <n v="0"/>
    <m/>
    <n v="0"/>
    <m/>
    <n v="35.326591582674773"/>
    <n v="50.480005350645897"/>
    <n v="31.896079274221282"/>
    <n v="45.21918208882262"/>
    <n v="34.895271048552104"/>
    <n v="-14.848569891694652"/>
    <n v="44.453974505368556"/>
    <n v="28.061172743170882"/>
    <s v="Resto"/>
    <n v="2024"/>
    <n v="1"/>
    <d v="2025-05-07T00:00:00"/>
    <x v="3"/>
    <x v="76"/>
  </r>
  <r>
    <n v="2025"/>
    <n v="3"/>
    <n v="61"/>
    <x v="46"/>
    <s v="AP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-1132.7965800000002"/>
    <n v="3205.7596899999999"/>
    <n v="1606.6157400000002"/>
    <n v="2551.5462400000001"/>
    <n v="0"/>
    <n v="0"/>
    <n v="0"/>
    <n v="0"/>
    <n v="0"/>
    <n v="0"/>
    <s v="AP Gpo y Col"/>
    <s v="Accidentes y Enfermedades"/>
    <s v="Accidentes Personales"/>
    <x v="3"/>
    <x v="2"/>
    <n v="0"/>
    <n v="0"/>
    <n v="286204877.29896003"/>
    <n v="243390493.02682006"/>
    <n v="276418493.85822004"/>
    <n v="235015541.95325008"/>
    <n v="846304.01804999996"/>
    <n v="998524.39049000002"/>
    <n v="267093.05953999993"/>
    <n v="251184.754320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35.33629122400001"/>
    <n v="-37.033642000546294"/>
    <n v="-70.508246109925452"/>
    <n v="125.63988219159216"/>
    <m/>
    <n v="2024"/>
    <n v="1"/>
    <d v="2025-05-07T00:00:00"/>
    <x v="3"/>
    <x v="69"/>
  </r>
  <r>
    <n v="2025"/>
    <n v="3"/>
    <n v="79"/>
    <x v="11"/>
    <s v="AP Gpo y Col"/>
    <n v="51"/>
    <s v="031b4af5197ec30a926f48cf40e11a7dbc470048a21e4003b7a3c07c5dab1baa"/>
    <s v="5ee0b1f3d4f170289262539d5c2c0d24e2fb46189fbbd99a0a6b6a68b9dfe06a"/>
    <x v="28"/>
    <n v="17215.898989999998"/>
    <n v="44213.26238"/>
    <n v="792.90868999999657"/>
    <n v="49849.502269999997"/>
    <n v="3955.2748200000001"/>
    <n v="-1968.0069999999996"/>
    <n v="10502.513759999998"/>
    <n v="74.302380000000085"/>
    <n v="35327673.869999997"/>
    <n v="32941908.920000002"/>
    <n v="139.161"/>
    <n v="134.065"/>
    <n v="0"/>
    <n v="0"/>
    <n v="3955.2748199999996"/>
    <n v="-1968.0070000000001"/>
    <n v="8433.9929700000012"/>
    <n v="36103.667200000004"/>
    <n v="0"/>
    <n v="0"/>
    <n v="0"/>
    <n v="0"/>
    <n v="0"/>
    <n v="0"/>
    <s v="AP Gpo y Col"/>
    <s v="Accidentes y Enfermedades"/>
    <s v="Accidentes Personales"/>
    <x v="3"/>
    <x v="2"/>
    <n v="25064503.866439998"/>
    <n v="22979281.170580003"/>
    <n v="286204877.29896003"/>
    <n v="243390493.02682006"/>
    <n v="276418493.85822004"/>
    <n v="235015541.95325008"/>
    <n v="846304.01804999996"/>
    <n v="998524.39049000002"/>
    <n v="267093.05953999993"/>
    <n v="251184.75432000001"/>
    <n v="161330.76297000001"/>
    <n v="187520.88711000001"/>
    <n v="2.0342452148186396"/>
    <n v="4.4278600303697626"/>
    <n v="-26997.363390000002"/>
    <n v="-61.061685875983528"/>
    <n v="10.671181783973433"/>
    <n v="23.577780087006754"/>
    <n v="6.868637449094353E-2"/>
    <n v="0.1924048974891587"/>
    <n v="6.0152360618288296E-3"/>
    <n v="6.2282008521580097E-3"/>
    <n v="1.8165566711403139E-2"/>
    <n v="1.881290999418031E-2"/>
    <m/>
    <m/>
    <m/>
    <n v="0"/>
    <m/>
    <n v="0"/>
    <m/>
    <n v="0"/>
    <m/>
    <n v="-300.97869672211533"/>
    <n v="22.97454708753493"/>
    <n v="-4.4511689345281917"/>
    <n v="1.4808602016136092"/>
    <n v="-300.97869672211527"/>
    <n v="-76.639511650495166"/>
    <n v="46.896823771006765"/>
    <n v="-5.4509892003436144"/>
    <s v="Medianas"/>
    <n v="2024"/>
    <n v="1"/>
    <d v="2025-05-07T00:00:00"/>
    <x v="3"/>
    <x v="28"/>
  </r>
  <r>
    <n v="2025"/>
    <n v="3"/>
    <n v="1"/>
    <x v="16"/>
    <s v="AP Gpo y Col"/>
    <n v="30"/>
    <s v="624b60c58c9d8bfb6ff1886c2fd605d2adeb6ea4da576068201b6c6958ce93f4"/>
    <s v="5ee0b1f3d4f170289262539d5c2c0d24e2fb46189fbbd99a0a6b6a68b9dfe06a"/>
    <x v="0"/>
    <n v="24816.564699999999"/>
    <n v="21516.470710000001"/>
    <n v="60653.989419999998"/>
    <n v="52917.255360000003"/>
    <n v="7905.7504200000003"/>
    <n v="11429.58857"/>
    <n v="53490.285049999984"/>
    <n v="49630.578009999997"/>
    <n v="35327673.869999997"/>
    <n v="32941908.920000002"/>
    <n v="139.161"/>
    <n v="134.065"/>
    <n v="0"/>
    <n v="0"/>
    <n v="7905.7504200000003"/>
    <n v="11429.58857"/>
    <n v="22582.696070000002"/>
    <n v="19821.636149999998"/>
    <n v="0"/>
    <n v="0"/>
    <n v="0"/>
    <n v="0"/>
    <n v="0"/>
    <n v="0"/>
    <s v="AP Gpo y Col"/>
    <s v="Accidentes y Enfermedades"/>
    <s v="Accidentes Personales"/>
    <x v="3"/>
    <x v="2"/>
    <n v="22498819.590630002"/>
    <n v="18341736.750830002"/>
    <n v="286204877.29896003"/>
    <n v="243390493.02682006"/>
    <n v="276418493.85822004"/>
    <n v="235015541.95325008"/>
    <n v="846304.01804999996"/>
    <n v="998524.39049000002"/>
    <n v="267093.05953999993"/>
    <n v="251184.75432000001"/>
    <n v="1724817.1569999999"/>
    <n v="1445933.7892100001"/>
    <n v="2.9323463165377324"/>
    <n v="2.1548267538503842"/>
    <n v="3300.0939899999976"/>
    <n v="15.337524608374764"/>
    <n v="1.4387939382029233"/>
    <n v="1.4880674945535184"/>
    <n v="0.11030162982566098"/>
    <n v="0.11730879688384109"/>
    <n v="8.6709090824044367E-3"/>
    <n v="8.9778959264313393E-3"/>
    <n v="8.84030860960088E-3"/>
    <n v="9.1553394857094659E-3"/>
    <m/>
    <m/>
    <m/>
    <n v="0"/>
    <m/>
    <n v="0"/>
    <m/>
    <n v="0"/>
    <m/>
    <n v="-30.830839871605274"/>
    <n v="31.856747763319554"/>
    <n v="53.120182784846683"/>
    <n v="2.9599235688174192"/>
    <n v="-30.830839871605274"/>
    <n v="13.929525792450814"/>
    <n v="35.008000796248595"/>
    <n v="57.662185318642337"/>
    <s v="Medianas"/>
    <n v="2024"/>
    <n v="1"/>
    <d v="2025-05-07T00:00:00"/>
    <x v="3"/>
    <x v="0"/>
  </r>
  <r>
    <n v="2025"/>
    <n v="3"/>
    <n v="201.1"/>
    <x v="67"/>
    <s v="Credito"/>
    <n v="201.1"/>
    <m/>
    <m/>
    <x v="74"/>
    <n v="862800.46577999985"/>
    <n v="457482.72785000002"/>
    <n v="2120475.0170499999"/>
    <n v="1629537.10806"/>
    <n v="205317.67123000004"/>
    <n v="146446.52528999999"/>
    <n v="927508.46711000009"/>
    <n v="663768.48109999998"/>
    <n v="0"/>
    <n v="0"/>
    <n v="0"/>
    <n v="0"/>
    <n v="392.56925999999999"/>
    <n v="4920.2504200000003"/>
    <n v="-17446.497469999998"/>
    <n v="14196.48704"/>
    <n v="62620.113590000008"/>
    <n v="67899.099310000005"/>
    <n v="0"/>
    <n v="0"/>
    <n v="0"/>
    <n v="0"/>
    <n v="0"/>
    <n v="0"/>
    <s v="Credito"/>
    <s v="Daños Sin Autos"/>
    <s v="Credito"/>
    <x v="1"/>
    <x v="2"/>
    <n v="4220550.1529399995"/>
    <n v="3171209.3558800002"/>
    <n v="286204877.29896003"/>
    <n v="243390493.02682006"/>
    <n v="276418493.85822004"/>
    <n v="235015541.95325008"/>
    <n v="862800.46577999997"/>
    <n v="457482.72785000002"/>
    <n v="205317.67123000004"/>
    <n v="146446.52528999999"/>
    <n v="862800.46577999985"/>
    <n v="457482.72785000002"/>
    <n v="99.999999999999986"/>
    <n v="100"/>
    <n v="405317.73792999983"/>
    <n v="88.59738592423885"/>
    <n v="100"/>
    <n v="100"/>
    <n v="20.442843575238179"/>
    <n v="14.42612822145418"/>
    <n v="0.30146253059089112"/>
    <n v="0.31213557882366061"/>
    <n v="0.18796244757168407"/>
    <n v="0.19466062714312049"/>
    <m/>
    <m/>
    <m/>
    <n v="0"/>
    <m/>
    <n v="0"/>
    <m/>
    <n v="0"/>
    <m/>
    <n v="40.19975607029307"/>
    <n v="23.796657439722885"/>
    <n v="32.011377998519116"/>
    <n v="100"/>
    <n v="-222.89306094418126"/>
    <n v="-7.7747507310785835"/>
    <n v="-27.860852479811026"/>
    <n v="20.908211131320822"/>
    <m/>
    <n v="2024"/>
    <n v="1"/>
    <d v="2025-05-07T00:00:00"/>
    <x v="1"/>
    <x v="74"/>
  </r>
  <r>
    <n v="2025"/>
    <n v="3"/>
    <n v="5.0999999999999996"/>
    <x v="68"/>
    <s v="Credito"/>
    <n v="5.0999999999999996"/>
    <m/>
    <m/>
    <x v="75"/>
    <n v="862800.46577999985"/>
    <n v="457482.72785000002"/>
    <n v="2120475.0170499999"/>
    <n v="1629537.10806"/>
    <n v="205317.67123000004"/>
    <n v="146446.52528999999"/>
    <n v="927508.46711000009"/>
    <n v="663768.48109999998"/>
    <n v="0"/>
    <n v="0"/>
    <n v="0"/>
    <n v="0"/>
    <n v="392.56925999999999"/>
    <n v="4920.2504200000003"/>
    <n v="-17446.497469999998"/>
    <n v="14196.48704"/>
    <n v="62620.113590000008"/>
    <n v="67899.099310000005"/>
    <n v="0"/>
    <n v="0"/>
    <n v="0"/>
    <n v="0"/>
    <n v="0"/>
    <n v="0"/>
    <s v="Credito"/>
    <s v="Daños Sin Autos"/>
    <s v="Credito"/>
    <x v="1"/>
    <x v="2"/>
    <n v="4220550.1529399995"/>
    <n v="3171209.3558800002"/>
    <n v="286204877.29896003"/>
    <n v="243390493.02682006"/>
    <n v="276418493.85822004"/>
    <n v="235015541.95325008"/>
    <n v="862800.46577999997"/>
    <n v="457482.72785000002"/>
    <n v="205317.67123000004"/>
    <n v="146446.52528999999"/>
    <n v="862800.46577999985"/>
    <n v="457482.72785000002"/>
    <n v="99.999999999999986"/>
    <n v="100"/>
    <n v="405317.73792999983"/>
    <n v="88.59738592423885"/>
    <n v="100"/>
    <n v="100"/>
    <n v="20.442843575238179"/>
    <n v="14.42612822145418"/>
    <n v="0.30146253059089112"/>
    <n v="0.31213557882366061"/>
    <n v="0.18796244757168407"/>
    <n v="0.19466062714312049"/>
    <m/>
    <m/>
    <m/>
    <n v="0"/>
    <m/>
    <n v="0"/>
    <m/>
    <n v="0"/>
    <m/>
    <n v="40.19975607029307"/>
    <n v="23.796657439722885"/>
    <n v="32.011377998519116"/>
    <n v="100"/>
    <n v="-222.89306094418126"/>
    <n v="-7.7747507310785835"/>
    <n v="-27.860852479811026"/>
    <n v="20.908211131320822"/>
    <m/>
    <n v="2024"/>
    <n v="1"/>
    <d v="2025-05-07T00:00:00"/>
    <x v="1"/>
    <x v="75"/>
  </r>
  <r>
    <n v="2025"/>
    <n v="3"/>
    <n v="59"/>
    <x v="64"/>
    <s v="Credito"/>
    <n v="209"/>
    <s v="83f814f7a92e365cbd79f9addceed185761a8d38a06a2d4350bb1fe4b7632b34"/>
    <s v="5ee0b1f3d4f170289262539d5c2c0d24e2fb46189fbbd99a0a6b6a68b9dfe06a"/>
    <x v="25"/>
    <n v="181988.00256999998"/>
    <n v="163520.59635000001"/>
    <n v="643446.95626000001"/>
    <n v="542352.41373000003"/>
    <n v="65732.941050000009"/>
    <n v="60392.378539999998"/>
    <n v="237657.57664000004"/>
    <n v="244049.69449999998"/>
    <n v="35327673.869999997"/>
    <n v="32941908.920000002"/>
    <n v="139.161"/>
    <n v="134.065"/>
    <n v="388.20134999999999"/>
    <n v="463.88895000000002"/>
    <n v="8399.8496699999996"/>
    <n v="4988.0851900000007"/>
    <n v="7618.94542"/>
    <n v="4222.0681500000001"/>
    <n v="0"/>
    <n v="0"/>
    <n v="0"/>
    <n v="0"/>
    <n v="0"/>
    <n v="0"/>
    <s v="Credito"/>
    <s v="Daños Sin Autos"/>
    <s v="Credito"/>
    <x v="1"/>
    <x v="2"/>
    <n v="181988.00256999998"/>
    <n v="163520.59635000001"/>
    <n v="286204877.29896003"/>
    <n v="243390493.02682006"/>
    <n v="276418493.85822004"/>
    <n v="235015541.95325008"/>
    <n v="862800.46577999997"/>
    <n v="457482.72785000002"/>
    <n v="205317.67123000004"/>
    <n v="146446.52528999999"/>
    <n v="181988.00256999998"/>
    <n v="163520.59635000001"/>
    <n v="21.092710283307142"/>
    <n v="35.743556290854187"/>
    <n v="18467.406219999975"/>
    <n v="11.293627000033846"/>
    <n v="100"/>
    <n v="100"/>
    <n v="100"/>
    <n v="100"/>
    <n v="6.3586618190262845E-2"/>
    <n v="6.5837853332398541E-2"/>
    <n v="6.7184463253452176E-2"/>
    <n v="6.9578630839031042E-2"/>
    <m/>
    <m/>
    <m/>
    <n v="0"/>
    <m/>
    <n v="0"/>
    <m/>
    <n v="0"/>
    <m/>
    <n v="8.8431067613320877"/>
    <n v="36.119381564571242"/>
    <n v="36.932582126068056"/>
    <n v="32.015237975480908"/>
    <n v="68.398280102349233"/>
    <n v="80.455292271869183"/>
    <n v="110.24950576427675"/>
    <n v="118.143170900735"/>
    <s v="Grandes"/>
    <n v="2024"/>
    <n v="1"/>
    <d v="2025-05-07T00:00:00"/>
    <x v="1"/>
    <x v="25"/>
  </r>
  <r>
    <n v="2025"/>
    <n v="3"/>
    <n v="61"/>
    <x v="46"/>
    <s v="Credit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31.14270000000002"/>
    <n v="1868.75956"/>
    <n v="13741.444320000001"/>
    <n v="13754.134199999999"/>
    <n v="0"/>
    <n v="0"/>
    <n v="0"/>
    <n v="0"/>
    <n v="0"/>
    <n v="0"/>
    <s v="Credito"/>
    <s v="Daños Sin Autos"/>
    <s v="Credito"/>
    <x v="1"/>
    <x v="2"/>
    <n v="0"/>
    <n v="0"/>
    <n v="286204877.29896003"/>
    <n v="243390493.02682006"/>
    <n v="276418493.85822004"/>
    <n v="235015541.95325008"/>
    <n v="862800.46577999997"/>
    <n v="457482.72785000002"/>
    <n v="205317.67123000004"/>
    <n v="146446.52528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7.631223141408299"/>
    <n v="-9.2262295942979744E-2"/>
    <n v="1.682084463738525"/>
    <n v="13.586893459277139"/>
    <m/>
    <n v="2024"/>
    <n v="1"/>
    <d v="2025-05-07T00:00:00"/>
    <x v="1"/>
    <x v="69"/>
  </r>
  <r>
    <n v="2025"/>
    <n v="3"/>
    <n v="12"/>
    <x v="0"/>
    <s v="Credito"/>
    <n v="12"/>
    <s v="6b51d431df5d7f141cbececcf79edf3dd861c3b4069f0b11661a3eefacbba918"/>
    <s v="5ee0b1f3d4f170289262539d5c2c0d24e2fb46189fbbd99a0a6b6a68b9dfe06a"/>
    <x v="13"/>
    <n v="316658.91115"/>
    <n v="6361.9328700000005"/>
    <n v="333480.05855999998"/>
    <n v="17331.533329999998"/>
    <n v="706.35363000000007"/>
    <n v="-11.923080000000001"/>
    <n v="10426.1931"/>
    <n v="-1752.247649999998"/>
    <n v="35327673.869999997"/>
    <n v="32941908.920000002"/>
    <n v="139.161"/>
    <n v="134.065"/>
    <n v="0"/>
    <n v="0"/>
    <n v="-1317.0710800000002"/>
    <n v="-11.923080000000001"/>
    <n v="-18495.256539999998"/>
    <n v="1203.60951"/>
    <n v="0"/>
    <n v="0"/>
    <n v="0"/>
    <n v="0"/>
    <n v="0"/>
    <n v="0"/>
    <s v="Credito"/>
    <s v="Daños Sin Autos"/>
    <s v="Credito"/>
    <x v="1"/>
    <x v="2"/>
    <n v="2698569.0604299996"/>
    <n v="1911910.06005"/>
    <n v="286204877.29896003"/>
    <n v="243390493.02682006"/>
    <n v="276418493.85822004"/>
    <n v="235015541.95325008"/>
    <n v="862800.46577999997"/>
    <n v="457482.72785000002"/>
    <n v="205317.67123000004"/>
    <n v="146446.52528999999"/>
    <n v="316658.91115"/>
    <n v="6361.9328700000005"/>
    <n v="36.701291168605238"/>
    <n v="1.3906389209268593"/>
    <n v="310296.97827999998"/>
    <n v="4877.4010135067638"/>
    <n v="100"/>
    <n v="100"/>
    <n v="11.734326750916741"/>
    <n v="0.33275272738685335"/>
    <n v="0.11064064111640862"/>
    <n v="0.114557787624883"/>
    <n v="2.613878952658581E-3"/>
    <n v="2.7070264447725473E-3"/>
    <m/>
    <m/>
    <m/>
    <n v="0"/>
    <m/>
    <n v="0"/>
    <m/>
    <n v="0"/>
    <m/>
    <n v="-6024.2547227729756"/>
    <n v="0.22306450414888318"/>
    <n v="-0.18741285460938856"/>
    <n v="0.34402963260221853"/>
    <n v="10946.399755767805"/>
    <n v="-1636.6492526301158"/>
    <n v="7.1211290157103191"/>
    <n v="-0.99061031845785275"/>
    <s v="Grandes"/>
    <n v="2024"/>
    <n v="1"/>
    <d v="2025-05-07T00:00:00"/>
    <x v="1"/>
    <x v="13"/>
  </r>
  <r>
    <n v="2025"/>
    <n v="3"/>
    <n v="102"/>
    <x v="21"/>
    <s v="Credito"/>
    <n v="224"/>
    <s v="84a5092e4a5b6fe968fd523fb2fc917dbffae44105f82b6b94c8ed5b9a800223"/>
    <s v="5ee0b1f3d4f170289262539d5c2c0d24e2fb46189fbbd99a0a6b6a68b9dfe06a"/>
    <x v="19"/>
    <n v="138797.63574"/>
    <n v="102437.40072000001"/>
    <n v="378840.86043"/>
    <n v="357230.06292"/>
    <n v="35151.168609999993"/>
    <n v="112278.08322"/>
    <n v="37030.724149999987"/>
    <n v="182941.79522999999"/>
    <n v="35327673.869999997"/>
    <n v="32941908.920000002"/>
    <n v="139.161"/>
    <n v="134.065"/>
    <n v="-1712.4140400000001"/>
    <n v="2601.14572"/>
    <n v="5154.1299200000003"/>
    <n v="15505.120289999999"/>
    <n v="22644.295679999999"/>
    <n v="17285.65827"/>
    <n v="0"/>
    <n v="0"/>
    <n v="0"/>
    <n v="0"/>
    <n v="0"/>
    <n v="0"/>
    <s v="Credito"/>
    <s v="Daños Sin Autos"/>
    <s v="Credito"/>
    <x v="1"/>
    <x v="2"/>
    <n v="138797.63574"/>
    <n v="102437.40072000001"/>
    <n v="286204877.29896003"/>
    <n v="243390493.02682006"/>
    <n v="276418493.85822004"/>
    <n v="235015541.95325008"/>
    <n v="862800.46577999997"/>
    <n v="457482.72785000002"/>
    <n v="205317.67123000004"/>
    <n v="146446.52528999999"/>
    <n v="138797.63574"/>
    <n v="102437.40072000001"/>
    <n v="16.086875383698636"/>
    <n v="22.391534037015557"/>
    <n v="36360.235019999993"/>
    <n v="35.495077739610181"/>
    <n v="100"/>
    <n v="100"/>
    <n v="100"/>
    <n v="100"/>
    <n v="4.8495901624701049E-2"/>
    <n v="5.0212861593548722E-2"/>
    <n v="4.2087675424821162E-2"/>
    <n v="4.3587500583419765E-2"/>
    <m/>
    <m/>
    <m/>
    <n v="0"/>
    <m/>
    <n v="0"/>
    <m/>
    <n v="0"/>
    <m/>
    <n v="-68.692760330505394"/>
    <n v="25.325480814274275"/>
    <n v="109.60653280035706"/>
    <n v="17.120381504143943"/>
    <n v="-66.758529933339844"/>
    <n v="31.000482170240183"/>
    <n v="22.76127282930798"/>
    <n v="89.699333677733279"/>
    <s v="Grandes"/>
    <n v="2024"/>
    <n v="1"/>
    <d v="2025-05-07T00:00:00"/>
    <x v="1"/>
    <x v="19"/>
  </r>
  <r>
    <n v="2025"/>
    <n v="3"/>
    <n v="9"/>
    <x v="29"/>
    <s v="Credito"/>
    <n v="9"/>
    <s v="19581e27de7ced00ff1ce50b2047e7a567c76b1cbaebabe5ef03f7c3017bb5b7"/>
    <s v="5ee0b1f3d4f170289262539d5c2c0d24e2fb46189fbbd99a0a6b6a68b9dfe06a"/>
    <x v="11"/>
    <n v="0"/>
    <n v="0"/>
    <n v="0"/>
    <n v="0"/>
    <n v="0"/>
    <n v="0"/>
    <n v="148.42836"/>
    <n v="0"/>
    <n v="0"/>
    <n v="0"/>
    <n v="0"/>
    <n v="0"/>
    <n v="0"/>
    <n v="0"/>
    <n v="0"/>
    <n v="0"/>
    <n v="0"/>
    <n v="0"/>
    <n v="0"/>
    <n v="0"/>
    <n v="0"/>
    <n v="0"/>
    <n v="0"/>
    <n v="0"/>
    <s v="Credito"/>
    <s v="Daños Sin Autos"/>
    <s v="Credito"/>
    <x v="1"/>
    <x v="2"/>
    <n v="975839.53787999996"/>
    <n v="808178.50085000007"/>
    <n v="286204877.29896003"/>
    <n v="243390493.02682006"/>
    <n v="276418493.85822004"/>
    <n v="235015541.95325008"/>
    <n v="862800.46577999997"/>
    <n v="457482.72785000002"/>
    <n v="205317.67123000004"/>
    <n v="146446.52528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1"/>
    <d v="2025-05-07T00:00:00"/>
    <x v="1"/>
    <x v="11"/>
  </r>
  <r>
    <n v="2025"/>
    <n v="3"/>
    <n v="7"/>
    <x v="10"/>
    <s v="Credito"/>
    <n v="264"/>
    <s v="bba58959c32abe688d9cb5222b97de973002a67c412d6a8c8d2a79ac692f32b7"/>
    <s v="5ee0b1f3d4f170289262539d5c2c0d24e2fb46189fbbd99a0a6b6a68b9dfe06a"/>
    <x v="1"/>
    <n v="225355.91631999999"/>
    <n v="185162.79790999999"/>
    <n v="764707.14179999998"/>
    <n v="712623.09807999991"/>
    <n v="103727.20794000002"/>
    <n v="-26212.01339"/>
    <n v="642245.54486000014"/>
    <n v="238529.23901999998"/>
    <n v="35327673.869999997"/>
    <n v="32941908.920000002"/>
    <n v="139.161"/>
    <n v="134.065"/>
    <n v="1716.7819500000001"/>
    <n v="1855.2157500000001"/>
    <n v="-29683.40598"/>
    <n v="-6284.7953600000001"/>
    <n v="50852.129030000004"/>
    <n v="45187.763380000004"/>
    <n v="0"/>
    <n v="0"/>
    <n v="0"/>
    <n v="0"/>
    <n v="0"/>
    <n v="0"/>
    <s v="Credito"/>
    <s v="Daños Sin Autos"/>
    <s v="Credito"/>
    <x v="1"/>
    <x v="2"/>
    <n v="225355.91631999999"/>
    <n v="185162.79790999999"/>
    <n v="286204877.29896003"/>
    <n v="243390493.02682006"/>
    <n v="276418493.85822004"/>
    <n v="235015541.95325008"/>
    <n v="862800.46577999997"/>
    <n v="457482.72785000002"/>
    <n v="205317.67123000004"/>
    <n v="146446.52528999999"/>
    <n v="225355.91631999999"/>
    <n v="185162.79790999999"/>
    <n v="26.119123164388981"/>
    <n v="40.474270751203392"/>
    <n v="40193.118409999995"/>
    <n v="21.706908117437408"/>
    <n v="100"/>
    <n v="100"/>
    <n v="100"/>
    <n v="100"/>
    <n v="7.8739369659518679E-2"/>
    <n v="8.1527076272830373E-2"/>
    <n v="7.6076429940752144E-2"/>
    <n v="7.878746927589711E-2"/>
    <m/>
    <m/>
    <m/>
    <n v="0"/>
    <m/>
    <n v="0"/>
    <m/>
    <n v="0"/>
    <m/>
    <n v="-495.72392397591409"/>
    <n v="46.028171629055379"/>
    <n v="-14.156198591652617"/>
    <n v="50.520350887772928"/>
    <n v="372.30505179089874"/>
    <n v="12.535175955415912"/>
    <n v="-58.372002404242309"/>
    <n v="-13.908179759084149"/>
    <s v="Grandes"/>
    <n v="2024"/>
    <n v="1"/>
    <d v="2025-05-07T00:00:00"/>
    <x v="1"/>
    <x v="1"/>
  </r>
  <r>
    <n v="2025"/>
    <n v="3"/>
    <n v="15.1"/>
    <x v="69"/>
    <s v="AP Individual"/>
    <n v="15.1"/>
    <m/>
    <m/>
    <x v="76"/>
    <n v="202209.70026000001"/>
    <n v="143689.49158999999"/>
    <n v="795624.7111999999"/>
    <n v="626426.35879999993"/>
    <n v="36672.622669999997"/>
    <n v="25828.85657"/>
    <n v="132021.92252999998"/>
    <n v="117364.26921"/>
    <n v="0"/>
    <n v="0"/>
    <n v="0"/>
    <n v="0"/>
    <n v="0"/>
    <n v="0"/>
    <n v="34791.834020000002"/>
    <n v="21908.286840000001"/>
    <n v="139992.00833000001"/>
    <n v="112280.73482"/>
    <n v="0"/>
    <n v="0"/>
    <n v="0"/>
    <n v="0"/>
    <n v="0"/>
    <n v="0"/>
    <s v="AP Individual"/>
    <s v="Accidentes y Enfermedades"/>
    <s v="Accidentes Personales"/>
    <x v="4"/>
    <x v="2"/>
    <n v="98851469.595990002"/>
    <n v="83828636.567869991"/>
    <n v="286204877.29896003"/>
    <n v="243390493.02682006"/>
    <n v="276418493.85822004"/>
    <n v="235015541.95325008"/>
    <n v="999040.19241000025"/>
    <n v="878827.62957999995"/>
    <n v="109316.45723999999"/>
    <n v="85935.23811999998"/>
    <n v="28135578.349440001"/>
    <n v="26587587.848899998"/>
    <n v="20.240396912581303"/>
    <n v="16.350133604546613"/>
    <n v="58520.208670000022"/>
    <n v="40.726853454934698"/>
    <n v="0.71869750729337578"/>
    <n v="0.54043823910089994"/>
    <n v="0.20455912399323889"/>
    <n v="0.17140859910522938"/>
    <n v="7.0652080484560897E-2"/>
    <n v="7.315346286624258E-2"/>
    <n v="5.9036608128389935E-2"/>
    <n v="6.1140420925260806E-2"/>
    <m/>
    <m/>
    <m/>
    <n v="0"/>
    <m/>
    <n v="0"/>
    <m/>
    <n v="0"/>
    <m/>
    <n v="41.983144203893794"/>
    <n v="18.135936417909999"/>
    <n v="17.975466601064618"/>
    <n v="33.547211093281859"/>
    <n v="58.806730412518185"/>
    <n v="24.680345701713335"/>
    <n v="24.852728691473583"/>
    <n v="19.512062220755602"/>
    <s v="Resto"/>
    <n v="2024"/>
    <n v="1"/>
    <d v="2025-05-07T00:00:00"/>
    <x v="4"/>
    <x v="76"/>
  </r>
  <r>
    <n v="2025"/>
    <n v="3"/>
    <n v="8"/>
    <x v="23"/>
    <s v="AP Individual"/>
    <n v="8"/>
    <s v="2c624232cdd221771294dfbb310aca000a0df6ac8b66b696d90ef06fdefb64a3"/>
    <s v="5ee0b1f3d4f170289262539d5c2c0d24e2fb46189fbbd99a0a6b6a68b9dfe06a"/>
    <x v="10"/>
    <n v="11655.06828"/>
    <n v="6262.6465499999995"/>
    <n v="28880.194479999998"/>
    <n v="20636.444680000001"/>
    <n v="478.21893999999998"/>
    <n v="685.69250999999974"/>
    <n v="1092.9092200000002"/>
    <n v="2112.8057999999992"/>
    <n v="35327673.869999997"/>
    <n v="32941908.920000002"/>
    <n v="139.161"/>
    <n v="134.065"/>
    <n v="0"/>
    <n v="0"/>
    <n v="478.21893999999998"/>
    <n v="685.69250999999997"/>
    <n v="9468.2150399999991"/>
    <n v="5675.9794599999996"/>
    <n v="0"/>
    <n v="0"/>
    <n v="0"/>
    <n v="0"/>
    <n v="0"/>
    <n v="0"/>
    <s v="AP Individual"/>
    <s v="Accidentes y Enfermedades"/>
    <s v="Accidentes Personales"/>
    <x v="4"/>
    <x v="2"/>
    <n v="1201622.1432"/>
    <n v="689489.74687000003"/>
    <n v="286204877.29896003"/>
    <n v="243390493.02682006"/>
    <n v="276418493.85822004"/>
    <n v="235015541.95325008"/>
    <n v="999040.19241000025"/>
    <n v="878827.62957999995"/>
    <n v="109316.45723999999"/>
    <n v="85935.23811999998"/>
    <n v="14173.04189"/>
    <n v="7192.6619900000005"/>
    <n v="1.1666265650318128"/>
    <n v="0.71261375259594173"/>
    <n v="5392.42173"/>
    <n v="86.104519661899175"/>
    <n v="82.234063586754829"/>
    <n v="87.069940985785138"/>
    <n v="0.96994453256010871"/>
    <n v="0.9083016213699826"/>
    <n v="4.0722815033740695E-3"/>
    <n v="4.216457487094945E-3"/>
    <n v="2.5730859377937564E-3"/>
    <n v="2.6647797409269985E-3"/>
    <m/>
    <m/>
    <m/>
    <n v="0"/>
    <m/>
    <n v="0"/>
    <m/>
    <n v="0"/>
    <m/>
    <n v="-30.257523157136401"/>
    <n v="4.1030985706074299"/>
    <n v="10.94892557843616"/>
    <n v="0.43746289632318497"/>
    <n v="-30.257523157136422"/>
    <n v="66.812003227368976"/>
    <n v="5.0507824123098919"/>
    <n v="12.080602384702781"/>
    <s v="Medianas"/>
    <n v="2024"/>
    <n v="1"/>
    <d v="2025-05-07T00:00:00"/>
    <x v="4"/>
    <x v="10"/>
  </r>
  <r>
    <n v="2025"/>
    <n v="3"/>
    <n v="715"/>
    <x v="43"/>
    <s v="AP Individual"/>
    <n v="251"/>
    <s v="c75d3f1f5bcd6914d0331ce5ec17c0db8f2070a2d4285f8e3ff11c6ca19168ff"/>
    <s v="5ee0b1f3d4f170289262539d5c2c0d24e2fb46189fbbd99a0a6b6a68b9dfe06a"/>
    <x v="6"/>
    <n v="7.7820200000000002"/>
    <n v="18.21471"/>
    <n v="21.832239999999999"/>
    <n v="32.626989999999999"/>
    <n v="9.4560000000000005E-2"/>
    <n v="-0.84340999999999999"/>
    <n v="-0.57299000000000011"/>
    <n v="-3.6540699999999995"/>
    <n v="35327673.869999997"/>
    <n v="32941908.920000002"/>
    <n v="139.161"/>
    <n v="134.065"/>
    <n v="0"/>
    <n v="0"/>
    <n v="9.4560000000000005E-2"/>
    <n v="-0.84340999999999999"/>
    <n v="5.7845200000000006"/>
    <n v="12.56044"/>
    <n v="0"/>
    <n v="0"/>
    <n v="0"/>
    <n v="0"/>
    <n v="0"/>
    <n v="0"/>
    <s v="AP Individual"/>
    <s v="Accidentes y Enfermedades"/>
    <s v="Accidentes Personales"/>
    <x v="4"/>
    <x v="2"/>
    <n v="17150.0059"/>
    <n v="48021.339369999994"/>
    <n v="286204877.29896003"/>
    <n v="243390493.02682006"/>
    <n v="276418493.85822004"/>
    <n v="235015541.95325008"/>
    <n v="999040.19241000025"/>
    <n v="878827.62957999995"/>
    <n v="109316.45723999999"/>
    <n v="85935.23811999998"/>
    <n v="17150.0059"/>
    <n v="48021.339369999994"/>
    <n v="7.7894964177840659E-4"/>
    <n v="2.0726146273649798E-3"/>
    <n v="-10.432690000000001"/>
    <n v="-57.27617952742591"/>
    <n v="4.5376194302067269E-2"/>
    <n v="3.7930449752051558E-2"/>
    <n v="4.5376194302067269E-2"/>
    <n v="3.7930449752051558E-2"/>
    <n v="2.7190382195587681E-6"/>
    <n v="2.8153036692224855E-6"/>
    <n v="7.4837393085821385E-6"/>
    <n v="7.7504278434586766E-6"/>
    <m/>
    <m/>
    <m/>
    <n v="0"/>
    <m/>
    <n v="0"/>
    <m/>
    <n v="0"/>
    <m/>
    <n v="-111.21162898234549"/>
    <n v="1.2151086735834655"/>
    <n v="-4.6303784139302788"/>
    <n v="8.6501156721898917E-5"/>
    <n v="-111.21162898234549"/>
    <n v="-53.94651779714723"/>
    <n v="1.6347078063521259"/>
    <n v="-6.7148125384142592"/>
    <s v="Resto"/>
    <n v="2024"/>
    <n v="1"/>
    <d v="2025-05-07T00:00:00"/>
    <x v="4"/>
    <x v="6"/>
  </r>
  <r>
    <n v="2025"/>
    <n v="3"/>
    <n v="38"/>
    <x v="42"/>
    <s v="AP Individual"/>
    <n v="26"/>
    <s v="5f9c4ab08cac7457e9111a30e4664920607ea2c115a1433d7be98e97e64244ca"/>
    <s v="5ee0b1f3d4f170289262539d5c2c0d24e2fb46189fbbd99a0a6b6a68b9dfe06a"/>
    <x v="29"/>
    <n v="2828.7307700000001"/>
    <n v="2763.6320599999999"/>
    <n v="12182.03887"/>
    <n v="11940.04624"/>
    <n v="1333.0242300000004"/>
    <n v="719.4381699999999"/>
    <n v="8608.3867099999989"/>
    <n v="5062.8196799999996"/>
    <n v="35327673.869999997"/>
    <n v="32941908.920000002"/>
    <n v="139.161"/>
    <n v="134.065"/>
    <n v="0"/>
    <n v="0"/>
    <n v="988.27156000000002"/>
    <n v="385.47649999999999"/>
    <n v="2742.8103900000001"/>
    <n v="1568.0900300000001"/>
    <n v="0"/>
    <n v="0"/>
    <n v="0"/>
    <n v="0"/>
    <n v="0"/>
    <n v="0"/>
    <s v="AP Individual"/>
    <s v="Accidentes y Enfermedades"/>
    <s v="Accidentes Personales"/>
    <x v="4"/>
    <x v="2"/>
    <n v="11775468.25543"/>
    <n v="10667983.633719999"/>
    <n v="286204877.29896003"/>
    <n v="243390493.02682006"/>
    <n v="276418493.85822004"/>
    <n v="235015541.95325008"/>
    <n v="999040.19241000025"/>
    <n v="878827.62957999995"/>
    <n v="109316.45723999999"/>
    <n v="85935.23811999998"/>
    <n v="4829703.6088900007"/>
    <n v="4201793.9223199999"/>
    <n v="0.28314484156800629"/>
    <n v="0.31446804435595244"/>
    <n v="65.09871000000021"/>
    <n v="2.355549095779419"/>
    <n v="5.8569448543243439E-2"/>
    <n v="6.5772670223533336E-2"/>
    <n v="2.4022235962426315E-2"/>
    <n v="2.5905852079342779E-2"/>
    <n v="9.8835868790775458E-4"/>
    <n v="1.0233507644574992E-3"/>
    <n v="1.1354724770188396E-3"/>
    <n v="1.1759358708922105E-3"/>
    <m/>
    <m/>
    <m/>
    <n v="0"/>
    <m/>
    <n v="0"/>
    <m/>
    <n v="0"/>
    <m/>
    <n v="85.286837088446489"/>
    <n v="47.124464588052696"/>
    <n v="26.032342742470572"/>
    <n v="1.2194177012829808"/>
    <n v="156.37660402125681"/>
    <n v="74.914088956996935"/>
    <n v="36.031348123921902"/>
    <n v="24.582549000710117"/>
    <s v="Resto"/>
    <n v="2024"/>
    <n v="1"/>
    <d v="2025-05-07T00:00:00"/>
    <x v="4"/>
    <x v="29"/>
  </r>
  <r>
    <n v="2025"/>
    <n v="3"/>
    <n v="120"/>
    <x v="71"/>
    <s v="AP Individual"/>
    <n v="234"/>
    <s v="114bd151f8fb0c58642d2170da4ae7d7c57977260ac2cc8905306cab6b2acabc"/>
    <s v="5ee0b1f3d4f170289262539d5c2c0d24e2fb46189fbbd99a0a6b6a68b9dfe06a"/>
    <x v="9"/>
    <n v="142.69432999999998"/>
    <n v="248.99057000000002"/>
    <n v="797.77032000000008"/>
    <n v="981.37050000000011"/>
    <n v="2113.66372"/>
    <n v="2470.7907999999998"/>
    <n v="7114.5583000000015"/>
    <n v="5685.7930399999996"/>
    <n v="35327673.869999997"/>
    <n v="32941908.920000002"/>
    <n v="139.161"/>
    <n v="134.065"/>
    <n v="0"/>
    <n v="0"/>
    <n v="2087.0698899999998"/>
    <n v="2381.59013"/>
    <n v="127.47662"/>
    <n v="164.33181999999999"/>
    <n v="0"/>
    <n v="0"/>
    <n v="0"/>
    <n v="0"/>
    <n v="0"/>
    <n v="0"/>
    <s v="AP Individual"/>
    <s v="Accidentes y Enfermedades"/>
    <s v="Accidentes Personales"/>
    <x v="4"/>
    <x v="2"/>
    <n v="1246423.7302300001"/>
    <n v="1287243.6983399999"/>
    <n v="286204877.29896003"/>
    <n v="243390493.02682006"/>
    <n v="276418493.85822004"/>
    <n v="235015541.95325008"/>
    <n v="999040.19241000025"/>
    <n v="878827.62957999995"/>
    <n v="109316.45723999999"/>
    <n v="85935.23811999998"/>
    <n v="26670.18806"/>
    <n v="30905.720710000001"/>
    <n v="1.4283142068166069E-2"/>
    <n v="2.8332128123804552E-2"/>
    <n v="-106.29624000000004"/>
    <n v="-42.690869778722963"/>
    <n v="0.53503308517727788"/>
    <n v="0.80564557072256038"/>
    <n v="1.1448300167846523E-2"/>
    <n v="1.934292397943704E-2"/>
    <n v="4.9857406815239651E-5"/>
    <n v="5.1622569824575642E-5"/>
    <n v="1.0230086101701716E-4"/>
    <n v="1.0594642717268881E-4"/>
    <m/>
    <m/>
    <m/>
    <n v="0"/>
    <m/>
    <n v="0"/>
    <m/>
    <n v="0"/>
    <m/>
    <n v="-14.453958627335018"/>
    <n v="1481.2527729728297"/>
    <n v="992.32304259554883"/>
    <n v="1.9335274608831627"/>
    <n v="-12.36653764600546"/>
    <n v="-22.427305922857787"/>
    <n v="1637.2177815822226"/>
    <n v="1449.2568329128223"/>
    <s v="Resto"/>
    <n v="2024"/>
    <n v="1"/>
    <d v="2025-05-07T00:00:00"/>
    <x v="4"/>
    <x v="9"/>
  </r>
  <r>
    <n v="2025"/>
    <n v="3"/>
    <n v="201.1"/>
    <x v="67"/>
    <s v="AP Individual"/>
    <n v="201.1"/>
    <m/>
    <m/>
    <x v="74"/>
    <n v="999040.19241000013"/>
    <n v="878827.62957999995"/>
    <n v="3825733.8377499999"/>
    <n v="3268048.8295900002"/>
    <n v="109316.45723999999"/>
    <n v="85935.238119999995"/>
    <n v="410818.14124000003"/>
    <n v="356253.67744999996"/>
    <n v="0"/>
    <n v="0"/>
    <n v="0"/>
    <n v="0"/>
    <n v="8923.0697500000006"/>
    <n v="-9303.0611399999998"/>
    <n v="96161.912369999991"/>
    <n v="65255.32574"/>
    <n v="805264.78234999988"/>
    <n v="700415.94466000004"/>
    <n v="0"/>
    <n v="0"/>
    <n v="0"/>
    <n v="0"/>
    <n v="0"/>
    <n v="0"/>
    <s v="AP Individual"/>
    <s v="Accidentes y Enfermedades"/>
    <s v="Accidentes Personales"/>
    <x v="4"/>
    <x v="2"/>
    <n v="223575849.73101994"/>
    <n v="194925949.68831006"/>
    <n v="286204877.29896003"/>
    <n v="243390493.02682006"/>
    <n v="276418493.85822004"/>
    <n v="235015541.95325008"/>
    <n v="999040.19241000025"/>
    <n v="878827.62957999995"/>
    <n v="109316.45723999999"/>
    <n v="85935.23811999998"/>
    <n v="51984414.692230001"/>
    <n v="46632920.507640019"/>
    <n v="99.999999999999986"/>
    <n v="100"/>
    <n v="120212.56283000018"/>
    <n v="13.678741858338128"/>
    <n v="1.9218071383985871"/>
    <n v="1.8845648524973229"/>
    <n v="0.44684620168588307"/>
    <n v="0.45085204457654837"/>
    <n v="0.34906469863070722"/>
    <n v="0.36142306488451731"/>
    <n v="0.36107722148504739"/>
    <n v="0.37394447289567712"/>
    <m/>
    <m/>
    <m/>
    <n v="0"/>
    <m/>
    <n v="0"/>
    <m/>
    <n v="0"/>
    <m/>
    <n v="27.2079529090854"/>
    <n v="10.942148080778832"/>
    <n v="9.7783951286407849"/>
    <n v="100"/>
    <n v="47.362550534407902"/>
    <n v="14.969510401550924"/>
    <n v="11.941651302490989"/>
    <n v="9.3166533739714641"/>
    <m/>
    <n v="2024"/>
    <n v="1"/>
    <d v="2025-05-07T00:00:00"/>
    <x v="4"/>
    <x v="74"/>
  </r>
  <r>
    <n v="2025"/>
    <n v="3"/>
    <n v="10"/>
    <x v="62"/>
    <s v="AP Individual"/>
    <n v="10"/>
    <s v="4a44dc15364204a80fe80e9039455cc1608281820fe2b24f1e5233ade6af1dd5"/>
    <s v="5ee0b1f3d4f170289262539d5c2c0d24e2fb46189fbbd99a0a6b6a68b9dfe06a"/>
    <x v="17"/>
    <n v="1250.4251299999999"/>
    <n v="1038.7787700000001"/>
    <n v="8777.1936900000001"/>
    <n v="27041.07274"/>
    <n v="10.73385"/>
    <n v="-49.446460000000002"/>
    <n v="354.45308999999997"/>
    <n v="-44.880770000000005"/>
    <n v="35327673.869999997"/>
    <n v="32941908.920000002"/>
    <n v="139.161"/>
    <n v="134.065"/>
    <n v="0"/>
    <n v="0"/>
    <n v="10.73385"/>
    <n v="-49.446460000000002"/>
    <n v="1886.6655700000001"/>
    <n v="2264.1196"/>
    <n v="0"/>
    <n v="0"/>
    <n v="0"/>
    <n v="0"/>
    <n v="0"/>
    <n v="0"/>
    <s v="AP Individual"/>
    <s v="Accidentes y Enfermedades"/>
    <s v="Accidentes Personales"/>
    <x v="4"/>
    <x v="2"/>
    <n v="1657972.1827799999"/>
    <n v="1600535.0540100001"/>
    <n v="286204877.29896003"/>
    <n v="243390493.02682006"/>
    <n v="276418493.85822004"/>
    <n v="235015541.95325008"/>
    <n v="999040.19241000025"/>
    <n v="878827.62957999995"/>
    <n v="109316.45723999999"/>
    <n v="85935.23811999998"/>
    <n v="223431.65661000001"/>
    <n v="170060.56052"/>
    <n v="0.12516264505670988"/>
    <n v="0.11820051339264816"/>
    <n v="211.64635999999973"/>
    <n v="20.374536533895448"/>
    <n v="0.55964546339224308"/>
    <n v="0.61082873467174914"/>
    <n v="7.5418945081657113E-2"/>
    <n v="6.4901969338155452E-2"/>
    <n v="4.368986097654261E-4"/>
    <n v="4.5236666785449062E-4"/>
    <n v="4.2679512953923529E-4"/>
    <n v="4.4200428676612231E-4"/>
    <m/>
    <m/>
    <m/>
    <n v="0"/>
    <m/>
    <n v="0"/>
    <m/>
    <n v="0"/>
    <m/>
    <n v="-121.70802520544444"/>
    <n v="0.85841604926797987"/>
    <n v="-4.7600568502184544"/>
    <n v="9.8190613481319231E-3"/>
    <n v="-121.70802520544444"/>
    <n v="-16.671117108831169"/>
    <n v="0.56893230950305618"/>
    <n v="-2.1839155493375881"/>
    <s v="Resto"/>
    <n v="2024"/>
    <n v="1"/>
    <d v="2025-05-07T00:00:00"/>
    <x v="4"/>
    <x v="17"/>
  </r>
  <r>
    <n v="2025"/>
    <n v="3"/>
    <n v="16"/>
    <x v="74"/>
    <s v="AP Individual"/>
    <n v="14"/>
    <s v="8527a891e224136950ff32ca212b45bc93f69fbb801c3b1ebedac52775f99e61"/>
    <s v="5ee0b1f3d4f170289262539d5c2c0d24e2fb46189fbbd99a0a6b6a68b9dfe06a"/>
    <x v="33"/>
    <n v="52.772760000000005"/>
    <n v="33.486179999999997"/>
    <n v="178.81025000000002"/>
    <n v="113.84515"/>
    <n v="0"/>
    <n v="0"/>
    <n v="9.9297900000000006"/>
    <n v="60.118629999999989"/>
    <n v="35327673.869999997"/>
    <n v="32941908.920000002"/>
    <n v="139.161"/>
    <n v="134.065"/>
    <n v="0"/>
    <n v="0"/>
    <n v="0"/>
    <n v="0"/>
    <n v="43.982870000000005"/>
    <n v="30.890229999999999"/>
    <n v="0"/>
    <n v="0"/>
    <n v="0"/>
    <n v="0"/>
    <n v="0"/>
    <n v="0"/>
    <s v="AP Individual"/>
    <s v="Accidentes y Enfermedades"/>
    <s v="Accidentes Personales"/>
    <x v="4"/>
    <x v="2"/>
    <n v="1168356.06944"/>
    <n v="1156642.3969100001"/>
    <n v="286204877.29896003"/>
    <n v="243390493.02682006"/>
    <n v="276418493.85822004"/>
    <n v="235015541.95325008"/>
    <n v="999040.19241000025"/>
    <n v="878827.62957999995"/>
    <n v="109316.45723999999"/>
    <n v="85935.23811999998"/>
    <n v="650126.94371000002"/>
    <n v="592784.64208999998"/>
    <n v="5.2823460358181838E-3"/>
    <n v="3.8103239899277361E-3"/>
    <n v="19.286580000000008"/>
    <n v="57.595640947997076"/>
    <n v="8.1173008610977027E-3"/>
    <n v="5.6489621394266712E-3"/>
    <n v="4.5168387771798288E-3"/>
    <n v="2.8951195364668621E-3"/>
    <n v="1.8438805270559854E-5"/>
    <n v="1.9091616940459884E-5"/>
    <n v="1.3758211992409268E-5"/>
    <n v="1.4248495959752804E-5"/>
    <m/>
    <m/>
    <m/>
    <n v="0"/>
    <m/>
    <n v="0"/>
    <m/>
    <n v="0"/>
    <m/>
    <m/>
    <m/>
    <m/>
    <m/>
    <m/>
    <n v="42.384404389349008"/>
    <m/>
    <m/>
    <s v="Resto"/>
    <n v="2024"/>
    <n v="1"/>
    <d v="2025-05-07T00:00:00"/>
    <x v="4"/>
    <x v="33"/>
  </r>
  <r>
    <n v="2025"/>
    <n v="3"/>
    <n v="43"/>
    <x v="26"/>
    <s v="AP Individual"/>
    <n v="31"/>
    <s v="eb1e33e8a81b697b75855af6bfcdbcbf7cbbde9f94962ceaec1ed8af21f5a50f"/>
    <s v="5ee0b1f3d4f170289262539d5c2c0d24e2fb46189fbbd99a0a6b6a68b9dfe06a"/>
    <x v="12"/>
    <n v="3300.13456"/>
    <n v="2727.10824"/>
    <n v="12931.926290000001"/>
    <n v="9303.7171500000004"/>
    <n v="334.57277999999997"/>
    <n v="-114.19006000000005"/>
    <n v="2262.9944500000001"/>
    <n v="642.96992"/>
    <n v="35327673.869999997"/>
    <n v="32941908.920000002"/>
    <n v="139.161"/>
    <n v="134.065"/>
    <n v="0"/>
    <n v="0"/>
    <n v="334.57278000000002"/>
    <n v="-114.19006"/>
    <n v="3111.3346900000001"/>
    <n v="2017.2236699999999"/>
    <n v="0"/>
    <n v="0"/>
    <n v="0"/>
    <n v="0"/>
    <n v="0"/>
    <n v="0"/>
    <s v="AP Individual"/>
    <s v="Accidentes y Enfermedades"/>
    <s v="Accidentes Personales"/>
    <x v="4"/>
    <x v="2"/>
    <n v="33699803.03413"/>
    <n v="29454782.112069998"/>
    <n v="286204877.29896003"/>
    <n v="243390493.02682006"/>
    <n v="276418493.85822004"/>
    <n v="235015541.95325008"/>
    <n v="999040.19241000025"/>
    <n v="878827.62957999995"/>
    <n v="109316.45723999999"/>
    <n v="85935.23811999998"/>
    <n v="13564625.407979999"/>
    <n v="12989393.407099999"/>
    <n v="0.33033050973044775"/>
    <n v="0.31031207351813811"/>
    <n v="573.02631999999994"/>
    <n v="21.012232356424555"/>
    <n v="2.432897673723115E-2"/>
    <n v="2.0994885246214526E-2"/>
    <n v="9.7927413897871667E-3"/>
    <n v="9.2586264248156972E-3"/>
    <n v="1.1530671982758667E-3"/>
    <n v="1.1938906525164332E-3"/>
    <n v="1.1204662129919306E-3"/>
    <n v="1.1603948476490477E-3"/>
    <m/>
    <m/>
    <m/>
    <n v="0"/>
    <m/>
    <n v="0"/>
    <m/>
    <n v="0"/>
    <m/>
    <n v="-392.99641317291525"/>
    <n v="10.138155699930005"/>
    <n v="-4.1872214063641291"/>
    <n v="0.30605893060132616"/>
    <n v="-392.99641317291542"/>
    <n v="54.238458346069308"/>
    <n v="10.75335228560705"/>
    <n v="-5.6607535246698752"/>
    <s v="Medianas"/>
    <n v="2024"/>
    <n v="1"/>
    <d v="2025-05-07T00:00:00"/>
    <x v="4"/>
    <x v="12"/>
  </r>
  <r>
    <n v="2025"/>
    <n v="3"/>
    <n v="718"/>
    <x v="55"/>
    <s v="AP Individual"/>
    <n v="281"/>
    <s v="71a1c003a2b855d85582c8f6c7648c49d3fe836408a7e1b5d9b222448acb3c1b"/>
    <s v="5ee0b1f3d4f170289262539d5c2c0d24e2fb46189fbbd99a0a6b6a68b9dfe06a"/>
    <x v="34"/>
    <n v="0"/>
    <n v="0"/>
    <n v="0"/>
    <n v="-0.62639"/>
    <n v="1.4999999999999999E-4"/>
    <n v="5.5300000000000002E-3"/>
    <n v="-9.9399999999999992E-3"/>
    <n v="-1.4709999999999999E-2"/>
    <n v="35327673.869999997"/>
    <n v="32941908.920000002"/>
    <n v="139.161"/>
    <n v="134.065"/>
    <n v="0"/>
    <n v="0"/>
    <n v="1.4999999999999999E-4"/>
    <n v="5.5300000000000002E-3"/>
    <n v="0"/>
    <n v="0"/>
    <n v="0"/>
    <n v="0"/>
    <n v="0"/>
    <n v="0"/>
    <n v="0"/>
    <n v="0"/>
    <s v="AP Individual"/>
    <s v="Accidentes y Enfermedades"/>
    <s v="Accidentes Personales"/>
    <x v="4"/>
    <x v="2"/>
    <n v="12089.056859999999"/>
    <n v="4861.5922599999994"/>
    <n v="286204877.29896003"/>
    <n v="243390493.02682006"/>
    <n v="276418493.85822004"/>
    <n v="235015541.95325008"/>
    <n v="999040.19241000025"/>
    <n v="878827.62957999995"/>
    <n v="109316.45723999999"/>
    <n v="85935.23811999998"/>
    <n v="12089.056859999999"/>
    <n v="4861.5922599999994"/>
    <m/>
    <m/>
    <m/>
    <m/>
    <m/>
    <m/>
    <m/>
    <m/>
    <m/>
    <m/>
    <m/>
    <m/>
    <m/>
    <m/>
    <m/>
    <n v="0"/>
    <m/>
    <n v="0"/>
    <m/>
    <n v="0"/>
    <m/>
    <n v="-97.287522603978303"/>
    <m/>
    <m/>
    <n v="1.3721630190656553E-7"/>
    <n v="-97.287522603978303"/>
    <m/>
    <m/>
    <m/>
    <s v="Resto"/>
    <n v="2024"/>
    <n v="1"/>
    <d v="2025-05-07T00:00:00"/>
    <x v="4"/>
    <x v="34"/>
  </r>
  <r>
    <n v="2025"/>
    <n v="3"/>
    <n v="112"/>
    <x v="44"/>
    <s v="AP Individual"/>
    <n v="231"/>
    <s v="138d9e809e386a7b800791d1f664f56d1c55f3d1ba411b950862729bc486c5ce"/>
    <s v="5ee0b1f3d4f170289262539d5c2c0d24e2fb46189fbbd99a0a6b6a68b9dfe06a"/>
    <x v="7"/>
    <n v="433.67534999999998"/>
    <n v="307.38844"/>
    <n v="1894.9244800000001"/>
    <n v="1597.8480999999997"/>
    <n v="587.18115999999986"/>
    <n v="549.53305999999998"/>
    <n v="1619.2567300000003"/>
    <n v="1176.14724"/>
    <n v="35327673.869999997"/>
    <n v="32941908.920000002"/>
    <n v="139.161"/>
    <n v="134.065"/>
    <n v="0"/>
    <n v="0"/>
    <n v="424.68115999999998"/>
    <n v="509.53305999999998"/>
    <n v="359.57371999999998"/>
    <n v="273.93329"/>
    <n v="0"/>
    <n v="0"/>
    <n v="0"/>
    <n v="0"/>
    <n v="0"/>
    <n v="0"/>
    <s v="AP Individual"/>
    <s v="Accidentes y Enfermedades"/>
    <s v="Accidentes Personales"/>
    <x v="4"/>
    <x v="2"/>
    <n v="193321.77777000002"/>
    <n v="210617.18328999999"/>
    <n v="286204877.29896003"/>
    <n v="243390493.02682006"/>
    <n v="276418493.85822004"/>
    <n v="235015541.95325008"/>
    <n v="999040.19241000025"/>
    <n v="878827.62957999995"/>
    <n v="109316.45723999999"/>
    <n v="85935.23811999998"/>
    <n v="193321.77777000002"/>
    <n v="210617.18328999999"/>
    <n v="4.3409199479135886E-2"/>
    <n v="3.4977102409365968E-2"/>
    <n v="126.28690999999998"/>
    <n v="41.083818897028124"/>
    <n v="0.22432824434087034"/>
    <n v="0.14594651547340992"/>
    <n v="0.22432824434087034"/>
    <n v="0.14594651547340992"/>
    <n v="1.5152619133984821E-4"/>
    <n v="1.5689085919932686E-4"/>
    <n v="1.2629434953571821E-4"/>
    <n v="1.3079494123888476E-4"/>
    <m/>
    <m/>
    <m/>
    <n v="0"/>
    <m/>
    <n v="0"/>
    <m/>
    <n v="0"/>
    <m/>
    <n v="6.8509254020131083"/>
    <n v="135.39648033949817"/>
    <n v="178.77479712639811"/>
    <n v="0.53713884882938223"/>
    <n v="-16.65287430024658"/>
    <n v="31.263242959627124"/>
    <n v="118.10684051103624"/>
    <n v="186.00625721685742"/>
    <s v="Resto"/>
    <n v="2024"/>
    <n v="1"/>
    <d v="2025-05-07T00:00:00"/>
    <x v="4"/>
    <x v="7"/>
  </r>
  <r>
    <n v="2025"/>
    <n v="3"/>
    <n v="39"/>
    <x v="20"/>
    <s v="AP Individual"/>
    <n v="27"/>
    <s v="670671cd97404156226e507973f2ab8330d3022ca96e0c93bdbdb320c41adcaf"/>
    <s v="5ee0b1f3d4f170289262539d5c2c0d24e2fb46189fbbd99a0a6b6a68b9dfe06a"/>
    <x v="13"/>
    <n v="225524.77931000001"/>
    <n v="210086.18530000001"/>
    <n v="830508.43798000005"/>
    <n v="561979.06695999997"/>
    <n v="30932.17916"/>
    <n v="14951.574949999998"/>
    <n v="89209.901029999994"/>
    <n v="88976.617709999977"/>
    <n v="35327673.869999997"/>
    <n v="32941908.920000002"/>
    <n v="139.161"/>
    <n v="134.065"/>
    <n v="8923.0697500000006"/>
    <n v="-9303.0611399999998"/>
    <n v="20274.697760000003"/>
    <n v="1291.6920700000001"/>
    <n v="106546.41424"/>
    <n v="78878.987010000012"/>
    <n v="0"/>
    <n v="0"/>
    <n v="0"/>
    <n v="0"/>
    <n v="0"/>
    <n v="0"/>
    <s v="AP Individual"/>
    <s v="Accidentes y Enfermedades"/>
    <s v="Accidentes Personales"/>
    <x v="4"/>
    <x v="2"/>
    <n v="9815016.0217700005"/>
    <n v="7956382.9574300004"/>
    <n v="286204877.29896003"/>
    <n v="243390493.02682006"/>
    <n v="276418493.85822004"/>
    <n v="235015541.95325008"/>
    <n v="999040.19241000025"/>
    <n v="878827.62957999995"/>
    <n v="109316.45723999999"/>
    <n v="85935.23811999998"/>
    <n v="481480.60433"/>
    <n v="387936.33411"/>
    <n v="22.574144766484629"/>
    <n v="23.905277693693154"/>
    <n v="15438.594010000001"/>
    <n v="7.3486954832151063"/>
    <n v="46.839847188408967"/>
    <n v="54.15481016543032"/>
    <n v="2.2977525335646858"/>
    <n v="2.6404735220017637"/>
    <n v="7.8798370397589121E-2"/>
    <n v="8.1588165886496616E-2"/>
    <n v="8.6316512484672064E-2"/>
    <n v="8.9392464665928734E-2"/>
    <m/>
    <m/>
    <m/>
    <n v="0"/>
    <m/>
    <n v="0"/>
    <m/>
    <n v="0"/>
    <m/>
    <n v="106.88241381554261"/>
    <n v="13.715645462391295"/>
    <n v="7.1168767849486949"/>
    <n v="28.295994894976893"/>
    <n v="1469.6231501986383"/>
    <n v="35.075789229509759"/>
    <n v="19.02898178659532"/>
    <n v="1.6375616865316027"/>
    <s v="Grandes"/>
    <n v="2024"/>
    <n v="1"/>
    <d v="2025-05-07T00:00:00"/>
    <x v="4"/>
    <x v="13"/>
  </r>
  <r>
    <n v="2025"/>
    <n v="3"/>
    <n v="50"/>
    <x v="15"/>
    <s v="AP Individual"/>
    <n v="38"/>
    <s v="aea92132c4cbeb263e6ac2bf6c183b5d81737f179f21efdc5863739672f0f470"/>
    <s v="5ee0b1f3d4f170289262539d5c2c0d24e2fb46189fbbd99a0a6b6a68b9dfe06a"/>
    <x v="1"/>
    <n v="190283.97665999999"/>
    <n v="169111.44977000001"/>
    <n v="696994.06475000002"/>
    <n v="598124.02454999997"/>
    <n v="26601.487800000003"/>
    <n v="31800.495369999997"/>
    <n v="122882.59803000001"/>
    <n v="52427.90857"/>
    <n v="35327673.869999997"/>
    <n v="32941908.920000002"/>
    <n v="139.161"/>
    <n v="134.065"/>
    <n v="0"/>
    <n v="0"/>
    <n v="26601.487799999999"/>
    <n v="31801.995370000001"/>
    <n v="176887.37631999998"/>
    <n v="154407.29941000001"/>
    <n v="0"/>
    <n v="0"/>
    <n v="0"/>
    <n v="0"/>
    <n v="0"/>
    <n v="0"/>
    <s v="AP Individual"/>
    <s v="Accidentes y Enfermedades"/>
    <s v="Accidentes Personales"/>
    <x v="4"/>
    <x v="2"/>
    <n v="13959565.0382"/>
    <n v="12741554.66168"/>
    <n v="286204877.29896003"/>
    <n v="243390493.02682006"/>
    <n v="276418493.85822004"/>
    <n v="235015541.95325008"/>
    <n v="999040.19241000025"/>
    <n v="878827.62957999995"/>
    <n v="109316.45723999999"/>
    <n v="85935.23811999998"/>
    <n v="228699.77000999998"/>
    <n v="211045.21218999999"/>
    <n v="19.046678812888899"/>
    <n v="19.242846273599749"/>
    <n v="21172.526889999979"/>
    <n v="12.519865992986091"/>
    <n v="83.2025220889727"/>
    <n v="80.130436514121044"/>
    <n v="1.3631082067334666"/>
    <n v="1.3272434507431006"/>
    <n v="6.6485231997369401E-2"/>
    <n v="6.8839090324253061E-2"/>
    <n v="6.9481534659352945E-2"/>
    <n v="7.195756006793802E-2"/>
    <m/>
    <m/>
    <m/>
    <n v="0"/>
    <m/>
    <n v="0"/>
    <m/>
    <n v="0"/>
    <m/>
    <n v="-16.348825732144544"/>
    <n v="13.979888515537819"/>
    <n v="18.80446026170922"/>
    <n v="24.334385207524136"/>
    <n v="-16.352771294677414"/>
    <n v="14.55894701603988"/>
    <n v="15.03865813006141"/>
    <n v="20.596173556248587"/>
    <s v="Grandes"/>
    <n v="2024"/>
    <n v="1"/>
    <d v="2025-05-07T00:00:00"/>
    <x v="4"/>
    <x v="1"/>
  </r>
  <r>
    <n v="2025"/>
    <n v="3"/>
    <n v="104"/>
    <x v="19"/>
    <s v="AP Individual"/>
    <n v="225"/>
    <s v="0e6523810856a138a75dec70a9cf3778a5c70b83ac915f22c33f05db97cb3e68"/>
    <s v="5ee0b1f3d4f170289262539d5c2c0d24e2fb46189fbbd99a0a6b6a68b9dfe06a"/>
    <x v="28"/>
    <n v="6517.0754000000006"/>
    <n v="0"/>
    <n v="61591.403330000001"/>
    <n v="4430.4524199999996"/>
    <n v="3232.2879499999995"/>
    <n v="0"/>
    <n v="13290.018069999996"/>
    <n v="4677.2638100000004"/>
    <n v="35327673.869999997"/>
    <n v="32941908.920000002"/>
    <n v="139.161"/>
    <n v="134.065"/>
    <n v="0"/>
    <n v="0"/>
    <n v="3232.2879500000004"/>
    <n v="0"/>
    <n v="7504.6689200000001"/>
    <n v="0"/>
    <n v="0"/>
    <n v="0"/>
    <n v="0"/>
    <n v="0"/>
    <n v="0"/>
    <n v="0"/>
    <s v="AP Individual"/>
    <s v="Accidentes y Enfermedades"/>
    <s v="Accidentes Personales"/>
    <x v="4"/>
    <x v="2"/>
    <n v="1317898.61516"/>
    <n v="0"/>
    <n v="286204877.29896003"/>
    <n v="243390493.02682006"/>
    <n v="276418493.85822004"/>
    <n v="235015541.95325008"/>
    <n v="999040.19241000025"/>
    <n v="878827.62957999995"/>
    <n v="109316.45723999999"/>
    <n v="85935.23811999998"/>
    <n v="13353.96328"/>
    <n v="0"/>
    <n v="0.65233365479308281"/>
    <m/>
    <m/>
    <m/>
    <n v="48.802555940531242"/>
    <m/>
    <n v="0.49450506473206912"/>
    <m/>
    <n v="2.2770665061701521E-3"/>
    <n v="2.3576842884263471E-3"/>
    <m/>
    <m/>
    <m/>
    <m/>
    <m/>
    <n v="0"/>
    <m/>
    <n v="0"/>
    <m/>
    <n v="0"/>
    <m/>
    <m/>
    <n v="49.597215800203863"/>
    <m/>
    <n v="2.9568173279743584"/>
    <m/>
    <m/>
    <n v="43.070360391061733"/>
    <m/>
    <s v="Medianas"/>
    <n v="2024"/>
    <n v="1"/>
    <d v="2025-05-07T00:00:00"/>
    <x v="4"/>
    <x v="28"/>
  </r>
  <r>
    <n v="2025"/>
    <n v="3"/>
    <n v="23"/>
    <x v="9"/>
    <s v="AP Individual"/>
    <n v="17"/>
    <s v="4523540f1504cd17100c4835e85b7eefd49911580f8efff0599a8f283be6b9e3"/>
    <s v="5ee0b1f3d4f170289262539d5c2c0d24e2fb46189fbbd99a0a6b6a68b9dfe06a"/>
    <x v="27"/>
    <n v="1533.9332199999999"/>
    <n v="1409.1880700000002"/>
    <n v="6307.3862600000002"/>
    <n v="5419.496650000001"/>
    <n v="3555.1848599999994"/>
    <n v="117.09110999999999"/>
    <n v="5874.9447099999988"/>
    <n v="698.53991000000042"/>
    <n v="35327673.869999997"/>
    <n v="32941908.920000002"/>
    <n v="139.161"/>
    <n v="134.065"/>
    <n v="0"/>
    <n v="0"/>
    <n v="610.97156000000007"/>
    <n v="40.628730000000004"/>
    <n v="377.95121999999998"/>
    <n v="249.04910000000001"/>
    <n v="0"/>
    <n v="0"/>
    <n v="0"/>
    <n v="0"/>
    <n v="0"/>
    <n v="0"/>
    <s v="AP Individual"/>
    <s v="Accidentes y Enfermedades"/>
    <s v="Accidentes Personales"/>
    <x v="4"/>
    <x v="2"/>
    <n v="7196469.1106400006"/>
    <n v="7252607.47162"/>
    <n v="286204877.29896003"/>
    <n v="243390493.02682006"/>
    <n v="276418493.85822004"/>
    <n v="235015541.95325008"/>
    <n v="999040.19241000025"/>
    <n v="878827.62957999995"/>
    <n v="109316.45723999999"/>
    <n v="85935.23811999998"/>
    <n v="2375636.2455700003"/>
    <n v="1998106.8298900002"/>
    <n v="0.15354069152109573"/>
    <n v="0.16034863067214494"/>
    <n v="124.74514999999974"/>
    <n v="8.8522712231022371"/>
    <n v="6.4569364222339276E-2"/>
    <n v="7.0526162511419813E-2"/>
    <n v="2.1315080998987063E-2"/>
    <n v="1.943008877171775E-2"/>
    <n v="5.3595635213361673E-4"/>
    <n v="5.5493147314042662E-4"/>
    <n v="5.7898238032030142E-4"/>
    <n v="5.9961484176238847E-4"/>
    <m/>
    <m/>
    <m/>
    <n v="0"/>
    <m/>
    <n v="0"/>
    <m/>
    <n v="0"/>
    <m/>
    <n v="2936.2551520777279"/>
    <n v="231.76920700628671"/>
    <n v="8.3091187395590129"/>
    <n v="3.2521954605560723"/>
    <n v="1403.7919226123977"/>
    <n v="51.757713639599558"/>
    <n v="161.65354883627577"/>
    <n v="16.313542189070347"/>
    <s v="Resto"/>
    <n v="2024"/>
    <n v="1"/>
    <d v="2025-05-07T00:00:00"/>
    <x v="4"/>
    <x v="27"/>
  </r>
  <r>
    <n v="2025"/>
    <n v="3"/>
    <n v="119"/>
    <x v="45"/>
    <s v="AP Individual"/>
    <n v="217"/>
    <s v="16badfc6202cb3f8889e0f2779b19218af4cbb736e56acadce8148aba9a7a9f8"/>
    <s v="5ee0b1f3d4f170289262539d5c2c0d24e2fb46189fbbd99a0a6b6a68b9dfe06a"/>
    <x v="5"/>
    <n v="38.835999999999999"/>
    <n v="31.646540000000002"/>
    <n v="242.38824"/>
    <n v="302.33638000000002"/>
    <n v="-1.5488499999999998"/>
    <n v="-21.301109999999998"/>
    <n v="-10.97153"/>
    <n v="94.606030000000032"/>
    <n v="35327673.869999997"/>
    <n v="32941908.920000002"/>
    <n v="139.161"/>
    <n v="134.065"/>
    <n v="0"/>
    <n v="0"/>
    <n v="-1.5488499999999998"/>
    <n v="-21.301110000000001"/>
    <n v="62.536900000000003"/>
    <n v="80.824219999999997"/>
    <n v="0"/>
    <n v="0"/>
    <n v="0"/>
    <n v="0"/>
    <n v="0"/>
    <n v="0"/>
    <s v="AP Individual"/>
    <s v="Accidentes y Enfermedades"/>
    <s v="Accidentes Personales"/>
    <x v="4"/>
    <x v="2"/>
    <n v="490022.74757999997"/>
    <n v="531338.51546000002"/>
    <n v="286204877.29896003"/>
    <n v="243390493.02682006"/>
    <n v="276418493.85822004"/>
    <n v="235015541.95325008"/>
    <n v="999040.19241000025"/>
    <n v="878827.62957999995"/>
    <n v="109316.45723999999"/>
    <n v="85935.23811999998"/>
    <n v="158595.98347000001"/>
    <n v="152483.86077999999"/>
    <n v="3.8873310898849133E-3"/>
    <n v="3.6009951138113601E-3"/>
    <n v="7.1894599999999969"/>
    <n v="22.717996975340739"/>
    <n v="2.4487379283061231E-2"/>
    <n v="2.075402592649386E-2"/>
    <n v="7.925346362346113E-3"/>
    <n v="5.9560033912848167E-3"/>
    <n v="1.3569300553684561E-5"/>
    <n v="1.4049711167270766E-5"/>
    <n v="1.3002373102762382E-5"/>
    <n v="1.3465722197340981E-5"/>
    <m/>
    <m/>
    <m/>
    <n v="0"/>
    <m/>
    <n v="0"/>
    <m/>
    <n v="0"/>
    <m/>
    <n v="-92.728782678461357"/>
    <n v="-3.9881810691111337"/>
    <n v="-67.309443623220716"/>
    <n v="-1.4168497947198934E-3"/>
    <n v="-92.728782678461357"/>
    <n v="-22.626039570811805"/>
    <n v="-2.4766977576438869"/>
    <n v="-26.354859966480348"/>
    <s v="Resto"/>
    <n v="2024"/>
    <n v="1"/>
    <d v="2025-05-07T00:00:00"/>
    <x v="4"/>
    <x v="5"/>
  </r>
  <r>
    <n v="2025"/>
    <n v="3"/>
    <n v="34"/>
    <x v="40"/>
    <s v="AP Individual"/>
    <n v="23"/>
    <s v="535fa30d7e25dd8a49f1536779734ec8286108d115da5045d77f3b4185d8f790"/>
    <s v="5ee0b1f3d4f170289262539d5c2c0d24e2fb46189fbbd99a0a6b6a68b9dfe06a"/>
    <x v="34"/>
    <n v="0"/>
    <n v="0"/>
    <n v="0"/>
    <n v="0"/>
    <n v="0"/>
    <n v="0"/>
    <n v="6.0224799999999998"/>
    <n v="0"/>
    <n v="0"/>
    <n v="0"/>
    <n v="0"/>
    <n v="0"/>
    <n v="0"/>
    <n v="0"/>
    <n v="0"/>
    <n v="0"/>
    <n v="0"/>
    <n v="0"/>
    <n v="0"/>
    <n v="0"/>
    <n v="0"/>
    <n v="0"/>
    <n v="0"/>
    <n v="0"/>
    <s v="AP Individual"/>
    <s v="Accidentes y Enfermedades"/>
    <s v="Accidentes Personales"/>
    <x v="4"/>
    <x v="2"/>
    <n v="28972049.40374"/>
    <n v="25559096.22566"/>
    <n v="286204877.29896003"/>
    <n v="243390493.02682006"/>
    <n v="276418493.85822004"/>
    <n v="235015541.95325008"/>
    <n v="999040.19241000025"/>
    <n v="878827.62957999995"/>
    <n v="109316.45723999999"/>
    <n v="85935.23811999998"/>
    <n v="12587633.36767"/>
    <n v="9855357.41131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4"/>
    <x v="34"/>
  </r>
  <r>
    <n v="2025"/>
    <n v="3"/>
    <n v="12"/>
    <x v="0"/>
    <s v="AP Individual"/>
    <n v="12"/>
    <s v="6b51d431df5d7f141cbececcf79edf3dd861c3b4069f0b11661a3eefacbba918"/>
    <s v="5ee0b1f3d4f170289262539d5c2c0d24e2fb46189fbbd99a0a6b6a68b9dfe06a"/>
    <x v="0"/>
    <n v="24520.39069"/>
    <n v="27714.144949999998"/>
    <n v="98030.036339999991"/>
    <n v="82189.308130000005"/>
    <n v="7542.8514299999997"/>
    <n v="6292.4991399999999"/>
    <n v="28987.214239999998"/>
    <n v="26076.472870000005"/>
    <n v="35327673.869999997"/>
    <n v="32941908.920000002"/>
    <n v="139.161"/>
    <n v="134.065"/>
    <n v="0"/>
    <n v="0"/>
    <n v="7533.2586300000003"/>
    <n v="6112.6675300000006"/>
    <n v="21923.597399999999"/>
    <n v="23102.530760000001"/>
    <n v="0"/>
    <n v="0"/>
    <n v="0"/>
    <n v="0"/>
    <n v="0"/>
    <n v="0"/>
    <s v="AP Individual"/>
    <s v="Accidentes y Enfermedades"/>
    <s v="Accidentes Personales"/>
    <x v="4"/>
    <x v="2"/>
    <n v="2698569.0604299996"/>
    <n v="1911910.06005"/>
    <n v="286204877.29896003"/>
    <n v="243390493.02682006"/>
    <n v="276418493.85822004"/>
    <n v="235015541.95325008"/>
    <n v="999040.19241000025"/>
    <n v="878827.62957999995"/>
    <n v="109316.45723999999"/>
    <n v="85935.23811999998"/>
    <n v="74616.868889999998"/>
    <n v="66970.116030000005"/>
    <n v="2.4543948157730351"/>
    <n v="3.1535359173043807"/>
    <n v="-3193.7542599999979"/>
    <n v="-11.523914108704981"/>
    <n v="32.861725578632758"/>
    <n v="41.382853417164668"/>
    <n v="0.90864417922633545"/>
    <n v="1.4495527550744318"/>
    <n v="8.5674258668858461E-3"/>
    <n v="8.8707489675336065E-3"/>
    <n v="1.138669986873566E-2"/>
    <n v="1.1792473263539723E-2"/>
    <m/>
    <m/>
    <m/>
    <n v="0"/>
    <m/>
    <n v="0"/>
    <m/>
    <n v="0"/>
    <m/>
    <n v="19.870519839276458"/>
    <n v="30.761546687248153"/>
    <n v="22.705009125673929"/>
    <n v="6.9000145270349966"/>
    <n v="23.240117232418811"/>
    <n v="-5.1030485458381953"/>
    <n v="34.361416571169116"/>
    <n v="26.458865452885995"/>
    <s v="Medianas"/>
    <n v="2024"/>
    <n v="1"/>
    <d v="2025-05-07T00:00:00"/>
    <x v="4"/>
    <x v="0"/>
  </r>
  <r>
    <n v="2025"/>
    <n v="3"/>
    <n v="77"/>
    <x v="33"/>
    <s v="AP Individual"/>
    <n v="49"/>
    <s v="0e17daca5f3e175f448bacace3bc0da47d0655a74c8dd0dc497a3afbdad95f1f"/>
    <s v="5ee0b1f3d4f170289262539d5c2c0d24e2fb46189fbbd99a0a6b6a68b9dfe06a"/>
    <x v="11"/>
    <n v="71420.349700000006"/>
    <n v="53145.594920000003"/>
    <n v="269107.29477000004"/>
    <n v="232290.37588000001"/>
    <n v="6294.0861800000002"/>
    <n v="5176.5695900000001"/>
    <n v="31122.315440000002"/>
    <n v="24780.808370000002"/>
    <n v="35327673.869999997"/>
    <n v="32941908.920000002"/>
    <n v="139.161"/>
    <n v="134.065"/>
    <n v="0"/>
    <n v="0"/>
    <n v="6279.9611799999993"/>
    <n v="5101.1445899999999"/>
    <n v="70194.409610000002"/>
    <n v="51146.080880000001"/>
    <n v="0"/>
    <n v="0"/>
    <n v="0"/>
    <n v="0"/>
    <n v="0"/>
    <n v="0"/>
    <s v="AP Individual"/>
    <s v="Accidentes y Enfermedades"/>
    <s v="Accidentes Personales"/>
    <x v="4"/>
    <x v="2"/>
    <n v="3770209.43444"/>
    <n v="2712146.0854199999"/>
    <n v="286204877.29896003"/>
    <n v="243390493.02682006"/>
    <n v="276418493.85822004"/>
    <n v="235015541.95325008"/>
    <n v="999040.19241000025"/>
    <n v="878827.62957999995"/>
    <n v="109316.45723999999"/>
    <n v="85935.23811999998"/>
    <n v="167500.76344000001"/>
    <n v="154674.75803999999"/>
    <n v="7.1488965351545657"/>
    <n v="6.0473286377442168"/>
    <n v="18274.754780000003"/>
    <n v="34.38620793973417"/>
    <n v="42.638820404889252"/>
    <n v="34.359578507474488"/>
    <n v="1.8943337483480749"/>
    <n v="1.9595402771886432"/>
    <n v="2.4954274145858355E-2"/>
    <n v="2.5837760962778695E-2"/>
    <n v="2.1835526219236387E-2"/>
    <n v="2.2613651198681944E-2"/>
    <m/>
    <m/>
    <m/>
    <n v="0"/>
    <m/>
    <n v="0"/>
    <m/>
    <n v="0"/>
    <m/>
    <n v="21.587975793057979"/>
    <n v="8.8127350348159936"/>
    <n v="9.7403549584726328"/>
    <n v="5.7576748633388126"/>
    <n v="23.108864475452929"/>
    <n v="37.242987932333627"/>
    <n v="8.9465261049867806"/>
    <n v="9.9736763838629425"/>
    <s v="Grandes"/>
    <n v="2024"/>
    <n v="1"/>
    <d v="2025-05-07T00:00:00"/>
    <x v="4"/>
    <x v="11"/>
  </r>
  <r>
    <n v="2025"/>
    <n v="3"/>
    <n v="48"/>
    <x v="4"/>
    <s v="AP Individual"/>
    <n v="36"/>
    <s v="76a50887d8f1c2e9301755428990ad81479ee21c25b43215cf524541e0503269"/>
    <s v="5ee0b1f3d4f170289262539d5c2c0d24e2fb46189fbbd99a0a6b6a68b9dfe06a"/>
    <x v="3"/>
    <n v="63607.627820000002"/>
    <n v="24330.751519999998"/>
    <n v="196515.45653"/>
    <n v="153738.71088999999"/>
    <n v="15757.8802"/>
    <n v="6050.6633299999994"/>
    <n v="71815.280289999995"/>
    <n v="44118.142709999993"/>
    <n v="35327673.869999997"/>
    <n v="32941908.920000002"/>
    <n v="139.161"/>
    <n v="134.065"/>
    <n v="0"/>
    <n v="0"/>
    <n v="8930.1602899999998"/>
    <n v="3715.4131699999998"/>
    <n v="24093.30731"/>
    <n v="16073.429189999999"/>
    <n v="0"/>
    <n v="0"/>
    <n v="0"/>
    <n v="0"/>
    <n v="0"/>
    <n v="0"/>
    <s v="AP Individual"/>
    <s v="Accidentes y Enfermedades"/>
    <s v="Accidentes Personales"/>
    <x v="4"/>
    <x v="2"/>
    <n v="18106734.740540002"/>
    <n v="16982442.389800001"/>
    <n v="286204877.29896003"/>
    <n v="243390493.02682006"/>
    <n v="276418493.85822004"/>
    <n v="235015541.95325008"/>
    <n v="999040.19241000025"/>
    <n v="878827.62957999995"/>
    <n v="109316.45723999999"/>
    <n v="85935.23811999998"/>
    <n v="8675699.8224100005"/>
    <n v="8571560.5242299996"/>
    <n v="6.3668737557553436"/>
    <n v="2.7685464931988877"/>
    <n v="39276.876300000004"/>
    <n v="161.42894833196672"/>
    <n v="0.73316999345339962"/>
    <n v="0.28385439793864931"/>
    <n v="0.35129264735726184"/>
    <n v="0.14327003714503125"/>
    <n v="2.2224508687724985E-2"/>
    <n v="2.3011350265378948E-2"/>
    <n v="9.9965907531642598E-3"/>
    <n v="1.0352826590864334E-2"/>
    <m/>
    <m/>
    <m/>
    <n v="0"/>
    <m/>
    <n v="0"/>
    <m/>
    <n v="0"/>
    <m/>
    <n v="160.43227561299469"/>
    <n v="24.773569994769222"/>
    <n v="24.868378294958642"/>
    <n v="14.414920312871274"/>
    <n v="140.35443385156543"/>
    <n v="49.895252750356022"/>
    <n v="37.064900119766911"/>
    <n v="23.115248937118686"/>
    <s v="Medianas"/>
    <n v="2024"/>
    <n v="1"/>
    <d v="2025-05-07T00:00:00"/>
    <x v="4"/>
    <x v="3"/>
  </r>
  <r>
    <n v="2025"/>
    <n v="3"/>
    <n v="41"/>
    <x v="38"/>
    <s v="AP Individual"/>
    <n v="29"/>
    <s v="35135aaa6cc23891b40cb3f378c53a17a1127210ce60e125ccf03efcfdaec458"/>
    <s v="5ee0b1f3d4f170289262539d5c2c0d24e2fb46189fbbd99a0a6b6a68b9dfe06a"/>
    <x v="4"/>
    <n v="24874.000399999997"/>
    <n v="21295.908079999997"/>
    <n v="121025.70705999999"/>
    <n v="99137.485809999998"/>
    <n v="11865.954329999995"/>
    <n v="5776.278900000003"/>
    <n v="18144.699200000003"/>
    <n v="18305.655709999999"/>
    <n v="35327673.869999997"/>
    <n v="32941908.920000002"/>
    <n v="139.161"/>
    <n v="134.065"/>
    <n v="0"/>
    <n v="0"/>
    <n v="16841.692920000001"/>
    <n v="4809.99809"/>
    <n v="13410.975369999998"/>
    <n v="12162.81906"/>
    <n v="0"/>
    <n v="0"/>
    <n v="0"/>
    <n v="0"/>
    <n v="0"/>
    <n v="0"/>
    <s v="AP Individual"/>
    <s v="Accidentes y Enfermedades"/>
    <s v="Accidentes Personales"/>
    <x v="4"/>
    <x v="2"/>
    <n v="7965231.1104300003"/>
    <n v="6566357.3494999995"/>
    <n v="286204877.29896003"/>
    <n v="243390493.02682006"/>
    <n v="276418493.85822004"/>
    <n v="235015541.95325008"/>
    <n v="999040.19241000025"/>
    <n v="878827.62957999995"/>
    <n v="109316.45723999999"/>
    <n v="85935.23811999998"/>
    <n v="1797171.7203599999"/>
    <n v="1459585.18502"/>
    <n v="2.4897897591082954"/>
    <n v="2.4232178601596215"/>
    <n v="3578.0923199999997"/>
    <n v="16.801783265398097"/>
    <n v="1.3840636439025076"/>
    <n v="1.4590383828613738"/>
    <n v="0.31228221824510477"/>
    <n v="0.32431844547146965"/>
    <n v="8.690977119169583E-3"/>
    <n v="8.9986744565500425E-3"/>
    <n v="8.7496877199937807E-3"/>
    <n v="9.0614892542878016E-3"/>
    <m/>
    <m/>
    <m/>
    <n v="0"/>
    <m/>
    <n v="0"/>
    <m/>
    <n v="0"/>
    <m/>
    <n v="105.42557822130073"/>
    <n v="47.704245956352068"/>
    <n v="27.123891023105902"/>
    <n v="10.854682478365319"/>
    <n v="250.13928498254353"/>
    <n v="10.262064278377903"/>
    <n v="125.58141712551667"/>
    <n v="39.546737201893393"/>
    <s v="Medianas"/>
    <n v="2024"/>
    <n v="1"/>
    <d v="2025-05-07T00:00:00"/>
    <x v="4"/>
    <x v="4"/>
  </r>
  <r>
    <n v="2025"/>
    <n v="3"/>
    <n v="91"/>
    <x v="34"/>
    <s v="AP Individual"/>
    <n v="218"/>
    <s v="5966abd0cbfc86f98a186531b2b4ee5f6e910120ce13222f98207203dfc9a9a2"/>
    <s v="5ee0b1f3d4f170289262539d5c2c0d24e2fb46189fbbd99a0a6b6a68b9dfe06a"/>
    <x v="20"/>
    <n v="11.01901"/>
    <n v="5.7008299999999998"/>
    <n v="29.944939999999995"/>
    <n v="64.396810000000002"/>
    <n v="49.963850000000001"/>
    <n v="-2.6297600000000001"/>
    <n v="155.00538"/>
    <n v="63.290749999999996"/>
    <n v="35327673.869999997"/>
    <n v="32941908.920000002"/>
    <n v="139.161"/>
    <n v="134.065"/>
    <n v="0"/>
    <n v="0"/>
    <n v="49.963850000000001"/>
    <n v="-2.6297600000000001"/>
    <n v="9.7659500000000001"/>
    <n v="10.09066"/>
    <n v="0"/>
    <n v="0"/>
    <n v="0"/>
    <n v="0"/>
    <n v="0"/>
    <n v="0"/>
    <s v="AP Individual"/>
    <s v="Accidentes y Enfermedades"/>
    <s v="Accidentes Personales"/>
    <x v="4"/>
    <x v="2"/>
    <n v="2926330.4537199996"/>
    <n v="2402565.80688"/>
    <n v="286204877.29896003"/>
    <n v="243390493.02682006"/>
    <n v="276418493.85822004"/>
    <n v="235015541.95325008"/>
    <n v="999040.19241000025"/>
    <n v="878827.62957999995"/>
    <n v="109316.45723999999"/>
    <n v="85935.23811999998"/>
    <n v="8282.7649799999999"/>
    <n v="6796.8429599999999"/>
    <n v="1.1029596290233999E-3"/>
    <n v="6.4868579549831411E-4"/>
    <n v="5.3181799999999999"/>
    <n v="93.287819492951016"/>
    <n v="0.13303540576856979"/>
    <n v="8.387467583920756E-2"/>
    <n v="3.7654701593910737E-4"/>
    <n v="2.3728090958737E-4"/>
    <n v="3.8500427050688974E-6"/>
    <n v="3.9863504956552742E-6"/>
    <n v="2.3422566465534895E-6"/>
    <n v="2.4257246787253006E-6"/>
    <m/>
    <m/>
    <m/>
    <n v="0"/>
    <m/>
    <n v="0"/>
    <m/>
    <n v="0"/>
    <m/>
    <n v="-1999.9395382088101"/>
    <n v="453.43320316434961"/>
    <n v="-46.129423259420122"/>
    <n v="4.5705698173429031E-2"/>
    <n v="-1999.9395382088101"/>
    <n v="-3.2179262803424091"/>
    <n v="511.61279752609835"/>
    <n v="-26.061328000348837"/>
    <s v="Resto"/>
    <n v="2024"/>
    <n v="1"/>
    <d v="2025-05-07T00:00:00"/>
    <x v="4"/>
    <x v="20"/>
  </r>
  <r>
    <n v="2025"/>
    <n v="3"/>
    <n v="61"/>
    <x v="46"/>
    <s v="AP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404.5428099999999"/>
    <n v="2765.13708"/>
    <n v="5071.6078099999995"/>
    <n v="8068.5186599999997"/>
    <n v="0"/>
    <n v="0"/>
    <n v="0"/>
    <n v="0"/>
    <n v="0"/>
    <n v="0"/>
    <s v="AP Individual"/>
    <s v="Accidentes y Enfermedades"/>
    <s v="Accidentes Personales"/>
    <x v="4"/>
    <x v="2"/>
    <n v="0"/>
    <n v="0"/>
    <n v="286204877.29896003"/>
    <n v="243390493.02682006"/>
    <n v="276418493.85822004"/>
    <n v="235015541.95325008"/>
    <n v="999040.19241000025"/>
    <n v="878827.62957999995"/>
    <n v="109316.45723999999"/>
    <n v="85935.23811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3.123834786519872"/>
    <n v="-37.143259826085604"/>
    <n v="67.129457512212483"/>
    <n v="34.270690773862569"/>
    <m/>
    <n v="2024"/>
    <n v="1"/>
    <d v="2025-05-07T00:00:00"/>
    <x v="4"/>
    <x v="69"/>
  </r>
  <r>
    <n v="2025"/>
    <n v="3"/>
    <n v="1"/>
    <x v="16"/>
    <s v="AP Individual"/>
    <n v="30"/>
    <s v="624b60c58c9d8bfb6ff1886c2fd605d2adeb6ea4da576068201b6c6958ce93f4"/>
    <s v="5ee0b1f3d4f170289262539d5c2c0d24e2fb46189fbbd99a0a6b6a68b9dfe06a"/>
    <x v="24"/>
    <n v="30449.852159999999"/>
    <n v="35329.512439999999"/>
    <n v="151080.27624000001"/>
    <n v="159739.28702999998"/>
    <n v="-508.68421000000012"/>
    <n v="5877.2156499999992"/>
    <n v="-5332.1550800000014"/>
    <n v="17115.36865"/>
    <n v="35327673.869999997"/>
    <n v="32941908.920000002"/>
    <n v="139.161"/>
    <n v="134.065"/>
    <n v="0"/>
    <n v="0"/>
    <n v="-522.63421000000005"/>
    <n v="5442.1406500000003"/>
    <n v="25617.492429999998"/>
    <n v="28125.590889999999"/>
    <n v="0"/>
    <n v="0"/>
    <n v="0"/>
    <n v="0"/>
    <n v="0"/>
    <n v="0"/>
    <s v="AP Individual"/>
    <s v="Accidentes y Enfermedades"/>
    <s v="Accidentes Personales"/>
    <x v="4"/>
    <x v="2"/>
    <n v="22498819.590630002"/>
    <n v="18341736.750830002"/>
    <n v="286204877.29896003"/>
    <n v="243390493.02682006"/>
    <n v="276418493.85822004"/>
    <n v="235015541.95325008"/>
    <n v="999040.19241000025"/>
    <n v="878827.62957999995"/>
    <n v="109316.45723999999"/>
    <n v="85935.23811999998"/>
    <n v="1724817.1569999999"/>
    <n v="1445933.7892100001"/>
    <n v="3.0479106237503162"/>
    <n v="4.0200730212458504"/>
    <n v="-4879.6602800000001"/>
    <n v="-13.811852875940788"/>
    <n v="1.7653959456758812"/>
    <n v="2.4433700010083186"/>
    <n v="0.13533977654846094"/>
    <n v="0.19261814145490483"/>
    <n v="1.0639180033327351E-2"/>
    <n v="1.1015851991299204E-2"/>
    <n v="1.4515567966784517E-2"/>
    <n v="1.5032840869319119E-2"/>
    <m/>
    <m/>
    <m/>
    <n v="0"/>
    <m/>
    <n v="0"/>
    <m/>
    <n v="0"/>
    <m/>
    <n v="-108.65519048973471"/>
    <n v="-1.6705638087406733"/>
    <n v="16.63542812820091"/>
    <n v="-0.46533177422975203"/>
    <n v="-109.60346752522834"/>
    <n v="-8.917496061893404"/>
    <n v="-2.0401458551343468"/>
    <n v="19.349426901942682"/>
    <s v="Medianas"/>
    <n v="2024"/>
    <n v="1"/>
    <d v="2025-05-07T00:00:00"/>
    <x v="4"/>
    <x v="24"/>
  </r>
  <r>
    <n v="2025"/>
    <n v="3"/>
    <n v="5.0999999999999996"/>
    <x v="68"/>
    <s v="AP Individual"/>
    <n v="5.0999999999999996"/>
    <m/>
    <m/>
    <x v="75"/>
    <n v="790476.66694999998"/>
    <n v="729219.30575000006"/>
    <n v="2999585.7123799999"/>
    <n v="2593974.6472499999"/>
    <n v="64284.343070000003"/>
    <n v="56021.802849999993"/>
    <n v="252264.10102"/>
    <n v="224155.01788"/>
    <n v="0"/>
    <n v="0"/>
    <n v="0"/>
    <n v="0"/>
    <n v="8923.0697500000006"/>
    <n v="-9303.0611399999998"/>
    <n v="56488.646649999995"/>
    <n v="39802.084920000001"/>
    <n v="659616.85061999992"/>
    <n v="583443.84019000002"/>
    <n v="0"/>
    <n v="0"/>
    <n v="0"/>
    <n v="0"/>
    <n v="0"/>
    <n v="0"/>
    <s v="AP Individual"/>
    <s v="Accidentes y Enfermedades"/>
    <s v="Accidentes Personales"/>
    <x v="4"/>
    <x v="2"/>
    <n v="57877973.511890002"/>
    <n v="50713167.836279996"/>
    <n v="286204877.29896003"/>
    <n v="243390493.02682006"/>
    <n v="276418493.85822004"/>
    <n v="235015541.95325008"/>
    <n v="999040.19241000025"/>
    <n v="878827.62957999995"/>
    <n v="109316.45723999999"/>
    <n v="85935.23811999998"/>
    <n v="1271923.4778400001"/>
    <n v="1166708.9895799998"/>
    <n v="79.123610136557247"/>
    <n v="82.976374570574308"/>
    <n v="61257.361199999927"/>
    <n v="8.4004031046595706"/>
    <n v="62.148130820920102"/>
    <n v="62.502244541075278"/>
    <n v="1.3657642432619217"/>
    <n v="1.4379289183909343"/>
    <n v="0.27619259126890927"/>
    <n v="0.28597097680282185"/>
    <n v="0.29960878778845518"/>
    <n v="0.3102855665158768"/>
    <m/>
    <m/>
    <m/>
    <n v="0"/>
    <m/>
    <n v="0"/>
    <m/>
    <n v="0"/>
    <m/>
    <n v="14.748793861781273"/>
    <n v="8.1323517515117469"/>
    <n v="7.6824355044168406"/>
    <n v="58.805732177055688"/>
    <n v="41.923838320377094"/>
    <n v="13.055757072556284"/>
    <n v="8.5638574267628371"/>
    <n v="6.8219222105487214"/>
    <m/>
    <n v="2024"/>
    <n v="1"/>
    <d v="2025-05-07T00:00:00"/>
    <x v="4"/>
    <x v="75"/>
  </r>
  <r>
    <n v="2025"/>
    <n v="3"/>
    <n v="9"/>
    <x v="29"/>
    <s v="AP Individual"/>
    <n v="9"/>
    <s v="19581e27de7ced00ff1ce50b2047e7a567c76b1cbaebabe5ef03f7c3017bb5b7"/>
    <s v="5ee0b1f3d4f170289262539d5c2c0d24e2fb46189fbbd99a0a6b6a68b9dfe06a"/>
    <x v="14"/>
    <n v="4127.9602100000002"/>
    <n v="5126.5765099999999"/>
    <n v="14225.373299999999"/>
    <n v="14538.060809999999"/>
    <n v="-6.8830700000000036"/>
    <n v="329.07745999999992"/>
    <n v="721.55709000000024"/>
    <n v="1308.7403800000002"/>
    <n v="35327673.869999997"/>
    <n v="32941908.920000002"/>
    <n v="139.161"/>
    <n v="134.065"/>
    <n v="0"/>
    <n v="0"/>
    <n v="-6.88307"/>
    <n v="329.07746000000003"/>
    <n v="4306.6258699999998"/>
    <n v="4708.9419400000006"/>
    <n v="0"/>
    <n v="0"/>
    <n v="0"/>
    <n v="0"/>
    <n v="0"/>
    <n v="0"/>
    <s v="AP Individual"/>
    <s v="Accidentes y Enfermedades"/>
    <s v="Accidentes Personales"/>
    <x v="4"/>
    <x v="2"/>
    <n v="975839.53787999996"/>
    <n v="808178.50085000007"/>
    <n v="286204877.29896003"/>
    <n v="243390493.02682006"/>
    <n v="276418493.85822004"/>
    <n v="235015541.95325008"/>
    <n v="999040.19241000025"/>
    <n v="878827.62957999995"/>
    <n v="109316.45723999999"/>
    <n v="85935.23811999998"/>
    <n v="12605.68218"/>
    <n v="9872.7468100000006"/>
    <n v="0.41319260639975425"/>
    <n v="0.58334266441418547"/>
    <n v="-998.61629999999968"/>
    <n v="-19.479204066340948"/>
    <n v="32.746821243433885"/>
    <n v="51.926546974823104"/>
    <n v="0.42301629005194291"/>
    <n v="0.6343371550478184"/>
    <n v="1.4423095262936665E-3"/>
    <n v="1.4933733819262123E-3"/>
    <n v="2.1063174844035849E-3"/>
    <n v="2.1813776516192243E-3"/>
    <m/>
    <m/>
    <m/>
    <n v="0"/>
    <m/>
    <n v="0"/>
    <m/>
    <n v="0"/>
    <m/>
    <n v="-102.09162608706168"/>
    <n v="-0.1667426440624534"/>
    <n v="6.4190490351230496"/>
    <n v="-6.2964627410934965E-3"/>
    <n v="-102.09162608706168"/>
    <n v="-8.5436617211721355"/>
    <n v="-0.15982512082016542"/>
    <n v="6.9883524620394875"/>
    <s v="Medianas"/>
    <n v="2024"/>
    <n v="1"/>
    <d v="2025-05-07T00:00:00"/>
    <x v="4"/>
    <x v="14"/>
  </r>
  <r>
    <n v="2025"/>
    <n v="3"/>
    <n v="22"/>
    <x v="35"/>
    <s v="AP Individual"/>
    <n v="16"/>
    <s v="b17ef6d19c7a5b1ee83b907c595526dcb1eb06db8227d650d5dda0a9f4ce8cd9"/>
    <s v="5ee0b1f3d4f170289262539d5c2c0d24e2fb46189fbbd99a0a6b6a68b9dfe06a"/>
    <x v="8"/>
    <n v="13175.564470000001"/>
    <n v="723.48414000000002"/>
    <n v="28750.21587"/>
    <n v="3812.83358"/>
    <n v="-1768.3255000000004"/>
    <n v="249.48668000000001"/>
    <n v="1169.4112899999993"/>
    <n v="673.44174999999996"/>
    <n v="35327673.869999997"/>
    <n v="32941908.920000002"/>
    <n v="139.161"/>
    <n v="134.065"/>
    <n v="0"/>
    <n v="0"/>
    <n v="-1773.5900300000001"/>
    <n v="245.35453000000001"/>
    <n v="10878.533160000001"/>
    <n v="835.87383"/>
    <n v="0"/>
    <n v="0"/>
    <n v="0"/>
    <n v="0"/>
    <n v="0"/>
    <n v="0"/>
    <s v="AP Individual"/>
    <s v="Accidentes y Enfermedades"/>
    <s v="Accidentes Personales"/>
    <x v="4"/>
    <x v="2"/>
    <n v="9409393.7623899989"/>
    <n v="7962644.3306700001"/>
    <n v="286204877.29896003"/>
    <n v="243390493.02682006"/>
    <n v="276418493.85822004"/>
    <n v="235015541.95325008"/>
    <n v="999040.19241000025"/>
    <n v="878827.62957999995"/>
    <n v="109316.45723999999"/>
    <n v="85935.23811999998"/>
    <n v="1979754.9339700001"/>
    <n v="1694398.53749"/>
    <n v="1.318822262617521"/>
    <n v="8.2323781780251931E-2"/>
    <n v="12452.080330000001"/>
    <n v="1721.1269247726705"/>
    <n v="0.66551492025222825"/>
    <n v="4.2698581472558068E-2"/>
    <n v="0.14002564673893922"/>
    <n v="9.0859783503494003E-3"/>
    <n v="4.6035429564805245E-3"/>
    <n v="4.766527841931583E-3"/>
    <n v="2.9725242387354739E-4"/>
    <n v="3.0784523184595059E-4"/>
    <m/>
    <m/>
    <m/>
    <n v="0"/>
    <m/>
    <n v="0"/>
    <m/>
    <n v="0"/>
    <m/>
    <n v="-808.78553516364104"/>
    <n v="-13.421250406586946"/>
    <n v="34.484056554439462"/>
    <n v="-1.6176205711805232"/>
    <n v="-822.86826332491182"/>
    <n v="1201.4563645329104"/>
    <n v="-16.303576998059174"/>
    <n v="29.353057984839655"/>
    <s v="Medianas"/>
    <n v="2024"/>
    <n v="1"/>
    <d v="2025-05-07T00:00:00"/>
    <x v="4"/>
    <x v="8"/>
  </r>
  <r>
    <n v="2025"/>
    <n v="3"/>
    <n v="13"/>
    <x v="37"/>
    <s v="AP Individual"/>
    <n v="13"/>
    <s v="3fdba35f04dc8c462986c992bcf875546257113072a909c162f7e470e581e278"/>
    <s v="5ee0b1f3d4f170289262539d5c2c0d24e2fb46189fbbd99a0a6b6a68b9dfe06a"/>
    <x v="26"/>
    <n v="53.956609999999998"/>
    <n v="61.806069999999998"/>
    <n v="91.12487999999999"/>
    <n v="155.41037"/>
    <n v="-7.0442999999999998"/>
    <n v="-0.1757"/>
    <n v="-12.757290000000003"/>
    <n v="19.873810000000006"/>
    <n v="35327673.869999997"/>
    <n v="32941908.920000002"/>
    <n v="139.161"/>
    <n v="134.065"/>
    <n v="0"/>
    <n v="0"/>
    <n v="-7.0442999999999998"/>
    <n v="-0.1757"/>
    <n v="39.375639999999997"/>
    <n v="37.480260000000001"/>
    <n v="0"/>
    <n v="0"/>
    <n v="0"/>
    <n v="0"/>
    <n v="0"/>
    <n v="0"/>
    <s v="AP Individual"/>
    <s v="Accidentes y Enfermedades"/>
    <s v="Accidentes Personales"/>
    <x v="4"/>
    <x v="2"/>
    <n v="380253.94800999999"/>
    <n v="509825.93995999999"/>
    <n v="286204877.29896003"/>
    <n v="243390493.02682006"/>
    <n v="276418493.85822004"/>
    <n v="235015541.95325008"/>
    <n v="999040.19241000025"/>
    <n v="878827.62957999995"/>
    <n v="109316.45723999999"/>
    <n v="85935.23811999998"/>
    <n v="209658.65693"/>
    <n v="282116.95376999996"/>
    <n v="5.4008447718043879E-3"/>
    <n v="7.0327863985725743E-3"/>
    <n v="-7.8494600000000005"/>
    <n v="-12.700144176777462"/>
    <n v="2.5735455330143993E-2"/>
    <n v="2.1907960217941499E-2"/>
    <n v="1.4189625191894401E-2"/>
    <n v="1.2122974755825329E-2"/>
    <n v="1.8852442526211294E-5"/>
    <n v="1.9519898703910638E-5"/>
    <n v="2.5393789720944182E-5"/>
    <n v="2.6298716028021086E-5"/>
    <m/>
    <m/>
    <m/>
    <n v="0"/>
    <m/>
    <n v="0"/>
    <m/>
    <n v="0"/>
    <m/>
    <n v="3909.2771770062604"/>
    <n v="-13.055490328247085"/>
    <n v="-0.28427628548458106"/>
    <n v="-6.4439519701361301E-3"/>
    <n v="3909.2771770062604"/>
    <n v="5.0570086760337141"/>
    <n v="-17.889994930876043"/>
    <n v="-0.46878009917754038"/>
    <s v="Resto"/>
    <n v="2024"/>
    <n v="1"/>
    <d v="2025-05-07T00:00:00"/>
    <x v="4"/>
    <x v="26"/>
  </r>
  <r>
    <n v="2025"/>
    <n v="3"/>
    <n v="3"/>
    <x v="7"/>
    <s v="AP Individual"/>
    <n v="3"/>
    <s v="4e07408562bedb8b60ce05c1decfe3ad16b72230967de01f640b7e4729b49fce"/>
    <s v="5ee0b1f3d4f170289262539d5c2c0d24e2fb46189fbbd99a0a6b6a68b9dfe06a"/>
    <x v="34"/>
    <n v="0"/>
    <n v="0"/>
    <n v="0"/>
    <n v="0"/>
    <n v="-7.1059999999999998E-2"/>
    <n v="-0.17257"/>
    <n v="-0.62958999999999998"/>
    <n v="-1.13185"/>
    <n v="0"/>
    <n v="0"/>
    <n v="0"/>
    <n v="0"/>
    <n v="0"/>
    <n v="0"/>
    <n v="-7.1059999999999998E-2"/>
    <n v="-0.17257"/>
    <n v="0"/>
    <n v="0"/>
    <n v="0"/>
    <n v="0"/>
    <n v="0"/>
    <n v="0"/>
    <n v="0"/>
    <n v="0"/>
    <s v="AP Individual"/>
    <s v="Accidentes y Enfermedades"/>
    <s v="Accidentes Personales"/>
    <x v="4"/>
    <x v="2"/>
    <n v="7215896.8496199995"/>
    <n v="5461228.9250799995"/>
    <n v="286204877.29896003"/>
    <n v="243390493.02682006"/>
    <n v="276418493.85822004"/>
    <n v="235015541.95325008"/>
    <n v="999040.19241000025"/>
    <n v="878827.62957999995"/>
    <n v="109316.45723999999"/>
    <n v="85935.23811999998"/>
    <n v="642155.36180999991"/>
    <n v="806558.73800999997"/>
    <m/>
    <m/>
    <m/>
    <m/>
    <m/>
    <m/>
    <m/>
    <m/>
    <m/>
    <m/>
    <m/>
    <m/>
    <m/>
    <m/>
    <m/>
    <n v="0"/>
    <m/>
    <n v="0"/>
    <m/>
    <n v="0"/>
    <m/>
    <n v="-58.8225068088312"/>
    <m/>
    <m/>
    <n v="-6.5003936089870305E-5"/>
    <n v="-58.8225068088312"/>
    <m/>
    <m/>
    <m/>
    <s v="Resto"/>
    <n v="2024"/>
    <n v="1"/>
    <d v="2025-05-07T00:00:00"/>
    <x v="4"/>
    <x v="34"/>
  </r>
  <r>
    <n v="2025"/>
    <n v="3"/>
    <n v="18"/>
    <x v="77"/>
    <s v="AP Individual"/>
    <n v="5"/>
    <s v="ef2d127de37b942baad06145e54b0c619a1f22327b2ebbcfbec78f5564afe39d"/>
    <s v="5ee0b1f3d4f170289262539d5c2c0d24e2fb46189fbbd99a0a6b6a68b9dfe06a"/>
    <x v="25"/>
    <n v="159132.6973"/>
    <n v="153568.45103"/>
    <n v="646829.96194999991"/>
    <n v="645371.02328000008"/>
    <n v="-3517.7227900000003"/>
    <n v="5324.6069699999998"/>
    <n v="7053.0905400000001"/>
    <n v="40318.897609999993"/>
    <n v="35327673.869999997"/>
    <n v="32941908.920000002"/>
    <n v="139.161"/>
    <n v="134.065"/>
    <n v="0"/>
    <n v="0"/>
    <n v="-641.81281000000001"/>
    <n v="2838.6969199999999"/>
    <n v="160466.20809"/>
    <n v="153242.01699999999"/>
    <n v="0"/>
    <n v="0"/>
    <n v="0"/>
    <n v="0"/>
    <n v="0"/>
    <n v="0"/>
    <s v="AP Individual"/>
    <s v="Accidentes y Enfermedades"/>
    <s v="Accidentes Personales"/>
    <x v="4"/>
    <x v="2"/>
    <n v="5268679.1510399999"/>
    <n v="4323802.96117"/>
    <n v="286204877.29896003"/>
    <n v="243390493.02682006"/>
    <n v="276418493.85822004"/>
    <n v="235015541.95325008"/>
    <n v="999040.19241000025"/>
    <n v="878827.62957999995"/>
    <n v="109316.45723999999"/>
    <n v="85935.23811999998"/>
    <n v="232911.57709000001"/>
    <n v="225531.79812999998"/>
    <n v="15.928558080943841"/>
    <n v="17.474240210607832"/>
    <n v="5564.2462700000033"/>
    <n v="3.6233003801757535"/>
    <n v="68.323223468839885"/>
    <n v="68.091706935924307"/>
    <n v="3.020352781751539"/>
    <n v="3.5516986414303466"/>
    <n v="5.5600973261463793E-2"/>
    <n v="5.7569482808057695E-2"/>
    <n v="6.3095501028085657E-2"/>
    <n v="6.5343955448081914E-2"/>
    <m/>
    <m/>
    <m/>
    <n v="0"/>
    <m/>
    <n v="0"/>
    <m/>
    <n v="0"/>
    <m/>
    <n v="-166.06539806261043"/>
    <n v="-2.2105593945713884"/>
    <n v="3.4672531592832332"/>
    <n v="-3.2179260825083071"/>
    <n v="-122.60941650650045"/>
    <n v="4.7142364942899473"/>
    <n v="-0.39996758048898945"/>
    <n v="1.8524272752165616"/>
    <s v="Grandes"/>
    <n v="2024"/>
    <n v="1"/>
    <d v="2025-05-07T00:00:00"/>
    <x v="4"/>
    <x v="25"/>
  </r>
  <r>
    <n v="2025"/>
    <n v="3"/>
    <n v="98"/>
    <x v="60"/>
    <s v="AP Individual"/>
    <n v="205"/>
    <s v="f8809aff4d69bece79dabe35be0c708b890d7eafb841f121330667b77d2e2590"/>
    <s v="5ee0b1f3d4f170289262539d5c2c0d24e2fb46189fbbd99a0a6b6a68b9dfe06a"/>
    <x v="16"/>
    <n v="19982.026269999998"/>
    <n v="20179.35916"/>
    <n v="82594.121759999995"/>
    <n v="78900.058300000004"/>
    <n v="-255.25018"/>
    <n v="682.13296000000003"/>
    <n v="-130.00623999999999"/>
    <n v="2333.4076100000002"/>
    <n v="35327673.869999997"/>
    <n v="32941908.920000002"/>
    <n v="139.161"/>
    <n v="134.065"/>
    <n v="0"/>
    <n v="0"/>
    <n v="-255.25018"/>
    <n v="682.13295999999991"/>
    <n v="19677.258140000002"/>
    <n v="19578.346020000001"/>
    <n v="0"/>
    <n v="0"/>
    <n v="0"/>
    <n v="0"/>
    <n v="0"/>
    <n v="0"/>
    <s v="AP Individual"/>
    <s v="Accidentes y Enfermedades"/>
    <s v="Accidentes Personales"/>
    <x v="4"/>
    <x v="2"/>
    <n v="977558.00120000006"/>
    <n v="1111095.3272299999"/>
    <n v="286204877.29896003"/>
    <n v="243390493.02682006"/>
    <n v="276418493.85822004"/>
    <n v="235015541.95325008"/>
    <n v="999040.19241000025"/>
    <n v="878827.62957999995"/>
    <n v="109316.45723999999"/>
    <n v="85935.23811999998"/>
    <n v="278759.75148000004"/>
    <n v="342680.88101999997"/>
    <n v="2.000122359621693"/>
    <n v="2.2961680403293543"/>
    <n v="-197.3328900000015"/>
    <n v="-0.97789473112287473"/>
    <n v="7.1681891535312392"/>
    <n v="5.8886737713337052"/>
    <n v="2.0440757730458028"/>
    <n v="1.8161681239635721"/>
    <n v="6.9817210868588523E-3"/>
    <n v="7.2289035335852516E-3"/>
    <n v="8.2909397606488935E-3"/>
    <n v="8.5863934752086028E-3"/>
    <m/>
    <m/>
    <m/>
    <n v="0"/>
    <m/>
    <n v="0"/>
    <m/>
    <n v="0"/>
    <m/>
    <n v="-137.41941746957954"/>
    <n v="-1.2773988811295864"/>
    <n v="3.3803499635020127"/>
    <n v="-0.23349657173723465"/>
    <n v="-137.41941746957954"/>
    <n v="0.50521182892038219"/>
    <n v="-1.2971836735786195"/>
    <n v="3.4841194414644421"/>
    <s v="Medianas"/>
    <n v="2024"/>
    <n v="1"/>
    <d v="2025-05-07T00:00:00"/>
    <x v="4"/>
    <x v="16"/>
  </r>
  <r>
    <n v="2025"/>
    <n v="3"/>
    <n v="150.1"/>
    <x v="70"/>
    <s v="AP Individual"/>
    <n v="150.1"/>
    <m/>
    <m/>
    <x v="77"/>
    <n v="6353.8252000000002"/>
    <n v="5918.8322399999997"/>
    <n v="30523.41417"/>
    <n v="47647.823540000005"/>
    <n v="8359.4914999999983"/>
    <n v="4084.5787"/>
    <n v="26532.117689999999"/>
    <n v="14734.390360000001"/>
    <n v="0"/>
    <n v="0"/>
    <n v="0"/>
    <n v="0"/>
    <n v="0"/>
    <n v="0"/>
    <n v="4881.4316999999992"/>
    <n v="3544.9539800000002"/>
    <n v="5655.9234000000006"/>
    <n v="4691.3696500000005"/>
    <n v="0"/>
    <n v="0"/>
    <n v="0"/>
    <n v="0"/>
    <n v="0"/>
    <n v="0"/>
    <s v="AP Individual"/>
    <s v="Accidentes y Enfermedades"/>
    <s v="Accidentes Personales"/>
    <x v="4"/>
    <x v="2"/>
    <n v="66846406.62314"/>
    <n v="60384145.284159988"/>
    <n v="286204877.29896003"/>
    <n v="243390493.02682006"/>
    <n v="276418493.85822004"/>
    <n v="235015541.95325008"/>
    <n v="999040.19241000025"/>
    <n v="878827.62957999995"/>
    <n v="109316.45723999999"/>
    <n v="85935.23811999998"/>
    <n v="22576912.864950001"/>
    <n v="18878623.669160001"/>
    <n v="0.63599295086142316"/>
    <n v="0.67349182487909098"/>
    <n v="434.99296000000049"/>
    <n v="7.3493037538769679"/>
    <n v="2.8143020429795468E-2"/>
    <n v="3.1352032561933883E-2"/>
    <n v="9.5051110762332559E-3"/>
    <n v="9.8019640952881591E-3"/>
    <n v="2.2200268772369688E-3"/>
    <n v="2.2986252154528382E-3"/>
    <n v="2.4318255682023631E-3"/>
    <n v="2.5184854545395939E-3"/>
    <m/>
    <m/>
    <m/>
    <n v="0"/>
    <m/>
    <n v="0"/>
    <m/>
    <n v="0"/>
    <m/>
    <n v="104.65982207663176"/>
    <n v="131.56628073432046"/>
    <n v="69.009874488350093"/>
    <n v="7.647056729662455"/>
    <n v="37.700848234988896"/>
    <n v="20.560173722401089"/>
    <n v="86.306538380629391"/>
    <n v="75.563305483719446"/>
    <s v="Resto"/>
    <n v="2024"/>
    <n v="1"/>
    <d v="2025-05-07T00:00:00"/>
    <x v="4"/>
    <x v="77"/>
  </r>
  <r>
    <n v="2025"/>
    <n v="3"/>
    <n v="37"/>
    <x v="76"/>
    <s v="AP Individual"/>
    <n v="25"/>
    <s v="b7a56873cd771f2c446d369b649430b65a756ba278ff97ec81bb6f55b2e73569"/>
    <s v="5ee0b1f3d4f170289262539d5c2c0d24e2fb46189fbbd99a0a6b6a68b9dfe06a"/>
    <x v="34"/>
    <n v="0"/>
    <n v="0"/>
    <n v="0"/>
    <n v="0"/>
    <n v="718.30932999999993"/>
    <n v="302.28904"/>
    <n v="2814.5018399999999"/>
    <n v="1922.8826700000002"/>
    <n v="0"/>
    <n v="0"/>
    <n v="0"/>
    <n v="0"/>
    <n v="0"/>
    <n v="0"/>
    <n v="718.30932999999993"/>
    <n v="302.28904"/>
    <n v="0"/>
    <n v="0"/>
    <n v="0"/>
    <n v="0"/>
    <n v="0"/>
    <n v="0"/>
    <n v="0"/>
    <n v="0"/>
    <s v="AP Individual"/>
    <s v="Accidentes y Enfermedades"/>
    <s v="Accidentes Personales"/>
    <x v="4"/>
    <x v="2"/>
    <n v="3594603.0314199999"/>
    <n v="3691577.5016000001"/>
    <n v="286204877.29896003"/>
    <n v="243390493.02682006"/>
    <n v="276418493.85822004"/>
    <n v="235015541.95325008"/>
    <n v="999040.19241000025"/>
    <n v="878827.62957999995"/>
    <n v="109316.45723999999"/>
    <n v="85935.23811999998"/>
    <n v="642457.24672000005"/>
    <n v="518158.07188"/>
    <m/>
    <m/>
    <m/>
    <m/>
    <m/>
    <m/>
    <m/>
    <m/>
    <m/>
    <m/>
    <m/>
    <m/>
    <m/>
    <m/>
    <m/>
    <n v="0"/>
    <m/>
    <n v="0"/>
    <m/>
    <n v="0"/>
    <m/>
    <n v="137.62334552387344"/>
    <m/>
    <m/>
    <n v="0.65709166591721868"/>
    <n v="137.62334552387344"/>
    <m/>
    <m/>
    <m/>
    <s v="Resto"/>
    <n v="2024"/>
    <n v="1"/>
    <d v="2025-05-07T00:00:00"/>
    <x v="4"/>
    <x v="34"/>
  </r>
  <r>
    <n v="2025"/>
    <n v="3"/>
    <n v="79"/>
    <x v="11"/>
    <s v="AP Individual"/>
    <n v="51"/>
    <s v="031b4af5197ec30a926f48cf40e11a7dbc470048a21e4003b7a3c07c5dab1baa"/>
    <s v="5ee0b1f3d4f170289262539d5c2c0d24e2fb46189fbbd99a0a6b6a68b9dfe06a"/>
    <x v="19"/>
    <n v="144114.86397999999"/>
    <n v="143307.62472999998"/>
    <n v="556145.95292999991"/>
    <n v="556210.15657999995"/>
    <n v="3974.3127200000004"/>
    <n v="-1231.4440300000001"/>
    <n v="1996.1959800000004"/>
    <n v="17650.785619999999"/>
    <n v="35327673.869999997"/>
    <n v="32941908.920000002"/>
    <n v="139.161"/>
    <n v="134.065"/>
    <n v="0"/>
    <n v="0"/>
    <n v="3974.3127200000004"/>
    <n v="-1231.4440300000001"/>
    <n v="145522.44236000002"/>
    <n v="145769.45588999998"/>
    <n v="0"/>
    <n v="0"/>
    <n v="0"/>
    <n v="0"/>
    <n v="0"/>
    <n v="0"/>
    <s v="AP Individual"/>
    <s v="Accidentes y Enfermedades"/>
    <s v="Accidentes Personales"/>
    <x v="4"/>
    <x v="2"/>
    <n v="25064503.866439998"/>
    <n v="22979281.170580003"/>
    <n v="286204877.29896003"/>
    <n v="243390493.02682006"/>
    <n v="276418493.85822004"/>
    <n v="235015541.95325008"/>
    <n v="999040.19241000025"/>
    <n v="878827.62957999995"/>
    <n v="109316.45723999999"/>
    <n v="85935.23811999998"/>
    <n v="161330.76297000001"/>
    <n v="187520.88711000001"/>
    <n v="14.42533194108532"/>
    <n v="16.306681754929354"/>
    <n v="807.23925000001327"/>
    <n v="0.56329120765270524"/>
    <n v="89.328818216026548"/>
    <n v="76.422219912993228"/>
    <n v="0.57497592909852857"/>
    <n v="0.6236384143881506"/>
    <n v="5.0353741466628618E-2"/>
    <n v="5.2136476821235796E-2"/>
    <n v="5.8879713397108083E-2"/>
    <n v="6.0977935135246131E-2"/>
    <m/>
    <m/>
    <m/>
    <n v="0"/>
    <m/>
    <n v="0"/>
    <m/>
    <n v="0"/>
    <m/>
    <n v="-422.73596064288847"/>
    <n v="2.7577396322918837"/>
    <n v="-0.85930112394236746"/>
    <n v="3.635603293724158"/>
    <n v="-422.73596064288847"/>
    <n v="-0.16945493038429404"/>
    <n v="2.7310651577494593"/>
    <n v="-0.8447887950746471"/>
    <s v="Grandes"/>
    <n v="2024"/>
    <n v="1"/>
    <d v="2025-05-07T00:00:00"/>
    <x v="4"/>
    <x v="19"/>
  </r>
  <r>
    <n v="2025"/>
    <n v="3"/>
    <n v="61"/>
    <x v="46"/>
    <s v="Salud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12033.19748999999"/>
    <n v="71425.712780000002"/>
    <n v="153079.20238"/>
    <n v="77325.668219999992"/>
    <n v="0"/>
    <n v="0"/>
    <n v="0"/>
    <n v="0"/>
    <n v="0"/>
    <n v="0"/>
    <s v="Salud Gpo y Col"/>
    <s v="Accidentes y Enfermedades"/>
    <s v="Salud"/>
    <x v="27"/>
    <x v="2"/>
    <n v="0"/>
    <n v="0"/>
    <n v="286204877.29896003"/>
    <n v="243390493.02682006"/>
    <n v="276418493.85822004"/>
    <n v="235015541.95325008"/>
    <n v="1012142.3711599999"/>
    <n v="911903.32440999988"/>
    <n v="428067.93399000005"/>
    <n v="405151.7055500001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6.85275390261215"/>
    <n v="97.966866506051929"/>
    <n v="73.186426208239297"/>
    <n v="92.369991005814569"/>
    <m/>
    <n v="2024"/>
    <n v="1"/>
    <d v="2025-05-07T00:00:00"/>
    <x v="27"/>
    <x v="69"/>
  </r>
  <r>
    <n v="2025"/>
    <n v="3"/>
    <n v="702"/>
    <x v="39"/>
    <s v="Salud Gpo y Col"/>
    <n v="244"/>
    <s v="82c01ce15b431d420eb6a1febfba7d7a2b69e5bcdcb929cb42cd3e9179d43fc4"/>
    <s v="5ee0b1f3d4f170289262539d5c2c0d24e2fb46189fbbd99a0a6b6a68b9dfe06a"/>
    <x v="19"/>
    <n v="17796.592550000001"/>
    <n v="52934.351479999998"/>
    <n v="267599.21509999997"/>
    <n v="225031.04639999999"/>
    <n v="44728.504580000001"/>
    <n v="32057.51555"/>
    <n v="172754.38649999996"/>
    <n v="125667.08836999998"/>
    <n v="35327673.869999997"/>
    <n v="32941908.920000002"/>
    <n v="139.161"/>
    <n v="134.065"/>
    <n v="0"/>
    <n v="0"/>
    <n v="44728.504580000001"/>
    <n v="31938.597890000001"/>
    <n v="52843.0553"/>
    <n v="55331.912049999999"/>
    <n v="0"/>
    <n v="0"/>
    <n v="0"/>
    <n v="0"/>
    <n v="0"/>
    <n v="0"/>
    <s v="Salud Gpo y Col"/>
    <s v="Accidentes y Enfermedades"/>
    <s v="Salud"/>
    <x v="27"/>
    <x v="2"/>
    <n v="45817.01485"/>
    <n v="79363.586750000002"/>
    <n v="286204877.29896003"/>
    <n v="243390493.02682006"/>
    <n v="276418493.85822004"/>
    <n v="235015541.95325008"/>
    <n v="1012142.3711599999"/>
    <n v="911903.32440999988"/>
    <n v="428067.93399000005"/>
    <n v="405151.70555000013"/>
    <n v="45817.01485"/>
    <n v="79363.586750000002"/>
    <n v="1.7583092119346426"/>
    <n v="5.8048205399677038"/>
    <n v="-35137.758929999996"/>
    <n v="-66.379879884380884"/>
    <n v="38.842758761704879"/>
    <n v="66.698537260855332"/>
    <n v="38.842758761704879"/>
    <n v="66.698537260855332"/>
    <n v="6.2181304238957029E-3"/>
    <n v="6.4382785325240175E-3"/>
    <n v="2.1748734234318255E-2"/>
    <n v="2.2523766317773926E-2"/>
    <m/>
    <m/>
    <m/>
    <n v="0"/>
    <m/>
    <n v="0"/>
    <m/>
    <n v="0"/>
    <m/>
    <n v="39.525798592336649"/>
    <n v="251.33184599430524"/>
    <n v="60.560892225367461"/>
    <n v="10.448926683923233"/>
    <n v="40.045297962201801"/>
    <n v="-4.4980494217350948"/>
    <n v="84.644054599166978"/>
    <n v="57.721840266678448"/>
    <s v="Grandes"/>
    <n v="2024"/>
    <n v="1"/>
    <d v="2025-05-07T00:00:00"/>
    <x v="27"/>
    <x v="19"/>
  </r>
  <r>
    <n v="2025"/>
    <n v="3"/>
    <n v="701"/>
    <x v="50"/>
    <s v="Salud Gpo y Col"/>
    <n v="243"/>
    <s v="72440a20f54075ac43f51a2cf0dbb2a14366b38a5c01b110ae174abc1cb44238"/>
    <s v="5ee0b1f3d4f170289262539d5c2c0d24e2fb46189fbbd99a0a6b6a68b9dfe06a"/>
    <x v="3"/>
    <n v="6755.67706"/>
    <n v="10237.49728"/>
    <n v="31130.528030000001"/>
    <n v="50854.043789999996"/>
    <n v="9258.4235900000003"/>
    <n v="8365.0029299999987"/>
    <n v="41217.535889999999"/>
    <n v="33858.555609999996"/>
    <n v="35327673.869999997"/>
    <n v="32941908.920000002"/>
    <n v="139.161"/>
    <n v="134.065"/>
    <n v="0"/>
    <n v="0"/>
    <n v="8578.5731199999991"/>
    <n v="8359.8576300000004"/>
    <n v="8326.3253299999997"/>
    <n v="15941.72084"/>
    <n v="0"/>
    <n v="0"/>
    <n v="0"/>
    <n v="0"/>
    <n v="0"/>
    <n v="0"/>
    <s v="Salud Gpo y Col"/>
    <s v="Accidentes y Enfermedades"/>
    <s v="Salud"/>
    <x v="27"/>
    <x v="2"/>
    <n v="964070.11442999996"/>
    <n v="796571.0700399999"/>
    <n v="286204877.29896003"/>
    <n v="243390493.02682006"/>
    <n v="276418493.85822004"/>
    <n v="235015541.95325008"/>
    <n v="1012142.3711599999"/>
    <n v="911903.32440999988"/>
    <n v="428067.93399000005"/>
    <n v="405151.70555000013"/>
    <n v="964070.11442999996"/>
    <n v="796571.0700399999"/>
    <n v="0.66746312104861572"/>
    <n v="1.1226516019802477"/>
    <n v="-3481.8202199999996"/>
    <n v="-34.01046295564926"/>
    <n v="0.70074540833518617"/>
    <n v="1.2851957176257887"/>
    <n v="0.70074540833518617"/>
    <n v="1.2851957176257887"/>
    <n v="2.3604339394060173E-3"/>
    <n v="2.4440032812945963E-3"/>
    <n v="4.206202614032214E-3"/>
    <n v="4.3560937267870005E-3"/>
    <m/>
    <m/>
    <m/>
    <n v="0"/>
    <m/>
    <n v="0"/>
    <m/>
    <n v="0"/>
    <m/>
    <n v="10.68045842274441"/>
    <n v="137.04656850485983"/>
    <n v="81.709452039043668"/>
    <n v="2.1628397865971158"/>
    <n v="2.6162585498480384"/>
    <n v="-47.770222464891688"/>
    <n v="103.02952118734952"/>
    <n v="52.440120573582952"/>
    <s v="Medianas"/>
    <n v="2024"/>
    <n v="1"/>
    <d v="2025-05-07T00:00:00"/>
    <x v="27"/>
    <x v="3"/>
  </r>
  <r>
    <n v="2025"/>
    <n v="3"/>
    <n v="15.1"/>
    <x v="69"/>
    <s v="Salud Gpo y Col"/>
    <n v="15.1"/>
    <m/>
    <m/>
    <x v="76"/>
    <n v="16009.180369999998"/>
    <n v="49258.909350000002"/>
    <n v="101490.02882000001"/>
    <n v="144614.47230999998"/>
    <n v="16315.125090000001"/>
    <n v="14883.84073"/>
    <n v="81922.615869999994"/>
    <n v="65293.82028"/>
    <n v="0"/>
    <n v="0"/>
    <n v="0"/>
    <n v="0"/>
    <n v="0"/>
    <n v="0"/>
    <n v="15635.274619999997"/>
    <n v="14878.69543"/>
    <n v="25218.592510000002"/>
    <n v="47048.561579999994"/>
    <n v="0"/>
    <n v="0"/>
    <n v="0"/>
    <n v="0"/>
    <n v="0"/>
    <n v="0"/>
    <s v="Salud Gpo y Col"/>
    <s v="Accidentes y Enfermedades"/>
    <s v="Salud"/>
    <x v="27"/>
    <x v="2"/>
    <n v="1093860.1145800001"/>
    <n v="986797.07108999987"/>
    <n v="286204877.29896003"/>
    <n v="243390493.02682006"/>
    <n v="276418493.85822004"/>
    <n v="235015541.95325008"/>
    <n v="1012142.3711599999"/>
    <n v="911903.32440999988"/>
    <n v="428067.93399000005"/>
    <n v="405151.70555000013"/>
    <n v="1093860.1145800001"/>
    <n v="986797.07108999987"/>
    <n v="1.5817122991948394"/>
    <n v="5.401768809415235"/>
    <n v="-33249.72898"/>
    <n v="-67.499929289441326"/>
    <n v="1.4635491464232522"/>
    <n v="4.9917972796159011"/>
    <n v="1.4635491464232522"/>
    <n v="4.9917972796159011"/>
    <n v="5.5936085090811868E-3"/>
    <n v="5.7916459013091191E-3"/>
    <n v="2.0238633291470423E-2"/>
    <n v="2.0959851821118588E-2"/>
    <m/>
    <m/>
    <m/>
    <n v="0"/>
    <m/>
    <n v="0"/>
    <m/>
    <n v="0"/>
    <m/>
    <n v="9.6163643911822518"/>
    <n v="101.91105798628716"/>
    <n v="30.215530401303941"/>
    <n v="3.8113401622792731"/>
    <n v="5.0849833815033385"/>
    <n v="-46.398802294690675"/>
    <n v="61.998997817979316"/>
    <n v="31.624123948403188"/>
    <s v="Resto"/>
    <n v="2024"/>
    <n v="1"/>
    <d v="2025-05-07T00:00:00"/>
    <x v="27"/>
    <x v="76"/>
  </r>
  <r>
    <n v="2025"/>
    <n v="3"/>
    <n v="5.0999999999999996"/>
    <x v="68"/>
    <s v="Salud Gpo y Col"/>
    <n v="5.0999999999999996"/>
    <m/>
    <m/>
    <x v="75"/>
    <n v="996133.19078999991"/>
    <n v="862644.41505999991"/>
    <n v="2376870.8420200003"/>
    <n v="1996866.9571999998"/>
    <n v="411752.80890000006"/>
    <n v="390267.86482000013"/>
    <n v="1735340.9507799998"/>
    <n v="1761169.2455200001"/>
    <n v="0"/>
    <n v="0"/>
    <n v="0"/>
    <n v="0"/>
    <n v="34.488210000000002"/>
    <n v="13.06208"/>
    <n v="192238.24221"/>
    <n v="209562.95522999996"/>
    <n v="140776.76639"/>
    <n v="94939.601670000004"/>
    <n v="0"/>
    <n v="0"/>
    <n v="0"/>
    <n v="0"/>
    <n v="0"/>
    <n v="0"/>
    <s v="Salud Gpo y Col"/>
    <s v="Accidentes y Enfermedades"/>
    <s v="Salud"/>
    <x v="27"/>
    <x v="2"/>
    <n v="1188881.3297400002"/>
    <n v="1057631.9691400002"/>
    <n v="286204877.29896003"/>
    <n v="243390493.02682006"/>
    <n v="276418493.85822004"/>
    <n v="235015541.95325008"/>
    <n v="1012142.3711599999"/>
    <n v="911903.32440999988"/>
    <n v="428067.93399000005"/>
    <n v="405151.70555000013"/>
    <n v="1188881.3297400002"/>
    <n v="1057631.9691400002"/>
    <n v="98.418287700805166"/>
    <n v="94.598231190584769"/>
    <n v="133488.77572999999"/>
    <n v="15.474368511470082"/>
    <n v="83.787436632371637"/>
    <n v="81.563761330082343"/>
    <n v="83.787436632371637"/>
    <n v="81.563761330082343"/>
    <n v="0.34804899210346879"/>
    <n v="0.36037139805158419"/>
    <n v="0.35442814726742106"/>
    <n v="0.36705845404539222"/>
    <m/>
    <m/>
    <m/>
    <n v="0"/>
    <m/>
    <n v="0"/>
    <m/>
    <n v="0"/>
    <m/>
    <n v="5.5051788826910641"/>
    <n v="41.335115896846354"/>
    <n v="45.240873065045655"/>
    <n v="96.188659837720721"/>
    <n v="-8.267068481156759"/>
    <n v="48.280342358423979"/>
    <n v="136.55537567714407"/>
    <n v="220.73292023956301"/>
    <m/>
    <n v="2024"/>
    <n v="1"/>
    <d v="2025-05-07T00:00:00"/>
    <x v="27"/>
    <x v="75"/>
  </r>
  <r>
    <n v="2025"/>
    <n v="3"/>
    <n v="714"/>
    <x v="78"/>
    <s v="Salud Gpo y Col"/>
    <n v="250"/>
    <s v="1e472b39b105d349bcd069c4a711b44a2fffb8e274714bb07ecfff69a9a7f67b"/>
    <s v="5ee0b1f3d4f170289262539d5c2c0d24e2fb46189fbbd99a0a6b6a68b9dfe06a"/>
    <x v="25"/>
    <n v="60668.373240000001"/>
    <n v="46671.07591"/>
    <n v="191484.41743"/>
    <n v="195689.97730999999"/>
    <n v="15639.432040000003"/>
    <n v="15951.029270000001"/>
    <n v="68607.531709999981"/>
    <n v="83031.426390000008"/>
    <n v="35327673.869999997"/>
    <n v="32941908.920000002"/>
    <n v="139.161"/>
    <n v="134.065"/>
    <n v="34.488210000000002"/>
    <n v="13.06208"/>
    <n v="15639.43204"/>
    <n v="15951.029269999999"/>
    <n v="59213.005539999998"/>
    <n v="50060.357120000001"/>
    <n v="0"/>
    <n v="0"/>
    <n v="0"/>
    <n v="0"/>
    <n v="0"/>
    <n v="0"/>
    <s v="Salud Gpo y Col"/>
    <s v="Accidentes y Enfermedades"/>
    <s v="Salud"/>
    <x v="27"/>
    <x v="2"/>
    <n v="179414.37324000002"/>
    <n v="176513.31369000001"/>
    <n v="286204877.29896003"/>
    <n v="243390493.02682006"/>
    <n v="276418493.85822004"/>
    <n v="235015541.95325008"/>
    <n v="1012142.3711599999"/>
    <n v="911903.32440999988"/>
    <n v="428067.93399000005"/>
    <n v="405151.70555000013"/>
    <n v="179414.37324000002"/>
    <n v="176513.31369000001"/>
    <n v="5.9940552800362434"/>
    <n v="5.1179850605541022"/>
    <n v="13997.297330000001"/>
    <n v="29.991374865649647"/>
    <n v="33.814667211107327"/>
    <n v="26.440541472109956"/>
    <n v="33.814667211107327"/>
    <n v="26.440541472109956"/>
    <n v="2.1197532974474034E-2"/>
    <n v="2.194801526959983E-2"/>
    <n v="1.9175389855863083E-2"/>
    <n v="1.985871892646314E-2"/>
    <m/>
    <m/>
    <m/>
    <n v="0"/>
    <m/>
    <n v="0"/>
    <m/>
    <n v="0"/>
    <m/>
    <n v="-1.9534615900055785"/>
    <n v="25.77855842307072"/>
    <n v="34.177547783041888"/>
    <n v="3.6534930085105022"/>
    <n v="-1.9534615900055896"/>
    <n v="18.283226382225216"/>
    <n v="26.412157088420614"/>
    <n v="31.863594643888948"/>
    <s v="Grandes"/>
    <n v="2024"/>
    <n v="1"/>
    <d v="2025-05-07T00:00:00"/>
    <x v="27"/>
    <x v="25"/>
  </r>
  <r>
    <n v="2025"/>
    <n v="3"/>
    <n v="705"/>
    <x v="3"/>
    <s v="Salud Gpo y Col"/>
    <n v="36"/>
    <s v="76a50887d8f1c2e9301755428990ad81479ee21c25b43215cf524541e0503269"/>
    <s v="5ee0b1f3d4f170289262539d5c2c0d24e2fb46189fbbd99a0a6b6a68b9dfe06a"/>
    <x v="13"/>
    <n v="592991.57589999994"/>
    <n v="540690.66359000001"/>
    <n v="652635.91561999987"/>
    <n v="612601.4556799999"/>
    <n v="113465.2892"/>
    <n v="78624.629640000028"/>
    <n v="595128.71038999979"/>
    <n v="552892.16402000026"/>
    <n v="35327673.869999997"/>
    <n v="32941908.920000002"/>
    <n v="139.161"/>
    <n v="134.065"/>
    <n v="0"/>
    <n v="0"/>
    <n v="1609.4414099999999"/>
    <n v="11961.60094"/>
    <n v="-112750.62129000001"/>
    <n v="-106578.02481"/>
    <n v="0"/>
    <n v="0"/>
    <n v="0"/>
    <n v="0"/>
    <n v="0"/>
    <n v="0"/>
    <s v="Salud Gpo y Col"/>
    <s v="Accidentes y Enfermedades"/>
    <s v="Salud"/>
    <x v="27"/>
    <x v="2"/>
    <n v="612710.5779400001"/>
    <n v="554244.99358000001"/>
    <n v="286204877.29896003"/>
    <n v="243390493.02682006"/>
    <n v="276418493.85822004"/>
    <n v="235015541.95325008"/>
    <n v="1012142.3711599999"/>
    <n v="911903.32440999988"/>
    <n v="428067.93399000005"/>
    <n v="405151.70555000013"/>
    <n v="612710.5779400001"/>
    <n v="554244.99358000001"/>
    <n v="58.587763223505995"/>
    <n v="59.292542215461943"/>
    <n v="52300.912309999927"/>
    <n v="9.6729823227832199"/>
    <n v="96.781677557077998"/>
    <n v="97.554451524685987"/>
    <n v="96.781677557077998"/>
    <n v="97.554451524685987"/>
    <n v="0.20719128950432972"/>
    <n v="0.21452673720310328"/>
    <n v="0.22214945903019284"/>
    <n v="0.23006591780962116"/>
    <m/>
    <m/>
    <m/>
    <n v="0"/>
    <m/>
    <n v="0"/>
    <m/>
    <n v="0"/>
    <m/>
    <n v="44.312653324442365"/>
    <n v="19.13438467111283"/>
    <n v="14.541517901929272"/>
    <n v="26.506374383709531"/>
    <n v="-86.544933089867811"/>
    <n v="5.7916221388077727"/>
    <n v="-1.4274346265999185"/>
    <n v="-11.22332766189308"/>
    <s v="Grandes"/>
    <n v="2024"/>
    <n v="1"/>
    <d v="2025-05-07T00:00:00"/>
    <x v="27"/>
    <x v="13"/>
  </r>
  <r>
    <n v="2025"/>
    <n v="3"/>
    <n v="201.1"/>
    <x v="67"/>
    <s v="Salud Gpo y Col"/>
    <n v="201.1"/>
    <m/>
    <m/>
    <x v="74"/>
    <n v="1012142.3711599999"/>
    <n v="911903.32440999988"/>
    <n v="2478360.87084"/>
    <n v="2141481.4295100002"/>
    <n v="428067.93399000005"/>
    <n v="405151.70555000007"/>
    <n v="1817263.5666499997"/>
    <n v="1826463.0658"/>
    <n v="0"/>
    <n v="0"/>
    <n v="0"/>
    <n v="0"/>
    <n v="34.488210000000002"/>
    <n v="13.06208"/>
    <n v="207873.51682999998"/>
    <n v="224441.65065999998"/>
    <n v="165995.35890000002"/>
    <n v="141988.16324999998"/>
    <n v="0"/>
    <n v="0"/>
    <n v="0"/>
    <n v="0"/>
    <n v="0"/>
    <n v="0"/>
    <s v="Salud Gpo y Col"/>
    <s v="Accidentes y Enfermedades"/>
    <s v="Salud"/>
    <x v="27"/>
    <x v="2"/>
    <n v="2282741.4443199998"/>
    <n v="2044429.0402299999"/>
    <n v="286204877.29896003"/>
    <n v="243390493.02682006"/>
    <n v="276418493.85822004"/>
    <n v="235015541.95325008"/>
    <n v="1012142.3711599999"/>
    <n v="911903.32440999988"/>
    <n v="428067.93399000005"/>
    <n v="405151.70555000013"/>
    <n v="2282741.4443199998"/>
    <n v="2044429.0402299999"/>
    <n v="100"/>
    <n v="100"/>
    <n v="100239.04674999998"/>
    <n v="10.992288773029157"/>
    <n v="44.338896710288822"/>
    <n v="44.60430303354574"/>
    <n v="44.338896710288822"/>
    <n v="44.60430303354574"/>
    <n v="0.35364260061254993"/>
    <n v="0.36616304395289329"/>
    <n v="0.37466678055889147"/>
    <n v="0.38801830586651082"/>
    <m/>
    <m/>
    <m/>
    <n v="0"/>
    <m/>
    <n v="0"/>
    <m/>
    <n v="0"/>
    <m/>
    <n v="5.6562092979198564"/>
    <n v="42.293253023228182"/>
    <n v="44.429238791527887"/>
    <n v="100"/>
    <n v="-7.3819336924671681"/>
    <n v="16.907885207114283"/>
    <n v="125.22851133158998"/>
    <n v="158.07067682453453"/>
    <m/>
    <n v="2024"/>
    <n v="1"/>
    <d v="2025-05-07T00:00:00"/>
    <x v="27"/>
    <x v="74"/>
  </r>
  <r>
    <n v="2025"/>
    <n v="3"/>
    <n v="718"/>
    <x v="55"/>
    <s v="Salud Gpo y Col"/>
    <n v="281"/>
    <s v="71a1c003a2b855d85582c8f6c7648c49d3fe836408a7e1b5d9b222448acb3c1b"/>
    <s v="5ee0b1f3d4f170289262539d5c2c0d24e2fb46189fbbd99a0a6b6a68b9dfe06a"/>
    <x v="11"/>
    <n v="8695.7352699999992"/>
    <n v="3612.4051899999999"/>
    <n v="22135.494979999999"/>
    <n v="11551.62657"/>
    <n v="2170.3668200000002"/>
    <n v="1766.0656600000004"/>
    <n v="6830.295790000001"/>
    <n v="9976.7965299999996"/>
    <n v="35327673.869999997"/>
    <n v="32941908.920000002"/>
    <n v="139.161"/>
    <n v="134.065"/>
    <n v="0"/>
    <n v="0"/>
    <n v="2170.3668199999997"/>
    <n v="98.661429999999996"/>
    <n v="5134.0206799999996"/>
    <n v="2016.4395"/>
    <n v="0"/>
    <n v="0"/>
    <n v="0"/>
    <n v="0"/>
    <n v="0"/>
    <n v="0"/>
    <s v="Salud Gpo y Col"/>
    <s v="Accidentes y Enfermedades"/>
    <s v="Salud"/>
    <x v="27"/>
    <x v="2"/>
    <n v="12089.056859999999"/>
    <n v="4861.5922599999994"/>
    <n v="286204877.29896003"/>
    <n v="243390493.02682006"/>
    <n v="276418493.85822004"/>
    <n v="235015541.95325008"/>
    <n v="1012142.3711599999"/>
    <n v="911903.32440999988"/>
    <n v="428067.93399000005"/>
    <n v="405151.70555000013"/>
    <n v="12089.056859999999"/>
    <n v="4861.5922599999994"/>
    <n v="0.8591415118837441"/>
    <n v="0.39613905260595694"/>
    <n v="5083.3300799999997"/>
    <n v="140.71871267575048"/>
    <n v="71.930634214917575"/>
    <n v="74.304980689598182"/>
    <n v="71.930634214917575"/>
    <n v="74.304980689598182"/>
    <n v="3.0382903855676524E-3"/>
    <n v="3.1458587117764261E-3"/>
    <n v="1.4842014349352322E-3"/>
    <n v="1.5370920407972804E-3"/>
    <m/>
    <m/>
    <m/>
    <n v="0"/>
    <m/>
    <n v="0"/>
    <m/>
    <n v="0"/>
    <m/>
    <n v="22.892759264680997"/>
    <n v="24.958979920739932"/>
    <n v="48.888913815340871"/>
    <n v="0.50701457588054277"/>
    <n v="2099.8128549322664"/>
    <n v="154.60821809927845"/>
    <n v="42.274212654710226"/>
    <n v="4.8928534677088003"/>
    <s v="Grandes"/>
    <n v="2024"/>
    <n v="1"/>
    <d v="2025-05-07T00:00:00"/>
    <x v="27"/>
    <x v="11"/>
  </r>
  <r>
    <n v="2025"/>
    <n v="3"/>
    <n v="715"/>
    <x v="43"/>
    <s v="Salud Gpo y Col"/>
    <n v="251"/>
    <s v="c75d3f1f5bcd6914d0331ce5ec17c0db8f2070a2d4285f8e3ff11c6ca19168ff"/>
    <s v="5ee0b1f3d4f170289262539d5c2c0d24e2fb46189fbbd99a0a6b6a68b9dfe06a"/>
    <x v="24"/>
    <n v="6516.6184299999995"/>
    <n v="36062.983820000001"/>
    <n v="56546.857800000005"/>
    <n v="80234.130420000001"/>
    <n v="4578.7699300000004"/>
    <n v="5781.9813899999999"/>
    <n v="29886.865519999992"/>
    <n v="24590.694670000001"/>
    <n v="35327673.869999997"/>
    <n v="32941908.920000002"/>
    <n v="139.161"/>
    <n v="134.065"/>
    <n v="0"/>
    <n v="0"/>
    <n v="4578.7699299999995"/>
    <n v="5781.9813899999999"/>
    <n v="13761.642760000001"/>
    <n v="27966.682129999997"/>
    <n v="0"/>
    <n v="0"/>
    <n v="0"/>
    <n v="0"/>
    <n v="0"/>
    <n v="0"/>
    <s v="Salud Gpo y Col"/>
    <s v="Accidentes y Enfermedades"/>
    <s v="Salud"/>
    <x v="27"/>
    <x v="2"/>
    <n v="17150.0059"/>
    <n v="48021.339369999994"/>
    <n v="286204877.29896003"/>
    <n v="243390493.02682006"/>
    <n v="276418493.85822004"/>
    <n v="235015541.95325008"/>
    <n v="1012142.3711599999"/>
    <n v="911903.32440999988"/>
    <n v="428067.93399000005"/>
    <n v="405151.70555000013"/>
    <n v="17150.0059"/>
    <n v="48021.339369999994"/>
    <n v="0.64384404958083219"/>
    <n v="3.9546937547719438"/>
    <n v="-29546.365390000003"/>
    <n v="-81.929896698159581"/>
    <n v="37.997762029924431"/>
    <n v="75.097830033723199"/>
    <n v="37.997762029924431"/>
    <n v="75.097830033723199"/>
    <n v="2.2769068408268105E-3"/>
    <n v="2.3575189702547505E-3"/>
    <n v="1.4816923771967581E-2"/>
    <n v="1.5344935709474801E-2"/>
    <m/>
    <m/>
    <m/>
    <n v="0"/>
    <m/>
    <n v="0"/>
    <m/>
    <n v="0"/>
    <m/>
    <n v="-20.809673688693753"/>
    <n v="70.262974258568036"/>
    <n v="16.033008857113476"/>
    <n v="1.0696362811672233"/>
    <n v="-20.809673688693774"/>
    <n v="-50.792722940710156"/>
    <n v="33.271972030176428"/>
    <n v="20.674534659217368"/>
    <s v="Medianas"/>
    <n v="2024"/>
    <n v="1"/>
    <d v="2025-05-07T00:00:00"/>
    <x v="27"/>
    <x v="24"/>
  </r>
  <r>
    <n v="2025"/>
    <n v="3"/>
    <n v="707"/>
    <x v="28"/>
    <s v="Salud Gpo y Col"/>
    <n v="9"/>
    <s v="19581e27de7ced00ff1ce50b2047e7a567c76b1cbaebabe5ef03f7c3017bb5b7"/>
    <s v="5ee0b1f3d4f170289262539d5c2c0d24e2fb46189fbbd99a0a6b6a68b9dfe06a"/>
    <x v="1"/>
    <n v="315980.91382999998"/>
    <n v="218735.91888999997"/>
    <n v="1243015.7988900002"/>
    <n v="951992.85123999999"/>
    <n v="235749.21626000002"/>
    <n v="261868.62470000007"/>
    <n v="892020.02639000001"/>
    <n v="989601.77020999987"/>
    <n v="35327673.869999997"/>
    <n v="32941908.920000002"/>
    <n v="139.161"/>
    <n v="134.065"/>
    <n v="0"/>
    <n v="0"/>
    <n v="128090.49735999999"/>
    <n v="149613.06569999998"/>
    <n v="136337.30616000001"/>
    <n v="94108.917809999999"/>
    <n v="0"/>
    <n v="0"/>
    <n v="0"/>
    <n v="0"/>
    <n v="0"/>
    <n v="0"/>
    <s v="Salud Gpo y Col"/>
    <s v="Accidentes y Enfermedades"/>
    <s v="Salud"/>
    <x v="27"/>
    <x v="2"/>
    <n v="338850.30685000005"/>
    <n v="242648.48286000002"/>
    <n v="286204877.29896003"/>
    <n v="243390493.02682006"/>
    <n v="276418493.85822004"/>
    <n v="235015541.95325008"/>
    <n v="1012142.3711599999"/>
    <n v="911903.32440999988"/>
    <n v="428067.93399000005"/>
    <n v="405151.70555000013"/>
    <n v="338850.30685000005"/>
    <n v="242648.48286000002"/>
    <n v="31.219018473444542"/>
    <n v="23.986744321995072"/>
    <n v="97244.994940000004"/>
    <n v="44.457716607990427"/>
    <n v="93.250886141258903"/>
    <n v="90.145182987277622"/>
    <n v="93.250886141258903"/>
    <n v="90.145182987277622"/>
    <n v="0.11040374881520167"/>
    <n v="0.11431250833458059"/>
    <n v="8.9870362712111643E-2"/>
    <n v="9.3072958950736751E-2"/>
    <m/>
    <m/>
    <m/>
    <n v="0"/>
    <m/>
    <n v="0"/>
    <m/>
    <n v="0"/>
    <m/>
    <n v="-9.9742412707603982"/>
    <n v="74.608688671251457"/>
    <n v="119.71907770286741"/>
    <n v="55.072851185696912"/>
    <n v="-14.385487149335241"/>
    <n v="44.871824405904313"/>
    <n v="93.951172256314138"/>
    <n v="158.97862729870019"/>
    <s v="Grandes"/>
    <n v="2024"/>
    <n v="1"/>
    <d v="2025-05-07T00:00:00"/>
    <x v="27"/>
    <x v="1"/>
  </r>
  <r>
    <n v="2025"/>
    <n v="3"/>
    <n v="704"/>
    <x v="12"/>
    <s v="Salud Gpo y Col"/>
    <n v="51"/>
    <s v="031b4af5197ec30a926f48cf40e11a7dbc470048a21e4003b7a3c07c5dab1baa"/>
    <s v="5ee0b1f3d4f170289262539d5c2c0d24e2fb46189fbbd99a0a6b6a68b9dfe06a"/>
    <x v="4"/>
    <n v="2736.8848800000001"/>
    <n v="2958.4282499999999"/>
    <n v="13812.642989999998"/>
    <n v="13526.2981"/>
    <n v="2477.9315700000002"/>
    <n v="736.8564100000001"/>
    <n v="10818.214460000001"/>
    <n v="6844.57"/>
    <n v="35327673.869999997"/>
    <n v="32941908.920000002"/>
    <n v="139.161"/>
    <n v="134.065"/>
    <n v="0"/>
    <n v="0"/>
    <n v="2477.9315699999997"/>
    <n v="736.85640999999998"/>
    <n v="3130.6244200000001"/>
    <n v="3140.15861"/>
    <n v="0"/>
    <n v="0"/>
    <n v="0"/>
    <n v="0"/>
    <n v="0"/>
    <n v="0"/>
    <s v="Salud Gpo y Col"/>
    <s v="Accidentes y Enfermedades"/>
    <s v="Salud"/>
    <x v="27"/>
    <x v="2"/>
    <n v="112639.99425"/>
    <n v="142204.66168000002"/>
    <n v="286204877.29896003"/>
    <n v="243390493.02682006"/>
    <n v="276418493.85822004"/>
    <n v="235015541.95325008"/>
    <n v="1012142.3711599999"/>
    <n v="911903.32440999988"/>
    <n v="428067.93399000005"/>
    <n v="405151.70555000013"/>
    <n v="112639.99425"/>
    <n v="142204.66168000002"/>
    <n v="0.27040512856539151"/>
    <n v="0.32442345266304395"/>
    <n v="-221.54336999999987"/>
    <n v="-7.488549705405223"/>
    <n v="2.4297629791471693"/>
    <n v="2.0804017358146001"/>
    <n v="2.4297629791471693"/>
    <n v="2.0804017358146001"/>
    <n v="9.5626772884835993E-4"/>
    <n v="9.9012364975977233E-4"/>
    <n v="1.2155069054706259E-3"/>
    <n v="1.2588223848567846E-3"/>
    <m/>
    <m/>
    <m/>
    <n v="0"/>
    <m/>
    <n v="0"/>
    <m/>
    <n v="0"/>
    <m/>
    <n v="236.28418459439064"/>
    <n v="90.538392319957566"/>
    <n v="24.90702318029853"/>
    <n v="0.57886409451493426"/>
    <n v="236.28418459439061"/>
    <n v="-0.30362128746100892"/>
    <n v="79.151352495998211"/>
    <n v="23.465579339000332"/>
    <s v="Medianas"/>
    <n v="2024"/>
    <n v="1"/>
    <d v="2025-05-07T00:00:00"/>
    <x v="27"/>
    <x v="4"/>
  </r>
  <r>
    <n v="2025"/>
    <n v="3"/>
    <n v="905"/>
    <x v="48"/>
    <s v="IMSS Incapacidad Permanente RT"/>
    <n v="51"/>
    <s v="031b4af5197ec30a926f48cf40e11a7dbc470048a21e4003b7a3c07c5dab1baa"/>
    <s v="5ee0b1f3d4f170289262539d5c2c0d24e2fb46189fbbd99a0a6b6a68b9dfe06a"/>
    <x v="13"/>
    <n v="823446.00514000002"/>
    <n v="321578.23495999997"/>
    <n v="2872720.0278399996"/>
    <n v="2339853.1114599998"/>
    <n v="326646.01102000003"/>
    <n v="266508.75738000002"/>
    <n v="1196012.10622"/>
    <n v="1011837.8679600001"/>
    <n v="35327673.869999997"/>
    <n v="32941908.920000002"/>
    <n v="139.161"/>
    <n v="134.065"/>
    <n v="0"/>
    <n v="0"/>
    <n v="326646.01101999998"/>
    <n v="266508.75737999997"/>
    <n v="-160663.57506"/>
    <n v="-247510.51080000002"/>
    <n v="0"/>
    <n v="0"/>
    <n v="0"/>
    <n v="0"/>
    <n v="823446.00514000002"/>
    <n v="321578.23496000003"/>
    <s v="IMSS Incapacidad Permanente RT"/>
    <s v="Pensiones"/>
    <s v="Pensiones IMSS"/>
    <x v="44"/>
    <x v="2"/>
    <n v="4303134.6594099998"/>
    <n v="2072694.13243"/>
    <n v="286204877.29896003"/>
    <n v="243390493.02682006"/>
    <n v="276418493.85822004"/>
    <n v="235015541.95325008"/>
    <n v="1100171.92824"/>
    <n v="797655.42277999991"/>
    <n v="758132.96249000006"/>
    <n v="668072.16493999993"/>
    <n v="4303134.6594099998"/>
    <n v="2072694.13243"/>
    <n v="74.847029269080494"/>
    <n v="40.315432676334225"/>
    <n v="501867.77018000005"/>
    <n v="156.06397312381097"/>
    <n v="19.135957164140947"/>
    <n v="15.514987471064329"/>
    <n v="19.135957164140947"/>
    <n v="15.514987471064329"/>
    <n v="0.28771207986083897"/>
    <n v="0.29789830399783601"/>
    <n v="0.13212440262593336"/>
    <n v="0.13683275254364632"/>
    <m/>
    <m/>
    <n v="74.847029269080494"/>
    <n v="0"/>
    <m/>
    <n v="0"/>
    <m/>
    <n v="501867.77017999999"/>
    <n v="156.06397312381094"/>
    <n v="22.564832102028689"/>
    <n v="39.668176052959851"/>
    <n v="82.875247267014245"/>
    <n v="43.085583556104588"/>
    <n v="22.56483210202871"/>
    <n v="-35.088180885447883"/>
    <n v="-203.31055803906617"/>
    <n v="-107.67573325213304"/>
    <s v="Grandes"/>
    <n v="2024"/>
    <n v="1"/>
    <d v="2025-05-07T00:00:00"/>
    <x v="44"/>
    <x v="13"/>
  </r>
  <r>
    <n v="2025"/>
    <n v="3"/>
    <n v="201.1"/>
    <x v="67"/>
    <s v="IMSS Incapacidad Permanente RT"/>
    <n v="201.1"/>
    <m/>
    <m/>
    <x v="74"/>
    <n v="1100171.92824"/>
    <n v="797655.42277999991"/>
    <n v="4892801.4001000002"/>
    <n v="3703663.4028799995"/>
    <n v="758132.96249000006"/>
    <n v="668072.16494000005"/>
    <n v="2886689.52672"/>
    <n v="2522251.69667"/>
    <n v="0"/>
    <n v="0"/>
    <n v="0"/>
    <n v="0"/>
    <n v="0"/>
    <n v="0"/>
    <n v="758132.96249000006"/>
    <n v="668072.16494000005"/>
    <n v="-366308.09996000002"/>
    <n v="-603679.52003000001"/>
    <n v="0"/>
    <n v="0"/>
    <n v="0"/>
    <n v="0"/>
    <n v="1100172.9947800001"/>
    <n v="797657.53857000009"/>
    <s v="IMSS Incapacidad Permanente RT"/>
    <s v="Pensiones"/>
    <s v="Pensiones IMSS"/>
    <x v="44"/>
    <x v="2"/>
    <n v="9786383.4407400005"/>
    <n v="8374951.07357"/>
    <n v="286204877.29896003"/>
    <n v="243390493.02682006"/>
    <n v="276418493.85822004"/>
    <n v="235015541.95325008"/>
    <n v="1100171.92824"/>
    <n v="797655.42277999991"/>
    <n v="758132.96249000006"/>
    <n v="668072.16493999993"/>
    <n v="9786383.4407400005"/>
    <n v="8374951.07357"/>
    <n v="100"/>
    <n v="100"/>
    <n v="302516.50546000013"/>
    <n v="37.925712885604824"/>
    <n v="11.241864115604388"/>
    <n v="9.5242994946832855"/>
    <n v="11.241864115604388"/>
    <n v="9.5242994946832855"/>
    <n v="0.38440013273805856"/>
    <n v="0.39800952276525237"/>
    <n v="0.32772661448699375"/>
    <n v="0.33940539257555641"/>
    <m/>
    <m/>
    <n v="100.00009694302977"/>
    <n v="0"/>
    <m/>
    <n v="0"/>
    <m/>
    <n v="302515.45620999997"/>
    <n v="37.925480746077355"/>
    <n v="13.480698983782457"/>
    <n v="68.910407821695941"/>
    <n v="83.754481679774145"/>
    <n v="100"/>
    <n v="13.480698983782457"/>
    <n v="-39.320767426101142"/>
    <n v="-206.96592911070937"/>
    <n v="-110.66669363022288"/>
    <m/>
    <n v="2024"/>
    <n v="1"/>
    <d v="2025-05-07T00:00:00"/>
    <x v="44"/>
    <x v="74"/>
  </r>
  <r>
    <n v="2025"/>
    <n v="3"/>
    <n v="906"/>
    <x v="52"/>
    <s v="IMSS Incapacidad Permanente RT"/>
    <n v="256"/>
    <s v="51e8ea280b44e16934d4d611901f3d3afc41789840acdff81942c2f65009cd52"/>
    <s v="5ee0b1f3d4f170289262539d5c2c0d24e2fb46189fbbd99a0a6b6a68b9dfe06a"/>
    <x v="1"/>
    <n v="228505.35359000001"/>
    <n v="355097.87932999997"/>
    <n v="1667651.1292000001"/>
    <n v="936702.82488999981"/>
    <n v="215801.50841000001"/>
    <n v="190137.53099999996"/>
    <n v="841944.35717999993"/>
    <n v="703720.90086000005"/>
    <n v="35327673.869999997"/>
    <n v="32941908.920000002"/>
    <n v="139.161"/>
    <n v="134.065"/>
    <n v="0"/>
    <n v="0"/>
    <n v="215801.50841000001"/>
    <n v="190137.53099999999"/>
    <n v="-144859.30468"/>
    <n v="-197278.67005000002"/>
    <n v="0"/>
    <n v="0"/>
    <n v="0"/>
    <n v="0"/>
    <n v="228506.42012999998"/>
    <n v="355099.99511999998"/>
    <s v="IMSS Incapacidad Permanente RT"/>
    <s v="Pensiones"/>
    <s v="Pensiones IMSS"/>
    <x v="44"/>
    <x v="2"/>
    <n v="2157088.1196399997"/>
    <n v="2992374.75104"/>
    <n v="286204877.29896003"/>
    <n v="243390493.02682006"/>
    <n v="276418493.85822004"/>
    <n v="235015541.95325008"/>
    <n v="1100171.92824"/>
    <n v="797655.42277999991"/>
    <n v="758132.96249000006"/>
    <n v="668072.16493999993"/>
    <n v="2157088.1196399997"/>
    <n v="2992374.75104"/>
    <n v="20.769967650015523"/>
    <n v="44.517703909340682"/>
    <n v="-126592.52573999995"/>
    <n v="-35.650037104939969"/>
    <n v="10.593232214738435"/>
    <n v="11.866758306478348"/>
    <n v="10.593232214738435"/>
    <n v="11.866758306478348"/>
    <n v="7.9839783216311494E-2"/>
    <n v="8.2666449122324084E-2"/>
    <n v="0.14589636386942625"/>
    <n v="0.15109548771912157"/>
    <m/>
    <m/>
    <n v="20.770064593045298"/>
    <n v="0"/>
    <m/>
    <n v="0"/>
    <m/>
    <n v="-126593.57498999999"/>
    <n v="-35.650120171705403"/>
    <n v="13.497586339227286"/>
    <n v="94.440460592974063"/>
    <n v="53.545104622633112"/>
    <n v="28.464862904948085"/>
    <n v="13.497586339227263"/>
    <n v="-26.571228078896926"/>
    <n v="-148.97317703320073"/>
    <n v="-96.380176808678755"/>
    <s v="Grandes"/>
    <n v="2024"/>
    <n v="1"/>
    <d v="2025-05-07T00:00:00"/>
    <x v="44"/>
    <x v="1"/>
  </r>
  <r>
    <n v="2025"/>
    <n v="3"/>
    <n v="902"/>
    <x v="49"/>
    <s v="IMSS Incapacidad Permanente RT"/>
    <n v="30"/>
    <s v="624b60c58c9d8bfb6ff1886c2fd605d2adeb6ea4da576068201b6c6958ce93f4"/>
    <s v="5ee0b1f3d4f170289262539d5c2c0d24e2fb46189fbbd99a0a6b6a68b9dfe06a"/>
    <x v="25"/>
    <n v="48054.785990000004"/>
    <n v="120641.71287999999"/>
    <n v="351758.54519999999"/>
    <n v="425812.35962"/>
    <n v="198660.84258000003"/>
    <n v="194345.11755"/>
    <n v="781064.12774000003"/>
    <n v="740289.22505999985"/>
    <n v="35327673.869999997"/>
    <n v="32941908.920000002"/>
    <n v="139.161"/>
    <n v="134.065"/>
    <n v="0"/>
    <n v="0"/>
    <n v="198660.84258000003"/>
    <n v="194345.11755000002"/>
    <n v="-59336.597369999996"/>
    <n v="-152993.80125999998"/>
    <n v="0"/>
    <n v="0"/>
    <n v="0"/>
    <n v="0"/>
    <n v="48054.785990000004"/>
    <n v="120641.71288000001"/>
    <s v="IMSS Incapacidad Permanente RT"/>
    <s v="Pensiones"/>
    <s v="Pensiones IMSS"/>
    <x v="44"/>
    <x v="2"/>
    <n v="3325731.3801100003"/>
    <n v="3307529.60757"/>
    <n v="286204877.29896003"/>
    <n v="243390493.02682006"/>
    <n v="276418493.85822004"/>
    <n v="235015541.95325008"/>
    <n v="1100171.92824"/>
    <n v="797655.42277999991"/>
    <n v="758132.96249000006"/>
    <n v="668072.16493999993"/>
    <n v="3325731.3801100003"/>
    <n v="3307529.60757"/>
    <n v="4.3679342070539509"/>
    <n v="15.12453992471308"/>
    <n v="-72586.926889999988"/>
    <n v="-60.167354356283731"/>
    <n v="1.4449388870489766"/>
    <n v="3.6474870127809353"/>
    <n v="1.4449388870489766"/>
    <n v="3.6474870127809353"/>
    <n v="1.6790344889826451E-2"/>
    <n v="1.7384794092195639E-2"/>
    <n v="4.9567142651995882E-2"/>
    <n v="5.1333504106719191E-2"/>
    <m/>
    <m/>
    <n v="4.3679342070539509"/>
    <n v="0"/>
    <m/>
    <n v="0"/>
    <m/>
    <n v="-72586.926890000002"/>
    <n v="-60.167354356283731"/>
    <n v="2.2206500911398974"/>
    <n v="413.40490543718272"/>
    <n v="161.09280356729633"/>
    <n v="26.203957934703361"/>
    <n v="2.2206500911398974"/>
    <n v="-61.216338909599031"/>
    <n v="-334.80322665155217"/>
    <n v="-127.02809914483201"/>
    <s v="Grandes"/>
    <n v="2024"/>
    <n v="1"/>
    <d v="2025-05-07T00:00:00"/>
    <x v="44"/>
    <x v="25"/>
  </r>
  <r>
    <n v="2025"/>
    <n v="3"/>
    <n v="908"/>
    <x v="14"/>
    <s v="IMSS Incapacidad Permanente RT"/>
    <n v="38"/>
    <s v="aea92132c4cbeb263e6ac2bf6c183b5d81737f179f21efdc5863739672f0f470"/>
    <s v="5ee0b1f3d4f170289262539d5c2c0d24e2fb46189fbbd99a0a6b6a68b9dfe06a"/>
    <x v="19"/>
    <n v="165.78351999999998"/>
    <n v="337.59560999999997"/>
    <n v="671.69785999999999"/>
    <n v="1295.10691"/>
    <n v="17024.600480000001"/>
    <n v="17080.759010000002"/>
    <n v="67668.935580000019"/>
    <n v="66403.70279000001"/>
    <n v="35327673.869999997"/>
    <n v="32941908.920000002"/>
    <n v="139.161"/>
    <n v="134.065"/>
    <n v="0"/>
    <n v="0"/>
    <n v="17024.600480000001"/>
    <n v="17080.759010000002"/>
    <n v="-1448.6228500000002"/>
    <n v="-5896.5379199999998"/>
    <n v="0"/>
    <n v="0"/>
    <n v="0"/>
    <n v="0"/>
    <n v="165.78351999999998"/>
    <n v="337.59560999999997"/>
    <s v="IMSS Incapacidad Permanente RT"/>
    <s v="Pensiones"/>
    <s v="Pensiones IMSS"/>
    <x v="44"/>
    <x v="2"/>
    <n v="429.28158000000002"/>
    <n v="2352.5825299999997"/>
    <n v="286204877.29896003"/>
    <n v="243390493.02682006"/>
    <n v="276418493.85822004"/>
    <n v="235015541.95325008"/>
    <n v="1100171.92824"/>
    <n v="797655.42277999991"/>
    <n v="758132.96249000006"/>
    <n v="668072.16493999993"/>
    <n v="429.28158000000002"/>
    <n v="2352.5825299999997"/>
    <n v="1.5068873850036526E-2"/>
    <n v="4.2323489612019059E-2"/>
    <n v="-171.81208999999998"/>
    <n v="-50.892868541744377"/>
    <n v="38.618829161036906"/>
    <n v="14.350000720272288"/>
    <n v="38.618829161036906"/>
    <n v="14.350000720272288"/>
    <n v="5.792477108167101E-5"/>
    <n v="5.9975552896628289E-5"/>
    <n v="1.3870533963822453E-4"/>
    <n v="1.4364820606934813E-4"/>
    <m/>
    <m/>
    <n v="1.5068873850036526E-2"/>
    <n v="0"/>
    <m/>
    <n v="0"/>
    <m/>
    <n v="-171.81208999999998"/>
    <n v="-50.892868541744377"/>
    <n v="-0.32878240344660359"/>
    <n v="10269.175416229553"/>
    <n v="5059.5323233024283"/>
    <n v="2.2455956042439666"/>
    <n v="-0.32878240344660359"/>
    <n v="-75.432654387135685"/>
    <n v="-1175.2265594871708"/>
    <n v="-289.67436895580926"/>
    <s v="Grandes"/>
    <n v="2024"/>
    <n v="1"/>
    <d v="2025-05-07T00:00:00"/>
    <x v="44"/>
    <x v="19"/>
  </r>
  <r>
    <n v="2025"/>
    <n v="3"/>
    <n v="5.0999999999999996"/>
    <x v="68"/>
    <s v="IMSS Incapacidad Permanente RT"/>
    <n v="5.0999999999999996"/>
    <m/>
    <m/>
    <x v="75"/>
    <n v="1100171.92824"/>
    <n v="797655.42277999991"/>
    <n v="4892801.4001000002"/>
    <n v="3703663.4028799995"/>
    <n v="758132.96249000006"/>
    <n v="668072.16494000005"/>
    <n v="2886689.52672"/>
    <n v="2522251.69667"/>
    <n v="0"/>
    <n v="0"/>
    <n v="0"/>
    <n v="0"/>
    <n v="0"/>
    <n v="0"/>
    <n v="758132.96249000006"/>
    <n v="668072.16494000005"/>
    <n v="-366308.09996000002"/>
    <n v="-603679.52003000001"/>
    <n v="0"/>
    <n v="0"/>
    <n v="0"/>
    <n v="0"/>
    <n v="1100172.9947800001"/>
    <n v="797657.53857000009"/>
    <s v="IMSS Incapacidad Permanente RT"/>
    <s v="Pensiones"/>
    <s v="Pensiones IMSS"/>
    <x v="44"/>
    <x v="2"/>
    <n v="9786383.4407400005"/>
    <n v="8374951.07357"/>
    <n v="286204877.29896003"/>
    <n v="243390493.02682006"/>
    <n v="276418493.85822004"/>
    <n v="235015541.95325008"/>
    <n v="1100171.92824"/>
    <n v="797655.42277999991"/>
    <n v="758132.96249000006"/>
    <n v="668072.16493999993"/>
    <n v="9786383.4407400005"/>
    <n v="8374951.07357"/>
    <n v="100"/>
    <n v="100"/>
    <n v="302516.50546000013"/>
    <n v="37.925712885604824"/>
    <n v="11.241864115604388"/>
    <n v="9.5242994946832855"/>
    <n v="11.241864115604388"/>
    <n v="9.5242994946832855"/>
    <n v="0.38440013273805856"/>
    <n v="0.39800952276525237"/>
    <n v="0.32772661448699375"/>
    <n v="0.33940539257555641"/>
    <m/>
    <m/>
    <n v="100.00009694302977"/>
    <n v="0"/>
    <m/>
    <n v="0"/>
    <m/>
    <n v="302515.45620999997"/>
    <n v="37.925480746077355"/>
    <n v="13.480698983782457"/>
    <n v="68.910407821695941"/>
    <n v="83.754481679774145"/>
    <n v="100"/>
    <n v="13.480698983782457"/>
    <n v="-39.320767426101142"/>
    <n v="-206.96592911070937"/>
    <n v="-110.66669363022288"/>
    <m/>
    <n v="2024"/>
    <n v="1"/>
    <d v="2025-05-07T00:00:00"/>
    <x v="44"/>
    <x v="75"/>
  </r>
  <r>
    <n v="2025"/>
    <n v="3"/>
    <n v="39"/>
    <x v="20"/>
    <s v="MyT Cascos"/>
    <n v="27"/>
    <s v="670671cd97404156226e507973f2ab8330d3022ca96e0c93bdbdb320c41adcaf"/>
    <s v="5ee0b1f3d4f170289262539d5c2c0d24e2fb46189fbbd99a0a6b6a68b9dfe06a"/>
    <x v="28"/>
    <n v="9815.0428400000001"/>
    <n v="8913.2085999999999"/>
    <n v="39154.966359999999"/>
    <n v="33020.803639999998"/>
    <n v="-1109.2644999999998"/>
    <n v="1714.1792500000001"/>
    <n v="-12998.764409999998"/>
    <n v="100436.37528999998"/>
    <n v="35327673.869999997"/>
    <n v="32941908.920000002"/>
    <n v="139.161"/>
    <n v="134.065"/>
    <n v="0"/>
    <n v="0"/>
    <n v="-292.53357"/>
    <n v="-1160.3177900000001"/>
    <n v="2087.3791499999998"/>
    <n v="1560.17455"/>
    <n v="0"/>
    <n v="0"/>
    <n v="0"/>
    <n v="0"/>
    <n v="0"/>
    <n v="0"/>
    <s v="MyT Cascos"/>
    <s v="Daños Sin Autos"/>
    <s v="Maritimo y Transportes"/>
    <x v="18"/>
    <x v="2"/>
    <n v="9815016.0217700005"/>
    <n v="7956382.9574300004"/>
    <n v="286204877.29896003"/>
    <n v="243390493.02682006"/>
    <n v="276418493.85822004"/>
    <n v="235015541.95325008"/>
    <n v="1373911.0047200001"/>
    <n v="2029465.4237500001"/>
    <n v="-5109464.0919899987"/>
    <n v="926725.58828000014"/>
    <n v="595536.62521000009"/>
    <n v="493823.42381999997"/>
    <n v="0.71438708957719455"/>
    <n v="0.43918997070323945"/>
    <n v="901.83424000000014"/>
    <n v="10.117952809945452"/>
    <n v="1.648100624632278"/>
    <n v="1.8049383990438026"/>
    <n v="0.10000027323674196"/>
    <n v="0.11202588723656741"/>
    <n v="3.4293765125978388E-3"/>
    <n v="3.5507909413016012E-3"/>
    <n v="3.6621022001125667E-3"/>
    <n v="3.792603895861934E-3"/>
    <m/>
    <m/>
    <m/>
    <n v="0"/>
    <m/>
    <n v="0"/>
    <m/>
    <n v="0"/>
    <m/>
    <n v="-164.71111466318354"/>
    <n v="-11.301677619575216"/>
    <n v="19.231898712658875"/>
    <n v="2.1709996978723674E-2"/>
    <n v="-74.788495658590222"/>
    <n v="33.79138571386131"/>
    <n v="-14.014395516023049"/>
    <n v="-74.371024062660169"/>
    <s v="Medianas"/>
    <n v="2024"/>
    <n v="1"/>
    <d v="2025-05-07T00:00:00"/>
    <x v="18"/>
    <x v="28"/>
  </r>
  <r>
    <n v="2025"/>
    <n v="3"/>
    <n v="79"/>
    <x v="11"/>
    <s v="MyT Cascos"/>
    <n v="51"/>
    <s v="031b4af5197ec30a926f48cf40e11a7dbc470048a21e4003b7a3c07c5dab1baa"/>
    <s v="5ee0b1f3d4f170289262539d5c2c0d24e2fb46189fbbd99a0a6b6a68b9dfe06a"/>
    <x v="26"/>
    <n v="0"/>
    <n v="0"/>
    <n v="52.533919999999995"/>
    <n v="55.723520000000008"/>
    <n v="0"/>
    <n v="0"/>
    <n v="0"/>
    <n v="0"/>
    <n v="35327673.869999997"/>
    <n v="32941908.920000002"/>
    <n v="139.161"/>
    <n v="134.065"/>
    <n v="0"/>
    <n v="0"/>
    <n v="0"/>
    <n v="0"/>
    <n v="11.0823"/>
    <n v="11.265870000000001"/>
    <n v="0"/>
    <n v="0"/>
    <n v="0"/>
    <n v="0"/>
    <n v="0"/>
    <n v="0"/>
    <s v="MyT Cascos"/>
    <s v="Daños Sin Autos"/>
    <s v="Maritimo y Transportes"/>
    <x v="18"/>
    <x v="2"/>
    <n v="25064503.866439998"/>
    <n v="22979281.170580003"/>
    <n v="286204877.29896003"/>
    <n v="243390493.02682006"/>
    <n v="276418493.85822004"/>
    <n v="235015541.95325008"/>
    <n v="1373911.0047200001"/>
    <n v="2029465.4237500001"/>
    <n v="-5109464.0919899987"/>
    <n v="926725.5882800001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n v="-1.6294347440544033"/>
    <m/>
    <m/>
    <s v="Resto"/>
    <n v="2024"/>
    <n v="1"/>
    <d v="2025-05-07T00:00:00"/>
    <x v="18"/>
    <x v="26"/>
  </r>
  <r>
    <n v="2025"/>
    <n v="3"/>
    <n v="9"/>
    <x v="29"/>
    <s v="MyT Cascos"/>
    <n v="9"/>
    <s v="19581e27de7ced00ff1ce50b2047e7a567c76b1cbaebabe5ef03f7c3017bb5b7"/>
    <s v="5ee0b1f3d4f170289262539d5c2c0d24e2fb46189fbbd99a0a6b6a68b9dfe06a"/>
    <x v="14"/>
    <n v="6522.78935"/>
    <n v="8234.5633799999996"/>
    <n v="17942.605380000001"/>
    <n v="24284.181929999999"/>
    <n v="2148.0943399999996"/>
    <n v="8533.3098500000015"/>
    <n v="21865.824550000005"/>
    <n v="43316.599239999996"/>
    <n v="35327673.869999997"/>
    <n v="32941908.920000002"/>
    <n v="139.161"/>
    <n v="134.065"/>
    <n v="0"/>
    <n v="0"/>
    <n v="8952.204380000001"/>
    <n v="3641.07593"/>
    <n v="29882.123370000001"/>
    <n v="2446.2803199999998"/>
    <n v="0"/>
    <n v="0"/>
    <n v="0"/>
    <n v="0"/>
    <n v="0"/>
    <n v="0"/>
    <s v="MyT Cascos"/>
    <s v="Daños Sin Autos"/>
    <s v="Maritimo y Transportes"/>
    <x v="18"/>
    <x v="2"/>
    <n v="975839.53787999996"/>
    <n v="808178.50085000007"/>
    <n v="286204877.29896003"/>
    <n v="243390493.02682006"/>
    <n v="276418493.85822004"/>
    <n v="235015541.95325008"/>
    <n v="1373911.0047200001"/>
    <n v="2029465.4237500001"/>
    <n v="-5109464.0919899987"/>
    <n v="926725.58828000014"/>
    <n v="35608.29017"/>
    <n v="46186.127119999997"/>
    <n v="0.474760688835834"/>
    <n v="0.40575036576796464"/>
    <n v="-1711.7740299999996"/>
    <n v="-20.787672047768002"/>
    <n v="18.318176241709729"/>
    <n v="17.829083955459392"/>
    <n v="0.6684284758712159"/>
    <n v="1.0189040380731873"/>
    <n v="2.2790629606170244E-3"/>
    <n v="2.3597514258020865E-3"/>
    <n v="3.3832724021363495E-3"/>
    <n v="3.5038377936885724E-3"/>
    <m/>
    <m/>
    <m/>
    <n v="0"/>
    <m/>
    <n v="0"/>
    <m/>
    <n v="0"/>
    <m/>
    <n v="-74.826950178071883"/>
    <n v="32.932143362869745"/>
    <n v="103.62795762463367"/>
    <n v="-4.204148030646742E-2"/>
    <n v="145.86700612969642"/>
    <n v="1121.5330812946245"/>
    <n v="29.958394419144657"/>
    <n v="148.84132044196801"/>
    <s v="Medianas"/>
    <n v="2024"/>
    <n v="1"/>
    <d v="2025-05-07T00:00:00"/>
    <x v="18"/>
    <x v="14"/>
  </r>
  <r>
    <n v="2025"/>
    <n v="3"/>
    <n v="201.1"/>
    <x v="67"/>
    <s v="MyT Cascos"/>
    <n v="201.1"/>
    <m/>
    <m/>
    <x v="74"/>
    <n v="1373911.0047199999"/>
    <n v="2029465.4237500001"/>
    <n v="5772568.93157"/>
    <n v="6902897.4126899997"/>
    <n v="-5109464.0919899996"/>
    <n v="926725.58828000014"/>
    <n v="360900.91878000012"/>
    <n v="18145300.604440011"/>
    <n v="0"/>
    <n v="0"/>
    <n v="0"/>
    <n v="0"/>
    <n v="0"/>
    <n v="0"/>
    <n v="97051.787669999991"/>
    <n v="91628.441740000009"/>
    <n v="144554.98522999999"/>
    <n v="83400.49764999999"/>
    <n v="0"/>
    <n v="0"/>
    <n v="0"/>
    <n v="0"/>
    <n v="0"/>
    <n v="0"/>
    <s v="MyT Cascos"/>
    <s v="Daños Sin Autos"/>
    <s v="Maritimo y Transportes"/>
    <x v="18"/>
    <x v="2"/>
    <n v="171986656.68591002"/>
    <n v="145211867.21245998"/>
    <n v="286204877.29896003"/>
    <n v="243390493.02682006"/>
    <n v="276418493.85822004"/>
    <n v="235015541.95325008"/>
    <n v="1373911.0047200001"/>
    <n v="2029465.4237500001"/>
    <n v="-5109464.0919899987"/>
    <n v="926725.58828000014"/>
    <n v="4785953.5028799996"/>
    <n v="4256599.8780000005"/>
    <n v="99.999999999999972"/>
    <n v="100"/>
    <n v="-655554.41903000022"/>
    <n v="-32.301827434866162"/>
    <n v="28.70715321185703"/>
    <n v="47.67808772065186"/>
    <n v="0.79884744037387723"/>
    <n v="1.3975892347563317"/>
    <n v="0.48004458124061195"/>
    <n v="0.49704018915055059"/>
    <n v="0.83383101719029185"/>
    <n v="0.86354519657840623"/>
    <m/>
    <m/>
    <m/>
    <n v="0"/>
    <m/>
    <n v="0"/>
    <m/>
    <n v="0"/>
    <m/>
    <n v="-651.34596007790708"/>
    <n v="-371.89192563686453"/>
    <n v="45.66353175742298"/>
    <n v="100.00000000000003"/>
    <n v="5.9188455320335898"/>
    <n v="73.326286177142492"/>
    <n v="67.138319384545525"/>
    <n v="109.86558152749825"/>
    <m/>
    <n v="2024"/>
    <n v="1"/>
    <d v="2025-05-07T00:00:00"/>
    <x v="18"/>
    <x v="74"/>
  </r>
  <r>
    <n v="2025"/>
    <n v="3"/>
    <n v="27"/>
    <x v="32"/>
    <s v="MyT Cascos"/>
    <n v="21"/>
    <s v="6f4b6612125fb3a0daecd2799dfd6c9c299424fd920f9b308110a2c1fbd8f443"/>
    <s v="5ee0b1f3d4f170289262539d5c2c0d24e2fb46189fbbd99a0a6b6a68b9dfe06a"/>
    <x v="12"/>
    <n v="5662.61546"/>
    <n v="6055.1794400000008"/>
    <n v="24673.984410000001"/>
    <n v="33066.584839999996"/>
    <n v="-741.03617999999972"/>
    <n v="4373.763719999999"/>
    <n v="7859.3997000000008"/>
    <n v="91079.708440000017"/>
    <n v="35327673.869999997"/>
    <n v="32941908.920000002"/>
    <n v="139.161"/>
    <n v="134.065"/>
    <n v="0"/>
    <n v="0"/>
    <n v="-744.03618000000006"/>
    <n v="5639.3012800000006"/>
    <n v="5662.61546"/>
    <n v="6055.1794400000008"/>
    <n v="0"/>
    <n v="0"/>
    <n v="0"/>
    <n v="0"/>
    <n v="0"/>
    <n v="0"/>
    <s v="MyT Cascos"/>
    <s v="Daños Sin Autos"/>
    <s v="Maritimo y Transportes"/>
    <x v="18"/>
    <x v="2"/>
    <n v="3901951.9240700002"/>
    <n v="3037839.4733099998"/>
    <n v="286204877.29896003"/>
    <n v="243390493.02682006"/>
    <n v="276418493.85822004"/>
    <n v="235015541.95325008"/>
    <n v="1373911.0047200001"/>
    <n v="2029465.4237500001"/>
    <n v="-5109464.0919899987"/>
    <n v="926725.58828000014"/>
    <n v="118962.98503"/>
    <n v="120330.4483"/>
    <n v="0.41215300267239857"/>
    <n v="0.29836327188129069"/>
    <n v="-392.56398000000081"/>
    <n v="-6.4831105979577863"/>
    <n v="4.7599809794382733"/>
    <n v="5.0321257217488489"/>
    <n v="0.14512263529104449"/>
    <n v="0.1993251945403928"/>
    <n v="1.9785181557493239E-3"/>
    <n v="2.048566064072564E-3"/>
    <n v="2.4878455048500023E-3"/>
    <n v="2.5765017026850561E-3"/>
    <m/>
    <m/>
    <m/>
    <n v="0"/>
    <m/>
    <n v="0"/>
    <m/>
    <n v="0"/>
    <m/>
    <n v="-116.94275748393652"/>
    <n v="-13.08646481885598"/>
    <n v="72.231777164311396"/>
    <n v="1.4503207511756601E-2"/>
    <n v="-113.19376538080618"/>
    <n v="-6.4831105979577863"/>
    <n v="-13.13944387104824"/>
    <n v="93.131860680250952"/>
    <s v="Medianas"/>
    <n v="2024"/>
    <n v="1"/>
    <d v="2025-05-07T00:00:00"/>
    <x v="18"/>
    <x v="12"/>
  </r>
  <r>
    <n v="2025"/>
    <n v="3"/>
    <n v="3"/>
    <x v="7"/>
    <s v="MyT Cascos"/>
    <n v="3"/>
    <s v="4e07408562bedb8b60ce05c1decfe3ad16b72230967de01f640b7e4729b49fce"/>
    <s v="5ee0b1f3d4f170289262539d5c2c0d24e2fb46189fbbd99a0a6b6a68b9dfe06a"/>
    <x v="16"/>
    <n v="18529.240100000003"/>
    <n v="10961.22084"/>
    <n v="78531.831680000003"/>
    <n v="64960.923170000002"/>
    <n v="-11068.606839999999"/>
    <n v="-5969.6808699999992"/>
    <n v="10476.578370000003"/>
    <n v="263757.82924999995"/>
    <n v="35327673.869999997"/>
    <n v="32941908.920000002"/>
    <n v="139.161"/>
    <n v="134.065"/>
    <n v="0"/>
    <n v="0"/>
    <n v="-3569.0403700000002"/>
    <n v="-1138.4363000000001"/>
    <n v="16579.218860000001"/>
    <n v="12053.75936"/>
    <n v="0"/>
    <n v="0"/>
    <n v="0"/>
    <n v="0"/>
    <n v="0"/>
    <n v="0"/>
    <s v="MyT Cascos"/>
    <s v="Daños Sin Autos"/>
    <s v="Maritimo y Transportes"/>
    <x v="18"/>
    <x v="2"/>
    <n v="7215896.8496199995"/>
    <n v="5461228.9250799995"/>
    <n v="286204877.29896003"/>
    <n v="243390493.02682006"/>
    <n v="276418493.85822004"/>
    <n v="235015541.95325008"/>
    <n v="1373911.0047200001"/>
    <n v="2029465.4237500001"/>
    <n v="-5109464.0919899987"/>
    <n v="926725.58828000014"/>
    <n v="106726.23745999999"/>
    <n v="91750.13738"/>
    <n v="1.3486492237374734"/>
    <n v="0.54010384763028418"/>
    <n v="7568.0192600000028"/>
    <n v="69.043579820803998"/>
    <n v="17.36146662805816"/>
    <n v="11.946816814673635"/>
    <n v="0.25678360550533341"/>
    <n v="0.20070978511195506"/>
    <n v="6.4741175184953184E-3"/>
    <n v="6.7033286526421709E-3"/>
    <n v="4.5035534065795014E-3"/>
    <n v="4.664040832746472E-3"/>
    <m/>
    <m/>
    <m/>
    <n v="0"/>
    <m/>
    <n v="0"/>
    <m/>
    <n v="0"/>
    <m/>
    <n v="85.413711068276939"/>
    <n v="-59.735891921439332"/>
    <n v="-54.461824619163494"/>
    <n v="0.21662950635766332"/>
    <n v="213.50373929573396"/>
    <n v="37.5439675278203"/>
    <n v="-21.527192566417451"/>
    <n v="-9.4446576043144113"/>
    <s v="Medianas"/>
    <n v="2024"/>
    <n v="1"/>
    <d v="2025-05-07T00:00:00"/>
    <x v="18"/>
    <x v="16"/>
  </r>
  <r>
    <n v="2025"/>
    <n v="3"/>
    <n v="8"/>
    <x v="23"/>
    <s v="MyT Cascos"/>
    <n v="8"/>
    <s v="2c624232cdd221771294dfbb310aca000a0df6ac8b66b696d90ef06fdefb64a3"/>
    <s v="5ee0b1f3d4f170289262539d5c2c0d24e2fb46189fbbd99a0a6b6a68b9dfe06a"/>
    <x v="10"/>
    <n v="10717.347880000001"/>
    <n v="19588.688899999997"/>
    <n v="73532.806360000002"/>
    <n v="82826.724100000007"/>
    <n v="540.08434999999997"/>
    <n v="-3804.90265"/>
    <n v="11924.720760000002"/>
    <n v="-4172.3018899999988"/>
    <n v="35327673.869999997"/>
    <n v="32941908.920000002"/>
    <n v="139.161"/>
    <n v="134.065"/>
    <n v="0"/>
    <n v="0"/>
    <n v="4523.91392"/>
    <n v="1832.32177"/>
    <n v="-2816.7878900000001"/>
    <n v="-2061.8288700000003"/>
    <n v="0"/>
    <n v="0"/>
    <n v="0"/>
    <n v="0"/>
    <n v="0"/>
    <n v="0"/>
    <s v="MyT Cascos"/>
    <s v="Daños Sin Autos"/>
    <s v="Maritimo y Transportes"/>
    <x v="18"/>
    <x v="2"/>
    <n v="1201622.1432"/>
    <n v="689489.74687000003"/>
    <n v="286204877.29896003"/>
    <n v="243390493.02682006"/>
    <n v="276418493.85822004"/>
    <n v="235015541.95325008"/>
    <n v="1373911.0047200001"/>
    <n v="2029465.4237500001"/>
    <n v="-5109464.0919899987"/>
    <n v="926725.58828000014"/>
    <n v="45210.652020000001"/>
    <n v="47221.648829999998"/>
    <n v="0.7800612880442116"/>
    <n v="0.96521422197006268"/>
    <n v="-8871.3410199999962"/>
    <n v="-45.2880795916872"/>
    <n v="23.705360133401591"/>
    <n v="41.482433132566236"/>
    <n v="0.89190665640190259"/>
    <n v="2.8410413626779212"/>
    <n v="3.7446419436119598E-3"/>
    <n v="3.8772181015851708E-3"/>
    <n v="8.0482555651183348E-3"/>
    <n v="8.3350610505141098E-3"/>
    <m/>
    <m/>
    <m/>
    <n v="0"/>
    <m/>
    <n v="0"/>
    <m/>
    <n v="0"/>
    <m/>
    <n v="-114.19443280631634"/>
    <n v="5.039347010540447"/>
    <n v="-19.423978140772867"/>
    <n v="-1.0570273912809741E-2"/>
    <n v="146.89516841793568"/>
    <n v="36.615988406448082"/>
    <n v="-160.60541640570599"/>
    <n v="-88.868760965598455"/>
    <s v="Medianas"/>
    <n v="2024"/>
    <n v="1"/>
    <d v="2025-05-07T00:00:00"/>
    <x v="18"/>
    <x v="10"/>
  </r>
  <r>
    <n v="2025"/>
    <n v="3"/>
    <n v="150.1"/>
    <x v="70"/>
    <s v="MyT Cascos"/>
    <n v="150.1"/>
    <m/>
    <m/>
    <x v="77"/>
    <n v="9113.9700699999994"/>
    <n v="27149.080460000001"/>
    <n v="66226.837269999989"/>
    <n v="87410.404429999995"/>
    <n v="33742.360800000002"/>
    <n v="1991.6123300000002"/>
    <n v="131645.32974999998"/>
    <n v="18676.014169999999"/>
    <n v="0"/>
    <n v="0"/>
    <n v="0"/>
    <n v="0"/>
    <n v="0"/>
    <n v="0"/>
    <n v="765.39161999999999"/>
    <n v="351.95744999999999"/>
    <n v="2922.83563"/>
    <n v="3591.4098600000002"/>
    <n v="0"/>
    <n v="0"/>
    <n v="0"/>
    <n v="0"/>
    <n v="0"/>
    <n v="0"/>
    <s v="MyT Cascos"/>
    <s v="Daños Sin Autos"/>
    <s v="Maritimo y Transportes"/>
    <x v="18"/>
    <x v="2"/>
    <n v="34897780.327669993"/>
    <n v="31920991.461160004"/>
    <n v="286204877.29896003"/>
    <n v="243390493.02682006"/>
    <n v="276418493.85822004"/>
    <n v="235015541.95325008"/>
    <n v="1373911.0047200001"/>
    <n v="2029465.4237500001"/>
    <n v="-5109464.0919899987"/>
    <n v="926725.58828000014"/>
    <n v="621685.10096999991"/>
    <n v="455262.88435000007"/>
    <n v="0.66335956540776131"/>
    <n v="1.3377454053804252"/>
    <n v="-18035.110390000002"/>
    <n v="-66.429912484778143"/>
    <n v="1.4660106950897966"/>
    <n v="5.9633854182429129"/>
    <n v="2.6116188434980925E-2"/>
    <n v="8.5050868463887638E-2"/>
    <n v="3.1844216478812315E-3"/>
    <n v="3.2971636386510072E-3"/>
    <n v="1.1154536121099991E-2"/>
    <n v="1.1552036190610989E-2"/>
    <m/>
    <m/>
    <m/>
    <n v="0"/>
    <m/>
    <n v="0"/>
    <m/>
    <n v="0"/>
    <m/>
    <n v="1594.2233331122229"/>
    <n v="370.22681159627734"/>
    <n v="7.3358371490125975"/>
    <n v="-0.66038943013411533"/>
    <n v="117.46708870631947"/>
    <n v="-18.615926782581148"/>
    <n v="26.186611800677962"/>
    <n v="9.7999800557433439"/>
    <s v="Resto"/>
    <n v="2024"/>
    <n v="1"/>
    <d v="2025-05-07T00:00:00"/>
    <x v="18"/>
    <x v="77"/>
  </r>
  <r>
    <n v="2025"/>
    <n v="3"/>
    <n v="41"/>
    <x v="38"/>
    <s v="MyT Cascos"/>
    <n v="29"/>
    <s v="35135aaa6cc23891b40cb3f378c53a17a1127210ce60e125ccf03efcfdaec458"/>
    <s v="5ee0b1f3d4f170289262539d5c2c0d24e2fb46189fbbd99a0a6b6a68b9dfe06a"/>
    <x v="1"/>
    <n v="258923.35449"/>
    <n v="229237.80044999998"/>
    <n v="2395328.4332499998"/>
    <n v="2106455.0878299996"/>
    <n v="-5892659.0806199992"/>
    <n v="15594.872370000001"/>
    <n v="-1728304.8243799999"/>
    <n v="13473924.711170008"/>
    <n v="35327673.869999997"/>
    <n v="32941908.920000002"/>
    <n v="139.161"/>
    <n v="134.065"/>
    <n v="0"/>
    <n v="0"/>
    <n v="1439.9527499999999"/>
    <n v="516.40355"/>
    <n v="15520.43506"/>
    <n v="13097.86184"/>
    <n v="0"/>
    <n v="0"/>
    <n v="0"/>
    <n v="0"/>
    <n v="0"/>
    <n v="0"/>
    <s v="MyT Cascos"/>
    <s v="Daños Sin Autos"/>
    <s v="Maritimo y Transportes"/>
    <x v="18"/>
    <x v="2"/>
    <n v="7965231.1104300003"/>
    <n v="6566357.3494999995"/>
    <n v="286204877.29896003"/>
    <n v="243390493.02682006"/>
    <n v="276418493.85822004"/>
    <n v="235015541.95325008"/>
    <n v="1373911.0047200001"/>
    <n v="2029465.4237500001"/>
    <n v="-5109464.0919899987"/>
    <n v="926725.58828000014"/>
    <n v="420322.23872000002"/>
    <n v="346752.07547000004"/>
    <n v="18.845715159168407"/>
    <n v="11.295477014159697"/>
    <n v="29685.554040000017"/>
    <n v="12.949676703286483"/>
    <n v="61.601155170493662"/>
    <n v="66.11000096806427"/>
    <n v="3.2506697031170275"/>
    <n v="3.4910954163567638"/>
    <n v="9.0467834417628498E-2"/>
    <n v="9.3670778273904631E-2"/>
    <n v="9.4185190883663422E-2"/>
    <n v="9.7541549186394044E-2"/>
    <m/>
    <m/>
    <m/>
    <n v="0"/>
    <m/>
    <n v="0"/>
    <m/>
    <n v="0"/>
    <m/>
    <n v="-37885.875644328851"/>
    <n v="-2275.8314298170358"/>
    <n v="6.8029235751638026"/>
    <n v="115.32831965406703"/>
    <n v="178.8425350677779"/>
    <n v="18.495944220465233"/>
    <n v="9.2777859926820891"/>
    <n v="3.9426553456453317"/>
    <s v="Grandes"/>
    <n v="2024"/>
    <n v="1"/>
    <d v="2025-05-07T00:00:00"/>
    <x v="18"/>
    <x v="1"/>
  </r>
  <r>
    <n v="2025"/>
    <n v="3"/>
    <n v="1"/>
    <x v="16"/>
    <s v="MyT Cascos"/>
    <n v="30"/>
    <s v="624b60c58c9d8bfb6ff1886c2fd605d2adeb6ea4da576068201b6c6958ce93f4"/>
    <s v="5ee0b1f3d4f170289262539d5c2c0d24e2fb46189fbbd99a0a6b6a68b9dfe06a"/>
    <x v="8"/>
    <n v="14288.038460000002"/>
    <n v="130858.16774999999"/>
    <n v="24504.926499999987"/>
    <n v="134143.16076999999"/>
    <n v="12914.092710000001"/>
    <n v="257097.82574"/>
    <n v="38678.16679999997"/>
    <n v="284197.84659000003"/>
    <n v="35327673.869999997"/>
    <n v="32941908.920000002"/>
    <n v="139.161"/>
    <n v="134.065"/>
    <n v="0"/>
    <n v="0"/>
    <n v="8457.4623599999995"/>
    <n v="-2466.1865299999999"/>
    <n v="-188.88048999999998"/>
    <n v="-6721.7317699999994"/>
    <n v="0"/>
    <n v="0"/>
    <n v="0"/>
    <n v="0"/>
    <n v="0"/>
    <n v="0"/>
    <s v="MyT Cascos"/>
    <s v="Daños Sin Autos"/>
    <s v="Maritimo y Transportes"/>
    <x v="18"/>
    <x v="2"/>
    <n v="22498819.590630002"/>
    <n v="18341736.750830002"/>
    <n v="286204877.29896003"/>
    <n v="243390493.02682006"/>
    <n v="276418493.85822004"/>
    <n v="235015541.95325008"/>
    <n v="1373911.0047200001"/>
    <n v="2029465.4237500001"/>
    <n v="-5109464.0919899987"/>
    <n v="926725.58828000014"/>
    <n v="750913.96823999996"/>
    <n v="169285.34544999999"/>
    <n v="1.0399537095862967"/>
    <n v="6.4479131409986401"/>
    <n v="-116570.12929"/>
    <n v="-89.081278833663021"/>
    <n v="1.9027530535206925"/>
    <n v="77.300351901192883"/>
    <n v="6.3505724833450752E-2"/>
    <n v="0.71344480366112761"/>
    <n v="4.992241430279749E-3"/>
    <n v="5.1689878852058981E-3"/>
    <n v="5.3764699731135464E-2"/>
    <n v="5.5680644208641591E-2"/>
    <m/>
    <m/>
    <m/>
    <n v="0"/>
    <m/>
    <n v="0"/>
    <m/>
    <n v="0"/>
    <m/>
    <n v="-94.976973191885378"/>
    <n v="90.383944207272236"/>
    <n v="196.47059878690683"/>
    <n v="-0.25274847767782843"/>
    <n v="-442.93684833320378"/>
    <n v="-97.19000256982882"/>
    <n v="-4477.6791716285788"/>
    <n v="36.689749225146485"/>
    <s v="Medianas"/>
    <n v="2024"/>
    <n v="1"/>
    <d v="2025-05-07T00:00:00"/>
    <x v="18"/>
    <x v="8"/>
  </r>
  <r>
    <n v="2025"/>
    <n v="3"/>
    <n v="23"/>
    <x v="9"/>
    <s v="MyT Cascos"/>
    <n v="17"/>
    <s v="4523540f1504cd17100c4835e85b7eefd49911580f8efff0599a8f283be6b9e3"/>
    <s v="5ee0b1f3d4f170289262539d5c2c0d24e2fb46189fbbd99a0a6b6a68b9dfe06a"/>
    <x v="25"/>
    <n v="153789.92969999998"/>
    <n v="142692.35625000001"/>
    <n v="924834.93415999995"/>
    <n v="1463241.23324"/>
    <n v="178582.34552999996"/>
    <n v="95359.485160000011"/>
    <n v="236835.00746999998"/>
    <n v="946397.80698999995"/>
    <n v="35327673.869999997"/>
    <n v="32941908.920000002"/>
    <n v="139.161"/>
    <n v="134.065"/>
    <n v="0"/>
    <n v="0"/>
    <n v="9544.307060000001"/>
    <n v="1549.02054"/>
    <n v="28447.594679999998"/>
    <n v="10790.81315"/>
    <n v="0"/>
    <n v="0"/>
    <n v="0"/>
    <n v="0"/>
    <n v="0"/>
    <n v="0"/>
    <s v="MyT Cascos"/>
    <s v="Daños Sin Autos"/>
    <s v="Maritimo y Transportes"/>
    <x v="18"/>
    <x v="2"/>
    <n v="7196469.1106400006"/>
    <n v="7252607.47162"/>
    <n v="286204877.29896003"/>
    <n v="243390493.02682006"/>
    <n v="276418493.85822004"/>
    <n v="235015541.95325008"/>
    <n v="1373911.0047200001"/>
    <n v="2029465.4237500001"/>
    <n v="-5109464.0919899987"/>
    <n v="926725.58828000014"/>
    <n v="303570.90289999999"/>
    <n v="266426.54921000003"/>
    <n v="11.193587442830186"/>
    <n v="7.0310316490308233"/>
    <n v="11097.573449999967"/>
    <n v="7.7772725474914539"/>
    <n v="50.660299861037828"/>
    <n v="53.557859257310156"/>
    <n v="2.1370192428481505"/>
    <n v="1.9674628305525421"/>
    <n v="5.3734209965735899E-2"/>
    <n v="5.5636628198575441E-2"/>
    <n v="5.8626922718085069E-2"/>
    <n v="6.071613607511317E-2"/>
    <m/>
    <m/>
    <m/>
    <n v="0"/>
    <m/>
    <n v="0"/>
    <m/>
    <n v="0"/>
    <m/>
    <n v="87.272766028847059"/>
    <n v="116.12096180703307"/>
    <n v="66.828726966235095"/>
    <n v="-3.4951286928498004"/>
    <n v="516.15109764780789"/>
    <n v="163.62790537245098"/>
    <n v="33.550488775453836"/>
    <n v="14.354993627148479"/>
    <s v="Grandes"/>
    <n v="2024"/>
    <n v="1"/>
    <d v="2025-05-07T00:00:00"/>
    <x v="18"/>
    <x v="25"/>
  </r>
  <r>
    <n v="2025"/>
    <n v="3"/>
    <n v="48"/>
    <x v="4"/>
    <s v="MyT Cascos"/>
    <n v="36"/>
    <s v="76a50887d8f1c2e9301755428990ad81479ee21c25b43215cf524541e0503269"/>
    <s v="5ee0b1f3d4f170289262539d5c2c0d24e2fb46189fbbd99a0a6b6a68b9dfe06a"/>
    <x v="11"/>
    <n v="52921.507469999997"/>
    <n v="42367.881130000002"/>
    <n v="194717.90989000001"/>
    <n v="162477.30794999999"/>
    <n v="30224.143339999999"/>
    <n v="21047.878270000001"/>
    <n v="38642.740809999996"/>
    <n v="229832.00231999994"/>
    <n v="35327673.869999997"/>
    <n v="32941908.920000002"/>
    <n v="139.161"/>
    <n v="134.065"/>
    <n v="0"/>
    <n v="0"/>
    <n v="19123.358550000001"/>
    <n v="16530.983339999999"/>
    <n v="10990.914130000001"/>
    <n v="26953.399819999999"/>
    <n v="0"/>
    <n v="0"/>
    <n v="0"/>
    <n v="0"/>
    <n v="0"/>
    <n v="0"/>
    <s v="MyT Cascos"/>
    <s v="Daños Sin Autos"/>
    <s v="Maritimo y Transportes"/>
    <x v="18"/>
    <x v="2"/>
    <n v="18106734.740540002"/>
    <n v="16982442.389800001"/>
    <n v="286204877.29896003"/>
    <n v="243390493.02682006"/>
    <n v="276418493.85822004"/>
    <n v="235015541.95325008"/>
    <n v="1373911.0047200001"/>
    <n v="2029465.4237500001"/>
    <n v="-5109464.0919899987"/>
    <n v="926725.58828000014"/>
    <n v="368967.16777"/>
    <n v="283976.0626"/>
    <n v="3.8518875886568269"/>
    <n v="2.0876374947898149"/>
    <n v="10553.626339999995"/>
    <n v="24.909497615936104"/>
    <n v="14.343148142381393"/>
    <n v="14.919525519895"/>
    <n v="0.2922752678952743"/>
    <n v="0.24948049378013504"/>
    <n v="1.8490777644826775E-2"/>
    <n v="1.9145429356526477E-2"/>
    <n v="1.7407368958051839E-2"/>
    <n v="1.8027693308227222E-2"/>
    <m/>
    <m/>
    <m/>
    <n v="0"/>
    <m/>
    <n v="0"/>
    <m/>
    <n v="0"/>
    <m/>
    <n v="43.59710253113316"/>
    <n v="57.111266826882023"/>
    <n v="49.678855086987923"/>
    <n v="-0.59153255206121835"/>
    <n v="15.68191774609824"/>
    <n v="-59.22253146764622"/>
    <n v="173.99242978163454"/>
    <n v="61.331718634372997"/>
    <s v="Grandes"/>
    <n v="2024"/>
    <n v="1"/>
    <d v="2025-05-07T00:00:00"/>
    <x v="18"/>
    <x v="11"/>
  </r>
  <r>
    <n v="2025"/>
    <n v="3"/>
    <n v="22"/>
    <x v="35"/>
    <s v="MyT Cascos"/>
    <n v="16"/>
    <s v="b17ef6d19c7a5b1ee83b907c595526dcb1eb06db8227d650d5dda0a9f4ce8cd9"/>
    <s v="5ee0b1f3d4f170289262539d5c2c0d24e2fb46189fbbd99a0a6b6a68b9dfe06a"/>
    <x v="4"/>
    <n v="25624.736149999997"/>
    <n v="93100.877810000005"/>
    <n v="332146.16260000004"/>
    <n v="327526.38702000002"/>
    <n v="2806.5189700000001"/>
    <n v="2844.90951"/>
    <n v="393954.87886000006"/>
    <n v="233442.74903999997"/>
    <n v="35327673.869999997"/>
    <n v="32941908.920000002"/>
    <n v="139.161"/>
    <n v="134.065"/>
    <n v="0"/>
    <n v="0"/>
    <n v="10355.635390000001"/>
    <n v="429.88495"/>
    <n v="6026.0290500000001"/>
    <n v="2375.4037200000002"/>
    <n v="0"/>
    <n v="0"/>
    <n v="0"/>
    <n v="0"/>
    <n v="0"/>
    <n v="0"/>
    <s v="MyT Cascos"/>
    <s v="Daños Sin Autos"/>
    <s v="Maritimo y Transportes"/>
    <x v="18"/>
    <x v="2"/>
    <n v="9409393.7623899989"/>
    <n v="7962644.3306700001"/>
    <n v="286204877.29896003"/>
    <n v="243390493.02682006"/>
    <n v="276418493.85822004"/>
    <n v="235015541.95325008"/>
    <n v="1373911.0047200001"/>
    <n v="2029465.4237500001"/>
    <n v="-5109464.0919899987"/>
    <n v="926725.58828000014"/>
    <n v="191712.81199000002"/>
    <n v="258778.74090999999"/>
    <n v="1.8650943228467887"/>
    <n v="4.5874581907372587"/>
    <n v="-67476.141660000008"/>
    <n v="-72.476375354596684"/>
    <n v="13.366209531857795"/>
    <n v="35.977019396032738"/>
    <n v="0.27233142535094929"/>
    <n v="1.1692205998879046"/>
    <n v="8.9532842318522949E-3"/>
    <n v="9.2702683501138597E-3"/>
    <n v="3.8251649295003846E-2"/>
    <n v="3.9614774851154264E-2"/>
    <m/>
    <m/>
    <m/>
    <n v="0"/>
    <m/>
    <n v="0"/>
    <m/>
    <n v="0"/>
    <m/>
    <n v="-1.3494467878523042"/>
    <n v="10.952381923354947"/>
    <n v="3.0557279124756298"/>
    <n v="-5.492785387022725E-2"/>
    <n v="2308.9318293185192"/>
    <n v="153.68441580111693"/>
    <n v="171.84841467035412"/>
    <n v="18.097342627719719"/>
    <s v="Medianas"/>
    <n v="2024"/>
    <n v="1"/>
    <d v="2025-05-07T00:00:00"/>
    <x v="18"/>
    <x v="4"/>
  </r>
  <r>
    <n v="2025"/>
    <n v="3"/>
    <n v="15.1"/>
    <x v="69"/>
    <s v="MyT Cascos"/>
    <n v="15.1"/>
    <m/>
    <m/>
    <x v="76"/>
    <n v="189136.41416000001"/>
    <n v="327578.27263999998"/>
    <n v="943138.76419000002"/>
    <n v="995352.50640999991"/>
    <n v="122623.01572"/>
    <n v="262003.90437999999"/>
    <n v="658751.13308000017"/>
    <n v="1423006.5930999997"/>
    <n v="0"/>
    <n v="0"/>
    <n v="0"/>
    <n v="0"/>
    <n v="0"/>
    <n v="0"/>
    <n v="35461.132440000009"/>
    <n v="11234.802960000001"/>
    <n v="59793.800179999998"/>
    <n v="17427.646389999998"/>
    <n v="0"/>
    <n v="0"/>
    <n v="0"/>
    <n v="0"/>
    <n v="0"/>
    <n v="0"/>
    <s v="MyT Cascos"/>
    <s v="Daños Sin Autos"/>
    <s v="Maritimo y Transportes"/>
    <x v="18"/>
    <x v="2"/>
    <n v="92025788.444810003"/>
    <n v="76909585.77463001"/>
    <n v="286204877.29896003"/>
    <n v="243390493.02682006"/>
    <n v="276418493.85822004"/>
    <n v="235015541.95325008"/>
    <n v="1373911.0047200001"/>
    <n v="2029465.4237500001"/>
    <n v="-5109464.0919899987"/>
    <n v="926725.58828000014"/>
    <n v="2146016.99767"/>
    <n v="1465310.7561199998"/>
    <n v="13.766278420525904"/>
    <n v="16.141111290021797"/>
    <n v="-138441.85847999997"/>
    <n v="-42.262222510753631"/>
    <n v="8.8133698085966472"/>
    <n v="22.355549583720748"/>
    <n v="0.20552544819915289"/>
    <n v="0.42592645551350433"/>
    <n v="6.6084273596230314E-2"/>
    <n v="6.8423936300373397E-2"/>
    <n v="0.1345895924554058"/>
    <n v="0.13938579121935804"/>
    <m/>
    <m/>
    <m/>
    <n v="0"/>
    <m/>
    <n v="0"/>
    <m/>
    <n v="0"/>
    <m/>
    <n v="-53.198019697388752"/>
    <n v="64.833108031892266"/>
    <n v="79.98207642664245"/>
    <n v="-2.3999193166311423"/>
    <n v="215.636442991075"/>
    <n v="243.09739159218736"/>
    <n v="59.305701148362786"/>
    <n v="64.465405761540723"/>
    <s v="Resto"/>
    <n v="2024"/>
    <n v="1"/>
    <d v="2025-05-07T00:00:00"/>
    <x v="18"/>
    <x v="76"/>
  </r>
  <r>
    <n v="2025"/>
    <n v="3"/>
    <n v="12"/>
    <x v="0"/>
    <s v="MyT Cascos"/>
    <n v="12"/>
    <s v="6b51d431df5d7f141cbececcf79edf3dd861c3b4069f0b11661a3eefacbba918"/>
    <s v="5ee0b1f3d4f170289262539d5c2c0d24e2fb46189fbbd99a0a6b6a68b9dfe06a"/>
    <x v="9"/>
    <n v="162.36935999999997"/>
    <n v="-67.751149999999996"/>
    <n v="1449.6478999999999"/>
    <n v="727.52698999999984"/>
    <n v="-7.7771300000000005"/>
    <n v="347.06548999999995"/>
    <n v="-20.128729999999955"/>
    <n v="389.84564999999998"/>
    <n v="35327673.869999997"/>
    <n v="32941908.920000002"/>
    <n v="139.161"/>
    <n v="134.065"/>
    <n v="0"/>
    <n v="0"/>
    <n v="-7.7771300000000005"/>
    <n v="347.06549000000001"/>
    <n v="286.50094999999999"/>
    <n v="134.79709"/>
    <n v="0"/>
    <n v="0"/>
    <n v="0"/>
    <n v="0"/>
    <n v="0"/>
    <n v="0"/>
    <s v="MyT Cascos"/>
    <s v="Daños Sin Autos"/>
    <s v="Maritimo y Transportes"/>
    <x v="18"/>
    <x v="2"/>
    <n v="2698569.0604299996"/>
    <n v="1911910.06005"/>
    <n v="286204877.29896003"/>
    <n v="243390493.02682006"/>
    <n v="276418493.85822004"/>
    <n v="235015541.95325008"/>
    <n v="1373911.0047200001"/>
    <n v="2029465.4237500001"/>
    <n v="-5109464.0919899987"/>
    <n v="926725.58828000014"/>
    <n v="298160.14327"/>
    <n v="149707.29238"/>
    <n v="1.1818040574839888E-2"/>
    <n v="-3.3383741948562473E-3"/>
    <n v="230.12050999999997"/>
    <n v="-339.65550400251504"/>
    <n v="5.4457097524589597E-2"/>
    <n v="-4.525574467543516E-2"/>
    <n v="6.016868805800637E-3"/>
    <n v="-3.5436368799810687E-3"/>
    <n v="5.673186338833575E-5"/>
    <n v="5.8740411227073E-5"/>
    <n v="-2.7836399506588065E-5"/>
    <n v="-2.8828370003494165E-5"/>
    <m/>
    <m/>
    <m/>
    <n v="0"/>
    <m/>
    <n v="0"/>
    <m/>
    <n v="0"/>
    <m/>
    <n v="-102.24082492327314"/>
    <n v="-4.7897768396697513"/>
    <n v="-512.26509070325733"/>
    <n v="1.5221028781065409E-4"/>
    <n v="-102.24082492327314"/>
    <n v="112.5423850025249"/>
    <n v="-2.7145215399809319"/>
    <n v="257.47253891015009"/>
    <s v="Resto"/>
    <n v="2024"/>
    <n v="1"/>
    <d v="2025-05-07T00:00:00"/>
    <x v="18"/>
    <x v="9"/>
  </r>
  <r>
    <n v="2025"/>
    <n v="3"/>
    <n v="5.0999999999999996"/>
    <x v="68"/>
    <s v="MyT Cascos"/>
    <n v="5.0999999999999996"/>
    <m/>
    <m/>
    <x v="75"/>
    <n v="1175660.6204899999"/>
    <n v="1674738.0706500001"/>
    <n v="4763203.3301099995"/>
    <n v="5820134.5018499997"/>
    <n v="-5265829.4685099991"/>
    <n v="662730.07157000003"/>
    <n v="-429495.54404999968"/>
    <n v="16703617.997170009"/>
    <n v="0"/>
    <n v="0"/>
    <n v="0"/>
    <n v="0"/>
    <n v="0"/>
    <n v="0"/>
    <n v="60825.263610000002"/>
    <n v="80041.681330000007"/>
    <n v="81838.349419999999"/>
    <n v="62381.441399999996"/>
    <n v="0"/>
    <n v="0"/>
    <n v="0"/>
    <n v="0"/>
    <n v="0"/>
    <n v="0"/>
    <s v="MyT Cascos"/>
    <s v="Daños Sin Autos"/>
    <s v="Maritimo y Transportes"/>
    <x v="18"/>
    <x v="2"/>
    <n v="45063087.913430005"/>
    <n v="36381289.976669997"/>
    <n v="286204877.29896003"/>
    <n v="243390493.02682006"/>
    <n v="276418493.85822004"/>
    <n v="235015541.95325008"/>
    <n v="1373911.0047200001"/>
    <n v="2029465.4237500001"/>
    <n v="-5109464.0919899987"/>
    <n v="926725.58828000014"/>
    <n v="2018251.4042400003"/>
    <n v="2336026.23753"/>
    <n v="85.570362014066319"/>
    <n v="82.521143304597771"/>
    <n v="-499077.45016000024"/>
    <n v="-29.800328714465664"/>
    <n v="58.251445683136325"/>
    <n v="71.691749165488233"/>
    <n v="2.6089215695749548"/>
    <n v="4.6032949126431442"/>
    <n v="0.41077588599650039"/>
    <n v="0.42531908921152617"/>
    <n v="0.68808688861378609"/>
    <n v="0.71260736916843714"/>
    <m/>
    <m/>
    <m/>
    <n v="0"/>
    <m/>
    <n v="0"/>
    <m/>
    <n v="0"/>
    <m/>
    <n v="-894.5662486742616"/>
    <n v="-447.90387436089088"/>
    <n v="39.572162547948821"/>
    <n v="103.06030874676526"/>
    <n v="-24.008013575793786"/>
    <n v="31.190218730662433"/>
    <n v="74.323668599229194"/>
    <n v="128.31008635526658"/>
    <m/>
    <n v="2024"/>
    <n v="1"/>
    <d v="2025-05-07T00:00:00"/>
    <x v="18"/>
    <x v="75"/>
  </r>
  <r>
    <n v="2025"/>
    <n v="3"/>
    <n v="43"/>
    <x v="26"/>
    <s v="MyT Cascos"/>
    <n v="31"/>
    <s v="eb1e33e8a81b697b75855af6bfcdbcbf7cbbde9f94962ceaec1ed8af21f5a50f"/>
    <s v="5ee0b1f3d4f170289262539d5c2c0d24e2fb46189fbbd99a0a6b6a68b9dfe06a"/>
    <x v="0"/>
    <n v="20753.796979999999"/>
    <n v="26360.537649999998"/>
    <n v="58287.047640000004"/>
    <n v="49262.501420000001"/>
    <n v="19201.631799999999"/>
    <n v="-7370.0496699999985"/>
    <n v="25817.277830000003"/>
    <n v="109998.11100999995"/>
    <n v="35327673.869999997"/>
    <n v="32941908.920000002"/>
    <n v="139.161"/>
    <n v="134.065"/>
    <n v="0"/>
    <n v="0"/>
    <n v="8394.6561799999999"/>
    <n v="1624.4442199999999"/>
    <n v="3185.72703"/>
    <n v="1849.9105099999999"/>
    <n v="0"/>
    <n v="0"/>
    <n v="0"/>
    <n v="0"/>
    <n v="0"/>
    <n v="0"/>
    <s v="MyT Cascos"/>
    <s v="Daños Sin Autos"/>
    <s v="Maritimo y Transportes"/>
    <x v="18"/>
    <x v="2"/>
    <n v="33699803.03413"/>
    <n v="29454782.112069998"/>
    <n v="286204877.29896003"/>
    <n v="243390493.02682006"/>
    <n v="276418493.85822004"/>
    <n v="235015541.95325008"/>
    <n v="1373911.0047200001"/>
    <n v="2029465.4237500001"/>
    <n v="-5109464.0919899987"/>
    <n v="926725.58828000014"/>
    <n v="200246.37234"/>
    <n v="188706.49094999998"/>
    <n v="1.5105634141295474"/>
    <n v="1.2988907000589147"/>
    <n v="-5606.7406699999992"/>
    <n v="-21.269447324796886"/>
    <n v="10.364131313581028"/>
    <n v="13.969067792683685"/>
    <n v="6.1584327240670422E-2"/>
    <n v="8.9494933453260761E-2"/>
    <n v="7.2513778157320772E-3"/>
    <n v="7.5081072508285177E-3"/>
    <n v="1.0830553536491353E-2"/>
    <n v="1.1216508249162392E-2"/>
    <m/>
    <m/>
    <m/>
    <n v="0"/>
    <m/>
    <n v="0"/>
    <m/>
    <n v="0"/>
    <m/>
    <n v="-360.53598903357192"/>
    <n v="92.521054429241119"/>
    <n v="-27.958647004303415"/>
    <n v="-0.37580520098187992"/>
    <n v="416.77097167423824"/>
    <n v="72.209791380665237"/>
    <n v="263.5083326646477"/>
    <n v="87.812043405278018"/>
    <s v="Medianas"/>
    <n v="2024"/>
    <n v="1"/>
    <d v="2025-05-07T00:00:00"/>
    <x v="18"/>
    <x v="0"/>
  </r>
  <r>
    <n v="2025"/>
    <n v="3"/>
    <n v="10"/>
    <x v="62"/>
    <s v="MyT Cascos"/>
    <n v="10"/>
    <s v="4a44dc15364204a80fe80e9039455cc1608281820fe2b24f1e5233ade6af1dd5"/>
    <s v="5ee0b1f3d4f170289262539d5c2c0d24e2fb46189fbbd99a0a6b6a68b9dfe06a"/>
    <x v="17"/>
    <n v="2425.1207799999997"/>
    <n v="2858.7271900000001"/>
    <n v="37279.65367"/>
    <n v="44065.322039999999"/>
    <n v="637.19108000000006"/>
    <n v="1655.55792"/>
    <n v="93107.454829999973"/>
    <n v="16349.52968"/>
    <n v="35327673.869999997"/>
    <n v="32941908.920000002"/>
    <n v="139.161"/>
    <n v="134.065"/>
    <n v="0"/>
    <n v="0"/>
    <n v="441.39347999999995"/>
    <n v="15.903040000000001"/>
    <n v="2207.12826"/>
    <n v="3315.3830200000002"/>
    <n v="0"/>
    <n v="0"/>
    <n v="0"/>
    <n v="0"/>
    <n v="0"/>
    <n v="0"/>
    <s v="MyT Cascos"/>
    <s v="Daños Sin Autos"/>
    <s v="Maritimo y Transportes"/>
    <x v="18"/>
    <x v="2"/>
    <n v="1657972.1827799999"/>
    <n v="1600535.0540100001"/>
    <n v="286204877.29896003"/>
    <n v="243390493.02682006"/>
    <n v="276418493.85822004"/>
    <n v="235015541.95325008"/>
    <n v="1373911.0047200001"/>
    <n v="2029465.4237500001"/>
    <n v="-5109464.0919899987"/>
    <n v="926725.58828000014"/>
    <n v="54557.727380000004"/>
    <n v="52403.592979999994"/>
    <n v="0.1765122174339257"/>
    <n v="0.14086109359368679"/>
    <n v="-433.60641000000032"/>
    <n v="-15.167813547119213"/>
    <n v="4.4450546173024987"/>
    <n v="5.4552121857198665"/>
    <n v="0.14627029362662078"/>
    <n v="0.17861072038614273"/>
    <n v="8.4733733501920713E-4"/>
    <n v="8.7733665940741554E-4"/>
    <n v="1.1745434895376076E-3"/>
    <n v="1.2163992075760956E-3"/>
    <m/>
    <m/>
    <m/>
    <n v="0"/>
    <m/>
    <n v="0"/>
    <m/>
    <n v="0"/>
    <m/>
    <n v="-61.512003156011595"/>
    <n v="26.274612186532011"/>
    <n v="57.912413810986976"/>
    <n v="-1.2470800626604097E-2"/>
    <n v="2675.528955470149"/>
    <n v="-33.427653858226016"/>
    <n v="19.998542359291797"/>
    <n v="0.47967429114721111"/>
    <s v="Resto"/>
    <n v="2024"/>
    <n v="1"/>
    <d v="2025-05-07T00:00:00"/>
    <x v="18"/>
    <x v="17"/>
  </r>
  <r>
    <n v="2025"/>
    <n v="3"/>
    <n v="16"/>
    <x v="74"/>
    <s v="MyT Cascos"/>
    <n v="14"/>
    <s v="8527a891e224136950ff32ca212b45bc93f69fbb801c3b1ebedac52775f99e61"/>
    <s v="5ee0b1f3d4f170289262539d5c2c0d24e2fb46189fbbd99a0a6b6a68b9dfe06a"/>
    <x v="24"/>
    <n v="32225.50243"/>
    <n v="13162.66512"/>
    <n v="132903.02773999999"/>
    <n v="27522.40524"/>
    <n v="100816.82812999998"/>
    <n v="284.27253999999999"/>
    <n v="113027.80065999999"/>
    <n v="4775.4401699999989"/>
    <n v="35327673.869999997"/>
    <n v="32941908.920000002"/>
    <n v="139.161"/>
    <n v="134.065"/>
    <n v="0"/>
    <n v="0"/>
    <n v="-829.08405000000005"/>
    <n v="-57.08746"/>
    <n v="-1678.2775800000002"/>
    <n v="-53.451680000000003"/>
    <n v="0"/>
    <n v="0"/>
    <n v="0"/>
    <n v="0"/>
    <n v="0"/>
    <n v="0"/>
    <s v="MyT Cascos"/>
    <s v="Daños Sin Autos"/>
    <s v="Maritimo y Transportes"/>
    <x v="18"/>
    <x v="2"/>
    <n v="1168356.06944"/>
    <n v="1156642.3969100001"/>
    <n v="286204877.29896003"/>
    <n v="243390493.02682006"/>
    <n v="276418493.85822004"/>
    <n v="235015541.95325008"/>
    <n v="1373911.0047200001"/>
    <n v="2029465.4237500001"/>
    <n v="-5109464.0919899987"/>
    <n v="926725.58828000014"/>
    <n v="36493.111380000002"/>
    <n v="16166.76649"/>
    <n v="2.345530556148903"/>
    <n v="0.64857794402224045"/>
    <n v="19062.837310000003"/>
    <n v="144.82505735890058"/>
    <n v="88.305713630274724"/>
    <n v="81.418044406974047"/>
    <n v="2.7581918965376606"/>
    <n v="1.1380064534349077"/>
    <n v="1.1259592336135599E-2"/>
    <n v="1.1658229512866471E-2"/>
    <n v="5.4080440679125288E-3"/>
    <n v="5.6007636816710416E-3"/>
    <m/>
    <m/>
    <m/>
    <n v="0"/>
    <m/>
    <n v="0"/>
    <m/>
    <n v="0"/>
    <m/>
    <n v="35364.849376587685"/>
    <n v="312.84796365547305"/>
    <n v="2.159688310903408"/>
    <n v="-1.973138989038957"/>
    <n v="1352.3050246061046"/>
    <n v="3039.8032391124098"/>
    <n v="49.400889333217449"/>
    <n v="106.80199387559006"/>
    <s v="Medianas"/>
    <n v="2024"/>
    <n v="1"/>
    <d v="2025-05-07T00:00:00"/>
    <x v="18"/>
    <x v="24"/>
  </r>
  <r>
    <n v="2025"/>
    <n v="3"/>
    <n v="37"/>
    <x v="76"/>
    <s v="MyT Cascos"/>
    <n v="25"/>
    <s v="b7a56873cd771f2c446d369b649430b65a756ba278ff97ec81bb6f55b2e73569"/>
    <s v="5ee0b1f3d4f170289262539d5c2c0d24e2fb46189fbbd99a0a6b6a68b9dfe06a"/>
    <x v="7"/>
    <n v="237.10607000000002"/>
    <n v="290.15359000000001"/>
    <n v="1694.39616"/>
    <n v="1144.1215400000001"/>
    <n v="14.290820000000002"/>
    <n v="3.6598999999999999"/>
    <n v="1158.8693199999998"/>
    <n v="54.760459999999995"/>
    <n v="35327673.869999997"/>
    <n v="32941908.920000002"/>
    <n v="139.161"/>
    <n v="134.065"/>
    <n v="0"/>
    <n v="0"/>
    <n v="14.29082"/>
    <n v="3.6598999999999999"/>
    <n v="292.44940000000003"/>
    <n v="361.63353999999998"/>
    <n v="0"/>
    <n v="0"/>
    <n v="0"/>
    <n v="0"/>
    <n v="0"/>
    <n v="0"/>
    <s v="MyT Cascos"/>
    <s v="Daños Sin Autos"/>
    <s v="Maritimo y Transportes"/>
    <x v="18"/>
    <x v="2"/>
    <n v="3594603.0314199999"/>
    <n v="3691577.5016000001"/>
    <n v="286204877.29896003"/>
    <n v="243390493.02682006"/>
    <n v="276418493.85822004"/>
    <n v="235015541.95325008"/>
    <n v="1373911.0047200001"/>
    <n v="2029465.4237500001"/>
    <n v="-5109464.0919899987"/>
    <n v="926725.58828000014"/>
    <n v="245775.37018999999"/>
    <n v="210586.58552000002"/>
    <n v="1.7257745893688486E-2"/>
    <n v="1.4297045251643697E-2"/>
    <n v="-53.047519999999992"/>
    <n v="-18.28256545093927"/>
    <n v="9.6472673326339395E-2"/>
    <n v="0.13778351041854148"/>
    <n v="6.5961684204760276E-3"/>
    <n v="7.8598807657225649E-3"/>
    <n v="8.2844874006925801E-5"/>
    <n v="8.5777932833110631E-5"/>
    <n v="1.1921319784993695E-4"/>
    <n v="1.2346144752321022E-4"/>
    <m/>
    <m/>
    <m/>
    <n v="0"/>
    <m/>
    <n v="0"/>
    <m/>
    <n v="0"/>
    <m/>
    <n v="290.47023142708821"/>
    <n v="6.0271843736434079"/>
    <n v="1.2613664369963509"/>
    <n v="-2.7969312911707171E-4"/>
    <n v="290.47023142708815"/>
    <n v="-19.131007594041183"/>
    <n v="4.8865957666522819"/>
    <n v="1.0120466149240472"/>
    <s v="Resto"/>
    <n v="2024"/>
    <n v="1"/>
    <d v="2025-05-07T00:00:00"/>
    <x v="18"/>
    <x v="7"/>
  </r>
  <r>
    <n v="2025"/>
    <n v="3"/>
    <n v="81"/>
    <x v="24"/>
    <s v="MyT Cascos"/>
    <n v="53"/>
    <s v="2858dcd1057d3eae7f7d5f782167e24b61153c01551450a628cee722509f6529"/>
    <s v="5ee0b1f3d4f170289262539d5c2c0d24e2fb46189fbbd99a0a6b6a68b9dfe06a"/>
    <x v="29"/>
    <n v="3344.1354300000003"/>
    <n v="2218.8564200000001"/>
    <n v="16711.17308"/>
    <n v="11410.285900000001"/>
    <n v="33112.125029999996"/>
    <n v="2.2573600000000003"/>
    <n v="36697.711629999998"/>
    <n v="3374.3168799999994"/>
    <n v="35327673.869999997"/>
    <n v="32941908.920000002"/>
    <n v="139.161"/>
    <n v="134.065"/>
    <n v="0"/>
    <n v="0"/>
    <n v="330.95345000000003"/>
    <n v="2.2573600000000003"/>
    <n v="50.997630000000001"/>
    <n v="54.454459999999997"/>
    <n v="0"/>
    <n v="0"/>
    <n v="0"/>
    <n v="0"/>
    <n v="0"/>
    <n v="0"/>
    <s v="MyT Cascos"/>
    <s v="Daños Sin Autos"/>
    <s v="Maritimo y Transportes"/>
    <x v="18"/>
    <x v="2"/>
    <n v="477689.46314999997"/>
    <n v="425847.00738999998"/>
    <n v="286204877.29896003"/>
    <n v="243390493.02682006"/>
    <n v="276418493.85822004"/>
    <n v="235015541.95325008"/>
    <n v="1373911.0047200001"/>
    <n v="2029465.4237500001"/>
    <n v="-5109464.0919899987"/>
    <n v="926725.58828000014"/>
    <n v="16762.214970000001"/>
    <n v="16976.586059999998"/>
    <n v="0.24340262349682013"/>
    <n v="0.10933206321396931"/>
    <n v="1125.2790100000002"/>
    <n v="50.714367989615127"/>
    <n v="19.950438745625991"/>
    <n v="13.070097911075534"/>
    <n v="0.70006472572117484"/>
    <n v="0.52104544155406562"/>
    <n v="1.1684411046939736E-3"/>
    <n v="1.2098088602259971E-3"/>
    <n v="9.116446548121731E-4"/>
    <n v="9.4413178020429859E-4"/>
    <m/>
    <m/>
    <m/>
    <n v="0"/>
    <m/>
    <n v="0"/>
    <m/>
    <n v="0"/>
    <m/>
    <n v="1466751.7662224895"/>
    <n v="990.15502580886778"/>
    <n v="0.10173528938839586"/>
    <n v="-0.64805475552532388"/>
    <n v="14561.084186837721"/>
    <n v="-6.348111798372436"/>
    <n v="648.95849081614188"/>
    <n v="4.1454088425447626"/>
    <s v="Resto"/>
    <n v="2024"/>
    <n v="1"/>
    <d v="2025-05-07T00:00:00"/>
    <x v="18"/>
    <x v="29"/>
  </r>
  <r>
    <n v="2025"/>
    <n v="3"/>
    <n v="94"/>
    <x v="5"/>
    <s v="MyT Cascos"/>
    <n v="7"/>
    <s v="7902699be42c8a8e46fbbb4501726517e86b22c56a189f7625a6da49081b2451"/>
    <s v="5ee0b1f3d4f170289262539d5c2c0d24e2fb46189fbbd99a0a6b6a68b9dfe06a"/>
    <x v="3"/>
    <n v="44997.304509999994"/>
    <n v="10343.16315"/>
    <n v="161461.40551999997"/>
    <n v="218738.83428000001"/>
    <n v="-2885.3270600000005"/>
    <n v="4300.2769600000011"/>
    <n v="48145.249960000001"/>
    <n v="296174.23595999996"/>
    <n v="35327673.869999997"/>
    <n v="32941908.920000002"/>
    <n v="139.161"/>
    <n v="134.065"/>
    <n v="0"/>
    <n v="0"/>
    <n v="211.95438000000001"/>
    <n v="2889.8028899999999"/>
    <n v="1054.6532199999999"/>
    <n v="-76.049189999999996"/>
    <n v="0"/>
    <n v="0"/>
    <n v="0"/>
    <n v="0"/>
    <n v="0"/>
    <n v="0"/>
    <s v="MyT Cascos"/>
    <s v="Daños Sin Autos"/>
    <s v="Maritimo y Transportes"/>
    <x v="18"/>
    <x v="2"/>
    <n v="2139089.51168"/>
    <n v="2040660.5806099998"/>
    <n v="286204877.29896003"/>
    <n v="243390493.02682006"/>
    <n v="276418493.85822004"/>
    <n v="235015541.95325008"/>
    <n v="1373911.0047200001"/>
    <n v="2029465.4237500001"/>
    <n v="-5109464.0919899987"/>
    <n v="926725.58828000014"/>
    <n v="64605.943829999997"/>
    <n v="33061.62687"/>
    <n v="3.2751251249472557"/>
    <n v="0.50964963625190218"/>
    <n v="34654.141359999994"/>
    <n v="335.04394020894847"/>
    <n v="69.648861764798397"/>
    <n v="31.284495438381914"/>
    <n v="2.1035727707654446"/>
    <n v="0.50685367514220292"/>
    <n v="1.5722060691159122E-2"/>
    <n v="1.6278688115955047E-2"/>
    <n v="4.2496167460658579E-3"/>
    <n v="4.401054953232621E-3"/>
    <m/>
    <m/>
    <m/>
    <n v="0"/>
    <m/>
    <n v="0"/>
    <m/>
    <n v="0"/>
    <m/>
    <n v="-167.09630767595957"/>
    <n v="-6.4122220017840821"/>
    <n v="41.576033343339468"/>
    <n v="5.6470248308883669E-2"/>
    <n v="-92.665438160732123"/>
    <n v="-1486.8040146121214"/>
    <n v="20.097068494229795"/>
    <n v="-3799.9127801361196"/>
    <s v="Medianas"/>
    <n v="2024"/>
    <n v="1"/>
    <d v="2025-05-07T00:00:00"/>
    <x v="18"/>
    <x v="3"/>
  </r>
  <r>
    <n v="2025"/>
    <n v="3"/>
    <n v="92"/>
    <x v="27"/>
    <s v="MyT Cascos"/>
    <n v="219"/>
    <s v="314f04b30f62e0056bd059354a5536fb2e302107eed143b5fa2aa0bbba07f608"/>
    <s v="5ee0b1f3d4f170289262539d5c2c0d24e2fb46189fbbd99a0a6b6a68b9dfe06a"/>
    <x v="13"/>
    <n v="594298.50534999999"/>
    <n v="1178876.6253800001"/>
    <n v="1136630.3126099999"/>
    <n v="2006473.25055"/>
    <n v="348486.56491000002"/>
    <n v="530415.15237000003"/>
    <n v="847895.72909000004"/>
    <n v="1985207.52351"/>
    <n v="35327673.869999997"/>
    <n v="32941908.920000002"/>
    <n v="139.161"/>
    <n v="134.065"/>
    <n v="0"/>
    <n v="0"/>
    <n v="28260.754000000001"/>
    <n v="58715.863389999999"/>
    <n v="29181.414059999999"/>
    <n v="11971.801369999999"/>
    <n v="0"/>
    <n v="0"/>
    <n v="0"/>
    <n v="0"/>
    <n v="0"/>
    <n v="0"/>
    <s v="MyT Cascos"/>
    <s v="Daños Sin Autos"/>
    <s v="Maritimo y Transportes"/>
    <x v="18"/>
    <x v="2"/>
    <n v="3291398.6175000002"/>
    <n v="4430492.0824799994"/>
    <n v="286204877.29896003"/>
    <n v="243390493.02682006"/>
    <n v="276418493.85822004"/>
    <n v="235015541.95325008"/>
    <n v="1373911.0047200001"/>
    <n v="2029465.4237500001"/>
    <n v="-5109464.0919899987"/>
    <n v="926725.58828000014"/>
    <n v="762425.19227"/>
    <n v="1352348.3123699999"/>
    <n v="43.255968058216169"/>
    <n v="58.088036957126313"/>
    <n v="-584578.12003000011"/>
    <n v="-49.587726776885297"/>
    <n v="77.948434990791753"/>
    <n v="87.172558622416631"/>
    <n v="18.056108494127116"/>
    <n v="26.608254871772967"/>
    <n v="0.20764793072663668"/>
    <n v="0.21499954545545935"/>
    <n v="0.48435606942547893"/>
    <n v="0.5016164529299536"/>
    <m/>
    <m/>
    <m/>
    <n v="0"/>
    <m/>
    <n v="0"/>
    <m/>
    <n v="0"/>
    <m/>
    <n v="-34.299281731886246"/>
    <n v="58.638304113648395"/>
    <n v="44.993270792779143"/>
    <n v="-6.8204132299572313"/>
    <n v="-51.868622262628364"/>
    <n v="143.75123808122453"/>
    <n v="96.845046445977474"/>
    <n v="490.45136630094294"/>
    <s v="Grandes"/>
    <n v="2024"/>
    <n v="1"/>
    <d v="2025-05-07T00:00:00"/>
    <x v="18"/>
    <x v="13"/>
  </r>
  <r>
    <n v="2025"/>
    <n v="3"/>
    <n v="61"/>
    <x v="46"/>
    <s v="MyT Cas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35256.84996000002"/>
    <n v="33662.799700000003"/>
    <n v="89509.496950000001"/>
    <n v="48950.001219999998"/>
    <n v="0"/>
    <n v="0"/>
    <n v="0"/>
    <n v="0"/>
    <n v="0"/>
    <n v="0"/>
    <s v="MyT Cascos"/>
    <s v="Daños Sin Autos"/>
    <s v="Maritimo y Transportes"/>
    <x v="18"/>
    <x v="2"/>
    <n v="0"/>
    <n v="0"/>
    <n v="286204877.29896003"/>
    <n v="243390493.02682006"/>
    <n v="276418493.85822004"/>
    <n v="235015541.95325008"/>
    <n v="1373911.0047200001"/>
    <n v="2029465.4237500001"/>
    <n v="-5109464.0919899987"/>
    <n v="926725.5882800001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01.79917049501978"/>
    <n v="82.859029048253021"/>
    <n v="151.10893767569098"/>
    <n v="68.769762739548312"/>
    <m/>
    <n v="2024"/>
    <n v="1"/>
    <d v="2025-05-07T00:00:00"/>
    <x v="18"/>
    <x v="69"/>
  </r>
  <r>
    <n v="2025"/>
    <n v="3"/>
    <n v="74"/>
    <x v="6"/>
    <s v="MyT Cascos"/>
    <n v="46"/>
    <s v="25fc0e7096fc653718202dc30b0c580b8ab87eac11a700cba03a7c021bc35b0c"/>
    <s v="5ee0b1f3d4f170289262539d5c2c0d24e2fb46189fbbd99a0a6b6a68b9dfe06a"/>
    <x v="19"/>
    <n v="115727.32348000001"/>
    <n v="81563.407439999995"/>
    <n v="111691.7402"/>
    <n v="81487.622279999996"/>
    <n v="69536.558330000014"/>
    <n v="312.68340000000001"/>
    <n v="175435.80296000003"/>
    <n v="68255.953180000011"/>
    <n v="35327673.869999997"/>
    <n v="32941908.920000002"/>
    <n v="139.161"/>
    <n v="134.065"/>
    <n v="0"/>
    <n v="0"/>
    <n v="2456.8912500000001"/>
    <n v="2729.4105099999997"/>
    <n v="-2302.0085099999997"/>
    <n v="-432.43478000000005"/>
    <n v="0"/>
    <n v="0"/>
    <n v="0"/>
    <n v="0"/>
    <n v="0"/>
    <n v="0"/>
    <s v="MyT Cascos"/>
    <s v="Daños Sin Autos"/>
    <s v="Maritimo y Transportes"/>
    <x v="18"/>
    <x v="2"/>
    <n v="8503254.3343199994"/>
    <n v="1149390.6832699999"/>
    <n v="286204877.29896003"/>
    <n v="243390493.02682006"/>
    <n v="276418493.85822004"/>
    <n v="235015541.95325008"/>
    <n v="1373911.0047200001"/>
    <n v="2029465.4237500001"/>
    <n v="-5109464.0919899987"/>
    <n v="926725.58828000014"/>
    <n v="162965.90258000002"/>
    <n v="86523.237880000001"/>
    <n v="8.4232037651947458"/>
    <n v="4.018960189491132"/>
    <n v="34163.916040000011"/>
    <n v="41.886327597497463"/>
    <n v="71.013212977597831"/>
    <n v="94.267631954690785"/>
    <n v="1.3609768558011108"/>
    <n v="7.0962300832257723"/>
    <n v="4.0435133241672583E-2"/>
    <n v="4.1866707927060265E-2"/>
    <n v="3.3511336628506784E-2"/>
    <n v="3.4705537668749072E-2"/>
    <m/>
    <m/>
    <m/>
    <n v="0"/>
    <m/>
    <n v="0"/>
    <m/>
    <n v="0"/>
    <m/>
    <n v="22138.647248302921"/>
    <n v="60.086551938632994"/>
    <n v="0.38336235551465581"/>
    <n v="-1.3609364324335118"/>
    <n v="-9.9845464433270479"/>
    <n v="432.33657801530194"/>
    <n v="-106.72815670868221"/>
    <n v="-631.17275395841182"/>
    <s v="Grandes"/>
    <n v="2024"/>
    <n v="1"/>
    <d v="2025-05-07T00:00:00"/>
    <x v="18"/>
    <x v="19"/>
  </r>
  <r>
    <n v="2025"/>
    <n v="3"/>
    <n v="103"/>
    <x v="61"/>
    <s v="MyT Cascos"/>
    <n v="205"/>
    <s v="f8809aff4d69bece79dabe35be0c708b890d7eafb841f121330667b77d2e2590"/>
    <s v="5ee0b1f3d4f170289262539d5c2c0d24e2fb46189fbbd99a0a6b6a68b9dfe06a"/>
    <x v="27"/>
    <n v="2945.2384300000003"/>
    <n v="21849.094410000002"/>
    <n v="9039.432539999998"/>
    <n v="30007.424439999999"/>
    <n v="-13.468999999999999"/>
    <n v="-16.928339999999999"/>
    <n v="701.42269999999996"/>
    <n v="-1492.4384999999993"/>
    <n v="35327673.869999997"/>
    <n v="32941908.920000002"/>
    <n v="139.161"/>
    <n v="134.065"/>
    <n v="0"/>
    <n v="0"/>
    <n v="-13.468999999999999"/>
    <n v="-16.928339999999999"/>
    <n v="74.677089999999993"/>
    <n v="-286.12412"/>
    <n v="0"/>
    <n v="0"/>
    <n v="0"/>
    <n v="0"/>
    <n v="0"/>
    <n v="0"/>
    <s v="MyT Cascos"/>
    <s v="Daños Sin Autos"/>
    <s v="Maritimo y Transportes"/>
    <x v="18"/>
    <x v="2"/>
    <n v="1404442.7234499999"/>
    <n v="1311840.66753"/>
    <n v="286204877.29896003"/>
    <n v="243390493.02682006"/>
    <n v="276418493.85822004"/>
    <n v="235015541.95325008"/>
    <n v="1373911.0047200001"/>
    <n v="2029465.4237500001"/>
    <n v="-5109464.0919899987"/>
    <n v="926725.58828000014"/>
    <n v="6429.64516"/>
    <n v="25588.827410000002"/>
    <n v="0.21436893800848719"/>
    <n v="1.0765935775159816"/>
    <n v="-18903.85598"/>
    <n v="-86.520089232384805"/>
    <n v="45.807169084895513"/>
    <n v="85.385289681001453"/>
    <n v="0.20970868949109228"/>
    <n v="1.665529583797595"/>
    <n v="1.0290664707727894E-3"/>
    <n v="1.0654997749574113E-3"/>
    <n v="8.9769711784068625E-3"/>
    <n v="9.2968721253108792E-3"/>
    <m/>
    <m/>
    <m/>
    <n v="0"/>
    <m/>
    <n v="0"/>
    <m/>
    <n v="0"/>
    <m/>
    <n v="-20.435199198503806"/>
    <n v="-0.45731441851381788"/>
    <n v="-7.7478451428413211E-2"/>
    <n v="2.6360885911919947E-4"/>
    <n v="-20.435199198503806"/>
    <n v="-126.09954379239332"/>
    <n v="-18.036321447447939"/>
    <n v="5.9164323511069243"/>
    <s v="Resto"/>
    <n v="2024"/>
    <n v="1"/>
    <d v="2025-05-07T00:00:00"/>
    <x v="18"/>
    <x v="27"/>
  </r>
  <r>
    <n v="2025"/>
    <n v="3"/>
    <n v="702"/>
    <x v="39"/>
    <s v="Salud"/>
    <n v="244"/>
    <s v="82c01ce15b431d420eb6a1febfba7d7a2b69e5bcdcb929cb42cd3e9179d43fc4"/>
    <s v="5ee0b1f3d4f170289262539d5c2c0d24e2fb46189fbbd99a0a6b6a68b9dfe06a"/>
    <x v="11"/>
    <n v="45802.357939999994"/>
    <n v="79350.967519999991"/>
    <n v="381870.03623000003"/>
    <n v="340733.21302000002"/>
    <n v="71540.869340000005"/>
    <n v="51221.587000000007"/>
    <n v="261372.4550799999"/>
    <n v="215256.87432"/>
    <n v="35327673.869999997"/>
    <n v="32941908.920000002"/>
    <n v="139.161"/>
    <n v="134.065"/>
    <n v="0"/>
    <n v="0"/>
    <n v="64356.467629999999"/>
    <n v="48868.177799999998"/>
    <n v="79311.707920000001"/>
    <n v="85021.354849999989"/>
    <n v="0"/>
    <n v="0"/>
    <n v="0"/>
    <n v="0"/>
    <n v="0"/>
    <n v="0"/>
    <s v="Salud"/>
    <s v="Accidentes y Enfermedades"/>
    <s v="Salud"/>
    <x v="30"/>
    <x v="2"/>
    <n v="45817.01485"/>
    <n v="79363.586750000002"/>
    <n v="286204877.29896003"/>
    <n v="243390493.02682006"/>
    <n v="276418493.85822004"/>
    <n v="235015541.95325008"/>
    <n v="1664530.9158999999"/>
    <n v="1497155.33381"/>
    <n v="898451.02107999986"/>
    <n v="820423.6336200001"/>
    <n v="45817.01485"/>
    <n v="79363.586750000002"/>
    <n v="2.7516676021144963"/>
    <n v="5.3001158749550443"/>
    <n v="-33548.609579999997"/>
    <n v="-42.278765626322389"/>
    <n v="99.968009897528262"/>
    <n v="99.984099471159539"/>
    <n v="99.968009897528262"/>
    <n v="99.984099471159539"/>
    <n v="1.6003346404246069E-2"/>
    <n v="1.6569932532623101E-2"/>
    <n v="3.2602328272228788E-2"/>
    <n v="3.3764136133509287E-2"/>
    <m/>
    <m/>
    <m/>
    <n v="0"/>
    <m/>
    <n v="0"/>
    <m/>
    <n v="0"/>
    <m/>
    <n v="39.669372875932176"/>
    <n v="156.19473004799633"/>
    <n v="64.550677327393487"/>
    <n v="7.9626899698998583"/>
    <n v="31.694019558879493"/>
    <n v="-6.7155445124031594"/>
    <n v="81.143716757322863"/>
    <n v="57.477533598725053"/>
    <s v="Grandes"/>
    <n v="2024"/>
    <n v="1"/>
    <d v="2025-05-07T00:00:00"/>
    <x v="30"/>
    <x v="11"/>
  </r>
  <r>
    <n v="2025"/>
    <n v="3"/>
    <n v="707"/>
    <x v="28"/>
    <s v="Salud"/>
    <n v="9"/>
    <s v="19581e27de7ced00ff1ce50b2047e7a567c76b1cbaebabe5ef03f7c3017bb5b7"/>
    <s v="5ee0b1f3d4f170289262539d5c2c0d24e2fb46189fbbd99a0a6b6a68b9dfe06a"/>
    <x v="25"/>
    <n v="337891.09174"/>
    <n v="241371.91274"/>
    <n v="1344040.91891"/>
    <n v="1057551.1809800002"/>
    <n v="254629.43511999998"/>
    <n v="283622.69087000005"/>
    <n v="969186.06390999991"/>
    <n v="1072125.1021099999"/>
    <n v="35327673.869999997"/>
    <n v="32941908.920000002"/>
    <n v="139.161"/>
    <n v="134.065"/>
    <n v="0"/>
    <n v="0"/>
    <n v="139191.62172"/>
    <n v="164174.31702000002"/>
    <n v="150204.34653000001"/>
    <n v="100687.12393999999"/>
    <n v="0"/>
    <n v="0"/>
    <n v="0"/>
    <n v="0"/>
    <n v="0"/>
    <n v="0"/>
    <s v="Salud"/>
    <s v="Accidentes y Enfermedades"/>
    <s v="Salud"/>
    <x v="30"/>
    <x v="2"/>
    <n v="338850.30685000005"/>
    <n v="242648.48286000002"/>
    <n v="286204877.29896003"/>
    <n v="243390493.02682006"/>
    <n v="276418493.85822004"/>
    <n v="235015541.95325008"/>
    <n v="1664530.9158999999"/>
    <n v="1497155.33381"/>
    <n v="898451.02107999986"/>
    <n v="820423.6336200001"/>
    <n v="338850.30685000005"/>
    <n v="242648.48286000002"/>
    <n v="20.299478280179898"/>
    <n v="16.122035388656062"/>
    <n v="96519.179000000004"/>
    <n v="39.987742527428253"/>
    <n v="99.71692069016639"/>
    <n v="99.473901462332009"/>
    <n v="99.71692069016639"/>
    <n v="99.473901462332009"/>
    <n v="0.11805916619200389"/>
    <n v="0.12223895985530922"/>
    <n v="9.9170641276199054E-2"/>
    <n v="0.10270465975735953"/>
    <m/>
    <m/>
    <m/>
    <n v="0"/>
    <m/>
    <n v="0"/>
    <m/>
    <n v="0"/>
    <m/>
    <n v="-10.222473970987489"/>
    <n v="75.358433928744091"/>
    <n v="117.50443025883943"/>
    <n v="28.340936695015152"/>
    <n v="-15.217176324209458"/>
    <n v="49.179299847225352"/>
    <n v="92.668171684498844"/>
    <n v="163.05393440161464"/>
    <s v="Grandes"/>
    <n v="2024"/>
    <n v="1"/>
    <d v="2025-05-07T00:00:00"/>
    <x v="30"/>
    <x v="25"/>
  </r>
  <r>
    <n v="2025"/>
    <n v="3"/>
    <n v="15.1"/>
    <x v="69"/>
    <s v="Salud"/>
    <n v="15.1"/>
    <m/>
    <m/>
    <x v="76"/>
    <n v="24852.937939999996"/>
    <n v="48883.213049999998"/>
    <n v="117713.49565"/>
    <n v="131535.57457999999"/>
    <n v="9950.9934200000007"/>
    <n v="10821.73539"/>
    <n v="51040.705289999998"/>
    <n v="46225.422509999997"/>
    <n v="0"/>
    <n v="0"/>
    <n v="0"/>
    <n v="0"/>
    <n v="0"/>
    <n v="0"/>
    <n v="9950.9934199999989"/>
    <n v="9154.3311599999997"/>
    <n v="28033.702740000001"/>
    <n v="37623.369919999997"/>
    <n v="0"/>
    <n v="0"/>
    <n v="0"/>
    <n v="0"/>
    <n v="0"/>
    <n v="0"/>
    <s v="Salud"/>
    <s v="Accidentes y Enfermedades"/>
    <s v="Salud"/>
    <x v="30"/>
    <x v="2"/>
    <n v="1517997.0793499998"/>
    <n v="1299191.9737700003"/>
    <n v="286204877.29896003"/>
    <n v="243390493.02682006"/>
    <n v="276418493.85822004"/>
    <n v="235015541.95325008"/>
    <n v="1664530.9158999999"/>
    <n v="1497155.33381"/>
    <n v="898451.02107999986"/>
    <n v="820423.6336200001"/>
    <n v="1517997.0793499998"/>
    <n v="1299191.9737700003"/>
    <n v="1.4930895967505771"/>
    <n v="3.2650728983211601"/>
    <n v="-24030.275110000002"/>
    <n v="-49.158542597068511"/>
    <n v="1.6372190881053554"/>
    <n v="3.7625858254150462"/>
    <n v="1.6372190881053554"/>
    <n v="3.7625858254150462"/>
    <n v="8.6836178944775452E-3"/>
    <n v="8.991054684187488E-3"/>
    <n v="2.0084273811226218E-2"/>
    <n v="2.0799991627670301E-2"/>
    <m/>
    <m/>
    <m/>
    <n v="0"/>
    <m/>
    <n v="0"/>
    <m/>
    <n v="0"/>
    <m/>
    <n v="-8.0462323150557005"/>
    <n v="40.039505365617963"/>
    <n v="22.137937984827289"/>
    <n v="1.1075721643722127"/>
    <n v="8.7025719965323933"/>
    <n v="-25.488591799168635"/>
    <n v="35.496536124003995"/>
    <n v="24.331502413168206"/>
    <s v="Resto"/>
    <n v="2024"/>
    <n v="1"/>
    <d v="2025-05-07T00:00:00"/>
    <x v="30"/>
    <x v="76"/>
  </r>
  <r>
    <n v="2025"/>
    <n v="3"/>
    <n v="701"/>
    <x v="50"/>
    <s v="Salud"/>
    <n v="243"/>
    <s v="72440a20f54075ac43f51a2cf0dbb2a14366b38a5c01b110ae174abc1cb44238"/>
    <s v="5ee0b1f3d4f170289262539d5c2c0d24e2fb46189fbbd99a0a6b6a68b9dfe06a"/>
    <x v="1"/>
    <n v="581514.09285999998"/>
    <n v="526360.39199000003"/>
    <n v="2191379.3045300003"/>
    <n v="1905543.0447900002"/>
    <n v="411793.77594000002"/>
    <n v="364346.70547000004"/>
    <n v="1308339.5149599996"/>
    <n v="1225015.7024499997"/>
    <n v="35327673.869999997"/>
    <n v="32941908.920000002"/>
    <n v="139.161"/>
    <n v="134.065"/>
    <n v="0"/>
    <n v="0"/>
    <n v="292054.66281000001"/>
    <n v="258061.46747999999"/>
    <n v="408182.73448000004"/>
    <n v="331184.75731000002"/>
    <n v="0"/>
    <n v="0"/>
    <n v="0"/>
    <n v="0"/>
    <n v="0"/>
    <n v="0"/>
    <s v="Salud"/>
    <s v="Accidentes y Enfermedades"/>
    <s v="Salud"/>
    <x v="30"/>
    <x v="2"/>
    <n v="964070.11442999996"/>
    <n v="796571.0700399999"/>
    <n v="286204877.29896003"/>
    <n v="243390493.02682006"/>
    <n v="276418493.85822004"/>
    <n v="235015541.95325008"/>
    <n v="1664530.9158999999"/>
    <n v="1497155.33381"/>
    <n v="898451.02107999986"/>
    <n v="820423.6336200001"/>
    <n v="964070.11442999996"/>
    <n v="796571.0700399999"/>
    <n v="34.935613830012855"/>
    <n v="35.157366781074373"/>
    <n v="55153.700869999942"/>
    <n v="10.478315182774578"/>
    <n v="60.318651533329223"/>
    <n v="66.078271203543565"/>
    <n v="60.318651533329223"/>
    <n v="66.078271203543565"/>
    <n v="0.20318105629365982"/>
    <n v="0.21037452478062804"/>
    <n v="0.21626168937173668"/>
    <n v="0.22396833316441048"/>
    <m/>
    <m/>
    <m/>
    <n v="0"/>
    <m/>
    <n v="0"/>
    <m/>
    <n v="0"/>
    <m/>
    <n v="13.022505695171361"/>
    <n v="70.814066416639662"/>
    <n v="69.22000800488081"/>
    <n v="45.833747892566876"/>
    <n v="13.17251880412349"/>
    <n v="23.249251504025992"/>
    <n v="71.549979491920425"/>
    <n v="77.920695860542224"/>
    <s v="Grandes"/>
    <n v="2024"/>
    <n v="1"/>
    <d v="2025-05-07T00:00:00"/>
    <x v="30"/>
    <x v="1"/>
  </r>
  <r>
    <n v="2025"/>
    <n v="3"/>
    <n v="705"/>
    <x v="3"/>
    <s v="Salud"/>
    <n v="36"/>
    <s v="76a50887d8f1c2e9301755428990ad81479ee21c25b43215cf524541e0503269"/>
    <s v="5ee0b1f3d4f170289262539d5c2c0d24e2fb46189fbbd99a0a6b6a68b9dfe06a"/>
    <x v="13"/>
    <n v="612710.5779400001"/>
    <n v="554244.99358000001"/>
    <n v="730391.63514000003"/>
    <n v="670965.63406000007"/>
    <n v="134751.37116999997"/>
    <n v="94382.956310000009"/>
    <n v="676906.58824999991"/>
    <n v="616821.68876000016"/>
    <n v="35327673.869999997"/>
    <n v="32941908.920000002"/>
    <n v="139.161"/>
    <n v="134.065"/>
    <n v="0"/>
    <n v="0"/>
    <n v="22895.523379999999"/>
    <n v="27719.927609999999"/>
    <n v="-100278.84418"/>
    <n v="-97377.245849999992"/>
    <n v="0"/>
    <n v="0"/>
    <n v="0"/>
    <n v="0"/>
    <n v="0"/>
    <n v="0"/>
    <s v="Salud"/>
    <s v="Accidentes y Enfermedades"/>
    <s v="Salud"/>
    <x v="30"/>
    <x v="2"/>
    <n v="612710.5779400001"/>
    <n v="554244.99358000001"/>
    <n v="286204877.29896003"/>
    <n v="243390493.02682006"/>
    <n v="276418493.85822004"/>
    <n v="235015541.95325008"/>
    <n v="1664530.9158999999"/>
    <n v="1497155.33381"/>
    <n v="898451.02107999986"/>
    <n v="820423.6336200001"/>
    <n v="612710.5779400001"/>
    <n v="554244.99358000001"/>
    <n v="36.809804617459562"/>
    <n v="37.019872358170268"/>
    <n v="58465.584360000095"/>
    <n v="10.548689665621879"/>
    <n v="100"/>
    <n v="100"/>
    <n v="100"/>
    <n v="100"/>
    <n v="0.21408110991064039"/>
    <n v="0.22166048638347269"/>
    <n v="0.22771842346320639"/>
    <n v="0.23583333637153744"/>
    <m/>
    <m/>
    <m/>
    <n v="0"/>
    <m/>
    <n v="0"/>
    <m/>
    <n v="0"/>
    <m/>
    <n v="42.770873511749571"/>
    <n v="21.992662771230229"/>
    <n v="17.029103988898136"/>
    <n v="14.998187770772365"/>
    <n v="-17.404101114101"/>
    <n v="2.9797498426579416"/>
    <n v="-22.831858072578754"/>
    <n v="-28.466534833712387"/>
    <s v="Grandes"/>
    <n v="2024"/>
    <n v="1"/>
    <d v="2025-05-07T00:00:00"/>
    <x v="30"/>
    <x v="13"/>
  </r>
  <r>
    <n v="2025"/>
    <n v="3"/>
    <n v="61"/>
    <x v="46"/>
    <s v="Salud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22859.4356"/>
    <n v="71165.689409999992"/>
    <n v="168163.10777999999"/>
    <n v="80391.833620000005"/>
    <n v="0"/>
    <n v="0"/>
    <n v="0"/>
    <n v="0"/>
    <n v="0"/>
    <n v="0"/>
    <s v="Salud"/>
    <s v="Accidentes y Enfermedades"/>
    <s v="Salud"/>
    <x v="30"/>
    <x v="2"/>
    <n v="0"/>
    <n v="0"/>
    <n v="286204877.29896003"/>
    <n v="243390493.02682006"/>
    <n v="276418493.85822004"/>
    <n v="235015541.95325008"/>
    <n v="1664530.9158999999"/>
    <n v="1497155.33381"/>
    <n v="898451.02107999986"/>
    <n v="820423.63362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72.638579937281065"/>
    <n v="109.1793409948596"/>
    <n v="73.059684268401668"/>
    <n v="88.523530569522023"/>
    <m/>
    <n v="2024"/>
    <n v="1"/>
    <d v="2025-05-07T00:00:00"/>
    <x v="30"/>
    <x v="69"/>
  </r>
  <r>
    <n v="2025"/>
    <n v="3"/>
    <n v="718"/>
    <x v="55"/>
    <s v="Salud"/>
    <n v="281"/>
    <s v="71a1c003a2b855d85582c8f6c7648c49d3fe836408a7e1b5d9b222448acb3c1b"/>
    <s v="5ee0b1f3d4f170289262539d5c2c0d24e2fb46189fbbd99a0a6b6a68b9dfe06a"/>
    <x v="24"/>
    <n v="10223.681369999998"/>
    <n v="4356.2462599999999"/>
    <n v="26152.084309999998"/>
    <n v="12963.0147"/>
    <n v="2392.3913900000002"/>
    <n v="2018.4790700000001"/>
    <n v="7551.3829999999998"/>
    <n v="10466.788260000001"/>
    <n v="35327673.869999997"/>
    <n v="32941908.920000002"/>
    <n v="139.161"/>
    <n v="134.065"/>
    <n v="0"/>
    <n v="0"/>
    <n v="2392.3913900000002"/>
    <n v="351.07484000000005"/>
    <n v="6020.5878000000002"/>
    <n v="2271.4157599999999"/>
    <n v="0"/>
    <n v="0"/>
    <n v="0"/>
    <n v="0"/>
    <n v="0"/>
    <n v="0"/>
    <s v="Salud"/>
    <s v="Accidentes y Enfermedades"/>
    <s v="Salud"/>
    <x v="30"/>
    <x v="2"/>
    <n v="12089.056859999999"/>
    <n v="4861.5922599999994"/>
    <n v="286204877.29896003"/>
    <n v="243390493.02682006"/>
    <n v="276418493.85822004"/>
    <n v="235015541.95325008"/>
    <n v="1664530.9158999999"/>
    <n v="1497155.33381"/>
    <n v="898451.02107999986"/>
    <n v="820423.6336200001"/>
    <n v="12089.056859999999"/>
    <n v="4861.5922599999994"/>
    <n v="0.6142079592719446"/>
    <n v="0.29096822230957897"/>
    <n v="5867.4351099999985"/>
    <n v="134.69016120314558"/>
    <n v="84.569718617404206"/>
    <n v="89.60533971230241"/>
    <n v="84.569718617404206"/>
    <n v="89.60533971230241"/>
    <n v="3.5721548376412482E-3"/>
    <n v="3.6986242227496926E-3"/>
    <n v="1.7898177557493871E-3"/>
    <n v="1.8535992231809742E-3"/>
    <m/>
    <m/>
    <m/>
    <n v="0"/>
    <m/>
    <n v="0"/>
    <m/>
    <n v="0"/>
    <m/>
    <n v="18.524458616259022"/>
    <n v="23.400488565891216"/>
    <n v="46.335283855141839"/>
    <n v="0.26627955602122655"/>
    <n v="581.44769075448414"/>
    <n v="165.05881952672553"/>
    <n v="39.736840811456979"/>
    <n v="15.456212208371756"/>
    <s v="Medianas"/>
    <n v="2024"/>
    <n v="1"/>
    <d v="2025-05-07T00:00:00"/>
    <x v="30"/>
    <x v="24"/>
  </r>
  <r>
    <n v="2025"/>
    <n v="3"/>
    <n v="5.0999999999999996"/>
    <x v="68"/>
    <s v="Salud"/>
    <n v="5.0999999999999996"/>
    <m/>
    <m/>
    <x v="75"/>
    <n v="1639677.97796"/>
    <n v="1448272.1207599998"/>
    <n v="4842284.1361000007"/>
    <n v="4171428.8609700007"/>
    <n v="888500.02766000002"/>
    <n v="809601.89823000017"/>
    <n v="3284814.8174299994"/>
    <n v="3212865.2542300001"/>
    <n v="0"/>
    <n v="0"/>
    <n v="0"/>
    <n v="0"/>
    <n v="34.488210000000002"/>
    <n v="13.06208"/>
    <n v="534282.85162999993"/>
    <n v="514851.84849"/>
    <n v="597473.91402000003"/>
    <n v="469856.08112000005"/>
    <n v="0"/>
    <n v="0"/>
    <n v="0"/>
    <n v="0"/>
    <n v="0"/>
    <n v="0"/>
    <s v="Salud"/>
    <s v="Accidentes y Enfermedades"/>
    <s v="Salud"/>
    <x v="30"/>
    <x v="2"/>
    <n v="2140862.3873100001"/>
    <n v="1849341.44692"/>
    <n v="286204877.29896003"/>
    <n v="243390493.02682006"/>
    <n v="276418493.85822004"/>
    <n v="235015541.95325008"/>
    <n v="1664530.9158999999"/>
    <n v="1497155.33381"/>
    <n v="898451.02107999986"/>
    <n v="820423.6336200001"/>
    <n v="2140862.3873100001"/>
    <n v="1849341.44692"/>
    <n v="98.506910403249421"/>
    <n v="96.734927101678835"/>
    <n v="191405.8572000002"/>
    <n v="13.216152852514851"/>
    <n v="76.589601820239366"/>
    <n v="78.312856891410505"/>
    <n v="76.589601820239366"/>
    <n v="78.312856891410505"/>
    <n v="0.57290357642900946"/>
    <n v="0.59318678539686276"/>
    <n v="0.59504054687970476"/>
    <n v="0.61624525285570009"/>
    <m/>
    <m/>
    <m/>
    <n v="0"/>
    <m/>
    <n v="0"/>
    <m/>
    <n v="0"/>
    <m/>
    <n v="9.7452994616850077"/>
    <n v="54.187470930446011"/>
    <n v="55.901227858004397"/>
    <n v="98.892427835627799"/>
    <n v="3.774096023348994"/>
    <n v="27.161047398981463"/>
    <n v="89.423628227577339"/>
    <n v="109.57649994924896"/>
    <m/>
    <n v="2024"/>
    <n v="1"/>
    <d v="2025-05-07T00:00:00"/>
    <x v="30"/>
    <x v="75"/>
  </r>
  <r>
    <n v="2025"/>
    <n v="3"/>
    <n v="201.1"/>
    <x v="67"/>
    <s v="Salud"/>
    <n v="201.1"/>
    <m/>
    <m/>
    <x v="74"/>
    <n v="1664530.9159000001"/>
    <n v="1497155.3338099997"/>
    <n v="4959997.6317500006"/>
    <n v="4302964.4355500005"/>
    <n v="898451.02107999998"/>
    <n v="820423.63362000021"/>
    <n v="3335855.5227200002"/>
    <n v="3259090.67674"/>
    <n v="0"/>
    <n v="0"/>
    <n v="0"/>
    <n v="0"/>
    <n v="34.488210000000002"/>
    <n v="13.06208"/>
    <n v="544233.84504999989"/>
    <n v="524006.17964999995"/>
    <n v="625507.61676"/>
    <n v="507479.45104000001"/>
    <n v="0"/>
    <n v="0"/>
    <n v="0"/>
    <n v="0"/>
    <n v="0"/>
    <n v="0"/>
    <s v="Salud"/>
    <s v="Accidentes y Enfermedades"/>
    <s v="Salud"/>
    <x v="30"/>
    <x v="2"/>
    <n v="3658859.4666600004"/>
    <n v="3148533.4206900001"/>
    <n v="286204877.29896003"/>
    <n v="243390493.02682006"/>
    <n v="276418493.85822004"/>
    <n v="235015541.95325008"/>
    <n v="1664530.9158999999"/>
    <n v="1497155.33381"/>
    <n v="898451.02107999986"/>
    <n v="820423.6336200001"/>
    <n v="3658859.4666600004"/>
    <n v="3148533.4206900001"/>
    <n v="100.00000000000003"/>
    <n v="99.999999999999986"/>
    <n v="167375.58209000039"/>
    <n v="11.179573575980161"/>
    <n v="45.493163404263562"/>
    <n v="47.550879529234876"/>
    <n v="45.493163404263562"/>
    <n v="47.550879529234876"/>
    <n v="0.58158719432348693"/>
    <n v="0.60217784008105035"/>
    <n v="0.615124820690931"/>
    <n v="0.6370452444833703"/>
    <m/>
    <m/>
    <m/>
    <n v="0"/>
    <m/>
    <n v="0"/>
    <m/>
    <n v="0"/>
    <m/>
    <n v="9.5106216182139001"/>
    <n v="53.976229128445709"/>
    <n v="54.798831830773686"/>
    <n v="100.00000000000003"/>
    <n v="3.8601959643893125"/>
    <n v="23.257723140931063"/>
    <n v="87.00674947317485"/>
    <n v="103.2566301110579"/>
    <m/>
    <n v="2024"/>
    <n v="1"/>
    <d v="2025-05-07T00:00:00"/>
    <x v="30"/>
    <x v="74"/>
  </r>
  <r>
    <n v="2025"/>
    <n v="3"/>
    <n v="715"/>
    <x v="43"/>
    <s v="Salud"/>
    <n v="251"/>
    <s v="c75d3f1f5bcd6914d0331ce5ec17c0db8f2070a2d4285f8e3ff11c6ca19168ff"/>
    <s v="5ee0b1f3d4f170289262539d5c2c0d24e2fb46189fbbd99a0a6b6a68b9dfe06a"/>
    <x v="3"/>
    <n v="11541.44875"/>
    <n v="41110.679100000001"/>
    <n v="76218.42972"/>
    <n v="103870.15763999999"/>
    <n v="4949.3753800000004"/>
    <n v="6115.5683899999995"/>
    <n v="31762.073349999995"/>
    <n v="26078.651869999994"/>
    <n v="35327673.869999997"/>
    <n v="32941908.920000002"/>
    <n v="139.161"/>
    <n v="134.065"/>
    <n v="0"/>
    <n v="0"/>
    <n v="4949.3753799999995"/>
    <n v="6115.5683899999995"/>
    <n v="18514.22437"/>
    <n v="31926.758620000001"/>
    <n v="0"/>
    <n v="0"/>
    <n v="0"/>
    <n v="0"/>
    <n v="0"/>
    <n v="0"/>
    <s v="Salud"/>
    <s v="Accidentes y Enfermedades"/>
    <s v="Salud"/>
    <x v="30"/>
    <x v="2"/>
    <n v="17150.0059"/>
    <n v="48021.339369999994"/>
    <n v="286204877.29896003"/>
    <n v="243390493.02682006"/>
    <n v="276418493.85822004"/>
    <n v="235015541.95325008"/>
    <n v="1664530.9158999999"/>
    <n v="1497155.33381"/>
    <n v="898451.02107999986"/>
    <n v="820423.6336200001"/>
    <n v="17150.0059"/>
    <n v="48021.339369999994"/>
    <n v="0.69337545129100953"/>
    <n v="2.7459194227615962"/>
    <n v="-29569.230350000002"/>
    <n v="-71.925910730090564"/>
    <n v="67.297054107718992"/>
    <n v="85.609188830086566"/>
    <n v="67.297054107718992"/>
    <n v="85.609188830086566"/>
    <n v="4.032582833291198E-3"/>
    <n v="4.175353316236436E-3"/>
    <n v="1.6890831925579719E-2"/>
    <n v="1.7492749100047965E-2"/>
    <m/>
    <m/>
    <m/>
    <n v="0"/>
    <m/>
    <n v="0"/>
    <m/>
    <n v="0"/>
    <m/>
    <n v="-19.069249751289252"/>
    <n v="42.883484449904962"/>
    <n v="14.875863215793968"/>
    <n v="0.55087870834077424"/>
    <n v="-19.069249751289263"/>
    <n v="-42.01032246849492"/>
    <n v="26.732825967151218"/>
    <n v="19.154993035118199"/>
    <s v="Medianas"/>
    <n v="2024"/>
    <n v="1"/>
    <d v="2025-05-07T00:00:00"/>
    <x v="30"/>
    <x v="3"/>
  </r>
  <r>
    <n v="2025"/>
    <n v="3"/>
    <n v="65"/>
    <x v="13"/>
    <s v="Salud"/>
    <n v="225"/>
    <s v="0e6523810856a138a75dec70a9cf3778a5c70b83ac915f22c33f05db97cb3e68"/>
    <s v="5ee0b1f3d4f170289262539d5c2c0d24e2fb46189fbbd99a0a6b6a68b9dfe06a"/>
    <x v="0"/>
    <n v="0"/>
    <n v="0"/>
    <n v="8.1990999999999996"/>
    <n v="0"/>
    <n v="0.39955000000000002"/>
    <n v="0"/>
    <n v="1.3064"/>
    <n v="0"/>
    <n v="35327673.869999997"/>
    <n v="32941908.920000002"/>
    <n v="139.161"/>
    <n v="134.065"/>
    <n v="0"/>
    <n v="0"/>
    <n v="0.39955000000000002"/>
    <n v="0"/>
    <n v="2.6909099999999997"/>
    <n v="0"/>
    <n v="0"/>
    <n v="0"/>
    <n v="0"/>
    <n v="0"/>
    <n v="0"/>
    <n v="0"/>
    <s v="Salud"/>
    <s v="Accidentes y Enfermedades"/>
    <s v="Salud"/>
    <x v="30"/>
    <x v="2"/>
    <n v="1376118.0223399999"/>
    <n v="1104104.3804600001"/>
    <n v="286204877.29896003"/>
    <n v="243390493.02682006"/>
    <n v="276418493.85822004"/>
    <n v="235015541.95325008"/>
    <n v="1664530.9158999999"/>
    <n v="1497155.33381"/>
    <n v="898451.02107999986"/>
    <n v="820423.6336200001"/>
    <n v="1376118.0223399999"/>
    <n v="1104104.3804600001"/>
    <m/>
    <m/>
    <m/>
    <m/>
    <m/>
    <m/>
    <m/>
    <m/>
    <m/>
    <m/>
    <m/>
    <m/>
    <m/>
    <m/>
    <m/>
    <n v="0"/>
    <m/>
    <n v="0"/>
    <m/>
    <n v="0"/>
    <m/>
    <m/>
    <m/>
    <m/>
    <n v="4.4470982905636134E-5"/>
    <m/>
    <m/>
    <n v="14.848136875629436"/>
    <m/>
    <s v="Medianas"/>
    <n v="2024"/>
    <n v="1"/>
    <d v="2025-05-07T00:00:00"/>
    <x v="30"/>
    <x v="0"/>
  </r>
  <r>
    <n v="2025"/>
    <n v="3"/>
    <n v="704"/>
    <x v="12"/>
    <s v="Salud"/>
    <n v="51"/>
    <s v="031b4af5197ec30a926f48cf40e11a7dbc470048a21e4003b7a3c07c5dab1baa"/>
    <s v="5ee0b1f3d4f170289262539d5c2c0d24e2fb46189fbbd99a0a6b6a68b9dfe06a"/>
    <x v="4"/>
    <n v="3087.80782"/>
    <n v="3416.2876900000001"/>
    <n v="15334.782519999999"/>
    <n v="14702.402239999999"/>
    <n v="2608.8271"/>
    <n v="2687.6879300000001"/>
    <n v="11725.94254"/>
    <n v="9679.9823799999995"/>
    <n v="35327673.869999997"/>
    <n v="32941908.920000002"/>
    <n v="139.161"/>
    <n v="134.065"/>
    <n v="0"/>
    <n v="0"/>
    <n v="2608.8271"/>
    <n v="2687.6879300000001"/>
    <n v="3496.1996600000002"/>
    <n v="3425.1955400000002"/>
    <n v="0"/>
    <n v="0"/>
    <n v="0"/>
    <n v="0"/>
    <n v="0"/>
    <n v="0"/>
    <s v="Salud"/>
    <s v="Accidentes y Enfermedades"/>
    <s v="Salud"/>
    <x v="30"/>
    <x v="2"/>
    <n v="112639.99425"/>
    <n v="142204.66168000002"/>
    <n v="286204877.29896003"/>
    <n v="243390493.02682006"/>
    <n v="276418493.85822004"/>
    <n v="235015541.95325008"/>
    <n v="1664530.9158999999"/>
    <n v="1497155.33381"/>
    <n v="898451.02107999986"/>
    <n v="820423.6336200001"/>
    <n v="112639.99425"/>
    <n v="142204.66168000002"/>
    <n v="0.18550618618762296"/>
    <n v="0.22818525324998454"/>
    <n v="-328.47987000000012"/>
    <n v="-9.6151114837755394"/>
    <n v="2.7413067983177739"/>
    <n v="2.4023739092939134"/>
    <n v="2.7413067983177739"/>
    <n v="2.4023739092939134"/>
    <n v="1.0788802235451003E-3"/>
    <n v="1.1170771452013596E-3"/>
    <n v="1.4036241298971143E-3"/>
    <n v="1.453643304441362E-3"/>
    <m/>
    <m/>
    <m/>
    <n v="0"/>
    <m/>
    <n v="0"/>
    <m/>
    <n v="0"/>
    <m/>
    <n v="-2.934151287422726"/>
    <n v="84.488000940421216"/>
    <n v="78.672763358521479"/>
    <n v="0.29036942902730645"/>
    <n v="-2.934151287422726"/>
    <n v="2.0729946413512002"/>
    <n v="74.618939239871665"/>
    <n v="78.468160390048851"/>
    <s v="Medianas"/>
    <n v="2024"/>
    <n v="1"/>
    <d v="2025-05-07T00:00:00"/>
    <x v="30"/>
    <x v="4"/>
  </r>
  <r>
    <n v="2025"/>
    <n v="3"/>
    <n v="714"/>
    <x v="78"/>
    <s v="Salud"/>
    <n v="250"/>
    <s v="1e472b39b105d349bcd069c4a711b44a2fffb8e274714bb07ecfff69a9a7f67b"/>
    <s v="5ee0b1f3d4f170289262539d5c2c0d24e2fb46189fbbd99a0a6b6a68b9dfe06a"/>
    <x v="19"/>
    <n v="61759.857479999999"/>
    <n v="46943.854930000001"/>
    <n v="194602.24129000001"/>
    <n v="196635.78811999998"/>
    <n v="15784.576090000002"/>
    <n v="16027.95858"/>
    <n v="69010.195230000012"/>
    <n v="83645.886590000009"/>
    <n v="35327673.869999997"/>
    <n v="32941908.920000002"/>
    <n v="139.161"/>
    <n v="134.065"/>
    <n v="34.488210000000002"/>
    <n v="13.06208"/>
    <n v="15784.57609"/>
    <n v="16027.95858"/>
    <n v="60053.969270000001"/>
    <n v="50340.09087"/>
    <n v="0"/>
    <n v="0"/>
    <n v="0"/>
    <n v="0"/>
    <n v="0"/>
    <n v="0"/>
    <s v="Salud"/>
    <s v="Accidentes y Enfermedades"/>
    <s v="Salud"/>
    <x v="30"/>
    <x v="2"/>
    <n v="179414.37324000002"/>
    <n v="176513.31369000001"/>
    <n v="286204877.29896003"/>
    <n v="243390493.02682006"/>
    <n v="276418493.85822004"/>
    <n v="235015541.95325008"/>
    <n v="1664530.9158999999"/>
    <n v="1497155.33381"/>
    <n v="898451.02107999986"/>
    <n v="820423.6336200001"/>
    <n v="179414.37324000002"/>
    <n v="176513.31369000001"/>
    <n v="3.7103460734826239"/>
    <n v="3.1355366988230977"/>
    <n v="14816.002549999997"/>
    <n v="31.561111826228959"/>
    <n v="34.423026630862367"/>
    <n v="26.595078834928422"/>
    <n v="34.423026630862367"/>
    <n v="26.595078834928422"/>
    <n v="2.1578897628459253E-2"/>
    <n v="2.2342881844829719E-2"/>
    <n v="1.9287464496333919E-2"/>
    <n v="1.9974787428883405E-2"/>
    <m/>
    <m/>
    <m/>
    <n v="0"/>
    <m/>
    <n v="0"/>
    <m/>
    <n v="0"/>
    <m/>
    <n v="-1.5184871409868461"/>
    <n v="25.557986585561014"/>
    <n v="34.142825730652028"/>
    <n v="1.7568655073735524"/>
    <n v="-1.5184871409868572"/>
    <n v="19.296505493177317"/>
    <n v="26.283984692224493"/>
    <n v="31.839351703577883"/>
    <s v="Grandes"/>
    <n v="2024"/>
    <n v="1"/>
    <d v="2025-05-07T00:00:00"/>
    <x v="30"/>
    <x v="19"/>
  </r>
  <r>
    <n v="2025"/>
    <n v="3"/>
    <n v="112"/>
    <x v="44"/>
    <s v="Accidentes Personales"/>
    <n v="231"/>
    <s v="138d9e809e386a7b800791d1f664f56d1c55f3d1ba411b950862729bc486c5ce"/>
    <s v="5ee0b1f3d4f170289262539d5c2c0d24e2fb46189fbbd99a0a6b6a68b9dfe06a"/>
    <x v="9"/>
    <n v="11154.29192"/>
    <n v="4403.3966100000007"/>
    <n v="30418.686299999998"/>
    <n v="24355.217810000002"/>
    <n v="1748.8310999999999"/>
    <n v="1299.8744999999999"/>
    <n v="5132.376299999999"/>
    <n v="3009.9309000000003"/>
    <n v="35327673.869999997"/>
    <n v="32941908.920000002"/>
    <n v="139.161"/>
    <n v="134.065"/>
    <n v="0"/>
    <n v="0"/>
    <n v="1586.3311000000001"/>
    <n v="1259.8744999999999"/>
    <n v="9171.0186599999997"/>
    <n v="4294.2151399999993"/>
    <n v="0"/>
    <n v="0"/>
    <n v="0"/>
    <n v="0"/>
    <n v="0"/>
    <n v="0"/>
    <s v="Accidentes Personales"/>
    <s v="Accidentes y Enfermedades"/>
    <s v="Accidentes Personales"/>
    <x v="5"/>
    <x v="2"/>
    <n v="193321.77777000002"/>
    <n v="210617.18328999999"/>
    <n v="286204877.29896003"/>
    <n v="243390493.02682006"/>
    <n v="276418493.85822004"/>
    <n v="235015541.95325008"/>
    <n v="1845344.210459999"/>
    <n v="1877352.0200700006"/>
    <n v="376409.51678000001"/>
    <n v="337119.99243999989"/>
    <n v="193321.77777000002"/>
    <n v="210617.18328999999"/>
    <n v="0.6044558980798227"/>
    <n v="0.23455359266270223"/>
    <n v="6750.895309999999"/>
    <n v="153.31108932293057"/>
    <n v="5.7698062001429307"/>
    <n v="2.0907109957580903"/>
    <n v="5.7698062001429307"/>
    <n v="2.0907109957580903"/>
    <n v="3.8973102154190756E-3"/>
    <n v="4.0352914757292736E-3"/>
    <n v="1.8091900613039864E-3"/>
    <n v="1.8736618750414117E-3"/>
    <m/>
    <m/>
    <m/>
    <n v="0"/>
    <m/>
    <n v="0"/>
    <m/>
    <n v="0"/>
    <m/>
    <n v="34.538457366461152"/>
    <n v="15.678548782323782"/>
    <n v="29.519814250844867"/>
    <n v="0.46460863023878829"/>
    <n v="25.911834869266759"/>
    <n v="113.56681863871407"/>
    <n v="17.297218104231838"/>
    <n v="29.338877045643319"/>
    <s v="Resto"/>
    <n v="2024"/>
    <n v="1"/>
    <d v="2025-05-07T00:00:00"/>
    <x v="5"/>
    <x v="9"/>
  </r>
  <r>
    <n v="2025"/>
    <n v="3"/>
    <n v="34"/>
    <x v="40"/>
    <s v="Accidentes Personales"/>
    <n v="23"/>
    <s v="535fa30d7e25dd8a49f1536779734ec8286108d115da5045d77f3b4185d8f790"/>
    <s v="5ee0b1f3d4f170289262539d5c2c0d24e2fb46189fbbd99a0a6b6a68b9dfe06a"/>
    <x v="31"/>
    <n v="1587.9525599999999"/>
    <n v="2481.9334399999998"/>
    <n v="4631.7888299999995"/>
    <n v="39234.320090000001"/>
    <n v="-108.42603999999999"/>
    <n v="34.525140000000022"/>
    <n v="308.68235000000004"/>
    <n v="656.21596"/>
    <n v="35327673.869999997"/>
    <n v="32941908.920000002"/>
    <n v="139.161"/>
    <n v="134.065"/>
    <n v="0"/>
    <n v="0"/>
    <n v="-108.42604"/>
    <n v="34.52514"/>
    <n v="1307.32925"/>
    <n v="2823.3002200000001"/>
    <n v="0"/>
    <n v="0"/>
    <n v="0"/>
    <n v="0"/>
    <n v="0"/>
    <n v="0"/>
    <s v="Accidentes Personales"/>
    <s v="Accidentes y Enfermedades"/>
    <s v="Accidentes Personales"/>
    <x v="5"/>
    <x v="2"/>
    <n v="28972049.40374"/>
    <n v="25559096.22566"/>
    <n v="286204877.29896003"/>
    <n v="243390493.02682006"/>
    <n v="276418493.85822004"/>
    <n v="235015541.95325008"/>
    <n v="1845344.210459999"/>
    <n v="1877352.0200700006"/>
    <n v="376409.51678000001"/>
    <n v="337119.99243999989"/>
    <n v="12587633.36767"/>
    <n v="9855357.4113100003"/>
    <n v="8.6051835261897414E-2"/>
    <n v="0.1322039454224177"/>
    <n v="-893.98087999999984"/>
    <n v="-36.019534834906771"/>
    <n v="1.2615179626048592E-2"/>
    <n v="2.5183596458427118E-2"/>
    <n v="5.4809811272619573E-3"/>
    <n v="9.7105680814655246E-3"/>
    <n v="5.5483071252530685E-4"/>
    <n v="5.7447406569492742E-4"/>
    <n v="1.0197331083620044E-3"/>
    <n v="1.0560720450112668E-3"/>
    <m/>
    <m/>
    <m/>
    <n v="0"/>
    <m/>
    <n v="0"/>
    <m/>
    <n v="0"/>
    <m/>
    <n v="-414.0495302843085"/>
    <n v="-6.8280402532932092"/>
    <n v="1.3910582549707708"/>
    <n v="-2.8805339707542975E-2"/>
    <n v="-414.04953028430873"/>
    <n v="-53.694997055608916"/>
    <n v="-8.293705659840473"/>
    <n v="1.2228646374702581"/>
    <s v="Resto"/>
    <n v="2024"/>
    <n v="1"/>
    <d v="2025-05-07T00:00:00"/>
    <x v="5"/>
    <x v="31"/>
  </r>
  <r>
    <n v="2025"/>
    <n v="3"/>
    <n v="15.1"/>
    <x v="69"/>
    <s v="Accidentes Personales"/>
    <n v="15.1"/>
    <m/>
    <m/>
    <x v="76"/>
    <n v="579389.57779000001"/>
    <n v="572883.34974000021"/>
    <n v="1920463.0721699998"/>
    <n v="1876597.6850200004"/>
    <n v="155142.12770999997"/>
    <n v="142539.67343"/>
    <n v="725251.20394000015"/>
    <n v="599553.91859999998"/>
    <n v="0"/>
    <n v="0"/>
    <n v="0"/>
    <n v="0"/>
    <n v="3255.4697000000001"/>
    <n v="2452.8698800000002"/>
    <n v="141691.57332000002"/>
    <n v="132750.64216999998"/>
    <n v="477523.98719000001"/>
    <n v="488824.41538000002"/>
    <n v="0"/>
    <n v="0"/>
    <n v="0"/>
    <n v="0"/>
    <n v="0"/>
    <n v="0"/>
    <s v="Accidentes Personales"/>
    <s v="Accidentes y Enfermedades"/>
    <s v="Accidentes Personales"/>
    <x v="5"/>
    <x v="2"/>
    <n v="111550906.66666001"/>
    <n v="96397072.350359991"/>
    <n v="286204877.29896003"/>
    <n v="243390493.02682006"/>
    <n v="276418493.85822004"/>
    <n v="235015541.95325008"/>
    <n v="1845344.210459999"/>
    <n v="1877352.0200700006"/>
    <n v="376409.51678000001"/>
    <n v="337119.99243999989"/>
    <n v="33050219.12793"/>
    <n v="30897332.913919996"/>
    <n v="31.397371531329238"/>
    <n v="30.515499683359288"/>
    <n v="6506.2280499998014"/>
    <n v="1.1356985768486094"/>
    <n v="1.7530582037816833"/>
    <n v="1.8541514613447507"/>
    <n v="0.51939477239871346"/>
    <n v="0.59429538239276292"/>
    <n v="0.20243875061038497"/>
    <n v="0.20960593833753366"/>
    <n v="0.23537622304617795"/>
    <n v="0.24376402725482713"/>
    <m/>
    <m/>
    <m/>
    <n v="0"/>
    <m/>
    <n v="0"/>
    <m/>
    <n v="0"/>
    <m/>
    <n v="8.8413660398828817"/>
    <n v="26.77682403293614"/>
    <n v="24.88109900465615"/>
    <n v="41.216313826803656"/>
    <n v="6.7351321273085185"/>
    <n v="-2.3117560896002587"/>
    <n v="29.67213734199764"/>
    <n v="27.157121860781629"/>
    <s v="Resto"/>
    <n v="2024"/>
    <n v="1"/>
    <d v="2025-05-07T00:00:00"/>
    <x v="5"/>
    <x v="76"/>
  </r>
  <r>
    <n v="2025"/>
    <n v="3"/>
    <n v="41"/>
    <x v="38"/>
    <s v="Accidentes Personales"/>
    <n v="29"/>
    <s v="35135aaa6cc23891b40cb3f378c53a17a1127210ce60e125ccf03efcfdaec458"/>
    <s v="5ee0b1f3d4f170289262539d5c2c0d24e2fb46189fbbd99a0a6b6a68b9dfe06a"/>
    <x v="8"/>
    <n v="43182.112000000001"/>
    <n v="31127.84735"/>
    <n v="229971.68677999999"/>
    <n v="184804.06137000001"/>
    <n v="27895.46494999999"/>
    <n v="23454.266279999993"/>
    <n v="68971.77280999998"/>
    <n v="71159.836800000048"/>
    <n v="35327673.869999997"/>
    <n v="32941908.920000002"/>
    <n v="139.161"/>
    <n v="134.065"/>
    <n v="0"/>
    <n v="0"/>
    <n v="32814.990829999995"/>
    <n v="22487.98547"/>
    <n v="36374.73661"/>
    <n v="29629.113530000002"/>
    <n v="0"/>
    <n v="0"/>
    <n v="0"/>
    <n v="0"/>
    <n v="0"/>
    <n v="0"/>
    <s v="Accidentes Personales"/>
    <s v="Accidentes y Enfermedades"/>
    <s v="Accidentes Personales"/>
    <x v="5"/>
    <x v="2"/>
    <n v="7965231.1104300003"/>
    <n v="6566357.3494999995"/>
    <n v="286204877.29896003"/>
    <n v="243390493.02682006"/>
    <n v="276418493.85822004"/>
    <n v="235015541.95325008"/>
    <n v="1845344.210459999"/>
    <n v="1877352.0200700006"/>
    <n v="376409.51678000001"/>
    <n v="337119.99243999989"/>
    <n v="1797171.7203599999"/>
    <n v="1459585.18502"/>
    <n v="2.3400573050398958"/>
    <n v="1.6580719554577379"/>
    <n v="12054.264650000001"/>
    <n v="38.725018516257911"/>
    <n v="2.4027816324279789"/>
    <n v="2.1326502673136871"/>
    <n v="0.54213256842548574"/>
    <n v="0.47405046197143463"/>
    <n v="1.5087832327502026E-2"/>
    <n v="1.562200538656754E-2"/>
    <n v="1.2789261800201008E-2"/>
    <n v="1.324501651732975E-2"/>
    <m/>
    <m/>
    <m/>
    <n v="0"/>
    <m/>
    <n v="0"/>
    <m/>
    <n v="0"/>
    <m/>
    <n v="18.935568552775894"/>
    <n v="64.599584545563658"/>
    <n v="75.348179449357247"/>
    <n v="7.410935087038208"/>
    <n v="45.922323161301804"/>
    <n v="22.766874456672269"/>
    <n v="90.213686443515371"/>
    <n v="75.89827298488197"/>
    <s v="Medianas"/>
    <n v="2024"/>
    <n v="1"/>
    <d v="2025-05-07T00:00:00"/>
    <x v="5"/>
    <x v="8"/>
  </r>
  <r>
    <n v="2025"/>
    <n v="3"/>
    <n v="23"/>
    <x v="9"/>
    <s v="Accidentes Personales"/>
    <n v="17"/>
    <s v="4523540f1504cd17100c4835e85b7eefd49911580f8efff0599a8f283be6b9e3"/>
    <s v="5ee0b1f3d4f170289262539d5c2c0d24e2fb46189fbbd99a0a6b6a68b9dfe06a"/>
    <x v="26"/>
    <n v="10287.18944"/>
    <n v="12957.503939999999"/>
    <n v="36207.006159999997"/>
    <n v="38724.705589999998"/>
    <n v="7023.1694299999999"/>
    <n v="4119.5722200000009"/>
    <n v="23156.811439999994"/>
    <n v="22584.03092999999"/>
    <n v="35327673.869999997"/>
    <n v="32941908.920000002"/>
    <n v="139.161"/>
    <n v="134.065"/>
    <n v="0"/>
    <n v="0"/>
    <n v="1854.30781"/>
    <n v="1463.1012800000001"/>
    <n v="4908.7459600000002"/>
    <n v="5561.6123499999994"/>
    <n v="0"/>
    <n v="0"/>
    <n v="0"/>
    <n v="0"/>
    <n v="0"/>
    <n v="0"/>
    <s v="Accidentes Personales"/>
    <s v="Accidentes y Enfermedades"/>
    <s v="Accidentes Personales"/>
    <x v="5"/>
    <x v="2"/>
    <n v="7196469.1106400006"/>
    <n v="7252607.47162"/>
    <n v="286204877.29896003"/>
    <n v="243390493.02682006"/>
    <n v="276418493.85822004"/>
    <n v="235015541.95325008"/>
    <n v="1845344.210459999"/>
    <n v="1877352.0200700006"/>
    <n v="376409.51678000001"/>
    <n v="337119.99243999989"/>
    <n v="2375636.2455700003"/>
    <n v="1998106.8298900002"/>
    <n v="0.557467240078514"/>
    <n v="0.69020108117586032"/>
    <n v="-2670.3144999999986"/>
    <n v="-20.608247640633159"/>
    <n v="0.43302881319407271"/>
    <n v="0.64848904704025934"/>
    <n v="0.14294773286514023"/>
    <n v="0.17865993700477639"/>
    <n v="3.5943445608211449E-3"/>
    <n v="3.7215995559531857E-3"/>
    <n v="5.3237510548828897E-3"/>
    <n v="5.5134668253461897E-3"/>
    <m/>
    <m/>
    <m/>
    <n v="0"/>
    <m/>
    <n v="0"/>
    <m/>
    <n v="0"/>
    <m/>
    <n v="70.482978691413706"/>
    <n v="68.271022624426365"/>
    <n v="31.79294591825531"/>
    <n v="1.8658320570850047"/>
    <n v="26.738171536559641"/>
    <n v="-11.738797113394629"/>
    <n v="37.775591263231718"/>
    <n v="26.307142388304001"/>
    <s v="Resto"/>
    <n v="2024"/>
    <n v="1"/>
    <d v="2025-05-07T00:00:00"/>
    <x v="5"/>
    <x v="26"/>
  </r>
  <r>
    <n v="2025"/>
    <n v="3"/>
    <n v="128"/>
    <x v="57"/>
    <s v="Accidentes Personales"/>
    <n v="267"/>
    <s v="8acc23987b8960d83c44541f9f0eb46454cea080ea94d916f56fccf033db866f"/>
    <s v="5ee0b1f3d4f170289262539d5c2c0d24e2fb46189fbbd99a0a6b6a68b9dfe06a"/>
    <x v="44"/>
    <n v="-5.9591899999999995"/>
    <n v="18.437669999999997"/>
    <n v="90.758100000000013"/>
    <n v="215.71829"/>
    <n v="-6.32456"/>
    <n v="-36.978459999999998"/>
    <n v="6.0837499999999975"/>
    <n v="402.39081000000004"/>
    <n v="35327673.869999997"/>
    <n v="32941908.920000002"/>
    <n v="139.161"/>
    <n v="134.065"/>
    <n v="0"/>
    <n v="0"/>
    <n v="-6.32456"/>
    <n v="-36.978459999999998"/>
    <n v="-2.77346"/>
    <n v="26.10229"/>
    <n v="0"/>
    <n v="0"/>
    <n v="0"/>
    <n v="0"/>
    <n v="0"/>
    <n v="0"/>
    <s v="Accidentes Personales"/>
    <s v="Accidentes y Enfermedades"/>
    <s v="Accidentes Personales"/>
    <x v="5"/>
    <x v="2"/>
    <n v="28409.071170000003"/>
    <n v="23307.048429999999"/>
    <n v="286204877.29896003"/>
    <n v="243390493.02682006"/>
    <n v="276418493.85822004"/>
    <n v="235015541.95325008"/>
    <n v="1845344.210459999"/>
    <n v="1877352.0200700006"/>
    <n v="376409.51678000001"/>
    <n v="337119.99243999989"/>
    <n v="-5.9591899999999995"/>
    <n v="18.437669999999997"/>
    <n v="-3.2293108062015811E-4"/>
    <n v="9.8211043016389193E-4"/>
    <n v="-24.396859999999997"/>
    <n v="-132.32073250036476"/>
    <n v="100"/>
    <n v="100"/>
    <n v="-2.0976363374712891E-2"/>
    <n v="7.910770021084132E-2"/>
    <n v="-2.0821413164721259E-6"/>
    <n v="-2.1558579228264568E-6"/>
    <n v="7.575345187360414E-6"/>
    <n v="7.8452981648625038E-6"/>
    <m/>
    <m/>
    <m/>
    <n v="0"/>
    <m/>
    <n v="0"/>
    <m/>
    <n v="0"/>
    <m/>
    <n v="-82.89663766419693"/>
    <n v="106.13120239495638"/>
    <n v="-200.55928975841312"/>
    <n v="-1.680233819299663E-3"/>
    <n v="-82.89663766419693"/>
    <n v="-110.62535126228387"/>
    <n v="228.03862323595797"/>
    <n v="-141.6674935417544"/>
    <s v="Resto"/>
    <n v="2024"/>
    <n v="1"/>
    <d v="2025-05-07T00:00:00"/>
    <x v="5"/>
    <x v="44"/>
  </r>
  <r>
    <n v="2025"/>
    <n v="3"/>
    <n v="120"/>
    <x v="71"/>
    <s v="Accidentes Personales"/>
    <n v="234"/>
    <s v="114bd151f8fb0c58642d2170da4ae7d7c57977260ac2cc8905306cab6b2acabc"/>
    <s v="5ee0b1f3d4f170289262539d5c2c0d24e2fb46189fbbd99a0a6b6a68b9dfe06a"/>
    <x v="12"/>
    <n v="23406.606680000001"/>
    <n v="30792.722409999998"/>
    <n v="132078.52192000003"/>
    <n v="146692.25111000001"/>
    <n v="27383.243069999997"/>
    <n v="14696.24253"/>
    <n v="105065.47021"/>
    <n v="69372.141869999992"/>
    <n v="35327673.869999997"/>
    <n v="32941908.920000002"/>
    <n v="139.161"/>
    <n v="134.065"/>
    <n v="0.32971"/>
    <n v="120.35039"/>
    <n v="19519.302660000001"/>
    <n v="11393.581199999999"/>
    <n v="28453.864030000001"/>
    <n v="28357.132879999997"/>
    <n v="0"/>
    <n v="0"/>
    <n v="0"/>
    <n v="0"/>
    <n v="0"/>
    <n v="0"/>
    <s v="Accidentes Personales"/>
    <s v="Accidentes y Enfermedades"/>
    <s v="Accidentes Personales"/>
    <x v="5"/>
    <x v="2"/>
    <n v="1246423.7302300001"/>
    <n v="1287243.6983399999"/>
    <n v="286204877.29896003"/>
    <n v="243390493.02682006"/>
    <n v="276418493.85822004"/>
    <n v="235015541.95325008"/>
    <n v="1845344.210459999"/>
    <n v="1877352.0200700006"/>
    <n v="376409.51678000001"/>
    <n v="337119.99243999989"/>
    <n v="26670.18806"/>
    <n v="30905.720710000001"/>
    <n v="1.2684141282327652"/>
    <n v="1.6402210177317644"/>
    <n v="-7386.1157299999977"/>
    <n v="-23.986562901633345"/>
    <n v="87.763185723858001"/>
    <n v="99.63437739873369"/>
    <n v="1.8779012395472305"/>
    <n v="2.3921439623056298"/>
    <n v="8.178269672025975E-3"/>
    <n v="8.4678149979377521E-3"/>
    <n v="1.2651571565947253E-2"/>
    <n v="1.3102419590669186E-2"/>
    <m/>
    <m/>
    <m/>
    <n v="0"/>
    <m/>
    <n v="0"/>
    <m/>
    <n v="0"/>
    <m/>
    <n v="86.328192489349178"/>
    <n v="116.98937588163034"/>
    <n v="47.726350188599646"/>
    <n v="7.2748540749581192"/>
    <n v="71.31841444198426"/>
    <n v="0.3411175255599419"/>
    <n v="68.599831078900394"/>
    <n v="40.178889904754008"/>
    <s v="Medianas"/>
    <n v="2024"/>
    <n v="1"/>
    <d v="2025-05-07T00:00:00"/>
    <x v="5"/>
    <x v="12"/>
  </r>
  <r>
    <n v="2025"/>
    <n v="3"/>
    <n v="43"/>
    <x v="26"/>
    <s v="Accidentes Personales"/>
    <n v="31"/>
    <s v="eb1e33e8a81b697b75855af6bfcdbcbf7cbbde9f94962ceaec1ed8af21f5a50f"/>
    <s v="5ee0b1f3d4f170289262539d5c2c0d24e2fb46189fbbd99a0a6b6a68b9dfe06a"/>
    <x v="10"/>
    <n v="43118.7215"/>
    <n v="52390.653270000003"/>
    <n v="167809.32594999997"/>
    <n v="220544.48950000003"/>
    <n v="17555.599290000002"/>
    <n v="10643.84187"/>
    <n v="81588.344089999999"/>
    <n v="64952.481309999996"/>
    <n v="35327673.869999997"/>
    <n v="32941908.920000002"/>
    <n v="139.161"/>
    <n v="134.065"/>
    <n v="3255.1399900000001"/>
    <n v="3060.8278300000002"/>
    <n v="17555.599289999998"/>
    <n v="10643.841869999998"/>
    <n v="45666.40969"/>
    <n v="77854.023889999997"/>
    <n v="0"/>
    <n v="0"/>
    <n v="0"/>
    <n v="0"/>
    <n v="0"/>
    <n v="0"/>
    <s v="Accidentes Personales"/>
    <s v="Accidentes y Enfermedades"/>
    <s v="Accidentes Personales"/>
    <x v="5"/>
    <x v="2"/>
    <n v="33699803.03413"/>
    <n v="29454782.112069998"/>
    <n v="286204877.29896003"/>
    <n v="243390493.02682006"/>
    <n v="276418493.85822004"/>
    <n v="235015541.95325008"/>
    <n v="1845344.210459999"/>
    <n v="1877352.0200700006"/>
    <n v="376409.51678000001"/>
    <n v="337119.99243999989"/>
    <n v="13564625.407979999"/>
    <n v="12989393.407099999"/>
    <n v="2.3366221464586037"/>
    <n v="2.790667531177585"/>
    <n v="-9271.9317700000029"/>
    <n v="-17.697683062313153"/>
    <n v="0.31787624208651927"/>
    <n v="0.40333410212491744"/>
    <n v="0.12794947631097678"/>
    <n v="0.17786807273149485"/>
    <n v="1.5065683683286649E-2"/>
    <n v="1.5599072586697604E-2"/>
    <n v="2.1525349087577916E-2"/>
    <n v="2.2292420677617011E-2"/>
    <m/>
    <m/>
    <m/>
    <n v="0"/>
    <m/>
    <n v="0"/>
    <m/>
    <n v="0"/>
    <m/>
    <n v="64.936678921179819"/>
    <n v="40.714563603190328"/>
    <n v="20.316299197771006"/>
    <n v="4.6639626543397732"/>
    <n v="64.936678921179805"/>
    <n v="-41.343546025929115"/>
    <n v="38.443134481501204"/>
    <n v="13.671537241336029"/>
    <s v="Medianas"/>
    <n v="2024"/>
    <n v="1"/>
    <d v="2025-05-07T00:00:00"/>
    <x v="5"/>
    <x v="10"/>
  </r>
  <r>
    <n v="2025"/>
    <n v="3"/>
    <n v="79"/>
    <x v="11"/>
    <s v="Accidentes Personales"/>
    <n v="51"/>
    <s v="031b4af5197ec30a926f48cf40e11a7dbc470048a21e4003b7a3c07c5dab1baa"/>
    <s v="5ee0b1f3d4f170289262539d5c2c0d24e2fb46189fbbd99a0a6b6a68b9dfe06a"/>
    <x v="19"/>
    <n v="161330.76297000001"/>
    <n v="187520.88711000001"/>
    <n v="556938.86161999998"/>
    <n v="606059.65885000001"/>
    <n v="7929.5875399999995"/>
    <n v="-3199.4510299999993"/>
    <n v="12498.709739999998"/>
    <n v="17725.088"/>
    <n v="35327673.869999997"/>
    <n v="32941908.920000002"/>
    <n v="139.161"/>
    <n v="134.065"/>
    <n v="0"/>
    <n v="0"/>
    <n v="7929.5875400000004"/>
    <n v="-3199.4510299999997"/>
    <n v="153956.43533000001"/>
    <n v="181873.12309000001"/>
    <n v="0"/>
    <n v="0"/>
    <n v="0"/>
    <n v="0"/>
    <n v="0"/>
    <n v="0"/>
    <s v="Accidentes Personales"/>
    <s v="Accidentes y Enfermedades"/>
    <s v="Accidentes Personales"/>
    <x v="5"/>
    <x v="2"/>
    <n v="25064503.866439998"/>
    <n v="22979281.170580003"/>
    <n v="286204877.29896003"/>
    <n v="243390493.02682006"/>
    <n v="276418493.85822004"/>
    <n v="235015541.95325008"/>
    <n v="1845344.210459999"/>
    <n v="1877352.0200700006"/>
    <n v="376409.51678000001"/>
    <n v="337119.99243999989"/>
    <n v="161330.76297000001"/>
    <n v="187520.88711000001"/>
    <n v="8.7425837442969083"/>
    <n v="9.9885841922714071"/>
    <n v="-26190.12414"/>
    <n v="-13.966510367795371"/>
    <n v="100"/>
    <n v="100"/>
    <n v="0.64366230358947218"/>
    <n v="0.81604331187730939"/>
    <n v="5.6368977528457452E-2"/>
    <n v="5.8364677673393817E-2"/>
    <n v="7.7045280108511235E-2"/>
    <n v="7.9790845129426455E-2"/>
    <m/>
    <m/>
    <m/>
    <n v="0"/>
    <m/>
    <n v="0"/>
    <m/>
    <n v="0"/>
    <m/>
    <n v="-347.84212871668802"/>
    <n v="4.9151119067567617"/>
    <n v="-1.7061838173382768"/>
    <n v="2.106638431417398"/>
    <n v="-347.84212871668802"/>
    <n v="-15.349539990131145"/>
    <n v="5.1505398413539645"/>
    <n v="-1.7591664868572967"/>
    <s v="Grandes"/>
    <n v="2024"/>
    <n v="1"/>
    <d v="2025-05-07T00:00:00"/>
    <x v="5"/>
    <x v="19"/>
  </r>
  <r>
    <n v="2025"/>
    <n v="3"/>
    <n v="39"/>
    <x v="20"/>
    <s v="Accidentes Personales"/>
    <n v="27"/>
    <s v="670671cd97404156226e507973f2ab8330d3022ca96e0c93bdbdb320c41adcaf"/>
    <s v="5ee0b1f3d4f170289262539d5c2c0d24e2fb46189fbbd99a0a6b6a68b9dfe06a"/>
    <x v="13"/>
    <n v="350569.06947000005"/>
    <n v="330984.83522000001"/>
    <n v="1360434.9842699999"/>
    <n v="978931.66666999995"/>
    <n v="52468.224629999982"/>
    <n v="44493.983809999976"/>
    <n v="163576.99238999991"/>
    <n v="125314.30022000003"/>
    <n v="35327673.869999997"/>
    <n v="32941908.920000002"/>
    <n v="139.161"/>
    <n v="134.065"/>
    <n v="336.11069999999927"/>
    <n v="-3360.53856"/>
    <n v="26940.71903"/>
    <n v="19606.925429999999"/>
    <n v="165819.21325"/>
    <n v="129909.70194"/>
    <n v="0"/>
    <n v="0"/>
    <n v="0"/>
    <n v="0"/>
    <n v="0"/>
    <n v="0"/>
    <s v="Accidentes Personales"/>
    <s v="Accidentes y Enfermedades"/>
    <s v="Accidentes Personales"/>
    <x v="5"/>
    <x v="2"/>
    <n v="9815016.0217700005"/>
    <n v="7956382.9574300004"/>
    <n v="286204877.29896003"/>
    <n v="243390493.02682006"/>
    <n v="276418493.85822004"/>
    <n v="235015541.95325008"/>
    <n v="1845344.210459999"/>
    <n v="1877352.0200700006"/>
    <n v="376409.51678000001"/>
    <n v="337119.99243999989"/>
    <n v="481480.60433"/>
    <n v="387936.33411"/>
    <n v="18.997489329246157"/>
    <n v="17.630408771587685"/>
    <n v="19584.234250000038"/>
    <n v="5.9169581702988694"/>
    <n v="72.810631688441802"/>
    <n v="85.319369730948864"/>
    <n v="3.5717625798310193"/>
    <n v="4.1599912547059175"/>
    <n v="0.1224888523139343"/>
    <n v="0.12682547559564272"/>
    <n v="0.13598922090335205"/>
    <n v="0.14083529645279391"/>
    <m/>
    <m/>
    <m/>
    <n v="0"/>
    <m/>
    <n v="0"/>
    <m/>
    <n v="0"/>
    <m/>
    <n v="17.922065270783417"/>
    <n v="14.966586957977466"/>
    <n v="13.442907068665422"/>
    <n v="13.939133388241636"/>
    <n v="37.404097986616371"/>
    <n v="27.641901084943711"/>
    <n v="16.247043091069543"/>
    <n v="15.092733750598272"/>
    <s v="Grandes"/>
    <n v="2024"/>
    <n v="1"/>
    <d v="2025-05-07T00:00:00"/>
    <x v="5"/>
    <x v="13"/>
  </r>
  <r>
    <n v="2025"/>
    <n v="3"/>
    <n v="10"/>
    <x v="62"/>
    <s v="Accidentes Personales"/>
    <n v="10"/>
    <s v="4a44dc15364204a80fe80e9039455cc1608281820fe2b24f1e5233ade6af1dd5"/>
    <s v="5ee0b1f3d4f170289262539d5c2c0d24e2fb46189fbbd99a0a6b6a68b9dfe06a"/>
    <x v="29"/>
    <n v="15371.84224"/>
    <n v="19681.988600000001"/>
    <n v="175888.69451999999"/>
    <n v="134588.31443000003"/>
    <n v="25822.443500000001"/>
    <n v="15499.722019999999"/>
    <n v="81260.233030000018"/>
    <n v="88288.102939999997"/>
    <n v="35327673.869999997"/>
    <n v="32941908.920000002"/>
    <n v="139.161"/>
    <n v="134.065"/>
    <n v="0"/>
    <n v="0"/>
    <n v="25822.443500000001"/>
    <n v="15499.722019999999"/>
    <n v="31060.897359999999"/>
    <n v="24139.385280000002"/>
    <n v="0"/>
    <n v="0"/>
    <n v="0"/>
    <n v="0"/>
    <n v="0"/>
    <n v="0"/>
    <s v="Accidentes Personales"/>
    <s v="Accidentes y Enfermedades"/>
    <s v="Accidentes Personales"/>
    <x v="5"/>
    <x v="2"/>
    <n v="1657972.1827799999"/>
    <n v="1600535.0540100001"/>
    <n v="286204877.29896003"/>
    <n v="243390493.02682006"/>
    <n v="276418493.85822004"/>
    <n v="235015541.95325008"/>
    <n v="1845344.210459999"/>
    <n v="1877352.0200700006"/>
    <n v="376409.51678000001"/>
    <n v="337119.99243999989"/>
    <n v="223431.65661000001"/>
    <n v="170060.56052"/>
    <n v="0.83300677200857709"/>
    <n v="1.0483909458422254"/>
    <n v="-4310.1463600000006"/>
    <n v="-21.898937386845152"/>
    <n v="6.8798855422853329"/>
    <n v="11.573517422156971"/>
    <n v="0.92714717409946579"/>
    <n v="1.2297130606848319"/>
    <n v="5.3709225311150402E-3"/>
    <n v="5.5610758981577014E-3"/>
    <n v="8.0865889029737778E-3"/>
    <n v="8.3747604249574236E-3"/>
    <m/>
    <m/>
    <m/>
    <n v="0"/>
    <m/>
    <n v="0"/>
    <m/>
    <n v="0"/>
    <m/>
    <n v="66.599397503259254"/>
    <n v="167.98535332873675"/>
    <n v="78.750792590134907"/>
    <n v="6.860199423462622"/>
    <n v="66.599397503259254"/>
    <n v="28.673108282233748"/>
    <n v="83.134892082203521"/>
    <n v="64.209265647049634"/>
    <s v="Resto"/>
    <n v="2024"/>
    <n v="1"/>
    <d v="2025-05-07T00:00:00"/>
    <x v="5"/>
    <x v="29"/>
  </r>
  <r>
    <n v="2025"/>
    <n v="3"/>
    <n v="5.0999999999999996"/>
    <x v="68"/>
    <s v="Accidentes Personales"/>
    <n v="5.0999999999999996"/>
    <m/>
    <m/>
    <x v="75"/>
    <n v="1159805.7889200002"/>
    <n v="1211422.0347699998"/>
    <n v="3978442.4071300002"/>
    <n v="3544311.4969299994"/>
    <n v="142865.81565999999"/>
    <n v="124980.51053999997"/>
    <n v="575633.17293999996"/>
    <n v="404369.95977000002"/>
    <n v="0"/>
    <n v="0"/>
    <n v="0"/>
    <n v="0"/>
    <n v="336.11069999999927"/>
    <n v="-3360.53856"/>
    <n v="72461.272850000008"/>
    <n v="76653.505120000016"/>
    <n v="729571.06683999998"/>
    <n v="708482.53554999991"/>
    <n v="0"/>
    <n v="0"/>
    <n v="0"/>
    <n v="0"/>
    <n v="0"/>
    <n v="0"/>
    <s v="Accidentes Personales"/>
    <s v="Accidentes y Enfermedades"/>
    <s v="Accidentes Personales"/>
    <x v="5"/>
    <x v="2"/>
    <n v="55085322.078649998"/>
    <n v="49112117.078090005"/>
    <n v="286204877.29896003"/>
    <n v="243390493.02682006"/>
    <n v="276418493.85822004"/>
    <n v="235015541.95325008"/>
    <n v="1845344.210459999"/>
    <n v="1877352.0200700006"/>
    <n v="376409.51678000001"/>
    <n v="337119.99243999989"/>
    <n v="1383182.46588"/>
    <n v="1354715.11256"/>
    <n v="62.850376766884544"/>
    <n v="64.528230284953679"/>
    <n v="-51616.245849999599"/>
    <n v="-4.2607980017302154"/>
    <n v="83.850527137944567"/>
    <n v="89.422641228293386"/>
    <n v="2.1054715578571854"/>
    <n v="2.46664592537071"/>
    <n v="0.40523620696669888"/>
    <n v="0.41958328212108892"/>
    <n v="0.49772775415533954"/>
    <n v="0.51546464744488218"/>
    <m/>
    <m/>
    <m/>
    <n v="0"/>
    <m/>
    <n v="0"/>
    <m/>
    <n v="0"/>
    <m/>
    <n v="14.310475323491211"/>
    <n v="12.318080925689744"/>
    <n v="10.316843094547865"/>
    <n v="37.95488936681182"/>
    <n v="-5.4690679355590133"/>
    <n v="2.976577435833172"/>
    <n v="9.9320376236755656"/>
    <n v="10.819392331314614"/>
    <m/>
    <n v="2024"/>
    <n v="1"/>
    <d v="2025-05-07T00:00:00"/>
    <x v="5"/>
    <x v="75"/>
  </r>
  <r>
    <n v="2025"/>
    <n v="3"/>
    <n v="18"/>
    <x v="77"/>
    <s v="Accidentes Personales"/>
    <n v="5"/>
    <s v="ef2d127de37b942baad06145e54b0c619a1f22327b2ebbcfbec78f5564afe39d"/>
    <s v="5ee0b1f3d4f170289262539d5c2c0d24e2fb46189fbbd99a0a6b6a68b9dfe06a"/>
    <x v="11"/>
    <n v="159300.05145"/>
    <n v="154752.59688"/>
    <n v="695482.56656000006"/>
    <n v="689797.77944999991"/>
    <n v="-2660.95489"/>
    <n v="6374.650169999999"/>
    <n v="9897.185190000002"/>
    <n v="43302.943999999989"/>
    <n v="35327673.869999997"/>
    <n v="32941908.920000002"/>
    <n v="139.161"/>
    <n v="134.065"/>
    <n v="0"/>
    <n v="0"/>
    <n v="214.95508999999998"/>
    <n v="3888.7401199999999"/>
    <n v="164436.05366999999"/>
    <n v="157690.54798"/>
    <n v="0"/>
    <n v="0"/>
    <n v="0"/>
    <n v="0"/>
    <n v="0"/>
    <n v="0"/>
    <s v="Accidentes Personales"/>
    <s v="Accidentes y Enfermedades"/>
    <s v="Accidentes Personales"/>
    <x v="5"/>
    <x v="2"/>
    <n v="5268679.1510399999"/>
    <n v="4323802.96117"/>
    <n v="286204877.29896003"/>
    <n v="243390493.02682006"/>
    <n v="276418493.85822004"/>
    <n v="235015541.95325008"/>
    <n v="1845344.210459999"/>
    <n v="1877352.0200700006"/>
    <n v="376409.51678000001"/>
    <n v="337119.99243999989"/>
    <n v="232911.57709000001"/>
    <n v="225531.79812999998"/>
    <n v="8.6325386097095897"/>
    <n v="8.2431315611352289"/>
    <n v="4547.4545700000017"/>
    <n v="2.9385319934412735"/>
    <n v="68.395076552353785"/>
    <n v="68.61675300916913"/>
    <n v="3.0235291784384954"/>
    <n v="3.5790853160923111"/>
    <n v="5.5659446810754555E-2"/>
    <n v="5.7630026568232379E-2"/>
    <n v="6.3582022023739138E-2"/>
    <n v="6.5847813975972613E-2"/>
    <m/>
    <m/>
    <m/>
    <n v="0"/>
    <m/>
    <n v="0"/>
    <m/>
    <n v="0"/>
    <m/>
    <n v="-141.74275950895043"/>
    <n v="-1.6704042878700527"/>
    <n v="4.1192524704080427"/>
    <n v="-0.70693082171863575"/>
    <n v="-94.47237194137827"/>
    <n v="4.2776854899733818"/>
    <n v="0.13072260322628795"/>
    <n v="2.4660578391123429"/>
    <s v="Grandes"/>
    <n v="2024"/>
    <n v="1"/>
    <d v="2025-05-07T00:00:00"/>
    <x v="5"/>
    <x v="11"/>
  </r>
  <r>
    <n v="2025"/>
    <n v="3"/>
    <n v="715"/>
    <x v="43"/>
    <s v="Accidentes Personales"/>
    <n v="251"/>
    <s v="c75d3f1f5bcd6914d0331ce5ec17c0db8f2070a2d4285f8e3ff11c6ca19168ff"/>
    <s v="5ee0b1f3d4f170289262539d5c2c0d24e2fb46189fbbd99a0a6b6a68b9dfe06a"/>
    <x v="2"/>
    <n v="8.9820200000000003"/>
    <n v="21.44473"/>
    <n v="24.053719999999998"/>
    <n v="53.48095"/>
    <n v="-1.5769999999999992E-2"/>
    <n v="-1.1668799999999999"/>
    <n v="-1.3675199999999998"/>
    <n v="-4.5410099999999991"/>
    <n v="35327673.869999997"/>
    <n v="32941908.920000002"/>
    <n v="139.161"/>
    <n v="134.065"/>
    <n v="0"/>
    <n v="0"/>
    <n v="-1.5769999999999999E-2"/>
    <n v="-1.1668800000000001"/>
    <n v="6.52142"/>
    <n v="15.32877"/>
    <n v="0"/>
    <n v="0"/>
    <n v="0"/>
    <n v="0"/>
    <n v="0"/>
    <n v="0"/>
    <s v="Accidentes Personales"/>
    <s v="Accidentes y Enfermedades"/>
    <s v="Accidentes Personales"/>
    <x v="5"/>
    <x v="2"/>
    <n v="17150.0059"/>
    <n v="48021.339369999994"/>
    <n v="286204877.29896003"/>
    <n v="243390493.02682006"/>
    <n v="276418493.85822004"/>
    <n v="235015541.95325008"/>
    <n v="1845344.210459999"/>
    <n v="1877352.0200700006"/>
    <n v="376409.51678000001"/>
    <n v="337119.99243999989"/>
    <n v="17150.0059"/>
    <n v="48021.339369999994"/>
    <n v="4.8673954425884603E-4"/>
    <n v="1.1422860375008622E-3"/>
    <n v="-12.46271"/>
    <n v="-58.11549037922137"/>
    <n v="5.2373276443012769E-2"/>
    <n v="4.4656667809221923E-2"/>
    <n v="5.2373276443012769E-2"/>
    <n v="4.4656667809221923E-2"/>
    <n v="3.1383182861058246E-6"/>
    <n v="3.2494280229336018E-6"/>
    <n v="8.810833049932205E-6"/>
    <n v="9.1248135428702159E-6"/>
    <m/>
    <m/>
    <m/>
    <n v="0"/>
    <m/>
    <n v="0"/>
    <m/>
    <n v="0"/>
    <m/>
    <n v="-98.648532839709318"/>
    <n v="-0.17557297801608091"/>
    <n v="-5.4413368692447976"/>
    <n v="-4.1895858890350753E-6"/>
    <n v="-98.648532839709318"/>
    <n v="-57.456338636433323"/>
    <n v="-0.24181849965191632"/>
    <n v="-7.6123524588078499"/>
    <s v="Resto"/>
    <n v="2024"/>
    <n v="1"/>
    <d v="2025-05-07T00:00:00"/>
    <x v="5"/>
    <x v="2"/>
  </r>
  <r>
    <n v="2025"/>
    <n v="3"/>
    <n v="77"/>
    <x v="33"/>
    <s v="Accidentes Personales"/>
    <n v="49"/>
    <s v="0e17daca5f3e175f448bacace3bc0da47d0655a74c8dd0dc497a3afbdad95f1f"/>
    <s v="5ee0b1f3d4f170289262539d5c2c0d24e2fb46189fbbd99a0a6b6a68b9dfe06a"/>
    <x v="3"/>
    <n v="140152.43325"/>
    <n v="127230.81015"/>
    <n v="339870.00065000006"/>
    <n v="307434.99708"/>
    <n v="6436.45615"/>
    <n v="5692.1935899999999"/>
    <n v="32918.573900000003"/>
    <n v="27309.577260000002"/>
    <n v="35327673.869999997"/>
    <n v="32941908.920000002"/>
    <n v="139.161"/>
    <n v="134.065"/>
    <n v="0"/>
    <n v="0"/>
    <n v="6422.33115"/>
    <n v="5616.7685899999997"/>
    <n v="127763.65823999999"/>
    <n v="113050.39903"/>
    <n v="0"/>
    <n v="0"/>
    <n v="0"/>
    <n v="0"/>
    <n v="0"/>
    <n v="0"/>
    <s v="Accidentes Personales"/>
    <s v="Accidentes y Enfermedades"/>
    <s v="Accidentes Personales"/>
    <x v="5"/>
    <x v="2"/>
    <n v="3770209.43444"/>
    <n v="2712146.0854199999"/>
    <n v="286204877.29896003"/>
    <n v="243390493.02682006"/>
    <n v="276418493.85822004"/>
    <n v="235015541.95325008"/>
    <n v="1845344.210459999"/>
    <n v="1877352.0200700006"/>
    <n v="376409.51678000001"/>
    <n v="337119.99243999989"/>
    <n v="167500.76344000001"/>
    <n v="154674.75803999999"/>
    <n v="7.5949209071983077"/>
    <n v="6.7771418886723209"/>
    <n v="12921.623099999997"/>
    <n v="10.156048746970892"/>
    <n v="83.672713109874039"/>
    <n v="82.256996398272832"/>
    <n v="3.7173646633457444"/>
    <n v="4.6911488593468293"/>
    <n v="4.8969267949826541E-2"/>
    <n v="5.0702987088080541E-2"/>
    <n v="5.2274354913270989E-2"/>
    <n v="5.4137189860962089E-2"/>
    <m/>
    <m/>
    <m/>
    <n v="0"/>
    <m/>
    <n v="0"/>
    <m/>
    <n v="0"/>
    <m/>
    <n v="13.075144902090386"/>
    <n v="4.5924683580190351"/>
    <n v="4.4739112981274998"/>
    <n v="1.7099610565271424"/>
    <n v="14.342099858523817"/>
    <n v="13.014778661767966"/>
    <n v="5.0267276614261105"/>
    <n v="4.9683757317030679"/>
    <s v="Medianas"/>
    <n v="2024"/>
    <n v="1"/>
    <d v="2025-05-07T00:00:00"/>
    <x v="5"/>
    <x v="3"/>
  </r>
  <r>
    <n v="2025"/>
    <n v="3"/>
    <n v="61"/>
    <x v="46"/>
    <s v="Accidentes Persona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271.7462300000002"/>
    <n v="5970.8967699999994"/>
    <n v="6678.2235499999997"/>
    <n v="10620.064900000001"/>
    <n v="0"/>
    <n v="0"/>
    <n v="0"/>
    <n v="0"/>
    <n v="0"/>
    <n v="0"/>
    <s v="Accidentes Personales"/>
    <s v="Accidentes y Enfermedades"/>
    <s v="Accidentes Personales"/>
    <x v="5"/>
    <x v="2"/>
    <n v="0"/>
    <n v="0"/>
    <n v="286204877.29896003"/>
    <n v="243390493.02682006"/>
    <n v="276418493.85822004"/>
    <n v="235015541.95325008"/>
    <n v="1845344.210459999"/>
    <n v="1877352.0200700006"/>
    <n v="376409.51678000001"/>
    <n v="337119.9924399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1.953014471559854"/>
    <n v="-37.116923362681156"/>
    <n v="34.017223487524618"/>
    <n v="56.222789843779566"/>
    <m/>
    <n v="2024"/>
    <n v="1"/>
    <d v="2025-05-07T00:00:00"/>
    <x v="5"/>
    <x v="69"/>
  </r>
  <r>
    <n v="2025"/>
    <n v="3"/>
    <n v="27"/>
    <x v="32"/>
    <s v="Accidentes Personales"/>
    <n v="21"/>
    <s v="6f4b6612125fb3a0daecd2799dfd6c9c299424fd920f9b308110a2c1fbd8f443"/>
    <s v="5ee0b1f3d4f170289262539d5c2c0d24e2fb46189fbbd99a0a6b6a68b9dfe06a"/>
    <x v="45"/>
    <n v="1504.52233"/>
    <n v="1373.5588799999998"/>
    <n v="33801.259640000004"/>
    <n v="34749.353789999994"/>
    <n v="2239.5325299999995"/>
    <n v="4192.122010000001"/>
    <n v="19756.035569999996"/>
    <n v="22625.256860000001"/>
    <n v="35327673.869999997"/>
    <n v="32941908.920000002"/>
    <n v="139.161"/>
    <n v="134.065"/>
    <n v="0"/>
    <n v="0"/>
    <n v="2239.53253"/>
    <n v="4192.12201"/>
    <n v="3684.7551899999999"/>
    <n v="3896.4863700000001"/>
    <n v="0"/>
    <n v="0"/>
    <n v="0"/>
    <n v="0"/>
    <n v="0"/>
    <n v="0"/>
    <s v="Accidentes Personales"/>
    <s v="Accidentes y Enfermedades"/>
    <s v="Accidentes Personales"/>
    <x v="5"/>
    <x v="2"/>
    <n v="3901951.9240700002"/>
    <n v="3037839.4733099998"/>
    <n v="286204877.29896003"/>
    <n v="243390493.02682006"/>
    <n v="276418493.85822004"/>
    <n v="235015541.95325008"/>
    <n v="1845344.210459999"/>
    <n v="1877352.0200700006"/>
    <n v="376409.51678000001"/>
    <n v="337119.99243999989"/>
    <n v="36237.065090000004"/>
    <n v="21351.361209999999"/>
    <n v="8.1530715054236924E-2"/>
    <n v="7.3164695023407722E-2"/>
    <n v="130.96345000000019"/>
    <n v="9.5346076463791896"/>
    <n v="4.1518879254247025"/>
    <n v="6.4331208979626453"/>
    <n v="3.8558197519529692E-2"/>
    <n v="4.5214992170188102E-2"/>
    <n v="5.2568018553660989E-4"/>
    <n v="5.4429148679599427E-4"/>
    <n v="5.643436861145774E-4"/>
    <n v="5.8445448696036958E-4"/>
    <m/>
    <m/>
    <m/>
    <n v="0"/>
    <m/>
    <n v="0"/>
    <m/>
    <n v="0"/>
    <m/>
    <n v="-46.577591857828601"/>
    <n v="148.85339255815495"/>
    <n v="305.20147851251937"/>
    <n v="0.59497234532168819"/>
    <n v="-46.57759185782858"/>
    <n v="-5.4339001832566458"/>
    <n v="60.778326225791957"/>
    <n v="107.5872366005479"/>
    <s v="Resto"/>
    <n v="2024"/>
    <n v="1"/>
    <d v="2025-05-07T00:00:00"/>
    <x v="5"/>
    <x v="45"/>
  </r>
  <r>
    <n v="2025"/>
    <n v="3"/>
    <n v="119"/>
    <x v="45"/>
    <s v="Accidentes Personales"/>
    <n v="217"/>
    <s v="16badfc6202cb3f8889e0f2779b19218af4cbb736e56acadce8148aba9a7a9f8"/>
    <s v="5ee0b1f3d4f170289262539d5c2c0d24e2fb46189fbbd99a0a6b6a68b9dfe06a"/>
    <x v="17"/>
    <n v="13061.1034"/>
    <n v="19281.774440000001"/>
    <n v="57635.277509999993"/>
    <n v="65276.182410000001"/>
    <n v="8445.0986499999999"/>
    <n v="6780.3229000000001"/>
    <n v="46123.148759999996"/>
    <n v="41543.970119999998"/>
    <n v="35327673.869999997"/>
    <n v="32941908.920000002"/>
    <n v="139.161"/>
    <n v="134.065"/>
    <n v="0"/>
    <n v="0"/>
    <n v="6149.9108799999995"/>
    <n v="2726.0722599999999"/>
    <n v="10966.02248"/>
    <n v="16630.367969999999"/>
    <n v="0"/>
    <n v="0"/>
    <n v="0"/>
    <n v="0"/>
    <n v="0"/>
    <n v="0"/>
    <s v="Accidentes Personales"/>
    <s v="Accidentes y Enfermedades"/>
    <s v="Accidentes Personales"/>
    <x v="5"/>
    <x v="2"/>
    <n v="490022.74757999997"/>
    <n v="531338.51546000002"/>
    <n v="286204877.29896003"/>
    <n v="243390493.02682006"/>
    <n v="276418493.85822004"/>
    <n v="235015541.95325008"/>
    <n v="1845344.210459999"/>
    <n v="1877352.0200700006"/>
    <n v="376409.51678000001"/>
    <n v="337119.99243999989"/>
    <n v="158595.98347000001"/>
    <n v="152483.86077999999"/>
    <n v="0.70778683597160374"/>
    <n v="1.0270729321867429"/>
    <n v="-6220.6710400000011"/>
    <n v="-32.261922051609695"/>
    <n v="8.2354566075569213"/>
    <n v="12.645124763609756"/>
    <n v="2.6654075682206315"/>
    <n v="3.6289058441974662"/>
    <n v="4.5635502522749843E-3"/>
    <n v="4.7251192268992215E-3"/>
    <n v="7.9221559561388748E-3"/>
    <n v="8.2044677895539275E-3"/>
    <m/>
    <m/>
    <m/>
    <n v="0"/>
    <m/>
    <n v="0"/>
    <m/>
    <n v="0"/>
    <m/>
    <n v="24.553045253936201"/>
    <n v="64.658385982917792"/>
    <n v="35.164413529982149"/>
    <n v="2.2435932869720467"/>
    <n v="125.59603317338328"/>
    <n v="-34.06025350862997"/>
    <n v="56.081508962947154"/>
    <n v="16.392134346742299"/>
    <s v="Resto"/>
    <n v="2024"/>
    <n v="1"/>
    <d v="2025-05-07T00:00:00"/>
    <x v="5"/>
    <x v="17"/>
  </r>
  <r>
    <n v="2025"/>
    <n v="3"/>
    <n v="8"/>
    <x v="23"/>
    <s v="Accidentes Personales"/>
    <n v="8"/>
    <s v="2c624232cdd221771294dfbb310aca000a0df6ac8b66b696d90ef06fdefb64a3"/>
    <s v="5ee0b1f3d4f170289262539d5c2c0d24e2fb46189fbbd99a0a6b6a68b9dfe06a"/>
    <x v="27"/>
    <n v="14173.04189"/>
    <n v="7192.6619900000005"/>
    <n v="63866.46761"/>
    <n v="82015.519520000002"/>
    <n v="7955.766660000003"/>
    <n v="9150.2456300000013"/>
    <n v="30391.116689999999"/>
    <n v="41293.76587000001"/>
    <n v="35327673.869999997"/>
    <n v="32941908.920000002"/>
    <n v="139.161"/>
    <n v="134.065"/>
    <n v="0"/>
    <n v="0"/>
    <n v="7955.7666600000002"/>
    <n v="9504.2151799999992"/>
    <n v="15560.476970000002"/>
    <n v="13532.822789999998"/>
    <n v="0"/>
    <n v="0"/>
    <n v="0"/>
    <n v="0"/>
    <n v="0"/>
    <n v="0"/>
    <s v="Accidentes Personales"/>
    <s v="Accidentes y Enfermedades"/>
    <s v="Accidentes Personales"/>
    <x v="5"/>
    <x v="2"/>
    <n v="1201622.1432"/>
    <n v="689489.74687000003"/>
    <n v="286204877.29896003"/>
    <n v="243390493.02682006"/>
    <n v="276418493.85822004"/>
    <n v="235015541.95325008"/>
    <n v="1845344.210459999"/>
    <n v="1877352.0200700006"/>
    <n v="376409.51678000001"/>
    <n v="337119.99243999989"/>
    <n v="14173.04189"/>
    <n v="7192.6619900000005"/>
    <n v="0.76804326313013493"/>
    <n v="0.38312803955284896"/>
    <n v="6980.3798999999999"/>
    <n v="97.048629696555494"/>
    <n v="100"/>
    <n v="100"/>
    <n v="1.1794924028493885"/>
    <n v="1.0431862145378854"/>
    <n v="4.9520616223445125E-3"/>
    <n v="5.1273855421806926E-3"/>
    <n v="2.9551943054765971E-3"/>
    <n v="3.0605048203283442E-3"/>
    <m/>
    <m/>
    <m/>
    <n v="0"/>
    <m/>
    <n v="0"/>
    <m/>
    <n v="0"/>
    <m/>
    <n v="-13.054064538811705"/>
    <n v="56.133092117742997"/>
    <n v="127.21639975188101"/>
    <n v="2.1135933884078462"/>
    <n v="-16.292229191721642"/>
    <n v="14.983231595246526"/>
    <n v="51.128038525672515"/>
    <n v="70.230840435027972"/>
    <s v="Resto"/>
    <n v="2024"/>
    <n v="1"/>
    <d v="2025-05-07T00:00:00"/>
    <x v="5"/>
    <x v="27"/>
  </r>
  <r>
    <n v="2025"/>
    <n v="3"/>
    <n v="50"/>
    <x v="15"/>
    <s v="Accidentes Personales"/>
    <n v="38"/>
    <s v="aea92132c4cbeb263e6ac2bf6c183b5d81737f179f21efdc5863739672f0f470"/>
    <s v="5ee0b1f3d4f170289262539d5c2c0d24e2fb46189fbbd99a0a6b6a68b9dfe06a"/>
    <x v="25"/>
    <n v="228699.77000999998"/>
    <n v="211045.21218999999"/>
    <n v="1045815.8856500001"/>
    <n v="880711.19571"/>
    <n v="33664.904050000005"/>
    <n v="40363.466029999996"/>
    <n v="135912.79475999999"/>
    <n v="29557.893649999998"/>
    <n v="35327673.869999997"/>
    <n v="32941908.920000002"/>
    <n v="139.161"/>
    <n v="134.065"/>
    <n v="0"/>
    <n v="0"/>
    <n v="33664.904049999997"/>
    <n v="40364.966030000003"/>
    <n v="224370.34187"/>
    <n v="198491.08491000001"/>
    <n v="0"/>
    <n v="0"/>
    <n v="0"/>
    <n v="0"/>
    <n v="0"/>
    <n v="0"/>
    <s v="Accidentes Personales"/>
    <s v="Accidentes y Enfermedades"/>
    <s v="Accidentes Personales"/>
    <x v="5"/>
    <x v="2"/>
    <n v="13959565.0382"/>
    <n v="12741554.66168"/>
    <n v="286204877.29896003"/>
    <n v="243390493.02682006"/>
    <n v="276418493.85822004"/>
    <n v="235015541.95325008"/>
    <n v="1845344.210459999"/>
    <n v="1877352.0200700006"/>
    <n v="376409.51678000001"/>
    <n v="337119.99243999989"/>
    <n v="228699.77000999998"/>
    <n v="211045.21218999999"/>
    <n v="12.393339340902191"/>
    <n v="11.241643012807517"/>
    <n v="17654.557819999987"/>
    <n v="8.3652965337616578"/>
    <n v="100"/>
    <n v="100"/>
    <n v="1.6383015472485625"/>
    <n v="1.6563537008926761"/>
    <n v="7.9907712324241029E-2"/>
    <n v="8.273678320789353E-2"/>
    <n v="8.6710540566078798E-2"/>
    <n v="8.9800534226788145E-2"/>
    <m/>
    <m/>
    <m/>
    <n v="0"/>
    <m/>
    <n v="0"/>
    <m/>
    <n v="0"/>
    <m/>
    <n v="-16.595606470022449"/>
    <n v="14.720130260090771"/>
    <n v="19.125506620667394"/>
    <n v="8.943690993253"/>
    <n v="-16.598705855519349"/>
    <n v="13.037994614082638"/>
    <n v="15.004168451775776"/>
    <n v="20.335908813386919"/>
    <s v="Grandes"/>
    <n v="2024"/>
    <n v="1"/>
    <d v="2025-05-07T00:00:00"/>
    <x v="5"/>
    <x v="25"/>
  </r>
  <r>
    <n v="2025"/>
    <n v="3"/>
    <n v="98"/>
    <x v="60"/>
    <s v="Accidentes Personales"/>
    <n v="205"/>
    <s v="f8809aff4d69bece79dabe35be0c708b890d7eafb841f121330667b77d2e2590"/>
    <s v="5ee0b1f3d4f170289262539d5c2c0d24e2fb46189fbbd99a0a6b6a68b9dfe06a"/>
    <x v="1"/>
    <n v="259906.13502000002"/>
    <n v="327118.50336999999"/>
    <n v="319770.10903000005"/>
    <n v="388811.19624999992"/>
    <n v="51464.054330000006"/>
    <n v="36947.861560000005"/>
    <n v="253747.49086000002"/>
    <n v="188469.73389999999"/>
    <n v="35327673.869999997"/>
    <n v="32941908.920000002"/>
    <n v="139.161"/>
    <n v="134.065"/>
    <n v="0"/>
    <n v="0"/>
    <n v="3711.1071400000001"/>
    <n v="15992.324570000001"/>
    <n v="20989.022719999997"/>
    <n v="40518.07763"/>
    <n v="0"/>
    <n v="0"/>
    <n v="0"/>
    <n v="0"/>
    <n v="0"/>
    <n v="0"/>
    <s v="Accidentes Personales"/>
    <s v="Accidentes y Enfermedades"/>
    <s v="Accidentes Personales"/>
    <x v="5"/>
    <x v="2"/>
    <n v="977558.00120000006"/>
    <n v="1111095.3272299999"/>
    <n v="286204877.29896003"/>
    <n v="243390493.02682006"/>
    <n v="276418493.85822004"/>
    <n v="235015541.95325008"/>
    <n v="1845344.210459999"/>
    <n v="1877352.0200700006"/>
    <n v="376409.51678000001"/>
    <n v="337119.99243999989"/>
    <n v="278759.75148000004"/>
    <n v="342680.88101999997"/>
    <n v="14.084425742729689"/>
    <n v="17.42446274715185"/>
    <n v="-67212.368349999975"/>
    <n v="-20.546795016965714"/>
    <n v="93.236607379687413"/>
    <n v="95.45863848497234"/>
    <n v="26.587285327413063"/>
    <n v="29.441083528405976"/>
    <n v="9.0811217989311466E-2"/>
    <n v="9.4026319075926401E-2"/>
    <n v="0.13440069055365841"/>
    <n v="0.1391901576599012"/>
    <m/>
    <m/>
    <m/>
    <n v="0"/>
    <m/>
    <n v="0"/>
    <m/>
    <n v="0"/>
    <m/>
    <n v="39.288316446750258"/>
    <n v="19.801015595895727"/>
    <n v="11.294946993019439"/>
    <n v="13.672357375618427"/>
    <n v="-76.794448338288063"/>
    <n v="-48.198374780595444"/>
    <n v="17.6811812036573"/>
    <n v="39.469603459565711"/>
    <s v="Grandes"/>
    <n v="2024"/>
    <n v="1"/>
    <d v="2025-05-07T00:00:00"/>
    <x v="5"/>
    <x v="1"/>
  </r>
  <r>
    <n v="2025"/>
    <n v="3"/>
    <n v="9"/>
    <x v="29"/>
    <s v="Accidentes Personales"/>
    <n v="9"/>
    <s v="19581e27de7ced00ff1ce50b2047e7a567c76b1cbaebabe5ef03f7c3017bb5b7"/>
    <s v="5ee0b1f3d4f170289262539d5c2c0d24e2fb46189fbbd99a0a6b6a68b9dfe06a"/>
    <x v="7"/>
    <n v="12605.68218"/>
    <n v="9872.7468100000006"/>
    <n v="59606.889920000001"/>
    <n v="60459.09706"/>
    <n v="5410.3525099999988"/>
    <n v="9282.3891999999996"/>
    <n v="22945.46718"/>
    <n v="31578.419740000001"/>
    <n v="35327673.869999997"/>
    <n v="32941908.920000002"/>
    <n v="139.161"/>
    <n v="134.065"/>
    <n v="0"/>
    <n v="0"/>
    <n v="5410.3525099999997"/>
    <n v="9282.3891999999996"/>
    <n v="16112.18943"/>
    <n v="14454.646570000001"/>
    <n v="0"/>
    <n v="0"/>
    <n v="0"/>
    <n v="0"/>
    <n v="0"/>
    <n v="0"/>
    <s v="Accidentes Personales"/>
    <s v="Accidentes y Enfermedades"/>
    <s v="Accidentes Personales"/>
    <x v="5"/>
    <x v="2"/>
    <n v="975839.53787999996"/>
    <n v="808178.50085000007"/>
    <n v="286204877.29896003"/>
    <n v="243390493.02682006"/>
    <n v="276418493.85822004"/>
    <n v="235015541.95325008"/>
    <n v="1845344.210459999"/>
    <n v="1877352.0200700006"/>
    <n v="376409.51678000001"/>
    <n v="337119.99243999989"/>
    <n v="12605.68218"/>
    <n v="9872.7468100000006"/>
    <n v="0.68310736330636723"/>
    <n v="0.52588681847914043"/>
    <n v="2732.9353699999992"/>
    <n v="27.681611030800845"/>
    <n v="100"/>
    <n v="100"/>
    <n v="1.2917781756809832"/>
    <n v="1.2216047320754462"/>
    <n v="4.4044260527511996E-3"/>
    <n v="4.5603613579001979E-3"/>
    <n v="4.0563403636772648E-3"/>
    <n v="4.2008910253109617E-3"/>
    <m/>
    <m/>
    <m/>
    <n v="0"/>
    <m/>
    <n v="0"/>
    <m/>
    <n v="0"/>
    <m/>
    <n v="-41.713793793520324"/>
    <n v="42.919950168059842"/>
    <n v="94.020330700651272"/>
    <n v="1.4373580552061829"/>
    <n v="-41.713793793520317"/>
    <n v="11.467197430064857"/>
    <n v="33.579250874038415"/>
    <n v="64.21733769170946"/>
    <s v="Resto"/>
    <n v="2024"/>
    <n v="1"/>
    <d v="2025-05-07T00:00:00"/>
    <x v="5"/>
    <x v="7"/>
  </r>
  <r>
    <n v="2025"/>
    <n v="3"/>
    <n v="80"/>
    <x v="73"/>
    <s v="Accidentes Personales"/>
    <n v="52"/>
    <s v="41cfc0d1f2d127b04555b7246d84019b4d27710a3f3aff6e7764375b1e06e05d"/>
    <s v="5ee0b1f3d4f170289262539d5c2c0d24e2fb46189fbbd99a0a6b6a68b9dfe06a"/>
    <x v="15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5"/>
    <x v="2"/>
    <n v="377875.53304000001"/>
    <n v="280605.04624"/>
    <n v="286204877.29896003"/>
    <n v="243390493.02682006"/>
    <n v="276418493.85822004"/>
    <n v="235015541.95325008"/>
    <n v="1845344.210459999"/>
    <n v="1877352.0200700006"/>
    <n v="376409.51678000001"/>
    <n v="337119.9924399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5"/>
    <x v="15"/>
  </r>
  <r>
    <n v="2025"/>
    <n v="3"/>
    <n v="13"/>
    <x v="37"/>
    <s v="Accidentes Personales"/>
    <n v="13"/>
    <s v="3fdba35f04dc8c462986c992bcf875546257113072a909c162f7e470e581e278"/>
    <s v="5ee0b1f3d4f170289262539d5c2c0d24e2fb46189fbbd99a0a6b6a68b9dfe06a"/>
    <x v="0"/>
    <n v="58440.559979999998"/>
    <n v="122682.17167"/>
    <n v="132556.35088000001"/>
    <n v="194607.32549999998"/>
    <n v="17376.024339999996"/>
    <n v="18490.31095000001"/>
    <n v="118280.60948000006"/>
    <n v="48660.532910000016"/>
    <n v="35327673.869999997"/>
    <n v="32941908.920000002"/>
    <n v="139.161"/>
    <n v="134.065"/>
    <n v="0"/>
    <n v="0"/>
    <n v="17376.02434"/>
    <n v="18419.799139999999"/>
    <n v="50200.82705"/>
    <n v="76820.598280000006"/>
    <n v="0"/>
    <n v="0"/>
    <n v="0"/>
    <n v="0"/>
    <n v="0"/>
    <n v="0"/>
    <s v="Accidentes Personales"/>
    <s v="Accidentes y Enfermedades"/>
    <s v="Accidentes Personales"/>
    <x v="5"/>
    <x v="2"/>
    <n v="380253.94800999999"/>
    <n v="509825.93995999999"/>
    <n v="286204877.29896003"/>
    <n v="243390493.02682006"/>
    <n v="276418493.85822004"/>
    <n v="235015541.95325008"/>
    <n v="1845344.210459999"/>
    <n v="1877352.0200700006"/>
    <n v="376409.51678000001"/>
    <n v="337119.99243999989"/>
    <n v="209658.65693"/>
    <n v="282116.95376999996"/>
    <n v="3.166919193109897"/>
    <n v="6.5348517677268418"/>
    <n v="-64241.611689999998"/>
    <n v="-52.364260279645251"/>
    <n v="27.874145926400693"/>
    <n v="43.486281143535408"/>
    <n v="15.368823988768451"/>
    <n v="24.063540525149705"/>
    <n v="2.0419134897884689E-2"/>
    <n v="2.1142058609861031E-2"/>
    <n v="5.0405490429932781E-2"/>
    <n v="5.2201727022123605E-2"/>
    <m/>
    <m/>
    <m/>
    <n v="0"/>
    <m/>
    <n v="0"/>
    <m/>
    <n v="0"/>
    <m/>
    <n v="-6.0263270477883051"/>
    <n v="29.732816293934487"/>
    <n v="15.071717999691659"/>
    <n v="4.6162553191118585"/>
    <n v="-5.6665916499239248"/>
    <n v="-34.651866590487593"/>
    <n v="34.613024049770111"/>
    <n v="23.977682486749828"/>
    <s v="Medianas"/>
    <n v="2024"/>
    <n v="1"/>
    <d v="2025-05-07T00:00:00"/>
    <x v="5"/>
    <x v="0"/>
  </r>
  <r>
    <n v="2025"/>
    <n v="3"/>
    <n v="104"/>
    <x v="19"/>
    <s v="Accidentes Personales"/>
    <n v="225"/>
    <s v="0e6523810856a138a75dec70a9cf3778a5c70b83ac915f22c33f05db97cb3e68"/>
    <s v="5ee0b1f3d4f170289262539d5c2c0d24e2fb46189fbbd99a0a6b6a68b9dfe06a"/>
    <x v="5"/>
    <n v="7514.4276799999998"/>
    <n v="0"/>
    <n v="72061.360339999999"/>
    <n v="12621.004150000001"/>
    <n v="3103.7422399999996"/>
    <n v="0"/>
    <n v="13596.112679999998"/>
    <n v="5071.671800000001"/>
    <n v="35327673.869999997"/>
    <n v="32941908.920000002"/>
    <n v="139.161"/>
    <n v="134.065"/>
    <n v="0"/>
    <n v="0"/>
    <n v="3103.74224"/>
    <n v="0"/>
    <n v="8634.0825199999999"/>
    <n v="0"/>
    <n v="0"/>
    <n v="0"/>
    <n v="0"/>
    <n v="0"/>
    <n v="0"/>
    <n v="0"/>
    <s v="Accidentes Personales"/>
    <s v="Accidentes y Enfermedades"/>
    <s v="Accidentes Personales"/>
    <x v="5"/>
    <x v="2"/>
    <n v="1317898.61516"/>
    <n v="0"/>
    <n v="286204877.29896003"/>
    <n v="243390493.02682006"/>
    <n v="276418493.85822004"/>
    <n v="235015541.95325008"/>
    <n v="1845344.210459999"/>
    <n v="1877352.0200700006"/>
    <n v="376409.51678000001"/>
    <n v="337119.99243999989"/>
    <n v="13353.96328"/>
    <n v="0"/>
    <n v="0.40721008240120343"/>
    <m/>
    <m/>
    <m/>
    <n v="56.271142300160648"/>
    <m/>
    <n v="0.57018253100506577"/>
    <m/>
    <n v="2.6255414481112004E-3"/>
    <n v="2.7184967167407704E-3"/>
    <m/>
    <m/>
    <m/>
    <m/>
    <m/>
    <n v="0"/>
    <m/>
    <n v="0"/>
    <m/>
    <n v="0"/>
    <m/>
    <m/>
    <n v="41.303774181775069"/>
    <m/>
    <n v="0.82456529435041981"/>
    <m/>
    <m/>
    <n v="35.947562845391943"/>
    <m/>
    <s v="Resto"/>
    <n v="2024"/>
    <n v="1"/>
    <d v="2025-05-07T00:00:00"/>
    <x v="5"/>
    <x v="5"/>
  </r>
  <r>
    <n v="2025"/>
    <n v="3"/>
    <n v="22"/>
    <x v="35"/>
    <s v="Accidentes Personales"/>
    <n v="16"/>
    <s v="b17ef6d19c7a5b1ee83b907c595526dcb1eb06db8227d650d5dda0a9f4ce8cd9"/>
    <s v="5ee0b1f3d4f170289262539d5c2c0d24e2fb46189fbbd99a0a6b6a68b9dfe06a"/>
    <x v="28"/>
    <n v="37236.581389999999"/>
    <n v="17886.434719999997"/>
    <n v="95513.430710000015"/>
    <n v="58821.065069999997"/>
    <n v="5323.3355499999998"/>
    <n v="6787.2619699999996"/>
    <n v="33274.437640000011"/>
    <n v="28418.295560000002"/>
    <n v="35327673.869999997"/>
    <n v="32941908.920000002"/>
    <n v="139.161"/>
    <n v="134.065"/>
    <n v="0"/>
    <n v="-728.55509999999992"/>
    <n v="5318.0710199999994"/>
    <n v="6783.1298200000001"/>
    <n v="26701.140629999998"/>
    <n v="14179.223609999999"/>
    <n v="0"/>
    <n v="0"/>
    <n v="0"/>
    <n v="0"/>
    <n v="0"/>
    <n v="0"/>
    <s v="Accidentes Personales"/>
    <s v="Accidentes y Enfermedades"/>
    <s v="Accidentes Personales"/>
    <x v="5"/>
    <x v="2"/>
    <n v="9409393.7623899989"/>
    <n v="7962644.3306700001"/>
    <n v="286204877.29896003"/>
    <n v="243390493.02682006"/>
    <n v="276418493.85822004"/>
    <n v="235015541.95325008"/>
    <n v="1845344.210459999"/>
    <n v="1877352.0200700006"/>
    <n v="376409.51678000001"/>
    <n v="337119.99243999989"/>
    <n v="1979754.9339700001"/>
    <n v="1694398.53749"/>
    <n v="2.0178664326650382"/>
    <n v="0.95274804771739441"/>
    <n v="19350.146670000002"/>
    <n v="108.18336338635075"/>
    <n v="1.880868220155387"/>
    <n v="1.0556214682819602"/>
    <n v="0.39573836880795871"/>
    <n v="0.22462933137809737"/>
    <n v="1.3010463602653392E-2"/>
    <n v="1.3471089025287616E-2"/>
    <n v="7.3488633420160029E-3"/>
    <n v="7.6107454729772792E-3"/>
    <m/>
    <m/>
    <m/>
    <n v="0"/>
    <m/>
    <n v="0"/>
    <m/>
    <n v="0"/>
    <m/>
    <n v="-21.568733113155492"/>
    <n v="14.295983549740143"/>
    <n v="37.946421834479487"/>
    <n v="1.4142404250398719"/>
    <n v="-21.598566426965427"/>
    <n v="88.311725411882406"/>
    <n v="19.917018129273828"/>
    <n v="47.838513634950715"/>
    <s v="Medianas"/>
    <n v="2024"/>
    <n v="1"/>
    <d v="2025-05-07T00:00:00"/>
    <x v="5"/>
    <x v="28"/>
  </r>
  <r>
    <n v="2025"/>
    <n v="3"/>
    <n v="48"/>
    <x v="4"/>
    <s v="Accidentes Personales"/>
    <n v="36"/>
    <s v="76a50887d8f1c2e9301755428990ad81479ee21c25b43215cf524541e0503269"/>
    <s v="5ee0b1f3d4f170289262539d5c2c0d24e2fb46189fbbd99a0a6b6a68b9dfe06a"/>
    <x v="24"/>
    <n v="74926.421419999999"/>
    <n v="37140.929630000006"/>
    <n v="288949.77335999999"/>
    <n v="265722.24119999999"/>
    <n v="23478.046899999998"/>
    <n v="30537.273519999999"/>
    <n v="136329.8113"/>
    <n v="123757.22004"/>
    <n v="35327673.869999997"/>
    <n v="32941908.920000002"/>
    <n v="139.161"/>
    <n v="134.065"/>
    <n v="0"/>
    <n v="0"/>
    <n v="16650.326990000001"/>
    <n v="28202.023359999999"/>
    <n v="40973.045180000001"/>
    <n v="34338.121500000001"/>
    <n v="0"/>
    <n v="0"/>
    <n v="0"/>
    <n v="0"/>
    <n v="0"/>
    <n v="0"/>
    <s v="Accidentes Personales"/>
    <s v="Accidentes y Enfermedades"/>
    <s v="Accidentes Personales"/>
    <x v="5"/>
    <x v="2"/>
    <n v="18106734.740540002"/>
    <n v="16982442.389800001"/>
    <n v="286204877.29896003"/>
    <n v="243390493.02682006"/>
    <n v="276418493.85822004"/>
    <n v="235015541.95325008"/>
    <n v="1845344.210459999"/>
    <n v="1877352.0200700006"/>
    <n v="376409.51678000001"/>
    <n v="337119.99243999989"/>
    <n v="8675699.8224100005"/>
    <n v="8571560.5242299996"/>
    <n v="4.0602951468508248"/>
    <n v="1.9783678944034766"/>
    <n v="37785.491789999993"/>
    <n v="101.73544972196753"/>
    <n v="0.86363547556658515"/>
    <n v="0.43330417518502495"/>
    <n v="0.41380415902511558"/>
    <n v="0.21870193213378777"/>
    <n v="2.617929579925864E-2"/>
    <n v="2.7106153562370214E-2"/>
    <n v="1.5259811165223826E-2"/>
    <n v="1.5803605719569038E-2"/>
    <m/>
    <m/>
    <m/>
    <n v="0"/>
    <m/>
    <n v="0"/>
    <m/>
    <n v="0"/>
    <m/>
    <n v="-23.116754727224254"/>
    <n v="31.334803471253249"/>
    <n v="82.22000317227922"/>
    <n v="6.2373680402247125"/>
    <n v="-40.960523372887515"/>
    <n v="19.322325713129061"/>
    <n v="40.637269982870237"/>
    <n v="82.13036161573369"/>
    <s v="Medianas"/>
    <n v="2024"/>
    <n v="1"/>
    <d v="2025-05-07T00:00:00"/>
    <x v="5"/>
    <x v="24"/>
  </r>
  <r>
    <n v="2025"/>
    <n v="3"/>
    <n v="3"/>
    <x v="7"/>
    <s v="Accidentes Personales"/>
    <n v="3"/>
    <s v="4e07408562bedb8b60ce05c1decfe3ad16b72230967de01f640b7e4729b49fce"/>
    <s v="5ee0b1f3d4f170289262539d5c2c0d24e2fb46189fbbd99a0a6b6a68b9dfe06a"/>
    <x v="15"/>
    <n v="0"/>
    <n v="0"/>
    <n v="27.882560000000002"/>
    <n v="28.21687"/>
    <n v="-8.5191599999999994"/>
    <n v="1.14943"/>
    <n v="-16.431009999999997"/>
    <n v="152.05574000000001"/>
    <n v="35327673.869999997"/>
    <n v="32941908.920000002"/>
    <n v="139.161"/>
    <n v="134.065"/>
    <n v="0"/>
    <n v="0"/>
    <n v="-8.5191599999999994"/>
    <n v="1.1494300000000002"/>
    <n v="3.1527699999999999"/>
    <n v="5.06724"/>
    <n v="0"/>
    <n v="0"/>
    <n v="0"/>
    <n v="0"/>
    <n v="0"/>
    <n v="0"/>
    <s v="Accidentes Personales"/>
    <s v="Accidentes y Enfermedades"/>
    <s v="Accidentes Personales"/>
    <x v="5"/>
    <x v="2"/>
    <n v="7215896.8496199995"/>
    <n v="5461228.9250799995"/>
    <n v="286204877.29896003"/>
    <n v="243390493.02682006"/>
    <n v="276418493.85822004"/>
    <n v="235015541.95325008"/>
    <n v="1845344.210459999"/>
    <n v="1877352.0200700006"/>
    <n v="376409.51678000001"/>
    <n v="337119.99243999989"/>
    <n v="642155.36180999991"/>
    <n v="806558.73800999997"/>
    <m/>
    <m/>
    <m/>
    <m/>
    <m/>
    <m/>
    <m/>
    <m/>
    <m/>
    <m/>
    <m/>
    <m/>
    <m/>
    <m/>
    <m/>
    <n v="0"/>
    <m/>
    <n v="0"/>
    <m/>
    <n v="0"/>
    <m/>
    <n v="-841.16388122808701"/>
    <m/>
    <m/>
    <n v="-2.2632690248847219E-3"/>
    <n v="-841.16388122808678"/>
    <n v="-37.781316850987913"/>
    <n v="-270.2119088928149"/>
    <n v="22.68355159810864"/>
    <s v="Resto"/>
    <n v="2024"/>
    <n v="1"/>
    <d v="2025-05-07T00:00:00"/>
    <x v="5"/>
    <x v="15"/>
  </r>
  <r>
    <n v="2025"/>
    <n v="3"/>
    <n v="74"/>
    <x v="6"/>
    <s v="Accidentes Personales"/>
    <n v="46"/>
    <s v="25fc0e7096fc653718202dc30b0c580b8ab87eac11a700cba03a7c021bc35b0c"/>
    <s v="5ee0b1f3d4f170289262539d5c2c0d24e2fb46189fbbd99a0a6b6a68b9dfe06a"/>
    <x v="15"/>
    <n v="0"/>
    <n v="0"/>
    <n v="0"/>
    <n v="0"/>
    <n v="-1.15177"/>
    <n v="-1.9316600000000002"/>
    <n v="-0.88895999999999975"/>
    <n v="-1.7703"/>
    <n v="0"/>
    <n v="0"/>
    <n v="0"/>
    <n v="0"/>
    <n v="0"/>
    <n v="0"/>
    <n v="-12.636329999999999"/>
    <n v="-6.2213700000000003"/>
    <n v="0"/>
    <n v="0"/>
    <n v="0"/>
    <n v="0"/>
    <n v="0"/>
    <n v="0"/>
    <n v="0"/>
    <n v="0"/>
    <s v="Accidentes Personales"/>
    <s v="Accidentes y Enfermedades"/>
    <s v="Accidentes Personales"/>
    <x v="5"/>
    <x v="2"/>
    <n v="8503254.3343199994"/>
    <n v="1149390.6832699999"/>
    <n v="286204877.29896003"/>
    <n v="243390493.02682006"/>
    <n v="276418493.85822004"/>
    <n v="235015541.95325008"/>
    <n v="1845344.210459999"/>
    <n v="1877352.0200700006"/>
    <n v="376409.51678000001"/>
    <n v="337119.99243999989"/>
    <n v="0"/>
    <n v="0"/>
    <m/>
    <m/>
    <m/>
    <m/>
    <m/>
    <m/>
    <m/>
    <m/>
    <m/>
    <m/>
    <m/>
    <m/>
    <m/>
    <m/>
    <m/>
    <n v="0"/>
    <m/>
    <n v="0"/>
    <m/>
    <n v="0"/>
    <m/>
    <n v="-40.374082395452625"/>
    <m/>
    <m/>
    <n v="-3.0598854403385734E-4"/>
    <n v="103.11169404809549"/>
    <m/>
    <m/>
    <m/>
    <s v="Resto"/>
    <n v="2024"/>
    <n v="1"/>
    <d v="2025-05-07T00:00:00"/>
    <x v="5"/>
    <x v="15"/>
  </r>
  <r>
    <n v="2025"/>
    <n v="3"/>
    <n v="16"/>
    <x v="74"/>
    <s v="Accidentes Personales"/>
    <n v="14"/>
    <s v="8527a891e224136950ff32ca212b45bc93f69fbb801c3b1ebedac52775f99e61"/>
    <s v="5ee0b1f3d4f170289262539d5c2c0d24e2fb46189fbbd99a0a6b6a68b9dfe06a"/>
    <x v="20"/>
    <n v="4852.4192499999999"/>
    <n v="5991.8377099999998"/>
    <n v="23723.699809999998"/>
    <n v="29014.941989999999"/>
    <n v="3630.1917200000003"/>
    <n v="5019.0596999999998"/>
    <n v="13467.973990000004"/>
    <n v="16842.90263"/>
    <n v="35327673.869999997"/>
    <n v="32941908.920000002"/>
    <n v="139.161"/>
    <n v="134.065"/>
    <n v="0"/>
    <n v="0"/>
    <n v="3630.1917200000003"/>
    <n v="5019.0596999999998"/>
    <n v="5482.5665300000001"/>
    <n v="6593.7275099999997"/>
    <n v="0"/>
    <n v="0"/>
    <n v="0"/>
    <n v="0"/>
    <n v="0"/>
    <n v="0"/>
    <s v="Accidentes Personales"/>
    <s v="Accidentes y Enfermedades"/>
    <s v="Accidentes Personales"/>
    <x v="5"/>
    <x v="2"/>
    <n v="1168356.06944"/>
    <n v="1156642.3969100001"/>
    <n v="286204877.29896003"/>
    <n v="243390493.02682006"/>
    <n v="276418493.85822004"/>
    <n v="235015541.95325008"/>
    <n v="1845344.210459999"/>
    <n v="1877352.0200700006"/>
    <n v="376409.51678000001"/>
    <n v="337119.99243999989"/>
    <n v="650126.94371000002"/>
    <n v="592784.64208999998"/>
    <n v="0.26295469552482087"/>
    <n v="0.31916431473392948"/>
    <n v="-1139.4184599999999"/>
    <n v="-19.016176925125695"/>
    <n v="0.74638027187571887"/>
    <n v="1.0107950315437295"/>
    <n v="0.41532024157034536"/>
    <n v="0.51803718470007221"/>
    <n v="1.6954355550451803E-3"/>
    <n v="1.7554611423680256E-3"/>
    <n v="2.4618207701891373E-3"/>
    <n v="2.5495495575317793E-3"/>
    <m/>
    <m/>
    <m/>
    <n v="0"/>
    <m/>
    <n v="0"/>
    <m/>
    <n v="0"/>
    <m/>
    <n v="-27.67187606873852"/>
    <n v="74.811996510812634"/>
    <n v="83.764947298614331"/>
    <n v="0.96442612584679621"/>
    <n v="-27.67187606873852"/>
    <n v="-16.851787980543943"/>
    <n v="66.213363761953289"/>
    <n v="76.118700573964119"/>
    <s v="Resto"/>
    <n v="2024"/>
    <n v="1"/>
    <d v="2025-05-07T00:00:00"/>
    <x v="5"/>
    <x v="20"/>
  </r>
  <r>
    <n v="2025"/>
    <n v="3"/>
    <n v="150.1"/>
    <x v="70"/>
    <s v="Accidentes Personales"/>
    <n v="150.1"/>
    <m/>
    <m/>
    <x v="77"/>
    <n v="106148.84375"/>
    <n v="93046.635559999995"/>
    <n v="664187.58588000003"/>
    <n v="598871.70342000003"/>
    <n v="78401.573409999983"/>
    <n v="69599.808470000004"/>
    <n v="321592.73519000004"/>
    <n v="332994.10021000006"/>
    <n v="0"/>
    <n v="0"/>
    <n v="0"/>
    <n v="0"/>
    <n v="0"/>
    <n v="0"/>
    <n v="69308.63798"/>
    <n v="63198.766730000003"/>
    <n v="123739.74389"/>
    <n v="104893.10691999999"/>
    <n v="0"/>
    <n v="0"/>
    <n v="0"/>
    <n v="0"/>
    <n v="0"/>
    <n v="0"/>
    <s v="Accidentes Personales"/>
    <s v="Accidentes y Enfermedades"/>
    <s v="Accidentes Personales"/>
    <x v="5"/>
    <x v="2"/>
    <n v="69751111.848310024"/>
    <n v="53907902.51111"/>
    <n v="286204877.29896003"/>
    <n v="243390493.02682006"/>
    <n v="276418493.85822004"/>
    <n v="235015541.95325008"/>
    <n v="1845344.210459999"/>
    <n v="1877352.0200700006"/>
    <n v="376409.51678000001"/>
    <n v="337119.99243999989"/>
    <n v="17587244.204320002"/>
    <n v="14402242.280040001"/>
    <n v="5.7522517017862862"/>
    <n v="4.9562700316870023"/>
    <n v="13102.208190000005"/>
    <n v="14.081334710432603"/>
    <n v="0.60355586422076501"/>
    <n v="0.64605659140280458"/>
    <n v="0.15218229636374153"/>
    <n v="0.17260296028179506"/>
    <n v="3.708841189282755E-2"/>
    <n v="3.8401498491792536E-2"/>
    <n v="3.822936319445594E-2"/>
    <n v="3.9591694569080495E-2"/>
    <m/>
    <m/>
    <m/>
    <n v="0"/>
    <m/>
    <n v="0"/>
    <m/>
    <n v="0"/>
    <m/>
    <n v="12.64624879505789"/>
    <n v="73.86003524885308"/>
    <n v="74.800994201579059"/>
    <n v="20.828796806384503"/>
    <n v="9.667706453992686"/>
    <n v="17.967469477640673"/>
    <n v="56.01162229785507"/>
    <n v="60.250638565030322"/>
    <s v="Resto"/>
    <n v="2024"/>
    <n v="1"/>
    <d v="2025-05-07T00:00:00"/>
    <x v="5"/>
    <x v="77"/>
  </r>
  <r>
    <n v="2025"/>
    <n v="3"/>
    <n v="12"/>
    <x v="0"/>
    <s v="Accidentes Personales"/>
    <n v="12"/>
    <s v="6b51d431df5d7f141cbececcf79edf3dd861c3b4069f0b11661a3eefacbba918"/>
    <s v="5ee0b1f3d4f170289262539d5c2c0d24e2fb46189fbbd99a0a6b6a68b9dfe06a"/>
    <x v="4"/>
    <n v="74616.868889999998"/>
    <n v="66970.116030000005"/>
    <n v="260396.54629000003"/>
    <n v="231952.31065000003"/>
    <n v="18981.146250000002"/>
    <n v="12537.877289999999"/>
    <n v="81768.520100000023"/>
    <n v="86057.616339999979"/>
    <n v="35327673.869999997"/>
    <n v="32941908.920000002"/>
    <n v="139.161"/>
    <n v="134.065"/>
    <n v="0"/>
    <n v="0.24675999999999998"/>
    <n v="15680.818499999999"/>
    <n v="10272.143960000001"/>
    <n v="49921.615760000001"/>
    <n v="46202.46544"/>
    <n v="0"/>
    <n v="0"/>
    <n v="0"/>
    <n v="0"/>
    <n v="0"/>
    <n v="0"/>
    <s v="Accidentes Personales"/>
    <s v="Accidentes y Enfermedades"/>
    <s v="Accidentes Personales"/>
    <x v="5"/>
    <x v="2"/>
    <n v="2698569.0604299996"/>
    <n v="1911910.06005"/>
    <n v="286204877.29896003"/>
    <n v="243390493.02682006"/>
    <n v="276418493.85822004"/>
    <n v="235015541.95325008"/>
    <n v="1845344.210459999"/>
    <n v="1877352.0200700006"/>
    <n v="376409.51678000001"/>
    <n v="337119.99243999989"/>
    <n v="74616.868889999998"/>
    <n v="66970.116030000005"/>
    <n v="4.0435203615156352"/>
    <n v="3.5672647065680789"/>
    <n v="7646.7528599999932"/>
    <n v="11.418156803811641"/>
    <n v="100"/>
    <n v="100"/>
    <n v="2.7650531529517455"/>
    <n v="3.5027859013539899"/>
    <n v="2.6071138128110138E-2"/>
    <n v="2.6994166652348637E-2"/>
    <n v="2.7515502021938192E-2"/>
    <n v="2.849603710180235E-2"/>
    <m/>
    <m/>
    <m/>
    <n v="0"/>
    <m/>
    <n v="0"/>
    <m/>
    <n v="0"/>
    <m/>
    <n v="51.390429264601643"/>
    <n v="25.438143589195573"/>
    <n v="18.721600070669606"/>
    <n v="5.0426850023279055"/>
    <n v="52.653803928970611"/>
    <n v="8.0496793506178008"/>
    <n v="31.410879358124365"/>
    <n v="22.232891388317221"/>
    <s v="Medianas"/>
    <n v="2024"/>
    <n v="1"/>
    <d v="2025-05-07T00:00:00"/>
    <x v="5"/>
    <x v="4"/>
  </r>
  <r>
    <n v="2025"/>
    <n v="3"/>
    <n v="1"/>
    <x v="16"/>
    <s v="Accidentes Personales"/>
    <n v="30"/>
    <s v="624b60c58c9d8bfb6ff1886c2fd605d2adeb6ea4da576068201b6c6958ce93f4"/>
    <s v="5ee0b1f3d4f170289262539d5c2c0d24e2fb46189fbbd99a0a6b6a68b9dfe06a"/>
    <x v="16"/>
    <n v="55266.416859999998"/>
    <n v="56845.98315"/>
    <n v="211734.26565999998"/>
    <n v="212656.54239000002"/>
    <n v="7397.06621"/>
    <n v="17306.804219999998"/>
    <n v="48158.129970000016"/>
    <n v="66745.946660000001"/>
    <n v="35327673.869999997"/>
    <n v="32941908.920000002"/>
    <n v="139.161"/>
    <n v="134.065"/>
    <n v="0"/>
    <n v="0"/>
    <n v="7383.1162100000001"/>
    <n v="16871.729219999997"/>
    <n v="48200.188499999997"/>
    <n v="47947.227039999998"/>
    <n v="0"/>
    <n v="0"/>
    <n v="0"/>
    <n v="0"/>
    <n v="0"/>
    <n v="0"/>
    <s v="Accidentes Personales"/>
    <s v="Accidentes y Enfermedades"/>
    <s v="Accidentes Personales"/>
    <x v="5"/>
    <x v="2"/>
    <n v="22498819.590630002"/>
    <n v="18341736.750830002"/>
    <n v="286204877.29896003"/>
    <n v="243390493.02682006"/>
    <n v="276418493.85822004"/>
    <n v="235015541.95325008"/>
    <n v="1845344.210459999"/>
    <n v="1877352.0200700006"/>
    <n v="376409.51678000001"/>
    <n v="337119.99243999989"/>
    <n v="1724817.1569999999"/>
    <n v="1445933.7892100001"/>
    <n v="2.9949110061273303"/>
    <n v="3.0279874281585397"/>
    <n v="-1579.5662900000025"/>
    <n v="-2.7786770541587513"/>
    <n v="3.2041898838788043"/>
    <n v="3.9314374955618367"/>
    <n v="0.24564140637412191"/>
    <n v="0.30992693833874596"/>
    <n v="1.9310089115731788E-2"/>
    <n v="1.9993747917730544E-2"/>
    <n v="2.3355876576385395E-2"/>
    <n v="2.4188180355028586E-2"/>
    <m/>
    <m/>
    <m/>
    <n v="0"/>
    <m/>
    <n v="0"/>
    <m/>
    <n v="0"/>
    <m/>
    <n v="-57.25920212668818"/>
    <n v="13.384378127386348"/>
    <n v="30.445078545536596"/>
    <n v="1.9651645030865046"/>
    <n v="-56.239718444224764"/>
    <n v="0.52758308585596492"/>
    <n v="15.317608581551504"/>
    <n v="35.188122987643787"/>
    <s v="Medianas"/>
    <n v="2024"/>
    <n v="1"/>
    <d v="2025-05-07T00:00:00"/>
    <x v="5"/>
    <x v="16"/>
  </r>
  <r>
    <n v="2025"/>
    <n v="3"/>
    <n v="37"/>
    <x v="76"/>
    <s v="Accidentes Personales"/>
    <n v="25"/>
    <s v="b7a56873cd771f2c446d369b649430b65a756ba278ff97ec81bb6f55b2e73569"/>
    <s v="5ee0b1f3d4f170289262539d5c2c0d24e2fb46189fbbd99a0a6b6a68b9dfe06a"/>
    <x v="6"/>
    <n v="3828.6053400000001"/>
    <n v="2972.5077799999999"/>
    <n v="12236.152530000001"/>
    <n v="8599.4946600000003"/>
    <n v="1519.41319"/>
    <n v="3219.6541000000002"/>
    <n v="13170.006549999996"/>
    <n v="12366.76633"/>
    <n v="35327673.869999997"/>
    <n v="32941908.920000002"/>
    <n v="139.161"/>
    <n v="134.065"/>
    <n v="0"/>
    <n v="0"/>
    <n v="1519.41319"/>
    <n v="3219.6541000000002"/>
    <n v="3095.6905699999998"/>
    <n v="2677.6869100000004"/>
    <n v="0"/>
    <n v="0"/>
    <n v="0"/>
    <n v="0"/>
    <n v="0"/>
    <n v="0"/>
    <s v="Accidentes Personales"/>
    <s v="Accidentes y Enfermedades"/>
    <s v="Accidentes Personales"/>
    <x v="5"/>
    <x v="2"/>
    <n v="3594603.0314199999"/>
    <n v="3691577.5016000001"/>
    <n v="286204877.29896003"/>
    <n v="243390493.02682006"/>
    <n v="276418493.85822004"/>
    <n v="235015541.95325008"/>
    <n v="1845344.210459999"/>
    <n v="1877352.0200700006"/>
    <n v="376409.51678000001"/>
    <n v="337119.99243999989"/>
    <n v="642457.24672000005"/>
    <n v="518158.07188"/>
    <n v="0.20747377742852771"/>
    <n v="0.15833513098354163"/>
    <n v="856.09756000000016"/>
    <n v="28.80051536820536"/>
    <n v="0.59593153623008444"/>
    <n v="0.57366814130966615"/>
    <n v="0.10650982338062406"/>
    <n v="8.0521342941104676E-2"/>
    <n v="1.3377149181146787E-3"/>
    <n v="1.3850756823686912E-3"/>
    <n v="1.221291654835692E-3"/>
    <n v="1.2648132780049496E-3"/>
    <m/>
    <m/>
    <m/>
    <n v="0"/>
    <m/>
    <n v="0"/>
    <m/>
    <n v="0"/>
    <m/>
    <n v="-52.808185512847494"/>
    <n v="39.685813894832002"/>
    <n v="108.31440447903556"/>
    <n v="0.40365961068089867"/>
    <n v="-52.808185512847494"/>
    <n v="15.610624918056581"/>
    <n v="49.081558884614232"/>
    <n v="120.24012545962664"/>
    <s v="Resto"/>
    <n v="2024"/>
    <n v="1"/>
    <d v="2025-05-07T00:00:00"/>
    <x v="5"/>
    <x v="6"/>
  </r>
  <r>
    <n v="2025"/>
    <n v="3"/>
    <n v="201.1"/>
    <x v="67"/>
    <s v="Accidentes Personales"/>
    <n v="201.1"/>
    <m/>
    <m/>
    <x v="74"/>
    <n v="1845344.2104599997"/>
    <n v="1877352.0200699999"/>
    <n v="6563093.0651800008"/>
    <n v="6019780.8853700003"/>
    <n v="376409.51678000012"/>
    <n v="337119.99243999994"/>
    <n v="1622477.11207"/>
    <n v="1336917.9785799996"/>
    <n v="0"/>
    <n v="0"/>
    <n v="0"/>
    <n v="0"/>
    <n v="3591.5803999999994"/>
    <n v="-907.66867999999977"/>
    <n v="283461.48414999997"/>
    <n v="272602.91401999997"/>
    <n v="1330834.7979199998"/>
    <n v="1302200.0578500004"/>
    <n v="0"/>
    <n v="0"/>
    <n v="0"/>
    <n v="0"/>
    <n v="0"/>
    <n v="0"/>
    <s v="Accidentes Personales"/>
    <s v="Accidentes y Enfermedades"/>
    <s v="Accidentes Personales"/>
    <x v="5"/>
    <x v="2"/>
    <n v="236387340.59362"/>
    <n v="199417091.93956003"/>
    <n v="286204877.29896003"/>
    <n v="243390493.02682006"/>
    <n v="276418493.85822004"/>
    <n v="235015541.95325008"/>
    <n v="1845344.210459999"/>
    <n v="1877352.0200700006"/>
    <n v="376409.51678000001"/>
    <n v="337119.99243999989"/>
    <n v="52020645.798130013"/>
    <n v="46654290.306520008"/>
    <n v="100.00000000000004"/>
    <n v="99.999999999999972"/>
    <n v="-32007.809610000113"/>
    <n v="-1.7049444785963264"/>
    <n v="3.5473304534145838"/>
    <n v="4.023964372270469"/>
    <n v="0.78064426200909887"/>
    <n v="0.94141981603010927"/>
    <n v="0.6447633694699112"/>
    <n v="0.66759071895041489"/>
    <n v="0.77133334039597334"/>
    <n v="0.79882036926878974"/>
    <m/>
    <m/>
    <m/>
    <n v="0"/>
    <m/>
    <n v="0"/>
    <m/>
    <n v="0"/>
    <m/>
    <n v="11.654462868141181"/>
    <n v="20.397794332699064"/>
    <n v="17.957207217186149"/>
    <n v="100.00000000000003"/>
    <n v="3.983292023504692"/>
    <n v="2.1989509136773444"/>
    <n v="21.299524523481811"/>
    <n v="20.934027177827151"/>
    <m/>
    <n v="2024"/>
    <n v="1"/>
    <d v="2025-05-07T00:00:00"/>
    <x v="5"/>
    <x v="74"/>
  </r>
  <r>
    <n v="2025"/>
    <n v="3"/>
    <n v="38"/>
    <x v="42"/>
    <s v="Accidentes Personales"/>
    <n v="26"/>
    <s v="5f9c4ab08cac7457e9111a30e4664920607ea2c115a1433d7be98e97e64244ca"/>
    <s v="5ee0b1f3d4f170289262539d5c2c0d24e2fb46189fbbd99a0a6b6a68b9dfe06a"/>
    <x v="14"/>
    <n v="29042.855820000001"/>
    <n v="29815.681359999999"/>
    <n v="61583.169970000003"/>
    <n v="53362.401150000005"/>
    <n v="3315.7449999999994"/>
    <n v="2393.6012100000007"/>
    <n v="18895.534440000007"/>
    <n v="13120.269850000004"/>
    <n v="35327673.869999997"/>
    <n v="32941908.920000002"/>
    <n v="139.161"/>
    <n v="134.065"/>
    <n v="0"/>
    <n v="0"/>
    <n v="2970.99233"/>
    <n v="2059.6395400000001"/>
    <n v="23268.501499999998"/>
    <n v="20446.11018"/>
    <n v="0"/>
    <n v="0"/>
    <n v="0"/>
    <n v="0"/>
    <n v="0"/>
    <n v="0"/>
    <s v="Accidentes Personales"/>
    <s v="Accidentes y Enfermedades"/>
    <s v="Accidentes Personales"/>
    <x v="5"/>
    <x v="2"/>
    <n v="11775468.25543"/>
    <n v="10667983.633719999"/>
    <n v="286204877.29896003"/>
    <n v="243390493.02682006"/>
    <n v="276418493.85822004"/>
    <n v="235015541.95325008"/>
    <n v="1845344.210459999"/>
    <n v="1877352.0200700006"/>
    <n v="376409.51678000001"/>
    <n v="337119.99243999989"/>
    <n v="4829703.6088900007"/>
    <n v="4201793.9223199999"/>
    <n v="1.5738449041309388"/>
    <n v="1.588177445745538"/>
    <n v="-772.825539999998"/>
    <n v="-2.5920103272796702"/>
    <n v="0.60133826362638532"/>
    <n v="0.70959409031505793"/>
    <n v="0.24663864901174967"/>
    <n v="0.279487505640305"/>
    <n v="1.0147575434105131E-2"/>
    <n v="1.0506842510652198E-2"/>
    <n v="1.2250142143684513E-2"/>
    <n v="1.2686684936748146E-2"/>
    <m/>
    <m/>
    <m/>
    <n v="0"/>
    <m/>
    <n v="0"/>
    <m/>
    <n v="0"/>
    <m/>
    <n v="38.525372820980408"/>
    <n v="11.416731951396644"/>
    <n v="8.0279943332477348"/>
    <n v="0.88088766414956299"/>
    <n v="44.248169269463531"/>
    <n v="13.804050233285015"/>
    <n v="12.768301087201511"/>
    <n v="10.073503086248165"/>
    <s v="Medianas"/>
    <n v="2024"/>
    <n v="1"/>
    <d v="2025-05-07T00:00:00"/>
    <x v="5"/>
    <x v="14"/>
  </r>
  <r>
    <n v="2025"/>
    <n v="3"/>
    <n v="91"/>
    <x v="34"/>
    <s v="Accidentes Personales"/>
    <n v="218"/>
    <s v="5966abd0cbfc86f98a186531b2b4ee5f6e910120ce13222f98207203dfc9a9a2"/>
    <s v="5ee0b1f3d4f170289262539d5c2c0d24e2fb46189fbbd99a0a6b6a68b9dfe06a"/>
    <x v="33"/>
    <n v="8282.7649799999999"/>
    <n v="6796.8429599999999"/>
    <n v="84300.60845"/>
    <n v="68936.762199999997"/>
    <n v="8636.7285599999996"/>
    <n v="11041.24309"/>
    <n v="47532.158760000006"/>
    <n v="46595.942589999991"/>
    <n v="35327673.869999997"/>
    <n v="32941908.920000002"/>
    <n v="139.161"/>
    <n v="134.065"/>
    <n v="0"/>
    <n v="0"/>
    <n v="8636.7285600000014"/>
    <n v="11041.24309"/>
    <n v="12378.623539999999"/>
    <n v="10242.35751"/>
    <n v="0"/>
    <n v="0"/>
    <n v="0"/>
    <n v="0"/>
    <n v="0"/>
    <n v="0"/>
    <s v="Accidentes Personales"/>
    <s v="Accidentes y Enfermedades"/>
    <s v="Accidentes Personales"/>
    <x v="5"/>
    <x v="2"/>
    <n v="2926330.4537199996"/>
    <n v="2402565.80688"/>
    <n v="286204877.29896003"/>
    <n v="243390493.02682006"/>
    <n v="276418493.85822004"/>
    <n v="235015541.95325008"/>
    <n v="1845344.210459999"/>
    <n v="1877352.0200700006"/>
    <n v="376409.51678000001"/>
    <n v="337119.99243999989"/>
    <n v="8282.7649799999999"/>
    <n v="6796.8429599999999"/>
    <n v="0.44884661262926717"/>
    <n v="0.36204413915652151"/>
    <n v="1485.92202"/>
    <n v="21.861944269490664"/>
    <n v="100"/>
    <n v="100"/>
    <n v="0.283042708641152"/>
    <n v="0.28289934621297469"/>
    <n v="2.8939985433400215E-3"/>
    <n v="2.9964583282363071E-3"/>
    <n v="2.7925671522638445E-3"/>
    <n v="2.8920823293261374E-3"/>
    <m/>
    <m/>
    <m/>
    <n v="0"/>
    <m/>
    <n v="0"/>
    <m/>
    <n v="0"/>
    <m/>
    <n v="-21.777570789812216"/>
    <n v="104.2734953950124"/>
    <n v="162.44664110938939"/>
    <n v="2.2945032404820696"/>
    <n v="-21.777570789812206"/>
    <n v="20.857171094782444"/>
    <n v="69.771316108705278"/>
    <n v="107.79982127376455"/>
    <s v="Resto"/>
    <n v="2024"/>
    <n v="1"/>
    <d v="2025-05-07T00:00:00"/>
    <x v="5"/>
    <x v="33"/>
  </r>
  <r>
    <n v="2025"/>
    <n v="3"/>
    <n v="718"/>
    <x v="55"/>
    <s v="Accidentes Personales"/>
    <n v="281"/>
    <s v="71a1c003a2b855d85582c8f6c7648c49d3fe836408a7e1b5d9b222448acb3c1b"/>
    <s v="5ee0b1f3d4f170289262539d5c2c0d24e2fb46189fbbd99a0a6b6a68b9dfe06a"/>
    <x v="34"/>
    <n v="1921.9777099999999"/>
    <n v="0"/>
    <n v="9666.9998799999994"/>
    <n v="-0.62639"/>
    <n v="2990.7406199999991"/>
    <n v="5.5300000000000002E-3"/>
    <n v="4765.2156300000006"/>
    <n v="-1.4709999999999999E-2"/>
    <n v="35327673.869999997"/>
    <n v="32941908.920000002"/>
    <n v="139.161"/>
    <n v="134.065"/>
    <n v="0"/>
    <n v="0"/>
    <n v="1535.8391399999998"/>
    <n v="5.5300000000000002E-3"/>
    <n v="1370.4447"/>
    <n v="0"/>
    <n v="0"/>
    <n v="0"/>
    <n v="0"/>
    <n v="0"/>
    <n v="0"/>
    <n v="0"/>
    <s v="Accidentes Personales"/>
    <s v="Accidentes y Enfermedades"/>
    <s v="Accidentes Personales"/>
    <x v="5"/>
    <x v="2"/>
    <n v="12089.056859999999"/>
    <n v="4861.5922599999994"/>
    <n v="286204877.29896003"/>
    <n v="243390493.02682006"/>
    <n v="276418493.85822004"/>
    <n v="235015541.95325008"/>
    <n v="1845344.210459999"/>
    <n v="1877352.0200700006"/>
    <n v="376409.51678000001"/>
    <n v="337119.99243999989"/>
    <n v="12089.056859999999"/>
    <n v="4861.5922599999994"/>
    <n v="0.10415280244767441"/>
    <m/>
    <m/>
    <m/>
    <n v="15.898491770349734"/>
    <m/>
    <n v="15.898491770349734"/>
    <m/>
    <n v="6.7153911845896548E-4"/>
    <n v="6.9531444266743465E-4"/>
    <m/>
    <m/>
    <m/>
    <m/>
    <m/>
    <n v="0"/>
    <m/>
    <n v="0"/>
    <m/>
    <n v="0"/>
    <m/>
    <n v="54082008.860759474"/>
    <n v="155.60745603027829"/>
    <m/>
    <n v="0.79454436901179537"/>
    <n v="27772759.674502704"/>
    <m/>
    <n v="112.06866938884872"/>
    <m/>
    <s v="Resto"/>
    <n v="2024"/>
    <n v="1"/>
    <d v="2025-05-07T00:00:00"/>
    <x v="5"/>
    <x v="34"/>
  </r>
  <r>
    <n v="2025"/>
    <n v="3"/>
    <n v="201.1"/>
    <x v="67"/>
    <s v="IMSS Invalidez (invalidez y vida)"/>
    <n v="201.1"/>
    <m/>
    <m/>
    <x v="74"/>
    <n v="1850080.4134499999"/>
    <n v="1568225.1092900001"/>
    <n v="9297326.4908399992"/>
    <n v="7686618.1918800008"/>
    <n v="1422755.5678000001"/>
    <n v="1282421.5199899999"/>
    <n v="5555034.2707700003"/>
    <n v="4982290.2084300006"/>
    <n v="0"/>
    <n v="0"/>
    <n v="0"/>
    <n v="0"/>
    <n v="0"/>
    <n v="0"/>
    <n v="1422755.5678000001"/>
    <n v="1282421.5199899999"/>
    <n v="343151.63567000005"/>
    <n v="-315128.43432"/>
    <n v="0"/>
    <n v="0"/>
    <n v="0"/>
    <n v="0"/>
    <n v="1850080.4134499999"/>
    <n v="1568225.5045699999"/>
    <s v="IMSS Invalidez (invalidez y vida)"/>
    <s v="Pensiones"/>
    <s v="Pensiones IMSS"/>
    <x v="50"/>
    <x v="2"/>
    <n v="9786383.4407400005"/>
    <n v="8374951.07357"/>
    <n v="286204877.29896003"/>
    <n v="243390493.02682006"/>
    <n v="276418493.85822004"/>
    <n v="235015541.95325008"/>
    <n v="1850080.4134500001"/>
    <n v="1568225.1092900001"/>
    <n v="1422755.5678000001"/>
    <n v="1282421.5199899999"/>
    <n v="9786383.4407400005"/>
    <n v="8374951.07357"/>
    <n v="99.999999999999986"/>
    <n v="100"/>
    <n v="281855.30415999983"/>
    <n v="17.972885556436946"/>
    <n v="18.904638517925328"/>
    <n v="18.725185323638087"/>
    <n v="18.904638517925328"/>
    <n v="18.725185323638087"/>
    <n v="0.6464181990572675"/>
    <n v="0.66930413650214704"/>
    <n v="0.6443247185982699"/>
    <n v="0.66728570215239447"/>
    <m/>
    <m/>
    <n v="99.999999999999986"/>
    <n v="0"/>
    <m/>
    <n v="0"/>
    <m/>
    <n v="281854.90888"/>
    <n v="17.972855820712041"/>
    <n v="10.942895578599954"/>
    <n v="76.902363673310219"/>
    <n v="81.775346689264836"/>
    <n v="100"/>
    <n v="10.942895578599954"/>
    <n v="-208.89262862314214"/>
    <n v="414.61424627106453"/>
    <n v="-406.95201712193114"/>
    <m/>
    <n v="2024"/>
    <n v="1"/>
    <d v="2025-05-07T00:00:00"/>
    <x v="50"/>
    <x v="74"/>
  </r>
  <r>
    <n v="2025"/>
    <n v="3"/>
    <n v="906"/>
    <x v="52"/>
    <s v="IMSS Invalidez (invalidez y vida)"/>
    <n v="256"/>
    <s v="51e8ea280b44e16934d4d611901f3d3afc41789840acdff81942c2f65009cd52"/>
    <s v="5ee0b1f3d4f170289262539d5c2c0d24e2fb46189fbbd99a0a6b6a68b9dfe06a"/>
    <x v="25"/>
    <n v="296857.57127999997"/>
    <n v="348622.59245"/>
    <n v="955873.20389"/>
    <n v="852832.07822999987"/>
    <n v="173350.37238000002"/>
    <n v="162408.82128"/>
    <n v="667672.90937000012"/>
    <n v="601557.25765999989"/>
    <n v="35327673.869999997"/>
    <n v="32941908.920000002"/>
    <n v="139.161"/>
    <n v="134.065"/>
    <n v="0"/>
    <n v="0"/>
    <n v="173350.37237999999"/>
    <n v="162408.82128"/>
    <n v="58067.784369999994"/>
    <n v="-21926.562819999999"/>
    <n v="0"/>
    <n v="0"/>
    <n v="0"/>
    <n v="0"/>
    <n v="296857.57128000003"/>
    <n v="348622.98772999999"/>
    <s v="IMSS Invalidez (invalidez y vida)"/>
    <s v="Pensiones"/>
    <s v="Pensiones IMSS"/>
    <x v="50"/>
    <x v="2"/>
    <n v="2157088.1196399997"/>
    <n v="2992374.75104"/>
    <n v="286204877.29896003"/>
    <n v="243390493.02682006"/>
    <n v="276418493.85822004"/>
    <n v="235015541.95325008"/>
    <n v="1850080.4134500001"/>
    <n v="1568225.1092900001"/>
    <n v="1422755.5678000001"/>
    <n v="1282421.5199899999"/>
    <n v="2157088.1196399997"/>
    <n v="2992374.75104"/>
    <n v="16.04565775205548"/>
    <n v="22.230392204843334"/>
    <n v="-51765.021170000022"/>
    <n v="-14.848441349200348"/>
    <n v="13.761958474350278"/>
    <n v="11.650365393867737"/>
    <n v="13.761958474350278"/>
    <n v="11.650365393867737"/>
    <n v="0.10372205186772987"/>
    <n v="0.10739425106348474"/>
    <n v="0.14323591201714853"/>
    <n v="0.14834022871532002"/>
    <m/>
    <m/>
    <n v="16.04565775205548"/>
    <n v="0"/>
    <m/>
    <n v="0"/>
    <m/>
    <n v="-51765.416449999961"/>
    <n v="-14.848537896786951"/>
    <n v="6.7370423686138992"/>
    <n v="58.395132599294108"/>
    <n v="46.585856682048778"/>
    <n v="12.184128904731741"/>
    <n v="6.737042368613877"/>
    <n v="-364.82848610013014"/>
    <n v="298.53106031295272"/>
    <n v="-740.69439251947472"/>
    <s v="Grandes"/>
    <n v="2024"/>
    <n v="1"/>
    <d v="2025-05-07T00:00:00"/>
    <x v="50"/>
    <x v="25"/>
  </r>
  <r>
    <n v="2025"/>
    <n v="3"/>
    <n v="902"/>
    <x v="49"/>
    <s v="IMSS Invalidez (invalidez y vida)"/>
    <n v="30"/>
    <s v="624b60c58c9d8bfb6ff1886c2fd605d2adeb6ea4da576068201b6c6958ce93f4"/>
    <s v="5ee0b1f3d4f170289262539d5c2c0d24e2fb46189fbbd99a0a6b6a68b9dfe06a"/>
    <x v="13"/>
    <n v="792329.56089999992"/>
    <n v="1129524.871"/>
    <n v="6683872.9383899998"/>
    <n v="5373175.7311800001"/>
    <n v="823537.99849000003"/>
    <n v="741061.44871999999"/>
    <n v="3314108.3356799996"/>
    <n v="2824040.8273000005"/>
    <n v="35327673.869999997"/>
    <n v="32941908.920000002"/>
    <n v="139.161"/>
    <n v="134.065"/>
    <n v="0"/>
    <n v="0"/>
    <n v="823537.99849000003"/>
    <n v="741061.44871999999"/>
    <n v="293997.22414000001"/>
    <n v="-39800.151859999998"/>
    <n v="0"/>
    <n v="0"/>
    <n v="0"/>
    <n v="0"/>
    <n v="792329.56089999992"/>
    <n v="1129524.871"/>
    <s v="IMSS Invalidez (invalidez y vida)"/>
    <s v="Pensiones"/>
    <s v="Pensiones IMSS"/>
    <x v="50"/>
    <x v="2"/>
    <n v="3325731.3801100003"/>
    <n v="3307529.60757"/>
    <n v="286204877.29896003"/>
    <n v="243390493.02682006"/>
    <n v="276418493.85822004"/>
    <n v="235015541.95325008"/>
    <n v="1850080.4134500001"/>
    <n v="1568225.1092900001"/>
    <n v="1422755.5678000001"/>
    <n v="1282421.5199899999"/>
    <n v="3325731.3801100003"/>
    <n v="3307529.60757"/>
    <n v="42.82676337416472"/>
    <n v="72.025684597754108"/>
    <n v="-337195.31010000012"/>
    <n v="-29.852845099503799"/>
    <n v="23.824220008826845"/>
    <n v="34.150106121947843"/>
    <n v="23.824220008826845"/>
    <n v="34.150106121947843"/>
    <n v="0.27683999251779312"/>
    <n v="0.28664129879327099"/>
    <n v="0.46407928960295652"/>
    <n v="0.48061709519819251"/>
    <m/>
    <m/>
    <n v="42.82676337416472"/>
    <n v="0"/>
    <m/>
    <n v="0"/>
    <m/>
    <n v="-337195.31010000012"/>
    <n v="-29.852845099503799"/>
    <n v="11.129515630918041"/>
    <n v="103.93882030029913"/>
    <n v="65.608245355758967"/>
    <n v="57.883308779696627"/>
    <n v="11.129515630918041"/>
    <n v="-838.68367430897536"/>
    <n v="280.11761025942047"/>
    <n v="-1861.9563345555537"/>
    <s v="Grandes"/>
    <n v="2024"/>
    <n v="1"/>
    <d v="2025-05-07T00:00:00"/>
    <x v="50"/>
    <x v="13"/>
  </r>
  <r>
    <n v="2025"/>
    <n v="3"/>
    <n v="908"/>
    <x v="14"/>
    <s v="IMSS Invalidez (invalidez y vida)"/>
    <n v="38"/>
    <s v="aea92132c4cbeb263e6ac2bf6c183b5d81737f179f21efdc5863739672f0f470"/>
    <s v="5ee0b1f3d4f170289262539d5c2c0d24e2fb46189fbbd99a0a6b6a68b9dfe06a"/>
    <x v="19"/>
    <n v="0"/>
    <n v="150.97235000000001"/>
    <n v="2765.8786500000001"/>
    <n v="1153.7929200000001"/>
    <n v="29930.60756"/>
    <n v="30326.37297"/>
    <n v="120741.14061"/>
    <n v="121146.81544000001"/>
    <n v="35327673.869999997"/>
    <n v="32941908.920000002"/>
    <n v="139.161"/>
    <n v="134.065"/>
    <n v="0"/>
    <n v="0"/>
    <n v="29930.60756"/>
    <n v="30326.37297"/>
    <n v="8823.7645099999991"/>
    <n v="-4342.9794000000002"/>
    <n v="0"/>
    <n v="0"/>
    <n v="0"/>
    <n v="0"/>
    <n v="0"/>
    <n v="150.97235000000001"/>
    <s v="IMSS Invalidez (invalidez y vida)"/>
    <s v="Pensiones"/>
    <s v="Pensiones IMSS"/>
    <x v="50"/>
    <x v="2"/>
    <n v="429.28158000000002"/>
    <n v="2352.5825299999997"/>
    <n v="286204877.29896003"/>
    <n v="243390493.02682006"/>
    <n v="276418493.85822004"/>
    <n v="235015541.95325008"/>
    <n v="1850080.4134500001"/>
    <n v="1568225.1092900001"/>
    <n v="1422755.5678000001"/>
    <n v="1282421.5199899999"/>
    <n v="429.28158000000002"/>
    <n v="2352.5825299999997"/>
    <m/>
    <n v="9.6269565578089352E-3"/>
    <m/>
    <m/>
    <m/>
    <n v="6.4173030308101469"/>
    <m/>
    <n v="6.4173030308101469"/>
    <m/>
    <m/>
    <n v="6.2028860750680106E-5"/>
    <n v="6.4239304662681347E-5"/>
    <m/>
    <m/>
    <m/>
    <n v="0"/>
    <m/>
    <n v="0"/>
    <m/>
    <n v="-150.97235000000001"/>
    <m/>
    <n v="-1.3050205851900087"/>
    <m/>
    <n v="20087.368958620566"/>
    <n v="2.1037069358499543"/>
    <n v="-1.3050205851900087"/>
    <n v="-303.17306847000009"/>
    <n v="339.20451442328897"/>
    <n v="-698.28498311550823"/>
    <s v="Grandes"/>
    <n v="2024"/>
    <n v="1"/>
    <d v="2025-05-07T00:00:00"/>
    <x v="50"/>
    <x v="19"/>
  </r>
  <r>
    <n v="2025"/>
    <n v="3"/>
    <n v="5.0999999999999996"/>
    <x v="68"/>
    <s v="IMSS Invalidez (invalidez y vida)"/>
    <n v="5.0999999999999996"/>
    <m/>
    <m/>
    <x v="75"/>
    <n v="1850080.4134499999"/>
    <n v="1568225.1092900001"/>
    <n v="9297326.4908399992"/>
    <n v="7686618.1918800008"/>
    <n v="1422755.5678000001"/>
    <n v="1282421.5199899999"/>
    <n v="5555034.2707700003"/>
    <n v="4982290.2084300006"/>
    <n v="0"/>
    <n v="0"/>
    <n v="0"/>
    <n v="0"/>
    <n v="0"/>
    <n v="0"/>
    <n v="1422755.5678000001"/>
    <n v="1282421.5199899999"/>
    <n v="343151.63567000005"/>
    <n v="-315128.43432"/>
    <n v="0"/>
    <n v="0"/>
    <n v="0"/>
    <n v="0"/>
    <n v="1850080.4134499999"/>
    <n v="1568225.5045699999"/>
    <s v="IMSS Invalidez (invalidez y vida)"/>
    <s v="Pensiones"/>
    <s v="Pensiones IMSS"/>
    <x v="50"/>
    <x v="2"/>
    <n v="9786383.4407400005"/>
    <n v="8374951.07357"/>
    <n v="286204877.29896003"/>
    <n v="243390493.02682006"/>
    <n v="276418493.85822004"/>
    <n v="235015541.95325008"/>
    <n v="1850080.4134500001"/>
    <n v="1568225.1092900001"/>
    <n v="1422755.5678000001"/>
    <n v="1282421.5199899999"/>
    <n v="9786383.4407400005"/>
    <n v="8374951.07357"/>
    <n v="99.999999999999986"/>
    <n v="100"/>
    <n v="281855.30415999983"/>
    <n v="17.972885556436946"/>
    <n v="18.904638517925328"/>
    <n v="18.725185323638087"/>
    <n v="18.904638517925328"/>
    <n v="18.725185323638087"/>
    <n v="0.6464181990572675"/>
    <n v="0.66930413650214704"/>
    <n v="0.6443247185982699"/>
    <n v="0.66728570215239447"/>
    <m/>
    <m/>
    <n v="99.999999999999986"/>
    <n v="0"/>
    <m/>
    <n v="0"/>
    <m/>
    <n v="281854.90888"/>
    <n v="17.972855820712041"/>
    <n v="10.942895578599954"/>
    <n v="76.902363673310219"/>
    <n v="81.775346689264836"/>
    <n v="100"/>
    <n v="10.942895578599954"/>
    <n v="-208.89262862314214"/>
    <n v="414.61424627106453"/>
    <n v="-406.95201712193114"/>
    <m/>
    <n v="2024"/>
    <n v="1"/>
    <d v="2025-05-07T00:00:00"/>
    <x v="50"/>
    <x v="75"/>
  </r>
  <r>
    <n v="2025"/>
    <n v="3"/>
    <n v="905"/>
    <x v="48"/>
    <s v="IMSS Invalidez (invalidez y vida)"/>
    <n v="51"/>
    <s v="031b4af5197ec30a926f48cf40e11a7dbc470048a21e4003b7a3c07c5dab1baa"/>
    <s v="5ee0b1f3d4f170289262539d5c2c0d24e2fb46189fbbd99a0a6b6a68b9dfe06a"/>
    <x v="1"/>
    <n v="760893.28127000004"/>
    <n v="89926.673490000001"/>
    <n v="1654814.46991"/>
    <n v="1459456.5895500001"/>
    <n v="395936.58937"/>
    <n v="348624.87701999996"/>
    <n v="1452511.8851100001"/>
    <n v="1435545.30803"/>
    <n v="35327673.869999997"/>
    <n v="32941908.920000002"/>
    <n v="139.161"/>
    <n v="134.065"/>
    <n v="0"/>
    <n v="0"/>
    <n v="395936.58937"/>
    <n v="348624.87701999996"/>
    <n v="-17737.137350000001"/>
    <n v="-249058.74024000001"/>
    <n v="0"/>
    <n v="0"/>
    <n v="0"/>
    <n v="0"/>
    <n v="760893.28127000004"/>
    <n v="89926.673490000001"/>
    <s v="IMSS Invalidez (invalidez y vida)"/>
    <s v="Pensiones"/>
    <s v="Pensiones IMSS"/>
    <x v="50"/>
    <x v="2"/>
    <n v="4303134.6594099998"/>
    <n v="2072694.13243"/>
    <n v="286204877.29896003"/>
    <n v="243390493.02682006"/>
    <n v="276418493.85822004"/>
    <n v="235015541.95325008"/>
    <n v="1850080.4134500001"/>
    <n v="1568225.1092900001"/>
    <n v="1422755.5678000001"/>
    <n v="1282421.5199899999"/>
    <n v="4303134.6594099998"/>
    <n v="2072694.13243"/>
    <n v="41.12757887377979"/>
    <n v="5.7342962408447535"/>
    <n v="670966.60778000008"/>
    <n v="746.12635132624212"/>
    <n v="17.682302356169483"/>
    <n v="4.3386369499956619"/>
    <n v="17.682302356169483"/>
    <n v="4.3386369499956619"/>
    <n v="0.26585615467174462"/>
    <n v="0.27526858664539128"/>
    <n v="3.6947488117414128E-2"/>
    <n v="3.8264138934219281E-2"/>
    <m/>
    <m/>
    <n v="41.12757887377979"/>
    <n v="0"/>
    <m/>
    <n v="0"/>
    <m/>
    <n v="670966.60778000008"/>
    <n v="746.12635132624212"/>
    <n v="13.570951320059077"/>
    <n v="52.035758379827698"/>
    <n v="387.67682989938203"/>
    <n v="27.828855379721677"/>
    <n v="13.570951320059077"/>
    <n v="-92.878331700823665"/>
    <n v="-2232.2462839247278"/>
    <n v="-139.97696956310597"/>
    <s v="Grandes"/>
    <n v="2024"/>
    <n v="1"/>
    <d v="2025-05-07T00:00:00"/>
    <x v="50"/>
    <x v="1"/>
  </r>
  <r>
    <n v="2025"/>
    <n v="3"/>
    <n v="201.1"/>
    <x v="67"/>
    <s v="ISSSTE Jubilacion (retiro, cesantia y vejez)"/>
    <n v="201.1"/>
    <m/>
    <m/>
    <x v="74"/>
    <n v="2542363.67429"/>
    <n v="2007650.1887299998"/>
    <n v="6385535.1350600002"/>
    <n v="5770703.079069999"/>
    <n v="976072.96418000001"/>
    <n v="853162.5696899998"/>
    <n v="3709357.7076099999"/>
    <n v="3223098.0947900005"/>
    <n v="0"/>
    <n v="0"/>
    <n v="0"/>
    <n v="0"/>
    <n v="0"/>
    <n v="0"/>
    <n v="976072.96418000001"/>
    <n v="853162.5696899998"/>
    <n v="-104232.59589"/>
    <n v="-560350.89370000002"/>
    <n v="0"/>
    <n v="0"/>
    <n v="0"/>
    <n v="0"/>
    <n v="2542432.98496"/>
    <n v="2007689.0996299998"/>
    <s v="ISSSTE Jubilacion (retiro, cesantia y vejez)"/>
    <s v="Pensiones"/>
    <s v="Pensiones ISSSTE"/>
    <x v="43"/>
    <x v="2"/>
    <n v="9785954.1591599993"/>
    <n v="8372598.4910400007"/>
    <n v="286204877.29896003"/>
    <n v="243390493.02682006"/>
    <n v="276418493.85822004"/>
    <n v="235015541.95325008"/>
    <n v="2542363.67429"/>
    <n v="2007650.1887299998"/>
    <n v="976072.96418000001"/>
    <n v="853162.5696899998"/>
    <n v="9785954.1591599993"/>
    <n v="8372598.4910400007"/>
    <n v="100"/>
    <n v="100"/>
    <n v="534713.48556000018"/>
    <n v="26.633797489305124"/>
    <n v="25.979721884454747"/>
    <n v="23.978818414360866"/>
    <n v="25.979721884454747"/>
    <n v="23.978818414360866"/>
    <n v="0.88830200878594112"/>
    <n v="0.919751655833138"/>
    <n v="0.82486795756183029"/>
    <n v="0.85426273175131828"/>
    <m/>
    <m/>
    <n v="100.00272622955957"/>
    <n v="0"/>
    <m/>
    <n v="0"/>
    <m/>
    <n v="534743.88533000019"/>
    <n v="26.634795468508997"/>
    <n v="14.406444780466664"/>
    <n v="38.39234229353854"/>
    <n v="42.495578885168925"/>
    <n v="100"/>
    <n v="14.406444780466664"/>
    <n v="-81.398691951439289"/>
    <n v="-936.43735517254231"/>
    <n v="-152.25505648015704"/>
    <m/>
    <n v="2024"/>
    <n v="1"/>
    <d v="2025-05-07T00:00:00"/>
    <x v="43"/>
    <x v="74"/>
  </r>
  <r>
    <n v="2025"/>
    <n v="3"/>
    <n v="5.0999999999999996"/>
    <x v="68"/>
    <s v="ISSSTE Jubilacion (retiro, cesantia y vejez)"/>
    <n v="5.0999999999999996"/>
    <m/>
    <m/>
    <x v="75"/>
    <n v="2542363.67429"/>
    <n v="2007650.1887299998"/>
    <n v="6385535.1350600002"/>
    <n v="5770703.079069999"/>
    <n v="976072.96418000001"/>
    <n v="853162.5696899998"/>
    <n v="3709357.7076099999"/>
    <n v="3223098.0947900005"/>
    <n v="0"/>
    <n v="0"/>
    <n v="0"/>
    <n v="0"/>
    <n v="0"/>
    <n v="0"/>
    <n v="976072.96418000001"/>
    <n v="853162.5696899998"/>
    <n v="-104232.59589"/>
    <n v="-560350.89370000002"/>
    <n v="0"/>
    <n v="0"/>
    <n v="0"/>
    <n v="0"/>
    <n v="2542432.98496"/>
    <n v="2007689.0996299998"/>
    <s v="ISSSTE Jubilacion (retiro, cesantia y vejez)"/>
    <s v="Pensiones"/>
    <s v="Pensiones ISSSTE"/>
    <x v="43"/>
    <x v="2"/>
    <n v="9785954.1591599993"/>
    <n v="8372598.4910400007"/>
    <n v="286204877.29896003"/>
    <n v="243390493.02682006"/>
    <n v="276418493.85822004"/>
    <n v="235015541.95325008"/>
    <n v="2542363.67429"/>
    <n v="2007650.1887299998"/>
    <n v="976072.96418000001"/>
    <n v="853162.5696899998"/>
    <n v="9785954.1591599993"/>
    <n v="8372598.4910400007"/>
    <n v="100"/>
    <n v="100"/>
    <n v="534713.48556000018"/>
    <n v="26.633797489305124"/>
    <n v="25.979721884454747"/>
    <n v="23.978818414360866"/>
    <n v="25.979721884454747"/>
    <n v="23.978818414360866"/>
    <n v="0.88830200878594112"/>
    <n v="0.919751655833138"/>
    <n v="0.82486795756183029"/>
    <n v="0.85426273175131828"/>
    <m/>
    <m/>
    <n v="100.00272622955957"/>
    <n v="0"/>
    <m/>
    <n v="0"/>
    <m/>
    <n v="534743.88533000019"/>
    <n v="26.634795468508997"/>
    <n v="14.406444780466664"/>
    <n v="38.39234229353854"/>
    <n v="42.495578885168925"/>
    <n v="100"/>
    <n v="14.406444780466664"/>
    <n v="-81.398691951439289"/>
    <n v="-936.43735517254231"/>
    <n v="-152.25505648015704"/>
    <m/>
    <n v="2024"/>
    <n v="1"/>
    <d v="2025-05-07T00:00:00"/>
    <x v="43"/>
    <x v="75"/>
  </r>
  <r>
    <n v="2025"/>
    <n v="3"/>
    <n v="902"/>
    <x v="49"/>
    <s v="ISSSTE Jubilacion (retiro, cesantia y vejez)"/>
    <n v="30"/>
    <s v="624b60c58c9d8bfb6ff1886c2fd605d2adeb6ea4da576068201b6c6958ce93f4"/>
    <s v="5ee0b1f3d4f170289262539d5c2c0d24e2fb46189fbbd99a0a6b6a68b9dfe06a"/>
    <x v="25"/>
    <n v="769824.68192999996"/>
    <n v="435316.56789000001"/>
    <n v="1804680.20453"/>
    <n v="1021385.1717999999"/>
    <n v="346047.28889999999"/>
    <n v="311009.11507999996"/>
    <n v="1332742.2821300002"/>
    <n v="1190590.1846"/>
    <n v="35327673.869999997"/>
    <n v="32941908.920000002"/>
    <n v="139.161"/>
    <n v="134.065"/>
    <n v="0"/>
    <n v="0"/>
    <n v="346047.28889999999"/>
    <n v="311009.11507999996"/>
    <n v="-62719.58539"/>
    <n v="-210783.09022000001"/>
    <n v="0"/>
    <n v="0"/>
    <n v="0"/>
    <n v="0"/>
    <n v="769824.68192999996"/>
    <n v="435316.56789000001"/>
    <s v="ISSSTE Jubilacion (retiro, cesantia y vejez)"/>
    <s v="Pensiones"/>
    <s v="Pensiones ISSSTE"/>
    <x v="43"/>
    <x v="2"/>
    <n v="3325731.3801100003"/>
    <n v="3307529.60757"/>
    <n v="286204877.29896003"/>
    <n v="243390493.02682006"/>
    <n v="276418493.85822004"/>
    <n v="235015541.95325008"/>
    <n v="2542363.67429"/>
    <n v="2007650.1887299998"/>
    <n v="976072.96418000001"/>
    <n v="853162.5696899998"/>
    <n v="3325731.3801100003"/>
    <n v="3307529.60757"/>
    <n v="30.279880479530025"/>
    <n v="21.682889296833764"/>
    <n v="334508.11403999996"/>
    <n v="76.842495488140202"/>
    <n v="23.147530390880146"/>
    <n v="13.161380835221657"/>
    <n v="23.147530390880146"/>
    <n v="13.161380835221657"/>
    <n v="0.26897678655764723"/>
    <n v="0.27849970209477254"/>
    <n v="0.17885520608318539"/>
    <n v="0.18522884242974633"/>
    <m/>
    <m/>
    <n v="30.279880479530025"/>
    <n v="0"/>
    <m/>
    <n v="0"/>
    <m/>
    <n v="334508.11403999996"/>
    <n v="76.842495488140202"/>
    <n v="11.265963639357413"/>
    <n v="44.951441155723558"/>
    <n v="71.44435521659004"/>
    <n v="35.453014436345413"/>
    <n v="11.265963639357413"/>
    <n v="-70.244489097992698"/>
    <n v="-551.73720736230143"/>
    <n v="-147.54936686590528"/>
    <s v="Grandes"/>
    <n v="2024"/>
    <n v="1"/>
    <d v="2025-05-07T00:00:00"/>
    <x v="43"/>
    <x v="25"/>
  </r>
  <r>
    <n v="2025"/>
    <n v="3"/>
    <n v="906"/>
    <x v="52"/>
    <s v="ISSSTE Jubilacion (retiro, cesantia y vejez)"/>
    <n v="256"/>
    <s v="51e8ea280b44e16934d4d611901f3d3afc41789840acdff81942c2f65009cd52"/>
    <s v="5ee0b1f3d4f170289262539d5c2c0d24e2fb46189fbbd99a0a6b6a68b9dfe06a"/>
    <x v="13"/>
    <n v="913929.68483000004"/>
    <n v="665006.30615999992"/>
    <n v="2303933.9134900002"/>
    <n v="1914114.6327000002"/>
    <n v="289645.32860000001"/>
    <n v="252601.02733000001"/>
    <n v="1101101.9351999999"/>
    <n v="947336.96124000009"/>
    <n v="35327673.869999997"/>
    <n v="32941908.920000002"/>
    <n v="139.161"/>
    <n v="134.065"/>
    <n v="0"/>
    <n v="0"/>
    <n v="289645.32860000001"/>
    <n v="252601.02733000001"/>
    <n v="14157.452949999999"/>
    <n v="-168309.73882"/>
    <n v="0"/>
    <n v="0"/>
    <n v="0"/>
    <n v="0"/>
    <n v="913998.99549999996"/>
    <n v="665045.21705999994"/>
    <s v="ISSSTE Jubilacion (retiro, cesantia y vejez)"/>
    <s v="Pensiones"/>
    <s v="Pensiones ISSSTE"/>
    <x v="43"/>
    <x v="2"/>
    <n v="2157088.1196399997"/>
    <n v="2992374.75104"/>
    <n v="286204877.29896003"/>
    <n v="243390493.02682006"/>
    <n v="276418493.85822004"/>
    <n v="235015541.95325008"/>
    <n v="2542363.67429"/>
    <n v="2007650.1887299998"/>
    <n v="976072.96418000001"/>
    <n v="853162.5696899998"/>
    <n v="2157088.1196399997"/>
    <n v="2992374.75104"/>
    <n v="35.948031120497781"/>
    <n v="33.123614357373178"/>
    <n v="248923.37867000012"/>
    <n v="37.431732054900159"/>
    <n v="42.368676388729419"/>
    <n v="22.223363097448839"/>
    <n v="42.368676388729419"/>
    <n v="22.223363097448839"/>
    <n v="0.31932708256237707"/>
    <n v="0.33063261147019013"/>
    <n v="0.27322608122032133"/>
    <n v="0.282962692864068"/>
    <m/>
    <m/>
    <n v="35.950757350057337"/>
    <n v="0"/>
    <m/>
    <n v="0"/>
    <m/>
    <n v="248953.77844000002"/>
    <n v="37.434113057840321"/>
    <n v="14.665142759536366"/>
    <n v="31.692299025594828"/>
    <n v="37.984756684280889"/>
    <n v="29.674557049465189"/>
    <n v="14.665142759536366"/>
    <n v="-108.41154709718894"/>
    <n v="2045.8858639540811"/>
    <n v="-150.08105241025055"/>
    <s v="Grandes"/>
    <n v="2024"/>
    <n v="1"/>
    <d v="2025-05-07T00:00:00"/>
    <x v="43"/>
    <x v="13"/>
  </r>
  <r>
    <n v="2025"/>
    <n v="3"/>
    <n v="905"/>
    <x v="48"/>
    <s v="ISSSTE Jubilacion (retiro, cesantia y vejez)"/>
    <n v="51"/>
    <s v="031b4af5197ec30a926f48cf40e11a7dbc470048a21e4003b7a3c07c5dab1baa"/>
    <s v="5ee0b1f3d4f170289262539d5c2c0d24e2fb46189fbbd99a0a6b6a68b9dfe06a"/>
    <x v="1"/>
    <n v="858609.30752999999"/>
    <n v="907327.31467999995"/>
    <n v="2276921.0170400003"/>
    <n v="2835203.2745699994"/>
    <n v="340380.34667999996"/>
    <n v="289552.42727999995"/>
    <n v="1275513.49028"/>
    <n v="1085170.9489500001"/>
    <n v="35327673.869999997"/>
    <n v="32941908.920000002"/>
    <n v="139.161"/>
    <n v="134.065"/>
    <n v="0"/>
    <n v="0"/>
    <n v="340380.34668000002"/>
    <n v="289552.42727999995"/>
    <n v="-55670.463450000003"/>
    <n v="-181258.06466"/>
    <n v="0"/>
    <n v="0"/>
    <n v="0"/>
    <n v="0"/>
    <n v="858609.30752999999"/>
    <n v="907327.31467999995"/>
    <s v="ISSSTE Jubilacion (retiro, cesantia y vejez)"/>
    <s v="Pensiones"/>
    <s v="Pensiones ISSSTE"/>
    <x v="43"/>
    <x v="2"/>
    <n v="4303134.6594099998"/>
    <n v="2072694.13243"/>
    <n v="286204877.29896003"/>
    <n v="243390493.02682006"/>
    <n v="276418493.85822004"/>
    <n v="235015541.95325008"/>
    <n v="2542363.67429"/>
    <n v="2007650.1887299998"/>
    <n v="976072.96418000001"/>
    <n v="853162.5696899998"/>
    <n v="4303134.6594099998"/>
    <n v="2072694.13243"/>
    <n v="33.772088399972198"/>
    <n v="45.193496345793058"/>
    <n v="-48718.007149999961"/>
    <n v="-5.3693971692213456"/>
    <n v="19.953112683852741"/>
    <n v="43.77526333884397"/>
    <n v="19.953112683852741"/>
    <n v="43.77526333884397"/>
    <n v="0.29999813966591682"/>
    <n v="0.31061934226817545"/>
    <n v="0.37278667025832368"/>
    <n v="0.38607119645750404"/>
    <m/>
    <m/>
    <n v="33.772088399972198"/>
    <n v="0"/>
    <m/>
    <n v="0"/>
    <m/>
    <n v="-48718.007149999961"/>
    <n v="-5.3693971692213456"/>
    <n v="17.553960737773046"/>
    <n v="39.643216500783971"/>
    <n v="31.912676119766164"/>
    <n v="34.872428514189394"/>
    <n v="17.553960737773068"/>
    <n v="-69.286628126353733"/>
    <n v="-611.41999830073269"/>
    <n v="-159.74595548238705"/>
    <s v="Grandes"/>
    <n v="2024"/>
    <n v="1"/>
    <d v="2025-05-07T00:00:00"/>
    <x v="43"/>
    <x v="1"/>
  </r>
  <r>
    <n v="2025"/>
    <n v="3"/>
    <n v="150.1"/>
    <x v="70"/>
    <s v="Otros Automoviles y Obligatorios"/>
    <n v="150.1"/>
    <m/>
    <m/>
    <x v="77"/>
    <n v="101.94682"/>
    <n v="62.5625"/>
    <n v="46.104860000000002"/>
    <n v="1.14208"/>
    <n v="126.15540000000004"/>
    <n v="48.444349999999993"/>
    <n v="444.17799000000014"/>
    <n v="645.61560999999995"/>
    <n v="0"/>
    <n v="0"/>
    <n v="0"/>
    <n v="0"/>
    <n v="0"/>
    <n v="0"/>
    <n v="126.1554"/>
    <n v="48.44435"/>
    <n v="-80.707449999999994"/>
    <n v="-166.37921"/>
    <n v="0"/>
    <n v="0"/>
    <n v="0"/>
    <n v="0"/>
    <n v="0"/>
    <n v="0"/>
    <s v="Otros Automoviles y Obligatorios"/>
    <s v="Automóviles"/>
    <s v="Automóviles"/>
    <x v="9"/>
    <x v="2"/>
    <n v="11192509.81889"/>
    <n v="9048326.8425000012"/>
    <n v="286204877.29896003"/>
    <n v="243390493.02682006"/>
    <n v="276418493.85822004"/>
    <n v="235015541.95325008"/>
    <n v="2642495.7059500003"/>
    <n v="1875583.9454099999"/>
    <n v="707847.31065"/>
    <n v="512349.35749000008"/>
    <n v="6708566.9188799998"/>
    <n v="5619322.1845000004"/>
    <n v="3.8579748595409442E-3"/>
    <n v="3.3356278269018732E-3"/>
    <n v="39.384320000000002"/>
    <n v="62.951960039960042"/>
    <n v="1.5196512344997238E-3"/>
    <n v="1.1133460219200214E-3"/>
    <n v="9.1084860902190779E-4"/>
    <n v="6.9142617291568056E-4"/>
    <n v="3.562022456155063E-5"/>
    <n v="3.6881331121169608E-5"/>
    <n v="2.5704578359642838E-5"/>
    <n v="2.6620579847627737E-5"/>
    <m/>
    <m/>
    <m/>
    <n v="0"/>
    <m/>
    <n v="0"/>
    <m/>
    <n v="0"/>
    <m/>
    <n v="160.41303062173412"/>
    <n v="123.74628262068403"/>
    <n v="77.433526473526456"/>
    <n v="1.7822402953562744E-2"/>
    <n v="160.41303062173401"/>
    <n v="-51.491866081104718"/>
    <n v="-156.31196376542687"/>
    <n v="-29.116828959579742"/>
    <s v="Resto"/>
    <n v="2024"/>
    <n v="1"/>
    <d v="2025-05-07T00:00:00"/>
    <x v="9"/>
    <x v="77"/>
  </r>
  <r>
    <n v="2025"/>
    <n v="3"/>
    <n v="23"/>
    <x v="9"/>
    <s v="Otros Automoviles y Obligatorios"/>
    <n v="17"/>
    <s v="4523540f1504cd17100c4835e85b7eefd49911580f8efff0599a8f283be6b9e3"/>
    <s v="5ee0b1f3d4f170289262539d5c2c0d24e2fb46189fbbd99a0a6b6a68b9dfe06a"/>
    <x v="11"/>
    <n v="45195.969529999995"/>
    <n v="36608.224520000003"/>
    <n v="108672.32316"/>
    <n v="79394.829450000005"/>
    <n v="9924.7866099999974"/>
    <n v="7231.4485400000012"/>
    <n v="32865.802520000012"/>
    <n v="23858.492220000022"/>
    <n v="35327673.869999997"/>
    <n v="32941908.920000002"/>
    <n v="139.161"/>
    <n v="134.065"/>
    <n v="0"/>
    <n v="0"/>
    <n v="9924.7866099999992"/>
    <n v="7231.4485400000003"/>
    <n v="31289.2752"/>
    <n v="27073.793260000002"/>
    <n v="0"/>
    <n v="0"/>
    <n v="0"/>
    <n v="0"/>
    <n v="0"/>
    <n v="0"/>
    <s v="Otros Automoviles y Obligatorios"/>
    <s v="Automóviles"/>
    <s v="Automóviles"/>
    <x v="9"/>
    <x v="2"/>
    <n v="7196469.1106400006"/>
    <n v="7252607.47162"/>
    <n v="286204877.29896003"/>
    <n v="243390493.02682006"/>
    <n v="276418493.85822004"/>
    <n v="235015541.95325008"/>
    <n v="2642495.7059500003"/>
    <n v="1875583.9454099999"/>
    <n v="707847.31065"/>
    <n v="512349.35749000008"/>
    <n v="1431801.6990199999"/>
    <n v="1448680.1658099999"/>
    <n v="1.7103516735423283"/>
    <n v="1.9518307676704654"/>
    <n v="8587.7450099999915"/>
    <n v="23.458512732045467"/>
    <n v="3.1565802415889355"/>
    <n v="2.5270052965439245"/>
    <n v="0.62802978565109968"/>
    <n v="0.50475949047636659"/>
    <n v="1.5791474260164265E-2"/>
    <n v="1.6350559218798799E-2"/>
    <n v="1.5040942669837975E-2"/>
    <n v="1.557693768494775E-2"/>
    <m/>
    <m/>
    <m/>
    <n v="0"/>
    <m/>
    <n v="0"/>
    <m/>
    <n v="0"/>
    <m/>
    <n v="37.244793420046875"/>
    <n v="21.959450617409949"/>
    <n v="19.753617212572756"/>
    <n v="1.4021084011587601"/>
    <n v="37.244793420046918"/>
    <n v="15.570341028747281"/>
    <n v="31.719451941795057"/>
    <n v="26.710141687770278"/>
    <s v="Grandes"/>
    <n v="2024"/>
    <n v="1"/>
    <d v="2025-05-07T00:00:00"/>
    <x v="9"/>
    <x v="11"/>
  </r>
  <r>
    <n v="2025"/>
    <n v="3"/>
    <n v="13"/>
    <x v="37"/>
    <s v="Otros Automoviles y Obligatorios"/>
    <n v="13"/>
    <s v="3fdba35f04dc8c462986c992bcf875546257113072a909c162f7e470e581e278"/>
    <s v="5ee0b1f3d4f170289262539d5c2c0d24e2fb46189fbbd99a0a6b6a68b9dfe06a"/>
    <x v="16"/>
    <n v="5372.3674700000001"/>
    <n v="7175.5859400000008"/>
    <n v="11055.734499999999"/>
    <n v="15893.82661"/>
    <n v="1017.7306900000001"/>
    <n v="2415.7317099999996"/>
    <n v="7660.9407900000024"/>
    <n v="9974.5782300000046"/>
    <n v="35327673.869999997"/>
    <n v="32941908.920000002"/>
    <n v="139.161"/>
    <n v="134.065"/>
    <n v="0"/>
    <n v="0"/>
    <n v="1058.0826100000002"/>
    <n v="2654.64606"/>
    <n v="3130.91851"/>
    <n v="4129.1210799999999"/>
    <n v="0"/>
    <n v="0"/>
    <n v="0"/>
    <n v="0"/>
    <n v="0"/>
    <n v="0"/>
    <s v="Otros Automoviles y Obligatorios"/>
    <s v="Automóviles"/>
    <s v="Automóviles"/>
    <x v="9"/>
    <x v="2"/>
    <n v="380253.94800999999"/>
    <n v="509825.93995999999"/>
    <n v="286204877.29896003"/>
    <n v="243390493.02682006"/>
    <n v="276418493.85822004"/>
    <n v="235015541.95325008"/>
    <n v="2642495.7059500003"/>
    <n v="1875583.9454099999"/>
    <n v="707847.31065"/>
    <n v="512349.35749000008"/>
    <n v="77890.750719999996"/>
    <n v="97811.10686"/>
    <n v="0.20330657332397017"/>
    <n v="0.38257876740523222"/>
    <n v="-1803.2184700000007"/>
    <n v="-25.129912526697439"/>
    <n v="6.8973111959242397"/>
    <n v="7.3361667916411921"/>
    <n v="1.4128367366375685"/>
    <n v="1.4074579925381954"/>
    <n v="1.8771054919473663E-3"/>
    <n v="1.94356296317698E-3"/>
    <n v="2.9481783987385644E-3"/>
    <n v="3.0532388966119472E-3"/>
    <m/>
    <m/>
    <m/>
    <n v="0"/>
    <m/>
    <n v="0"/>
    <m/>
    <n v="0"/>
    <m/>
    <n v="-57.870707008271197"/>
    <n v="18.943802628601652"/>
    <n v="33.665985331366535"/>
    <n v="0.143778280243156"/>
    <n v="-60.142234177915221"/>
    <n v="-24.174698456650734"/>
    <n v="33.79463906903154"/>
    <n v="64.290826269497529"/>
    <s v="Medianas"/>
    <n v="2024"/>
    <n v="1"/>
    <d v="2025-05-07T00:00:00"/>
    <x v="9"/>
    <x v="16"/>
  </r>
  <r>
    <n v="2025"/>
    <n v="3"/>
    <n v="80"/>
    <x v="73"/>
    <s v="Otros Automoviles y Obligatorios"/>
    <n v="52"/>
    <s v="41cfc0d1f2d127b04555b7246d84019b4d27710a3f3aff6e7764375b1e06e05d"/>
    <s v="5ee0b1f3d4f170289262539d5c2c0d24e2fb46189fbbd99a0a6b6a68b9dfe06a"/>
    <x v="27"/>
    <n v="0"/>
    <n v="0"/>
    <n v="6.7205399999999997"/>
    <n v="1.14208"/>
    <n v="126.15540000000004"/>
    <n v="48.444349999999993"/>
    <n v="203.65623000000011"/>
    <n v="645.61560999999995"/>
    <n v="35327673.869999997"/>
    <n v="32941908.920000002"/>
    <n v="139.161"/>
    <n v="134.065"/>
    <n v="0"/>
    <n v="0"/>
    <n v="126.1554"/>
    <n v="48.44435"/>
    <n v="-182.65427"/>
    <n v="-178.89170999999999"/>
    <n v="0"/>
    <n v="0"/>
    <n v="0"/>
    <n v="0"/>
    <n v="0"/>
    <n v="0"/>
    <s v="Otros Automoviles y Obligatorios"/>
    <s v="Automóviles"/>
    <s v="Automóviles"/>
    <x v="9"/>
    <x v="2"/>
    <n v="377875.53304000001"/>
    <n v="280605.04624"/>
    <n v="286204877.29896003"/>
    <n v="243390493.02682006"/>
    <n v="276418493.85822004"/>
    <n v="235015541.95325008"/>
    <n v="2642495.7059500003"/>
    <n v="1875583.9454099999"/>
    <n v="707847.31065"/>
    <n v="512349.35749000008"/>
    <n v="13723.660320000001"/>
    <n v="11503.237580000001"/>
    <m/>
    <m/>
    <m/>
    <m/>
    <m/>
    <m/>
    <m/>
    <m/>
    <m/>
    <m/>
    <m/>
    <m/>
    <m/>
    <m/>
    <m/>
    <n v="0"/>
    <m/>
    <n v="0"/>
    <m/>
    <n v="0"/>
    <m/>
    <n v="160.41303062173412"/>
    <m/>
    <m/>
    <n v="1.7822402953562744E-2"/>
    <n v="160.41303062173401"/>
    <n v="2.1032612411162166"/>
    <n v="-69.067862470447579"/>
    <n v="-27.080265485751131"/>
    <s v="Resto"/>
    <n v="2024"/>
    <n v="1"/>
    <d v="2025-05-07T00:00:00"/>
    <x v="9"/>
    <x v="27"/>
  </r>
  <r>
    <n v="2025"/>
    <n v="3"/>
    <n v="89"/>
    <x v="1"/>
    <s v="Otros Automoviles y Obligatorios"/>
    <n v="61"/>
    <s v="d029fa3a95e174a19934857f535eb9427d967218a36ea014b70ad704bc6c8d1c"/>
    <s v="5ee0b1f3d4f170289262539d5c2c0d24e2fb46189fbbd99a0a6b6a68b9dfe06a"/>
    <x v="24"/>
    <n v="26923.883320000001"/>
    <n v="20886.712370000001"/>
    <n v="79701.575380000009"/>
    <n v="62001.273760000004"/>
    <n v="9373.3638199999987"/>
    <n v="6570.2303899999997"/>
    <n v="40359.020769999996"/>
    <n v="27880.478480000002"/>
    <n v="35327673.869999997"/>
    <n v="32941908.920000002"/>
    <n v="139.161"/>
    <n v="134.065"/>
    <n v="0"/>
    <n v="0"/>
    <n v="7481.5548099999996"/>
    <n v="5401.0343400000002"/>
    <n v="18234.701850000001"/>
    <n v="17712.953229999999"/>
    <n v="0"/>
    <n v="0"/>
    <n v="0"/>
    <n v="0"/>
    <n v="0"/>
    <n v="0"/>
    <s v="Otros Automoviles y Obligatorios"/>
    <s v="Automóviles"/>
    <s v="Automóviles"/>
    <x v="9"/>
    <x v="2"/>
    <n v="1155771.3412000001"/>
    <n v="912531.90619000001"/>
    <n v="286204877.29896003"/>
    <n v="243390493.02682006"/>
    <n v="276418493.85822004"/>
    <n v="235015541.95325008"/>
    <n v="2642495.7059500003"/>
    <n v="1875583.9454099999"/>
    <n v="707847.31065"/>
    <n v="512349.35749000008"/>
    <n v="1155771.3412000001"/>
    <n v="912531.90619000001"/>
    <n v="1.0188808730843568"/>
    <n v="1.113611172729152"/>
    <n v="6037.1709499999997"/>
    <n v="28.90436198408759"/>
    <n v="2.329516432899764"/>
    <n v="2.2888747481944085"/>
    <n v="2.329516432899764"/>
    <n v="2.2888747481944085"/>
    <n v="9.4072063250956461E-3"/>
    <n v="9.7402612047404261E-3"/>
    <n v="8.5815645920477353E-3"/>
    <n v="8.8873749354648392E-3"/>
    <m/>
    <m/>
    <m/>
    <n v="0"/>
    <m/>
    <n v="0"/>
    <m/>
    <n v="0"/>
    <m/>
    <n v="42.664157321886535"/>
    <n v="34.814308577236837"/>
    <n v="31.456508202970955"/>
    <n v="1.3242070258616443"/>
    <n v="38.520778410751589"/>
    <n v="2.9455766817942486"/>
    <n v="41.029213811905564"/>
    <n v="30.492003619432584"/>
    <s v="Medianas"/>
    <n v="2024"/>
    <n v="1"/>
    <d v="2025-05-07T00:00:00"/>
    <x v="9"/>
    <x v="24"/>
  </r>
  <r>
    <n v="2025"/>
    <n v="3"/>
    <n v="5.0999999999999996"/>
    <x v="68"/>
    <s v="Otros Automoviles y Obligatorios"/>
    <n v="5.0999999999999996"/>
    <m/>
    <m/>
    <x v="75"/>
    <n v="2536303.7732399995"/>
    <n v="1798773.1256799998"/>
    <n v="5373004.7062500007"/>
    <n v="4279842.24493"/>
    <n v="674051.79314999981"/>
    <n v="485239.59982000006"/>
    <n v="3084289.8997899988"/>
    <n v="2271978.2458099993"/>
    <n v="0"/>
    <n v="0"/>
    <n v="0"/>
    <n v="0"/>
    <n v="19674.198929999999"/>
    <n v="2580.6275099999998"/>
    <n v="673777.51095000003"/>
    <n v="484859.31204999995"/>
    <n v="1260794.8604600001"/>
    <n v="876248.80431999988"/>
    <n v="0"/>
    <n v="0"/>
    <n v="0"/>
    <n v="0"/>
    <n v="0"/>
    <n v="0"/>
    <s v="Otros Automoviles y Obligatorios"/>
    <s v="Automóviles"/>
    <s v="Automóviles"/>
    <x v="9"/>
    <x v="2"/>
    <n v="63201575.355599999"/>
    <n v="55610547.92368"/>
    <n v="286204877.29896003"/>
    <n v="243390493.02682006"/>
    <n v="276418493.85822004"/>
    <n v="235015541.95325008"/>
    <n v="2642495.7059500003"/>
    <n v="1875583.9454099999"/>
    <n v="707847.31065"/>
    <n v="512349.35749000008"/>
    <n v="31884818.138130002"/>
    <n v="27184685.35523"/>
    <n v="95.981377283948177"/>
    <n v="95.904698378445048"/>
    <n v="737530.64755999972"/>
    <n v="41.001871610750641"/>
    <n v="7.9545812751772225"/>
    <n v="6.6168620389565698"/>
    <n v="4.0130388506451515"/>
    <n v="3.2345898266433895"/>
    <n v="0.88618467902301379"/>
    <n v="0.91755936364406754"/>
    <n v="0.73904822793624347"/>
    <n v="0.76538475316573595"/>
    <m/>
    <m/>
    <m/>
    <n v="0"/>
    <m/>
    <n v="0"/>
    <m/>
    <n v="0"/>
    <m/>
    <n v="38.91112625598565"/>
    <n v="26.57614597516972"/>
    <n v="26.976142399090065"/>
    <n v="95.22559215927987"/>
    <n v="38.963508425000271"/>
    <n v="43.88548711783082"/>
    <n v="53.44069301679837"/>
    <n v="55.333520532021495"/>
    <m/>
    <n v="2024"/>
    <n v="1"/>
    <d v="2025-05-07T00:00:00"/>
    <x v="9"/>
    <x v="75"/>
  </r>
  <r>
    <n v="2025"/>
    <n v="3"/>
    <n v="130"/>
    <x v="41"/>
    <s v="Otros Automoviles y Obligatorios"/>
    <n v="282"/>
    <s v="27e1615212f3c6ea846ed6c412df1361ce97f006ee20bb5aa2483a3b61d5cadd"/>
    <s v="5ee0b1f3d4f170289262539d5c2c0d24e2fb46189fbbd99a0a6b6a68b9dfe06a"/>
    <x v="29"/>
    <n v="101.94682"/>
    <n v="0"/>
    <n v="101.94682"/>
    <n v="0"/>
    <n v="0"/>
    <n v="0"/>
    <n v="0"/>
    <n v="0"/>
    <n v="35327673.869999997"/>
    <n v="32941908.920000002"/>
    <n v="139.161"/>
    <n v="134.065"/>
    <n v="0"/>
    <n v="0"/>
    <n v="0"/>
    <n v="0"/>
    <n v="101.94682"/>
    <n v="0"/>
    <n v="0"/>
    <n v="0"/>
    <n v="0"/>
    <n v="0"/>
    <n v="0"/>
    <n v="0"/>
    <s v="Otros Automoviles y Obligatorios"/>
    <s v="Automóviles"/>
    <s v="Automóviles"/>
    <x v="9"/>
    <x v="2"/>
    <n v="23778.726200000001"/>
    <n v="3160.3379799999998"/>
    <n v="286204877.29896003"/>
    <n v="243390493.02682006"/>
    <n v="276418493.85822004"/>
    <n v="235015541.95325008"/>
    <n v="2642495.7059500003"/>
    <n v="1875583.9454099999"/>
    <n v="707847.31065"/>
    <n v="512349.35749000008"/>
    <n v="23778.726200000001"/>
    <n v="3160.3379799999998"/>
    <n v="3.8579748595409442E-3"/>
    <m/>
    <m/>
    <m/>
    <n v="0.42873120764559708"/>
    <m/>
    <n v="0.42873120764559708"/>
    <m/>
    <n v="3.562022456155063E-5"/>
    <n v="3.6881331121169608E-5"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9"/>
    <x v="29"/>
  </r>
  <r>
    <n v="2025"/>
    <n v="3"/>
    <n v="46"/>
    <x v="54"/>
    <s v="Otros Automoviles y Obligatorios"/>
    <n v="34"/>
    <s v="86e50149658661312a9e0b35558d84f6c6d3da797f552a9657fe0558ca40cdef"/>
    <s v="5ee0b1f3d4f170289262539d5c2c0d24e2fb46189fbbd99a0a6b6a68b9dfe06a"/>
    <x v="1"/>
    <n v="426754.42066"/>
    <n v="324331.5416"/>
    <n v="1374186.8556299999"/>
    <n v="1155383.4285599999"/>
    <n v="174630.33318000002"/>
    <n v="145942.71844000008"/>
    <n v="661788.84165999992"/>
    <n v="515425.73498000012"/>
    <n v="35327673.869999997"/>
    <n v="32941908.920000002"/>
    <n v="139.161"/>
    <n v="134.065"/>
    <n v="0"/>
    <n v="0"/>
    <n v="174630.33318000002"/>
    <n v="145942.71844"/>
    <n v="332695.84693"/>
    <n v="285599.62676999997"/>
    <n v="0"/>
    <n v="0"/>
    <n v="0"/>
    <n v="0"/>
    <n v="0"/>
    <n v="0"/>
    <s v="Otros Automoviles y Obligatorios"/>
    <s v="Automóviles"/>
    <s v="Automóviles"/>
    <x v="9"/>
    <x v="2"/>
    <n v="17809663.19325"/>
    <n v="15865318.86668"/>
    <n v="286204877.29896003"/>
    <n v="243390493.02682006"/>
    <n v="276418493.85822004"/>
    <n v="235015541.95325008"/>
    <n v="2642495.7059500003"/>
    <n v="1875583.9454099999"/>
    <n v="707847.31065"/>
    <n v="512349.35749000008"/>
    <n v="17808746.872830003"/>
    <n v="15864673.41446"/>
    <n v="16.149673193379062"/>
    <n v="17.29229674809898"/>
    <n v="102422.87906000001"/>
    <n v="31.579684959016021"/>
    <n v="2.3963192003760794"/>
    <n v="2.0443631780304101"/>
    <n v="2.3961959079705855"/>
    <n v="2.0442800067583518"/>
    <n v="0.14910801824464601"/>
    <n v="0.15438707255198705"/>
    <n v="0.13325563277619917"/>
    <n v="0.13800429490936258"/>
    <m/>
    <m/>
    <m/>
    <n v="0"/>
    <m/>
    <n v="0"/>
    <m/>
    <n v="0"/>
    <m/>
    <n v="19.656763315529147"/>
    <n v="40.920568065803344"/>
    <n v="44.998003499762014"/>
    <n v="24.670621835045324"/>
    <n v="19.656763315529211"/>
    <n v="16.490294715240552"/>
    <n v="52.489483951010264"/>
    <n v="51.100458390140361"/>
    <s v="Grandes"/>
    <n v="2024"/>
    <n v="1"/>
    <d v="2025-05-07T00:00:00"/>
    <x v="9"/>
    <x v="1"/>
  </r>
  <r>
    <n v="2025"/>
    <n v="3"/>
    <n v="22"/>
    <x v="35"/>
    <s v="Otros Automoviles y Obligatorios"/>
    <n v="16"/>
    <s v="b17ef6d19c7a5b1ee83b907c595526dcb1eb06db8227d650d5dda0a9f4ce8cd9"/>
    <s v="5ee0b1f3d4f170289262539d5c2c0d24e2fb46189fbbd99a0a6b6a68b9dfe06a"/>
    <x v="28"/>
    <n v="2826.6196400000003"/>
    <n v="2856.2406299999998"/>
    <n v="7547.6944200000016"/>
    <n v="8728.130610000002"/>
    <n v="4319.4156000000003"/>
    <n v="31.835439999999998"/>
    <n v="4331.1235300000008"/>
    <n v="147.52905999999999"/>
    <n v="35327673.869999997"/>
    <n v="32941908.920000002"/>
    <n v="139.161"/>
    <n v="134.065"/>
    <n v="0"/>
    <n v="0"/>
    <n v="4319.4155999999994"/>
    <n v="31.835439999999998"/>
    <n v="2143.1494500000003"/>
    <n v="2389.2692900000002"/>
    <n v="0"/>
    <n v="0"/>
    <n v="0"/>
    <n v="0"/>
    <n v="0"/>
    <n v="0"/>
    <s v="Otros Automoviles y Obligatorios"/>
    <s v="Automóviles"/>
    <s v="Automóviles"/>
    <x v="9"/>
    <x v="2"/>
    <n v="9409393.7623899989"/>
    <n v="7962644.3306700001"/>
    <n v="286204877.29896003"/>
    <n v="243390493.02682006"/>
    <n v="276418493.85822004"/>
    <n v="235015541.95325008"/>
    <n v="2642495.7059500003"/>
    <n v="1875583.9454099999"/>
    <n v="707847.31065"/>
    <n v="512349.35749000008"/>
    <n v="2060936.7257100001"/>
    <n v="1646899.5781400001"/>
    <n v="0.1069678044749672"/>
    <n v="0.1522854062058859"/>
    <n v="-29.620989999999438"/>
    <n v="-1.0370621329617968"/>
    <n v="0.13715217962483636"/>
    <n v="0.17343137783943227"/>
    <n v="3.0040401234967928E-2"/>
    <n v="3.5870503709408648E-2"/>
    <n v="9.8762105896867992E-4"/>
    <n v="1.0225870203351241E-3"/>
    <n v="1.1735218555497403E-3"/>
    <n v="1.2153411669123444E-3"/>
    <m/>
    <m/>
    <m/>
    <n v="0"/>
    <m/>
    <n v="0"/>
    <m/>
    <n v="0"/>
    <m/>
    <n v="13467.946917020779"/>
    <n v="152.81205645341089"/>
    <n v="1.1145923654198562"/>
    <n v="0.61021855066929331"/>
    <n v="13467.946917020778"/>
    <n v="-10.301050661392786"/>
    <n v="201.54523521446436"/>
    <n v="1.3324341518657361"/>
    <s v="Medianas"/>
    <n v="2024"/>
    <n v="1"/>
    <d v="2025-05-07T00:00:00"/>
    <x v="9"/>
    <x v="28"/>
  </r>
  <r>
    <n v="2025"/>
    <n v="3"/>
    <n v="12"/>
    <x v="0"/>
    <s v="Otros Automoviles y Obligatorios"/>
    <n v="12"/>
    <s v="6b51d431df5d7f141cbececcf79edf3dd861c3b4069f0b11661a3eefacbba918"/>
    <s v="5ee0b1f3d4f170289262539d5c2c0d24e2fb46189fbbd99a0a6b6a68b9dfe06a"/>
    <x v="8"/>
    <n v="4164.0367299999998"/>
    <n v="2234.4945899999998"/>
    <n v="14599.794469999999"/>
    <n v="13160.890760000002"/>
    <n v="105.33609000000001"/>
    <n v="203.51211999999998"/>
    <n v="1053.9075600000003"/>
    <n v="742.19733000000008"/>
    <n v="35327673.869999997"/>
    <n v="32941908.920000002"/>
    <n v="139.161"/>
    <n v="134.065"/>
    <n v="0"/>
    <n v="0"/>
    <n v="82.067090000000007"/>
    <n v="185.80212"/>
    <n v="3402.0407"/>
    <n v="3142.2542300000005"/>
    <n v="0"/>
    <n v="0"/>
    <n v="0"/>
    <n v="0"/>
    <n v="0"/>
    <n v="0"/>
    <s v="Otros Automoviles y Obligatorios"/>
    <s v="Automóviles"/>
    <s v="Automóviles"/>
    <x v="9"/>
    <x v="2"/>
    <n v="2698569.0604299996"/>
    <n v="1911910.06005"/>
    <n v="286204877.29896003"/>
    <n v="243390493.02682006"/>
    <n v="276418493.85822004"/>
    <n v="235015541.95325008"/>
    <n v="2642495.7059500003"/>
    <n v="1875583.9454099999"/>
    <n v="707847.31065"/>
    <n v="512349.35749000008"/>
    <n v="145904.62529"/>
    <n v="86947.50361"/>
    <n v="0.15757969712586506"/>
    <n v="0.119135941394057"/>
    <n v="1929.54214"/>
    <n v="86.352508913436225"/>
    <n v="2.8539442952706682"/>
    <n v="2.5699353025967802"/>
    <n v="0.1543053609803296"/>
    <n v="0.11687236950578959"/>
    <n v="1.4549146643823216E-3"/>
    <n v="1.5064247952005008E-3"/>
    <n v="9.1806979073491286E-4"/>
    <n v="9.5078588055444067E-4"/>
    <m/>
    <m/>
    <m/>
    <n v="0"/>
    <m/>
    <n v="0"/>
    <m/>
    <n v="0"/>
    <m/>
    <n v="-48.240876268204559"/>
    <n v="2.5296628447367233"/>
    <n v="9.10774726914868"/>
    <n v="1.4881188134100881E-2"/>
    <n v="-55.830918398562936"/>
    <n v="8.2675191434144146"/>
    <n v="2.4122900704862236"/>
    <n v="5.9130199659242706"/>
    <s v="Medianas"/>
    <n v="2024"/>
    <n v="1"/>
    <d v="2025-05-07T00:00:00"/>
    <x v="9"/>
    <x v="8"/>
  </r>
  <r>
    <n v="2025"/>
    <n v="3"/>
    <n v="43"/>
    <x v="26"/>
    <s v="Otros Automoviles y Obligatorios"/>
    <n v="31"/>
    <s v="eb1e33e8a81b697b75855af6bfcdbcbf7cbbde9f94962ceaec1ed8af21f5a50f"/>
    <s v="5ee0b1f3d4f170289262539d5c2c0d24e2fb46189fbbd99a0a6b6a68b9dfe06a"/>
    <x v="13"/>
    <n v="1673367.11845"/>
    <n v="1375137.77868"/>
    <n v="2392147.6737200003"/>
    <n v="2002846.8310399998"/>
    <n v="420827.24936999986"/>
    <n v="310655.77682999999"/>
    <n v="2139670.7340499992"/>
    <n v="1596936.8885199993"/>
    <n v="35327673.869999997"/>
    <n v="32941908.920000002"/>
    <n v="139.161"/>
    <n v="134.065"/>
    <n v="19674.198929999999"/>
    <n v="2580.6275099999998"/>
    <n v="420827.24937000003"/>
    <n v="310655.77682999999"/>
    <n v="568070.64841999998"/>
    <n v="512649.96703"/>
    <n v="0"/>
    <n v="0"/>
    <n v="0"/>
    <n v="0"/>
    <n v="0"/>
    <n v="0"/>
    <s v="Otros Automoviles y Obligatorios"/>
    <s v="Automóviles"/>
    <s v="Automóviles"/>
    <x v="9"/>
    <x v="2"/>
    <n v="33699803.03413"/>
    <n v="29454782.112069998"/>
    <n v="286204877.29896003"/>
    <n v="243390493.02682006"/>
    <n v="276418493.85822004"/>
    <n v="235015541.95325008"/>
    <n v="2642495.7059500003"/>
    <n v="1875583.9454099999"/>
    <n v="707847.31065"/>
    <n v="512349.35749000008"/>
    <n v="9100603.7929899991"/>
    <n v="7358056.5876199994"/>
    <n v="63.325254027173905"/>
    <n v="73.317847598625974"/>
    <n v="298229.33976999996"/>
    <n v="21.687233409896667"/>
    <n v="18.38742963119611"/>
    <n v="18.68887201810438"/>
    <n v="4.9655100854900294"/>
    <n v="4.6686401326883189"/>
    <n v="0.58467456398447626"/>
    <n v="0.60537451568211631"/>
    <n v="0.56499239620196207"/>
    <n v="0.58512631430713891"/>
    <m/>
    <m/>
    <m/>
    <n v="0"/>
    <m/>
    <n v="0"/>
    <m/>
    <n v="0"/>
    <m/>
    <n v="35.464163475153711"/>
    <n v="25.148531050365214"/>
    <n v="22.590883738806134"/>
    <n v="59.451698556792401"/>
    <n v="35.464163475153754"/>
    <n v="10.810628099924724"/>
    <n v="74.080090309271469"/>
    <n v="60.598029222504678"/>
    <s v="Grandes"/>
    <n v="2024"/>
    <n v="1"/>
    <d v="2025-05-07T00:00:00"/>
    <x v="9"/>
    <x v="13"/>
  </r>
  <r>
    <n v="2025"/>
    <n v="3"/>
    <n v="48"/>
    <x v="4"/>
    <s v="Otros Automoviles y Obligatorios"/>
    <n v="36"/>
    <s v="76a50887d8f1c2e9301755428990ad81479ee21c25b43215cf524541e0503269"/>
    <s v="5ee0b1f3d4f170289262539d5c2c0d24e2fb46189fbbd99a0a6b6a68b9dfe06a"/>
    <x v="0"/>
    <n v="7621.4962000000005"/>
    <n v="4770.1717099999996"/>
    <n v="22481.565180000005"/>
    <n v="10603.195649999998"/>
    <n v="0"/>
    <n v="0"/>
    <n v="0"/>
    <n v="0"/>
    <n v="35327673.869999997"/>
    <n v="32941908.920000002"/>
    <n v="139.161"/>
    <n v="134.065"/>
    <n v="0"/>
    <n v="0"/>
    <n v="0"/>
    <n v="0"/>
    <n v="7621.4962000000005"/>
    <n v="4770.1717099999996"/>
    <n v="0"/>
    <n v="0"/>
    <n v="0"/>
    <n v="0"/>
    <n v="0"/>
    <n v="0"/>
    <s v="Otros Automoviles y Obligatorios"/>
    <s v="Automóviles"/>
    <s v="Automóviles"/>
    <x v="9"/>
    <x v="2"/>
    <n v="18106734.740540002"/>
    <n v="16982442.389800001"/>
    <n v="286204877.29896003"/>
    <n v="243390493.02682006"/>
    <n v="276418493.85822004"/>
    <n v="235015541.95325008"/>
    <n v="2642495.7059500003"/>
    <n v="1875583.9454099999"/>
    <n v="707847.31065"/>
    <n v="512349.35749000008"/>
    <n v="3967197.5553800003"/>
    <n v="3514100.7115199999"/>
    <n v="0.28842038164296679"/>
    <n v="0.25432994996964786"/>
    <n v="2851.3244900000009"/>
    <n v="59.774043018673659"/>
    <n v="0.19211284776237897"/>
    <n v="0.13574373934026196"/>
    <n v="4.2092051986247311E-2"/>
    <n v="2.808884376292695E-2"/>
    <n v="2.66295119493678E-3"/>
    <n v="2.7572309267806087E-3"/>
    <n v="1.959884155982361E-3"/>
    <n v="2.0297260642229758E-3"/>
    <m/>
    <m/>
    <m/>
    <n v="0"/>
    <m/>
    <n v="0"/>
    <m/>
    <n v="0"/>
    <m/>
    <m/>
    <m/>
    <m/>
    <m/>
    <m/>
    <n v="59.774043018673659"/>
    <m/>
    <m/>
    <s v="Medianas"/>
    <n v="2024"/>
    <n v="1"/>
    <d v="2025-05-07T00:00:00"/>
    <x v="9"/>
    <x v="0"/>
  </r>
  <r>
    <n v="2025"/>
    <n v="3"/>
    <n v="9"/>
    <x v="29"/>
    <s v="Otros Automoviles y Obligatorios"/>
    <n v="9"/>
    <s v="19581e27de7ced00ff1ce50b2047e7a567c76b1cbaebabe5ef03f7c3017bb5b7"/>
    <s v="5ee0b1f3d4f170289262539d5c2c0d24e2fb46189fbbd99a0a6b6a68b9dfe06a"/>
    <x v="27"/>
    <n v="0"/>
    <n v="0"/>
    <n v="0"/>
    <n v="0"/>
    <n v="0"/>
    <n v="0"/>
    <n v="172.06805000000006"/>
    <n v="0"/>
    <n v="0"/>
    <n v="0"/>
    <n v="0"/>
    <n v="0"/>
    <n v="0"/>
    <n v="0"/>
    <n v="0"/>
    <n v="0"/>
    <n v="0"/>
    <n v="0"/>
    <n v="0"/>
    <n v="0"/>
    <n v="0"/>
    <n v="0"/>
    <n v="0"/>
    <n v="0"/>
    <s v="Otros Automoviles y Obligatorios"/>
    <s v="Automóviles"/>
    <s v="Automóviles"/>
    <x v="9"/>
    <x v="2"/>
    <n v="975839.53787999996"/>
    <n v="808178.50085000007"/>
    <n v="286204877.29896003"/>
    <n v="243390493.02682006"/>
    <n v="276418493.85822004"/>
    <n v="235015541.95325008"/>
    <n v="2642495.7059500003"/>
    <n v="1875583.9454099999"/>
    <n v="707847.31065"/>
    <n v="512349.35749000008"/>
    <n v="445239.08188000001"/>
    <n v="451513.939199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9"/>
    <x v="27"/>
  </r>
  <r>
    <n v="2025"/>
    <n v="3"/>
    <n v="27"/>
    <x v="32"/>
    <s v="Otros Automoviles y Obligatorios"/>
    <n v="21"/>
    <s v="6f4b6612125fb3a0daecd2799dfd6c9c299424fd920f9b308110a2c1fbd8f443"/>
    <s v="5ee0b1f3d4f170289262539d5c2c0d24e2fb46189fbbd99a0a6b6a68b9dfe06a"/>
    <x v="19"/>
    <n v="104305.67440999999"/>
    <n v="62695.580880000001"/>
    <n v="187527.69419000001"/>
    <n v="167978.99411000003"/>
    <n v="21127.023599999993"/>
    <n v="21409.656009999995"/>
    <n v="88189.969420000009"/>
    <n v="92861.845120000042"/>
    <n v="35327673.869999997"/>
    <n v="32941908.920000002"/>
    <n v="139.161"/>
    <n v="134.065"/>
    <n v="0"/>
    <n v="0"/>
    <n v="20852.741399999999"/>
    <n v="21029.36824"/>
    <n v="18994.72236"/>
    <n v="50925.417259999995"/>
    <n v="0"/>
    <n v="0"/>
    <n v="0"/>
    <n v="0"/>
    <n v="0"/>
    <n v="0"/>
    <s v="Otros Automoviles y Obligatorios"/>
    <s v="Automóviles"/>
    <s v="Automóviles"/>
    <x v="9"/>
    <x v="2"/>
    <n v="3901951.9240700002"/>
    <n v="3037839.4733099998"/>
    <n v="286204877.29896003"/>
    <n v="243390493.02682006"/>
    <n v="276418493.85822004"/>
    <n v="235015541.95325008"/>
    <n v="2642495.7059500003"/>
    <n v="1875583.9454099999"/>
    <n v="707847.31065"/>
    <n v="512349.35749000008"/>
    <n v="3256985.1831"/>
    <n v="2513275.1873400002"/>
    <n v="3.9472410182214914"/>
    <n v="3.3427232640496309"/>
    <n v="41610.093529999991"/>
    <n v="66.368463208981424"/>
    <n v="3.2025222267275346"/>
    <n v="2.4945768452182802"/>
    <n v="2.6731665699561495"/>
    <n v="2.0638213911838967"/>
    <n v="3.6444408423216973E-2"/>
    <n v="3.7734694576369493E-2"/>
    <n v="2.5759256288244319E-2"/>
    <n v="2.6677206264286796E-2"/>
    <m/>
    <m/>
    <m/>
    <n v="0"/>
    <m/>
    <n v="0"/>
    <m/>
    <n v="0"/>
    <m/>
    <n v="-1.3201165393222136"/>
    <n v="20.254912994431013"/>
    <n v="34.148588639729333"/>
    <n v="2.9846865675875112"/>
    <n v="-0.83990559290334499"/>
    <n v="-62.700899900294701"/>
    <n v="109.78176466486661"/>
    <n v="41.294444643692259"/>
    <s v="Grandes"/>
    <n v="2024"/>
    <n v="1"/>
    <d v="2025-05-07T00:00:00"/>
    <x v="9"/>
    <x v="19"/>
  </r>
  <r>
    <n v="2025"/>
    <n v="3"/>
    <n v="105"/>
    <x v="18"/>
    <s v="Otros Automoviles y Obligatorios"/>
    <n v="226"/>
    <s v="8f1f64db81c40ea10e1e9080c9ae60a7acb8925968c431ee16784dea9841c66f"/>
    <s v="5ee0b1f3d4f170289262539d5c2c0d24e2fb46189fbbd99a0a6b6a68b9dfe06a"/>
    <x v="25"/>
    <n v="286680.59019000002"/>
    <n v="0"/>
    <n v="1310470.15955"/>
    <n v="874238.16177000012"/>
    <n v="47542.400390000003"/>
    <n v="0"/>
    <n v="161774.55214000001"/>
    <n v="42895.284970000001"/>
    <n v="35327673.869999997"/>
    <n v="32941908.920000002"/>
    <n v="139.161"/>
    <n v="134.065"/>
    <n v="0"/>
    <n v="0"/>
    <n v="47542.400390000003"/>
    <n v="0"/>
    <n v="309744.36755000002"/>
    <n v="0"/>
    <n v="0"/>
    <n v="0"/>
    <n v="0"/>
    <n v="0"/>
    <n v="0"/>
    <n v="0"/>
    <s v="Otros Automoviles y Obligatorios"/>
    <s v="Automóviles"/>
    <s v="Automóviles"/>
    <x v="9"/>
    <x v="2"/>
    <n v="593688.09351000004"/>
    <n v="0"/>
    <n v="286204877.29896003"/>
    <n v="243390493.02682006"/>
    <n v="276418493.85822004"/>
    <n v="235015541.95325008"/>
    <n v="2642495.7059500003"/>
    <n v="1875583.9454099999"/>
    <n v="707847.31065"/>
    <n v="512349.35749000008"/>
    <n v="286680.59019000002"/>
    <n v="0"/>
    <n v="10.848857371631409"/>
    <m/>
    <m/>
    <m/>
    <n v="100"/>
    <m/>
    <n v="48.28808145622196"/>
    <m/>
    <n v="0.10016621411051045"/>
    <n v="0.10371252161479601"/>
    <m/>
    <m/>
    <m/>
    <m/>
    <m/>
    <n v="0"/>
    <m/>
    <n v="0"/>
    <m/>
    <n v="0"/>
    <m/>
    <m/>
    <n v="16.583752795573243"/>
    <m/>
    <n v="6.7164767986958811"/>
    <m/>
    <m/>
    <n v="15.34891522517372"/>
    <m/>
    <s v="Grandes"/>
    <n v="2024"/>
    <n v="1"/>
    <d v="2025-05-07T00:00:00"/>
    <x v="9"/>
    <x v="25"/>
  </r>
  <r>
    <n v="2025"/>
    <n v="3"/>
    <n v="61"/>
    <x v="46"/>
    <s v="Otros Automoviles y Obligatori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863.43074999999999"/>
    <n v="1025.01918"/>
    <n v="2506.8568"/>
    <n v="1559.1847499999999"/>
    <n v="0"/>
    <n v="0"/>
    <n v="0"/>
    <n v="0"/>
    <n v="0"/>
    <n v="0"/>
    <s v="Otros Automoviles y Obligatorios"/>
    <s v="Automóviles"/>
    <s v="Automóviles"/>
    <x v="9"/>
    <x v="2"/>
    <n v="0"/>
    <n v="0"/>
    <n v="286204877.29896003"/>
    <n v="243390493.02682006"/>
    <n v="276418493.85822004"/>
    <n v="235015541.95325008"/>
    <n v="2642495.7059500003"/>
    <n v="1875583.9454099999"/>
    <n v="707847.31065"/>
    <n v="512349.3574900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5.764429890960674"/>
    <n v="60.779971712781332"/>
    <n v="34.44276314466785"/>
    <n v="65.740713536352899"/>
    <m/>
    <n v="2024"/>
    <n v="1"/>
    <d v="2025-05-07T00:00:00"/>
    <x v="9"/>
    <x v="69"/>
  </r>
  <r>
    <n v="2025"/>
    <n v="3"/>
    <n v="16"/>
    <x v="74"/>
    <s v="Otros Automoviles y Obligatorios"/>
    <n v="14"/>
    <s v="8527a891e224136950ff32ca212b45bc93f69fbb801c3b1ebedac52775f99e61"/>
    <s v="5ee0b1f3d4f170289262539d5c2c0d24e2fb46189fbbd99a0a6b6a68b9dfe06a"/>
    <x v="10"/>
    <n v="2857.3824799999998"/>
    <n v="2044.4046899999998"/>
    <n v="4866.7804300000007"/>
    <n v="3310.1702599999999"/>
    <n v="1081.98569"/>
    <n v="1276.9819499999999"/>
    <n v="6017.2217699999983"/>
    <n v="3441.76928"/>
    <n v="35327673.869999997"/>
    <n v="32941908.920000002"/>
    <n v="139.161"/>
    <n v="134.065"/>
    <n v="0"/>
    <n v="0"/>
    <n v="1081.98569"/>
    <n v="1276.9819499999999"/>
    <n v="1960.5977700000001"/>
    <n v="1221.69298"/>
    <n v="0"/>
    <n v="0"/>
    <n v="0"/>
    <n v="0"/>
    <n v="0"/>
    <n v="0"/>
    <s v="Otros Automoviles y Obligatorios"/>
    <s v="Automóviles"/>
    <s v="Automóviles"/>
    <x v="9"/>
    <x v="2"/>
    <n v="1168356.06944"/>
    <n v="1156642.3969100001"/>
    <n v="286204877.29896003"/>
    <n v="243390493.02682006"/>
    <n v="276418493.85822004"/>
    <n v="235015541.95325008"/>
    <n v="2642495.7059500003"/>
    <n v="1875583.9454099999"/>
    <n v="707847.31065"/>
    <n v="512349.35749000008"/>
    <n v="127168.98613999999"/>
    <n v="96726.082590000005"/>
    <n v="0.10813196303653957"/>
    <n v="0.10900096980479837"/>
    <n v="812.97778999999991"/>
    <n v="39.765991243152541"/>
    <n v="2.2469177169143388"/>
    <n v="2.1136022831253998"/>
    <n v="0.24456435454386438"/>
    <n v="0.1767533937422387"/>
    <n v="9.9836959697066022E-4"/>
    <n v="1.0337161020295559E-3"/>
    <n v="8.3996899984697417E-4"/>
    <n v="8.6990191074540863E-4"/>
    <m/>
    <m/>
    <m/>
    <n v="0"/>
    <m/>
    <n v="0"/>
    <m/>
    <n v="0"/>
    <m/>
    <n v="-15.270087411963807"/>
    <n v="37.866323377191001"/>
    <n v="62.462288227288312"/>
    <n v="0.15285580289998379"/>
    <n v="-15.270087411963807"/>
    <n v="60.482036165911346"/>
    <n v="55.18652048655548"/>
    <n v="104.52560266000708"/>
    <s v="Medianas"/>
    <n v="2024"/>
    <n v="1"/>
    <d v="2025-05-07T00:00:00"/>
    <x v="9"/>
    <x v="10"/>
  </r>
  <r>
    <n v="2025"/>
    <n v="3"/>
    <n v="10"/>
    <x v="62"/>
    <s v="Otros Automoviles y Obligatorios"/>
    <n v="10"/>
    <s v="4a44dc15364204a80fe80e9039455cc1608281820fe2b24f1e5233ade6af1dd5"/>
    <s v="5ee0b1f3d4f170289262539d5c2c0d24e2fb46189fbbd99a0a6b6a68b9dfe06a"/>
    <x v="4"/>
    <n v="24642.34564"/>
    <n v="3131.0835999999999"/>
    <n v="50839.9545"/>
    <n v="87760.306620000003"/>
    <n v="2262.5575500000004"/>
    <n v="8414.663849999999"/>
    <n v="41575.043110000013"/>
    <n v="15211.059090000001"/>
    <n v="35327673.869999997"/>
    <n v="32941908.920000002"/>
    <n v="139.161"/>
    <n v="134.065"/>
    <n v="0"/>
    <n v="0"/>
    <n v="2172.0457099999999"/>
    <n v="8414.6638500000008"/>
    <n v="17845.83584"/>
    <n v="42022.345409999994"/>
    <n v="0"/>
    <n v="0"/>
    <n v="0"/>
    <n v="0"/>
    <n v="0"/>
    <n v="0"/>
    <s v="Otros Automoviles y Obligatorios"/>
    <s v="Automóviles"/>
    <s v="Automóviles"/>
    <x v="9"/>
    <x v="2"/>
    <n v="1657972.1827799999"/>
    <n v="1600535.0540100001"/>
    <n v="286204877.29896003"/>
    <n v="243390493.02682006"/>
    <n v="276418493.85822004"/>
    <n v="235015541.95325008"/>
    <n v="2642495.7059500003"/>
    <n v="1875583.9454099999"/>
    <n v="707847.31065"/>
    <n v="512349.35749000008"/>
    <n v="407840.40747999999"/>
    <n v="457634.72164"/>
    <n v="0.93254061244125508"/>
    <n v="0.16693913421803949"/>
    <n v="21511.262040000001"/>
    <n v="687.02292203248737"/>
    <n v="6.04215403575685"/>
    <n v="0.68418838255526382"/>
    <n v="1.4862942753768655"/>
    <n v="0.1956273055160738"/>
    <n v="8.6100369331789661E-3"/>
    <n v="8.9148686457424572E-3"/>
    <n v="1.2864444954532282E-3"/>
    <n v="1.3322878878465169E-3"/>
    <m/>
    <m/>
    <m/>
    <n v="0"/>
    <m/>
    <n v="0"/>
    <m/>
    <n v="0"/>
    <m/>
    <n v="-73.111729828637166"/>
    <n v="9.1815835353245241"/>
    <n v="268.74606126773489"/>
    <n v="0.31963920975024201"/>
    <n v="-74.187373985236505"/>
    <n v="-57.532508797680634"/>
    <n v="12.171162670517987"/>
    <n v="20.024260349822303"/>
    <s v="Medianas"/>
    <n v="2024"/>
    <n v="1"/>
    <d v="2025-05-07T00:00:00"/>
    <x v="9"/>
    <x v="4"/>
  </r>
  <r>
    <n v="2025"/>
    <n v="3"/>
    <n v="201.1"/>
    <x v="67"/>
    <s v="Otros Automoviles y Obligatorios"/>
    <n v="201.1"/>
    <m/>
    <m/>
    <x v="74"/>
    <n v="2642495.7059499994"/>
    <n v="1875583.9454099997"/>
    <n v="5682127.2524899999"/>
    <n v="4569079.3473199997"/>
    <n v="707847.31064999977"/>
    <n v="512349.35749000014"/>
    <n v="3238889.8233499988"/>
    <n v="2353380.9349199994"/>
    <n v="0"/>
    <n v="0"/>
    <n v="0"/>
    <n v="0"/>
    <n v="19673.01079"/>
    <n v="2580.8487499999997"/>
    <n v="705605.78052000003"/>
    <n v="510999.78717999998"/>
    <n v="1342646.6940099997"/>
    <n v="973401.0340999997"/>
    <n v="0"/>
    <n v="0"/>
    <n v="0"/>
    <n v="0"/>
    <n v="0"/>
    <n v="0"/>
    <s v="Otros Automoviles y Obligatorios"/>
    <s v="Automóviles"/>
    <s v="Automóviles"/>
    <x v="9"/>
    <x v="2"/>
    <n v="114740749.16439001"/>
    <n v="101466569.45106001"/>
    <n v="286204877.29896003"/>
    <n v="243390493.02682006"/>
    <n v="276418493.85822004"/>
    <n v="235015541.95325008"/>
    <n v="2642495.7059500003"/>
    <n v="1875583.9454099999"/>
    <n v="707847.31065"/>
    <n v="512349.35749000008"/>
    <n v="47951374.060100004"/>
    <n v="41395111.690039985"/>
    <n v="99.999999999999972"/>
    <n v="99.999999999999986"/>
    <n v="766911.7605399997"/>
    <n v="40.889226121646828"/>
    <n v="5.5107820323105221"/>
    <n v="4.5309309936257067"/>
    <n v="2.3030141647097615"/>
    <n v="1.8484747789907718"/>
    <n v="0.92328814620085498"/>
    <n v="0.95597645044161994"/>
    <n v="0.77060690501305751"/>
    <n v="0.79806804682862031"/>
    <m/>
    <m/>
    <m/>
    <n v="0"/>
    <m/>
    <n v="0"/>
    <m/>
    <n v="0"/>
    <m/>
    <n v="38.157157865434677"/>
    <n v="26.787075152333038"/>
    <n v="27.316791591431617"/>
    <n v="99.999999999999972"/>
    <n v="38.083380506663488"/>
    <n v="37.933559445147111"/>
    <n v="52.553347330161074"/>
    <n v="52.49632672236342"/>
    <m/>
    <n v="2024"/>
    <n v="1"/>
    <d v="2025-05-07T00:00:00"/>
    <x v="9"/>
    <x v="74"/>
  </r>
  <r>
    <n v="2025"/>
    <n v="3"/>
    <n v="125"/>
    <x v="75"/>
    <s v="Otros Automoviles y Obligatorios"/>
    <n v="238"/>
    <s v="8ae4c23b80d1e7c8ff79e515fe791ebd68190bae842dda7af193db125f700452"/>
    <s v="5ee0b1f3d4f170289262539d5c2c0d24e2fb46189fbbd99a0a6b6a68b9dfe06a"/>
    <x v="12"/>
    <n v="351.98397"/>
    <n v="737.21663000000001"/>
    <n v="1636.7398799999999"/>
    <n v="1829.5249699999999"/>
    <n v="113.04706000000002"/>
    <n v="155.62137999999999"/>
    <n v="408.88852999999995"/>
    <n v="348.18653999999998"/>
    <n v="35327673.869999997"/>
    <n v="32941908.920000002"/>
    <n v="139.161"/>
    <n v="134.065"/>
    <n v="0"/>
    <n v="0"/>
    <n v="113.04706"/>
    <n v="155.62138000000002"/>
    <n v="434.68018000000001"/>
    <n v="523.69389999999999"/>
    <n v="0"/>
    <n v="0"/>
    <n v="0"/>
    <n v="0"/>
    <n v="0"/>
    <n v="0"/>
    <s v="Otros Automoviles y Obligatorios"/>
    <s v="Automóviles"/>
    <s v="Automóviles"/>
    <x v="9"/>
    <x v="2"/>
    <n v="35920.34201"/>
    <n v="38924.525079999999"/>
    <n v="286204877.29896003"/>
    <n v="243390493.02682006"/>
    <n v="276418493.85822004"/>
    <n v="235015541.95325008"/>
    <n v="2642495.7059500003"/>
    <n v="1875583.9454099999"/>
    <n v="707847.31065"/>
    <n v="512349.35749000008"/>
    <n v="351.98397"/>
    <n v="737.21663000000001"/>
    <n v="1.3320134038721499E-2"/>
    <n v="3.930597890881634E-2"/>
    <n v="-385.23266000000001"/>
    <n v="-52.255014920105644"/>
    <n v="100"/>
    <n v="100"/>
    <n v="0.97990149955145145"/>
    <n v="1.8939643540539766"/>
    <n v="1.2298321863758084E-4"/>
    <n v="1.2733734457743586E-4"/>
    <n v="3.0289458755431478E-4"/>
    <n v="3.136884581644601E-4"/>
    <m/>
    <m/>
    <m/>
    <n v="0"/>
    <m/>
    <n v="0"/>
    <m/>
    <n v="0"/>
    <m/>
    <n v="-27.357629138104279"/>
    <n v="32.117104651101016"/>
    <n v="21.109314910598258"/>
    <n v="1.5970543124080173E-2"/>
    <n v="-27.357629138104301"/>
    <n v="-16.997280281477401"/>
    <n v="26.006950673481359"/>
    <n v="29.71609560470344"/>
    <s v="Medianas"/>
    <n v="2024"/>
    <n v="1"/>
    <d v="2025-05-07T00:00:00"/>
    <x v="9"/>
    <x v="12"/>
  </r>
  <r>
    <n v="2025"/>
    <n v="3"/>
    <n v="39"/>
    <x v="20"/>
    <s v="Otros Automoviles y Obligatorios"/>
    <n v="27"/>
    <s v="670671cd97404156226e507973f2ab8330d3022ca96e0c93bdbdb320c41adcaf"/>
    <s v="5ee0b1f3d4f170289262539d5c2c0d24e2fb46189fbbd99a0a6b6a68b9dfe06a"/>
    <x v="27"/>
    <n v="0"/>
    <n v="62.5625"/>
    <n v="-62.5625"/>
    <n v="0"/>
    <n v="0"/>
    <n v="0"/>
    <n v="68.453710000000001"/>
    <n v="0"/>
    <n v="35327673.869999997"/>
    <n v="32941908.920000002"/>
    <n v="139.161"/>
    <n v="134.065"/>
    <n v="0"/>
    <n v="0"/>
    <n v="0"/>
    <n v="0"/>
    <n v="0"/>
    <n v="12.512499999999999"/>
    <n v="0"/>
    <n v="0"/>
    <n v="0"/>
    <n v="0"/>
    <n v="0"/>
    <n v="0"/>
    <s v="Otros Automoviles y Obligatorios"/>
    <s v="Automóviles"/>
    <s v="Automóviles"/>
    <x v="9"/>
    <x v="2"/>
    <n v="9815016.0217700005"/>
    <n v="7956382.9574300004"/>
    <n v="286204877.29896003"/>
    <n v="243390493.02682006"/>
    <n v="276418493.85822004"/>
    <n v="235015541.95325008"/>
    <n v="2642495.7059500003"/>
    <n v="1875583.9454099999"/>
    <n v="707847.31065"/>
    <n v="512349.35749000008"/>
    <n v="6225825.4504799992"/>
    <n v="5153144.6697399998"/>
    <m/>
    <n v="3.3356278269018732E-3"/>
    <m/>
    <m/>
    <m/>
    <n v="1.2140644986618739E-3"/>
    <m/>
    <n v="7.863183601736583E-4"/>
    <m/>
    <m/>
    <n v="2.5704578359642838E-5"/>
    <n v="2.6620579847627737E-5"/>
    <m/>
    <m/>
    <m/>
    <n v="0"/>
    <m/>
    <n v="0"/>
    <m/>
    <n v="0"/>
    <m/>
    <m/>
    <m/>
    <m/>
    <m/>
    <m/>
    <m/>
    <m/>
    <m/>
    <s v="Resto"/>
    <n v="2024"/>
    <n v="1"/>
    <d v="2025-05-07T00:00:00"/>
    <x v="9"/>
    <x v="27"/>
  </r>
  <r>
    <n v="2025"/>
    <n v="3"/>
    <n v="37"/>
    <x v="76"/>
    <s v="Otros Automoviles y Obligatorios"/>
    <n v="25"/>
    <s v="b7a56873cd771f2c446d369b649430b65a756ba278ff97ec81bb6f55b2e73569"/>
    <s v="5ee0b1f3d4f170289262539d5c2c0d24e2fb46189fbbd99a0a6b6a68b9dfe06a"/>
    <x v="14"/>
    <n v="2734.87365"/>
    <n v="5542.4147899999998"/>
    <n v="13429.73409"/>
    <n v="17059.011050000001"/>
    <n v="156.65051"/>
    <n v="271.88414999999998"/>
    <n v="612.17652999999984"/>
    <n v="746.69026000000008"/>
    <n v="35327673.869999997"/>
    <n v="32941908.920000002"/>
    <n v="139.161"/>
    <n v="134.065"/>
    <n v="0"/>
    <n v="0"/>
    <n v="156.65051"/>
    <n v="271.88415000000003"/>
    <n v="2734.87365"/>
    <n v="5542.4147899999998"/>
    <n v="0"/>
    <n v="0"/>
    <n v="0"/>
    <n v="0"/>
    <n v="0"/>
    <n v="0"/>
    <s v="Otros Automoviles y Obligatorios"/>
    <s v="Automóviles"/>
    <s v="Automóviles"/>
    <x v="9"/>
    <x v="2"/>
    <n v="3594603.0314199999"/>
    <n v="3691577.5016000001"/>
    <n v="286204877.29896003"/>
    <n v="243390493.02682006"/>
    <n v="276418493.85822004"/>
    <n v="235015541.95325008"/>
    <n v="2642495.7059500003"/>
    <n v="1875583.9454099999"/>
    <n v="707847.31065"/>
    <n v="512349.35749000008"/>
    <n v="743828.58750999998"/>
    <n v="1108309.8441600001"/>
    <n v="0.10349585976022575"/>
    <n v="0.29550342460350054"/>
    <n v="-2807.5411399999998"/>
    <n v="-50.655558026179413"/>
    <n v="0.36767525420811187"/>
    <n v="0.50007809812432502"/>
    <n v="7.6082772592544798E-2"/>
    <n v="0.15013675827198025"/>
    <n v="9.5556500497482526E-4"/>
    <n v="9.8939604648984347E-4"/>
    <n v="2.2771697945446296E-3"/>
    <n v="2.3583184090448417E-3"/>
    <m/>
    <m/>
    <m/>
    <n v="0"/>
    <m/>
    <n v="0"/>
    <m/>
    <n v="0"/>
    <m/>
    <n v="-42.383360707124709"/>
    <n v="5.7278883797794462"/>
    <n v="4.9055179069338468"/>
    <n v="2.2130550987917354E-2"/>
    <n v="-42.383360707124716"/>
    <n v="-50.655558026179413"/>
    <n v="5.7278883797794462"/>
    <n v="4.9055179069338486"/>
    <s v="Medianas"/>
    <n v="2024"/>
    <n v="1"/>
    <d v="2025-05-07T00:00:00"/>
    <x v="9"/>
    <x v="14"/>
  </r>
  <r>
    <n v="2025"/>
    <n v="3"/>
    <n v="15.1"/>
    <x v="69"/>
    <s v="Otros Automoviles y Obligatorios"/>
    <n v="15.1"/>
    <m/>
    <m/>
    <x v="76"/>
    <n v="106089.98589000001"/>
    <n v="76748.257230000003"/>
    <n v="309076.44138000009"/>
    <n v="289235.96030999999"/>
    <n v="33669.362100000006"/>
    <n v="27061.313320000001"/>
    <n v="154155.74557"/>
    <n v="80757.073500000013"/>
    <n v="0"/>
    <n v="0"/>
    <n v="0"/>
    <n v="0"/>
    <n v="-1.1881400000000002"/>
    <n v="0.22124000000000002"/>
    <n v="31702.114169999997"/>
    <n v="26092.030780000001"/>
    <n v="81932.541000000012"/>
    <n v="97318.608989999979"/>
    <n v="0"/>
    <n v="0"/>
    <n v="0"/>
    <n v="0"/>
    <n v="0"/>
    <n v="0"/>
    <s v="Otros Automoviles y Obligatorios"/>
    <s v="Automóviles"/>
    <s v="Automóviles"/>
    <x v="9"/>
    <x v="2"/>
    <n v="40346663.9899"/>
    <n v="36807694.684880003"/>
    <n v="286204877.29896003"/>
    <n v="243390493.02682006"/>
    <n v="276418493.85822004"/>
    <n v="235015541.95325008"/>
    <n v="2642495.7059500003"/>
    <n v="1875583.9454099999"/>
    <n v="707847.31065"/>
    <n v="512349.35749000008"/>
    <n v="9357989.0030899998"/>
    <n v="8591104.1503100004"/>
    <n v="4.0147647411922556"/>
    <n v="4.0919659937280466"/>
    <n v="29341.728660000008"/>
    <n v="38.231133473257131"/>
    <n v="1.1336835922223161"/>
    <n v="0.89334567346888261"/>
    <n v="0.26294611598261897"/>
    <n v="0.20851144818240119"/>
    <n v="3.7067846953279547E-2"/>
    <n v="3.8380205466431436E-2"/>
    <n v="3.1532972498454506E-2"/>
    <n v="3.2656673083036769E-2"/>
    <m/>
    <m/>
    <m/>
    <n v="0"/>
    <m/>
    <n v="0"/>
    <m/>
    <n v="0"/>
    <m/>
    <n v="24.418802967394203"/>
    <n v="31.736607199580806"/>
    <n v="35.259840805117392"/>
    <n v="4.7565854377665433"/>
    <n v="21.501137405909489"/>
    <n v="-15.809995795954057"/>
    <n v="38.692946395986908"/>
    <n v="26.810936829852452"/>
    <s v="Resto"/>
    <n v="2024"/>
    <n v="1"/>
    <d v="2025-05-07T00:00:00"/>
    <x v="9"/>
    <x v="76"/>
  </r>
  <r>
    <n v="2025"/>
    <n v="3"/>
    <n v="94"/>
    <x v="5"/>
    <s v="Otros Automoviles y Obligatorios"/>
    <n v="7"/>
    <s v="7902699be42c8a8e46fbbb4501726517e86b22c56a189f7625a6da49081b2451"/>
    <s v="5ee0b1f3d4f170289262539d5c2c0d24e2fb46189fbbd99a0a6b6a68b9dfe06a"/>
    <x v="3"/>
    <n v="28594.996789999997"/>
    <n v="27369.932280000001"/>
    <n v="102916.86853000001"/>
    <n v="68889.630019999997"/>
    <n v="15239.275090000008"/>
    <n v="7720.8523299999997"/>
    <n v="52137.422980000018"/>
    <n v="22264.585230000001"/>
    <n v="35327673.869999997"/>
    <n v="32941908.920000002"/>
    <n v="139.161"/>
    <n v="134.065"/>
    <n v="-1.1881400000000002"/>
    <n v="0.22124000000000002"/>
    <n v="15237.265089999999"/>
    <n v="7699.56149"/>
    <n v="24424.246850000003"/>
    <n v="15864.692369999999"/>
    <n v="0"/>
    <n v="0"/>
    <n v="0"/>
    <n v="0"/>
    <n v="0"/>
    <n v="0"/>
    <s v="Otros Automoviles y Obligatorios"/>
    <s v="Automóviles"/>
    <s v="Automóviles"/>
    <x v="9"/>
    <x v="2"/>
    <n v="2139089.51168"/>
    <n v="2040660.5806099998"/>
    <n v="286204877.29896003"/>
    <n v="243390493.02682006"/>
    <n v="276418493.85822004"/>
    <n v="235015541.95325008"/>
    <n v="2642495.7059500003"/>
    <n v="1875583.9454099999"/>
    <n v="707847.31065"/>
    <n v="512349.35749000008"/>
    <n v="671098.03969000001"/>
    <n v="669405.47897000005"/>
    <n v="1.0821208422633879"/>
    <n v="1.4592752484889167"/>
    <n v="1225.0645099999965"/>
    <n v="4.4759500954088427"/>
    <n v="4.2609268838289065"/>
    <n v="4.0886925996054782"/>
    <n v="1.3367835536504515"/>
    <n v="1.3412290382861469"/>
    <n v="9.9910934641867129E-3"/>
    <n v="1.03448204173585E-2"/>
    <n v="1.1245275828002044E-2"/>
    <n v="1.1646009473468994E-2"/>
    <m/>
    <m/>
    <m/>
    <n v="0"/>
    <m/>
    <n v="0"/>
    <m/>
    <n v="0"/>
    <m/>
    <n v="97.378144777961424"/>
    <n v="53.293501663652435"/>
    <n v="28.209248934246904"/>
    <n v="2.1529042860961258"/>
    <n v="97.897829763289536"/>
    <n v="53.953485389896684"/>
    <n v="62.385813505647562"/>
    <n v="48.532686990891847"/>
    <s v="Medianas"/>
    <n v="2024"/>
    <n v="1"/>
    <d v="2025-05-07T00:00:00"/>
    <x v="9"/>
    <x v="3"/>
  </r>
  <r>
    <n v="2025"/>
    <n v="3"/>
    <n v="906"/>
    <x v="52"/>
    <s v="IMSS Muerte (invalidez y vida)"/>
    <n v="256"/>
    <s v="51e8ea280b44e16934d4d611901f3d3afc41789840acdff81942c2f65009cd52"/>
    <s v="5ee0b1f3d4f170289262539d5c2c0d24e2fb46189fbbd99a0a6b6a68b9dfe06a"/>
    <x v="25"/>
    <n v="513483.62101"/>
    <n v="1293340.7450899999"/>
    <n v="3163785.4570399998"/>
    <n v="2839158.9690200002"/>
    <n v="725523.48427000013"/>
    <n v="692004.05573000002"/>
    <n v="2901724.0646099998"/>
    <n v="2700238.3544900003"/>
    <n v="35327673.869999997"/>
    <n v="32941908.920000002"/>
    <n v="139.161"/>
    <n v="134.065"/>
    <n v="0"/>
    <n v="0"/>
    <n v="725523.48427000002"/>
    <n v="692004.05573000002"/>
    <n v="-315767.34698000003"/>
    <n v="-526659.25731000002"/>
    <n v="0"/>
    <n v="0"/>
    <n v="0"/>
    <n v="0"/>
    <n v="513483.62101"/>
    <n v="1293344.29526"/>
    <s v="IMSS Muerte (invalidez y vida)"/>
    <s v="Pensiones"/>
    <s v="Pensiones IMSS"/>
    <x v="47"/>
    <x v="2"/>
    <n v="2157088.1196399997"/>
    <n v="2992374.75104"/>
    <n v="286204877.29896003"/>
    <n v="243390493.02682006"/>
    <n v="276418493.85822004"/>
    <n v="235015541.95325008"/>
    <n v="3096033.7736200001"/>
    <n v="2885537.1391499997"/>
    <n v="3860595.3994000005"/>
    <n v="3561533.4058400001"/>
    <n v="2157088.1196399997"/>
    <n v="2992374.75104"/>
    <n v="16.585207350939697"/>
    <n v="44.821490167025978"/>
    <n v="-779857.12407999986"/>
    <n v="-60.297885691812155"/>
    <n v="23.80448050938671"/>
    <n v="43.221215679637027"/>
    <n v="23.80448050938671"/>
    <n v="43.221215679637027"/>
    <n v="0.17941120565658014"/>
    <n v="0.18576312092684177"/>
    <n v="0.5313850713747813"/>
    <n v="0.55032136782990915"/>
    <m/>
    <m/>
    <n v="16.585207350939697"/>
    <n v="0"/>
    <m/>
    <n v="0"/>
    <m/>
    <n v="-779860.67425000004"/>
    <n v="-60.297994672271329"/>
    <n v="4.8438196658602273"/>
    <n v="141.29437718829803"/>
    <n v="53.505161602393144"/>
    <n v="18.793046388201113"/>
    <n v="4.8438196658602051"/>
    <n v="-40.043331129726191"/>
    <n v="-229.76520251663416"/>
    <n v="-131.39502365619208"/>
    <s v="Grandes"/>
    <n v="2024"/>
    <n v="1"/>
    <d v="2025-05-07T00:00:00"/>
    <x v="47"/>
    <x v="25"/>
  </r>
  <r>
    <n v="2025"/>
    <n v="3"/>
    <n v="902"/>
    <x v="49"/>
    <s v="IMSS Muerte (invalidez y vida)"/>
    <n v="30"/>
    <s v="624b60c58c9d8bfb6ff1886c2fd605d2adeb6ea4da576068201b6c6958ce93f4"/>
    <s v="5ee0b1f3d4f170289262539d5c2c0d24e2fb46189fbbd99a0a6b6a68b9dfe06a"/>
    <x v="1"/>
    <n v="1136117.42065"/>
    <n v="1080462.6143699999"/>
    <n v="5396608.5643000007"/>
    <n v="5792896.4687499991"/>
    <n v="1790416.8225200002"/>
    <n v="1700421.0301800002"/>
    <n v="7134294.8316900004"/>
    <n v="6681675.1646500006"/>
    <n v="35327673.869999997"/>
    <n v="32941908.920000002"/>
    <n v="139.161"/>
    <n v="134.065"/>
    <n v="0"/>
    <n v="0"/>
    <n v="1790416.8225199999"/>
    <n v="1700421.03018"/>
    <n v="-491965.78214999998"/>
    <n v="-1351598.4525299999"/>
    <n v="0"/>
    <n v="0"/>
    <n v="0"/>
    <n v="0"/>
    <n v="1136117.42065"/>
    <n v="1080462.6143700001"/>
    <s v="IMSS Muerte (invalidez y vida)"/>
    <s v="Pensiones"/>
    <s v="Pensiones IMSS"/>
    <x v="47"/>
    <x v="2"/>
    <n v="3325731.3801100003"/>
    <n v="3307529.60757"/>
    <n v="286204877.29896003"/>
    <n v="243390493.02682006"/>
    <n v="276418493.85822004"/>
    <n v="235015541.95325008"/>
    <n v="3096033.7736200001"/>
    <n v="2885537.1391499997"/>
    <n v="3860595.3994000005"/>
    <n v="3561533.4058400001"/>
    <n v="3325731.3801100003"/>
    <n v="3307529.60757"/>
    <n v="36.695898808675089"/>
    <n v="37.444072360415873"/>
    <n v="55654.806280000135"/>
    <n v="5.1510163831491429"/>
    <n v="34.161430698964701"/>
    <n v="32.666755632273905"/>
    <n v="34.161430698964701"/>
    <n v="32.666755632273905"/>
    <n v="0.39695948977950146"/>
    <n v="0.41101353414968489"/>
    <n v="0.44392145351829332"/>
    <n v="0.45974091985155957"/>
    <m/>
    <m/>
    <n v="36.695898808675089"/>
    <n v="0"/>
    <m/>
    <n v="0"/>
    <m/>
    <n v="55654.806279999902"/>
    <n v="5.1510163831491207"/>
    <n v="5.2925593569301599"/>
    <n v="157.59082555882821"/>
    <n v="157.37897892667837"/>
    <n v="46.376701966703379"/>
    <n v="5.2925593569301599"/>
    <n v="-63.601187821049209"/>
    <n v="-363.93116909380973"/>
    <n v="-125.80815159983752"/>
    <s v="Grandes"/>
    <n v="2024"/>
    <n v="1"/>
    <d v="2025-05-07T00:00:00"/>
    <x v="47"/>
    <x v="1"/>
  </r>
  <r>
    <n v="2025"/>
    <n v="3"/>
    <n v="201.1"/>
    <x v="67"/>
    <s v="IMSS Muerte (invalidez y vida)"/>
    <n v="201.1"/>
    <m/>
    <m/>
    <x v="74"/>
    <n v="3096033.7736200001"/>
    <n v="2885537.1391499997"/>
    <n v="13758015.36609"/>
    <n v="13399376.690159999"/>
    <n v="3860595.3994000005"/>
    <n v="3561533.4058400001"/>
    <n v="15100776.923350003"/>
    <n v="14032802.533570001"/>
    <n v="0"/>
    <n v="0"/>
    <n v="0"/>
    <n v="0"/>
    <n v="0"/>
    <n v="0"/>
    <n v="3860595.3993999995"/>
    <n v="3561533.4058400001"/>
    <n v="-1022040.90149"/>
    <n v="-2554711.59399"/>
    <n v="0"/>
    <n v="0"/>
    <n v="0"/>
    <n v="0"/>
    <n v="3096033.7736200001"/>
    <n v="2885752.6451900001"/>
    <s v="IMSS Muerte (invalidez y vida)"/>
    <s v="Pensiones"/>
    <s v="Pensiones IMSS"/>
    <x v="47"/>
    <x v="2"/>
    <n v="9786383.4407400005"/>
    <n v="8374951.07357"/>
    <n v="286204877.29896003"/>
    <n v="243390493.02682006"/>
    <n v="276418493.85822004"/>
    <n v="235015541.95325008"/>
    <n v="3096033.7736200001"/>
    <n v="2885537.1391499997"/>
    <n v="3860595.3994000005"/>
    <n v="3561533.4058400001"/>
    <n v="9786383.4407400005"/>
    <n v="8374951.07357"/>
    <n v="100"/>
    <n v="100"/>
    <n v="210496.6344700004"/>
    <n v="7.2948856424009501"/>
    <n v="31.636138031659762"/>
    <n v="34.454376076969467"/>
    <n v="31.636138031659762"/>
    <n v="34.454376076969467"/>
    <n v="1.0817543721961058"/>
    <n v="1.1200530508671431"/>
    <n v="1.1855586893576948"/>
    <n v="1.2278069421144915"/>
    <m/>
    <m/>
    <n v="100"/>
    <n v="0"/>
    <m/>
    <n v="0"/>
    <m/>
    <n v="210281.12843000004"/>
    <n v="7.286872933496169"/>
    <n v="8.3970009398091072"/>
    <n v="124.69487356031152"/>
    <n v="123.42705132844453"/>
    <n v="100"/>
    <n v="8.3970009398090859"/>
    <n v="-59.993883305874228"/>
    <n v="-377.73394330615963"/>
    <n v="-139.41039036338054"/>
    <m/>
    <n v="2024"/>
    <n v="1"/>
    <d v="2025-05-07T00:00:00"/>
    <x v="47"/>
    <x v="74"/>
  </r>
  <r>
    <n v="2025"/>
    <n v="3"/>
    <n v="908"/>
    <x v="14"/>
    <s v="IMSS Muerte (invalidez y vida)"/>
    <n v="38"/>
    <s v="aea92132c4cbeb263e6ac2bf6c183b5d81737f179f21efdc5863739672f0f470"/>
    <s v="5ee0b1f3d4f170289262539d5c2c0d24e2fb46189fbbd99a0a6b6a68b9dfe06a"/>
    <x v="19"/>
    <n v="263.49806000000001"/>
    <n v="1864.01457"/>
    <n v="3299.2574199999995"/>
    <n v="8474.7883500000007"/>
    <n v="136836.12477000002"/>
    <n v="134812.30783000003"/>
    <n v="544596.45857999986"/>
    <n v="538795.4058699999"/>
    <n v="35327673.869999997"/>
    <n v="32941908.920000002"/>
    <n v="139.161"/>
    <n v="134.065"/>
    <n v="0"/>
    <n v="0"/>
    <n v="136836.12477000002"/>
    <n v="134812.30783000001"/>
    <n v="3763.3177700000001"/>
    <n v="-41634.703130000002"/>
    <n v="0"/>
    <n v="0"/>
    <n v="0"/>
    <n v="0"/>
    <n v="263.49806000000001"/>
    <n v="2075.9704400000001"/>
    <s v="IMSS Muerte (invalidez y vida)"/>
    <s v="Pensiones"/>
    <s v="Pensiones IMSS"/>
    <x v="47"/>
    <x v="2"/>
    <n v="429.28158000000002"/>
    <n v="2352.5825299999997"/>
    <n v="286204877.29896003"/>
    <n v="243390493.02682006"/>
    <n v="276418493.85822004"/>
    <n v="235015541.95325008"/>
    <n v="3096033.7736200001"/>
    <n v="2885537.1391499997"/>
    <n v="3860595.3994000005"/>
    <n v="3561533.4058400001"/>
    <n v="429.28158000000002"/>
    <n v="2352.5825299999997"/>
    <n v="8.5108264078110514E-3"/>
    <n v="6.4598529844224706E-2"/>
    <n v="-1600.5165099999999"/>
    <n v="-85.863948477613022"/>
    <n v="61.381170838963087"/>
    <n v="79.232696248917577"/>
    <n v="61.381170838963087"/>
    <n v="79.232696248917577"/>
    <n v="9.2066236776516832E-5"/>
    <n v="9.532577083469417E-5"/>
    <n v="7.6585348376552974E-4"/>
    <n v="7.931452339312924E-4"/>
    <m/>
    <m/>
    <n v="8.5108264078110514E-3"/>
    <n v="0"/>
    <m/>
    <n v="0"/>
    <m/>
    <n v="-1812.4723800000002"/>
    <n v="-87.307234490294576"/>
    <n v="1.5012108112206324"/>
    <n v="51930.600464382929"/>
    <n v="7232.3634160220126"/>
    <n v="3.5444306023694319"/>
    <n v="1.5012108112206546"/>
    <n v="-109.03889661047765"/>
    <n v="3636.0502389889875"/>
    <n v="-323.7979322419153"/>
    <s v="Grandes"/>
    <n v="2024"/>
    <n v="1"/>
    <d v="2025-05-07T00:00:00"/>
    <x v="47"/>
    <x v="19"/>
  </r>
  <r>
    <n v="2025"/>
    <n v="3"/>
    <n v="5.0999999999999996"/>
    <x v="68"/>
    <s v="IMSS Muerte (invalidez y vida)"/>
    <n v="5.0999999999999996"/>
    <m/>
    <m/>
    <x v="75"/>
    <n v="3096033.7736200001"/>
    <n v="2885537.1391499997"/>
    <n v="13758015.36609"/>
    <n v="13399376.690159999"/>
    <n v="3860595.3994000005"/>
    <n v="3561533.4058400001"/>
    <n v="15100776.923350003"/>
    <n v="14032802.533570001"/>
    <n v="0"/>
    <n v="0"/>
    <n v="0"/>
    <n v="0"/>
    <n v="0"/>
    <n v="0"/>
    <n v="3860595.3993999995"/>
    <n v="3561533.4058400001"/>
    <n v="-1022040.90149"/>
    <n v="-2554711.59399"/>
    <n v="0"/>
    <n v="0"/>
    <n v="0"/>
    <n v="0"/>
    <n v="3096033.7736200001"/>
    <n v="2885752.6451900001"/>
    <s v="IMSS Muerte (invalidez y vida)"/>
    <s v="Pensiones"/>
    <s v="Pensiones IMSS"/>
    <x v="47"/>
    <x v="2"/>
    <n v="9786383.4407400005"/>
    <n v="8374951.07357"/>
    <n v="286204877.29896003"/>
    <n v="243390493.02682006"/>
    <n v="276418493.85822004"/>
    <n v="235015541.95325008"/>
    <n v="3096033.7736200001"/>
    <n v="2885537.1391499997"/>
    <n v="3860595.3994000005"/>
    <n v="3561533.4058400001"/>
    <n v="9786383.4407400005"/>
    <n v="8374951.07357"/>
    <n v="100"/>
    <n v="100"/>
    <n v="210496.6344700004"/>
    <n v="7.2948856424009501"/>
    <n v="31.636138031659762"/>
    <n v="34.454376076969467"/>
    <n v="31.636138031659762"/>
    <n v="34.454376076969467"/>
    <n v="1.0817543721961058"/>
    <n v="1.1200530508671431"/>
    <n v="1.1855586893576948"/>
    <n v="1.2278069421144915"/>
    <m/>
    <m/>
    <n v="100"/>
    <n v="0"/>
    <m/>
    <n v="0"/>
    <m/>
    <n v="210281.12843000004"/>
    <n v="7.286872933496169"/>
    <n v="8.3970009398091072"/>
    <n v="124.69487356031152"/>
    <n v="123.42705132844453"/>
    <n v="100"/>
    <n v="8.3970009398090859"/>
    <n v="-59.993883305874228"/>
    <n v="-377.73394330615963"/>
    <n v="-139.41039036338054"/>
    <m/>
    <n v="2024"/>
    <n v="1"/>
    <d v="2025-05-07T00:00:00"/>
    <x v="47"/>
    <x v="75"/>
  </r>
  <r>
    <n v="2025"/>
    <n v="3"/>
    <n v="905"/>
    <x v="48"/>
    <s v="IMSS Muerte (invalidez y vida)"/>
    <n v="51"/>
    <s v="031b4af5197ec30a926f48cf40e11a7dbc470048a21e4003b7a3c07c5dab1baa"/>
    <s v="5ee0b1f3d4f170289262539d5c2c0d24e2fb46189fbbd99a0a6b6a68b9dfe06a"/>
    <x v="13"/>
    <n v="1446169.2339000001"/>
    <n v="509869.76512"/>
    <n v="5194322.0873299995"/>
    <n v="4758846.46404"/>
    <n v="1207818.9678399998"/>
    <n v="1034296.0120999998"/>
    <n v="4520161.5684700003"/>
    <n v="4112093.6085600001"/>
    <n v="35327673.869999997"/>
    <n v="32941908.920000002"/>
    <n v="139.161"/>
    <n v="134.065"/>
    <n v="0"/>
    <n v="0"/>
    <n v="1207818.9678399998"/>
    <n v="1034296.0121000001"/>
    <n v="-218071.09013"/>
    <n v="-634819.18102000002"/>
    <n v="0"/>
    <n v="0"/>
    <n v="0"/>
    <n v="0"/>
    <n v="1446169.2339000001"/>
    <n v="509869.76511999994"/>
    <s v="IMSS Muerte (invalidez y vida)"/>
    <s v="Pensiones"/>
    <s v="Pensiones IMSS"/>
    <x v="47"/>
    <x v="2"/>
    <n v="4303134.6594099998"/>
    <n v="2072694.13243"/>
    <n v="286204877.29896003"/>
    <n v="243390493.02682006"/>
    <n v="276418493.85822004"/>
    <n v="235015541.95325008"/>
    <n v="3096033.7736200001"/>
    <n v="2885537.1391499997"/>
    <n v="3860595.3994000005"/>
    <n v="3561533.4058400001"/>
    <n v="4303134.6594099998"/>
    <n v="2072694.13243"/>
    <n v="46.710383013977399"/>
    <n v="17.669838942713927"/>
    <n v="936299.46878000011"/>
    <n v="183.6350246341118"/>
    <n v="33.607343212872721"/>
    <n v="24.599373209120596"/>
    <n v="33.607343212872721"/>
    <n v="24.599373209120596"/>
    <n v="0.50529161052324778"/>
    <n v="0.52318107001978176"/>
    <n v="0.2094863109808548"/>
    <n v="0.21695150919909148"/>
    <m/>
    <m/>
    <n v="46.710383013977399"/>
    <n v="0"/>
    <m/>
    <n v="0"/>
    <m/>
    <n v="936299.46878000023"/>
    <n v="183.63502463411186"/>
    <n v="16.776914317564163"/>
    <n v="83.518508036765368"/>
    <n v="202.85494117435533"/>
    <n v="31.28582104272607"/>
    <n v="16.776914317564142"/>
    <n v="-65.648314252317832"/>
    <n v="-553.86478194793062"/>
    <n v="-162.92765609856619"/>
    <s v="Grandes"/>
    <n v="2024"/>
    <n v="1"/>
    <d v="2025-05-07T00:00:00"/>
    <x v="47"/>
    <x v="13"/>
  </r>
  <r>
    <n v="2025"/>
    <n v="3"/>
    <n v="905"/>
    <x v="48"/>
    <s v="Pensiones ISSSTE"/>
    <n v="51"/>
    <s v="031b4af5197ec30a926f48cf40e11a7dbc470048a21e4003b7a3c07c5dab1baa"/>
    <s v="5ee0b1f3d4f170289262539d5c2c0d24e2fb46189fbbd99a0a6b6a68b9dfe06a"/>
    <x v="1"/>
    <n v="1077069.6534200001"/>
    <n v="1079451.9930699999"/>
    <n v="3541857.617920001"/>
    <n v="4083553.0817199992"/>
    <n v="625943.59157000016"/>
    <n v="552122.90995999996"/>
    <n v="2408211.3883699998"/>
    <n v="2117352.55761"/>
    <n v="35327673.869999997"/>
    <n v="32941908.920000002"/>
    <n v="139.161"/>
    <n v="134.065"/>
    <n v="0"/>
    <n v="0"/>
    <n v="625943.59156999993"/>
    <n v="552122.90995999996"/>
    <n v="-107279.81817"/>
    <n v="-333504.39214999997"/>
    <n v="0"/>
    <n v="0"/>
    <n v="0"/>
    <n v="0"/>
    <n v="1077069.6534199999"/>
    <n v="1079451.9930700001"/>
    <s v="Pensiones ISSSTE"/>
    <s v="Pensiones"/>
    <s v="Pensiones ISSSTE"/>
    <x v="48"/>
    <x v="2"/>
    <n v="4303134.6594099998"/>
    <n v="2072694.13243"/>
    <n v="286204877.29896003"/>
    <n v="243390493.02682006"/>
    <n v="276418493.85822004"/>
    <n v="235015541.95325008"/>
    <n v="3328417.8127600001"/>
    <n v="2716649.2551799999"/>
    <n v="1806999.4029100002"/>
    <n v="1615377.2112499997"/>
    <n v="4303134.6594099998"/>
    <n v="2072694.13243"/>
    <n v="32.359809194954082"/>
    <n v="39.734683857761297"/>
    <n v="-2382.3396499997471"/>
    <n v="-0.22069899034826701"/>
    <n v="25.029884925043838"/>
    <n v="52.07965691515053"/>
    <n v="25.029884925043838"/>
    <n v="52.07965691515053"/>
    <n v="0.37632819663479367"/>
    <n v="0.3896518059940115"/>
    <n v="0.44350622723421296"/>
    <n v="0.45931089667453878"/>
    <m/>
    <m/>
    <n v="32.359809194954074"/>
    <n v="0"/>
    <m/>
    <n v="0"/>
    <m/>
    <n v="-2382.3396500002127"/>
    <n v="-0.22069899034831142"/>
    <n v="13.370334807397931"/>
    <n v="58.115423601663331"/>
    <n v="51.148445091082074"/>
    <n v="34.639944571203387"/>
    <n v="13.370334807397889"/>
    <n v="-67.832562120576554"/>
    <n v="-583.46816973356908"/>
    <n v="-165.55191564363929"/>
    <s v="Grandes"/>
    <n v="2024"/>
    <n v="1"/>
    <d v="2025-05-07T00:00:00"/>
    <x v="48"/>
    <x v="1"/>
  </r>
  <r>
    <n v="2025"/>
    <n v="3"/>
    <n v="201.1"/>
    <x v="67"/>
    <s v="Pensiones ISSSTE"/>
    <n v="201.1"/>
    <m/>
    <m/>
    <x v="74"/>
    <n v="3328417.8127600001"/>
    <n v="2716649.2551799999"/>
    <n v="10092197.031090003"/>
    <n v="9421584.7627599984"/>
    <n v="1806999.4029100002"/>
    <n v="1615377.2112499997"/>
    <n v="7010296.4641400008"/>
    <n v="6176291.8611099999"/>
    <n v="0"/>
    <n v="0"/>
    <n v="0"/>
    <n v="0"/>
    <n v="0"/>
    <n v="0"/>
    <n v="1806999.4029099999"/>
    <n v="1615377.2112499997"/>
    <n v="-194338.75879999998"/>
    <n v="-984963.30862000003"/>
    <n v="0"/>
    <n v="0"/>
    <n v="0"/>
    <n v="0"/>
    <n v="3328487.1234300002"/>
    <n v="2716688.1660799999"/>
    <s v="Pensiones ISSSTE"/>
    <s v="Pensiones"/>
    <s v="Pensiones ISSSTE"/>
    <x v="48"/>
    <x v="2"/>
    <n v="9785954.1591599993"/>
    <n v="8372598.4910400007"/>
    <n v="286204877.29896003"/>
    <n v="243390493.02682006"/>
    <n v="276418493.85822004"/>
    <n v="235015541.95325008"/>
    <n v="3328417.8127600001"/>
    <n v="2716649.2551799999"/>
    <n v="1806999.4029100002"/>
    <n v="1615377.2112499997"/>
    <n v="9785954.1591599993"/>
    <n v="8372598.4910400007"/>
    <n v="100"/>
    <n v="100"/>
    <n v="611768.55758000026"/>
    <n v="22.519232337906846"/>
    <n v="34.01219501569485"/>
    <n v="32.446907111182298"/>
    <n v="34.01219501569485"/>
    <n v="32.446907111182298"/>
    <n v="1.1629493683586833"/>
    <n v="1.2041226932041693"/>
    <n v="1.1161690094775569"/>
    <n v="1.1559445101381436"/>
    <m/>
    <m/>
    <n v="100.00208239091062"/>
    <n v="0"/>
    <m/>
    <n v="0"/>
    <m/>
    <n v="611798.95735000027"/>
    <n v="22.520028797886859"/>
    <n v="11.862380521743333"/>
    <n v="54.290041231680433"/>
    <n v="59.462118938242106"/>
    <n v="100"/>
    <n v="11.86238052174331"/>
    <n v="-80.269441805676834"/>
    <n v="-929.81935979617879"/>
    <n v="-164.00379558435046"/>
    <m/>
    <n v="2024"/>
    <n v="1"/>
    <d v="2025-05-07T00:00:00"/>
    <x v="48"/>
    <x v="74"/>
  </r>
  <r>
    <n v="2025"/>
    <n v="3"/>
    <n v="5.0999999999999996"/>
    <x v="68"/>
    <s v="Pensiones ISSSTE"/>
    <n v="5.0999999999999996"/>
    <m/>
    <m/>
    <x v="75"/>
    <n v="3328417.8127600001"/>
    <n v="2716649.2551799999"/>
    <n v="10092197.031090003"/>
    <n v="9421584.7627599984"/>
    <n v="1806999.4029100002"/>
    <n v="1615377.2112499997"/>
    <n v="7010296.4641400008"/>
    <n v="6176291.8611099999"/>
    <n v="0"/>
    <n v="0"/>
    <n v="0"/>
    <n v="0"/>
    <n v="0"/>
    <n v="0"/>
    <n v="1806999.4029099999"/>
    <n v="1615377.2112499997"/>
    <n v="-194338.75879999998"/>
    <n v="-984963.30862000003"/>
    <n v="0"/>
    <n v="0"/>
    <n v="0"/>
    <n v="0"/>
    <n v="3328487.1234300002"/>
    <n v="2716688.1660799999"/>
    <s v="Pensiones ISSSTE"/>
    <s v="Pensiones"/>
    <s v="Pensiones ISSSTE"/>
    <x v="48"/>
    <x v="2"/>
    <n v="9785954.1591599993"/>
    <n v="8372598.4910400007"/>
    <n v="286204877.29896003"/>
    <n v="243390493.02682006"/>
    <n v="276418493.85822004"/>
    <n v="235015541.95325008"/>
    <n v="3328417.8127600001"/>
    <n v="2716649.2551799999"/>
    <n v="1806999.4029100002"/>
    <n v="1615377.2112499997"/>
    <n v="9785954.1591599993"/>
    <n v="8372598.4910400007"/>
    <n v="100"/>
    <n v="100"/>
    <n v="611768.55758000026"/>
    <n v="22.519232337906846"/>
    <n v="34.01219501569485"/>
    <n v="32.446907111182298"/>
    <n v="34.01219501569485"/>
    <n v="32.446907111182298"/>
    <n v="1.1629493683586833"/>
    <n v="1.2041226932041693"/>
    <n v="1.1161690094775569"/>
    <n v="1.1559445101381436"/>
    <m/>
    <m/>
    <n v="100.00208239091062"/>
    <n v="0"/>
    <m/>
    <n v="0"/>
    <m/>
    <n v="611798.95735000027"/>
    <n v="22.520028797886859"/>
    <n v="11.862380521743333"/>
    <n v="54.290041231680433"/>
    <n v="59.462118938242106"/>
    <n v="100"/>
    <n v="11.86238052174331"/>
    <n v="-80.269441805676834"/>
    <n v="-929.81935979617879"/>
    <n v="-164.00379558435046"/>
    <m/>
    <n v="2024"/>
    <n v="1"/>
    <d v="2025-05-07T00:00:00"/>
    <x v="48"/>
    <x v="75"/>
  </r>
  <r>
    <n v="2025"/>
    <n v="3"/>
    <n v="906"/>
    <x v="52"/>
    <s v="Pensiones ISSSTE"/>
    <n v="256"/>
    <s v="51e8ea280b44e16934d4d611901f3d3afc41789840acdff81942c2f65009cd52"/>
    <s v="5ee0b1f3d4f170289262539d5c2c0d24e2fb46189fbbd99a0a6b6a68b9dfe06a"/>
    <x v="25"/>
    <n v="1067683.4951199999"/>
    <n v="852001.6953599999"/>
    <n v="3154684.4590300005"/>
    <n v="2774783.5334000001"/>
    <n v="470178.48434000008"/>
    <n v="417306.87156"/>
    <n v="1824823.8548200002"/>
    <n v="1583331.8376700005"/>
    <n v="35327673.869999997"/>
    <n v="32941908.920000002"/>
    <n v="139.161"/>
    <n v="134.065"/>
    <n v="0"/>
    <n v="0"/>
    <n v="470178.48433999997"/>
    <n v="417306.87156"/>
    <n v="9107.7122999999956"/>
    <n v="-254360.33447"/>
    <n v="0"/>
    <n v="0"/>
    <n v="0"/>
    <n v="0"/>
    <n v="1067752.8057899999"/>
    <n v="852040.60625999991"/>
    <s v="Pensiones ISSSTE"/>
    <s v="Pensiones"/>
    <s v="Pensiones ISSSTE"/>
    <x v="48"/>
    <x v="2"/>
    <n v="2157088.1196399997"/>
    <n v="2992374.75104"/>
    <n v="286204877.29896003"/>
    <n v="243390493.02682006"/>
    <n v="276418493.85822004"/>
    <n v="235015541.95325008"/>
    <n v="3328417.8127600001"/>
    <n v="2716649.2551799999"/>
    <n v="1806999.4029100002"/>
    <n v="1615377.2112499997"/>
    <n v="2157088.1196399997"/>
    <n v="2992374.75104"/>
    <n v="32.077808592024461"/>
    <n v="31.362226600855319"/>
    <n v="215681.79975999997"/>
    <n v="25.314714857329832"/>
    <n v="49.496517337371806"/>
    <n v="28.472426291656372"/>
    <n v="49.496517337371806"/>
    <n v="28.472426291656372"/>
    <n v="0.37304867240425588"/>
    <n v="0.38625617273916329"/>
    <n v="0.35005545400087373"/>
    <n v="0.36252993664967159"/>
    <m/>
    <m/>
    <n v="32.079890982935069"/>
    <n v="0"/>
    <m/>
    <n v="0"/>
    <m/>
    <n v="215712.19952999998"/>
    <n v="25.317126665695035"/>
    <n v="12.669720146795683"/>
    <n v="44.037253220548791"/>
    <n v="48.979582298093142"/>
    <n v="26.019847244156391"/>
    <n v="12.66972014679566"/>
    <n v="-103.58063387476564"/>
    <n v="5162.4213507490804"/>
    <n v="-164.06130005667939"/>
    <s v="Grandes"/>
    <n v="2024"/>
    <n v="1"/>
    <d v="2025-05-07T00:00:00"/>
    <x v="48"/>
    <x v="25"/>
  </r>
  <r>
    <n v="2025"/>
    <n v="3"/>
    <n v="902"/>
    <x v="49"/>
    <s v="Pensiones ISSSTE"/>
    <n v="30"/>
    <s v="624b60c58c9d8bfb6ff1886c2fd605d2adeb6ea4da576068201b6c6958ce93f4"/>
    <s v="5ee0b1f3d4f170289262539d5c2c0d24e2fb46189fbbd99a0a6b6a68b9dfe06a"/>
    <x v="13"/>
    <n v="1183664.6642200002"/>
    <n v="785195.56675000011"/>
    <n v="3395654.9541399996"/>
    <n v="2563248.1476400001"/>
    <n v="710877.32699999982"/>
    <n v="645947.42972999997"/>
    <n v="2777261.2209500005"/>
    <n v="2475607.4658299992"/>
    <n v="35327673.869999997"/>
    <n v="32941908.920000002"/>
    <n v="139.161"/>
    <n v="134.065"/>
    <n v="0"/>
    <n v="0"/>
    <n v="710877.32700000005"/>
    <n v="645947.42972999997"/>
    <n v="-96166.652929999982"/>
    <n v="-397098.58200000005"/>
    <n v="0"/>
    <n v="0"/>
    <n v="0"/>
    <n v="0"/>
    <n v="1183664.6642200002"/>
    <n v="785195.56675"/>
    <s v="Pensiones ISSSTE"/>
    <s v="Pensiones"/>
    <s v="Pensiones ISSSTE"/>
    <x v="48"/>
    <x v="2"/>
    <n v="3325731.3801100003"/>
    <n v="3307529.60757"/>
    <n v="286204877.29896003"/>
    <n v="243390493.02682006"/>
    <n v="276418493.85822004"/>
    <n v="235015541.95325008"/>
    <n v="3328417.8127600001"/>
    <n v="2716649.2551799999"/>
    <n v="1806999.4029100002"/>
    <n v="1615377.2112499997"/>
    <n v="3325731.3801100003"/>
    <n v="3307529.60757"/>
    <n v="35.562382213021458"/>
    <n v="28.90308954138338"/>
    <n v="398469.09747000004"/>
    <n v="50.747751814150192"/>
    <n v="35.591108509216099"/>
    <n v="23.739638337716144"/>
    <n v="35.591108509216099"/>
    <n v="23.739638337716144"/>
    <n v="0.4135724993196338"/>
    <n v="0.42821471447099435"/>
    <n v="0.32260732824247029"/>
    <n v="0.33410367681393316"/>
    <m/>
    <m/>
    <n v="35.562382213021458"/>
    <n v="0"/>
    <m/>
    <n v="0"/>
    <m/>
    <n v="398469.09747000015"/>
    <n v="50.747751814150213"/>
    <n v="10.051885692484275"/>
    <n v="60.057324383206698"/>
    <n v="82.265801933095275"/>
    <n v="39.340208184640218"/>
    <n v="10.051885692484319"/>
    <n v="-75.782675313103994"/>
    <n v="-739.21396382324951"/>
    <n v="-162.66676815531915"/>
    <s v="Grandes"/>
    <n v="2024"/>
    <n v="1"/>
    <d v="2025-05-07T00:00:00"/>
    <x v="48"/>
    <x v="13"/>
  </r>
  <r>
    <n v="2025"/>
    <n v="3"/>
    <n v="10"/>
    <x v="62"/>
    <s v="MyT Carga"/>
    <n v="10"/>
    <s v="4a44dc15364204a80fe80e9039455cc1608281820fe2b24f1e5233ade6af1dd5"/>
    <s v="5ee0b1f3d4f170289262539d5c2c0d24e2fb46189fbbd99a0a6b6a68b9dfe06a"/>
    <x v="27"/>
    <n v="52132.606599999999"/>
    <n v="49544.865789999996"/>
    <n v="303529.56316999998"/>
    <n v="298400.97562999994"/>
    <n v="54627.589049999988"/>
    <n v="30362.294979999999"/>
    <n v="185428.34142000004"/>
    <n v="176948.14387"/>
    <n v="35327673.869999997"/>
    <n v="32941908.920000002"/>
    <n v="139.161"/>
    <n v="134.065"/>
    <n v="1419.4880600000001"/>
    <n v="3154.1217999999999"/>
    <n v="44830.353569999999"/>
    <n v="24798.459500000001"/>
    <n v="52873.582450000002"/>
    <n v="50854.458760000001"/>
    <n v="0"/>
    <n v="0"/>
    <n v="0"/>
    <n v="0"/>
    <n v="0"/>
    <n v="0"/>
    <s v="MyT Carga"/>
    <s v="Daños Sin Autos"/>
    <s v="Maritimo y Transportes"/>
    <x v="17"/>
    <x v="2"/>
    <n v="1657972.1827799999"/>
    <n v="1600535.0540100001"/>
    <n v="286204877.29896003"/>
    <n v="243390493.02682006"/>
    <n v="276418493.85822004"/>
    <n v="235015541.95325008"/>
    <n v="4504728.8811800005"/>
    <n v="3315660.6299800002"/>
    <n v="1468645.7502600003"/>
    <n v="1408543.0400800002"/>
    <n v="54557.727380000004"/>
    <n v="52403.592979999994"/>
    <n v="1.157286220216299"/>
    <n v="1.4942683018285514"/>
    <n v="2587.740810000003"/>
    <n v="5.2230251686791407"/>
    <n v="95.554945382697483"/>
    <n v="94.544787814280141"/>
    <n v="3.1443595460441807"/>
    <n v="3.0955189432352439"/>
    <n v="1.8215135637099582E-2"/>
    <n v="1.8860028456250739E-2"/>
    <n v="2.0356122038234448E-2"/>
    <n v="2.1081527365477637E-2"/>
    <m/>
    <m/>
    <m/>
    <n v="0"/>
    <m/>
    <n v="0"/>
    <m/>
    <n v="0"/>
    <m/>
    <n v="79.919169766263792"/>
    <n v="104.78583867701714"/>
    <n v="61.282424517392165"/>
    <n v="3.7195892229510785"/>
    <n v="80.778784141813318"/>
    <n v="3.9703965772774241"/>
    <n v="84.78781178179841"/>
    <n v="48.763589476062691"/>
    <s v="Resto"/>
    <n v="2024"/>
    <n v="1"/>
    <d v="2025-05-07T00:00:00"/>
    <x v="17"/>
    <x v="27"/>
  </r>
  <r>
    <n v="2025"/>
    <n v="3"/>
    <n v="48"/>
    <x v="4"/>
    <s v="MyT Carga"/>
    <n v="36"/>
    <s v="76a50887d8f1c2e9301755428990ad81479ee21c25b43215cf524541e0503269"/>
    <s v="5ee0b1f3d4f170289262539d5c2c0d24e2fb46189fbbd99a0a6b6a68b9dfe06a"/>
    <x v="19"/>
    <n v="316045.66029999999"/>
    <n v="241608.18147000001"/>
    <n v="908041.30479000008"/>
    <n v="788816.46398"/>
    <n v="118384.39491"/>
    <n v="142085.32868999999"/>
    <n v="756457.15113000001"/>
    <n v="466352.6960900001"/>
    <n v="35327673.869999997"/>
    <n v="32941908.920000002"/>
    <n v="139.161"/>
    <n v="134.065"/>
    <n v="0"/>
    <n v="0"/>
    <n v="60108.067329999998"/>
    <n v="98809.036659999998"/>
    <n v="215704.55752999999"/>
    <n v="164422.33590999999"/>
    <n v="0"/>
    <n v="0"/>
    <n v="0"/>
    <n v="0"/>
    <n v="0"/>
    <n v="0"/>
    <s v="MyT Carga"/>
    <s v="Daños Sin Autos"/>
    <s v="Maritimo y Transportes"/>
    <x v="17"/>
    <x v="2"/>
    <n v="18106734.740540002"/>
    <n v="16982442.389800001"/>
    <n v="286204877.29896003"/>
    <n v="243390493.02682006"/>
    <n v="276418493.85822004"/>
    <n v="235015541.95325008"/>
    <n v="4504728.8811800005"/>
    <n v="3315660.6299800002"/>
    <n v="1468645.7502600003"/>
    <n v="1408543.0400800002"/>
    <n v="368967.16777"/>
    <n v="283976.0626"/>
    <n v="7.0158641870853895"/>
    <n v="7.2868790999113005"/>
    <n v="74437.478829999978"/>
    <n v="30.80917143496762"/>
    <n v="85.656851857618605"/>
    <n v="85.080474480105011"/>
    <n v="1.745459161073315"/>
    <n v="1.4226939560537817"/>
    <n v="0.11042637123541024"/>
    <n v="0.11433593168411714"/>
    <n v="9.9267715211611138E-2"/>
    <n v="0.10280519299360268"/>
    <m/>
    <m/>
    <m/>
    <n v="0"/>
    <m/>
    <n v="0"/>
    <m/>
    <n v="0"/>
    <m/>
    <n v="-16.680774854461145"/>
    <n v="37.458003630749431"/>
    <n v="58.808161141530888"/>
    <n v="8.0607862644236654"/>
    <n v="-39.16743917175237"/>
    <n v="31.189327980397017"/>
    <n v="27.865923658863917"/>
    <n v="60.094655700600917"/>
    <s v="Grandes"/>
    <n v="2024"/>
    <n v="1"/>
    <d v="2025-05-07T00:00:00"/>
    <x v="17"/>
    <x v="19"/>
  </r>
  <r>
    <n v="2025"/>
    <n v="3"/>
    <n v="41"/>
    <x v="38"/>
    <s v="MyT Carga"/>
    <n v="29"/>
    <s v="35135aaa6cc23891b40cb3f378c53a17a1127210ce60e125ccf03efcfdaec458"/>
    <s v="5ee0b1f3d4f170289262539d5c2c0d24e2fb46189fbbd99a0a6b6a68b9dfe06a"/>
    <x v="16"/>
    <n v="161398.88423"/>
    <n v="117514.27502"/>
    <n v="1065193.5658199999"/>
    <n v="952106.68553999998"/>
    <n v="129698.95969999993"/>
    <n v="121028.48576999998"/>
    <n v="786686.27913999988"/>
    <n v="567301.83216999995"/>
    <n v="35327673.869999997"/>
    <n v="32941908.920000002"/>
    <n v="139.161"/>
    <n v="134.065"/>
    <n v="-12.97443"/>
    <n v="-617.88917000000004"/>
    <n v="23211.71574"/>
    <n v="24051.77018"/>
    <n v="78603.462360000005"/>
    <n v="78667.662569999986"/>
    <n v="0"/>
    <n v="0"/>
    <n v="0"/>
    <n v="0"/>
    <n v="0"/>
    <n v="0"/>
    <s v="MyT Carga"/>
    <s v="Daños Sin Autos"/>
    <s v="Maritimo y Transportes"/>
    <x v="17"/>
    <x v="2"/>
    <n v="7965231.1104300003"/>
    <n v="6566357.3494999995"/>
    <n v="286204877.29896003"/>
    <n v="243390493.02682006"/>
    <n v="276418493.85822004"/>
    <n v="235015541.95325008"/>
    <n v="4504728.8811800005"/>
    <n v="3315660.6299800002"/>
    <n v="1468645.7502600003"/>
    <n v="1408543.0400800002"/>
    <n v="420322.23872000002"/>
    <n v="346752.07547000004"/>
    <n v="3.5828767610032517"/>
    <n v="3.5442190300612535"/>
    <n v="43884.609209999995"/>
    <n v="37.344066669799211"/>
    <n v="38.398844829506338"/>
    <n v="33.889999031935716"/>
    <n v="2.0262925455942851"/>
    <n v="1.7896417871462358"/>
    <n v="5.6392779100479171E-2"/>
    <n v="5.8389321921703388E-2"/>
    <n v="4.8282196053997341E-2"/>
    <n v="5.0002767495000933E-2"/>
    <m/>
    <m/>
    <m/>
    <n v="0"/>
    <m/>
    <n v="0"/>
    <m/>
    <n v="0"/>
    <m/>
    <n v="7.1639943892854552"/>
    <n v="80.359266619943682"/>
    <n v="102.99045435067518"/>
    <n v="8.8311942942699968"/>
    <n v="-3.4926927777587768"/>
    <n v="-8.1609403282900672E-2"/>
    <n v="29.530144147711308"/>
    <n v="30.573897068059285"/>
    <s v="Medianas"/>
    <n v="2024"/>
    <n v="1"/>
    <d v="2025-05-07T00:00:00"/>
    <x v="17"/>
    <x v="16"/>
  </r>
  <r>
    <n v="2025"/>
    <n v="3"/>
    <n v="107"/>
    <x v="51"/>
    <s v="MyT Carga"/>
    <n v="70"/>
    <s v="ff5a1ae012afa5d4c889c50ad427aaf545d31a4fac04ffc1c4d03d403ba4250a"/>
    <s v="5ee0b1f3d4f170289262539d5c2c0d24e2fb46189fbbd99a0a6b6a68b9dfe06a"/>
    <x v="9"/>
    <n v="30648.435679999999"/>
    <n v="64237.483810000005"/>
    <n v="266371.87806999998"/>
    <n v="254095.11377999999"/>
    <n v="55757.599890000005"/>
    <n v="33007.133559999995"/>
    <n v="149000.21304999999"/>
    <n v="125681.99533000001"/>
    <n v="35327673.869999997"/>
    <n v="32941908.920000002"/>
    <n v="139.161"/>
    <n v="134.065"/>
    <n v="0"/>
    <n v="0"/>
    <n v="12296.83855"/>
    <n v="9894.0764899999995"/>
    <n v="7040.39174"/>
    <n v="13222.986510000001"/>
    <n v="0"/>
    <n v="0"/>
    <n v="0"/>
    <n v="0"/>
    <n v="0"/>
    <n v="0"/>
    <s v="MyT Carga"/>
    <s v="Daños Sin Autos"/>
    <s v="Maritimo y Transportes"/>
    <x v="17"/>
    <x v="2"/>
    <n v="346104.38500999997"/>
    <n v="551156.13301999995"/>
    <n v="286204877.29896003"/>
    <n v="243390493.02682006"/>
    <n v="276418493.85822004"/>
    <n v="235015541.95325008"/>
    <n v="4504728.8811800005"/>
    <n v="3315660.6299800002"/>
    <n v="1468645.7502600003"/>
    <n v="1408543.0400800002"/>
    <n v="30648.435679999999"/>
    <n v="64237.483810000005"/>
    <n v="0.68036138219203401"/>
    <n v="1.9373962229176478"/>
    <n v="-33589.04813000001"/>
    <n v="-52.288860238282119"/>
    <n v="100"/>
    <n v="100"/>
    <n v="8.855257837636028"/>
    <n v="11.655042910983811"/>
    <n v="1.0708565126227976E-2"/>
    <n v="1.1087693609863936E-2"/>
    <n v="2.6392766213313618E-2"/>
    <n v="2.7333291779816971E-2"/>
    <m/>
    <m/>
    <m/>
    <n v="0"/>
    <m/>
    <n v="0"/>
    <m/>
    <n v="0"/>
    <m/>
    <n v="68.925907451625477"/>
    <n v="181.92641370725912"/>
    <n v="51.382980157858697"/>
    <n v="3.7965315924639418"/>
    <n v="24.28485430073728"/>
    <n v="-46.756417435080635"/>
    <n v="174.66128312343031"/>
    <n v="74.824824804271842"/>
    <s v="Resto"/>
    <n v="2024"/>
    <n v="1"/>
    <d v="2025-05-07T00:00:00"/>
    <x v="17"/>
    <x v="9"/>
  </r>
  <r>
    <n v="2025"/>
    <n v="3"/>
    <n v="126"/>
    <x v="17"/>
    <s v="MyT Carga"/>
    <n v="239"/>
    <s v="79bf08685d3138f9b109c3546780f056bc954fd69377b84a2cf23622e464897b"/>
    <s v="5ee0b1f3d4f170289262539d5c2c0d24e2fb46189fbbd99a0a6b6a68b9dfe06a"/>
    <x v="29"/>
    <n v="82833.503909999999"/>
    <n v="75522.790909999996"/>
    <n v="337768.76361999998"/>
    <n v="263066.23784999998"/>
    <n v="39165.760389999996"/>
    <n v="24353.199469999996"/>
    <n v="156948.50865"/>
    <n v="138616.98636000001"/>
    <n v="35327673.869999997"/>
    <n v="32941908.920000002"/>
    <n v="139.161"/>
    <n v="134.065"/>
    <n v="2943.1679700000004"/>
    <n v="1478.38897"/>
    <n v="4580.1206600000005"/>
    <n v="2637.0559500000004"/>
    <n v="6400.9857000000002"/>
    <n v="-1593.7167199999999"/>
    <n v="0"/>
    <n v="0"/>
    <n v="0"/>
    <n v="0"/>
    <n v="0"/>
    <n v="0"/>
    <s v="MyT Carga"/>
    <s v="Daños Sin Autos"/>
    <s v="Maritimo y Transportes"/>
    <x v="17"/>
    <x v="2"/>
    <n v="240990.39916999999"/>
    <n v="211802.86790000001"/>
    <n v="286204877.29896003"/>
    <n v="243390493.02682006"/>
    <n v="276418493.85822004"/>
    <n v="235015541.95325008"/>
    <n v="4504728.8811800005"/>
    <n v="3315660.6299800002"/>
    <n v="1468645.7502600003"/>
    <n v="1408543.0400800002"/>
    <n v="82833.503909999999"/>
    <n v="75522.790909999996"/>
    <n v="1.8388121925842074"/>
    <n v="2.2777599802322213"/>
    <n v="7310.7130000000034"/>
    <n v="9.6801414671130672"/>
    <n v="100"/>
    <n v="100"/>
    <n v="34.372117808546967"/>
    <n v="35.657114400196463"/>
    <n v="2.8942030859758865E-2"/>
    <n v="2.9966701125463329E-2"/>
    <n v="3.1029474475684583E-2"/>
    <n v="3.2135232539226358E-2"/>
    <m/>
    <m/>
    <m/>
    <n v="0"/>
    <m/>
    <n v="0"/>
    <m/>
    <n v="0"/>
    <m/>
    <n v="60.823880403259409"/>
    <n v="47.282510748976954"/>
    <n v="32.246159307091204"/>
    <n v="2.6667942479026219"/>
    <n v="73.683105206774229"/>
    <n v="-501.63886214358098"/>
    <n v="71.55336497627232"/>
    <n v="-165.46578930288192"/>
    <s v="Resto"/>
    <n v="2024"/>
    <n v="1"/>
    <d v="2025-05-07T00:00:00"/>
    <x v="17"/>
    <x v="29"/>
  </r>
  <r>
    <n v="2025"/>
    <n v="3"/>
    <n v="23"/>
    <x v="9"/>
    <s v="MyT Carga"/>
    <n v="17"/>
    <s v="4523540f1504cd17100c4835e85b7eefd49911580f8efff0599a8f283be6b9e3"/>
    <s v="5ee0b1f3d4f170289262539d5c2c0d24e2fb46189fbbd99a0a6b6a68b9dfe06a"/>
    <x v="8"/>
    <n v="149780.97319999998"/>
    <n v="123734.19296"/>
    <n v="553359.30102000001"/>
    <n v="571384.95148000005"/>
    <n v="83704.978730000003"/>
    <n v="51499.636010000009"/>
    <n v="310955.75397000002"/>
    <n v="267350.61320999998"/>
    <n v="35327673.869999997"/>
    <n v="32941908.920000002"/>
    <n v="139.161"/>
    <n v="134.065"/>
    <n v="1652.4393"/>
    <n v="1024.52385"/>
    <n v="58685.886149999998"/>
    <n v="28481.297269999999"/>
    <n v="90122.271689999994"/>
    <n v="92818.092000000004"/>
    <n v="0"/>
    <n v="0"/>
    <n v="0"/>
    <n v="0"/>
    <n v="0"/>
    <n v="0"/>
    <s v="MyT Carga"/>
    <s v="Daños Sin Autos"/>
    <s v="Maritimo y Transportes"/>
    <x v="17"/>
    <x v="2"/>
    <n v="7196469.1106400006"/>
    <n v="7252607.47162"/>
    <n v="286204877.29896003"/>
    <n v="243390493.02682006"/>
    <n v="276418493.85822004"/>
    <n v="235015541.95325008"/>
    <n v="4504728.8811800005"/>
    <n v="3315660.6299800002"/>
    <n v="1468645.7502600003"/>
    <n v="1408543.0400800002"/>
    <n v="303570.90289999999"/>
    <n v="266426.54921000003"/>
    <n v="3.3249719827925648"/>
    <n v="3.7318111462072747"/>
    <n v="26046.780239999978"/>
    <n v="21.050592093343369"/>
    <n v="49.339700138962158"/>
    <n v="46.442140742689837"/>
    <n v="2.0813119725414837"/>
    <n v="1.7060649351861552"/>
    <n v="5.2333480342315684E-2"/>
    <n v="5.4186306823893381E-2"/>
    <n v="5.0837726412906882E-2"/>
    <n v="5.2649366051124198E-2"/>
    <m/>
    <m/>
    <m/>
    <n v="0"/>
    <m/>
    <n v="0"/>
    <m/>
    <n v="0"/>
    <m/>
    <n v="62.535088041683395"/>
    <n v="55.884921122945421"/>
    <n v="41.621183908839562"/>
    <n v="5.6994669214942659"/>
    <n v="106.05060785561614"/>
    <n v="-2.9044125470711113"/>
    <n v="65.118072424834153"/>
    <n v="30.685070826493611"/>
    <s v="Medianas"/>
    <n v="2024"/>
    <n v="1"/>
    <d v="2025-05-07T00:00:00"/>
    <x v="17"/>
    <x v="8"/>
  </r>
  <r>
    <n v="2025"/>
    <n v="3"/>
    <n v="150.1"/>
    <x v="70"/>
    <s v="MyT Carga"/>
    <n v="150.1"/>
    <m/>
    <m/>
    <x v="77"/>
    <n v="318233.88078999997"/>
    <n v="305022.22269000002"/>
    <n v="1370617.1444399999"/>
    <n v="1259467.1863800001"/>
    <n v="161446.64974999998"/>
    <n v="135027.55047999998"/>
    <n v="651736.25409000006"/>
    <n v="623661.85836999991"/>
    <n v="0"/>
    <n v="0"/>
    <n v="0"/>
    <n v="0"/>
    <n v="4014.7987000000003"/>
    <n v="5085.7471999999998"/>
    <n v="67196.591289999997"/>
    <n v="72605.652000000002"/>
    <n v="158733.98118999996"/>
    <n v="204415.52007999999"/>
    <n v="0"/>
    <n v="0"/>
    <n v="0"/>
    <n v="0"/>
    <n v="0"/>
    <n v="0"/>
    <s v="MyT Carga"/>
    <s v="Daños Sin Autos"/>
    <s v="Maritimo y Transportes"/>
    <x v="17"/>
    <x v="2"/>
    <n v="44408233.109789997"/>
    <n v="33808483.664820001"/>
    <n v="286204877.29896003"/>
    <n v="243390493.02682006"/>
    <n v="276418493.85822004"/>
    <n v="235015541.95325008"/>
    <n v="4504728.8811800005"/>
    <n v="3315660.6299800002"/>
    <n v="1468645.7502600003"/>
    <n v="1408543.0400800002"/>
    <n v="537138.64308000007"/>
    <n v="464841.38870000001"/>
    <n v="7.0644402623102938"/>
    <n v="9.1994403749288391"/>
    <n v="13211.658099999942"/>
    <n v="4.3313755907638196"/>
    <n v="59.24613410147127"/>
    <n v="65.618559384963831"/>
    <n v="0.71661009345549453"/>
    <n v="0.90220616137066245"/>
    <n v="0.11119093559596592"/>
    <n v="0.11512756485578268"/>
    <n v="0.12532215983324729"/>
    <n v="0.12978810684387668"/>
    <m/>
    <m/>
    <m/>
    <n v="0"/>
    <m/>
    <n v="0"/>
    <m/>
    <n v="0"/>
    <m/>
    <n v="19.565710239195333"/>
    <n v="50.732074582761776"/>
    <n v="44.268102595669262"/>
    <n v="10.992892582940334"/>
    <n v="-7.4499168604670096"/>
    <n v="-22.347392640305451"/>
    <n v="42.332833074707317"/>
    <n v="35.518659234673123"/>
    <s v="Resto"/>
    <n v="2024"/>
    <n v="1"/>
    <d v="2025-05-07T00:00:00"/>
    <x v="17"/>
    <x v="77"/>
  </r>
  <r>
    <n v="2025"/>
    <n v="3"/>
    <n v="94"/>
    <x v="5"/>
    <s v="MyT Carga"/>
    <n v="7"/>
    <s v="7902699be42c8a8e46fbbb4501726517e86b22c56a189f7625a6da49081b2451"/>
    <s v="5ee0b1f3d4f170289262539d5c2c0d24e2fb46189fbbd99a0a6b6a68b9dfe06a"/>
    <x v="33"/>
    <n v="19608.639320000002"/>
    <n v="22718.46372"/>
    <n v="106479.41552000001"/>
    <n v="116635.99546000001"/>
    <n v="7004.4350499999973"/>
    <n v="6503.273979999999"/>
    <n v="24947.029540000003"/>
    <n v="43837.886590000009"/>
    <n v="35327673.869999997"/>
    <n v="32941908.920000002"/>
    <n v="139.161"/>
    <n v="134.065"/>
    <n v="0"/>
    <n v="0"/>
    <n v="6815.4839099999999"/>
    <n v="10475.390869999999"/>
    <n v="18420.838629999998"/>
    <n v="24558.399649999999"/>
    <n v="0"/>
    <n v="0"/>
    <n v="0"/>
    <n v="0"/>
    <n v="0"/>
    <n v="0"/>
    <s v="MyT Carga"/>
    <s v="Daños Sin Autos"/>
    <s v="Maritimo y Transportes"/>
    <x v="17"/>
    <x v="2"/>
    <n v="2139089.51168"/>
    <n v="2040660.5806099998"/>
    <n v="286204877.29896003"/>
    <n v="243390493.02682006"/>
    <n v="276418493.85822004"/>
    <n v="235015541.95325008"/>
    <n v="4504728.8811800005"/>
    <n v="3315660.6299800002"/>
    <n v="1468645.7502600003"/>
    <n v="1408543.0400800002"/>
    <n v="64605.943829999997"/>
    <n v="33061.62687"/>
    <n v="0.43529011039757798"/>
    <n v="0.68518664167801258"/>
    <n v="-3109.8243999999977"/>
    <n v="-13.688532985011182"/>
    <n v="30.351138235201606"/>
    <n v="68.715504561618076"/>
    <n v="0.91668157002928552"/>
    <n v="1.113289683540069"/>
    <n v="6.8512596658223514E-3"/>
    <n v="7.09382322662449E-3"/>
    <n v="9.3341623320909953E-3"/>
    <n v="9.6667920475315711E-3"/>
    <m/>
    <m/>
    <m/>
    <n v="0"/>
    <m/>
    <n v="0"/>
    <m/>
    <n v="0"/>
    <m/>
    <n v="7.7062887330482388"/>
    <n v="35.721168285530972"/>
    <n v="28.625500650710368"/>
    <n v="0.47693155744058591"/>
    <n v="-34.93814221750371"/>
    <n v="-24.991697779460154"/>
    <n v="36.998771048894426"/>
    <n v="42.655022392715239"/>
    <s v="Resto"/>
    <n v="2024"/>
    <n v="1"/>
    <d v="2025-05-07T00:00:00"/>
    <x v="17"/>
    <x v="33"/>
  </r>
  <r>
    <n v="2025"/>
    <n v="3"/>
    <n v="15.1"/>
    <x v="69"/>
    <s v="MyT Carga"/>
    <n v="15.1"/>
    <m/>
    <m/>
    <x v="76"/>
    <n v="1514940.0806400001"/>
    <n v="1433615.4516"/>
    <n v="5958357.7680900004"/>
    <n v="5574916.27355"/>
    <n v="660867.25134999992"/>
    <n v="731167.49727000005"/>
    <n v="3414146.6837899992"/>
    <n v="3182256.0067399996"/>
    <n v="0"/>
    <n v="0"/>
    <n v="0"/>
    <n v="0"/>
    <n v="7849.1685099999995"/>
    <n v="958.59475000000032"/>
    <n v="353665.48200000002"/>
    <n v="261088.25150999997"/>
    <n v="709480.27053999994"/>
    <n v="656743.97794999997"/>
    <n v="0"/>
    <n v="0"/>
    <n v="0"/>
    <n v="0"/>
    <n v="0"/>
    <n v="0"/>
    <s v="MyT Carga"/>
    <s v="Daños Sin Autos"/>
    <s v="Maritimo y Transportes"/>
    <x v="17"/>
    <x v="2"/>
    <n v="76892893.285390005"/>
    <n v="68438326.229529992"/>
    <n v="286204877.29896003"/>
    <n v="243390493.02682006"/>
    <n v="276418493.85822004"/>
    <n v="235015541.95325008"/>
    <n v="4504728.8811800005"/>
    <n v="3315660.6299800002"/>
    <n v="1468645.7502600003"/>
    <n v="1408543.0400800002"/>
    <n v="2592759.3649399998"/>
    <n v="3121190.2030099994"/>
    <n v="33.629994625629188"/>
    <n v="43.237701670591285"/>
    <n v="81324.629040000029"/>
    <n v="5.6726947905895386"/>
    <n v="58.429644537222913"/>
    <n v="45.931691385467524"/>
    <n v="1.9701951843810321"/>
    <n v="2.0947552790696671"/>
    <n v="0.52932014818795159"/>
    <n v="0.54806031951575562"/>
    <n v="0.58901867273921205"/>
    <n v="0.6100087848169542"/>
    <m/>
    <m/>
    <m/>
    <n v="0"/>
    <m/>
    <n v="0"/>
    <m/>
    <n v="0"/>
    <m/>
    <n v="-9.6147936256034345"/>
    <n v="43.623326083683168"/>
    <n v="51.001647370218684"/>
    <n v="44.99841103499628"/>
    <n v="35.458213824092446"/>
    <n v="8.029962110138289"/>
    <n v="49.848529506087317"/>
    <n v="39.75495174313992"/>
    <s v="Resto"/>
    <n v="2024"/>
    <n v="1"/>
    <d v="2025-05-07T00:00:00"/>
    <x v="17"/>
    <x v="76"/>
  </r>
  <r>
    <n v="2025"/>
    <n v="3"/>
    <n v="9"/>
    <x v="29"/>
    <s v="MyT Carga"/>
    <n v="9"/>
    <s v="19581e27de7ced00ff1ce50b2047e7a567c76b1cbaebabe5ef03f7c3017bb5b7"/>
    <s v="5ee0b1f3d4f170289262539d5c2c0d24e2fb46189fbbd99a0a6b6a68b9dfe06a"/>
    <x v="26"/>
    <n v="29085.500820000001"/>
    <n v="37951.563740000005"/>
    <n v="86468.257580000005"/>
    <n v="101157.93709000001"/>
    <n v="17892.373869999999"/>
    <n v="12918.420939999998"/>
    <n v="40242.815770000001"/>
    <n v="42061.960739999988"/>
    <n v="35327673.869999997"/>
    <n v="32941908.920000002"/>
    <n v="139.161"/>
    <n v="134.065"/>
    <n v="0"/>
    <n v="0"/>
    <n v="18110.986710000001"/>
    <n v="6074.3511200000003"/>
    <n v="21535.068960000001"/>
    <n v="21964.922180000001"/>
    <n v="0"/>
    <n v="0"/>
    <n v="0"/>
    <n v="0"/>
    <n v="0"/>
    <n v="0"/>
    <s v="MyT Carga"/>
    <s v="Daños Sin Autos"/>
    <s v="Maritimo y Transportes"/>
    <x v="17"/>
    <x v="2"/>
    <n v="975839.53787999996"/>
    <n v="808178.50085000007"/>
    <n v="286204877.29896003"/>
    <n v="243390493.02682006"/>
    <n v="276418493.85822004"/>
    <n v="235015541.95325008"/>
    <n v="4504728.8811800005"/>
    <n v="3315660.6299800002"/>
    <n v="1468645.7502600003"/>
    <n v="1408543.0400800002"/>
    <n v="35608.29017"/>
    <n v="46186.127119999997"/>
    <n v="0.64566595653546055"/>
    <n v="1.1446154469744068"/>
    <n v="-8866.0629200000039"/>
    <n v="-23.361522019856572"/>
    <n v="81.681823758290278"/>
    <n v="82.170916044540618"/>
    <n v="2.980561833269014"/>
    <n v="4.695938298294811"/>
    <n v="1.0162475599470047E-2"/>
    <n v="1.0522270204872208E-2"/>
    <n v="1.5592870234178781E-2"/>
    <n v="1.6148533592535524E-2"/>
    <m/>
    <m/>
    <m/>
    <n v="0"/>
    <m/>
    <n v="0"/>
    <m/>
    <n v="0"/>
    <m/>
    <n v="38.502793438158413"/>
    <n v="61.516471663079308"/>
    <n v="34.039232292250198"/>
    <n v="1.21829065088245"/>
    <n v="198.1550844232396"/>
    <n v="-1.956998602031923"/>
    <n v="84.099970813374171"/>
    <n v="27.654780974052144"/>
    <s v="Resto"/>
    <n v="2024"/>
    <n v="1"/>
    <d v="2025-05-07T00:00:00"/>
    <x v="17"/>
    <x v="26"/>
  </r>
  <r>
    <n v="2025"/>
    <n v="3"/>
    <n v="37"/>
    <x v="76"/>
    <s v="MyT Carga"/>
    <n v="25"/>
    <s v="b7a56873cd771f2c446d369b649430b65a756ba278ff97ec81bb6f55b2e73569"/>
    <s v="5ee0b1f3d4f170289262539d5c2c0d24e2fb46189fbbd99a0a6b6a68b9dfe06a"/>
    <x v="3"/>
    <n v="245538.26412000001"/>
    <n v="210296.43193000002"/>
    <n v="872699.57880000002"/>
    <n v="713107.42272999999"/>
    <n v="138068.11768000005"/>
    <n v="220309.39255999995"/>
    <n v="560377.80842999974"/>
    <n v="572898.28887999977"/>
    <n v="35327673.869999997"/>
    <n v="32941908.920000002"/>
    <n v="139.161"/>
    <n v="134.065"/>
    <n v="4131.9506000000001"/>
    <n v="801.65823"/>
    <n v="75478.060200000007"/>
    <n v="70328.081340000004"/>
    <n v="141795.50813999999"/>
    <n v="125927.65169"/>
    <n v="0"/>
    <n v="0"/>
    <n v="0"/>
    <n v="0"/>
    <n v="0"/>
    <n v="0"/>
    <s v="MyT Carga"/>
    <s v="Daños Sin Autos"/>
    <s v="Maritimo y Transportes"/>
    <x v="17"/>
    <x v="2"/>
    <n v="3594603.0314199999"/>
    <n v="3691577.5016000001"/>
    <n v="286204877.29896003"/>
    <n v="243390493.02682006"/>
    <n v="276418493.85822004"/>
    <n v="235015541.95325008"/>
    <n v="4504728.8811800005"/>
    <n v="3315660.6299800002"/>
    <n v="1468645.7502600003"/>
    <n v="1408543.0400800002"/>
    <n v="245775.37018999999"/>
    <n v="210586.58552000002"/>
    <n v="5.4506779563542125"/>
    <n v="6.3425197991770501"/>
    <n v="35241.832189999986"/>
    <n v="16.758169345322372"/>
    <n v="99.903527326673668"/>
    <n v="99.862216489581456"/>
    <n v="6.8307477063191433"/>
    <n v="5.6966549351558662"/>
    <n v="8.5791083100068541E-2"/>
    <n v="8.8828450185370361E-2"/>
    <n v="8.640289491784986E-2"/>
    <n v="8.9481925400420007E-2"/>
    <m/>
    <m/>
    <m/>
    <n v="0"/>
    <m/>
    <n v="0"/>
    <m/>
    <n v="0"/>
    <m/>
    <n v="-37.329899521919828"/>
    <n v="56.23079489253174"/>
    <n v="104.76135545339775"/>
    <n v="9.4010497531863813"/>
    <n v="7.3227916386663594"/>
    <n v="12.600772139436378"/>
    <n v="53.23021948303024"/>
    <n v="55.848005101475906"/>
    <s v="Medianas"/>
    <n v="2024"/>
    <n v="1"/>
    <d v="2025-05-07T00:00:00"/>
    <x v="17"/>
    <x v="3"/>
  </r>
  <r>
    <n v="2025"/>
    <n v="3"/>
    <n v="92"/>
    <x v="27"/>
    <s v="MyT Carga"/>
    <n v="219"/>
    <s v="314f04b30f62e0056bd059354a5536fb2e302107eed143b5fa2aa0bbba07f608"/>
    <s v="5ee0b1f3d4f170289262539d5c2c0d24e2fb46189fbbd99a0a6b6a68b9dfe06a"/>
    <x v="4"/>
    <n v="168126.68691999998"/>
    <n v="173471.68699000002"/>
    <n v="761179.27640000009"/>
    <n v="696556.49257"/>
    <n v="61664.583149999999"/>
    <n v="58180.117509999996"/>
    <n v="372645.87374999991"/>
    <n v="313204.51336999994"/>
    <n v="35327673.869999997"/>
    <n v="32941908.920000002"/>
    <n v="139.161"/>
    <n v="134.065"/>
    <n v="0"/>
    <n v="0"/>
    <n v="32891.357810000001"/>
    <n v="18379.215920000002"/>
    <n v="67622.620709999988"/>
    <n v="67768.074569999997"/>
    <n v="0"/>
    <n v="0"/>
    <n v="0"/>
    <n v="0"/>
    <n v="0"/>
    <n v="0"/>
    <s v="MyT Carga"/>
    <s v="Daños Sin Autos"/>
    <s v="Maritimo y Transportes"/>
    <x v="17"/>
    <x v="2"/>
    <n v="3291398.6175000002"/>
    <n v="4430492.0824799994"/>
    <n v="286204877.29896003"/>
    <n v="243390493.02682006"/>
    <n v="276418493.85822004"/>
    <n v="235015541.95325008"/>
    <n v="4504728.8811800005"/>
    <n v="3315660.6299800002"/>
    <n v="1468645.7502600003"/>
    <n v="1408543.0400800002"/>
    <n v="762425.19227"/>
    <n v="1352348.3123699999"/>
    <n v="3.732226541366451"/>
    <n v="5.2318890968960954"/>
    <n v="-5345.0000700000382"/>
    <n v="-3.0811944950464243"/>
    <n v="22.05156500920824"/>
    <n v="12.827441377583387"/>
    <n v="5.1080621479904957"/>
    <n v="3.9154045140037357"/>
    <n v="5.8743473733461393E-2"/>
    <n v="6.0823241083946843E-2"/>
    <n v="7.1272992150471781E-2"/>
    <n v="7.3812857459660028E-2"/>
    <m/>
    <m/>
    <m/>
    <n v="0"/>
    <m/>
    <n v="0"/>
    <m/>
    <n v="0"/>
    <m/>
    <n v="5.9891003819321886"/>
    <n v="36.677450962524446"/>
    <n v="33.538682029047109"/>
    <n v="4.1987377241300878"/>
    <n v="78.959526636868603"/>
    <n v="-0.2146347833001605"/>
    <n v="48.639578686331582"/>
    <n v="27.120758611808387"/>
    <s v="Medianas"/>
    <n v="2024"/>
    <n v="1"/>
    <d v="2025-05-07T00:00:00"/>
    <x v="17"/>
    <x v="4"/>
  </r>
  <r>
    <n v="2025"/>
    <n v="3"/>
    <n v="3"/>
    <x v="7"/>
    <s v="MyT Carga"/>
    <n v="3"/>
    <s v="4e07408562bedb8b60ce05c1decfe3ad16b72230967de01f640b7e4729b49fce"/>
    <s v="5ee0b1f3d4f170289262539d5c2c0d24e2fb46189fbbd99a0a6b6a68b9dfe06a"/>
    <x v="12"/>
    <n v="88196.997359999994"/>
    <n v="80788.916540000006"/>
    <n v="258155.3014"/>
    <n v="285896.77148"/>
    <n v="-47605.950409999998"/>
    <n v="80100.735350000017"/>
    <n v="233100.60860000001"/>
    <n v="241487.41641000006"/>
    <n v="35327673.869999997"/>
    <n v="32941908.920000002"/>
    <n v="139.161"/>
    <n v="134.065"/>
    <n v="1266.7524900000001"/>
    <n v="-826.13268999999991"/>
    <n v="1737.1325099999999"/>
    <n v="13132.606659999999"/>
    <n v="12105.24886"/>
    <n v="16818.346379999999"/>
    <n v="0"/>
    <n v="0"/>
    <n v="0"/>
    <n v="0"/>
    <n v="0"/>
    <n v="0"/>
    <s v="MyT Carga"/>
    <s v="Daños Sin Autos"/>
    <s v="Maritimo y Transportes"/>
    <x v="17"/>
    <x v="2"/>
    <n v="7215896.8496199995"/>
    <n v="5461228.9250799995"/>
    <n v="286204877.29896003"/>
    <n v="243390493.02682006"/>
    <n v="276418493.85822004"/>
    <n v="235015541.95325008"/>
    <n v="4504728.8811800005"/>
    <n v="3315660.6299800002"/>
    <n v="1468645.7502600003"/>
    <n v="1408543.0400800002"/>
    <n v="106726.23745999999"/>
    <n v="91750.13738"/>
    <n v="1.9578758164219876"/>
    <n v="2.4365858136840535"/>
    <n v="7408.0808199999883"/>
    <n v="9.169674674783046"/>
    <n v="82.638533371941847"/>
    <n v="88.053183185326361"/>
    <n v="1.2222596746881795"/>
    <n v="1.479317524467564"/>
    <n v="3.0816035768626113E-2"/>
    <n v="3.1907053731809208E-2"/>
    <n v="3.319312744524397E-2"/>
    <n v="3.4375988868034418E-2"/>
    <m/>
    <m/>
    <m/>
    <n v="0"/>
    <m/>
    <n v="0"/>
    <m/>
    <n v="0"/>
    <m/>
    <n v="-159.43260096425567"/>
    <n v="-53.97683802735753"/>
    <n v="99.148173760123072"/>
    <n v="-3.2414862741115158"/>
    <n v="-86.772370824970707"/>
    <n v="-28.023548888282555"/>
    <n v="14.350242032116306"/>
    <n v="78.085005286946654"/>
    <s v="Medianas"/>
    <n v="2024"/>
    <n v="1"/>
    <d v="2025-05-07T00:00:00"/>
    <x v="17"/>
    <x v="12"/>
  </r>
  <r>
    <n v="2025"/>
    <n v="3"/>
    <n v="103"/>
    <x v="61"/>
    <s v="MyT Carga"/>
    <n v="205"/>
    <s v="f8809aff4d69bece79dabe35be0c708b890d7eafb841f121330667b77d2e2590"/>
    <s v="5ee0b1f3d4f170289262539d5c2c0d24e2fb46189fbbd99a0a6b6a68b9dfe06a"/>
    <x v="6"/>
    <n v="3484.4067300000002"/>
    <n v="3739.7330000000002"/>
    <n v="13763.11039"/>
    <n v="13002.70535"/>
    <n v="-867.91658000000007"/>
    <n v="1063.4740999999999"/>
    <n v="23154.177299999999"/>
    <n v="2647.6932400000005"/>
    <n v="35327673.869999997"/>
    <n v="32941908.920000002"/>
    <n v="139.161"/>
    <n v="134.065"/>
    <n v="0"/>
    <n v="797.18200000000002"/>
    <n v="-867.91657999999995"/>
    <n v="1066.16841"/>
    <n v="2414.5828900000001"/>
    <n v="2687.1504799999998"/>
    <n v="0"/>
    <n v="0"/>
    <n v="0"/>
    <n v="0"/>
    <n v="0"/>
    <n v="0"/>
    <s v="MyT Carga"/>
    <s v="Daños Sin Autos"/>
    <s v="Maritimo y Transportes"/>
    <x v="17"/>
    <x v="2"/>
    <n v="1404442.7234499999"/>
    <n v="1311840.66753"/>
    <n v="286204877.29896003"/>
    <n v="243390493.02682006"/>
    <n v="276418493.85822004"/>
    <n v="235015541.95325008"/>
    <n v="4504728.8811800005"/>
    <n v="3315660.6299800002"/>
    <n v="1468645.7502600003"/>
    <n v="1408543.0400800002"/>
    <n v="6429.64516"/>
    <n v="25588.827410000002"/>
    <n v="7.7349976478213053E-2"/>
    <n v="0.11278998116349917"/>
    <n v="-255.32627000000002"/>
    <n v="-6.8273930251170345"/>
    <n v="54.192830915104494"/>
    <n v="14.614710318998553"/>
    <n v="0.24809888447715325"/>
    <n v="0.28507524523091354"/>
    <n v="1.2174519046928419E-3"/>
    <n v="1.2605548497732625E-3"/>
    <n v="1.5365156434388361E-3"/>
    <n v="1.5912705044604744E-3"/>
    <m/>
    <m/>
    <m/>
    <n v="0"/>
    <m/>
    <n v="0"/>
    <m/>
    <n v="0"/>
    <m/>
    <n v="-181.61144498018336"/>
    <n v="-24.908589818961808"/>
    <n v="28.437166503597982"/>
    <n v="-5.9096387256515004E-2"/>
    <n v="-181.40520501822036"/>
    <n v="-10.143369045711193"/>
    <n v="-35.944782993140478"/>
    <n v="39.676542788924877"/>
    <s v="Resto"/>
    <n v="2024"/>
    <n v="1"/>
    <d v="2025-05-07T00:00:00"/>
    <x v="17"/>
    <x v="6"/>
  </r>
  <r>
    <n v="2025"/>
    <n v="3"/>
    <n v="8"/>
    <x v="23"/>
    <s v="MyT Carga"/>
    <n v="8"/>
    <s v="2c624232cdd221771294dfbb310aca000a0df6ac8b66b696d90ef06fdefb64a3"/>
    <s v="5ee0b1f3d4f170289262539d5c2c0d24e2fb46189fbbd99a0a6b6a68b9dfe06a"/>
    <x v="7"/>
    <n v="34493.30414"/>
    <n v="27632.959930000001"/>
    <n v="103729.00005"/>
    <n v="100283.27649999999"/>
    <n v="8145.2519600000005"/>
    <n v="3806.3504299999995"/>
    <n v="32021.615429999998"/>
    <n v="24828.598859999995"/>
    <n v="35327673.869999997"/>
    <n v="32941908.920000002"/>
    <n v="139.161"/>
    <n v="134.065"/>
    <n v="0"/>
    <n v="0"/>
    <n v="4976.03964"/>
    <n v="2405.8400299999998"/>
    <n v="17945.825219999999"/>
    <n v="15193.44701"/>
    <n v="0"/>
    <n v="0"/>
    <n v="0"/>
    <n v="0"/>
    <n v="0"/>
    <n v="0"/>
    <s v="MyT Carga"/>
    <s v="Daños Sin Autos"/>
    <s v="Maritimo y Transportes"/>
    <x v="17"/>
    <x v="2"/>
    <n v="1201622.1432"/>
    <n v="689489.74687000003"/>
    <n v="286204877.29896003"/>
    <n v="243390493.02682006"/>
    <n v="276418493.85822004"/>
    <n v="235015541.95325008"/>
    <n v="4504728.8811800005"/>
    <n v="3315660.6299800002"/>
    <n v="1468645.7502600003"/>
    <n v="1408543.0400800002"/>
    <n v="45210.652020000001"/>
    <n v="47221.648829999998"/>
    <n v="0.76571321049102914"/>
    <n v="0.83340736624684908"/>
    <n v="6860.3442099999993"/>
    <n v="24.82667158125178"/>
    <n v="76.294639866598416"/>
    <n v="58.517566867433757"/>
    <n v="2.870561626647627"/>
    <n v="4.0077405146983374"/>
    <n v="1.205196237937254E-2"/>
    <n v="1.2478652805948733E-2"/>
    <n v="1.1353343997275616E-2"/>
    <n v="1.175792873115465E-2"/>
    <m/>
    <m/>
    <m/>
    <n v="0"/>
    <m/>
    <n v="0"/>
    <m/>
    <n v="0"/>
    <m/>
    <n v="113.99112114855913"/>
    <n v="23.614009046336609"/>
    <n v="13.774675024471762"/>
    <n v="0.55460971160390538"/>
    <n v="106.83169196415774"/>
    <n v="18.115561321854369"/>
    <n v="27.728118261479423"/>
    <n v="15.834721563951405"/>
    <s v="Resto"/>
    <n v="2024"/>
    <n v="1"/>
    <d v="2025-05-07T00:00:00"/>
    <x v="17"/>
    <x v="7"/>
  </r>
  <r>
    <n v="2025"/>
    <n v="3"/>
    <n v="5.0999999999999996"/>
    <x v="68"/>
    <s v="MyT Carga"/>
    <n v="5.0999999999999996"/>
    <m/>
    <m/>
    <x v="75"/>
    <n v="2671554.9197499999"/>
    <n v="1577022.9556900002"/>
    <n v="5670373.6054400001"/>
    <n v="4213120.0708799995"/>
    <n v="646331.84915999998"/>
    <n v="542347.99232999992"/>
    <n v="3427455.3740499998"/>
    <n v="2340184.3254300007"/>
    <n v="0"/>
    <n v="0"/>
    <n v="0"/>
    <n v="0"/>
    <n v="57.893000000000001"/>
    <n v="6194.06916"/>
    <n v="189152.97568"/>
    <n v="158693.85814999999"/>
    <n v="372254.48236000002"/>
    <n v="357575.60879999999"/>
    <n v="0"/>
    <n v="0"/>
    <n v="0"/>
    <n v="0"/>
    <n v="0"/>
    <n v="0"/>
    <s v="MyT Carga"/>
    <s v="Daños Sin Autos"/>
    <s v="Maritimo y Transportes"/>
    <x v="17"/>
    <x v="2"/>
    <n v="54389273.148230001"/>
    <n v="46326154.947190002"/>
    <n v="286204877.29896003"/>
    <n v="243390493.02682006"/>
    <n v="276418493.85822004"/>
    <n v="235015541.95325008"/>
    <n v="4504728.8811800005"/>
    <n v="3315660.6299800002"/>
    <n v="1468645.7502600003"/>
    <n v="1408543.0400800002"/>
    <n v="2748741.87788"/>
    <n v="1759094.46202"/>
    <n v="59.305565112060506"/>
    <n v="47.562857954479881"/>
    <n v="1094531.9640599997"/>
    <n v="69.404948108767712"/>
    <n v="97.191916827434838"/>
    <n v="89.649702715741384"/>
    <n v="4.9119150985325142"/>
    <n v="3.4041740729135501"/>
    <n v="0.93344143711407923"/>
    <n v="0.96648921078351868"/>
    <n v="0.64793942280901762"/>
    <n v="0.67102921899680401"/>
    <m/>
    <m/>
    <m/>
    <n v="0"/>
    <m/>
    <n v="0"/>
    <m/>
    <n v="0"/>
    <m/>
    <n v="19.172903431110978"/>
    <n v="24.193096102268516"/>
    <n v="34.390621288876837"/>
    <n v="44.008696382063356"/>
    <n v="19.19363350609926"/>
    <n v="4.1051104154618878"/>
    <n v="50.812813449771667"/>
    <n v="44.380504219112161"/>
    <m/>
    <n v="2024"/>
    <n v="1"/>
    <d v="2025-05-07T00:00:00"/>
    <x v="17"/>
    <x v="75"/>
  </r>
  <r>
    <n v="2025"/>
    <n v="3"/>
    <n v="61"/>
    <x v="46"/>
    <s v="MyT Carga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79061.71897999998"/>
    <n v="88888.42525"/>
    <n v="271798.09474999999"/>
    <n v="122040.44223999999"/>
    <n v="0"/>
    <n v="0"/>
    <n v="0"/>
    <n v="0"/>
    <n v="0"/>
    <n v="0"/>
    <s v="MyT Carga"/>
    <s v="Daños Sin Autos"/>
    <s v="Maritimo y Transportes"/>
    <x v="17"/>
    <x v="2"/>
    <n v="0"/>
    <n v="0"/>
    <n v="286204877.29896003"/>
    <n v="243390493.02682006"/>
    <n v="276418493.85822004"/>
    <n v="235015541.95325008"/>
    <n v="4504728.8811800005"/>
    <n v="3315660.6299800002"/>
    <n v="1468645.7502600003"/>
    <n v="1408543.04008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01.4454845795572"/>
    <n v="122.71149609200238"/>
    <n v="65.880417279856587"/>
    <n v="72.835220537135953"/>
    <m/>
    <n v="2024"/>
    <n v="1"/>
    <d v="2025-05-07T00:00:00"/>
    <x v="17"/>
    <x v="69"/>
  </r>
  <r>
    <n v="2025"/>
    <n v="3"/>
    <n v="39"/>
    <x v="20"/>
    <s v="MyT Carga"/>
    <n v="27"/>
    <s v="670671cd97404156226e507973f2ab8330d3022ca96e0c93bdbdb320c41adcaf"/>
    <s v="5ee0b1f3d4f170289262539d5c2c0d24e2fb46189fbbd99a0a6b6a68b9dfe06a"/>
    <x v="25"/>
    <n v="585721.58236999996"/>
    <n v="484910.21522000001"/>
    <n v="1660144.5774599998"/>
    <n v="1398320.7043099999"/>
    <n v="151169.66920000003"/>
    <n v="180077.82032999999"/>
    <n v="864332.01184999978"/>
    <n v="958917.82602000039"/>
    <n v="35327673.869999997"/>
    <n v="32941908.920000002"/>
    <n v="139.161"/>
    <n v="134.065"/>
    <n v="0"/>
    <n v="0"/>
    <n v="41151.917719999998"/>
    <n v="29382.774829999998"/>
    <n v="144516.56828000001"/>
    <n v="119718.94949"/>
    <n v="0"/>
    <n v="0"/>
    <n v="0"/>
    <n v="0"/>
    <n v="0"/>
    <n v="0"/>
    <s v="MyT Carga"/>
    <s v="Daños Sin Autos"/>
    <s v="Maritimo y Transportes"/>
    <x v="17"/>
    <x v="2"/>
    <n v="9815016.0217700005"/>
    <n v="7956382.9574300004"/>
    <n v="286204877.29896003"/>
    <n v="243390493.02682006"/>
    <n v="276418493.85822004"/>
    <n v="235015541.95325008"/>
    <n v="4504728.8811800005"/>
    <n v="3315660.6299800002"/>
    <n v="1468645.7502600003"/>
    <n v="1408543.0400800002"/>
    <n v="595536.62521000009"/>
    <n v="493823.42381999997"/>
    <n v="13.002371459402278"/>
    <n v="14.624844618760784"/>
    <n v="100811.36714999995"/>
    <n v="20.789697553445553"/>
    <n v="98.351899375367708"/>
    <n v="98.195061600956208"/>
    <n v="5.9676069918872461"/>
    <n v="6.0946062779340044"/>
    <n v="0.20465115336178383"/>
    <n v="0.21189666950085728"/>
    <n v="0.19923137062159862"/>
    <n v="0.20633112652458518"/>
    <m/>
    <m/>
    <m/>
    <n v="0"/>
    <m/>
    <n v="0"/>
    <m/>
    <n v="0"/>
    <m/>
    <n v="-16.053143622587495"/>
    <n v="25.809134194496224"/>
    <n v="37.136322287683726"/>
    <n v="10.293133601022427"/>
    <n v="40.054565840335911"/>
    <n v="20.713194440510296"/>
    <n v="28.475570801175127"/>
    <n v="24.543127846652474"/>
    <s v="Grandes"/>
    <n v="2024"/>
    <n v="1"/>
    <d v="2025-05-07T00:00:00"/>
    <x v="17"/>
    <x v="25"/>
  </r>
  <r>
    <n v="2025"/>
    <n v="3"/>
    <n v="1"/>
    <x v="16"/>
    <s v="MyT Carga"/>
    <n v="30"/>
    <s v="624b60c58c9d8bfb6ff1886c2fd605d2adeb6ea4da576068201b6c6958ce93f4"/>
    <s v="5ee0b1f3d4f170289262539d5c2c0d24e2fb46189fbbd99a0a6b6a68b9dfe06a"/>
    <x v="13"/>
    <n v="736625.92978000001"/>
    <n v="38427.1777"/>
    <n v="802764.22479999997"/>
    <n v="96172.987250000006"/>
    <n v="21695.019110000001"/>
    <n v="-8390.8725900000063"/>
    <n v="101273.05159"/>
    <n v="31248.287489999995"/>
    <n v="35327673.869999997"/>
    <n v="32941908.920000002"/>
    <n v="139.161"/>
    <n v="134.065"/>
    <n v="0"/>
    <n v="0"/>
    <n v="18400.27504"/>
    <n v="-2587.1774300000002"/>
    <n v="-11007.413960000002"/>
    <n v="29361.813859999998"/>
    <n v="0"/>
    <n v="0"/>
    <n v="0"/>
    <n v="0"/>
    <n v="0"/>
    <n v="0"/>
    <s v="MyT Carga"/>
    <s v="Daños Sin Autos"/>
    <s v="Maritimo y Transportes"/>
    <x v="17"/>
    <x v="2"/>
    <n v="22498819.590630002"/>
    <n v="18341736.750830002"/>
    <n v="286204877.29896003"/>
    <n v="243390493.02682006"/>
    <n v="276418493.85822004"/>
    <n v="235015541.95325008"/>
    <n v="4504728.8811800005"/>
    <n v="3315660.6299800002"/>
    <n v="1468645.7502600003"/>
    <n v="1408543.0400800002"/>
    <n v="750913.96823999996"/>
    <n v="169285.34544999999"/>
    <n v="16.352281107471288"/>
    <n v="1.1589599174458272"/>
    <n v="698198.75208000001"/>
    <n v="1816.9399728775816"/>
    <n v="98.097246946479316"/>
    <n v="22.699648098807128"/>
    <n v="3.2740647873223527"/>
    <n v="0.20950675621413598"/>
    <n v="0.25737714071537127"/>
    <n v="0.2664893797438273"/>
    <n v="1.5788282123149967E-2"/>
    <n v="1.6350909127381897E-2"/>
    <m/>
    <m/>
    <m/>
    <n v="0"/>
    <m/>
    <n v="0"/>
    <m/>
    <n v="0"/>
    <m/>
    <n v="-358.55498194377884"/>
    <n v="2.9451880843346654"/>
    <n v="-21.835776375531232"/>
    <n v="1.4772125344835023"/>
    <n v="-811.21040353231604"/>
    <n v="-137.48887590012123"/>
    <n v="-167.16256067833029"/>
    <n v="-8.8113678614540483"/>
    <s v="Grandes"/>
    <n v="2024"/>
    <n v="1"/>
    <d v="2025-05-07T00:00:00"/>
    <x v="17"/>
    <x v="13"/>
  </r>
  <r>
    <n v="2025"/>
    <n v="3"/>
    <n v="27"/>
    <x v="32"/>
    <s v="MyT Carga"/>
    <n v="21"/>
    <s v="6f4b6612125fb3a0daecd2799dfd6c9c299424fd920f9b308110a2c1fbd8f443"/>
    <s v="5ee0b1f3d4f170289262539d5c2c0d24e2fb46189fbbd99a0a6b6a68b9dfe06a"/>
    <x v="14"/>
    <n v="113300.36957"/>
    <n v="114275.26886"/>
    <n v="556325.37156"/>
    <n v="471440.79032000009"/>
    <n v="71170.920130000042"/>
    <n v="54695.207680000007"/>
    <n v="230979.93951999996"/>
    <n v="214226.38074999995"/>
    <n v="35327673.869999997"/>
    <n v="32941908.920000002"/>
    <n v="139.161"/>
    <n v="134.065"/>
    <n v="0"/>
    <n v="0"/>
    <n v="71170.920129999999"/>
    <n v="54695.20768"/>
    <n v="127347.24606"/>
    <n v="109687.77437999999"/>
    <n v="0"/>
    <n v="0"/>
    <n v="0"/>
    <n v="0"/>
    <n v="0"/>
    <n v="0"/>
    <s v="MyT Carga"/>
    <s v="Daños Sin Autos"/>
    <s v="Maritimo y Transportes"/>
    <x v="17"/>
    <x v="2"/>
    <n v="3901951.9240700002"/>
    <n v="3037839.4733099998"/>
    <n v="286204877.29896003"/>
    <n v="243390493.02682006"/>
    <n v="276418493.85822004"/>
    <n v="235015541.95325008"/>
    <n v="4504728.8811800005"/>
    <n v="3315660.6299800002"/>
    <n v="1468645.7502600003"/>
    <n v="1408543.0400800002"/>
    <n v="118962.98503"/>
    <n v="120330.4483"/>
    <n v="2.515142921105638"/>
    <n v="3.4465309213714463"/>
    <n v="-974.8992900000012"/>
    <n v="-0.85311485129329068"/>
    <n v="95.240019020561732"/>
    <n v="94.967874278251145"/>
    <n v="2.903684406542355"/>
    <n v="3.7617283554317238"/>
    <n v="3.9587155410929713E-2"/>
    <n v="4.0988708095672413E-2"/>
    <n v="4.6951410237460509E-2"/>
    <n v="4.8624558150597519E-2"/>
    <m/>
    <m/>
    <m/>
    <n v="0"/>
    <m/>
    <n v="0"/>
    <m/>
    <n v="0"/>
    <m/>
    <n v="30.122771534926617"/>
    <n v="62.816141200694616"/>
    <n v="47.862681248212823"/>
    <n v="4.8460236321386807"/>
    <n v="30.122771534926549"/>
    <n v="16.099762967950216"/>
    <n v="55.887286401519532"/>
    <n v="49.864452067844034"/>
    <s v="Medianas"/>
    <n v="2024"/>
    <n v="1"/>
    <d v="2025-05-07T00:00:00"/>
    <x v="17"/>
    <x v="14"/>
  </r>
  <r>
    <n v="2025"/>
    <n v="3"/>
    <n v="43"/>
    <x v="26"/>
    <s v="MyT Carga"/>
    <n v="31"/>
    <s v="eb1e33e8a81b697b75855af6bfcdbcbf7cbbde9f94962ceaec1ed8af21f5a50f"/>
    <s v="5ee0b1f3d4f170289262539d5c2c0d24e2fb46189fbbd99a0a6b6a68b9dfe06a"/>
    <x v="24"/>
    <n v="179492.57536000002"/>
    <n v="162345.95330000002"/>
    <n v="630502.28897999995"/>
    <n v="604544.37423000007"/>
    <n v="49533.738840000005"/>
    <n v="24401.266119999997"/>
    <n v="254689.01641000001"/>
    <n v="281059.93005999998"/>
    <n v="35327673.869999997"/>
    <n v="32941908.920000002"/>
    <n v="139.161"/>
    <n v="134.065"/>
    <n v="-40.405300000000004"/>
    <n v="0"/>
    <n v="35604.605530000001"/>
    <n v="11264.662560000001"/>
    <n v="94762.876279999997"/>
    <n v="94247.403299999991"/>
    <n v="0"/>
    <n v="0"/>
    <n v="0"/>
    <n v="0"/>
    <n v="0"/>
    <n v="0"/>
    <s v="MyT Carga"/>
    <s v="Daños Sin Autos"/>
    <s v="Maritimo y Transportes"/>
    <x v="17"/>
    <x v="2"/>
    <n v="33699803.03413"/>
    <n v="29454782.112069998"/>
    <n v="286204877.29896003"/>
    <n v="243390493.02682006"/>
    <n v="276418493.85822004"/>
    <n v="235015541.95325008"/>
    <n v="4504728.8811800005"/>
    <n v="3315660.6299800002"/>
    <n v="1468645.7502600003"/>
    <n v="1408543.0400800002"/>
    <n v="200246.37234"/>
    <n v="188706.49094999998"/>
    <n v="3.9845366967563751"/>
    <n v="4.8963380580050275"/>
    <n v="17146.622059999994"/>
    <n v="10.561779774279101"/>
    <n v="89.635868686418974"/>
    <n v="86.03093220731634"/>
    <n v="0.53262203098996197"/>
    <n v="0.55117010433926716"/>
    <n v="6.2714715784702738E-2"/>
    <n v="6.4935081895086566E-2"/>
    <n v="6.6701846600931355E-2"/>
    <n v="6.9078815788401901E-2"/>
    <m/>
    <m/>
    <m/>
    <n v="0"/>
    <m/>
    <n v="0"/>
    <m/>
    <n v="0"/>
    <m/>
    <n v="102.99659286696068"/>
    <n v="27.596539155256121"/>
    <n v="15.030412291773454"/>
    <n v="3.3727492713086762"/>
    <n v="216.07343176376514"/>
    <n v="0.54693600242672336"/>
    <n v="37.572314104098659"/>
    <n v="11.952225913475116"/>
    <s v="Medianas"/>
    <n v="2024"/>
    <n v="1"/>
    <d v="2025-05-07T00:00:00"/>
    <x v="17"/>
    <x v="24"/>
  </r>
  <r>
    <n v="2025"/>
    <n v="3"/>
    <n v="81"/>
    <x v="24"/>
    <s v="MyT Carga"/>
    <n v="53"/>
    <s v="2858dcd1057d3eae7f7d5f782167e24b61153c01551450a628cee722509f6529"/>
    <s v="5ee0b1f3d4f170289262539d5c2c0d24e2fb46189fbbd99a0a6b6a68b9dfe06a"/>
    <x v="5"/>
    <n v="13418.079539999999"/>
    <n v="14757.729640000001"/>
    <n v="66316.50241999999"/>
    <n v="69606.195900000021"/>
    <n v="1282.3772100000006"/>
    <n v="6660.7099900000012"/>
    <n v="24853.215480000003"/>
    <n v="29057.068239999997"/>
    <n v="35327673.869999997"/>
    <n v="32941908.920000002"/>
    <n v="139.161"/>
    <n v="134.065"/>
    <n v="0"/>
    <n v="0"/>
    <n v="1282.3772099999999"/>
    <n v="6660.7099900000003"/>
    <n v="16417.274089999999"/>
    <n v="16497.624189999999"/>
    <n v="0"/>
    <n v="0"/>
    <n v="0"/>
    <n v="0"/>
    <n v="0"/>
    <n v="0"/>
    <s v="MyT Carga"/>
    <s v="Daños Sin Autos"/>
    <s v="Maritimo y Transportes"/>
    <x v="17"/>
    <x v="2"/>
    <n v="477689.46314999997"/>
    <n v="425847.00738999998"/>
    <n v="286204877.29896003"/>
    <n v="243390493.02682006"/>
    <n v="276418493.85822004"/>
    <n v="235015541.95325008"/>
    <n v="4504728.8811800005"/>
    <n v="3315660.6299800002"/>
    <n v="1468645.7502600003"/>
    <n v="1408543.0400800002"/>
    <n v="16762.214970000001"/>
    <n v="16976.586059999998"/>
    <n v="0.2978665285730841"/>
    <n v="0.44509168117392695"/>
    <n v="-1339.6501000000026"/>
    <n v="-9.07761649440274"/>
    <n v="80.049561254373998"/>
    <n v="86.929902088924479"/>
    <n v="2.8089544725391122"/>
    <n v="3.4655003754633764"/>
    <n v="4.6882777353874101E-3"/>
    <n v="4.8542625902890458E-3"/>
    <n v="6.0633960909778819E-3"/>
    <n v="6.2794696543667945E-3"/>
    <m/>
    <m/>
    <m/>
    <n v="0"/>
    <m/>
    <n v="0"/>
    <m/>
    <n v="0"/>
    <m/>
    <n v="-80.747139390165827"/>
    <n v="9.557084575159708"/>
    <n v="45.133703845248114"/>
    <n v="8.7316986398726593E-2"/>
    <n v="-80.747139390165827"/>
    <n v="-0.48704043124405683"/>
    <n v="7.8111457661605019"/>
    <n v="40.373752688810647"/>
    <s v="Resto"/>
    <n v="2024"/>
    <n v="1"/>
    <d v="2025-05-07T00:00:00"/>
    <x v="17"/>
    <x v="5"/>
  </r>
  <r>
    <n v="2025"/>
    <n v="3"/>
    <n v="109"/>
    <x v="25"/>
    <s v="MyT Carga"/>
    <n v="228"/>
    <s v="9d693eeee1d1899cbc50b6d45df953d3835acf28ee869879b45565fccc814765"/>
    <s v="5ee0b1f3d4f170289262539d5c2c0d24e2fb46189fbbd99a0a6b6a68b9dfe06a"/>
    <x v="34"/>
    <n v="1023.216"/>
    <n v="952.70033999999998"/>
    <n v="9130.1482899999992"/>
    <n v="6710.7197200000001"/>
    <n v="663.41054999999994"/>
    <n v="1141.00028"/>
    <n v="5655.4905900000003"/>
    <n v="9316.7775699999784"/>
    <n v="35327673.869999997"/>
    <n v="32941908.920000002"/>
    <n v="139.161"/>
    <n v="134.065"/>
    <n v="0"/>
    <n v="0"/>
    <n v="7.7999999999999999E-4"/>
    <n v="1.0000000000000001E-5"/>
    <n v="74.727519999999998"/>
    <n v="39.36598"/>
    <n v="0"/>
    <n v="0"/>
    <n v="0"/>
    <n v="0"/>
    <n v="0"/>
    <n v="0"/>
    <s v="MyT Carga"/>
    <s v="Daños Sin Autos"/>
    <s v="Maritimo y Transportes"/>
    <x v="17"/>
    <x v="2"/>
    <n v="819593.15071000007"/>
    <n v="671133.07496"/>
    <n v="286204877.29896003"/>
    <n v="243390493.02682006"/>
    <n v="276418493.85822004"/>
    <n v="235015541.95325008"/>
    <n v="4504728.8811800005"/>
    <n v="3315660.6299800002"/>
    <n v="1468645.7502600003"/>
    <n v="1408543.0400800002"/>
    <n v="1023.216"/>
    <n v="952.70033999999998"/>
    <n v="2.2714263765680202E-2"/>
    <n v="2.8733348985892644E-2"/>
    <n v="70.515660000000025"/>
    <n v="7.4016621008028638"/>
    <n v="100"/>
    <n v="100"/>
    <n v="0.1248443815219301"/>
    <n v="0.14195401412108644"/>
    <n v="3.5751172714334388E-4"/>
    <n v="3.7016915392239485E-4"/>
    <n v="3.9142873994466926E-4"/>
    <n v="4.0537758995935416E-4"/>
    <m/>
    <m/>
    <m/>
    <n v="0"/>
    <m/>
    <n v="0"/>
    <m/>
    <n v="0"/>
    <m/>
    <n v="-41.857108922006582"/>
    <n v="64.835826453065621"/>
    <n v="119.76486541402936"/>
    <n v="4.5171584085716636E-2"/>
    <n v="7699.9999999999982"/>
    <n v="89.827663378379"/>
    <n v="1.0437921665271375E-3"/>
    <n v="2.5402644618525949E-5"/>
    <s v="Resto"/>
    <n v="2024"/>
    <n v="1"/>
    <d v="2025-05-07T00:00:00"/>
    <x v="17"/>
    <x v="34"/>
  </r>
  <r>
    <n v="2025"/>
    <n v="3"/>
    <n v="22"/>
    <x v="35"/>
    <s v="MyT Carga"/>
    <n v="16"/>
    <s v="b17ef6d19c7a5b1ee83b907c595526dcb1eb06db8227d650d5dda0a9f4ce8cd9"/>
    <s v="5ee0b1f3d4f170289262539d5c2c0d24e2fb46189fbbd99a0a6b6a68b9dfe06a"/>
    <x v="0"/>
    <n v="166088.07584"/>
    <n v="165677.86309999999"/>
    <n v="559665.94766000006"/>
    <n v="522609.37128999992"/>
    <n v="62973.813169999987"/>
    <n v="51573.508580000009"/>
    <n v="199168.69355000003"/>
    <n v="334365.18249000004"/>
    <n v="35327673.869999997"/>
    <n v="32941908.920000002"/>
    <n v="139.161"/>
    <n v="134.065"/>
    <n v="0"/>
    <n v="0"/>
    <n v="48063.737670000002"/>
    <n v="36146.296439999998"/>
    <n v="62324.301879999999"/>
    <n v="50630.92942"/>
    <n v="0"/>
    <n v="0"/>
    <n v="0"/>
    <n v="0"/>
    <n v="0"/>
    <n v="0"/>
    <s v="MyT Carga"/>
    <s v="Daños Sin Autos"/>
    <s v="Maritimo y Transportes"/>
    <x v="17"/>
    <x v="2"/>
    <n v="9409393.7623899989"/>
    <n v="7962644.3306700001"/>
    <n v="286204877.29896003"/>
    <n v="243390493.02682006"/>
    <n v="276418493.85822004"/>
    <n v="235015541.95325008"/>
    <n v="4504728.8811800005"/>
    <n v="3315660.6299800002"/>
    <n v="1468645.7502600003"/>
    <n v="1408543.0400800002"/>
    <n v="191712.81199000002"/>
    <n v="258778.74090999999"/>
    <n v="3.6869716296110084"/>
    <n v="4.9968281313820508"/>
    <n v="410.21274000001722"/>
    <n v="0.24759659034980785"/>
    <n v="86.633790468142209"/>
    <n v="64.022980603967255"/>
    <n v="1.7651304646625121"/>
    <n v="2.0806889799391475"/>
    <n v="5.8031182909056421E-2"/>
    <n v="6.0085732152635754E-2"/>
    <n v="6.8070803029164892E-2"/>
    <n v="7.0496555982223971E-2"/>
    <m/>
    <m/>
    <m/>
    <n v="0"/>
    <m/>
    <n v="0"/>
    <m/>
    <n v="0"/>
    <m/>
    <n v="22.104962225550363"/>
    <n v="37.915914704596517"/>
    <n v="31.128786679769782"/>
    <n v="4.28788311673196"/>
    <n v="32.970020178366035"/>
    <n v="23.095314650457375"/>
    <n v="77.118774250440111"/>
    <n v="71.391730023667407"/>
    <s v="Medianas"/>
    <n v="2024"/>
    <n v="1"/>
    <d v="2025-05-07T00:00:00"/>
    <x v="17"/>
    <x v="0"/>
  </r>
  <r>
    <n v="2025"/>
    <n v="3"/>
    <n v="16"/>
    <x v="74"/>
    <s v="MyT Carga"/>
    <n v="14"/>
    <s v="8527a891e224136950ff32ca212b45bc93f69fbb801c3b1ebedac52775f99e61"/>
    <s v="5ee0b1f3d4f170289262539d5c2c0d24e2fb46189fbbd99a0a6b6a68b9dfe06a"/>
    <x v="20"/>
    <n v="4267.6089499999998"/>
    <n v="3004.1013700000003"/>
    <n v="24814.073069999999"/>
    <n v="9788.19218"/>
    <n v="-5253.7820700000011"/>
    <n v="6464.4636099999998"/>
    <n v="1215.4204"/>
    <n v="16653.041509999999"/>
    <n v="35327673.869999997"/>
    <n v="32941908.920000002"/>
    <n v="139.161"/>
    <n v="134.065"/>
    <n v="0"/>
    <n v="0"/>
    <n v="-4315.9284699999998"/>
    <n v="5333.79792"/>
    <n v="2126.7067499999998"/>
    <n v="2553.0792299999998"/>
    <n v="0"/>
    <n v="0"/>
    <n v="0"/>
    <n v="0"/>
    <n v="0"/>
    <n v="0"/>
    <s v="MyT Carga"/>
    <s v="Daños Sin Autos"/>
    <s v="Maritimo y Transportes"/>
    <x v="17"/>
    <x v="2"/>
    <n v="1168356.06944"/>
    <n v="1156642.3969100001"/>
    <n v="286204877.29896003"/>
    <n v="243390493.02682006"/>
    <n v="276418493.85822004"/>
    <n v="235015541.95325008"/>
    <n v="4504728.8811800005"/>
    <n v="3315660.6299800002"/>
    <n v="1468645.7502600003"/>
    <n v="1408543.0400800002"/>
    <n v="36493.111380000002"/>
    <n v="16166.76649"/>
    <n v="9.4736199726233289E-2"/>
    <n v="9.0603403220374842E-2"/>
    <n v="1263.5075799999995"/>
    <n v="42.05941892034086"/>
    <n v="11.694286369725265"/>
    <n v="18.581955593025949"/>
    <n v="0.36526612576639328"/>
    <n v="0.25972602923993915"/>
    <n v="1.4911028037940103E-3"/>
    <n v="1.5438941477587721E-3"/>
    <n v="1.2342722727748318E-3"/>
    <n v="1.2782564697774686E-3"/>
    <m/>
    <m/>
    <m/>
    <n v="0"/>
    <m/>
    <n v="0"/>
    <m/>
    <n v="0"/>
    <m/>
    <n v="-181.27174019315117"/>
    <n v="-123.10832907968292"/>
    <n v="215.18793189059392"/>
    <n v="-0.35772970228320222"/>
    <n v="-180.91661016658838"/>
    <n v="-16.70032308398044"/>
    <n v="-202.93951998788739"/>
    <n v="208.91627088282723"/>
    <s v="Resto"/>
    <n v="2024"/>
    <n v="1"/>
    <d v="2025-05-07T00:00:00"/>
    <x v="17"/>
    <x v="20"/>
  </r>
  <r>
    <n v="2025"/>
    <n v="3"/>
    <n v="12"/>
    <x v="0"/>
    <s v="MyT Carga"/>
    <n v="12"/>
    <s v="6b51d431df5d7f141cbececcf79edf3dd861c3b4069f0b11661a3eefacbba918"/>
    <s v="5ee0b1f3d4f170289262539d5c2c0d24e2fb46189fbbd99a0a6b6a68b9dfe06a"/>
    <x v="11"/>
    <n v="297997.77391000005"/>
    <n v="149775.04353"/>
    <n v="1285490.6533700002"/>
    <n v="1062500.8961400001"/>
    <n v="239678.51022999996"/>
    <n v="132675.81049"/>
    <n v="763551.65099000023"/>
    <n v="341949.42268999998"/>
    <n v="35327673.869999997"/>
    <n v="32941908.920000002"/>
    <n v="139.161"/>
    <n v="134.065"/>
    <n v="57.893000000000001"/>
    <n v="6194.06916"/>
    <n v="69759.279810000007"/>
    <n v="32167.79738"/>
    <n v="45209.004890000004"/>
    <n v="64564.19627"/>
    <n v="0"/>
    <n v="0"/>
    <n v="0"/>
    <n v="0"/>
    <n v="0"/>
    <n v="0"/>
    <s v="MyT Carga"/>
    <s v="Daños Sin Autos"/>
    <s v="Maritimo y Transportes"/>
    <x v="17"/>
    <x v="2"/>
    <n v="2698569.0604299996"/>
    <n v="1911910.06005"/>
    <n v="286204877.29896003"/>
    <n v="243390493.02682006"/>
    <n v="276418493.85822004"/>
    <n v="235015541.95325008"/>
    <n v="4504728.8811800005"/>
    <n v="3315660.6299800002"/>
    <n v="1468645.7502600003"/>
    <n v="1408543.0400800002"/>
    <n v="298160.14327"/>
    <n v="149707.29238"/>
    <n v="6.6152210659110837"/>
    <n v="4.5172006500226001"/>
    <n v="148222.73038000005"/>
    <n v="98.963570222772773"/>
    <n v="99.945542902475424"/>
    <n v="100.04525574467544"/>
    <n v="11.042807029830692"/>
    <n v="7.8337912781359123"/>
    <n v="0.10412043872988284"/>
    <n v="0.10780674250502516"/>
    <n v="6.1536932551221606E-2"/>
    <n v="6.3729846241315252E-2"/>
    <m/>
    <m/>
    <m/>
    <n v="0"/>
    <m/>
    <n v="0"/>
    <m/>
    <n v="0"/>
    <m/>
    <n v="80.649742665838048"/>
    <n v="80.429631095964695"/>
    <n v="88.583389704323466"/>
    <n v="16.319695214967169"/>
    <n v="116.8606043675596"/>
    <n v="-29.978211606722127"/>
    <n v="154.30394891401468"/>
    <n v="49.822965727751019"/>
    <s v="Grandes"/>
    <n v="2024"/>
    <n v="1"/>
    <d v="2025-05-07T00:00:00"/>
    <x v="17"/>
    <x v="11"/>
  </r>
  <r>
    <n v="2025"/>
    <n v="3"/>
    <n v="127"/>
    <x v="66"/>
    <s v="MyT Carga"/>
    <n v="263"/>
    <s v="4be84111a613654b362415e563cb7607df7b203b5d303802a8a546061bbc7847"/>
    <s v="5ee0b1f3d4f170289262539d5c2c0d24e2fb46189fbbd99a0a6b6a68b9dfe06a"/>
    <x v="31"/>
    <n v="0"/>
    <n v="0"/>
    <n v="0"/>
    <n v="0"/>
    <n v="0.47316000000000003"/>
    <n v="-26.92822"/>
    <n v="-43.126989999999999"/>
    <n v="-193.06079000000003"/>
    <n v="0"/>
    <n v="0"/>
    <n v="0"/>
    <n v="0"/>
    <n v="0"/>
    <n v="0"/>
    <n v="0.47316000000000003"/>
    <n v="-26.92822"/>
    <n v="0"/>
    <n v="0"/>
    <n v="0"/>
    <n v="0"/>
    <n v="0"/>
    <n v="0"/>
    <n v="0"/>
    <n v="0"/>
    <s v="MyT Carga"/>
    <s v="Daños Sin Autos"/>
    <s v="Maritimo y Transportes"/>
    <x v="17"/>
    <x v="2"/>
    <n v="408775.34256000002"/>
    <n v="212525.78091999999"/>
    <n v="286204877.29896003"/>
    <n v="243390493.02682006"/>
    <n v="276418493.85822004"/>
    <n v="235015541.95325008"/>
    <n v="4504728.8811800005"/>
    <n v="3315660.6299800002"/>
    <n v="1468645.7502600003"/>
    <n v="1408543.0400800002"/>
    <n v="0"/>
    <n v="0"/>
    <m/>
    <m/>
    <m/>
    <m/>
    <m/>
    <m/>
    <m/>
    <m/>
    <m/>
    <m/>
    <m/>
    <m/>
    <m/>
    <m/>
    <m/>
    <n v="0"/>
    <m/>
    <n v="0"/>
    <m/>
    <n v="0"/>
    <m/>
    <n v="-101.75711576925619"/>
    <m/>
    <m/>
    <n v="3.2217435682923163E-5"/>
    <n v="-101.75711576925619"/>
    <m/>
    <m/>
    <m/>
    <s v="Resto"/>
    <n v="2024"/>
    <n v="1"/>
    <d v="2025-05-07T00:00:00"/>
    <x v="17"/>
    <x v="31"/>
  </r>
  <r>
    <n v="2025"/>
    <n v="3"/>
    <n v="93"/>
    <x v="65"/>
    <s v="MyT Carga"/>
    <n v="220"/>
    <s v="36790ecd55c2030dc553685bef719df653f413a20cdad1bfd1dc934c76686ddd"/>
    <s v="5ee0b1f3d4f170289262539d5c2c0d24e2fb46189fbbd99a0a6b6a68b9dfe06a"/>
    <x v="28"/>
    <n v="114689.2665"/>
    <n v="200479.96200999999"/>
    <n v="200068.14916999999"/>
    <n v="293913.64504999999"/>
    <n v="46831.719160000001"/>
    <n v="27378.356369999998"/>
    <n v="149193.69073999996"/>
    <n v="102826.47203999999"/>
    <n v="35327673.869999997"/>
    <n v="32941908.920000002"/>
    <n v="139.161"/>
    <n v="134.065"/>
    <n v="0.62529999999999997"/>
    <n v="1.61138"/>
    <n v="748.24605000000008"/>
    <n v="1051.84998"/>
    <n v="12853.418029999999"/>
    <n v="-4836.4267599999994"/>
    <n v="0"/>
    <n v="0"/>
    <n v="0"/>
    <n v="0"/>
    <n v="0"/>
    <n v="0"/>
    <s v="MyT Carga"/>
    <s v="Daños Sin Autos"/>
    <s v="Maritimo y Transportes"/>
    <x v="17"/>
    <x v="2"/>
    <n v="240270.31215000001"/>
    <n v="300191.93695999996"/>
    <n v="286204877.29896003"/>
    <n v="243390493.02682006"/>
    <n v="276418493.85822004"/>
    <n v="235015541.95325008"/>
    <n v="4504728.8811800005"/>
    <n v="3315660.6299800002"/>
    <n v="1468645.7502600003"/>
    <n v="1408543.0400800002"/>
    <n v="114689.2665"/>
    <n v="200479.96200999999"/>
    <n v="2.5459748971609026"/>
    <n v="6.0464560274134351"/>
    <n v="-85790.69550999999"/>
    <n v="-42.792653515028469"/>
    <n v="100"/>
    <n v="100"/>
    <n v="47.733432180501701"/>
    <n v="66.783926324015013"/>
    <n v="4.0072436075294218E-2"/>
    <n v="4.1491169747428752E-2"/>
    <n v="8.2369676611776452E-2"/>
    <n v="8.5304980404181108E-2"/>
    <m/>
    <m/>
    <m/>
    <n v="0"/>
    <m/>
    <n v="0"/>
    <m/>
    <n v="0"/>
    <m/>
    <n v="71.053800772774451"/>
    <n v="40.833567594575207"/>
    <n v="13.656405406059664"/>
    <n v="3.1887689152887408"/>
    <n v="-28.863805273828103"/>
    <n v="-365.76269357173101"/>
    <n v="5.8213780043066112"/>
    <n v="-21.748493923228562"/>
    <s v="Medianas"/>
    <n v="2024"/>
    <n v="1"/>
    <d v="2025-05-07T00:00:00"/>
    <x v="17"/>
    <x v="28"/>
  </r>
  <r>
    <n v="2025"/>
    <n v="3"/>
    <n v="201.1"/>
    <x v="67"/>
    <s v="MyT Carga"/>
    <n v="201.1"/>
    <m/>
    <m/>
    <x v="74"/>
    <n v="4504728.8811800014"/>
    <n v="3315660.6299800007"/>
    <n v="12999348.517970001"/>
    <n v="11047503.53081"/>
    <n v="1468645.7502599999"/>
    <n v="1408543.0400800002"/>
    <n v="7493338.3119299999"/>
    <n v="6146102.1905400008"/>
    <n v="0"/>
    <n v="0"/>
    <n v="0"/>
    <n v="0"/>
    <n v="11921.860209999999"/>
    <n v="12238.411110000001"/>
    <n v="610015.04896999989"/>
    <n v="492387.76166000002"/>
    <n v="1240468.7340899999"/>
    <n v="1218735.1068300002"/>
    <n v="0"/>
    <n v="0"/>
    <n v="0"/>
    <n v="0"/>
    <n v="0"/>
    <n v="0"/>
    <s v="MyT Carga"/>
    <s v="Daños Sin Autos"/>
    <s v="Maritimo y Transportes"/>
    <x v="17"/>
    <x v="2"/>
    <n v="175690399.54341003"/>
    <n v="148572964.84153998"/>
    <n v="286204877.29896003"/>
    <n v="243390493.02682006"/>
    <n v="276418493.85822004"/>
    <n v="235015541.95325008"/>
    <n v="4504728.8811800005"/>
    <n v="3315660.6299800002"/>
    <n v="1468645.7502600003"/>
    <n v="1408543.0400800002"/>
    <n v="5878639.885900002"/>
    <n v="5345126.0537299989"/>
    <n v="100.00000000000003"/>
    <n v="100.00000000000003"/>
    <n v="1189068.2512000008"/>
    <n v="35.862182047478505"/>
    <n v="76.628760540080961"/>
    <n v="62.031476837973301"/>
    <n v="2.5640153889381767"/>
    <n v="2.2316715786861412"/>
    <n v="1.5739525208979972"/>
    <n v="1.6296770951550577"/>
    <n v="1.3622802553814772"/>
    <n v="1.410826110657635"/>
    <m/>
    <m/>
    <m/>
    <n v="0"/>
    <m/>
    <n v="0"/>
    <m/>
    <n v="0"/>
    <m/>
    <n v="4.2670126840132605"/>
    <n v="32.602311681747473"/>
    <n v="42.481520193714644"/>
    <n v="99.999999999999972"/>
    <n v="23.889157381458848"/>
    <n v="1.7832937722234155"/>
    <n v="49.1761728615839"/>
    <n v="40.401540818884655"/>
    <m/>
    <n v="2024"/>
    <n v="1"/>
    <d v="2025-05-07T00:00:00"/>
    <x v="17"/>
    <x v="74"/>
  </r>
  <r>
    <n v="2025"/>
    <n v="3"/>
    <n v="79"/>
    <x v="11"/>
    <s v="MyT Carga"/>
    <n v="51"/>
    <s v="031b4af5197ec30a926f48cf40e11a7dbc470048a21e4003b7a3c07c5dab1baa"/>
    <s v="5ee0b1f3d4f170289262539d5c2c0d24e2fb46189fbbd99a0a6b6a68b9dfe06a"/>
    <x v="31"/>
    <n v="0"/>
    <n v="0"/>
    <n v="0"/>
    <n v="28.11589"/>
    <n v="0"/>
    <n v="0"/>
    <n v="0"/>
    <n v="0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MyT Carga"/>
    <s v="Daños Sin Autos"/>
    <s v="Maritimo y Transportes"/>
    <x v="17"/>
    <x v="2"/>
    <n v="25064503.866439998"/>
    <n v="22979281.170580003"/>
    <n v="286204877.29896003"/>
    <n v="243390493.02682006"/>
    <n v="276418493.85822004"/>
    <n v="235015541.95325008"/>
    <n v="4504728.8811800005"/>
    <n v="3315660.6299800002"/>
    <n v="1468645.7502600003"/>
    <n v="1408543.04008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17"/>
    <x v="31"/>
  </r>
  <r>
    <n v="2025"/>
    <n v="3"/>
    <n v="74"/>
    <x v="6"/>
    <s v="MyT Carga"/>
    <n v="46"/>
    <s v="25fc0e7096fc653718202dc30b0c580b8ab87eac11a700cba03a7c021bc35b0c"/>
    <s v="5ee0b1f3d4f170289262539d5c2c0d24e2fb46189fbbd99a0a6b6a68b9dfe06a"/>
    <x v="17"/>
    <n v="47238.579100000003"/>
    <n v="4959.8304400000006"/>
    <n v="52246.432260000001"/>
    <n v="26691.721029999968"/>
    <n v="-16970.922729999995"/>
    <n v="8774.1573599999992"/>
    <n v="8312.5534500000049"/>
    <n v="14204.766849999998"/>
    <n v="35327673.869999997"/>
    <n v="32941908.920000002"/>
    <n v="139.161"/>
    <n v="134.065"/>
    <n v="-347.85732999999999"/>
    <n v="-343.94557000000003"/>
    <n v="-20512.237850000001"/>
    <n v="3286.72993"/>
    <n v="13483.997240000001"/>
    <n v="58437.802810000001"/>
    <n v="0"/>
    <n v="0"/>
    <n v="0"/>
    <n v="0"/>
    <n v="0"/>
    <n v="0"/>
    <s v="MyT Carga"/>
    <s v="Daños Sin Autos"/>
    <s v="Maritimo y Transportes"/>
    <x v="17"/>
    <x v="2"/>
    <n v="8503254.3343199994"/>
    <n v="1149390.6832699999"/>
    <n v="286204877.29896003"/>
    <n v="243390493.02682006"/>
    <n v="276418493.85822004"/>
    <n v="235015541.95325008"/>
    <n v="4504728.8811800005"/>
    <n v="3315660.6299800002"/>
    <n v="1468645.7502600003"/>
    <n v="1408543.0400800002"/>
    <n v="162965.90258000002"/>
    <n v="86523.237880000001"/>
    <n v="1.0486442213504754"/>
    <n v="0.14958800050745596"/>
    <n v="42278.748660000005"/>
    <n v="852.42326671151272"/>
    <n v="28.986787022402165"/>
    <n v="5.7323680453092178"/>
    <n v="0.55553529557901493"/>
    <n v="0.43151823937613232"/>
    <n v="1.6505162157196981E-2"/>
    <n v="1.7089514685015798E-2"/>
    <n v="2.037807795333016E-3"/>
    <n v="2.1104265695698642E-3"/>
    <m/>
    <m/>
    <m/>
    <n v="0"/>
    <m/>
    <n v="0"/>
    <m/>
    <n v="0"/>
    <m/>
    <n v="-293.41940238464105"/>
    <n v="-35.925980529757283"/>
    <n v="176.90438143284587"/>
    <n v="-1.1555490986846599"/>
    <n v="-724.09258706571006"/>
    <n v="-76.925899688869563"/>
    <n v="-152.12282741463986"/>
    <n v="5.6243215383819454"/>
    <s v="Resto"/>
    <n v="2024"/>
    <n v="1"/>
    <d v="2025-05-07T00:00:00"/>
    <x v="17"/>
    <x v="17"/>
  </r>
  <r>
    <n v="2025"/>
    <n v="3"/>
    <n v="80"/>
    <x v="73"/>
    <s v="MyT Carga"/>
    <n v="52"/>
    <s v="41cfc0d1f2d127b04555b7246d84019b4d27710a3f3aff6e7764375b1e06e05d"/>
    <s v="5ee0b1f3d4f170289262539d5c2c0d24e2fb46189fbbd99a0a6b6a68b9dfe06a"/>
    <x v="10"/>
    <n v="128327.98754"/>
    <n v="85030.900890000004"/>
    <n v="501208.98728"/>
    <n v="463355.76886000001"/>
    <n v="64826.371200000023"/>
    <n v="42000.791319999989"/>
    <n v="316349.01967999997"/>
    <n v="287535.37735999987"/>
    <n v="35327673.869999997"/>
    <n v="32941908.920000002"/>
    <n v="139.161"/>
    <n v="134.065"/>
    <n v="850.78055000000006"/>
    <n v="574.82315000000006"/>
    <n v="6073.8202099999999"/>
    <n v="3557.2634800000001"/>
    <n v="21943.31653"/>
    <n v="25014.470399999998"/>
    <n v="0"/>
    <n v="0"/>
    <n v="0"/>
    <n v="0"/>
    <n v="0"/>
    <n v="0"/>
    <s v="MyT Carga"/>
    <s v="Daños Sin Autos"/>
    <s v="Maritimo y Transportes"/>
    <x v="17"/>
    <x v="2"/>
    <n v="377875.53304000001"/>
    <n v="280605.04624"/>
    <n v="286204877.29896003"/>
    <n v="243390493.02682006"/>
    <n v="276418493.85822004"/>
    <n v="235015541.95325008"/>
    <n v="4504728.8811800005"/>
    <n v="3315660.6299800002"/>
    <n v="1468645.7502600003"/>
    <n v="1408543.0400800002"/>
    <n v="128327.98754"/>
    <n v="85030.900890000004"/>
    <n v="2.8487394230567959"/>
    <n v="2.5645236463935968"/>
    <n v="43297.086649999997"/>
    <n v="50.919237826271122"/>
    <n v="100"/>
    <n v="100"/>
    <n v="33.960385449569671"/>
    <n v="30.302698411657765"/>
    <n v="4.4837805963017494E-2"/>
    <n v="4.6425253878208929E-2"/>
    <n v="3.4935999279409061E-2"/>
    <n v="3.6180969217310135E-2"/>
    <m/>
    <m/>
    <m/>
    <n v="0"/>
    <m/>
    <n v="0"/>
    <m/>
    <n v="0"/>
    <m/>
    <n v="54.345594839140389"/>
    <n v="50.516159758052439"/>
    <n v="49.394738713087612"/>
    <n v="4.4140236805590147"/>
    <n v="70.744175801113272"/>
    <n v="-12.277509061315161"/>
    <n v="27.679590738693133"/>
    <n v="14.220822680299481"/>
    <s v="Medianas"/>
    <n v="2024"/>
    <n v="1"/>
    <d v="2025-05-07T00:00:00"/>
    <x v="17"/>
    <x v="10"/>
  </r>
  <r>
    <n v="2025"/>
    <n v="3"/>
    <n v="76"/>
    <x v="31"/>
    <s v="MyT Carga"/>
    <n v="48"/>
    <s v="98010bd9270f9b100b6214a21754fd33bdc8d41b2bc9f9dd16ff54d3c34ffd71"/>
    <s v="5ee0b1f3d4f170289262539d5c2c0d24e2fb46189fbbd99a0a6b6a68b9dfe06a"/>
    <x v="1"/>
    <n v="735163.97338999994"/>
    <n v="662302.33776999998"/>
    <n v="1013932.8450199999"/>
    <n v="867309.01919999998"/>
    <n v="115404.25570999998"/>
    <n v="95899.905409999992"/>
    <n v="941841.50848999992"/>
    <n v="541716.0931399999"/>
    <n v="35327673.869999997"/>
    <n v="32941908.920000002"/>
    <n v="139.161"/>
    <n v="134.065"/>
    <n v="0"/>
    <n v="0"/>
    <n v="-266.56421999999998"/>
    <n v="921.42670999999996"/>
    <n v="-22168.234379999998"/>
    <n v="-20491.686730000001"/>
    <n v="0"/>
    <n v="0"/>
    <n v="0"/>
    <n v="0"/>
    <n v="0"/>
    <n v="0"/>
    <s v="MyT Carga"/>
    <s v="Daños Sin Autos"/>
    <s v="Maritimo y Transportes"/>
    <x v="17"/>
    <x v="2"/>
    <n v="1270133.73486"/>
    <n v="1133682.78908"/>
    <n v="286204877.29896003"/>
    <n v="243390493.02682006"/>
    <n v="276418493.85822004"/>
    <n v="235015541.95325008"/>
    <n v="4504728.8811800005"/>
    <n v="3315660.6299800002"/>
    <n v="1468645.7502600003"/>
    <n v="1408543.0400800002"/>
    <n v="735163.97338999994"/>
    <n v="662302.33776999998"/>
    <n v="16.319827292190467"/>
    <n v="19.974973668339359"/>
    <n v="72861.635619999957"/>
    <n v="11.001265051445873"/>
    <n v="100"/>
    <n v="100"/>
    <n v="57.880832011050643"/>
    <n v="58.420428020034407"/>
    <n v="0.25686633307163115"/>
    <n v="0.2659604873496918"/>
    <n v="0.2721151223014362"/>
    <n v="0.28181214410991889"/>
    <m/>
    <m/>
    <m/>
    <n v="0"/>
    <m/>
    <n v="0"/>
    <m/>
    <n v="0"/>
    <m/>
    <n v="20.338237265837989"/>
    <n v="15.697757219773164"/>
    <n v="14.479777579058384"/>
    <n v="7.8578687671665888"/>
    <n v="-128.92950867465086"/>
    <n v="8.1815990654664716"/>
    <n v="1.202460310688938"/>
    <n v="-4.496587919485532"/>
    <s v="Grandes"/>
    <n v="2024"/>
    <n v="1"/>
    <d v="2025-05-07T00:00:00"/>
    <x v="17"/>
    <x v="1"/>
  </r>
  <r>
    <n v="2025"/>
    <n v="3"/>
    <n v="1"/>
    <x v="16"/>
    <s v="Tecnicos"/>
    <n v="30"/>
    <s v="624b60c58c9d8bfb6ff1886c2fd605d2adeb6ea4da576068201b6c6958ce93f4"/>
    <s v="5ee0b1f3d4f170289262539d5c2c0d24e2fb46189fbbd99a0a6b6a68b9dfe06a"/>
    <x v="8"/>
    <n v="131104.09306000001"/>
    <n v="117211.81831"/>
    <n v="453730.68527000002"/>
    <n v="345632.81151000003"/>
    <n v="-24540.808069999999"/>
    <n v="21076.662989999993"/>
    <n v="134285.29774999997"/>
    <n v="220874.32054999997"/>
    <n v="35327673.869999997"/>
    <n v="32941908.920000002"/>
    <n v="139.161"/>
    <n v="134.065"/>
    <n v="0"/>
    <n v="0"/>
    <n v="-1668.8937900000001"/>
    <n v="46415.834060000001"/>
    <n v="42758.16332"/>
    <n v="36752.93967"/>
    <n v="0"/>
    <n v="0"/>
    <n v="0"/>
    <n v="0"/>
    <n v="0"/>
    <n v="0"/>
    <s v="Tecnicos"/>
    <s v="Daños Sin Autos"/>
    <s v="Diversos"/>
    <x v="7"/>
    <x v="2"/>
    <n v="22498819.590630002"/>
    <n v="18341736.750830002"/>
    <n v="286204877.29896003"/>
    <n v="243390493.02682006"/>
    <n v="276418493.85822004"/>
    <n v="235015541.95325008"/>
    <n v="4818507.2636000002"/>
    <n v="4586964.6174599994"/>
    <n v="1341929.3995900003"/>
    <n v="817607.87110999995"/>
    <n v="348051.20961000002"/>
    <n v="345515.83107999997"/>
    <n v="2.7208445663325533"/>
    <n v="2.5553242304037056"/>
    <n v="13892.274750000011"/>
    <n v="11.852281579028091"/>
    <n v="37.6680469540403"/>
    <n v="33.923718616198819"/>
    <n v="0.58271542883343275"/>
    <n v="0.63904427319128287"/>
    <n v="4.5807777385656868E-2"/>
    <n v="4.7429566390462148E-2"/>
    <n v="4.8157927966842984E-2"/>
    <n v="4.9874071023488349E-2"/>
    <m/>
    <m/>
    <m/>
    <n v="0"/>
    <m/>
    <n v="0"/>
    <m/>
    <n v="0"/>
    <m/>
    <n v="-216.43592764966445"/>
    <n v="-18.718567435395673"/>
    <n v="17.981687592506042"/>
    <n v="-1.8287704314025723"/>
    <n v="-103.59552687956158"/>
    <n v="16.339437617562425"/>
    <n v="-3.9030998069540095"/>
    <n v="126.29148709399006"/>
    <s v="Medianas"/>
    <n v="2024"/>
    <n v="1"/>
    <d v="2025-05-07T00:00:00"/>
    <x v="7"/>
    <x v="8"/>
  </r>
  <r>
    <n v="2025"/>
    <n v="3"/>
    <n v="37"/>
    <x v="76"/>
    <s v="Tecnicos"/>
    <n v="25"/>
    <s v="b7a56873cd771f2c446d369b649430b65a756ba278ff97ec81bb6f55b2e73569"/>
    <s v="5ee0b1f3d4f170289262539d5c2c0d24e2fb46189fbbd99a0a6b6a68b9dfe06a"/>
    <x v="33"/>
    <n v="21496.956120000003"/>
    <n v="106343.87929000001"/>
    <n v="596293.74417999992"/>
    <n v="556721.24540000001"/>
    <n v="21884.400029999997"/>
    <n v="22725.054610000003"/>
    <n v="99947.376269999993"/>
    <n v="157516.92483999999"/>
    <n v="35327673.869999997"/>
    <n v="32941908.920000002"/>
    <n v="139.161"/>
    <n v="134.065"/>
    <n v="0"/>
    <n v="0"/>
    <n v="11191.381529999999"/>
    <n v="30803.272239999998"/>
    <n v="86893.773189999993"/>
    <n v="115077.81831"/>
    <n v="0"/>
    <n v="0"/>
    <n v="0"/>
    <n v="0"/>
    <n v="0"/>
    <n v="0"/>
    <s v="Tecnicos"/>
    <s v="Daños Sin Autos"/>
    <s v="Diversos"/>
    <x v="7"/>
    <x v="2"/>
    <n v="3594603.0314199999"/>
    <n v="3691577.5016000001"/>
    <n v="286204877.29896003"/>
    <n v="243390493.02682006"/>
    <n v="276418493.85822004"/>
    <n v="235015541.95325008"/>
    <n v="4818507.2636000002"/>
    <n v="4586964.6174599994"/>
    <n v="1341929.3995900003"/>
    <n v="817607.87110999995"/>
    <n v="80888.504180000004"/>
    <n v="154520.29855000001"/>
    <n v="0.44613310604287043"/>
    <n v="2.318393276573544"/>
    <n v="-84846.923170000009"/>
    <n v="-79.785431692427025"/>
    <n v="26.576033687263077"/>
    <n v="68.821947852753482"/>
    <n v="0.59803421774526011"/>
    <n v="2.8807164212022784"/>
    <n v="7.5110376604606227E-3"/>
    <n v="7.7769601519593595E-3"/>
    <n v="4.3692700551899374E-2"/>
    <n v="4.5249721957177719E-2"/>
    <m/>
    <m/>
    <m/>
    <n v="0"/>
    <m/>
    <n v="0"/>
    <m/>
    <n v="0"/>
    <m/>
    <n v="-3.6992411874340769"/>
    <n v="101.80231986257596"/>
    <n v="21.369405330821838"/>
    <n v="1.6308160501354494"/>
    <n v="-63.66820562827322"/>
    <n v="-24.491292530483154"/>
    <n v="12.879382629097222"/>
    <n v="26.767341171711511"/>
    <s v="Resto"/>
    <n v="2024"/>
    <n v="1"/>
    <d v="2025-05-07T00:00:00"/>
    <x v="7"/>
    <x v="33"/>
  </r>
  <r>
    <n v="2025"/>
    <n v="3"/>
    <n v="50"/>
    <x v="15"/>
    <s v="Tecnicos"/>
    <n v="38"/>
    <s v="aea92132c4cbeb263e6ac2bf6c183b5d81737f179f21efdc5863739672f0f470"/>
    <s v="5ee0b1f3d4f170289262539d5c2c0d24e2fb46189fbbd99a0a6b6a68b9dfe06a"/>
    <x v="18"/>
    <n v="0"/>
    <n v="0"/>
    <n v="0"/>
    <n v="-451.75320999999991"/>
    <n v="0"/>
    <n v="-56.382199999999997"/>
    <n v="-103.92680000000001"/>
    <n v="-117.87998999999999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Tecnicos"/>
    <s v="Daños Sin Autos"/>
    <s v="Diversos"/>
    <x v="7"/>
    <x v="2"/>
    <n v="13959565.0382"/>
    <n v="12741554.66168"/>
    <n v="286204877.29896003"/>
    <n v="243390493.02682006"/>
    <n v="276418493.85822004"/>
    <n v="235015541.95325008"/>
    <n v="4818507.2636000002"/>
    <n v="4586964.6174599994"/>
    <n v="1341929.3995900003"/>
    <n v="817607.871109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7"/>
    <x v="18"/>
  </r>
  <r>
    <n v="2025"/>
    <n v="3"/>
    <n v="22"/>
    <x v="35"/>
    <s v="Tecnicos"/>
    <n v="16"/>
    <s v="b17ef6d19c7a5b1ee83b907c595526dcb1eb06db8227d650d5dda0a9f4ce8cd9"/>
    <s v="5ee0b1f3d4f170289262539d5c2c0d24e2fb46189fbbd99a0a6b6a68b9dfe06a"/>
    <x v="3"/>
    <n v="345860.76919000002"/>
    <n v="674987.17061999999"/>
    <n v="1550405.78498"/>
    <n v="1632264.97884"/>
    <n v="280376.53390000004"/>
    <n v="40068.941259999978"/>
    <n v="746062.97248999961"/>
    <n v="339680.90113000019"/>
    <n v="35327673.869999997"/>
    <n v="32941908.920000002"/>
    <n v="139.161"/>
    <n v="134.065"/>
    <n v="0"/>
    <n v="0"/>
    <n v="6040.0550000000003"/>
    <n v="16690.069359999998"/>
    <n v="36992.204590000001"/>
    <n v="47777.502659999998"/>
    <n v="0"/>
    <n v="0"/>
    <n v="0"/>
    <n v="0"/>
    <n v="0"/>
    <n v="0"/>
    <s v="Tecnicos"/>
    <s v="Daños Sin Autos"/>
    <s v="Diversos"/>
    <x v="7"/>
    <x v="2"/>
    <n v="9409393.7623899989"/>
    <n v="7962644.3306700001"/>
    <n v="286204877.29896003"/>
    <n v="243390493.02682006"/>
    <n v="276418493.85822004"/>
    <n v="235015541.95325008"/>
    <n v="4818507.2636000002"/>
    <n v="4586964.6174599994"/>
    <n v="1341929.3995900003"/>
    <n v="817607.87110999995"/>
    <n v="841382.53135000006"/>
    <n v="964998.84996000002"/>
    <n v="7.1777575558037183"/>
    <n v="14.715334146042958"/>
    <n v="-329126.40142999997"/>
    <n v="-48.76039364239849"/>
    <n v="41.106245530801033"/>
    <n v="69.946940418424205"/>
    <n v="3.6756966274748706"/>
    <n v="8.4769222709110323"/>
    <n v="0.12084377193499936"/>
    <n v="0.12512215241553198"/>
    <n v="0.27732684306022615"/>
    <n v="0.28720958835746713"/>
    <m/>
    <m/>
    <m/>
    <n v="0"/>
    <m/>
    <n v="0"/>
    <m/>
    <n v="0"/>
    <m/>
    <n v="599.73531888623745"/>
    <n v="81.066301493701374"/>
    <n v="5.9362522732387957"/>
    <n v="20.893538362425286"/>
    <n v="-63.810485925985382"/>
    <n v="-22.574009668842741"/>
    <n v="16.327913048017667"/>
    <n v="34.932904465040529"/>
    <s v="Medianas"/>
    <n v="2024"/>
    <n v="1"/>
    <d v="2025-05-07T00:00:00"/>
    <x v="7"/>
    <x v="3"/>
  </r>
  <r>
    <n v="2025"/>
    <n v="3"/>
    <n v="48"/>
    <x v="4"/>
    <s v="Tecnicos"/>
    <n v="36"/>
    <s v="76a50887d8f1c2e9301755428990ad81479ee21c25b43215cf524541e0503269"/>
    <s v="5ee0b1f3d4f170289262539d5c2c0d24e2fb46189fbbd99a0a6b6a68b9dfe06a"/>
    <x v="11"/>
    <n v="349979.06127000001"/>
    <n v="288851.83139999997"/>
    <n v="1099833.91741"/>
    <n v="1158918.6572599998"/>
    <n v="208645.50131000002"/>
    <n v="143396.61034999997"/>
    <n v="447540.36282000015"/>
    <n v="1661485.4075500004"/>
    <n v="35327673.869999997"/>
    <n v="32941908.920000002"/>
    <n v="139.161"/>
    <n v="134.065"/>
    <n v="0"/>
    <n v="0"/>
    <n v="65300.814049999994"/>
    <n v="71808.959739999991"/>
    <n v="109451.22384000001"/>
    <n v="52229.365729999998"/>
    <n v="0"/>
    <n v="0"/>
    <n v="0"/>
    <n v="0"/>
    <n v="0"/>
    <n v="0"/>
    <s v="Tecnicos"/>
    <s v="Daños Sin Autos"/>
    <s v="Diversos"/>
    <x v="7"/>
    <x v="2"/>
    <n v="18106734.740540002"/>
    <n v="16982442.389800001"/>
    <n v="286204877.29896003"/>
    <n v="243390493.02682006"/>
    <n v="276418493.85822004"/>
    <n v="235015541.95325008"/>
    <n v="4818507.2636000002"/>
    <n v="4586964.6174599994"/>
    <n v="1341929.3995900003"/>
    <n v="817607.87110999995"/>
    <n v="808659.98691999994"/>
    <n v="719732.57990999997"/>
    <n v="7.2632257693957243"/>
    <n v="6.2972326034629349"/>
    <n v="61127.229870000039"/>
    <n v="21.162140317314272"/>
    <n v="43.278889388726874"/>
    <n v="40.133216067017543"/>
    <n v="1.9328667829126351"/>
    <n v="1.7008850951467984"/>
    <n v="0.12228270341613488"/>
    <n v="0.12661202815521833"/>
    <n v="0.11867835419856368"/>
    <n v="0.12290754432634891"/>
    <m/>
    <m/>
    <m/>
    <n v="0"/>
    <m/>
    <n v="0"/>
    <m/>
    <n v="0"/>
    <m/>
    <n v="45.502394234244228"/>
    <n v="59.616566931995763"/>
    <n v="49.643656283911653"/>
    <n v="15.548172755865361"/>
    <n v="-9.0631387971141226"/>
    <n v="109.558784239902"/>
    <n v="59.662022733943317"/>
    <n v="137.48771162800793"/>
    <s v="Grandes"/>
    <n v="2024"/>
    <n v="1"/>
    <d v="2025-05-07T00:00:00"/>
    <x v="7"/>
    <x v="11"/>
  </r>
  <r>
    <n v="2025"/>
    <n v="3"/>
    <n v="92"/>
    <x v="27"/>
    <s v="Tecnicos"/>
    <n v="219"/>
    <s v="314f04b30f62e0056bd059354a5536fb2e302107eed143b5fa2aa0bbba07f608"/>
    <s v="5ee0b1f3d4f170289262539d5c2c0d24e2fb46189fbbd99a0a6b6a68b9dfe06a"/>
    <x v="25"/>
    <n v="398412.72563999996"/>
    <n v="403057.45071"/>
    <n v="1167418.0019499999"/>
    <n v="1303804.9095300001"/>
    <n v="121734.45640000001"/>
    <n v="37554.490480000008"/>
    <n v="623081.61698000017"/>
    <n v="701470.31092000019"/>
    <n v="35327673.869999997"/>
    <n v="32941908.920000002"/>
    <n v="139.161"/>
    <n v="134.065"/>
    <n v="0"/>
    <n v="0"/>
    <n v="297.97649999999999"/>
    <n v="15362.49697"/>
    <n v="41458.891170000003"/>
    <n v="69696.43505"/>
    <n v="0"/>
    <n v="0"/>
    <n v="0"/>
    <n v="0"/>
    <n v="0"/>
    <n v="0"/>
    <s v="Tecnicos"/>
    <s v="Daños Sin Autos"/>
    <s v="Diversos"/>
    <x v="7"/>
    <x v="2"/>
    <n v="3291398.6175000002"/>
    <n v="4430492.0824799994"/>
    <n v="286204877.29896003"/>
    <n v="243390493.02682006"/>
    <n v="276418493.85822004"/>
    <n v="235015541.95325008"/>
    <n v="4818507.2636000002"/>
    <n v="4586964.6174599994"/>
    <n v="1341929.3995900003"/>
    <n v="817607.87110999995"/>
    <n v="551154.00248000002"/>
    <n v="514013.50127000001"/>
    <n v="8.2683848720057362"/>
    <n v="8.7870189618595838"/>
    <n v="-4644.7250700000441"/>
    <n v="-1.1523729586981224"/>
    <n v="72.287005781919788"/>
    <n v="78.413786741816111"/>
    <n v="12.104663455884189"/>
    <n v="9.0973517886163506"/>
    <n v="0.13920542843294434"/>
    <n v="0.14413388919062448"/>
    <n v="0.16560114805535386"/>
    <n v="0.17150246633057881"/>
    <m/>
    <m/>
    <m/>
    <n v="0"/>
    <m/>
    <n v="0"/>
    <m/>
    <n v="0"/>
    <m/>
    <n v="224.15419526149827"/>
    <n v="30.55486147046355"/>
    <n v="9.3174038623641469"/>
    <n v="9.0715991793006054"/>
    <n v="-98.060364141442037"/>
    <n v="-40.51504766311573"/>
    <n v="0.71872761569566113"/>
    <n v="22.042012563453202"/>
    <s v="Grandes"/>
    <n v="2024"/>
    <n v="1"/>
    <d v="2025-05-07T00:00:00"/>
    <x v="7"/>
    <x v="25"/>
  </r>
  <r>
    <n v="2025"/>
    <n v="3"/>
    <n v="18"/>
    <x v="77"/>
    <s v="Tecnicos"/>
    <n v="5"/>
    <s v="ef2d127de37b942baad06145e54b0c619a1f22327b2ebbcfbec78f5564afe39d"/>
    <s v="5ee0b1f3d4f170289262539d5c2c0d24e2fb46189fbbd99a0a6b6a68b9dfe06a"/>
    <x v="15"/>
    <n v="6339.8571600000005"/>
    <n v="5273.5957800000006"/>
    <n v="25756.691559999999"/>
    <n v="24132.913980000001"/>
    <n v="1194.13968"/>
    <n v="-413.81993999999997"/>
    <n v="3339.1386299999999"/>
    <n v="1337.1845000000001"/>
    <n v="35327673.869999997"/>
    <n v="32941908.920000002"/>
    <n v="139.161"/>
    <n v="134.065"/>
    <n v="0"/>
    <n v="0"/>
    <n v="1194.13968"/>
    <n v="-413.81993999999997"/>
    <n v="6403.9045300000007"/>
    <n v="5369.2542400000002"/>
    <n v="0"/>
    <n v="0"/>
    <n v="0"/>
    <n v="0"/>
    <n v="0"/>
    <n v="0"/>
    <s v="Tecnicos"/>
    <s v="Daños Sin Autos"/>
    <s v="Diversos"/>
    <x v="7"/>
    <x v="2"/>
    <n v="5268679.1510399999"/>
    <n v="4323802.96117"/>
    <n v="286204877.29896003"/>
    <n v="243390493.02682006"/>
    <n v="276418493.85822004"/>
    <n v="235015541.95325008"/>
    <n v="4818507.2636000002"/>
    <n v="4586964.6174599994"/>
    <n v="1341929.3995900003"/>
    <n v="817607.87110999995"/>
    <n v="647239.26665000001"/>
    <n v="583020.51947000006"/>
    <n v="0.13157305391843219"/>
    <n v="0.11496918375882782"/>
    <n v="1066.2613799999999"/>
    <n v="20.218868196985706"/>
    <n v="0.97952295027061931"/>
    <n v="0.90453004720897467"/>
    <n v="0.12033105410771802"/>
    <n v="0.12196660734449821"/>
    <n v="2.2151464432863589E-3"/>
    <n v="2.2935719935048291E-3"/>
    <n v="2.1667221732522167E-3"/>
    <n v="2.2439349058238191E-3"/>
    <m/>
    <m/>
    <m/>
    <n v="0"/>
    <m/>
    <n v="0"/>
    <m/>
    <n v="0"/>
    <m/>
    <n v="-388.56504111425852"/>
    <n v="18.835435087310387"/>
    <n v="-7.8470166706633693"/>
    <n v="8.8986773847032893E-2"/>
    <n v="-388.56504111425852"/>
    <n v="19.269906839054805"/>
    <n v="18.647056251477252"/>
    <n v="-7.7072144752825107"/>
    <s v="Resto"/>
    <n v="2024"/>
    <n v="1"/>
    <d v="2025-05-07T00:00:00"/>
    <x v="7"/>
    <x v="15"/>
  </r>
  <r>
    <n v="2025"/>
    <n v="3"/>
    <n v="126"/>
    <x v="17"/>
    <s v="Tecnicos"/>
    <n v="239"/>
    <s v="79bf08685d3138f9b109c3546780f056bc954fd69377b84a2cf23622e464897b"/>
    <s v="5ee0b1f3d4f170289262539d5c2c0d24e2fb46189fbbd99a0a6b6a68b9dfe06a"/>
    <x v="17"/>
    <n v="50581.564380000003"/>
    <n v="44415.489270000005"/>
    <n v="221180.37127"/>
    <n v="194340.88776000001"/>
    <n v="10302.142599999999"/>
    <n v="17390.712019999999"/>
    <n v="49287.24121"/>
    <n v="65366.705740000012"/>
    <n v="35327673.869999997"/>
    <n v="32941908.920000002"/>
    <n v="139.161"/>
    <n v="134.065"/>
    <n v="0"/>
    <n v="62.220419999999997"/>
    <n v="299.68018999999998"/>
    <n v="996.78473999999994"/>
    <n v="3194.0254300000001"/>
    <n v="2967.77088"/>
    <n v="0"/>
    <n v="0"/>
    <n v="0"/>
    <n v="0"/>
    <n v="0"/>
    <n v="0"/>
    <s v="Tecnicos"/>
    <s v="Daños Sin Autos"/>
    <s v="Diversos"/>
    <x v="7"/>
    <x v="2"/>
    <n v="240990.39916999999"/>
    <n v="211802.86790000001"/>
    <n v="286204877.29896003"/>
    <n v="243390493.02682006"/>
    <n v="276418493.85822004"/>
    <n v="235015541.95325008"/>
    <n v="4818507.2636000002"/>
    <n v="4586964.6174599994"/>
    <n v="1341929.3995900003"/>
    <n v="817607.87110999995"/>
    <n v="61424.894130000001"/>
    <n v="56405.716540000001"/>
    <n v="1.0497351485200324"/>
    <n v="0.96829805708409378"/>
    <n v="6166.0751099999979"/>
    <n v="13.882713466279007"/>
    <n v="82.347011087961974"/>
    <n v="78.742886350008249"/>
    <n v="20.989037137665655"/>
    <n v="20.970202013964325"/>
    <n v="1.7673201399417172E-2"/>
    <n v="1.8298907455137278E-2"/>
    <n v="1.8248654135026427E-2"/>
    <n v="1.8898958299036775E-2"/>
    <m/>
    <m/>
    <m/>
    <n v="0"/>
    <m/>
    <n v="0"/>
    <m/>
    <n v="0"/>
    <m/>
    <n v="-40.760662426287475"/>
    <n v="20.367386272603056"/>
    <n v="39.154610938275489"/>
    <n v="0.76771122259841784"/>
    <n v="-69.935315221619462"/>
    <n v="7.6237202650900171"/>
    <n v="9.3825236075218079"/>
    <n v="33.586984315986008"/>
    <s v="Resto"/>
    <n v="2024"/>
    <n v="1"/>
    <d v="2025-05-07T00:00:00"/>
    <x v="7"/>
    <x v="17"/>
  </r>
  <r>
    <n v="2025"/>
    <n v="3"/>
    <n v="94"/>
    <x v="5"/>
    <s v="Tecnicos"/>
    <n v="7"/>
    <s v="7902699be42c8a8e46fbbb4501726517e86b22c56a189f7625a6da49081b2451"/>
    <s v="5ee0b1f3d4f170289262539d5c2c0d24e2fb46189fbbd99a0a6b6a68b9dfe06a"/>
    <x v="27"/>
    <n v="63965.339930000002"/>
    <n v="75338.913700000005"/>
    <n v="238370.51931"/>
    <n v="595774.04473000008"/>
    <n v="-304517.03752000007"/>
    <n v="32984.595860000001"/>
    <n v="-231535.23730000004"/>
    <n v="557776.46980999981"/>
    <n v="35327673.869999997"/>
    <n v="32941908.920000002"/>
    <n v="139.161"/>
    <n v="134.065"/>
    <n v="0"/>
    <n v="0"/>
    <n v="13804.70493"/>
    <n v="14023.030650000001"/>
    <n v="22338.616979999999"/>
    <n v="18803.37703"/>
    <n v="0"/>
    <n v="0"/>
    <n v="0"/>
    <n v="0"/>
    <n v="0"/>
    <n v="0"/>
    <s v="Tecnicos"/>
    <s v="Daños Sin Autos"/>
    <s v="Diversos"/>
    <x v="7"/>
    <x v="2"/>
    <n v="2139089.51168"/>
    <n v="2040660.5806099998"/>
    <n v="286204877.29896003"/>
    <n v="243390493.02682006"/>
    <n v="276418493.85822004"/>
    <n v="235015541.95325008"/>
    <n v="4818507.2636000002"/>
    <n v="4586964.6174599994"/>
    <n v="1341929.3995900003"/>
    <n v="817607.87110999995"/>
    <n v="131984.62839"/>
    <n v="154573.48426"/>
    <n v="1.3274928609780752"/>
    <n v="1.6424568311084644"/>
    <n v="-11373.573770000003"/>
    <n v="-15.096546009794675"/>
    <n v="48.464234593281184"/>
    <n v="48.739868976024596"/>
    <n v="2.990306837592918"/>
    <n v="3.6918885196223807"/>
    <n v="2.2349493318796224E-2"/>
    <n v="2.3140759880852603E-2"/>
    <n v="3.0953926245466848E-2"/>
    <n v="3.2056992092457708E-2"/>
    <m/>
    <m/>
    <m/>
    <n v="0"/>
    <m/>
    <n v="0"/>
    <m/>
    <n v="0"/>
    <m/>
    <n v="-1023.2098486593375"/>
    <n v="-476.06569097146371"/>
    <n v="43.781618608604916"/>
    <n v="-22.692478278890018"/>
    <n v="-1.556908242227939"/>
    <n v="18.801090593246485"/>
    <n v="61.797491502537952"/>
    <n v="74.577192318309855"/>
    <s v="Resto"/>
    <n v="2024"/>
    <n v="1"/>
    <d v="2025-05-07T00:00:00"/>
    <x v="7"/>
    <x v="27"/>
  </r>
  <r>
    <n v="2025"/>
    <n v="3"/>
    <n v="103"/>
    <x v="61"/>
    <s v="Tecnicos"/>
    <n v="205"/>
    <s v="f8809aff4d69bece79dabe35be0c708b890d7eafb841f121330667b77d2e2590"/>
    <s v="5ee0b1f3d4f170289262539d5c2c0d24e2fb46189fbbd99a0a6b6a68b9dfe06a"/>
    <x v="16"/>
    <n v="156988.81326"/>
    <n v="161784.75800999999"/>
    <n v="309778.62771000003"/>
    <n v="361063.27992"/>
    <n v="-9772.1945599999999"/>
    <n v="-29526.953260000002"/>
    <n v="-44254.57602"/>
    <n v="273124.64807000005"/>
    <n v="35327673.869999997"/>
    <n v="32941908.920000002"/>
    <n v="139.161"/>
    <n v="134.065"/>
    <n v="0"/>
    <n v="0"/>
    <n v="-7804.0411799999993"/>
    <n v="-22361.615389999999"/>
    <n v="3998.3274300000003"/>
    <n v="-12773.020390000001"/>
    <n v="0"/>
    <n v="0"/>
    <n v="0"/>
    <n v="0"/>
    <n v="0"/>
    <n v="0"/>
    <s v="Tecnicos"/>
    <s v="Daños Sin Autos"/>
    <s v="Diversos"/>
    <x v="7"/>
    <x v="2"/>
    <n v="1404442.7234499999"/>
    <n v="1311840.66753"/>
    <n v="286204877.29896003"/>
    <n v="243390493.02682006"/>
    <n v="276418493.85822004"/>
    <n v="235015541.95325008"/>
    <n v="4818507.2636000002"/>
    <n v="4586964.6174599994"/>
    <n v="1341929.3995900003"/>
    <n v="817607.87110999995"/>
    <n v="308729.89955000003"/>
    <n v="317417.88906000002"/>
    <n v="3.2580383233190484"/>
    <n v="3.5270548500456322"/>
    <n v="-4795.9447499999951"/>
    <n v="-2.9643983827596143"/>
    <n v="50.84988965721314"/>
    <n v="50.969010753964959"/>
    <n v="11.178014641590972"/>
    <n v="12.332653043499294"/>
    <n v="5.4851900058996809E-2"/>
    <n v="5.6793889246977217E-2"/>
    <n v="6.6471272562060327E-2"/>
    <n v="6.8840025074674696E-2"/>
    <m/>
    <m/>
    <m/>
    <n v="0"/>
    <m/>
    <n v="0"/>
    <m/>
    <n v="0"/>
    <m/>
    <n v="-66.904155420470232"/>
    <n v="-6.2247712796042318"/>
    <n v="-18.250763312434493"/>
    <n v="-0.72821972325710271"/>
    <n v="-65.100727099125734"/>
    <n v="-131.30291276392458"/>
    <n v="-195.18264365857598"/>
    <n v="175.06912779617033"/>
    <s v="Medianas"/>
    <n v="2024"/>
    <n v="1"/>
    <d v="2025-05-07T00:00:00"/>
    <x v="7"/>
    <x v="16"/>
  </r>
  <r>
    <n v="2025"/>
    <n v="3"/>
    <n v="125"/>
    <x v="75"/>
    <s v="Tecnicos"/>
    <n v="238"/>
    <s v="8ae4c23b80d1e7c8ff79e515fe791ebd68190bae842dda7af193db125f700452"/>
    <s v="5ee0b1f3d4f170289262539d5c2c0d24e2fb46189fbbd99a0a6b6a68b9dfe06a"/>
    <x v="18"/>
    <n v="0"/>
    <n v="0"/>
    <n v="0"/>
    <n v="0"/>
    <n v="0"/>
    <n v="0"/>
    <n v="0"/>
    <n v="0"/>
    <n v="0"/>
    <n v="0"/>
    <n v="0"/>
    <n v="0"/>
    <n v="0"/>
    <n v="0"/>
    <n v="0"/>
    <n v="0"/>
    <m/>
    <n v="-13053.981689999999"/>
    <n v="0"/>
    <n v="0"/>
    <n v="0"/>
    <n v="0"/>
    <n v="0"/>
    <n v="0"/>
    <s v="Tecnicos"/>
    <s v="Daños Sin Autos"/>
    <s v="Diversos"/>
    <x v="7"/>
    <x v="2"/>
    <n v="35920.34201"/>
    <n v="38924.525079999999"/>
    <n v="286204877.29896003"/>
    <n v="243390493.02682006"/>
    <n v="276418493.85822004"/>
    <n v="235015541.95325008"/>
    <n v="4818507.2636000002"/>
    <n v="4586964.6174599994"/>
    <n v="1341929.3995900003"/>
    <n v="817607.87110999995"/>
    <n v="35568.358039999999"/>
    <n v="38187.308450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7"/>
    <x v="18"/>
  </r>
  <r>
    <n v="2025"/>
    <n v="3"/>
    <n v="12"/>
    <x v="0"/>
    <s v="Tecnicos"/>
    <n v="12"/>
    <s v="6b51d431df5d7f141cbececcf79edf3dd861c3b4069f0b11661a3eefacbba918"/>
    <s v="5ee0b1f3d4f170289262539d5c2c0d24e2fb46189fbbd99a0a6b6a68b9dfe06a"/>
    <x v="26"/>
    <n v="25763.303309999999"/>
    <n v="19181.68059"/>
    <n v="95534.001099999994"/>
    <n v="101686.85850000009"/>
    <n v="25121.255979999994"/>
    <n v="16642.81626"/>
    <n v="35004.013659999997"/>
    <n v="37560.025529999992"/>
    <n v="35327673.869999997"/>
    <n v="32941908.920000002"/>
    <n v="139.161"/>
    <n v="134.065"/>
    <n v="1122.5886499999999"/>
    <n v="-453.20560999999998"/>
    <n v="6181.5700500000003"/>
    <n v="5681.4396100000004"/>
    <n v="-2377.79684"/>
    <n v="-31081.154569999999"/>
    <n v="0"/>
    <n v="0"/>
    <n v="0"/>
    <n v="0"/>
    <n v="0"/>
    <n v="0"/>
    <s v="Tecnicos"/>
    <s v="Daños Sin Autos"/>
    <s v="Diversos"/>
    <x v="7"/>
    <x v="2"/>
    <n v="2698569.0604299996"/>
    <n v="1911910.06005"/>
    <n v="286204877.29896003"/>
    <n v="243390493.02682006"/>
    <n v="276418493.85822004"/>
    <n v="235015541.95325008"/>
    <n v="4818507.2636000002"/>
    <n v="4586964.6174599994"/>
    <n v="1341929.3995900003"/>
    <n v="817607.87110999995"/>
    <n v="58177.545109999999"/>
    <n v="79366.751969999998"/>
    <n v="0.53467395399860274"/>
    <n v="0.41817808048891653"/>
    <n v="6581.6227199999994"/>
    <n v="34.312023334551832"/>
    <n v="44.283929927410441"/>
    <n v="24.168408198499193"/>
    <n v="0.95470238978782263"/>
    <n v="1.003273165971958"/>
    <n v="9.0016996052406598E-3"/>
    <n v="9.3203978324310141E-3"/>
    <n v="7.8810311575671539E-3"/>
    <n v="8.1618774786459316E-3"/>
    <m/>
    <m/>
    <m/>
    <n v="0"/>
    <m/>
    <n v="0"/>
    <m/>
    <n v="0"/>
    <m/>
    <n v="50.943539768430959"/>
    <n v="97.507899812867578"/>
    <n v="86.764119451954642"/>
    <n v="1.8720251592725587"/>
    <n v="8.8028822680735974"/>
    <n v="-92.349715212011191"/>
    <n v="-259.97048805902187"/>
    <n v="-18.279371177169242"/>
    <s v="Resto"/>
    <n v="2024"/>
    <n v="1"/>
    <d v="2025-05-07T00:00:00"/>
    <x v="7"/>
    <x v="26"/>
  </r>
  <r>
    <n v="2025"/>
    <n v="3"/>
    <n v="109"/>
    <x v="25"/>
    <s v="Tecnicos"/>
    <n v="228"/>
    <s v="9d693eeee1d1899cbc50b6d45df953d3835acf28ee869879b45565fccc814765"/>
    <s v="5ee0b1f3d4f170289262539d5c2c0d24e2fb46189fbbd99a0a6b6a68b9dfe06a"/>
    <x v="28"/>
    <n v="116733.23659999999"/>
    <n v="101392.27954"/>
    <n v="782454.18414000003"/>
    <n v="652835.56591000012"/>
    <n v="177117.69536000001"/>
    <n v="79317.869770000005"/>
    <n v="261691.78744000001"/>
    <n v="109424.40945000001"/>
    <n v="35327673.869999997"/>
    <n v="32941908.920000002"/>
    <n v="139.161"/>
    <n v="134.065"/>
    <n v="0"/>
    <n v="0"/>
    <n v="355.70471000000003"/>
    <n v="-26.873450000000002"/>
    <n v="5996.1994500000001"/>
    <n v="6121.3439400000007"/>
    <n v="0"/>
    <n v="0"/>
    <n v="0"/>
    <n v="0"/>
    <n v="0"/>
    <n v="0"/>
    <s v="Tecnicos"/>
    <s v="Daños Sin Autos"/>
    <s v="Diversos"/>
    <x v="7"/>
    <x v="2"/>
    <n v="819593.15071000007"/>
    <n v="671133.07496"/>
    <n v="286204877.29896003"/>
    <n v="243390493.02682006"/>
    <n v="276418493.85822004"/>
    <n v="235015541.95325008"/>
    <n v="4818507.2636000002"/>
    <n v="4586964.6174599994"/>
    <n v="1341929.3995900003"/>
    <n v="817607.87110999995"/>
    <n v="230571.93696000002"/>
    <n v="210265.31724"/>
    <n v="2.422601652628543"/>
    <n v="2.2104438990886588"/>
    <n v="15340.957059999986"/>
    <n v="15.130300975182109"/>
    <n v="50.627686152565502"/>
    <n v="48.22111457605218"/>
    <n v="14.242827248968091"/>
    <n v="15.107626687306844"/>
    <n v="4.0786599341584372E-2"/>
    <n v="4.2230617412984874E-2"/>
    <n v="4.1658274437542317E-2"/>
    <n v="4.3142797577263726E-2"/>
    <m/>
    <m/>
    <m/>
    <n v="0"/>
    <m/>
    <n v="0"/>
    <m/>
    <n v="0"/>
    <m/>
    <n v="123.30112479519757"/>
    <n v="151.72859120398965"/>
    <n v="78.228707481330986"/>
    <n v="13.198734256371072"/>
    <n v="-1423.6287488208623"/>
    <n v="-2.044395662564269"/>
    <n v="5.9321694177467705"/>
    <n v="-0.43901225390057069"/>
    <s v="Medianas"/>
    <n v="2024"/>
    <n v="1"/>
    <d v="2025-05-07T00:00:00"/>
    <x v="7"/>
    <x v="28"/>
  </r>
  <r>
    <n v="2025"/>
    <n v="3"/>
    <n v="127"/>
    <x v="66"/>
    <s v="Tecnicos"/>
    <n v="263"/>
    <s v="4be84111a613654b362415e563cb7607df7b203b5d303802a8a546061bbc7847"/>
    <s v="5ee0b1f3d4f170289262539d5c2c0d24e2fb46189fbbd99a0a6b6a68b9dfe06a"/>
    <x v="29"/>
    <n v="65389.905610000002"/>
    <n v="31603.466379999998"/>
    <n v="360284.38653000002"/>
    <n v="169733.13039999999"/>
    <n v="32959.565800000004"/>
    <n v="7830.3637600000002"/>
    <n v="94763.598950000029"/>
    <n v="52922.685280000005"/>
    <n v="35327673.869999997"/>
    <n v="32941908.920000002"/>
    <n v="139.161"/>
    <n v="134.065"/>
    <n v="0"/>
    <n v="0"/>
    <n v="-1922.2415800000001"/>
    <n v="-226.03910999999999"/>
    <n v="5276.1820599999992"/>
    <n v="3100.1053199999997"/>
    <n v="0"/>
    <n v="0"/>
    <n v="0"/>
    <n v="0"/>
    <n v="0"/>
    <n v="0"/>
    <s v="Tecnicos"/>
    <s v="Daños Sin Autos"/>
    <s v="Diversos"/>
    <x v="7"/>
    <x v="2"/>
    <n v="408775.34256000002"/>
    <n v="212525.78091999999"/>
    <n v="286204877.29896003"/>
    <n v="243390493.02682006"/>
    <n v="276418493.85822004"/>
    <n v="235015541.95325008"/>
    <n v="4818507.2636000002"/>
    <n v="4586964.6174599994"/>
    <n v="1341929.3995900003"/>
    <n v="817607.87110999995"/>
    <n v="82174.673250000007"/>
    <n v="36691.128119999994"/>
    <n v="1.3570573215478756"/>
    <n v="0.68898430695766311"/>
    <n v="33786.439230000004"/>
    <n v="106.90738422093307"/>
    <n v="79.574281252161839"/>
    <n v="86.133809450173985"/>
    <n v="15.996538636721239"/>
    <n v="14.870415364758186"/>
    <n v="2.2847236646388769E-2"/>
    <n v="2.3656125426810136E-2"/>
    <n v="1.2984675772244523E-2"/>
    <n v="1.3447394209480259E-2"/>
    <m/>
    <m/>
    <m/>
    <n v="0"/>
    <m/>
    <n v="0"/>
    <m/>
    <n v="0"/>
    <m/>
    <n v="320.91998290511094"/>
    <n v="50.404669486110308"/>
    <n v="24.776914234178385"/>
    <n v="2.4561326259093916"/>
    <n v="750.40220694551499"/>
    <n v="70.193639098687129"/>
    <n v="-36.432434630582108"/>
    <n v="-7.2913364762717165"/>
    <s v="Resto"/>
    <n v="2024"/>
    <n v="1"/>
    <d v="2025-05-07T00:00:00"/>
    <x v="7"/>
    <x v="29"/>
  </r>
  <r>
    <n v="2025"/>
    <n v="3"/>
    <n v="13"/>
    <x v="37"/>
    <s v="Tecnicos"/>
    <n v="13"/>
    <s v="3fdba35f04dc8c462986c992bcf875546257113072a909c162f7e470e581e278"/>
    <s v="5ee0b1f3d4f170289262539d5c2c0d24e2fb46189fbbd99a0a6b6a68b9dfe06a"/>
    <x v="39"/>
    <n v="635.07021999999995"/>
    <n v="898.05650000000003"/>
    <n v="840.4213400000001"/>
    <n v="2065.0423800000003"/>
    <n v="94.516700000000029"/>
    <n v="128.33046000000002"/>
    <n v="232.95339000000001"/>
    <n v="207.66014000000001"/>
    <n v="35327673.869999997"/>
    <n v="32941908.920000002"/>
    <n v="139.161"/>
    <n v="134.065"/>
    <n v="0"/>
    <n v="0"/>
    <n v="33.7714"/>
    <n v="-432.21647999999999"/>
    <n v="154.81166000000002"/>
    <n v="192.47802999999999"/>
    <n v="0"/>
    <n v="0"/>
    <n v="0"/>
    <n v="0"/>
    <n v="0"/>
    <n v="0"/>
    <s v="Tecnicos"/>
    <s v="Daños Sin Autos"/>
    <s v="Diversos"/>
    <x v="7"/>
    <x v="2"/>
    <n v="380253.94800999999"/>
    <n v="509825.93995999999"/>
    <n v="286204877.29896003"/>
    <n v="243390493.02682006"/>
    <n v="276418493.85822004"/>
    <n v="235015541.95325008"/>
    <n v="4818507.2636000002"/>
    <n v="4586964.6174599994"/>
    <n v="1341929.3995900003"/>
    <n v="817607.87110999995"/>
    <n v="4246.0028899999998"/>
    <n v="3640.1344900000004"/>
    <n v="1.3179812445183006E-2"/>
    <n v="1.9578448383525852E-2"/>
    <n v="-262.98628000000008"/>
    <n v="-29.283934808110633"/>
    <n v="14.956895613417728"/>
    <n v="24.670970330000085"/>
    <n v="0.16701213053106781"/>
    <n v="0.17614962864982114"/>
    <n v="2.2189357008637795E-4"/>
    <n v="2.2974954068223047E-4"/>
    <n v="3.6897764116901641E-4"/>
    <n v="3.821264298250725E-4"/>
    <m/>
    <m/>
    <m/>
    <n v="0"/>
    <m/>
    <n v="0"/>
    <m/>
    <n v="0"/>
    <m/>
    <n v="-26.348974358854459"/>
    <n v="14.882873896999932"/>
    <n v="14.289798024957229"/>
    <n v="7.0433437130804138E-3"/>
    <n v="-107.8135382528681"/>
    <n v="-19.569178882389838"/>
    <n v="21.814506736766464"/>
    <n v="-224.55366983961756"/>
    <s v="Resto"/>
    <n v="2024"/>
    <n v="1"/>
    <d v="2025-05-07T00:00:00"/>
    <x v="7"/>
    <x v="39"/>
  </r>
  <r>
    <n v="2025"/>
    <n v="3"/>
    <n v="8"/>
    <x v="23"/>
    <s v="Tecnicos"/>
    <n v="8"/>
    <s v="2c624232cdd221771294dfbb310aca000a0df6ac8b66b696d90ef06fdefb64a3"/>
    <s v="5ee0b1f3d4f170289262539d5c2c0d24e2fb46189fbbd99a0a6b6a68b9dfe06a"/>
    <x v="12"/>
    <n v="75596.065470000001"/>
    <n v="15504.559509999999"/>
    <n v="113405.71752999999"/>
    <n v="44710.240429999998"/>
    <n v="13301.192379999997"/>
    <n v="855.63298999999995"/>
    <n v="23624.696950000005"/>
    <n v="17725.095810000006"/>
    <n v="35327673.869999997"/>
    <n v="32941908.920000002"/>
    <n v="139.161"/>
    <n v="134.065"/>
    <n v="0"/>
    <n v="0"/>
    <n v="9347.7366600000005"/>
    <n v="780.65012999999999"/>
    <n v="24891.388729999999"/>
    <n v="7695.7550599999995"/>
    <n v="0"/>
    <n v="0"/>
    <n v="0"/>
    <n v="0"/>
    <n v="0"/>
    <n v="0"/>
    <s v="Tecnicos"/>
    <s v="Daños Sin Autos"/>
    <s v="Diversos"/>
    <x v="7"/>
    <x v="2"/>
    <n v="1201622.1432"/>
    <n v="689489.74687000003"/>
    <n v="286204877.29896003"/>
    <n v="243390493.02682006"/>
    <n v="276418493.85822004"/>
    <n v="235015541.95325008"/>
    <n v="4818507.2636000002"/>
    <n v="4586964.6174599994"/>
    <n v="1341929.3995900003"/>
    <n v="817607.87110999995"/>
    <n v="99913.986049999992"/>
    <n v="26266.44656"/>
    <n v="1.5688689740299511"/>
    <n v="0.33801349700808342"/>
    <n v="60091.505960000002"/>
    <n v="387.57312596493108"/>
    <n v="75.661144609093498"/>
    <n v="59.02800546158079"/>
    <n v="6.2911678099308848"/>
    <n v="2.248700518083746"/>
    <n v="2.6413269467464341E-2"/>
    <n v="2.73484108877225E-2"/>
    <n v="6.3702403973073408E-3"/>
    <n v="6.5972485824295855E-3"/>
    <m/>
    <m/>
    <m/>
    <n v="0"/>
    <m/>
    <n v="0"/>
    <m/>
    <n v="0"/>
    <m/>
    <n v="1454.5441252796945"/>
    <n v="17.59508553428422"/>
    <n v="5.518589479747174"/>
    <n v="0.99119911852768927"/>
    <n v="1097.4297192520805"/>
    <n v="223.44309994190485"/>
    <n v="37.554098573591318"/>
    <n v="10.143905619574124"/>
    <s v="Medianas"/>
    <n v="2024"/>
    <n v="1"/>
    <d v="2025-05-07T00:00:00"/>
    <x v="7"/>
    <x v="12"/>
  </r>
  <r>
    <n v="2025"/>
    <n v="3"/>
    <n v="150.1"/>
    <x v="70"/>
    <s v="Tecnicos"/>
    <n v="150.1"/>
    <m/>
    <m/>
    <x v="77"/>
    <n v="377818.00366000005"/>
    <n v="423828.02157000016"/>
    <n v="2125796.3213599995"/>
    <n v="2207652.7674799999"/>
    <n v="-153077.12511000008"/>
    <n v="129290.38110000001"/>
    <n v="238229.02178000001"/>
    <n v="1118336.1726099998"/>
    <n v="0"/>
    <n v="0"/>
    <n v="0"/>
    <n v="0"/>
    <n v="1122.5886499999999"/>
    <n v="-390.98518999999999"/>
    <n v="74932.661739999996"/>
    <n v="69241.522000000012"/>
    <n v="205702.24074000001"/>
    <n v="159120.59959999996"/>
    <n v="0"/>
    <n v="0"/>
    <n v="0"/>
    <n v="0"/>
    <n v="0"/>
    <n v="0"/>
    <s v="Tecnicos"/>
    <s v="Daños Sin Autos"/>
    <s v="Diversos"/>
    <x v="7"/>
    <x v="2"/>
    <n v="59269315.891169995"/>
    <n v="53341476.908430003"/>
    <n v="286204877.29896003"/>
    <n v="243390493.02682006"/>
    <n v="276418493.85822004"/>
    <n v="235015541.95325008"/>
    <n v="4818507.2636000002"/>
    <n v="4586964.6174599994"/>
    <n v="1341929.3995900003"/>
    <n v="817607.87110999995"/>
    <n v="2464873.5824800003"/>
    <n v="2041486.0244099998"/>
    <n v="7.8409761154479378"/>
    <n v="9.2398362951552926"/>
    <n v="-46010.017910000111"/>
    <n v="-10.855822543201288"/>
    <n v="15.328088480702664"/>
    <n v="20.760760372703931"/>
    <n v="0.63745970065479995"/>
    <n v="0.79455621803943532"/>
    <n v="0.13200963143103392"/>
    <n v="0.13668333054943482"/>
    <n v="0.17413499446886654"/>
    <n v="0.18034042261524524"/>
    <m/>
    <m/>
    <m/>
    <n v="0"/>
    <m/>
    <n v="0"/>
    <m/>
    <n v="0"/>
    <m/>
    <n v="-218.39792241899428"/>
    <n v="-40.516101304625707"/>
    <n v="30.50538768556769"/>
    <n v="-11.407241331531282"/>
    <n v="8.2192585830218832"/>
    <n v="29.274425345994025"/>
    <n v="36.427732372012464"/>
    <n v="43.515121344477407"/>
    <s v="Resto"/>
    <n v="2024"/>
    <n v="1"/>
    <d v="2025-05-07T00:00:00"/>
    <x v="7"/>
    <x v="77"/>
  </r>
  <r>
    <n v="2025"/>
    <n v="3"/>
    <n v="39"/>
    <x v="20"/>
    <s v="Tecnicos"/>
    <n v="27"/>
    <s v="670671cd97404156226e507973f2ab8330d3022ca96e0c93bdbdb320c41adcaf"/>
    <s v="5ee0b1f3d4f170289262539d5c2c0d24e2fb46189fbbd99a0a6b6a68b9dfe06a"/>
    <x v="0"/>
    <n v="165098.93612"/>
    <n v="160073.86211000002"/>
    <n v="609030.49822000007"/>
    <n v="519668.21239"/>
    <n v="80963.467749999982"/>
    <n v="35654.963869999978"/>
    <n v="349681.94560999988"/>
    <n v="246609.11530999999"/>
    <n v="35327673.869999997"/>
    <n v="32941908.920000002"/>
    <n v="139.161"/>
    <n v="134.065"/>
    <n v="27330.817139999999"/>
    <n v="1381.60194"/>
    <n v="41981.681649999999"/>
    <n v="-652.85956999999996"/>
    <n v="27387.789780000003"/>
    <n v="32760.423839999999"/>
    <n v="0"/>
    <n v="0"/>
    <n v="0"/>
    <n v="0"/>
    <n v="0"/>
    <n v="0"/>
    <s v="Tecnicos"/>
    <s v="Daños Sin Autos"/>
    <s v="Diversos"/>
    <x v="7"/>
    <x v="2"/>
    <n v="9815016.0217700005"/>
    <n v="7956382.9574300004"/>
    <n v="286204877.29896003"/>
    <n v="243390493.02682006"/>
    <n v="276418493.85822004"/>
    <n v="235015541.95325008"/>
    <n v="4818507.2636000002"/>
    <n v="4586964.6174599994"/>
    <n v="1341929.3995900003"/>
    <n v="817607.87110999995"/>
    <n v="363445.12436999998"/>
    <n v="301755.41194000002"/>
    <n v="3.4263502592844777"/>
    <n v="3.4897557635541525"/>
    <n v="5025.0740099999821"/>
    <n v="3.139222071462755"/>
    <n v="45.426097380226089"/>
    <n v="53.047553010193752"/>
    <n v="1.6821056201416849"/>
    <n v="2.0118923758001919"/>
    <n v="5.7685577436034814E-2"/>
    <n v="5.9727890784573252E-2"/>
    <n v="6.5768329781213317E-2"/>
    <n v="6.8112032412665863E-2"/>
    <m/>
    <m/>
    <m/>
    <n v="0"/>
    <m/>
    <n v="0"/>
    <m/>
    <n v="0"/>
    <m/>
    <n v="127.07488372501898"/>
    <n v="49.039363700776818"/>
    <n v="22.274069857512714"/>
    <n v="6.033362692160761"/>
    <n v="-6530.4306131255753"/>
    <n v="-16.399769692356937"/>
    <n v="153.28612490175172"/>
    <n v="-1.9928300475858558"/>
    <s v="Medianas"/>
    <n v="2024"/>
    <n v="1"/>
    <d v="2025-05-07T00:00:00"/>
    <x v="7"/>
    <x v="0"/>
  </r>
  <r>
    <n v="2025"/>
    <n v="3"/>
    <n v="23"/>
    <x v="9"/>
    <s v="Tecnicos"/>
    <n v="17"/>
    <s v="4523540f1504cd17100c4835e85b7eefd49911580f8efff0599a8f283be6b9e3"/>
    <s v="5ee0b1f3d4f170289262539d5c2c0d24e2fb46189fbbd99a0a6b6a68b9dfe06a"/>
    <x v="19"/>
    <n v="378099.29819999996"/>
    <n v="779767.89030999993"/>
    <n v="1604462.1370700002"/>
    <n v="1639313.3014199999"/>
    <n v="21375.021359999999"/>
    <n v="21335.329919999996"/>
    <n v="69535.851719999991"/>
    <n v="236594.74542000008"/>
    <n v="35327673.869999997"/>
    <n v="32941908.920000002"/>
    <n v="139.161"/>
    <n v="134.065"/>
    <n v="0"/>
    <n v="0"/>
    <n v="3029.9602599999998"/>
    <n v="8036.4183400000002"/>
    <n v="-4391.2395199999992"/>
    <n v="-616.83607999999992"/>
    <n v="0"/>
    <n v="0"/>
    <n v="0"/>
    <n v="0"/>
    <n v="0"/>
    <n v="0"/>
    <s v="Tecnicos"/>
    <s v="Daños Sin Autos"/>
    <s v="Diversos"/>
    <x v="7"/>
    <x v="2"/>
    <n v="7196469.1106400006"/>
    <n v="7252607.47162"/>
    <n v="286204877.29896003"/>
    <n v="243390493.02682006"/>
    <n v="276418493.85822004"/>
    <n v="235015541.95325008"/>
    <n v="4818507.2636000002"/>
    <n v="4586964.6174599994"/>
    <n v="1341929.3995900003"/>
    <n v="817607.87110999995"/>
    <n v="452424.09260999999"/>
    <n v="837650.51517999999"/>
    <n v="7.8468139096985539"/>
    <n v="16.999649121814922"/>
    <n v="-401668.59210999997"/>
    <n v="-51.511301901687048"/>
    <n v="83.571875232986386"/>
    <n v="93.089883690030106"/>
    <n v="5.2539556883663829"/>
    <n v="10.751552367356023"/>
    <n v="0.13210791575890934"/>
    <n v="0.13678509455808474"/>
    <n v="0.32037730012078758"/>
    <n v="0.33179418000581151"/>
    <m/>
    <m/>
    <m/>
    <n v="0"/>
    <m/>
    <n v="0"/>
    <m/>
    <n v="0"/>
    <m/>
    <n v="0.18603621387074387"/>
    <n v="5.6532824741434551"/>
    <n v="2.7361129106660251"/>
    <n v="1.5928573713736884"/>
    <n v="-62.297131236699663"/>
    <n v="611.89731962501276"/>
    <n v="-69.000113662668085"/>
    <n v="-1302.8450508277663"/>
    <s v="Grandes"/>
    <n v="2024"/>
    <n v="1"/>
    <d v="2025-05-07T00:00:00"/>
    <x v="7"/>
    <x v="19"/>
  </r>
  <r>
    <n v="2025"/>
    <n v="3"/>
    <n v="41"/>
    <x v="38"/>
    <s v="Tecnicos"/>
    <n v="29"/>
    <s v="35135aaa6cc23891b40cb3f378c53a17a1127210ce60e125ccf03efcfdaec458"/>
    <s v="5ee0b1f3d4f170289262539d5c2c0d24e2fb46189fbbd99a0a6b6a68b9dfe06a"/>
    <x v="4"/>
    <n v="166262.62424"/>
    <n v="129755.21012999999"/>
    <n v="1127168.73658"/>
    <n v="895988.04040000006"/>
    <n v="106987.28912999996"/>
    <n v="80900.562850000017"/>
    <n v="310612.46383999998"/>
    <n v="310210.37976999994"/>
    <n v="35327673.869999997"/>
    <n v="32941908.920000002"/>
    <n v="139.161"/>
    <n v="134.065"/>
    <n v="2702.1611000000003"/>
    <n v="1718.55738"/>
    <n v="23527.713159999999"/>
    <n v="23709.42078"/>
    <n v="48413.566869999995"/>
    <n v="44130.947070000002"/>
    <n v="0"/>
    <n v="0"/>
    <n v="0"/>
    <n v="0"/>
    <n v="0"/>
    <n v="0"/>
    <s v="Tecnicos"/>
    <s v="Daños Sin Autos"/>
    <s v="Diversos"/>
    <x v="7"/>
    <x v="2"/>
    <n v="7965231.1104300003"/>
    <n v="6566357.3494999995"/>
    <n v="286204877.29896003"/>
    <n v="243390493.02682006"/>
    <n v="276418493.85822004"/>
    <n v="235015541.95325008"/>
    <n v="4818507.2636000002"/>
    <n v="4586964.6174599994"/>
    <n v="1341929.3995900003"/>
    <n v="817607.87110999995"/>
    <n v="303422.30447999999"/>
    <n v="255354.42416999998"/>
    <n v="3.4505006456248855"/>
    <n v="2.8287815789137492"/>
    <n v="36507.414110000012"/>
    <n v="28.135605555587119"/>
    <n v="54.795781913573585"/>
    <n v="50.813770136058658"/>
    <n v="2.0873546785389432"/>
    <n v="1.9760607475905998"/>
    <n v="5.8092170129696155E-2"/>
    <n v="6.0148878578753513E-2"/>
    <n v="5.3311535925810297E-2"/>
    <n v="5.5211331579003077E-2"/>
    <m/>
    <m/>
    <m/>
    <n v="0"/>
    <m/>
    <n v="0"/>
    <m/>
    <n v="0"/>
    <m/>
    <n v="32.245420008224258"/>
    <n v="64.348370308148077"/>
    <n v="62.348604552331146"/>
    <n v="7.9726466357088386"/>
    <n v="-0.76639417591035652"/>
    <n v="9.7043460073652064"/>
    <n v="48.597355413156322"/>
    <n v="53.725157410269006"/>
    <s v="Medianas"/>
    <n v="2024"/>
    <n v="1"/>
    <d v="2025-05-07T00:00:00"/>
    <x v="7"/>
    <x v="4"/>
  </r>
  <r>
    <n v="2025"/>
    <n v="3"/>
    <n v="9"/>
    <x v="29"/>
    <s v="Tecnicos"/>
    <n v="9"/>
    <s v="19581e27de7ced00ff1ce50b2047e7a567c76b1cbaebabe5ef03f7c3017bb5b7"/>
    <s v="5ee0b1f3d4f170289262539d5c2c0d24e2fb46189fbbd99a0a6b6a68b9dfe06a"/>
    <x v="45"/>
    <n v="8923.6518800000013"/>
    <n v="9775.3535600000014"/>
    <n v="39025.565210000001"/>
    <n v="33734.670290000002"/>
    <n v="4927.8362099999995"/>
    <n v="2443.8295600000001"/>
    <n v="12904.80838"/>
    <n v="6582.3679999999995"/>
    <n v="35327673.869999997"/>
    <n v="32941908.920000002"/>
    <n v="139.161"/>
    <n v="134.065"/>
    <n v="0"/>
    <n v="0"/>
    <n v="20399.183359999999"/>
    <n v="1903.4097199999999"/>
    <n v="15201.509960000001"/>
    <n v="8037.3317900000002"/>
    <n v="0"/>
    <n v="0"/>
    <n v="0"/>
    <n v="0"/>
    <n v="0"/>
    <n v="0"/>
    <s v="Tecnicos"/>
    <s v="Daños Sin Autos"/>
    <s v="Diversos"/>
    <x v="7"/>
    <x v="2"/>
    <n v="975839.53787999996"/>
    <n v="808178.50085000007"/>
    <n v="286204877.29896003"/>
    <n v="243390493.02682006"/>
    <n v="276418493.85822004"/>
    <n v="235015541.95325008"/>
    <n v="4818507.2636000002"/>
    <n v="4586964.6174599994"/>
    <n v="1341929.3995900003"/>
    <n v="817607.87110999995"/>
    <n v="33342.10916"/>
    <n v="29433.894250000001"/>
    <n v="0.18519536013593074"/>
    <n v="0.21311159721596104"/>
    <n v="-851.70168000000012"/>
    <n v="-8.7127455265157643"/>
    <n v="26.763909377111528"/>
    <n v="33.211213837258384"/>
    <n v="0.91445893854501226"/>
    <n v="1.2095537742861004"/>
    <n v="3.1179244617409695E-3"/>
    <n v="3.2283121709566587E-3"/>
    <n v="4.0163251400796582E-3"/>
    <n v="4.1594498298944587E-3"/>
    <m/>
    <m/>
    <m/>
    <n v="0"/>
    <m/>
    <n v="0"/>
    <m/>
    <n v="0"/>
    <m/>
    <n v="101.64402177048713"/>
    <n v="55.222192396864308"/>
    <n v="24.999909670786373"/>
    <n v="0.36722022868755994"/>
    <n v="971.71793574743322"/>
    <n v="89.136275037365365"/>
    <n v="134.19182313912714"/>
    <n v="23.682109557405738"/>
    <s v="Resto"/>
    <n v="2024"/>
    <n v="1"/>
    <d v="2025-05-07T00:00:00"/>
    <x v="7"/>
    <x v="45"/>
  </r>
  <r>
    <n v="2025"/>
    <n v="3"/>
    <n v="61"/>
    <x v="46"/>
    <s v="Tecn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8087.750220000002"/>
    <n v="67528.021250000005"/>
    <n v="134357.54618999999"/>
    <n v="122139.32079000001"/>
    <n v="0"/>
    <n v="0"/>
    <n v="0"/>
    <n v="0"/>
    <n v="0"/>
    <n v="0"/>
    <s v="Tecnicos"/>
    <s v="Daños Sin Autos"/>
    <s v="Diversos"/>
    <x v="7"/>
    <x v="2"/>
    <n v="0"/>
    <n v="0"/>
    <n v="286204877.29896003"/>
    <n v="243390493.02682006"/>
    <n v="276418493.85822004"/>
    <n v="235015541.95325008"/>
    <n v="4818507.2636000002"/>
    <n v="4586964.6174599994"/>
    <n v="1341929.3995900003"/>
    <n v="817607.871109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3.97978328885211"/>
    <n v="10.003515101420412"/>
    <n v="43.233708762331787"/>
    <n v="55.287699991474625"/>
    <m/>
    <n v="2024"/>
    <n v="1"/>
    <d v="2025-05-07T00:00:00"/>
    <x v="7"/>
    <x v="69"/>
  </r>
  <r>
    <n v="2025"/>
    <n v="3"/>
    <n v="16"/>
    <x v="74"/>
    <s v="Tecnicos"/>
    <n v="14"/>
    <s v="8527a891e224136950ff32ca212b45bc93f69fbb801c3b1ebedac52775f99e61"/>
    <s v="5ee0b1f3d4f170289262539d5c2c0d24e2fb46189fbbd99a0a6b6a68b9dfe06a"/>
    <x v="9"/>
    <n v="27224.965969999997"/>
    <n v="28152.276530000003"/>
    <n v="108697.71143"/>
    <n v="97058.581430000006"/>
    <n v="8890.7419600000012"/>
    <n v="3771.85601"/>
    <n v="22652.260369999996"/>
    <n v="5630.1775600000001"/>
    <n v="35327673.869999997"/>
    <n v="32941908.920000002"/>
    <n v="139.161"/>
    <n v="134.065"/>
    <n v="0"/>
    <n v="0"/>
    <n v="4797.5510300000005"/>
    <n v="580.04024000000004"/>
    <n v="-787.14889000000005"/>
    <n v="1790.7243899999999"/>
    <n v="0"/>
    <n v="0"/>
    <n v="0"/>
    <n v="0"/>
    <n v="0"/>
    <n v="0"/>
    <s v="Tecnicos"/>
    <s v="Daños Sin Autos"/>
    <s v="Diversos"/>
    <x v="7"/>
    <x v="2"/>
    <n v="1168356.06944"/>
    <n v="1156642.3969100001"/>
    <n v="286204877.29896003"/>
    <n v="243390493.02682006"/>
    <n v="276418493.85822004"/>
    <n v="235015541.95325008"/>
    <n v="4818507.2636000002"/>
    <n v="4586964.6174599994"/>
    <n v="1341929.3995900003"/>
    <n v="817607.87110999995"/>
    <n v="40487.359899999996"/>
    <n v="40476.502999999997"/>
    <n v="0.56500829988704215"/>
    <n v="0.61374522975041257"/>
    <n v="-927.31056000000535"/>
    <n v="-3.2939096737410689"/>
    <n v="67.243124859815822"/>
    <n v="69.552146167370253"/>
    <n v="2.3301942517445973"/>
    <n v="2.433965468083267"/>
    <n v="9.5124046197024477E-3"/>
    <n v="9.8491839637778241E-3"/>
    <n v="1.1566711657426079E-2"/>
    <n v="1.1978899904245537E-2"/>
    <m/>
    <m/>
    <m/>
    <n v="0"/>
    <m/>
    <n v="0"/>
    <m/>
    <n v="0"/>
    <m/>
    <n v="135.71265542557128"/>
    <n v="32.656576944107016"/>
    <n v="13.398049731362169"/>
    <n v="0.6625342557303231"/>
    <n v="727.10658660509489"/>
    <n v="-143.95700948709367"/>
    <n v="-609.48457032061617"/>
    <n v="32.391374308583579"/>
    <s v="Resto"/>
    <n v="2024"/>
    <n v="1"/>
    <d v="2025-05-07T00:00:00"/>
    <x v="7"/>
    <x v="9"/>
  </r>
  <r>
    <n v="2025"/>
    <n v="3"/>
    <n v="79"/>
    <x v="11"/>
    <s v="Tecnicos"/>
    <n v="51"/>
    <s v="031b4af5197ec30a926f48cf40e11a7dbc470048a21e4003b7a3c07c5dab1baa"/>
    <s v="5ee0b1f3d4f170289262539d5c2c0d24e2fb46189fbbd99a0a6b6a68b9dfe06a"/>
    <x v="5"/>
    <n v="20658.988799999999"/>
    <n v="20217.817859999999"/>
    <n v="80913.420370000007"/>
    <n v="77231.484669999991"/>
    <n v="9635.7971200000011"/>
    <n v="8519.4144100000012"/>
    <n v="41174.655569999995"/>
    <n v="46506.057310000004"/>
    <n v="35327673.869999997"/>
    <n v="32941908.920000002"/>
    <n v="139.161"/>
    <n v="134.065"/>
    <n v="0"/>
    <n v="0"/>
    <n v="9635.7971199999993"/>
    <n v="8519.4144099999994"/>
    <n v="17586.83569"/>
    <n v="16296.69959"/>
    <n v="0"/>
    <n v="0"/>
    <n v="0"/>
    <n v="0"/>
    <n v="0"/>
    <n v="0"/>
    <s v="Tecnicos"/>
    <s v="Daños Sin Autos"/>
    <s v="Diversos"/>
    <x v="7"/>
    <x v="2"/>
    <n v="25064503.866439998"/>
    <n v="22979281.170580003"/>
    <n v="286204877.29896003"/>
    <n v="243390493.02682006"/>
    <n v="276418493.85822004"/>
    <n v="235015541.95325008"/>
    <n v="4818507.2636000002"/>
    <n v="4586964.6174599994"/>
    <n v="1341929.3995900003"/>
    <n v="817607.87110999995"/>
    <n v="859352.24887000001"/>
    <n v="738299.96514999995"/>
    <n v="0.42874250612969433"/>
    <n v="0.44076681522770234"/>
    <n v="441.17093999999997"/>
    <n v="2.1820897935421302"/>
    <n v="2.4040187044562242"/>
    <n v="2.7384286623787606"/>
    <n v="8.2423290363473969E-2"/>
    <n v="8.798281247319667E-2"/>
    <n v="7.2182518323824054E-3"/>
    <n v="7.4738084676043278E-3"/>
    <n v="8.3067409940996029E-3"/>
    <n v="8.6027577971935915E-3"/>
    <m/>
    <m/>
    <m/>
    <n v="0"/>
    <m/>
    <n v="0"/>
    <m/>
    <n v="0"/>
    <m/>
    <n v="13.103984103527132"/>
    <n v="46.642152785328975"/>
    <n v="42.138149967486157"/>
    <n v="0.71805544486498518"/>
    <n v="13.103984103527132"/>
    <n v="7.9165483346803178"/>
    <n v="54.789828539075856"/>
    <n v="52.276931061720575"/>
    <s v="Resto"/>
    <n v="2024"/>
    <n v="1"/>
    <d v="2025-05-07T00:00:00"/>
    <x v="7"/>
    <x v="5"/>
  </r>
  <r>
    <n v="2025"/>
    <n v="3"/>
    <n v="201.1"/>
    <x v="67"/>
    <s v="Tecnicos"/>
    <n v="201.1"/>
    <m/>
    <m/>
    <x v="74"/>
    <n v="4818507.2636000002"/>
    <n v="4586964.6174599985"/>
    <n v="17775929.850089997"/>
    <n v="16519300.34675"/>
    <n v="1341929.3995900003"/>
    <n v="817607.87110999983"/>
    <n v="6132391.9606800005"/>
    <n v="7421213.9989400012"/>
    <n v="0"/>
    <n v="0"/>
    <n v="0"/>
    <n v="0"/>
    <n v="30891.201179999996"/>
    <n v="2427.2588799999999"/>
    <n v="303447.0760099999"/>
    <n v="221305.36887999997"/>
    <n v="866887.81066999992"/>
    <n v="703606.82306999981"/>
    <n v="0"/>
    <n v="0"/>
    <n v="0"/>
    <n v="0"/>
    <n v="0"/>
    <n v="0"/>
    <s v="Tecnicos"/>
    <s v="Daños Sin Autos"/>
    <s v="Diversos"/>
    <x v="7"/>
    <x v="2"/>
    <n v="195956915.18735006"/>
    <n v="166210379.97786"/>
    <n v="286204877.29896003"/>
    <n v="243390493.02682006"/>
    <n v="276418493.85822004"/>
    <n v="235015541.95325008"/>
    <n v="4818507.2636000002"/>
    <n v="4586964.6174599994"/>
    <n v="1341929.3995900003"/>
    <n v="817607.87110999995"/>
    <n v="9643676.3713200018"/>
    <n v="8147332.3785599992"/>
    <n v="100"/>
    <n v="99.999999999999972"/>
    <n v="231542.64614000171"/>
    <n v="5.0478402483997487"/>
    <n v="49.965460038975316"/>
    <n v="56.300202377047512"/>
    <n v="2.4589626035871874"/>
    <n v="2.7597341502203432"/>
    <n v="1.6835867051164011"/>
    <n v="1.7431927930522253"/>
    <n v="1.8846112518267277"/>
    <n v="1.9517707549624315"/>
    <m/>
    <m/>
    <m/>
    <n v="0"/>
    <m/>
    <n v="0"/>
    <m/>
    <n v="0"/>
    <m/>
    <n v="64.128728086750385"/>
    <n v="27.849483796096198"/>
    <n v="17.824595114551915"/>
    <n v="100"/>
    <n v="37.116906628026825"/>
    <n v="23.206282578040849"/>
    <n v="35.004192269755393"/>
    <n v="31.452987893777561"/>
    <m/>
    <n v="2024"/>
    <n v="1"/>
    <d v="2025-05-07T00:00:00"/>
    <x v="7"/>
    <x v="74"/>
  </r>
  <r>
    <n v="2025"/>
    <n v="3"/>
    <n v="3"/>
    <x v="7"/>
    <s v="Tecnicos"/>
    <n v="3"/>
    <s v="4e07408562bedb8b60ce05c1decfe3ad16b72230967de01f640b7e4729b49fce"/>
    <s v="5ee0b1f3d4f170289262539d5c2c0d24e2fb46189fbbd99a0a6b6a68b9dfe06a"/>
    <x v="13"/>
    <n v="1269374.51526"/>
    <n v="901349.86138999998"/>
    <n v="4528225.8275699997"/>
    <n v="4094579.36093"/>
    <n v="306746.30700000015"/>
    <n v="233277.60553"/>
    <n v="1745333.2840600009"/>
    <n v="967563.41467000009"/>
    <n v="35327673.869999997"/>
    <n v="32941908.920000002"/>
    <n v="139.161"/>
    <n v="134.065"/>
    <n v="0"/>
    <n v="0"/>
    <n v="1589.0840700000001"/>
    <n v="-1055.9742800000001"/>
    <n v="4651.7900300000001"/>
    <n v="4129.4033500000005"/>
    <n v="0"/>
    <n v="0"/>
    <n v="0"/>
    <n v="0"/>
    <n v="0"/>
    <n v="0"/>
    <s v="Tecnicos"/>
    <s v="Daños Sin Autos"/>
    <s v="Diversos"/>
    <x v="7"/>
    <x v="2"/>
    <n v="7215896.8496199995"/>
    <n v="5461228.9250799995"/>
    <n v="286204877.29896003"/>
    <n v="243390493.02682006"/>
    <n v="276418493.85822004"/>
    <n v="235015541.95325008"/>
    <n v="4818507.2636000002"/>
    <n v="4586964.6174599994"/>
    <n v="1341929.3995900003"/>
    <n v="817607.87110999995"/>
    <n v="1286833.6792899999"/>
    <n v="928499.50451999996"/>
    <n v="26.343729412822874"/>
    <n v="19.650246656777494"/>
    <n v="368024.65387000004"/>
    <n v="40.830388912742244"/>
    <n v="98.643246263213072"/>
    <n v="97.075965792352761"/>
    <n v="17.591361707545019"/>
    <n v="16.504524416668662"/>
    <n v="0.44351952602612493"/>
    <n v="0.45922199254550777"/>
    <n v="0.37033075950533412"/>
    <n v="0.38352776752496603"/>
    <m/>
    <m/>
    <m/>
    <n v="0"/>
    <m/>
    <n v="0"/>
    <m/>
    <n v="0"/>
    <m/>
    <n v="31.494108190574654"/>
    <n v="24.165154043381023"/>
    <n v="25.880916558888163"/>
    <n v="22.858602478917323"/>
    <n v="-250.48511124721711"/>
    <n v="12.650415464984777"/>
    <n v="34.160700714172179"/>
    <n v="-25.572078833132149"/>
    <s v="Grandes"/>
    <n v="2024"/>
    <n v="1"/>
    <d v="2025-05-07T00:00:00"/>
    <x v="7"/>
    <x v="13"/>
  </r>
  <r>
    <n v="2025"/>
    <n v="3"/>
    <n v="80"/>
    <x v="73"/>
    <s v="Tecnicos"/>
    <n v="52"/>
    <s v="41cfc0d1f2d127b04555b7246d84019b4d27710a3f3aff6e7764375b1e06e05d"/>
    <s v="5ee0b1f3d4f170289262539d5c2c0d24e2fb46189fbbd99a0a6b6a68b9dfe06a"/>
    <x v="31"/>
    <n v="10087.609420000001"/>
    <n v="7400.0055300000004"/>
    <n v="43901.110990000001"/>
    <n v="41411.216030000003"/>
    <n v="521.75090000000012"/>
    <n v="2758.9475200000011"/>
    <n v="2896.3459299999995"/>
    <n v="6450.6104599999981"/>
    <n v="35327673.869999997"/>
    <n v="32941908.920000002"/>
    <n v="139.161"/>
    <n v="134.065"/>
    <n v="0"/>
    <n v="0"/>
    <n v="-79.925309999999996"/>
    <n v="1328.1739399999999"/>
    <n v="5123.2970800000003"/>
    <n v="4279.1409800000001"/>
    <n v="0"/>
    <n v="0"/>
    <n v="0"/>
    <n v="0"/>
    <n v="0"/>
    <n v="0"/>
    <s v="Tecnicos"/>
    <s v="Daños Sin Autos"/>
    <s v="Diversos"/>
    <x v="7"/>
    <x v="2"/>
    <n v="377875.53304000001"/>
    <n v="280605.04624"/>
    <n v="286204877.29896003"/>
    <n v="243390493.02682006"/>
    <n v="276418493.85822004"/>
    <n v="235015541.95325008"/>
    <n v="4818507.2636000002"/>
    <n v="4586964.6174599994"/>
    <n v="1341929.3995900003"/>
    <n v="817607.87110999995"/>
    <n v="15097.483390000001"/>
    <n v="11456.92699"/>
    <n v="0.20935133783451751"/>
    <n v="0.16132685004441352"/>
    <n v="2687.6038900000003"/>
    <n v="36.318944345437544"/>
    <n v="66.816496229309635"/>
    <n v="64.589793899000838"/>
    <n v="2.669558766836639"/>
    <n v="2.63716053191389"/>
    <n v="3.5246112907652591E-3"/>
    <n v="3.6493974332897257E-3"/>
    <n v="3.0403839681546504E-3"/>
    <n v="3.14873027906896E-3"/>
    <m/>
    <m/>
    <m/>
    <n v="0"/>
    <m/>
    <n v="0"/>
    <m/>
    <n v="0"/>
    <m/>
    <n v="-81.088770401837877"/>
    <n v="5.1721956935164535"/>
    <n v="37.283046733074549"/>
    <n v="3.8880652004450511E-2"/>
    <n v="-106.0176839488358"/>
    <n v="19.727232730715038"/>
    <n v="-1.5600366083006842"/>
    <n v="31.038330968941334"/>
    <s v="Resto"/>
    <n v="2024"/>
    <n v="1"/>
    <d v="2025-05-07T00:00:00"/>
    <x v="7"/>
    <x v="31"/>
  </r>
  <r>
    <n v="2025"/>
    <n v="3"/>
    <n v="128"/>
    <x v="57"/>
    <s v="Tecnicos"/>
    <n v="267"/>
    <s v="8acc23987b8960d83c44541f9f0eb46454cea080ea94d916f56fccf033db866f"/>
    <s v="5ee0b1f3d4f170289262539d5c2c0d24e2fb46189fbbd99a0a6b6a68b9dfe06a"/>
    <x v="2"/>
    <n v="6563.2673299999997"/>
    <n v="4287.2137999999995"/>
    <n v="27159.005009999997"/>
    <n v="21209.557609999996"/>
    <n v="83.421330000000026"/>
    <n v="447.84873999999968"/>
    <n v="1246.6453600000004"/>
    <n v="2609.2746000000006"/>
    <n v="35327673.869999997"/>
    <n v="32941908.920000002"/>
    <n v="139.161"/>
    <n v="134.065"/>
    <n v="0"/>
    <n v="0"/>
    <n v="246.1122"/>
    <n v="409.21247"/>
    <n v="3918.5558599999999"/>
    <n v="1576.3205399999999"/>
    <n v="0"/>
    <n v="0"/>
    <n v="0"/>
    <n v="0"/>
    <n v="0"/>
    <n v="0"/>
    <s v="Tecnicos"/>
    <s v="Daños Sin Autos"/>
    <s v="Diversos"/>
    <x v="7"/>
    <x v="2"/>
    <n v="28409.071170000003"/>
    <n v="23307.048429999999"/>
    <n v="286204877.29896003"/>
    <n v="243390493.02682006"/>
    <n v="276418493.85822004"/>
    <n v="235015541.95325008"/>
    <n v="4818507.2636000002"/>
    <n v="4586964.6174599994"/>
    <n v="1341929.3995900003"/>
    <n v="817607.87110999995"/>
    <n v="28415.030360000001"/>
    <n v="23288.610760000003"/>
    <n v="0.13620955559370593"/>
    <n v="9.3465159589001034E-2"/>
    <n v="2276.0535300000001"/>
    <n v="53.089340447635244"/>
    <n v="23.097871960183255"/>
    <n v="18.409057732905314"/>
    <n v="23.102717053737447"/>
    <n v="18.394494750702332"/>
    <n v="2.2932059690737661E-3"/>
    <n v="2.3743951565579459E-3"/>
    <n v="1.7614549141521218E-3"/>
    <n v="1.8242256509370873E-3"/>
    <m/>
    <m/>
    <m/>
    <n v="0"/>
    <m/>
    <n v="0"/>
    <m/>
    <n v="0"/>
    <m/>
    <n v="-81.372878262424024"/>
    <n v="1.2710335539539881"/>
    <n v="10.446148965092428"/>
    <n v="6.2165215268022104E-3"/>
    <n v="-39.857111392524281"/>
    <n v="148.5887711645247"/>
    <n v="6.2806862730291666"/>
    <n v="25.959978292232368"/>
    <s v="Resto"/>
    <n v="2024"/>
    <n v="1"/>
    <d v="2025-05-07T00:00:00"/>
    <x v="7"/>
    <x v="2"/>
  </r>
  <r>
    <n v="2025"/>
    <n v="3"/>
    <n v="10"/>
    <x v="62"/>
    <s v="Tecnicos"/>
    <n v="10"/>
    <s v="4a44dc15364204a80fe80e9039455cc1608281820fe2b24f1e5233ade6af1dd5"/>
    <s v="5ee0b1f3d4f170289262539d5c2c0d24e2fb46189fbbd99a0a6b6a68b9dfe06a"/>
    <x v="10"/>
    <n v="120081.64881"/>
    <n v="139564.68153999999"/>
    <n v="409268.94057999999"/>
    <n v="389138.93303999997"/>
    <n v="126345.62922000002"/>
    <n v="-62287.988739999993"/>
    <n v="338627.88999000005"/>
    <n v="84542.30104999998"/>
    <n v="35327673.869999997"/>
    <n v="32941908.920000002"/>
    <n v="139.161"/>
    <n v="134.065"/>
    <n v="0"/>
    <n v="0"/>
    <n v="65790.207380000007"/>
    <n v="-53543.110829999998"/>
    <n v="17743.841760000003"/>
    <n v="74651.20392"/>
    <n v="0"/>
    <n v="0"/>
    <n v="0"/>
    <n v="0"/>
    <n v="0"/>
    <n v="0"/>
    <s v="Tecnicos"/>
    <s v="Daños Sin Autos"/>
    <s v="Diversos"/>
    <x v="7"/>
    <x v="2"/>
    <n v="1657972.1827799999"/>
    <n v="1600535.0540100001"/>
    <n v="286204877.29896003"/>
    <n v="243390493.02682006"/>
    <n v="276418493.85822004"/>
    <n v="235015541.95325008"/>
    <n v="4818507.2636000002"/>
    <n v="4586964.6174599994"/>
    <n v="1341929.3995900003"/>
    <n v="817607.87110999995"/>
    <n v="152477.94199000002"/>
    <n v="167882.42457"/>
    <n v="2.4920923066178937"/>
    <n v="3.0426369762861389"/>
    <n v="-19483.032729999992"/>
    <n v="-13.959858980809592"/>
    <n v="78.753455905035324"/>
    <n v="83.132395721272971"/>
    <n v="7.2426817564968697"/>
    <n v="8.7198765931638249"/>
    <n v="4.1956534753447523E-2"/>
    <n v="4.3441973485172092E-2"/>
    <n v="5.7341878807329119E-2"/>
    <n v="5.9385298682826076E-2"/>
    <m/>
    <m/>
    <m/>
    <n v="0"/>
    <m/>
    <n v="0"/>
    <m/>
    <n v="0"/>
    <m/>
    <n v="-302.84108024002319"/>
    <n v="105.21643437783841"/>
    <n v="-44.630194439377505"/>
    <n v="9.4152217887619418"/>
    <n v="-222.87333769022996"/>
    <n v="-76.2310038843912"/>
    <n v="370.77769442416394"/>
    <n v="-71.724376859855468"/>
    <s v="Medianas"/>
    <n v="2024"/>
    <n v="1"/>
    <d v="2025-05-07T00:00:00"/>
    <x v="7"/>
    <x v="10"/>
  </r>
  <r>
    <n v="2025"/>
    <n v="3"/>
    <n v="74"/>
    <x v="6"/>
    <s v="Tecnicos"/>
    <n v="46"/>
    <s v="25fc0e7096fc653718202dc30b0c580b8ab87eac11a700cba03a7c021bc35b0c"/>
    <s v="5ee0b1f3d4f170289262539d5c2c0d24e2fb46189fbbd99a0a6b6a68b9dfe06a"/>
    <x v="1"/>
    <n v="437611.22850999999"/>
    <n v="21861.34677"/>
    <n v="444370.17507999996"/>
    <n v="124242.97299999994"/>
    <n v="33351.487079999992"/>
    <n v="39204.270259999998"/>
    <n v="588840.92509999999"/>
    <n v="745571.48733999999"/>
    <n v="35327673.869999997"/>
    <n v="32941908.920000002"/>
    <n v="139.161"/>
    <n v="134.065"/>
    <n v="-264.36571000000004"/>
    <n v="-281.91525000000001"/>
    <n v="-31875.534920000002"/>
    <n v="29534.672289999999"/>
    <n v="137131.81539999999"/>
    <n v="44139.374630000006"/>
    <n v="0"/>
    <n v="0"/>
    <n v="0"/>
    <n v="0"/>
    <n v="0"/>
    <n v="0"/>
    <s v="Tecnicos"/>
    <s v="Daños Sin Autos"/>
    <s v="Diversos"/>
    <x v="7"/>
    <x v="2"/>
    <n v="8503254.3343199994"/>
    <n v="1149390.6832699999"/>
    <n v="286204877.29896003"/>
    <n v="243390493.02682006"/>
    <n v="276418493.85822004"/>
    <n v="235015541.95325008"/>
    <n v="4818507.2636000002"/>
    <n v="4586964.6174599994"/>
    <n v="1341929.3995900003"/>
    <n v="817607.87110999995"/>
    <n v="886991.5729400001"/>
    <n v="44233.618969999996"/>
    <n v="9.0818837571503863"/>
    <n v="0.47659724007432114"/>
    <n v="415749.88173999998"/>
    <n v="1901.7578656705969"/>
    <n v="49.336571153602364"/>
    <n v="49.422469332266807"/>
    <n v="5.1463970299436594"/>
    <n v="1.9019944295881002"/>
    <n v="0.15290138750950982"/>
    <n v="0.15831474312802621"/>
    <n v="8.9820052123363008E-3"/>
    <n v="9.3020855507286899E-3"/>
    <m/>
    <m/>
    <m/>
    <n v="0"/>
    <m/>
    <n v="0"/>
    <m/>
    <n v="0"/>
    <m/>
    <n v="-14.92894304927691"/>
    <n v="7.6212594438119785"/>
    <n v="179.33145049324881"/>
    <n v="2.4853384306350148"/>
    <n v="-207.92581209980986"/>
    <n v="210.67910805151337"/>
    <n v="-23.244449019377601"/>
    <n v="66.912303442392457"/>
    <s v="Grandes"/>
    <n v="2024"/>
    <n v="1"/>
    <d v="2025-05-07T00:00:00"/>
    <x v="7"/>
    <x v="1"/>
  </r>
  <r>
    <n v="2025"/>
    <n v="3"/>
    <n v="93"/>
    <x v="65"/>
    <s v="Tecnicos"/>
    <n v="220"/>
    <s v="36790ecd55c2030dc553685bef719df653f413a20cdad1bfd1dc934c76686ddd"/>
    <s v="5ee0b1f3d4f170289262539d5c2c0d24e2fb46189fbbd99a0a6b6a68b9dfe06a"/>
    <x v="6"/>
    <n v="12981.11044"/>
    <n v="10439.233630000001"/>
    <n v="79538.697850000011"/>
    <n v="64958.384430000006"/>
    <n v="-252.06270999999998"/>
    <n v="444.57027999999997"/>
    <n v="5839.8498899999995"/>
    <n v="5832.0687499999985"/>
    <n v="35327673.869999997"/>
    <n v="32941908.920000002"/>
    <n v="139.161"/>
    <n v="134.065"/>
    <n v="0"/>
    <n v="0"/>
    <n v="1042.9223400000001"/>
    <n v="560.16832999999997"/>
    <n v="4839.2844000000005"/>
    <n v="2109.9192599999997"/>
    <n v="0"/>
    <n v="0"/>
    <n v="0"/>
    <n v="0"/>
    <n v="0"/>
    <n v="0"/>
    <s v="Tecnicos"/>
    <s v="Daños Sin Autos"/>
    <s v="Diversos"/>
    <x v="7"/>
    <x v="2"/>
    <n v="240270.31215000001"/>
    <n v="300191.93695999996"/>
    <n v="286204877.29896003"/>
    <n v="243390493.02682006"/>
    <n v="276418493.85822004"/>
    <n v="235015541.95325008"/>
    <n v="4818507.2636000002"/>
    <n v="4586964.6174599994"/>
    <n v="1341929.3995900003"/>
    <n v="817607.87110999995"/>
    <n v="17602.706590000002"/>
    <n v="14186.177220000001"/>
    <n v="0.26940107651309342"/>
    <n v="0.22758478646780267"/>
    <n v="2541.8768099999998"/>
    <n v="24.349266431735185"/>
    <n v="73.744968557133689"/>
    <n v="73.587362318317346"/>
    <n v="5.4027109399582978"/>
    <n v="3.477519661492777"/>
    <n v="4.535600707614904E-3"/>
    <n v="4.6961801501813564E-3"/>
    <n v="4.2890884932180419E-3"/>
    <n v="4.4419333050222699E-3"/>
    <m/>
    <m/>
    <m/>
    <n v="0"/>
    <m/>
    <n v="0"/>
    <m/>
    <n v="0"/>
    <m/>
    <n v="-156.69805682916996"/>
    <n v="-1.9417653918365398"/>
    <n v="4.258648630320959"/>
    <n v="-1.8783604418907036E-2"/>
    <n v="86.180168379029951"/>
    <n v="129.35874806887165"/>
    <n v="21.551168598398558"/>
    <n v="26.549278004126091"/>
    <s v="Resto"/>
    <n v="2024"/>
    <n v="1"/>
    <d v="2025-05-07T00:00:00"/>
    <x v="7"/>
    <x v="6"/>
  </r>
  <r>
    <n v="2025"/>
    <n v="3"/>
    <n v="76"/>
    <x v="31"/>
    <s v="Tecnicos"/>
    <n v="48"/>
    <s v="98010bd9270f9b100b6214a21754fd33bdc8d41b2bc9f9dd16ff54d3c34ffd71"/>
    <s v="5ee0b1f3d4f170289262539d5c2c0d24e2fb46189fbbd99a0a6b6a68b9dfe06a"/>
    <x v="20"/>
    <n v="14252.620550000001"/>
    <n v="27398.553960000001"/>
    <n v="42852.800900000002"/>
    <n v="76725.74751999999"/>
    <n v="796.43680000000006"/>
    <n v="6623.4143899999999"/>
    <n v="53203.476950000004"/>
    <n v="86184.147079999995"/>
    <n v="35327673.869999997"/>
    <n v="32941908.920000002"/>
    <n v="139.161"/>
    <n v="134.065"/>
    <n v="0"/>
    <n v="0"/>
    <n v="-710.22567000000004"/>
    <n v="697.40656000000001"/>
    <n v="-558.27873999999997"/>
    <n v="-1533.5035"/>
    <n v="0"/>
    <n v="0"/>
    <n v="0"/>
    <n v="0"/>
    <n v="0"/>
    <n v="0"/>
    <s v="Tecnicos"/>
    <s v="Daños Sin Autos"/>
    <s v="Diversos"/>
    <x v="7"/>
    <x v="2"/>
    <n v="1270133.73486"/>
    <n v="1133682.78908"/>
    <n v="286204877.29896003"/>
    <n v="243390493.02682006"/>
    <n v="276418493.85822004"/>
    <n v="235015541.95325008"/>
    <n v="4818507.2636000002"/>
    <n v="4586964.6174599994"/>
    <n v="1341929.3995900003"/>
    <n v="817607.87110999995"/>
    <n v="14252.620550000001"/>
    <n v="27398.553960000001"/>
    <n v="0.2957891265966795"/>
    <n v="0.59731339229670721"/>
    <n v="-13145.93341"/>
    <n v="-47.980391334492168"/>
    <n v="100"/>
    <n v="100"/>
    <n v="1.1221354223436157"/>
    <n v="2.4167742708905657"/>
    <n v="4.9798664105616171E-3"/>
    <n v="5.1561747374654406E-3"/>
    <n v="1.125703539989167E-2"/>
    <n v="1.1658188106321153E-2"/>
    <m/>
    <m/>
    <m/>
    <n v="0"/>
    <m/>
    <n v="0"/>
    <m/>
    <n v="0"/>
    <m/>
    <n v="-87.975434525092425"/>
    <n v="5.5880025515728748"/>
    <n v="24.174321023181474"/>
    <n v="5.9350126783371426E-2"/>
    <n v="-201.83811147403031"/>
    <n v="-63.594557169253285"/>
    <n v="127.21703677987095"/>
    <n v="-45.477989453561726"/>
    <s v="Resto"/>
    <n v="2024"/>
    <n v="1"/>
    <d v="2025-05-07T00:00:00"/>
    <x v="7"/>
    <x v="20"/>
  </r>
  <r>
    <n v="2025"/>
    <n v="3"/>
    <n v="5.0999999999999996"/>
    <x v="68"/>
    <s v="Tecnicos"/>
    <n v="5.0999999999999996"/>
    <m/>
    <m/>
    <x v="75"/>
    <n v="2833476.8288799995"/>
    <n v="2394888.3805800001"/>
    <n v="8844310.0590799991"/>
    <n v="8320859.2021399997"/>
    <n v="691852.77315000014"/>
    <n v="474768.30654000002"/>
    <n v="3474332.040680001"/>
    <n v="4312685.3659000006"/>
    <n v="0"/>
    <n v="0"/>
    <n v="0"/>
    <n v="0"/>
    <n v="-264.36571000000004"/>
    <n v="-281.91525000000001"/>
    <n v="38342.299959999989"/>
    <n v="123686.57306"/>
    <n v="288302.48092"/>
    <n v="169577.74268"/>
    <n v="0"/>
    <n v="0"/>
    <n v="0"/>
    <n v="0"/>
    <n v="0"/>
    <n v="0"/>
    <s v="Tecnicos"/>
    <s v="Daños Sin Autos"/>
    <s v="Diversos"/>
    <x v="7"/>
    <x v="2"/>
    <n v="44313753.652620003"/>
    <n v="35276161.552249998"/>
    <n v="286204877.29896003"/>
    <n v="243390493.02682006"/>
    <n v="276418493.85822004"/>
    <n v="235015541.95325008"/>
    <n v="4818507.2636000002"/>
    <n v="4586964.6174599994"/>
    <n v="1341929.3995900003"/>
    <n v="817607.87110999995"/>
    <n v="3986063.3342399998"/>
    <n v="3044129.71985"/>
    <n v="58.804037721073264"/>
    <n v="52.210744583989253"/>
    <n v="438588.44829999935"/>
    <n v="18.313523580325743"/>
    <n v="71.084591269301612"/>
    <n v="78.6723497676048"/>
    <n v="6.3941250635004003"/>
    <n v="6.788971008177187"/>
    <n v="0.99001696114362314"/>
    <n v="1.0250677475774614"/>
    <n v="0.9839695670923756"/>
    <n v="1.019034043738434"/>
    <m/>
    <m/>
    <m/>
    <n v="0"/>
    <m/>
    <n v="0"/>
    <m/>
    <n v="0"/>
    <m/>
    <n v="45.724296171338978"/>
    <n v="24.417096554252456"/>
    <n v="19.824235249954299"/>
    <n v="51.556570216091991"/>
    <n v="-69.000434718649501"/>
    <n v="70.011981739866869"/>
    <n v="13.299330563388198"/>
    <n v="72.937975883663881"/>
    <m/>
    <n v="2024"/>
    <n v="1"/>
    <d v="2025-05-07T00:00:00"/>
    <x v="7"/>
    <x v="75"/>
  </r>
  <r>
    <n v="2025"/>
    <n v="3"/>
    <n v="15.1"/>
    <x v="69"/>
    <s v="Tecnicos"/>
    <n v="15.1"/>
    <m/>
    <m/>
    <x v="76"/>
    <n v="1607212.4310600001"/>
    <n v="1768248.2153100001"/>
    <n v="6805823.4696500003"/>
    <n v="5990788.3771299999"/>
    <n v="803153.75154999993"/>
    <n v="213549.18346999999"/>
    <n v="2419830.8982199994"/>
    <n v="1990192.4604300002"/>
    <n v="0"/>
    <n v="0"/>
    <n v="0"/>
    <n v="0"/>
    <n v="30032.97824"/>
    <n v="3100.1593199999998"/>
    <n v="190172.11430999998"/>
    <n v="28377.273820000009"/>
    <n v="372883.08901"/>
    <n v="374908.48078999994"/>
    <n v="0"/>
    <n v="0"/>
    <n v="0"/>
    <n v="0"/>
    <n v="0"/>
    <n v="0"/>
    <s v="Tecnicos"/>
    <s v="Daños Sin Autos"/>
    <s v="Diversos"/>
    <x v="7"/>
    <x v="2"/>
    <n v="92373845.643559992"/>
    <n v="77592741.517179996"/>
    <n v="286204877.29896003"/>
    <n v="243390493.02682006"/>
    <n v="276418493.85822004"/>
    <n v="235015541.95325008"/>
    <n v="4818507.2636000002"/>
    <n v="4586964.6174599994"/>
    <n v="1341929.3995900003"/>
    <n v="817607.87110999995"/>
    <n v="3192739.4545999998"/>
    <n v="3061716.6343"/>
    <n v="33.354986163478785"/>
    <n v="38.549419120855468"/>
    <n v="-161035.78425000003"/>
    <n v="-9.1070802648466458"/>
    <n v="50.339605029291647"/>
    <n v="57.753490166286227"/>
    <n v="1.7398998816848001"/>
    <n v="2.2788835408251273"/>
    <n v="0.56156011254174387"/>
    <n v="0.58144171492532903"/>
    <n v="0.72650669026548642"/>
    <n v="0.75239628860875285"/>
    <m/>
    <m/>
    <m/>
    <n v="0"/>
    <m/>
    <n v="0"/>
    <m/>
    <n v="0"/>
    <m/>
    <n v="276.09778623331954"/>
    <n v="49.971847904405415"/>
    <n v="12.076878213195972"/>
    <n v="59.850671115439269"/>
    <n v="570.15639175306762"/>
    <n v="-0.54023632000324007"/>
    <n v="51.000466343192073"/>
    <n v="7.5691202717537793"/>
    <s v="Resto"/>
    <n v="2024"/>
    <n v="1"/>
    <d v="2025-05-07T00:00:00"/>
    <x v="7"/>
    <x v="76"/>
  </r>
  <r>
    <n v="2025"/>
    <n v="3"/>
    <n v="81"/>
    <x v="24"/>
    <s v="Tecnicos"/>
    <n v="53"/>
    <s v="2858dcd1057d3eae7f7d5f782167e24b61153c01551450a628cee722509f6529"/>
    <s v="5ee0b1f3d4f170289262539d5c2c0d24e2fb46189fbbd99a0a6b6a68b9dfe06a"/>
    <x v="7"/>
    <n v="31247.351030000002"/>
    <n v="22911.437670000003"/>
    <n v="114920.21481"/>
    <n v="101096.56765"/>
    <n v="-1223.5886"/>
    <n v="9101.1072499999991"/>
    <n v="-12207.78823"/>
    <n v="71908.170490000004"/>
    <n v="35327673.869999997"/>
    <n v="32941908.920000002"/>
    <n v="139.161"/>
    <n v="134.065"/>
    <n v="0"/>
    <n v="0"/>
    <n v="-1223.5886"/>
    <n v="5048.8849600000003"/>
    <n v="34021.096140000001"/>
    <n v="23209.804809999998"/>
    <n v="0"/>
    <n v="0"/>
    <n v="0"/>
    <n v="0"/>
    <n v="0"/>
    <n v="0"/>
    <s v="Tecnicos"/>
    <s v="Daños Sin Autos"/>
    <s v="Diversos"/>
    <x v="7"/>
    <x v="2"/>
    <n v="477689.46314999997"/>
    <n v="425847.00738999998"/>
    <n v="286204877.29896003"/>
    <n v="243390493.02682006"/>
    <n v="276418493.85822004"/>
    <n v="235015541.95325008"/>
    <n v="4818507.2636000002"/>
    <n v="4586964.6174599994"/>
    <n v="1341929.3995900003"/>
    <n v="817607.87110999995"/>
    <n v="42261.30646"/>
    <n v="31441.064100000003"/>
    <n v="0.64848612486379231"/>
    <n v="0.49949017663639744"/>
    <n v="8335.9133599999986"/>
    <n v="36.383196375821299"/>
    <n v="73.938440733192607"/>
    <n v="72.871063133006359"/>
    <n v="6.5413523723021658"/>
    <n v="5.3802039869725347"/>
    <n v="1.0917826182731353E-2"/>
    <n v="1.1304363392569284E-2"/>
    <n v="9.4134480706587458E-3"/>
    <n v="9.7489031914993977E-3"/>
    <m/>
    <m/>
    <m/>
    <n v="0"/>
    <m/>
    <n v="0"/>
    <m/>
    <n v="0"/>
    <m/>
    <n v="-113.44439271386457"/>
    <n v="-3.9158154520850594"/>
    <n v="39.722986314022947"/>
    <n v="-9.118129466228575E-2"/>
    <n v="-124.23482827780651"/>
    <n v="46.580707672913888"/>
    <n v="-3.5965584264681487"/>
    <n v="21.753241792988611"/>
    <s v="Resto"/>
    <n v="2024"/>
    <n v="1"/>
    <d v="2025-05-07T00:00:00"/>
    <x v="7"/>
    <x v="7"/>
  </r>
  <r>
    <n v="2025"/>
    <n v="3"/>
    <n v="105"/>
    <x v="18"/>
    <s v="Tecnicos"/>
    <n v="226"/>
    <s v="8f1f64db81c40ea10e1e9080c9ae60a7acb8925968c431ee16784dea9841c66f"/>
    <s v="5ee0b1f3d4f170289262539d5c2c0d24e2fb46189fbbd99a0a6b6a68b9dfe06a"/>
    <x v="32"/>
    <n v="622.95980000000009"/>
    <n v="0"/>
    <n v="15972.04098"/>
    <n v="17234.065909999998"/>
    <n v="6754.1630700000005"/>
    <n v="0"/>
    <n v="15248.011660000002"/>
    <n v="-2587.9726999999998"/>
    <n v="35327673.869999997"/>
    <n v="32941908.920000002"/>
    <n v="139.161"/>
    <n v="134.065"/>
    <n v="0"/>
    <n v="0"/>
    <n v="6173.3993399999999"/>
    <n v="0"/>
    <n v="1958.87112"/>
    <n v="0"/>
    <n v="0"/>
    <n v="0"/>
    <n v="0"/>
    <n v="0"/>
    <n v="0"/>
    <n v="0"/>
    <s v="Tecnicos"/>
    <s v="Daños Sin Autos"/>
    <s v="Diversos"/>
    <x v="7"/>
    <x v="2"/>
    <n v="593688.09351000004"/>
    <n v="0"/>
    <n v="286204877.29896003"/>
    <n v="243390493.02682006"/>
    <n v="276418493.85822004"/>
    <n v="235015541.95325008"/>
    <n v="4818507.2636000002"/>
    <n v="4586964.6174599994"/>
    <n v="1341929.3995900003"/>
    <n v="817607.87110999995"/>
    <n v="297203.41751999996"/>
    <n v="0"/>
    <n v="1.2928481081806541E-2"/>
    <m/>
    <m/>
    <m/>
    <n v="0.209607212863923"/>
    <m/>
    <n v="0.10493048568936932"/>
    <m/>
    <n v="2.1766218866678402E-4"/>
    <n v="2.2536835046917201E-4"/>
    <m/>
    <m/>
    <m/>
    <m/>
    <m/>
    <n v="0"/>
    <m/>
    <n v="0"/>
    <m/>
    <n v="0"/>
    <m/>
    <m/>
    <n v="1084.2052841932978"/>
    <m/>
    <n v="0.50331731848662087"/>
    <m/>
    <m/>
    <n v="315.15086811836807"/>
    <m/>
    <s v="Resto"/>
    <n v="2024"/>
    <n v="1"/>
    <d v="2025-05-07T00:00:00"/>
    <x v="7"/>
    <x v="32"/>
  </r>
  <r>
    <n v="2025"/>
    <n v="3"/>
    <n v="27"/>
    <x v="32"/>
    <s v="Tecnicos"/>
    <n v="21"/>
    <s v="6f4b6612125fb3a0daecd2799dfd6c9c299424fd920f9b308110a2c1fbd8f443"/>
    <s v="5ee0b1f3d4f170289262539d5c2c0d24e2fb46189fbbd99a0a6b6a68b9dfe06a"/>
    <x v="14"/>
    <n v="116410.23373000001"/>
    <n v="82512.18131"/>
    <n v="508614.24638999999"/>
    <n v="392113.71283000003"/>
    <n v="36808.273149999994"/>
    <n v="8006.642289999998"/>
    <n v="156105.20790000001"/>
    <n v="55990.420160000038"/>
    <n v="35327673.869999997"/>
    <n v="32941908.920000002"/>
    <n v="139.161"/>
    <n v="134.065"/>
    <n v="0"/>
    <n v="0"/>
    <n v="36759.155100000004"/>
    <n v="10647.777099999999"/>
    <n v="120959.5827"/>
    <n v="92301.176630000002"/>
    <n v="0"/>
    <n v="0"/>
    <n v="0"/>
    <n v="0"/>
    <n v="0"/>
    <n v="0"/>
    <s v="Tecnicos"/>
    <s v="Daños Sin Autos"/>
    <s v="Diversos"/>
    <x v="7"/>
    <x v="2"/>
    <n v="3901951.9240700002"/>
    <n v="3037839.4733099998"/>
    <n v="286204877.29896003"/>
    <n v="243390493.02682006"/>
    <n v="276418493.85822004"/>
    <n v="235015541.95325008"/>
    <n v="4818507.2636000002"/>
    <n v="4586964.6174599994"/>
    <n v="1341929.3995900003"/>
    <n v="817607.87110999995"/>
    <n v="173151.91767"/>
    <n v="134116.66112"/>
    <n v="2.4158982722592737"/>
    <n v="1.7988405883036998"/>
    <n v="33898.052420000007"/>
    <n v="41.082482467218149"/>
    <n v="67.230115205457551"/>
    <n v="61.522692722101667"/>
    <n v="2.9833846237801991"/>
    <n v="2.7161468548598307"/>
    <n v="4.0673742120893967E-2"/>
    <n v="4.2113764569496885E-2"/>
    <n v="3.3901152129597642E-2"/>
    <n v="3.5109244530905762E-2"/>
    <m/>
    <m/>
    <m/>
    <n v="0"/>
    <m/>
    <n v="0"/>
    <m/>
    <n v="0"/>
    <m/>
    <n v="359.72171375724099"/>
    <n v="31.619447853160832"/>
    <n v="9.703588201018313"/>
    <n v="2.7429366374450121"/>
    <n v="245.22844303342904"/>
    <n v="31.04879820208637"/>
    <n v="30.389617986008481"/>
    <n v="11.535906137668052"/>
    <s v="Medianas"/>
    <n v="2024"/>
    <n v="1"/>
    <d v="2025-05-07T00:00:00"/>
    <x v="7"/>
    <x v="14"/>
  </r>
  <r>
    <n v="2025"/>
    <n v="3"/>
    <n v="107"/>
    <x v="51"/>
    <s v="Tecnicos"/>
    <n v="70"/>
    <s v="ff5a1ae012afa5d4c889c50ad427aaf545d31a4fac04ffc1c4d03d403ba4250a"/>
    <s v="5ee0b1f3d4f170289262539d5c2c0d24e2fb46189fbbd99a0a6b6a68b9dfe06a"/>
    <x v="34"/>
    <n v="11083.48171"/>
    <n v="10191.04752"/>
    <n v="34555.618519999996"/>
    <n v="32990.122000000003"/>
    <n v="29749.395539999994"/>
    <n v="-2052.2778899999994"/>
    <n v="44335.597889999983"/>
    <n v="16651.495210000001"/>
    <n v="35327673.869999997"/>
    <n v="32941908.920000002"/>
    <n v="139.161"/>
    <n v="134.065"/>
    <n v="0"/>
    <n v="0"/>
    <n v="3868.4297299999998"/>
    <n v="-237.64034000000001"/>
    <n v="2514.70111"/>
    <n v="1978.4941899999999"/>
    <n v="0"/>
    <n v="0"/>
    <n v="0"/>
    <n v="0"/>
    <n v="0"/>
    <n v="0"/>
    <s v="Tecnicos"/>
    <s v="Daños Sin Autos"/>
    <s v="Diversos"/>
    <x v="7"/>
    <x v="2"/>
    <n v="346104.38500999997"/>
    <n v="551156.13301999995"/>
    <n v="286204877.29896003"/>
    <n v="243390493.02682006"/>
    <n v="276418493.85822004"/>
    <n v="235015541.95325008"/>
    <n v="4818507.2636000002"/>
    <n v="4586964.6174599994"/>
    <n v="1341929.3995900003"/>
    <n v="817607.87110999995"/>
    <n v="15155.427039999999"/>
    <n v="19098.987129999998"/>
    <n v="0.23001898936060367"/>
    <n v="0.22217410357185671"/>
    <n v="892.43418999999994"/>
    <n v="8.757040807125982"/>
    <n v="73.132097701682454"/>
    <n v="53.359099362878105"/>
    <n v="3.2023522931325377"/>
    <n v="1.849030956828742"/>
    <n v="3.8725691241182328E-3"/>
    <n v="4.0096744451856084E-3"/>
    <n v="4.1871181545603802E-3"/>
    <n v="4.3363291786154426E-3"/>
    <m/>
    <m/>
    <m/>
    <n v="0"/>
    <m/>
    <n v="0"/>
    <m/>
    <n v="0"/>
    <m/>
    <n v="-1549.5793033174471"/>
    <n v="268.41200552673621"/>
    <n v="-20.138046515555835"/>
    <n v="2.2169121228798869"/>
    <n v="-1727.8506124002345"/>
    <n v="27.101768744643117"/>
    <n v="153.83258529678702"/>
    <n v="-12.011171991361776"/>
    <s v="Resto"/>
    <n v="2024"/>
    <n v="1"/>
    <d v="2025-05-07T00:00:00"/>
    <x v="7"/>
    <x v="34"/>
  </r>
  <r>
    <n v="2025"/>
    <n v="3"/>
    <n v="43"/>
    <x v="26"/>
    <s v="Tecnicos"/>
    <n v="31"/>
    <s v="eb1e33e8a81b697b75855af6bfcdbcbf7cbbde9f94962ceaec1ed8af21f5a50f"/>
    <s v="5ee0b1f3d4f170289262539d5c2c0d24e2fb46189fbbd99a0a6b6a68b9dfe06a"/>
    <x v="24"/>
    <n v="213076.01058"/>
    <n v="185461.69422999999"/>
    <n v="941966.04824999999"/>
    <n v="757372.60185999994"/>
    <n v="15566.673290000001"/>
    <n v="39482.849450000002"/>
    <n v="143393.21226999996"/>
    <n v="332010.86913000001"/>
    <n v="35327673.869999997"/>
    <n v="32941908.920000002"/>
    <n v="139.161"/>
    <n v="134.065"/>
    <n v="0"/>
    <n v="0"/>
    <n v="15842.795619999999"/>
    <n v="6717.9816300000002"/>
    <n v="43742.024380000003"/>
    <n v="45490.20839"/>
    <n v="0"/>
    <n v="0"/>
    <n v="0"/>
    <n v="0"/>
    <n v="0"/>
    <n v="0"/>
    <s v="Tecnicos"/>
    <s v="Daños Sin Autos"/>
    <s v="Diversos"/>
    <x v="7"/>
    <x v="2"/>
    <n v="33699803.03413"/>
    <n v="29454782.112069998"/>
    <n v="286204877.29896003"/>
    <n v="243390493.02682006"/>
    <n v="276418493.85822004"/>
    <n v="235015541.95325008"/>
    <n v="4818507.2636000002"/>
    <n v="4586964.6174599994"/>
    <n v="1341929.3995900003"/>
    <n v="817607.87110999995"/>
    <n v="371592.60256999999"/>
    <n v="338143.3786"/>
    <n v="4.4220336075784346"/>
    <n v="4.0432335912086925"/>
    <n v="27614.316350000008"/>
    <n v="14.889498591420258"/>
    <n v="57.341295038256611"/>
    <n v="54.847057777046771"/>
    <n v="0.63227672388531164"/>
    <n v="0.62964884114352826"/>
    <n v="7.4448769912969698E-2"/>
    <n v="7.7084571153654594E-2"/>
    <n v="7.6199235197556919E-2"/>
    <n v="7.8914650788028534E-2"/>
    <m/>
    <m/>
    <m/>
    <n v="0"/>
    <m/>
    <n v="0"/>
    <m/>
    <n v="0"/>
    <m/>
    <n v="-60.573581930267693"/>
    <n v="7.3056902312123251"/>
    <n v="21.288951130272441"/>
    <n v="1.1600217786983493"/>
    <n v="135.82671838892776"/>
    <n v="-3.8429896715625911"/>
    <n v="36.218706940421669"/>
    <n v="14.767972862214448"/>
    <s v="Medianas"/>
    <n v="2024"/>
    <n v="1"/>
    <d v="2025-05-07T00:00:00"/>
    <x v="7"/>
    <x v="24"/>
  </r>
  <r>
    <n v="2025"/>
    <n v="3"/>
    <n v="126"/>
    <x v="17"/>
    <s v="Miscelaneos"/>
    <n v="239"/>
    <s v="79bf08685d3138f9b109c3546780f056bc954fd69377b84a2cf23622e464897b"/>
    <s v="5ee0b1f3d4f170289262539d5c2c0d24e2fb46189fbbd99a0a6b6a68b9dfe06a"/>
    <x v="45"/>
    <n v="10843.329750000001"/>
    <n v="11990.227269999999"/>
    <n v="37459.364830000006"/>
    <n v="40783.960180000009"/>
    <n v="1908.3635300000003"/>
    <n v="763.28652999999997"/>
    <n v="5870.1376600000003"/>
    <n v="6460.3170499999997"/>
    <n v="35327673.869999997"/>
    <n v="32941908.920000002"/>
    <n v="139.161"/>
    <n v="134.065"/>
    <n v="0"/>
    <n v="0"/>
    <n v="46.66516"/>
    <n v="76.510729999999995"/>
    <n v="444.04563000000002"/>
    <n v="393.47546"/>
    <n v="0"/>
    <n v="0"/>
    <n v="0"/>
    <n v="0"/>
    <n v="0"/>
    <n v="0"/>
    <s v="Miscelaneos"/>
    <s v="Daños Sin Autos"/>
    <s v="Diversos"/>
    <x v="8"/>
    <x v="2"/>
    <n v="240990.39916999999"/>
    <n v="211802.86790000001"/>
    <n v="286204877.29896003"/>
    <n v="243390493.02682006"/>
    <n v="276418493.85822004"/>
    <n v="235015541.95325008"/>
    <n v="4825169.1077200007"/>
    <n v="3560367.7610999988"/>
    <n v="802925.30443000002"/>
    <n v="944973.06990999996"/>
    <n v="61424.894130000001"/>
    <n v="56405.716540000001"/>
    <n v="0.22472434660686358"/>
    <n v="0.33676934728494284"/>
    <n v="-1146.8975199999986"/>
    <n v="-9.5652692327991122"/>
    <n v="17.652988912038033"/>
    <n v="21.257113649991759"/>
    <n v="4.4994861983488708"/>
    <n v="5.6610315945584979"/>
    <n v="3.7886600159763948E-3"/>
    <n v="3.9227945998293939E-3"/>
    <n v="4.9263334491371248E-3"/>
    <n v="5.1018869519638523E-3"/>
    <m/>
    <m/>
    <m/>
    <n v="0"/>
    <m/>
    <n v="0"/>
    <m/>
    <n v="0"/>
    <m/>
    <n v="150.01928568030678"/>
    <n v="17.599423553452297"/>
    <n v="6.3659054395888859"/>
    <n v="0.23767634666275159"/>
    <n v="-39.008345626816002"/>
    <n v="12.852178888106526"/>
    <n v="10.509091149033489"/>
    <n v="19.444854324587357"/>
    <s v="Resto"/>
    <n v="2024"/>
    <n v="1"/>
    <d v="2025-05-07T00:00:00"/>
    <x v="8"/>
    <x v="45"/>
  </r>
  <r>
    <n v="2025"/>
    <n v="3"/>
    <n v="74"/>
    <x v="6"/>
    <s v="Miscelaneos"/>
    <n v="46"/>
    <s v="25fc0e7096fc653718202dc30b0c580b8ab87eac11a700cba03a7c021bc35b0c"/>
    <s v="5ee0b1f3d4f170289262539d5c2c0d24e2fb46189fbbd99a0a6b6a68b9dfe06a"/>
    <x v="11"/>
    <n v="449380.34443"/>
    <n v="22372.272199999999"/>
    <n v="456966.05894000002"/>
    <n v="73403.432239999878"/>
    <n v="-11632.572789999998"/>
    <n v="73016.884839999999"/>
    <n v="115598.71287999999"/>
    <n v="222085.48167000001"/>
    <n v="35327673.869999997"/>
    <n v="32941908.920000002"/>
    <n v="139.161"/>
    <n v="134.065"/>
    <n v="0"/>
    <n v="0"/>
    <n v="-19070.210350000001"/>
    <n v="17408.23616"/>
    <n v="69215.621639999998"/>
    <n v="29257.5069"/>
    <n v="0"/>
    <n v="0"/>
    <n v="0"/>
    <n v="0"/>
    <n v="0"/>
    <n v="0"/>
    <s v="Miscelaneos"/>
    <s v="Daños Sin Autos"/>
    <s v="Diversos"/>
    <x v="8"/>
    <x v="2"/>
    <n v="8503254.3343199994"/>
    <n v="1149390.6832699999"/>
    <n v="286204877.29896003"/>
    <n v="243390493.02682006"/>
    <n v="276418493.85822004"/>
    <n v="235015541.95325008"/>
    <n v="4825169.1077200007"/>
    <n v="3560367.7610999988"/>
    <n v="802925.30443000002"/>
    <n v="944973.06990999996"/>
    <n v="886991.5729400001"/>
    <n v="44233.618969999996"/>
    <n v="9.3132558548262399"/>
    <n v="0.62836969945733756"/>
    <n v="427008.07222999999"/>
    <n v="1908.6486540692099"/>
    <n v="50.663428846397615"/>
    <n v="50.577530667733207"/>
    <n v="5.2848042262625876"/>
    <n v="1.946446280245739"/>
    <n v="0.15701351726462451"/>
    <n v="0.16257245966346057"/>
    <n v="9.1919252563142304E-3"/>
    <n v="9.5194862493180789E-3"/>
    <m/>
    <m/>
    <m/>
    <n v="0"/>
    <m/>
    <n v="0"/>
    <m/>
    <n v="0"/>
    <m/>
    <n v="-115.93134631187041"/>
    <n v="-2.5885806831971943"/>
    <n v="326.37223518136886"/>
    <n v="-1.4487739676180726"/>
    <n v="-209.5470567766011"/>
    <n v="136.57388811894972"/>
    <n v="-27.551887707065319"/>
    <n v="59.500066835838297"/>
    <s v="Grandes"/>
    <n v="2024"/>
    <n v="1"/>
    <d v="2025-05-07T00:00:00"/>
    <x v="8"/>
    <x v="11"/>
  </r>
  <r>
    <n v="2025"/>
    <n v="3"/>
    <n v="9"/>
    <x v="29"/>
    <s v="Miscelaneos"/>
    <n v="9"/>
    <s v="19581e27de7ced00ff1ce50b2047e7a567c76b1cbaebabe5ef03f7c3017bb5b7"/>
    <s v="5ee0b1f3d4f170289262539d5c2c0d24e2fb46189fbbd99a0a6b6a68b9dfe06a"/>
    <x v="26"/>
    <n v="24418.457280000002"/>
    <n v="19658.540690000002"/>
    <n v="294930.24307000008"/>
    <n v="87365.001690000005"/>
    <n v="17779.466130000001"/>
    <n v="6616.3166099999999"/>
    <n v="39873.510190000023"/>
    <n v="26203.968459999993"/>
    <n v="35327673.869999997"/>
    <n v="32941908.920000002"/>
    <n v="139.161"/>
    <n v="134.065"/>
    <n v="0"/>
    <n v="0"/>
    <n v="10503.715829999999"/>
    <n v="5405.1113600000008"/>
    <n v="26094.568429999999"/>
    <n v="13447.899820000001"/>
    <n v="0"/>
    <n v="0"/>
    <n v="0"/>
    <n v="0"/>
    <n v="0"/>
    <n v="0"/>
    <s v="Miscelaneos"/>
    <s v="Daños Sin Autos"/>
    <s v="Diversos"/>
    <x v="8"/>
    <x v="2"/>
    <n v="975839.53787999996"/>
    <n v="808178.50085000007"/>
    <n v="286204877.29896003"/>
    <n v="243390493.02682006"/>
    <n v="276418493.85822004"/>
    <n v="235015541.95325008"/>
    <n v="4825169.1077200007"/>
    <n v="3560367.7610999988"/>
    <n v="802925.30443000002"/>
    <n v="944973.06990999996"/>
    <n v="33342.10916"/>
    <n v="29433.894250000001"/>
    <n v="0.50606427950746513"/>
    <n v="0.55214916011727866"/>
    <n v="4759.9165900000007"/>
    <n v="24.212970154093362"/>
    <n v="73.236090622888483"/>
    <n v="66.788786162741616"/>
    <n v="2.5023025130800516"/>
    <n v="2.4324503397856008"/>
    <n v="8.5318103277790391E-3"/>
    <n v="8.83387248775209E-3"/>
    <n v="8.0769550385987165E-3"/>
    <n v="8.3647832507649771E-3"/>
    <m/>
    <m/>
    <m/>
    <n v="0"/>
    <m/>
    <n v="0"/>
    <m/>
    <n v="0"/>
    <m/>
    <n v="168.72151346457409"/>
    <n v="72.811586441057912"/>
    <n v="33.656194090569599"/>
    <n v="2.2143362566735538"/>
    <n v="94.329314058757845"/>
    <n v="94.041960300682831"/>
    <n v="40.252498745770595"/>
    <n v="40.192977582725632"/>
    <s v="Resto"/>
    <n v="2024"/>
    <n v="1"/>
    <d v="2025-05-07T00:00:00"/>
    <x v="8"/>
    <x v="26"/>
  </r>
  <r>
    <n v="2025"/>
    <n v="3"/>
    <n v="94"/>
    <x v="5"/>
    <s v="Miscelaneos"/>
    <n v="7"/>
    <s v="7902699be42c8a8e46fbbb4501726517e86b22c56a189f7625a6da49081b2451"/>
    <s v="5ee0b1f3d4f170289262539d5c2c0d24e2fb46189fbbd99a0a6b6a68b9dfe06a"/>
    <x v="12"/>
    <n v="68019.288459999996"/>
    <n v="79234.570560000007"/>
    <n v="200206.88990999997"/>
    <n v="227524.29370000004"/>
    <n v="13247.643110000001"/>
    <n v="38699.589300000021"/>
    <n v="197886.25925000003"/>
    <n v="190860.30455999993"/>
    <n v="35327673.869999997"/>
    <n v="32941908.920000002"/>
    <n v="139.161"/>
    <n v="134.065"/>
    <n v="0"/>
    <n v="0"/>
    <n v="12732.190199999999"/>
    <n v="18396.60512"/>
    <n v="46093.846799999999"/>
    <n v="35843.419369999996"/>
    <n v="0"/>
    <n v="0"/>
    <n v="0"/>
    <n v="0"/>
    <n v="0"/>
    <n v="0"/>
    <s v="Miscelaneos"/>
    <s v="Daños Sin Autos"/>
    <s v="Diversos"/>
    <x v="8"/>
    <x v="2"/>
    <n v="2139089.51168"/>
    <n v="2040660.5806099998"/>
    <n v="286204877.29896003"/>
    <n v="243390493.02682006"/>
    <n v="276418493.85822004"/>
    <n v="235015541.95325008"/>
    <n v="4825169.1077200007"/>
    <n v="3560367.7610999988"/>
    <n v="802925.30443000002"/>
    <n v="944973.06990999996"/>
    <n v="131984.62839"/>
    <n v="154573.48426"/>
    <n v="1.4096767790205103"/>
    <n v="2.2254602860329231"/>
    <n v="-11215.282100000011"/>
    <n v="-14.154531312196983"/>
    <n v="51.535765406718816"/>
    <n v="51.260131023975411"/>
    <n v="3.1798243172432255"/>
    <n v="3.8827902745254677"/>
    <n v="2.3765943159993506E-2"/>
    <n v="2.4607358035489583E-2"/>
    <n v="3.2554505138895823E-2"/>
    <n v="3.3714608787771813E-2"/>
    <m/>
    <m/>
    <m/>
    <n v="0"/>
    <m/>
    <n v="0"/>
    <m/>
    <n v="0"/>
    <m/>
    <n v="-65.768000773072828"/>
    <n v="19.476303574963922"/>
    <n v="48.84179850598791"/>
    <n v="1.6499222327293019"/>
    <n v="-30.790544685018496"/>
    <n v="28.597794546854381"/>
    <n v="27.622320730236815"/>
    <n v="51.324916660706421"/>
    <s v="Medianas"/>
    <n v="2024"/>
    <n v="1"/>
    <d v="2025-05-07T00:00:00"/>
    <x v="8"/>
    <x v="12"/>
  </r>
  <r>
    <n v="2025"/>
    <n v="3"/>
    <n v="150.1"/>
    <x v="70"/>
    <s v="Miscelaneos"/>
    <n v="150.1"/>
    <m/>
    <m/>
    <x v="77"/>
    <n v="373778.22481000004"/>
    <n v="360428.11431999994"/>
    <n v="1809973.6832099999"/>
    <n v="1492176.4836300001"/>
    <n v="318140.42151999997"/>
    <n v="145589.78025999997"/>
    <n v="710063.84264000005"/>
    <n v="560077.17466000002"/>
    <n v="0"/>
    <n v="0"/>
    <n v="0"/>
    <n v="0"/>
    <n v="3640.66777"/>
    <n v="253.06099"/>
    <n v="288056.45858999999"/>
    <n v="125623.30469999999"/>
    <n v="310794.57584000006"/>
    <n v="292924.05893"/>
    <n v="0"/>
    <n v="0"/>
    <n v="0"/>
    <n v="0"/>
    <n v="0"/>
    <n v="0"/>
    <s v="Miscelaneos"/>
    <s v="Daños Sin Autos"/>
    <s v="Diversos"/>
    <x v="8"/>
    <x v="2"/>
    <n v="42680874.067749999"/>
    <n v="36365288.691679999"/>
    <n v="286204877.29896003"/>
    <n v="243390493.02682006"/>
    <n v="276418493.85822004"/>
    <n v="235015541.95325008"/>
    <n v="4825169.1077200007"/>
    <n v="3560367.7610999988"/>
    <n v="802925.30443000002"/>
    <n v="944973.06990999996"/>
    <n v="2227218.9254999999"/>
    <n v="1794958.5383400002"/>
    <n v="7.7464274612049504"/>
    <n v="10.1233394554905"/>
    <n v="13350.110490000108"/>
    <n v="3.7039592527866594"/>
    <n v="16.78228487242621"/>
    <n v="20.080024503146927"/>
    <n v="0.87575110157462732"/>
    <n v="0.99113227829939421"/>
    <n v="0.13059813247681443"/>
    <n v="0.13522185856410807"/>
    <n v="0.14808635696394398"/>
    <n v="0.15336352282254476"/>
    <m/>
    <m/>
    <m/>
    <n v="0"/>
    <m/>
    <n v="0"/>
    <m/>
    <n v="0"/>
    <m/>
    <n v="118.51837467702215"/>
    <n v="85.114755328970276"/>
    <n v="40.393569334810707"/>
    <n v="39.622667235011257"/>
    <n v="129.30176791472357"/>
    <n v="6.1007337448750087"/>
    <n v="92.683875775970463"/>
    <n v="42.885963399141673"/>
    <s v="Resto"/>
    <n v="2024"/>
    <n v="1"/>
    <d v="2025-05-07T00:00:00"/>
    <x v="8"/>
    <x v="77"/>
  </r>
  <r>
    <n v="2025"/>
    <n v="3"/>
    <n v="43"/>
    <x v="26"/>
    <s v="Miscelaneos"/>
    <n v="31"/>
    <s v="eb1e33e8a81b697b75855af6bfcdbcbf7cbbde9f94962ceaec1ed8af21f5a50f"/>
    <s v="5ee0b1f3d4f170289262539d5c2c0d24e2fb46189fbbd99a0a6b6a68b9dfe06a"/>
    <x v="0"/>
    <n v="158516.59199000002"/>
    <n v="152681.68437"/>
    <n v="614821.90772999998"/>
    <n v="441470.53763000004"/>
    <n v="41392.405480000001"/>
    <n v="22823.442880000002"/>
    <n v="124617.79358000001"/>
    <n v="112409.734"/>
    <n v="35327673.869999997"/>
    <n v="32941908.920000002"/>
    <n v="139.161"/>
    <n v="134.065"/>
    <n v="0"/>
    <n v="0"/>
    <n v="24896.222530000003"/>
    <n v="14800.755640000001"/>
    <n v="88436.985249999998"/>
    <n v="74829.330669999996"/>
    <n v="0"/>
    <n v="0"/>
    <n v="0"/>
    <n v="0"/>
    <n v="0"/>
    <n v="0"/>
    <s v="Miscelaneos"/>
    <s v="Daños Sin Autos"/>
    <s v="Diversos"/>
    <x v="8"/>
    <x v="2"/>
    <n v="33699803.03413"/>
    <n v="29454782.112069998"/>
    <n v="286204877.29896003"/>
    <n v="243390493.02682006"/>
    <n v="276418493.85822004"/>
    <n v="235015541.95325008"/>
    <n v="4825169.1077200007"/>
    <n v="3560367.7610999988"/>
    <n v="802925.30443000002"/>
    <n v="944973.06990999996"/>
    <n v="371592.60256999999"/>
    <n v="338143.3786"/>
    <n v="3.2852028281533663"/>
    <n v="4.2883683544766171"/>
    <n v="5834.9076200000127"/>
    <n v="3.8216159613880363"/>
    <n v="42.658704961743396"/>
    <n v="45.152942222953229"/>
    <n v="0.4703783931005765"/>
    <n v="0.51835957838382385"/>
    <n v="5.5385706031983131E-2"/>
    <n v="5.7346594208456246E-2"/>
    <n v="6.2731161957577136E-2"/>
    <n v="6.4966632887782316E-2"/>
    <m/>
    <m/>
    <m/>
    <n v="0"/>
    <m/>
    <n v="0"/>
    <m/>
    <n v="0"/>
    <m/>
    <n v="81.359165212851508"/>
    <n v="26.112348846492505"/>
    <n v="14.948382953839431"/>
    <n v="5.1552000231683621"/>
    <n v="68.209131584581726"/>
    <n v="18.184920883510557"/>
    <n v="28.151369542529725"/>
    <n v="19.779350566787588"/>
    <s v="Medianas"/>
    <n v="2024"/>
    <n v="1"/>
    <d v="2025-05-07T00:00:00"/>
    <x v="8"/>
    <x v="0"/>
  </r>
  <r>
    <n v="2025"/>
    <n v="3"/>
    <n v="81"/>
    <x v="24"/>
    <s v="Miscelaneos"/>
    <n v="53"/>
    <s v="2858dcd1057d3eae7f7d5f782167e24b61153c01551450a628cee722509f6529"/>
    <s v="5ee0b1f3d4f170289262539d5c2c0d24e2fb46189fbbd99a0a6b6a68b9dfe06a"/>
    <x v="31"/>
    <n v="11013.95543"/>
    <n v="8529.6264300000003"/>
    <n v="51298.570209999998"/>
    <n v="42413.974019999994"/>
    <n v="131.06930999999989"/>
    <n v="4335.31639"/>
    <n v="5194.2217900000005"/>
    <n v="30475.645529999998"/>
    <n v="35327673.869999997"/>
    <n v="32941908.920000002"/>
    <n v="139.161"/>
    <n v="134.065"/>
    <n v="0"/>
    <n v="0"/>
    <n v="129.32722000000001"/>
    <n v="4191.0524100000002"/>
    <n v="10976.73352"/>
    <n v="9237.4109100000005"/>
    <n v="0"/>
    <n v="0"/>
    <n v="0"/>
    <n v="0"/>
    <n v="0"/>
    <n v="0"/>
    <s v="Miscelaneos"/>
    <s v="Daños Sin Autos"/>
    <s v="Diversos"/>
    <x v="8"/>
    <x v="2"/>
    <n v="477689.46314999997"/>
    <n v="425847.00738999998"/>
    <n v="286204877.29896003"/>
    <n v="243390493.02682006"/>
    <n v="276418493.85822004"/>
    <n v="235015541.95325008"/>
    <n v="4825169.1077200007"/>
    <n v="3560367.7610999988"/>
    <n v="802925.30443000002"/>
    <n v="944973.06990999996"/>
    <n v="42261.30646"/>
    <n v="31441.064100000003"/>
    <n v="0.22826050619403757"/>
    <n v="0.23957149941624895"/>
    <n v="2484.3289999999997"/>
    <n v="29.125882831893257"/>
    <n v="26.061559266807389"/>
    <n v="27.12893686699363"/>
    <n v="2.3056726764227351"/>
    <n v="2.0029790704125769"/>
    <n v="3.8482766380305918E-3"/>
    <n v="3.9845219023764934E-3"/>
    <n v="3.504502712462187E-3"/>
    <n v="3.6293882349690458E-3"/>
    <m/>
    <m/>
    <m/>
    <n v="0"/>
    <m/>
    <n v="0"/>
    <m/>
    <n v="0"/>
    <m/>
    <n v="-96.976707160235662"/>
    <n v="1.1900294207019493"/>
    <n v="50.826568145493802"/>
    <n v="1.6323973011791743E-2"/>
    <n v="-96.914206567987065"/>
    <n v="18.829113773829075"/>
    <n v="1.1781940389129535"/>
    <n v="45.37042306370671"/>
    <s v="Resto"/>
    <n v="2024"/>
    <n v="1"/>
    <d v="2025-05-07T00:00:00"/>
    <x v="8"/>
    <x v="31"/>
  </r>
  <r>
    <n v="2025"/>
    <n v="3"/>
    <n v="13"/>
    <x v="37"/>
    <s v="Miscelaneos"/>
    <n v="13"/>
    <s v="3fdba35f04dc8c462986c992bcf875546257113072a909c162f7e470e581e278"/>
    <s v="5ee0b1f3d4f170289262539d5c2c0d24e2fb46189fbbd99a0a6b6a68b9dfe06a"/>
    <x v="32"/>
    <n v="3610.9326700000001"/>
    <n v="2742.0779900000002"/>
    <n v="14010.813120000001"/>
    <n v="13208.62131"/>
    <n v="1635.1110599999995"/>
    <n v="268.84967999999992"/>
    <n v="1834.7277500000002"/>
    <n v="1459.6128900000001"/>
    <n v="35327673.869999997"/>
    <n v="32941908.920000002"/>
    <n v="139.161"/>
    <n v="134.065"/>
    <n v="1627.0411799999999"/>
    <n v="252.99187000000001"/>
    <n v="1635.11106"/>
    <n v="267.30338"/>
    <n v="3274.3696800000002"/>
    <n v="2460.4659799999999"/>
    <n v="0"/>
    <n v="0"/>
    <n v="0"/>
    <n v="0"/>
    <n v="0"/>
    <n v="0"/>
    <s v="Miscelaneos"/>
    <s v="Daños Sin Autos"/>
    <s v="Diversos"/>
    <x v="8"/>
    <x v="2"/>
    <n v="380253.94800999999"/>
    <n v="509825.93995999999"/>
    <n v="286204877.29896003"/>
    <n v="243390493.02682006"/>
    <n v="276418493.85822004"/>
    <n v="235015541.95325008"/>
    <n v="4825169.1077200007"/>
    <n v="3560367.7610999988"/>
    <n v="802925.30443000002"/>
    <n v="944973.06990999996"/>
    <n v="4246.0028899999998"/>
    <n v="3640.1344900000004"/>
    <n v="7.4835359950860797E-2"/>
    <n v="7.7016706531260623E-2"/>
    <n v="868.85467999999992"/>
    <n v="31.685994459989807"/>
    <n v="85.043104386582286"/>
    <n v="75.329029669999912"/>
    <n v="0.94961082952517806"/>
    <n v="0.53784591466945342"/>
    <n v="1.2616600751454493E-3"/>
    <n v="1.3063281763817554E-3"/>
    <n v="1.1266167202750358E-3"/>
    <n v="1.1667645327667145E-3"/>
    <m/>
    <m/>
    <m/>
    <n v="0"/>
    <m/>
    <n v="0"/>
    <m/>
    <n v="0"/>
    <m/>
    <n v="508.18783939039838"/>
    <n v="45.282236181933555"/>
    <n v="9.8045964039119067"/>
    <n v="0.20364423078691879"/>
    <n v="511.70609215641048"/>
    <n v="33.079250297132745"/>
    <n v="49.936666283814354"/>
    <n v="10.863933180657105"/>
    <s v="Resto"/>
    <n v="2024"/>
    <n v="1"/>
    <d v="2025-05-07T00:00:00"/>
    <x v="8"/>
    <x v="32"/>
  </r>
  <r>
    <n v="2025"/>
    <n v="3"/>
    <n v="18"/>
    <x v="77"/>
    <s v="Miscelaneos"/>
    <n v="5"/>
    <s v="ef2d127de37b942baad06145e54b0c619a1f22327b2ebbcfbec78f5564afe39d"/>
    <s v="5ee0b1f3d4f170289262539d5c2c0d24e2fb46189fbbd99a0a6b6a68b9dfe06a"/>
    <x v="1"/>
    <n v="640899.40948999999"/>
    <n v="577746.92369000008"/>
    <n v="2710474.1629499998"/>
    <n v="2508606.4518399998"/>
    <n v="27145.428760000003"/>
    <n v="32538.067079999997"/>
    <n v="106363.83312000001"/>
    <n v="147862.60204999999"/>
    <n v="35327673.869999997"/>
    <n v="32941908.920000002"/>
    <n v="139.161"/>
    <n v="134.065"/>
    <n v="0"/>
    <n v="0"/>
    <n v="27145.428760000003"/>
    <n v="32648.39028"/>
    <n v="652029.13961000007"/>
    <n v="590080.86465999996"/>
    <n v="0"/>
    <n v="0"/>
    <n v="0"/>
    <n v="0"/>
    <n v="0"/>
    <n v="0"/>
    <s v="Miscelaneos"/>
    <s v="Daños Sin Autos"/>
    <s v="Diversos"/>
    <x v="8"/>
    <x v="2"/>
    <n v="5268679.1510399999"/>
    <n v="4323802.96117"/>
    <n v="286204877.29896003"/>
    <n v="243390493.02682006"/>
    <n v="276418493.85822004"/>
    <n v="235015541.95325008"/>
    <n v="4825169.1077200007"/>
    <n v="3560367.7610999988"/>
    <n v="802925.30443000002"/>
    <n v="944973.06990999996"/>
    <n v="647239.26665000001"/>
    <n v="583020.51947000006"/>
    <n v="13.282423790382742"/>
    <n v="16.227169844710126"/>
    <n v="63152.485799999908"/>
    <n v="10.930821647072154"/>
    <n v="99.020477049729379"/>
    <n v="99.095469952791021"/>
    <n v="12.164327929581573"/>
    <n v="13.362008603964334"/>
    <n v="0.22393028921744684"/>
    <n v="0.23185836828223538"/>
    <n v="0.23737448266984534"/>
    <n v="0.24583349632465035"/>
    <m/>
    <m/>
    <m/>
    <n v="0"/>
    <m/>
    <n v="0"/>
    <m/>
    <n v="0"/>
    <m/>
    <n v="-16.573321048055313"/>
    <n v="4.2355209504095441"/>
    <n v="5.6318892833185989"/>
    <n v="3.3808161992441694"/>
    <n v="-16.855230756571306"/>
    <n v="10.498268739098027"/>
    <n v="4.1632232535246159"/>
    <n v="5.5328671433553005"/>
    <s v="Grandes"/>
    <n v="2024"/>
    <n v="1"/>
    <d v="2025-05-07T00:00:00"/>
    <x v="8"/>
    <x v="1"/>
  </r>
  <r>
    <n v="2025"/>
    <n v="3"/>
    <n v="41"/>
    <x v="38"/>
    <s v="Miscelaneos"/>
    <n v="29"/>
    <s v="35135aaa6cc23891b40cb3f378c53a17a1127210ce60e125ccf03efcfdaec458"/>
    <s v="5ee0b1f3d4f170289262539d5c2c0d24e2fb46189fbbd99a0a6b6a68b9dfe06a"/>
    <x v="10"/>
    <n v="137159.68024000002"/>
    <n v="125599.21404000001"/>
    <n v="566708.85732000007"/>
    <n v="522636.86661999999"/>
    <n v="47024.073949999984"/>
    <n v="51608.54657999998"/>
    <n v="227444.63165999998"/>
    <n v="265896.45433000004"/>
    <n v="35327673.869999997"/>
    <n v="32941908.920000002"/>
    <n v="139.161"/>
    <n v="134.065"/>
    <n v="31035.328309999997"/>
    <n v="26750.796879999998"/>
    <n v="49096.652929999997"/>
    <n v="48142.139200000005"/>
    <n v="135296.87833000001"/>
    <n v="123699.68716"/>
    <n v="0"/>
    <n v="0"/>
    <n v="0"/>
    <n v="0"/>
    <n v="0"/>
    <n v="0"/>
    <s v="Miscelaneos"/>
    <s v="Daños Sin Autos"/>
    <s v="Diversos"/>
    <x v="8"/>
    <x v="2"/>
    <n v="7965231.1104300003"/>
    <n v="6566357.3494999995"/>
    <n v="286204877.29896003"/>
    <n v="243390493.02682006"/>
    <n v="276418493.85822004"/>
    <n v="235015541.95325008"/>
    <n v="4825169.1077200007"/>
    <n v="3560367.7610999988"/>
    <n v="802925.30443000002"/>
    <n v="944973.06990999996"/>
    <n v="303422.30447999999"/>
    <n v="255354.42416999998"/>
    <n v="2.8425880456822168"/>
    <n v="3.5277033853714967"/>
    <n v="11560.46620000001"/>
    <n v="9.2042504313110562"/>
    <n v="45.20421808642643"/>
    <n v="49.18622986394135"/>
    <n v="1.7219799192065817"/>
    <n v="1.9127684857048459"/>
    <n v="4.7923599882166788E-2"/>
    <n v="4.9620297949511172E-2"/>
    <n v="5.1603993433777952E-2"/>
    <n v="5.344293955885885E-2"/>
    <m/>
    <m/>
    <m/>
    <n v="0"/>
    <m/>
    <n v="0"/>
    <m/>
    <n v="0"/>
    <m/>
    <n v="-8.8831655487400027"/>
    <n v="34.28418166892628"/>
    <n v="41.08986427539589"/>
    <n v="5.8565938438548235"/>
    <n v="1.982699036356883"/>
    <n v="9.375279304465467"/>
    <n v="36.288089966310451"/>
    <n v="38.918561805035374"/>
    <s v="Medianas"/>
    <n v="2024"/>
    <n v="1"/>
    <d v="2025-05-07T00:00:00"/>
    <x v="8"/>
    <x v="10"/>
  </r>
  <r>
    <n v="2025"/>
    <n v="3"/>
    <n v="10"/>
    <x v="62"/>
    <s v="Miscelaneos"/>
    <n v="10"/>
    <s v="4a44dc15364204a80fe80e9039455cc1608281820fe2b24f1e5233ade6af1dd5"/>
    <s v="5ee0b1f3d4f170289262539d5c2c0d24e2fb46189fbbd99a0a6b6a68b9dfe06a"/>
    <x v="9"/>
    <n v="32396.293180000001"/>
    <n v="28317.743030000001"/>
    <n v="96404.527139999991"/>
    <n v="163273.76128000001"/>
    <n v="17923.5566"/>
    <n v="22708.403690000003"/>
    <n v="67192.813630000004"/>
    <n v="113460.06289000002"/>
    <n v="35327673.869999997"/>
    <n v="32941908.920000002"/>
    <n v="139.161"/>
    <n v="134.065"/>
    <n v="0"/>
    <n v="0"/>
    <n v="16773.284470000002"/>
    <n v="21561.389300000003"/>
    <n v="31197.57847"/>
    <n v="40079.000959999998"/>
    <n v="0"/>
    <n v="0"/>
    <n v="0"/>
    <n v="0"/>
    <n v="0"/>
    <n v="0"/>
    <s v="Miscelaneos"/>
    <s v="Daños Sin Autos"/>
    <s v="Diversos"/>
    <x v="8"/>
    <x v="2"/>
    <n v="1657972.1827799999"/>
    <n v="1600535.0540100001"/>
    <n v="286204877.29896003"/>
    <n v="243390493.02682006"/>
    <n v="276418493.85822004"/>
    <n v="235015541.95325008"/>
    <n v="4825169.1077200007"/>
    <n v="3560367.7610999988"/>
    <n v="802925.30443000002"/>
    <n v="944973.06990999996"/>
    <n v="152477.94199000002"/>
    <n v="167882.42457"/>
    <n v="0.6714022339272574"/>
    <n v="0.79536005632325613"/>
    <n v="4078.5501499999991"/>
    <n v="14.402807969827114"/>
    <n v="21.246544094964666"/>
    <n v="16.867604278727029"/>
    <n v="1.953970851650817"/>
    <n v="1.7692672809041192"/>
    <n v="1.1319266633656951E-2"/>
    <n v="1.1720016532836126E-2"/>
    <n v="1.163469561930653E-2"/>
    <n v="1.2049306524431071E-2"/>
    <m/>
    <m/>
    <m/>
    <n v="0"/>
    <m/>
    <n v="0"/>
    <m/>
    <n v="0"/>
    <m/>
    <n v="-21.070820984687199"/>
    <n v="55.32594886832667"/>
    <n v="80.191432155954573"/>
    <n v="2.2322819446727995"/>
    <n v="-22.206847450224366"/>
    <n v="-22.159790107702314"/>
    <n v="53.764699994678786"/>
    <n v="53.797222444538704"/>
    <s v="Resto"/>
    <n v="2024"/>
    <n v="1"/>
    <d v="2025-05-07T00:00:00"/>
    <x v="8"/>
    <x v="9"/>
  </r>
  <r>
    <n v="2025"/>
    <n v="3"/>
    <n v="50"/>
    <x v="15"/>
    <s v="Miscelaneos"/>
    <n v="38"/>
    <s v="aea92132c4cbeb263e6ac2bf6c183b5d81737f179f21efdc5863739672f0f470"/>
    <s v="5ee0b1f3d4f170289262539d5c2c0d24e2fb46189fbbd99a0a6b6a68b9dfe06a"/>
    <x v="18"/>
    <n v="0"/>
    <n v="0"/>
    <n v="0"/>
    <n v="-4452.1760099999992"/>
    <n v="7.7476000000000003"/>
    <n v="-278.65625"/>
    <n v="31.545660000000002"/>
    <n v="-349.43643000000009"/>
    <n v="35327673.869999997"/>
    <n v="32941908.920000002"/>
    <n v="139.161"/>
    <n v="134.065"/>
    <n v="0"/>
    <n v="0"/>
    <n v="7.7476000000000003"/>
    <n v="7.0602499999999999"/>
    <n v="0"/>
    <n v="0"/>
    <n v="0"/>
    <n v="0"/>
    <n v="0"/>
    <n v="0"/>
    <n v="0"/>
    <n v="0"/>
    <s v="Miscelaneos"/>
    <s v="Daños Sin Autos"/>
    <s v="Diversos"/>
    <x v="8"/>
    <x v="2"/>
    <n v="13959565.0382"/>
    <n v="12741554.66168"/>
    <n v="286204877.29896003"/>
    <n v="243390493.02682006"/>
    <n v="276418493.85822004"/>
    <n v="235015541.95325008"/>
    <n v="4825169.1077200007"/>
    <n v="3560367.7610999988"/>
    <n v="802925.30443000002"/>
    <n v="944973.06990999996"/>
    <n v="0"/>
    <n v="0"/>
    <m/>
    <m/>
    <m/>
    <m/>
    <m/>
    <m/>
    <m/>
    <m/>
    <m/>
    <m/>
    <m/>
    <m/>
    <m/>
    <m/>
    <m/>
    <n v="0"/>
    <m/>
    <n v="0"/>
    <m/>
    <n v="0"/>
    <m/>
    <n v="-102.7803431647415"/>
    <m/>
    <m/>
    <n v="9.6492163807193165E-4"/>
    <n v="9.7354909528699416"/>
    <m/>
    <m/>
    <m/>
    <s v="Resto"/>
    <n v="2024"/>
    <n v="1"/>
    <d v="2025-05-07T00:00:00"/>
    <x v="8"/>
    <x v="18"/>
  </r>
  <r>
    <n v="2025"/>
    <n v="3"/>
    <n v="12"/>
    <x v="0"/>
    <s v="Miscelaneos"/>
    <n v="12"/>
    <s v="6b51d431df5d7f141cbececcf79edf3dd861c3b4069f0b11661a3eefacbba918"/>
    <s v="5ee0b1f3d4f170289262539d5c2c0d24e2fb46189fbbd99a0a6b6a68b9dfe06a"/>
    <x v="7"/>
    <n v="32414.2418"/>
    <n v="60185.071380000001"/>
    <n v="186789.34990999999"/>
    <n v="167474.52365000002"/>
    <n v="217404.12799000001"/>
    <n v="10902.527880000001"/>
    <n v="312418.02006000007"/>
    <n v="52828.894540000008"/>
    <n v="35327673.869999997"/>
    <n v="32941908.920000002"/>
    <n v="139.161"/>
    <n v="134.065"/>
    <n v="2013.6265900000001"/>
    <n v="6.9120000000000001E-2"/>
    <n v="210484.92888999998"/>
    <n v="9499.9592100000009"/>
    <n v="22124.27909"/>
    <n v="20928.2009"/>
    <n v="0"/>
    <n v="0"/>
    <n v="0"/>
    <n v="0"/>
    <n v="0"/>
    <n v="0"/>
    <s v="Miscelaneos"/>
    <s v="Daños Sin Autos"/>
    <s v="Diversos"/>
    <x v="8"/>
    <x v="2"/>
    <n v="2698569.0604299996"/>
    <n v="1911910.06005"/>
    <n v="286204877.29896003"/>
    <n v="243390493.02682006"/>
    <n v="276418493.85822004"/>
    <n v="235015541.95325008"/>
    <n v="4825169.1077200007"/>
    <n v="3560367.7610999988"/>
    <n v="802925.30443000002"/>
    <n v="944973.06990999996"/>
    <n v="58177.545109999999"/>
    <n v="79366.751969999998"/>
    <n v="0.67177421301440032"/>
    <n v="1.690417266372658"/>
    <n v="-27770.829580000001"/>
    <n v="-46.142388707423677"/>
    <n v="55.716070072589559"/>
    <n v="75.831591801500807"/>
    <n v="1.2011640641442394"/>
    <n v="3.1479028557664503"/>
    <n v="1.1325537882480308E-2"/>
    <n v="1.1726509810384048E-2"/>
    <n v="2.4727782351534985E-2"/>
    <n v="2.5608974997905536E-2"/>
    <m/>
    <m/>
    <m/>
    <n v="0"/>
    <m/>
    <n v="0"/>
    <m/>
    <n v="0"/>
    <m/>
    <n v="1894.0708281866825"/>
    <n v="670.70557852752245"/>
    <n v="18.11500365458236"/>
    <n v="27.076507215616534"/>
    <n v="2115.6403436810119"/>
    <n v="5.7151505555358195"/>
    <n v="951.3753105073489"/>
    <n v="45.393100225829734"/>
    <s v="Resto"/>
    <n v="2024"/>
    <n v="1"/>
    <d v="2025-05-07T00:00:00"/>
    <x v="8"/>
    <x v="7"/>
  </r>
  <r>
    <n v="2025"/>
    <n v="3"/>
    <n v="103"/>
    <x v="61"/>
    <s v="Miscelaneos"/>
    <n v="205"/>
    <s v="f8809aff4d69bece79dabe35be0c708b890d7eafb841f121330667b77d2e2590"/>
    <s v="5ee0b1f3d4f170289262539d5c2c0d24e2fb46189fbbd99a0a6b6a68b9dfe06a"/>
    <x v="8"/>
    <n v="151741.08628999998"/>
    <n v="155633.13105000003"/>
    <n v="256900.27974999993"/>
    <n v="162979.85992000002"/>
    <n v="-3835.2351000000003"/>
    <n v="-1414.8601200000003"/>
    <n v="-34466.985800000002"/>
    <n v="77089.458070000022"/>
    <n v="35327673.869999997"/>
    <n v="32941908.920000002"/>
    <n v="139.161"/>
    <n v="134.065"/>
    <n v="2471.9955599999998"/>
    <n v="758.98211000000003"/>
    <n v="-8902.21155"/>
    <n v="-1699.7591299999999"/>
    <n v="9715.1695099999997"/>
    <n v="7235.29313"/>
    <n v="0"/>
    <n v="0"/>
    <n v="0"/>
    <n v="0"/>
    <n v="0"/>
    <n v="0"/>
    <s v="Miscelaneos"/>
    <s v="Daños Sin Autos"/>
    <s v="Diversos"/>
    <x v="8"/>
    <x v="2"/>
    <n v="1404442.7234499999"/>
    <n v="1311840.66753"/>
    <n v="286204877.29896003"/>
    <n v="243390493.02682006"/>
    <n v="276418493.85822004"/>
    <n v="235015541.95325008"/>
    <n v="4825169.1077200007"/>
    <n v="3560367.7610999988"/>
    <n v="802925.30443000002"/>
    <n v="944973.06990999996"/>
    <n v="308729.89955000003"/>
    <n v="317417.88906000002"/>
    <n v="3.1447827610274368"/>
    <n v="4.3712655965044505"/>
    <n v="-3892.044760000048"/>
    <n v="-2.5007816354665868"/>
    <n v="49.150110342786832"/>
    <n v="49.030989246035034"/>
    <n v="10.804362738072328"/>
    <n v="11.863722089286496"/>
    <n v="5.3018343964661485E-2"/>
    <n v="5.4895417514224165E-2"/>
    <n v="6.3943800398502115E-2"/>
    <n v="6.6222484588257136E-2"/>
    <m/>
    <m/>
    <m/>
    <n v="0"/>
    <m/>
    <n v="0"/>
    <m/>
    <n v="0"/>
    <m/>
    <n v="171.0681462984482"/>
    <n v="-2.5274862555486726"/>
    <n v="-0.90909956668895275"/>
    <n v="-0.47765776951352279"/>
    <n v="423.73370984628866"/>
    <n v="34.274718873760392"/>
    <n v="-91.63207642272009"/>
    <n v="-23.492609068625253"/>
    <s v="Medianas"/>
    <n v="2024"/>
    <n v="1"/>
    <d v="2025-05-07T00:00:00"/>
    <x v="8"/>
    <x v="8"/>
  </r>
  <r>
    <n v="2025"/>
    <n v="3"/>
    <n v="79"/>
    <x v="11"/>
    <s v="Miscelaneos"/>
    <n v="51"/>
    <s v="031b4af5197ec30a926f48cf40e11a7dbc470048a21e4003b7a3c07c5dab1baa"/>
    <s v="5ee0b1f3d4f170289262539d5c2c0d24e2fb46189fbbd99a0a6b6a68b9dfe06a"/>
    <x v="13"/>
    <n v="838693.26007000008"/>
    <n v="718082.14728999999"/>
    <n v="3021856.2661600001"/>
    <n v="2512334.5964900004"/>
    <n v="58404.025970000002"/>
    <n v="66994.77595000001"/>
    <n v="290468.49242000002"/>
    <n v="339871.52983999992"/>
    <n v="35327673.869999997"/>
    <n v="32941908.920000002"/>
    <n v="139.161"/>
    <n v="134.065"/>
    <n v="0"/>
    <n v="0"/>
    <n v="76140.087670000008"/>
    <n v="66990.095950000003"/>
    <n v="811718.30874000001"/>
    <n v="745309.25179999997"/>
    <n v="0"/>
    <n v="0"/>
    <n v="0"/>
    <n v="0"/>
    <n v="0"/>
    <n v="0"/>
    <s v="Miscelaneos"/>
    <s v="Daños Sin Autos"/>
    <s v="Diversos"/>
    <x v="8"/>
    <x v="2"/>
    <n v="25064503.866439998"/>
    <n v="22979281.170580003"/>
    <n v="286204877.29896003"/>
    <n v="243390493.02682006"/>
    <n v="276418493.85822004"/>
    <n v="235015541.95325008"/>
    <n v="4825169.1077200007"/>
    <n v="3560367.7610999988"/>
    <n v="802925.30443000002"/>
    <n v="944973.06990999996"/>
    <n v="859352.24887000001"/>
    <n v="738299.96514999995"/>
    <n v="17.38163453645879"/>
    <n v="20.168763326520626"/>
    <n v="120611.11278000008"/>
    <n v="16.796283438486714"/>
    <n v="97.595981295543794"/>
    <n v="97.261571337621248"/>
    <n v="3.3461394829081956"/>
    <n v="3.1249112709815692"/>
    <n v="0.2930394715789309"/>
    <n v="0.30341430790813179"/>
    <n v="0.29503294823059173"/>
    <n v="0.30554666356186894"/>
    <m/>
    <m/>
    <m/>
    <n v="0"/>
    <m/>
    <n v="0"/>
    <m/>
    <n v="0"/>
    <m/>
    <n v="-12.823014717463209"/>
    <n v="6.963693253612818"/>
    <n v="9.3296813188900991"/>
    <n v="7.2739052621415707"/>
    <n v="13.658723114577075"/>
    <n v="8.9102686944533716"/>
    <n v="9.3801121460706511"/>
    <n v="8.9882281466668914"/>
    <s v="Grandes"/>
    <n v="2024"/>
    <n v="1"/>
    <d v="2025-05-07T00:00:00"/>
    <x v="8"/>
    <x v="13"/>
  </r>
  <r>
    <n v="2025"/>
    <n v="3"/>
    <n v="48"/>
    <x v="4"/>
    <s v="Miscelaneos"/>
    <n v="36"/>
    <s v="76a50887d8f1c2e9301755428990ad81479ee21c25b43215cf524541e0503269"/>
    <s v="5ee0b1f3d4f170289262539d5c2c0d24e2fb46189fbbd99a0a6b6a68b9dfe06a"/>
    <x v="19"/>
    <n v="458680.92564999999"/>
    <n v="430880.74851"/>
    <n v="1086860.9663800001"/>
    <n v="1114888.22181"/>
    <n v="88933.71504999997"/>
    <n v="8217.1161600000032"/>
    <n v="187085.32780999999"/>
    <n v="411123.54188999999"/>
    <n v="35327673.869999997"/>
    <n v="32941908.920000002"/>
    <n v="139.161"/>
    <n v="134.065"/>
    <n v="0"/>
    <n v="0"/>
    <n v="78276.665999999997"/>
    <n v="14208.79327"/>
    <n v="283179.64517000003"/>
    <n v="247463.75761"/>
    <n v="0"/>
    <n v="0"/>
    <n v="0"/>
    <n v="0"/>
    <n v="0"/>
    <n v="0"/>
    <s v="Miscelaneos"/>
    <s v="Daños Sin Autos"/>
    <s v="Diversos"/>
    <x v="8"/>
    <x v="2"/>
    <n v="18106734.740540002"/>
    <n v="16982442.389800001"/>
    <n v="286204877.29896003"/>
    <n v="243390493.02682006"/>
    <n v="276418493.85822004"/>
    <n v="235015541.95325008"/>
    <n v="4825169.1077200007"/>
    <n v="3560367.7610999988"/>
    <n v="802925.30443000002"/>
    <n v="944973.06990999996"/>
    <n v="808659.98691999994"/>
    <n v="719732.57990999997"/>
    <n v="9.5060072592302767"/>
    <n v="12.10214161631653"/>
    <n v="27800.177139999985"/>
    <n v="6.451942268512556"/>
    <n v="56.721110611273126"/>
    <n v="59.866783932982457"/>
    <n v="2.5332061921857072"/>
    <n v="2.5372130734787341"/>
    <n v="0.16026314085866444"/>
    <n v="0.16593713367285243"/>
    <n v="0.17703269472506461"/>
    <n v="0.18334138454371326"/>
    <m/>
    <m/>
    <m/>
    <n v="0"/>
    <m/>
    <n v="0"/>
    <m/>
    <n v="0"/>
    <m/>
    <n v="982.29837960572206"/>
    <n v="19.389015343066944"/>
    <n v="1.9070511245663828"/>
    <n v="11.076212763419429"/>
    <n v="450.90298319190055"/>
    <n v="14.432775087933415"/>
    <n v="27.642052433891745"/>
    <n v="5.7417673631194477"/>
    <s v="Grandes"/>
    <n v="2024"/>
    <n v="1"/>
    <d v="2025-05-07T00:00:00"/>
    <x v="8"/>
    <x v="19"/>
  </r>
  <r>
    <n v="2025"/>
    <n v="3"/>
    <n v="107"/>
    <x v="51"/>
    <s v="Miscelaneos"/>
    <n v="70"/>
    <s v="ff5a1ae012afa5d4c889c50ad427aaf545d31a4fac04ffc1c4d03d403ba4250a"/>
    <s v="5ee0b1f3d4f170289262539d5c2c0d24e2fb46189fbbd99a0a6b6a68b9dfe06a"/>
    <x v="39"/>
    <n v="4071.94533"/>
    <n v="8907.9396099999994"/>
    <n v="16488.636920000001"/>
    <n v="20447.864700000002"/>
    <n v="1209.5210100000004"/>
    <n v="1049.2800200000001"/>
    <n v="40.810770000000154"/>
    <n v="3424.9521700000005"/>
    <n v="35327673.869999997"/>
    <n v="32941908.920000002"/>
    <n v="139.161"/>
    <n v="134.065"/>
    <n v="0"/>
    <n v="0"/>
    <n v="416.50036999999998"/>
    <n v="341.84071"/>
    <n v="1137.42821"/>
    <n v="1570.14957"/>
    <n v="0"/>
    <n v="0"/>
    <n v="0"/>
    <n v="0"/>
    <n v="0"/>
    <n v="0"/>
    <s v="Miscelaneos"/>
    <s v="Daños Sin Autos"/>
    <s v="Diversos"/>
    <x v="8"/>
    <x v="2"/>
    <n v="346104.38500999997"/>
    <n v="551156.13301999995"/>
    <n v="286204877.29896003"/>
    <n v="243390493.02682006"/>
    <n v="276418493.85822004"/>
    <n v="235015541.95325008"/>
    <n v="4825169.1077200007"/>
    <n v="3560367.7610999988"/>
    <n v="802925.30443000002"/>
    <n v="944973.06990999996"/>
    <n v="15155.427039999999"/>
    <n v="19098.987129999998"/>
    <n v="8.4389691616924167E-2"/>
    <n v="0.25019717646381096"/>
    <n v="-4835.994279999999"/>
    <n v="-54.288584024201761"/>
    <n v="26.86790229831756"/>
    <n v="46.640900637121909"/>
    <n v="1.1765078705611747"/>
    <n v="1.6162279753996232"/>
    <n v="1.4227379241153121E-3"/>
    <n v="1.4731088622777075E-3"/>
    <n v="3.6599373702810986E-3"/>
    <n v="3.7903619207328809E-3"/>
    <m/>
    <m/>
    <m/>
    <n v="0"/>
    <m/>
    <n v="0"/>
    <m/>
    <n v="0"/>
    <m/>
    <n v="15.271518274025663"/>
    <n v="29.703763483484696"/>
    <n v="11.779155067711558"/>
    <n v="0.15063929400738518"/>
    <n v="21.840482369697845"/>
    <n v="-27.559244562924022"/>
    <n v="36.617728164136174"/>
    <n v="21.771219540568993"/>
    <s v="Resto"/>
    <n v="2024"/>
    <n v="1"/>
    <d v="2025-05-07T00:00:00"/>
    <x v="8"/>
    <x v="39"/>
  </r>
  <r>
    <n v="2025"/>
    <n v="3"/>
    <n v="8"/>
    <x v="23"/>
    <s v="Miscelaneos"/>
    <n v="8"/>
    <s v="2c624232cdd221771294dfbb310aca000a0df6ac8b66b696d90ef06fdefb64a3"/>
    <s v="5ee0b1f3d4f170289262539d5c2c0d24e2fb46189fbbd99a0a6b6a68b9dfe06a"/>
    <x v="33"/>
    <n v="24317.920579999998"/>
    <n v="10761.887050000001"/>
    <n v="59589.917499999989"/>
    <n v="37710.733380000005"/>
    <n v="4321.3336999999992"/>
    <n v="3083.5453799999991"/>
    <n v="14128.375030000003"/>
    <n v="18207.889040000002"/>
    <n v="35327673.869999997"/>
    <n v="32941908.920000002"/>
    <n v="139.161"/>
    <n v="134.065"/>
    <n v="0"/>
    <n v="0"/>
    <n v="2961.8783699999999"/>
    <n v="2159.1055899999997"/>
    <n v="13016.66792"/>
    <n v="5570.7815300000002"/>
    <n v="0"/>
    <n v="0"/>
    <n v="0"/>
    <n v="0"/>
    <n v="0"/>
    <n v="0"/>
    <s v="Miscelaneos"/>
    <s v="Daños Sin Autos"/>
    <s v="Diversos"/>
    <x v="8"/>
    <x v="2"/>
    <n v="1201622.1432"/>
    <n v="689489.74687000003"/>
    <n v="286204877.29896003"/>
    <n v="243390493.02682006"/>
    <n v="276418493.85822004"/>
    <n v="235015541.95325008"/>
    <n v="4825169.1077200007"/>
    <n v="3560367.7610999988"/>
    <n v="802925.30443000002"/>
    <n v="944973.06990999996"/>
    <n v="99913.986049999992"/>
    <n v="26266.44656"/>
    <n v="0.50398069035741533"/>
    <n v="0.30226897253656304"/>
    <n v="13556.033529999997"/>
    <n v="125.96335073039069"/>
    <n v="24.338855390906506"/>
    <n v="40.97199453841921"/>
    <n v="2.0237576943480544"/>
    <n v="1.5608480182416844"/>
    <n v="8.4966827992236874E-3"/>
    <n v="8.7975012961589664E-3"/>
    <n v="4.4216546489406674E-3"/>
    <n v="4.5792235528579577E-3"/>
    <m/>
    <m/>
    <m/>
    <n v="0"/>
    <m/>
    <n v="0"/>
    <m/>
    <n v="0"/>
    <m/>
    <n v="40.141725431652333"/>
    <n v="17.770161251180465"/>
    <n v="28.65245997912605"/>
    <n v="0.53819871863021329"/>
    <n v="37.18080225988394"/>
    <n v="133.65963733996941"/>
    <n v="22.75450513298491"/>
    <n v="38.757678404236387"/>
    <s v="Resto"/>
    <n v="2024"/>
    <n v="1"/>
    <d v="2025-05-07T00:00:00"/>
    <x v="8"/>
    <x v="33"/>
  </r>
  <r>
    <n v="2025"/>
    <n v="3"/>
    <n v="39"/>
    <x v="20"/>
    <s v="Miscelaneos"/>
    <n v="27"/>
    <s v="670671cd97404156226e507973f2ab8330d3022ca96e0c93bdbdb320c41adcaf"/>
    <s v="5ee0b1f3d4f170289262539d5c2c0d24e2fb46189fbbd99a0a6b6a68b9dfe06a"/>
    <x v="4"/>
    <n v="198346.18825000001"/>
    <n v="141681.54983"/>
    <n v="741470.05862999998"/>
    <n v="555487.63222000003"/>
    <n v="-205.73511000000306"/>
    <n v="20487.973690000003"/>
    <n v="88719.377609999967"/>
    <n v="98156.244310000038"/>
    <n v="35327673.869999997"/>
    <n v="32941908.920000002"/>
    <n v="139.161"/>
    <n v="134.065"/>
    <n v="-19891.580010000001"/>
    <n v="-1252.4423000000002"/>
    <n v="-14384.47026"/>
    <n v="-1039.7464199999999"/>
    <n v="46227.798069999997"/>
    <n v="66342.861700000009"/>
    <n v="0"/>
    <n v="0"/>
    <n v="0"/>
    <n v="0"/>
    <n v="0"/>
    <n v="0"/>
    <s v="Miscelaneos"/>
    <s v="Daños Sin Autos"/>
    <s v="Diversos"/>
    <x v="8"/>
    <x v="2"/>
    <n v="9815016.0217700005"/>
    <n v="7956382.9574300004"/>
    <n v="286204877.29896003"/>
    <n v="243390493.02682006"/>
    <n v="276418493.85822004"/>
    <n v="235015541.95325008"/>
    <n v="4825169.1077200007"/>
    <n v="3560367.7610999988"/>
    <n v="802925.30443000002"/>
    <n v="944973.06990999996"/>
    <n v="363445.12436999998"/>
    <n v="301755.41194000002"/>
    <n v="4.1106577577282675"/>
    <n v="3.9794077279878124"/>
    <n v="56664.638420000003"/>
    <n v="39.994366583362776"/>
    <n v="54.573902619773918"/>
    <n v="46.952446989806255"/>
    <n v="2.020844263626898"/>
    <n v="1.780728134732277"/>
    <n v="6.930216917401244E-2"/>
    <n v="7.1755758987578924E-2"/>
    <n v="5.8211620375158868E-2"/>
    <n v="6.0286034128833772E-2"/>
    <m/>
    <m/>
    <m/>
    <n v="0"/>
    <m/>
    <n v="0"/>
    <m/>
    <n v="0"/>
    <m/>
    <n v="-101.00417500096859"/>
    <n v="-0.10372526531273185"/>
    <n v="14.460579881136951"/>
    <n v="-2.5623194195636328E-2"/>
    <n v="1283.4594650491799"/>
    <n v="-30.319861270018155"/>
    <n v="-31.116494534778521"/>
    <n v="-1.5672317915704257"/>
    <s v="Medianas"/>
    <n v="2024"/>
    <n v="1"/>
    <d v="2025-05-07T00:00:00"/>
    <x v="8"/>
    <x v="4"/>
  </r>
  <r>
    <n v="2025"/>
    <n v="3"/>
    <n v="27"/>
    <x v="32"/>
    <s v="Miscelaneos"/>
    <n v="21"/>
    <s v="6f4b6612125fb3a0daecd2799dfd6c9c299424fd920f9b308110a2c1fbd8f443"/>
    <s v="5ee0b1f3d4f170289262539d5c2c0d24e2fb46189fbbd99a0a6b6a68b9dfe06a"/>
    <x v="27"/>
    <n v="56741.683939999995"/>
    <n v="51604.479810000004"/>
    <n v="231398.72429999997"/>
    <n v="200369.40573"/>
    <n v="16217.386020000002"/>
    <n v="17996.226679999992"/>
    <n v="78557.013909999965"/>
    <n v="91000.374400000015"/>
    <n v="35327673.869999997"/>
    <n v="32941908.920000002"/>
    <n v="139.161"/>
    <n v="134.065"/>
    <n v="0"/>
    <n v="0"/>
    <n v="16217.38602"/>
    <n v="17996.22668"/>
    <n v="59541.804779999999"/>
    <n v="53555.400509999999"/>
    <n v="0"/>
    <n v="0"/>
    <n v="0"/>
    <n v="0"/>
    <n v="0"/>
    <n v="0"/>
    <s v="Miscelaneos"/>
    <s v="Daños Sin Autos"/>
    <s v="Diversos"/>
    <x v="8"/>
    <x v="2"/>
    <n v="3901951.9240700002"/>
    <n v="3037839.4733099998"/>
    <n v="286204877.29896003"/>
    <n v="243390493.02682006"/>
    <n v="276418493.85822004"/>
    <n v="235015541.95325008"/>
    <n v="4825169.1077200007"/>
    <n v="3560367.7610999988"/>
    <n v="802925.30443000002"/>
    <n v="944973.06990999996"/>
    <n v="173151.91767"/>
    <n v="134116.66112"/>
    <n v="1.175952234486797"/>
    <n v="1.4494143097750234"/>
    <n v="5137.204129999991"/>
    <n v="9.9549576876162948"/>
    <n v="32.769884794542456"/>
    <n v="38.477307277898333"/>
    <n v="1.4541871618145046"/>
    <n v="1.698723064973946"/>
    <n v="1.982554751529602E-2"/>
    <n v="2.0527455724110782E-2"/>
    <n v="2.1202339979776254E-2"/>
    <n v="2.1957900903534843E-2"/>
    <m/>
    <m/>
    <m/>
    <n v="0"/>
    <m/>
    <n v="0"/>
    <m/>
    <n v="0"/>
    <m/>
    <n v="-9.8845201920961365"/>
    <n v="28.58107989383722"/>
    <n v="34.873380656600773"/>
    <n v="2.0197876353533024"/>
    <n v="-9.8845201920961792"/>
    <n v="11.177965644906717"/>
    <n v="27.236974223272782"/>
    <n v="33.603010170075564"/>
    <s v="Resto"/>
    <n v="2024"/>
    <n v="1"/>
    <d v="2025-05-07T00:00:00"/>
    <x v="8"/>
    <x v="27"/>
  </r>
  <r>
    <n v="2025"/>
    <n v="3"/>
    <n v="61"/>
    <x v="46"/>
    <s v="Miscelane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94639.825810000009"/>
    <n v="73878.554049999992"/>
    <n v="160079.20006"/>
    <n v="96671.237209999992"/>
    <n v="0"/>
    <n v="0"/>
    <n v="0"/>
    <n v="0"/>
    <n v="0"/>
    <n v="0"/>
    <s v="Miscelaneos"/>
    <s v="Daños Sin Autos"/>
    <s v="Diversos"/>
    <x v="8"/>
    <x v="2"/>
    <n v="0"/>
    <n v="0"/>
    <n v="286204877.29896003"/>
    <n v="243390493.02682006"/>
    <n v="276418493.85822004"/>
    <n v="235015541.95325008"/>
    <n v="4825169.1077200007"/>
    <n v="3560367.7610999988"/>
    <n v="802925.30443000002"/>
    <n v="944973.06990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8.101892392140048"/>
    <n v="65.591343071629666"/>
    <n v="59.120626399012252"/>
    <n v="76.422477028521726"/>
    <m/>
    <n v="2024"/>
    <n v="1"/>
    <d v="2025-05-07T00:00:00"/>
    <x v="8"/>
    <x v="69"/>
  </r>
  <r>
    <n v="2025"/>
    <n v="3"/>
    <n v="23"/>
    <x v="9"/>
    <s v="Miscelaneos"/>
    <n v="17"/>
    <s v="4523540f1504cd17100c4835e85b7eefd49911580f8efff0599a8f283be6b9e3"/>
    <s v="5ee0b1f3d4f170289262539d5c2c0d24e2fb46189fbbd99a0a6b6a68b9dfe06a"/>
    <x v="14"/>
    <n v="74324.794410000002"/>
    <n v="57882.62487"/>
    <n v="509158.12526"/>
    <n v="562760.30244"/>
    <n v="31270.57158"/>
    <n v="43470.009409999984"/>
    <n v="201518.99312000006"/>
    <n v="140829.18666999994"/>
    <n v="35327673.869999997"/>
    <n v="32941908.920000002"/>
    <n v="139.161"/>
    <n v="134.065"/>
    <n v="0"/>
    <n v="0"/>
    <n v="15893.796420000001"/>
    <n v="11072.0478"/>
    <n v="32376.509050000001"/>
    <n v="35551.707310000005"/>
    <n v="0"/>
    <n v="0"/>
    <n v="0"/>
    <n v="0"/>
    <n v="0"/>
    <n v="0"/>
    <s v="Miscelaneos"/>
    <s v="Daños Sin Autos"/>
    <s v="Diversos"/>
    <x v="8"/>
    <x v="2"/>
    <n v="7196469.1106400006"/>
    <n v="7252607.47162"/>
    <n v="286204877.29896003"/>
    <n v="243390493.02682006"/>
    <n v="276418493.85822004"/>
    <n v="235015541.95325008"/>
    <n v="4825169.1077200007"/>
    <n v="3560367.7610999988"/>
    <n v="802925.30443000002"/>
    <n v="944973.06990999996"/>
    <n v="452424.09260999999"/>
    <n v="837650.51517999999"/>
    <n v="1.5403562600756209"/>
    <n v="1.625748483131888"/>
    <n v="16442.169540000003"/>
    <n v="28.406053762986506"/>
    <n v="16.42812476701361"/>
    <n v="6.910116309969891"/>
    <n v="1.0327952954055006"/>
    <n v="0.79809399717962226"/>
    <n v="2.5969087288600888E-2"/>
    <n v="2.6888502781627382E-2"/>
    <n v="2.378179367245117E-2"/>
    <n v="2.4629275318954931E-2"/>
    <m/>
    <m/>
    <m/>
    <n v="0"/>
    <m/>
    <n v="0"/>
    <m/>
    <n v="0"/>
    <m/>
    <n v="-28.06403310139055"/>
    <n v="42.07286656926523"/>
    <n v="75.100273195333372"/>
    <n v="3.8945804058571931"/>
    <n v="43.548842157274656"/>
    <n v="-8.931211748322653"/>
    <n v="49.090519288088593"/>
    <n v="31.1435051584306"/>
    <s v="Medianas"/>
    <n v="2024"/>
    <n v="1"/>
    <d v="2025-05-07T00:00:00"/>
    <x v="8"/>
    <x v="14"/>
  </r>
  <r>
    <n v="2025"/>
    <n v="3"/>
    <n v="3"/>
    <x v="7"/>
    <s v="Miscelaneos"/>
    <n v="3"/>
    <s v="4e07408562bedb8b60ce05c1decfe3ad16b72230967de01f640b7e4729b49fce"/>
    <s v="5ee0b1f3d4f170289262539d5c2c0d24e2fb46189fbbd99a0a6b6a68b9dfe06a"/>
    <x v="20"/>
    <n v="17459.16403"/>
    <n v="27149.64313"/>
    <n v="92178.421160000013"/>
    <n v="99706.892640000005"/>
    <n v="-5280.4858099999983"/>
    <n v="2593.5336399999997"/>
    <n v="21973.450490000003"/>
    <n v="16862.334949999997"/>
    <n v="35327673.869999997"/>
    <n v="32941908.920000002"/>
    <n v="139.161"/>
    <n v="134.065"/>
    <n v="0"/>
    <n v="0"/>
    <n v="-4068.6625800000002"/>
    <n v="1807.6879899999999"/>
    <n v="10234.79926"/>
    <n v="16363.16087"/>
    <n v="0"/>
    <n v="0"/>
    <n v="0"/>
    <n v="0"/>
    <n v="0"/>
    <n v="0"/>
    <s v="Miscelaneos"/>
    <s v="Daños Sin Autos"/>
    <s v="Diversos"/>
    <x v="8"/>
    <x v="2"/>
    <n v="7215896.8496199995"/>
    <n v="5461228.9250799995"/>
    <n v="286204877.29896003"/>
    <n v="243390493.02682006"/>
    <n v="276418493.85822004"/>
    <n v="235015541.95325008"/>
    <n v="4825169.1077200007"/>
    <n v="3560367.7610999988"/>
    <n v="802925.30443000002"/>
    <n v="944973.06990999996"/>
    <n v="1286833.6792899999"/>
    <n v="928499.50451999996"/>
    <n v="0.36183527748418831"/>
    <n v="0.76255165060847374"/>
    <n v="-9690.4791000000005"/>
    <n v="-35.692841536072152"/>
    <n v="1.3567537367869447"/>
    <n v="2.9240342076472476"/>
    <n v="0.24195417969312336"/>
    <n v="0.49713431724714402"/>
    <n v="6.1002328802953077E-3"/>
    <n v="6.3162069173834344E-3"/>
    <n v="1.115476730104174E-2"/>
    <n v="1.1552275608819385E-2"/>
    <m/>
    <m/>
    <m/>
    <n v="0"/>
    <m/>
    <n v="0"/>
    <m/>
    <n v="0"/>
    <m/>
    <n v="-303.60197872737052"/>
    <n v="-30.244780339577339"/>
    <n v="9.5527356568977471"/>
    <n v="-0.65765592152418673"/>
    <n v="-325.07548882924209"/>
    <n v="-37.452187011347284"/>
    <n v="-39.753223064191296"/>
    <n v="11.047303173032974"/>
    <s v="Resto"/>
    <n v="2024"/>
    <n v="1"/>
    <d v="2025-05-07T00:00:00"/>
    <x v="8"/>
    <x v="20"/>
  </r>
  <r>
    <n v="2025"/>
    <n v="3"/>
    <n v="80"/>
    <x v="73"/>
    <s v="Miscelaneos"/>
    <n v="52"/>
    <s v="41cfc0d1f2d127b04555b7246d84019b4d27710a3f3aff6e7764375b1e06e05d"/>
    <s v="5ee0b1f3d4f170289262539d5c2c0d24e2fb46189fbbd99a0a6b6a68b9dfe06a"/>
    <x v="2"/>
    <n v="5009.8739699999996"/>
    <n v="4056.92146"/>
    <n v="21400.414580000001"/>
    <n v="21619.630140000001"/>
    <n v="-2006.1862600000002"/>
    <n v="228.47259000000005"/>
    <n v="10628.894269999993"/>
    <n v="6993.3312900000001"/>
    <n v="35327673.869999997"/>
    <n v="32941908.920000002"/>
    <n v="139.161"/>
    <n v="134.065"/>
    <n v="0"/>
    <n v="0"/>
    <n v="-1999.50351"/>
    <n v="228.42728"/>
    <n v="3291.16563"/>
    <n v="3326.0732400000002"/>
    <n v="0"/>
    <n v="0"/>
    <n v="0"/>
    <n v="0"/>
    <n v="0"/>
    <n v="0"/>
    <s v="Miscelaneos"/>
    <s v="Daños Sin Autos"/>
    <s v="Diversos"/>
    <x v="8"/>
    <x v="2"/>
    <n v="377875.53304000001"/>
    <n v="280605.04624"/>
    <n v="286204877.29896003"/>
    <n v="243390493.02682006"/>
    <n v="276418493.85822004"/>
    <n v="235015541.95325008"/>
    <n v="4825169.1077200007"/>
    <n v="3560367.7610999988"/>
    <n v="802925.30443000002"/>
    <n v="944973.06990999996"/>
    <n v="15097.483390000001"/>
    <n v="11456.92699"/>
    <n v="0.10382794588451795"/>
    <n v="0.11394669686444379"/>
    <n v="952.95250999999962"/>
    <n v="23.489547909561949"/>
    <n v="33.183503770690351"/>
    <n v="35.410206100999162"/>
    <n v="1.3258000404777939"/>
    <n v="1.4457763730058284"/>
    <n v="1.7504502429449703E-3"/>
    <n v="1.8124235828336627E-3"/>
    <n v="1.6668364526271587E-3"/>
    <n v="1.7262353911925593E-3"/>
    <m/>
    <m/>
    <m/>
    <n v="0"/>
    <m/>
    <n v="0"/>
    <m/>
    <n v="0"/>
    <m/>
    <n v="-978.08618968253461"/>
    <n v="-40.044645274779242"/>
    <n v="5.6316739737919415"/>
    <n v="-0.24985963811717204"/>
    <n v="-975.33481552641172"/>
    <n v="-1.0495141712513867"/>
    <n v="-60.753657967678762"/>
    <n v="6.867776609753788"/>
    <s v="Resto"/>
    <n v="2024"/>
    <n v="1"/>
    <d v="2025-05-07T00:00:00"/>
    <x v="8"/>
    <x v="2"/>
  </r>
  <r>
    <n v="2025"/>
    <n v="3"/>
    <n v="127"/>
    <x v="66"/>
    <s v="Miscelaneos"/>
    <n v="263"/>
    <s v="4be84111a613654b362415e563cb7607df7b203b5d303802a8a546061bbc7847"/>
    <s v="5ee0b1f3d4f170289262539d5c2c0d24e2fb46189fbbd99a0a6b6a68b9dfe06a"/>
    <x v="6"/>
    <n v="16784.767640000002"/>
    <n v="5087.6617400000005"/>
    <n v="40541.97825"/>
    <n v="22224.625960000001"/>
    <n v="447.86657000000008"/>
    <n v="157.62183999999999"/>
    <n v="15245.530510000004"/>
    <n v="297.10846000000004"/>
    <n v="35327673.869999997"/>
    <n v="32941908.920000002"/>
    <n v="139.161"/>
    <n v="134.065"/>
    <n v="0"/>
    <n v="0"/>
    <n v="-75.277339999999995"/>
    <n v="37.73648"/>
    <n v="-251.67239999999998"/>
    <n v="150.9829"/>
    <n v="0"/>
    <n v="0"/>
    <n v="0"/>
    <n v="0"/>
    <n v="0"/>
    <n v="0"/>
    <s v="Miscelaneos"/>
    <s v="Daños Sin Autos"/>
    <s v="Diversos"/>
    <x v="8"/>
    <x v="2"/>
    <n v="408775.34256000002"/>
    <n v="212525.78091999999"/>
    <n v="286204877.29896003"/>
    <n v="243390493.02682006"/>
    <n v="276418493.85822004"/>
    <n v="235015541.95325008"/>
    <n v="4825169.1077200007"/>
    <n v="3560367.7610999988"/>
    <n v="802925.30443000002"/>
    <n v="944973.06990999996"/>
    <n v="82174.673250000007"/>
    <n v="36691.128119999994"/>
    <n v="0.34785864008673423"/>
    <n v="0.14289708483452096"/>
    <n v="11697.105900000002"/>
    <n v="229.91123423232929"/>
    <n v="20.425718747838161"/>
    <n v="13.86619054982603"/>
    <n v="4.1061105924059831"/>
    <n v="2.3939033269168992"/>
    <n v="5.8645987442300625E-3"/>
    <n v="6.0722303365885527E-3"/>
    <n v="2.0903288689420475E-3"/>
    <n v="2.1648192701281227E-3"/>
    <m/>
    <m/>
    <m/>
    <n v="0"/>
    <m/>
    <n v="0"/>
    <m/>
    <n v="0"/>
    <m/>
    <n v="184.13991995017955"/>
    <n v="2.6682917488394855"/>
    <n v="3.0981194909392693"/>
    <n v="5.5779356750743136E-2"/>
    <n v="-299.48161566738605"/>
    <n v="-266.68934031602254"/>
    <n v="29.910844415200078"/>
    <n v="24.993876790020593"/>
    <s v="Resto"/>
    <n v="2024"/>
    <n v="1"/>
    <d v="2025-05-07T00:00:00"/>
    <x v="8"/>
    <x v="6"/>
  </r>
  <r>
    <n v="2025"/>
    <n v="3"/>
    <n v="77"/>
    <x v="33"/>
    <s v="Miscelaneos"/>
    <n v="49"/>
    <s v="0e17daca5f3e175f448bacace3bc0da47d0655a74c8dd0dc497a3afbdad95f1f"/>
    <s v="5ee0b1f3d4f170289262539d5c2c0d24e2fb46189fbbd99a0a6b6a68b9dfe06a"/>
    <x v="18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s v="Miscelaneos"/>
    <s v="Daños Sin Autos"/>
    <s v="Diversos"/>
    <x v="8"/>
    <x v="2"/>
    <n v="3770209.43444"/>
    <n v="2712146.0854199999"/>
    <n v="286204877.29896003"/>
    <n v="243390493.02682006"/>
    <n v="276418493.85822004"/>
    <n v="235015541.95325008"/>
    <n v="4825169.1077200007"/>
    <n v="3560367.7610999988"/>
    <n v="802925.30443000002"/>
    <n v="944973.06990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8"/>
    <x v="18"/>
  </r>
  <r>
    <n v="2025"/>
    <n v="3"/>
    <n v="93"/>
    <x v="65"/>
    <s v="Miscelaneos"/>
    <n v="220"/>
    <s v="36790ecd55c2030dc553685bef719df653f413a20cdad1bfd1dc934c76686ddd"/>
    <s v="5ee0b1f3d4f170289262539d5c2c0d24e2fb46189fbbd99a0a6b6a68b9dfe06a"/>
    <x v="15"/>
    <n v="4621.5961500000003"/>
    <n v="3746.9435899999999"/>
    <n v="22984.459000000003"/>
    <n v="21673.298999999999"/>
    <n v="1349.3566599999999"/>
    <n v="1155.16859"/>
    <n v="8173.9819400000006"/>
    <n v="11185.35224"/>
    <n v="35327673.869999997"/>
    <n v="32941908.920000002"/>
    <n v="139.161"/>
    <n v="134.065"/>
    <n v="0"/>
    <n v="0"/>
    <n v="1026.3779300000001"/>
    <n v="-121.39564"/>
    <n v="3149.3853599999998"/>
    <n v="910.06056999999998"/>
    <n v="0"/>
    <n v="0"/>
    <n v="0"/>
    <n v="0"/>
    <n v="0"/>
    <n v="0"/>
    <s v="Miscelaneos"/>
    <s v="Daños Sin Autos"/>
    <s v="Diversos"/>
    <x v="8"/>
    <x v="2"/>
    <n v="240270.31215000001"/>
    <n v="300191.93695999996"/>
    <n v="286204877.29896003"/>
    <n v="243390493.02682006"/>
    <n v="276418493.85822004"/>
    <n v="235015541.95325008"/>
    <n v="4825169.1077200007"/>
    <n v="3560367.7610999988"/>
    <n v="802925.30443000002"/>
    <n v="944973.06990999996"/>
    <n v="17602.706590000002"/>
    <n v="14186.177220000001"/>
    <n v="9.5781019210408713E-2"/>
    <n v="0.10524035272250519"/>
    <n v="874.65256000000045"/>
    <n v="23.343093884154275"/>
    <n v="26.255031442866311"/>
    <n v="26.412637681682643"/>
    <n v="1.923498624796705"/>
    <n v="1.2481826220733148"/>
    <n v="1.6147859511046821E-3"/>
    <n v="1.6719562014437786E-3"/>
    <n v="1.5394782036893737E-3"/>
    <n v="1.5943386377167141E-3"/>
    <m/>
    <m/>
    <m/>
    <n v="0"/>
    <m/>
    <n v="0"/>
    <m/>
    <n v="0"/>
    <m/>
    <n v="16.810366182134494"/>
    <n v="29.196767008731385"/>
    <n v="30.829623191631772"/>
    <n v="0.168055067209261"/>
    <n v="-945.48170758027231"/>
    <n v="246.06326917339138"/>
    <n v="32.589785392283659"/>
    <n v="-13.339292350617937"/>
    <s v="Resto"/>
    <n v="2024"/>
    <n v="1"/>
    <d v="2025-05-07T00:00:00"/>
    <x v="8"/>
    <x v="15"/>
  </r>
  <r>
    <n v="2025"/>
    <n v="3"/>
    <n v="109"/>
    <x v="25"/>
    <s v="Miscelaneos"/>
    <n v="228"/>
    <s v="9d693eeee1d1899cbc50b6d45df953d3835acf28ee869879b45565fccc814765"/>
    <s v="5ee0b1f3d4f170289262539d5c2c0d24e2fb46189fbbd99a0a6b6a68b9dfe06a"/>
    <x v="28"/>
    <n v="113838.70036"/>
    <n v="108873.0377"/>
    <n v="596584.62141000002"/>
    <n v="519513.85972000001"/>
    <n v="47187.233439999996"/>
    <n v="385139.04369999998"/>
    <n v="175244.45222000001"/>
    <n v="592220.59536000004"/>
    <n v="35327673.869999997"/>
    <n v="32941908.920000002"/>
    <n v="139.161"/>
    <n v="134.065"/>
    <n v="0"/>
    <n v="0"/>
    <n v="347.64527000000004"/>
    <n v="-627.90436999999997"/>
    <n v="3305.0805399999999"/>
    <n v="3822.7934799999998"/>
    <n v="0"/>
    <n v="0"/>
    <n v="0"/>
    <n v="0"/>
    <n v="0"/>
    <n v="0"/>
    <s v="Miscelaneos"/>
    <s v="Daños Sin Autos"/>
    <s v="Diversos"/>
    <x v="8"/>
    <x v="2"/>
    <n v="819593.15071000007"/>
    <n v="671133.07496"/>
    <n v="286204877.29896003"/>
    <n v="243390493.02682006"/>
    <n v="276418493.85822004"/>
    <n v="235015541.95325008"/>
    <n v="4825169.1077200007"/>
    <n v="3560367.7610999988"/>
    <n v="802925.30443000002"/>
    <n v="944973.06990999996"/>
    <n v="230571.93696000002"/>
    <n v="210265.31724"/>
    <n v="2.3592686146038786"/>
    <n v="3.0579155021436035"/>
    <n v="4965.6626600000018"/>
    <n v="4.5609663925084032"/>
    <n v="49.372313847434484"/>
    <n v="51.77888542394782"/>
    <n v="13.889659797837917"/>
    <n v="16.222272714914091"/>
    <n v="3.9775248218809317E-2"/>
    <n v="4.1183460184248705E-2"/>
    <n v="4.4731836624367617E-2"/>
    <n v="4.6325888405141021E-2"/>
    <m/>
    <m/>
    <m/>
    <n v="0"/>
    <m/>
    <n v="0"/>
    <m/>
    <n v="0"/>
    <m/>
    <n v="-87.7480005696966"/>
    <n v="41.450959375657433"/>
    <n v="353.7506180008055"/>
    <n v="5.8769144750642033"/>
    <n v="-155.36595803593468"/>
    <n v="-13.542791226064343"/>
    <n v="10.518511297760993"/>
    <n v="-16.425275738411063"/>
    <s v="Medianas"/>
    <n v="2024"/>
    <n v="1"/>
    <d v="2025-05-07T00:00:00"/>
    <x v="8"/>
    <x v="28"/>
  </r>
  <r>
    <n v="2025"/>
    <n v="3"/>
    <n v="16"/>
    <x v="74"/>
    <s v="Miscelaneos"/>
    <n v="14"/>
    <s v="8527a891e224136950ff32ca212b45bc93f69fbb801c3b1ebedac52775f99e61"/>
    <s v="5ee0b1f3d4f170289262539d5c2c0d24e2fb46189fbbd99a0a6b6a68b9dfe06a"/>
    <x v="34"/>
    <n v="13262.39393"/>
    <n v="12324.226470000001"/>
    <n v="51141.094059999996"/>
    <n v="30543.575040000003"/>
    <n v="466.98288000000002"/>
    <n v="3000.8829099999998"/>
    <n v="8552.4327599999997"/>
    <n v="2570.6938100000002"/>
    <n v="35327673.869999997"/>
    <n v="32941908.920000002"/>
    <n v="139.161"/>
    <n v="134.065"/>
    <n v="0"/>
    <n v="0"/>
    <n v="103.59943"/>
    <n v="3000.8829100000003"/>
    <n v="12618.4262"/>
    <n v="8894.9780300000002"/>
    <n v="0"/>
    <n v="0"/>
    <n v="0"/>
    <n v="0"/>
    <n v="0"/>
    <n v="0"/>
    <s v="Miscelaneos"/>
    <s v="Daños Sin Autos"/>
    <s v="Diversos"/>
    <x v="8"/>
    <x v="2"/>
    <n v="1168356.06944"/>
    <n v="1156642.3969100001"/>
    <n v="286204877.29896003"/>
    <n v="243390493.02682006"/>
    <n v="276418493.85822004"/>
    <n v="235015541.95325008"/>
    <n v="4825169.1077200007"/>
    <n v="3560367.7610999988"/>
    <n v="802925.30443000002"/>
    <n v="944973.06990999996"/>
    <n v="40487.359899999996"/>
    <n v="40476.502999999997"/>
    <n v="0.27485863467004529"/>
    <n v="0.34615037818993033"/>
    <n v="938.16745999999875"/>
    <n v="7.6123841304256645"/>
    <n v="32.756875140184185"/>
    <n v="30.447853832629768"/>
    <n v="1.1351328825943228"/>
    <n v="1.0655174410798436"/>
    <n v="4.6338811746197278E-3"/>
    <n v="4.7979401612695703E-3"/>
    <n v="5.0635611591624292E-3"/>
    <n v="5.2440048720061114E-3"/>
    <m/>
    <m/>
    <m/>
    <n v="0"/>
    <m/>
    <n v="0"/>
    <m/>
    <n v="0"/>
    <m/>
    <n v="-84.438483806087589"/>
    <n v="3.5211054841589977"/>
    <n v="24.349462559007971"/>
    <n v="5.8160189674369908E-2"/>
    <n v="-96.547701689567091"/>
    <n v="41.860116544885948"/>
    <n v="0.82101704569148248"/>
    <n v="33.736822057108554"/>
    <s v="Resto"/>
    <n v="2024"/>
    <n v="1"/>
    <d v="2025-05-07T00:00:00"/>
    <x v="8"/>
    <x v="34"/>
  </r>
  <r>
    <n v="2025"/>
    <n v="3"/>
    <n v="92"/>
    <x v="27"/>
    <s v="Miscelaneos"/>
    <n v="219"/>
    <s v="314f04b30f62e0056bd059354a5536fb2e302107eed143b5fa2aa0bbba07f608"/>
    <s v="5ee0b1f3d4f170289262539d5c2c0d24e2fb46189fbbd99a0a6b6a68b9dfe06a"/>
    <x v="16"/>
    <n v="152741.27684000001"/>
    <n v="110956.05056"/>
    <n v="1058783.2158900001"/>
    <n v="898876.60931000009"/>
    <n v="62577.837670000008"/>
    <n v="81853.142780000009"/>
    <n v="154160.32620000001"/>
    <n v="143389.15493999998"/>
    <n v="35327673.869999997"/>
    <n v="32941908.920000002"/>
    <n v="139.161"/>
    <n v="134.065"/>
    <n v="0"/>
    <n v="0"/>
    <n v="3289.1150400000001"/>
    <n v="4824.27315"/>
    <n v="35043.648979999998"/>
    <n v="38837.717389999998"/>
    <n v="0"/>
    <n v="0"/>
    <n v="0"/>
    <n v="0"/>
    <n v="0"/>
    <n v="0"/>
    <s v="Miscelaneos"/>
    <s v="Daños Sin Autos"/>
    <s v="Diversos"/>
    <x v="8"/>
    <x v="2"/>
    <n v="3291398.6175000002"/>
    <n v="4430492.0824799994"/>
    <n v="286204877.29896003"/>
    <n v="243390493.02682006"/>
    <n v="276418493.85822004"/>
    <n v="235015541.95325008"/>
    <n v="4825169.1077200007"/>
    <n v="3560367.7610999988"/>
    <n v="802925.30443000002"/>
    <n v="944973.06990999996"/>
    <n v="551154.00248000002"/>
    <n v="514013.50127000001"/>
    <n v="3.1655113723500903"/>
    <n v="3.1164210554956662"/>
    <n v="41785.226280000003"/>
    <n v="37.65925884087271"/>
    <n v="27.712994218080201"/>
    <n v="21.586213258183896"/>
    <n v="4.640619219680401"/>
    <n v="2.5043730695009292"/>
    <n v="5.3367810598297941E-2"/>
    <n v="5.5257256744313109E-2"/>
    <n v="4.5587668269266933E-2"/>
    <n v="4.7212218237920482E-2"/>
    <m/>
    <m/>
    <m/>
    <n v="0"/>
    <m/>
    <n v="0"/>
    <m/>
    <n v="0"/>
    <m/>
    <n v="-23.54864389484349"/>
    <n v="40.969827517909081"/>
    <n v="73.770778940746041"/>
    <n v="7.7937309142877584"/>
    <n v="-31.821542070021469"/>
    <n v="-9.7690303781264536"/>
    <n v="9.3857664248296562"/>
    <n v="12.421618658881744"/>
    <s v="Medianas"/>
    <n v="2024"/>
    <n v="1"/>
    <d v="2025-05-07T00:00:00"/>
    <x v="8"/>
    <x v="16"/>
  </r>
  <r>
    <n v="2025"/>
    <n v="3"/>
    <n v="128"/>
    <x v="57"/>
    <s v="Miscelaneos"/>
    <n v="267"/>
    <s v="8acc23987b8960d83c44541f9f0eb46454cea080ea94d916f56fccf033db866f"/>
    <s v="5ee0b1f3d4f170289262539d5c2c0d24e2fb46189fbbd99a0a6b6a68b9dfe06a"/>
    <x v="5"/>
    <n v="21851.763030000002"/>
    <n v="19001.396960000002"/>
    <n v="75031.061720000012"/>
    <n v="75524.197060000006"/>
    <n v="1550.5046100000004"/>
    <n v="1735.5039300000001"/>
    <n v="2693.1285699999999"/>
    <n v="3765.7974200000008"/>
    <n v="35327673.869999997"/>
    <n v="32941908.920000002"/>
    <n v="139.161"/>
    <n v="134.065"/>
    <n v="0"/>
    <n v="0"/>
    <n v="1550.5046100000002"/>
    <n v="1735.5039299999999"/>
    <n v="20400.756659999999"/>
    <n v="14446.142210000002"/>
    <n v="0"/>
    <n v="0"/>
    <n v="0"/>
    <n v="0"/>
    <n v="0"/>
    <n v="0"/>
    <s v="Miscelaneos"/>
    <s v="Daños Sin Autos"/>
    <s v="Diversos"/>
    <x v="8"/>
    <x v="2"/>
    <n v="28409.071170000003"/>
    <n v="23307.048429999999"/>
    <n v="286204877.29896003"/>
    <n v="243390493.02682006"/>
    <n v="276418493.85822004"/>
    <n v="235015541.95325008"/>
    <n v="4825169.1077200007"/>
    <n v="3560367.7610999988"/>
    <n v="802925.30443000002"/>
    <n v="944973.06990999996"/>
    <n v="28415.030360000001"/>
    <n v="23288.610760000003"/>
    <n v="0.45287040810732215"/>
    <n v="0.53369197327327211"/>
    <n v="2850.36607"/>
    <n v="15.000823760486281"/>
    <n v="76.902128039816745"/>
    <n v="81.590942267094675"/>
    <n v="76.918259309637264"/>
    <n v="81.526397549086838"/>
    <n v="7.6350072144907516E-3"/>
    <n v="7.905318752372683E-3"/>
    <n v="7.8069593942217659E-3"/>
    <n v="8.0851661137286875E-3"/>
    <m/>
    <m/>
    <m/>
    <n v="0"/>
    <m/>
    <n v="0"/>
    <m/>
    <n v="0"/>
    <m/>
    <n v="-10.659688912372534"/>
    <n v="7.0955584127071702"/>
    <n v="9.1335596727620807"/>
    <n v="0.19310695545966258"/>
    <n v="-10.659688912372545"/>
    <n v="41.219409053567645"/>
    <n v="7.6002308926123936"/>
    <n v="12.013615156014719"/>
    <s v="Resto"/>
    <n v="2024"/>
    <n v="1"/>
    <d v="2025-05-07T00:00:00"/>
    <x v="8"/>
    <x v="5"/>
  </r>
  <r>
    <n v="2025"/>
    <n v="3"/>
    <n v="15.1"/>
    <x v="69"/>
    <s v="Miscelaneos"/>
    <n v="15.1"/>
    <m/>
    <m/>
    <x v="76"/>
    <n v="1568215.1811099998"/>
    <n v="1160845.8757500001"/>
    <n v="6785956.3463300001"/>
    <n v="5532105.9885000009"/>
    <n v="292152.81303999998"/>
    <n v="648508.58820999996"/>
    <n v="1367893.47624"/>
    <n v="1811514.1454600003"/>
    <n v="0"/>
    <n v="0"/>
    <n v="0"/>
    <n v="0"/>
    <n v="13615.743859999995"/>
    <n v="26257.336689999996"/>
    <n v="133184.15323"/>
    <n v="95390.11010000002"/>
    <n v="907924.97955000005"/>
    <n v="607270.61509999994"/>
    <n v="0"/>
    <n v="0"/>
    <n v="0"/>
    <n v="0"/>
    <n v="0"/>
    <n v="0"/>
    <s v="Miscelaneos"/>
    <s v="Daños Sin Autos"/>
    <s v="Diversos"/>
    <x v="8"/>
    <x v="2"/>
    <n v="89423550.964450002"/>
    <n v="78025993.047030002"/>
    <n v="286204877.29896003"/>
    <n v="243390493.02682006"/>
    <n v="276418493.85822004"/>
    <n v="235015541.95325008"/>
    <n v="4825169.1077200007"/>
    <n v="3560367.7610999988"/>
    <n v="802925.30443000002"/>
    <n v="944973.06990999996"/>
    <n v="3358579.2185400003"/>
    <n v="3274689.7528000004"/>
    <n v="32.500729945421874"/>
    <n v="32.604662036130485"/>
    <n v="407369.30535999965"/>
    <n v="35.092454034589757"/>
    <n v="46.692814999067217"/>
    <n v="35.449033752202844"/>
    <n v="1.7536937017111274"/>
    <n v="1.4877681531721139"/>
    <n v="0.54793447124658701"/>
    <n v="0.56733366831611676"/>
    <n v="0.47694791251443097"/>
    <n v="0.4939443009181575"/>
    <m/>
    <m/>
    <m/>
    <n v="0"/>
    <m/>
    <n v="0"/>
    <m/>
    <n v="0"/>
    <m/>
    <n v="-54.950047177263428"/>
    <n v="18.629638110837"/>
    <n v="55.865175709997771"/>
    <n v="36.38605128373684"/>
    <n v="39.620504778094357"/>
    <n v="49.509124428899142"/>
    <n v="14.669070267899315"/>
    <n v="15.708006896446328"/>
    <s v="Resto"/>
    <n v="2024"/>
    <n v="1"/>
    <d v="2025-05-07T00:00:00"/>
    <x v="8"/>
    <x v="76"/>
  </r>
  <r>
    <n v="2025"/>
    <n v="3"/>
    <n v="5.0999999999999996"/>
    <x v="68"/>
    <s v="Miscelaneos"/>
    <n v="5.0999999999999996"/>
    <m/>
    <m/>
    <x v="75"/>
    <n v="2883175.7018000004"/>
    <n v="2039093.7710300002"/>
    <n v="8225785.2369800005"/>
    <n v="7190080.10984"/>
    <n v="192632.06986999998"/>
    <n v="150874.70144"/>
    <n v="847724.03911000001"/>
    <n v="1168156.2481699998"/>
    <n v="0"/>
    <n v="0"/>
    <n v="0"/>
    <n v="0"/>
    <n v="0"/>
    <n v="0"/>
    <n v="182377.93657000002"/>
    <n v="148319.34106999999"/>
    <n v="1871045.9771100003"/>
    <n v="1677309.77847"/>
    <n v="0"/>
    <n v="0"/>
    <n v="0"/>
    <n v="0"/>
    <n v="0"/>
    <n v="0"/>
    <s v="Miscelaneos"/>
    <s v="Daños Sin Autos"/>
    <s v="Diversos"/>
    <x v="8"/>
    <x v="2"/>
    <n v="66352565.854729995"/>
    <n v="53397561.535490006"/>
    <n v="286204877.29896003"/>
    <n v="243390493.02682006"/>
    <n v="276418493.85822004"/>
    <n v="235015541.95325008"/>
    <n v="4825169.1077200007"/>
    <n v="3560367.7610999988"/>
    <n v="802925.30443000002"/>
    <n v="944973.06990999996"/>
    <n v="4043625.6067300001"/>
    <n v="3050285.5334599996"/>
    <n v="59.752842593373167"/>
    <n v="57.271998508379063"/>
    <n v="844081.93077000021"/>
    <n v="41.394954109620571"/>
    <n v="71.301747050997804"/>
    <n v="66.849275212508246"/>
    <n v="4.3452361859107684"/>
    <n v="3.8187020388089117"/>
    <n v="1.0073817500979663"/>
    <n v="1.0430473234829332"/>
    <n v="0.83778694297862533"/>
    <n v="0.86764209468139009"/>
    <m/>
    <m/>
    <m/>
    <n v="0"/>
    <m/>
    <n v="0"/>
    <m/>
    <n v="0"/>
    <m/>
    <n v="27.676852402326759"/>
    <n v="6.6812462989937638"/>
    <n v="7.3991056018865287"/>
    <n v="23.991281481251892"/>
    <n v="22.963016997173625"/>
    <n v="11.55041251930944"/>
    <n v="9.7473786748789166"/>
    <n v="8.8426922071183043"/>
    <m/>
    <n v="2024"/>
    <n v="1"/>
    <d v="2025-05-07T00:00:00"/>
    <x v="8"/>
    <x v="75"/>
  </r>
  <r>
    <n v="2025"/>
    <n v="3"/>
    <n v="125"/>
    <x v="75"/>
    <s v="Miscelaneos"/>
    <n v="238"/>
    <s v="8ae4c23b80d1e7c8ff79e515fe791ebd68190bae842dda7af193db125f700452"/>
    <s v="5ee0b1f3d4f170289262539d5c2c0d24e2fb46189fbbd99a0a6b6a68b9dfe06a"/>
    <x v="17"/>
    <n v="35568.358039999999"/>
    <n v="38187.308450000004"/>
    <n v="117465.26791"/>
    <n v="128055.00606000001"/>
    <n v="8216.0840000000007"/>
    <n v="8361.9229999999989"/>
    <n v="34598.67755"/>
    <n v="40151.202729999997"/>
    <n v="35327673.869999997"/>
    <n v="32941908.920000002"/>
    <n v="139.161"/>
    <n v="134.065"/>
    <n v="0"/>
    <n v="0"/>
    <n v="5732.2719100000004"/>
    <n v="4694.9065099999998"/>
    <n v="23734.213500000002"/>
    <n v="34549.335180000002"/>
    <n v="0"/>
    <n v="0"/>
    <n v="0"/>
    <n v="0"/>
    <n v="0"/>
    <n v="0"/>
    <s v="Miscelaneos"/>
    <s v="Daños Sin Autos"/>
    <s v="Diversos"/>
    <x v="8"/>
    <x v="2"/>
    <n v="35920.34201"/>
    <n v="38924.525079999999"/>
    <n v="286204877.29896003"/>
    <n v="243390493.02682006"/>
    <n v="276418493.85822004"/>
    <n v="235015541.95325008"/>
    <n v="4825169.1077200007"/>
    <n v="3560367.7610999988"/>
    <n v="802925.30443000002"/>
    <n v="944973.06990999996"/>
    <n v="35568.358039999999"/>
    <n v="38187.308450000004"/>
    <n v="0.73714220674862185"/>
    <n v="1.072566403595391"/>
    <n v="-2618.9504100000049"/>
    <n v="-6.8581696807175856"/>
    <n v="100"/>
    <n v="100"/>
    <n v="99.020098500448555"/>
    <n v="98.106035645946037"/>
    <n v="1.2427586271650599E-2"/>
    <n v="1.2867575372233828E-2"/>
    <n v="1.568972886948054E-2"/>
    <n v="1.6248843856291141E-2"/>
    <m/>
    <m/>
    <m/>
    <n v="0"/>
    <m/>
    <n v="0"/>
    <m/>
    <n v="0"/>
    <m/>
    <n v="-1.7440844647815812"/>
    <n v="23.099418845143859"/>
    <n v="21.897125876123376"/>
    <n v="1.0232687841159314"/>
    <n v="22.095549672617466"/>
    <n v="-31.303414736213742"/>
    <n v="24.151935390654508"/>
    <n v="13.588992336726058"/>
    <s v="Resto"/>
    <n v="2024"/>
    <n v="1"/>
    <d v="2025-05-07T00:00:00"/>
    <x v="8"/>
    <x v="17"/>
  </r>
  <r>
    <n v="2025"/>
    <n v="3"/>
    <n v="201.1"/>
    <x v="67"/>
    <s v="Miscelaneos"/>
    <n v="201.1"/>
    <m/>
    <m/>
    <x v="74"/>
    <n v="4825169.1077200007"/>
    <n v="3560367.7610999993"/>
    <n v="16821715.266520001"/>
    <n v="14214362.581970001"/>
    <n v="802925.30443000002"/>
    <n v="944973.06990999996"/>
    <n v="2925681.3579899999"/>
    <n v="3539747.5682900008"/>
    <n v="0"/>
    <n v="0"/>
    <n v="0"/>
    <n v="0"/>
    <n v="17256.411629999995"/>
    <n v="26510.397679999998"/>
    <n v="603618.54839000001"/>
    <n v="369332.75586999994"/>
    <n v="3089765.5325000011"/>
    <n v="2577504.4525000001"/>
    <n v="0"/>
    <n v="0"/>
    <n v="0"/>
    <n v="0"/>
    <n v="0"/>
    <n v="0"/>
    <s v="Miscelaneos"/>
    <s v="Daños Sin Autos"/>
    <s v="Diversos"/>
    <x v="8"/>
    <x v="2"/>
    <n v="198456990.88692999"/>
    <n v="167788843.27420002"/>
    <n v="286204877.29896003"/>
    <n v="243390493.02682006"/>
    <n v="276418493.85822004"/>
    <n v="235015541.95325008"/>
    <n v="4825169.1077200007"/>
    <n v="3560367.7610999988"/>
    <n v="802925.30443000002"/>
    <n v="944973.06990999996"/>
    <n v="9629423.7507700007"/>
    <n v="8119933.8245999999"/>
    <n v="100"/>
    <n v="100.00000000000003"/>
    <n v="1264801.3466200014"/>
    <n v="35.524457906821198"/>
    <n v="50.10859665755352"/>
    <n v="43.84725095066139"/>
    <n v="2.4313424718150243"/>
    <n v="2.1219335514946347"/>
    <n v="1.6859143538213679"/>
    <n v="1.7456028503631582"/>
    <n v="1.4628212124569999"/>
    <n v="1.514949918422092"/>
    <m/>
    <m/>
    <m/>
    <n v="0"/>
    <m/>
    <n v="0"/>
    <m/>
    <n v="0"/>
    <m/>
    <n v="-15.03193794649923"/>
    <n v="16.640355736866599"/>
    <n v="26.541445528032874"/>
    <n v="100"/>
    <n v="63.434880550498882"/>
    <n v="19.874304368442242"/>
    <n v="19.536063239775938"/>
    <n v="14.32908313744222"/>
    <m/>
    <n v="2024"/>
    <n v="1"/>
    <d v="2025-05-07T00:00:00"/>
    <x v="8"/>
    <x v="74"/>
  </r>
  <r>
    <n v="2025"/>
    <n v="3"/>
    <n v="22"/>
    <x v="35"/>
    <s v="Miscelaneos"/>
    <n v="16"/>
    <s v="b17ef6d19c7a5b1ee83b907c595526dcb1eb06db8227d650d5dda0a9f4ce8cd9"/>
    <s v="5ee0b1f3d4f170289262539d5c2c0d24e2fb46189fbbd99a0a6b6a68b9dfe06a"/>
    <x v="25"/>
    <n v="495521.76216000004"/>
    <n v="290011.67933999997"/>
    <n v="949627.78255000012"/>
    <n v="980847.40746000013"/>
    <n v="29781.472880000005"/>
    <n v="-29892.142589999992"/>
    <n v="148207.67288"/>
    <n v="47213.092720000015"/>
    <n v="35327673.869999997"/>
    <n v="32941908.920000002"/>
    <n v="139.161"/>
    <n v="134.065"/>
    <n v="0"/>
    <n v="0"/>
    <n v="19885.964489999998"/>
    <n v="17063.825410000001"/>
    <n v="54903.26195"/>
    <n v="65198.397499999999"/>
    <n v="0"/>
    <n v="0"/>
    <n v="0"/>
    <n v="0"/>
    <n v="0"/>
    <n v="0"/>
    <s v="Miscelaneos"/>
    <s v="Daños Sin Autos"/>
    <s v="Diversos"/>
    <x v="8"/>
    <x v="2"/>
    <n v="9409393.7623899989"/>
    <n v="7962644.3306700001"/>
    <n v="286204877.29896003"/>
    <n v="243390493.02682006"/>
    <n v="276418493.85822004"/>
    <n v="235015541.95325008"/>
    <n v="4825169.1077200007"/>
    <n v="3560367.7610999988"/>
    <n v="802925.30443000002"/>
    <n v="944973.06990999996"/>
    <n v="841382.53135000006"/>
    <n v="964998.84996000002"/>
    <n v="10.269521152475111"/>
    <n v="8.1455540213744371"/>
    <n v="205510.08282000007"/>
    <n v="70.862691905268733"/>
    <n v="58.893754469198967"/>
    <n v="30.053059581575791"/>
    <n v="5.2662453572793924"/>
    <n v="3.642152874051547"/>
    <n v="0.17313533117829946"/>
    <n v="0.179265053956253"/>
    <n v="0.11915489209680945"/>
    <n v="0.12340106400183944"/>
    <m/>
    <m/>
    <m/>
    <n v="0"/>
    <m/>
    <n v="0"/>
    <m/>
    <n v="0"/>
    <m/>
    <n v="-199.62976989800319"/>
    <n v="6.0101241063926887"/>
    <n v="-10.307220267138085"/>
    <n v="3.7091212240647957"/>
    <n v="16.538724536797744"/>
    <n v="-15.790473301126761"/>
    <n v="36.220005485484634"/>
    <n v="26.172154630027528"/>
    <s v="Grandes"/>
    <n v="2024"/>
    <n v="1"/>
    <d v="2025-05-07T00:00:00"/>
    <x v="8"/>
    <x v="25"/>
  </r>
  <r>
    <n v="2025"/>
    <n v="3"/>
    <n v="37"/>
    <x v="76"/>
    <s v="Miscelaneos"/>
    <n v="25"/>
    <s v="b7a56873cd771f2c446d369b649430b65a756ba278ff97ec81bb6f55b2e73569"/>
    <s v="5ee0b1f3d4f170289262539d5c2c0d24e2fb46189fbbd99a0a6b6a68b9dfe06a"/>
    <x v="29"/>
    <n v="59391.548060000001"/>
    <n v="48176.419259999995"/>
    <n v="400860.83953"/>
    <n v="324233.58779999998"/>
    <n v="34858.615920000004"/>
    <n v="60911.57714999999"/>
    <n v="83056.570099999983"/>
    <n v="135079.07322000002"/>
    <n v="35327673.869999997"/>
    <n v="32941908.920000002"/>
    <n v="139.161"/>
    <n v="134.065"/>
    <n v="0"/>
    <n v="0"/>
    <n v="26610.603149999999"/>
    <n v="52733.995619999994"/>
    <n v="69810.025900000008"/>
    <n v="67040.540290000004"/>
    <n v="0"/>
    <n v="0"/>
    <n v="0"/>
    <n v="0"/>
    <n v="0"/>
    <n v="0"/>
    <s v="Miscelaneos"/>
    <s v="Daños Sin Autos"/>
    <s v="Diversos"/>
    <x v="8"/>
    <x v="2"/>
    <n v="3594603.0314199999"/>
    <n v="3691577.5016000001"/>
    <n v="286204877.29896003"/>
    <n v="243390493.02682006"/>
    <n v="276418493.85822004"/>
    <n v="235015541.95325008"/>
    <n v="4825169.1077200007"/>
    <n v="3560367.7610999988"/>
    <n v="802925.30443000002"/>
    <n v="944973.06990999996"/>
    <n v="80888.504180000004"/>
    <n v="154520.29855000001"/>
    <n v="1.2308697733510903"/>
    <n v="1.3531304205809227"/>
    <n v="11215.128800000006"/>
    <n v="23.279290931677288"/>
    <n v="73.423966312736923"/>
    <n v="31.178052147246511"/>
    <n v="1.6522421958938303"/>
    <n v="1.3050361055434814"/>
    <n v="2.0751410185774567E-2"/>
    <n v="2.1486097847875179E-2"/>
    <n v="1.9793878824466354E-2"/>
    <n v="2.0499248202735194E-2"/>
    <m/>
    <m/>
    <m/>
    <n v="0"/>
    <m/>
    <n v="0"/>
    <m/>
    <n v="0"/>
    <m/>
    <n v="-42.771772541437123"/>
    <n v="58.692889912187965"/>
    <n v="126.4344218304613"/>
    <n v="4.3414519043893227"/>
    <n v="-49.538048772644849"/>
    <n v="4.1310609938701726"/>
    <n v="38.118598019314007"/>
    <n v="78.659860722909443"/>
    <s v="Resto"/>
    <n v="2024"/>
    <n v="1"/>
    <d v="2025-05-07T00:00:00"/>
    <x v="8"/>
    <x v="29"/>
  </r>
  <r>
    <n v="2025"/>
    <n v="3"/>
    <n v="1"/>
    <x v="16"/>
    <s v="Miscelaneos"/>
    <n v="30"/>
    <s v="624b60c58c9d8bfb6ff1886c2fd605d2adeb6ea4da576068201b6c6958ce93f4"/>
    <s v="5ee0b1f3d4f170289262539d5c2c0d24e2fb46189fbbd99a0a6b6a68b9dfe06a"/>
    <x v="24"/>
    <n v="216947.11655000001"/>
    <n v="228304.01277"/>
    <n v="972917.75667999999"/>
    <n v="913850.50965000002"/>
    <n v="20664.992120000006"/>
    <n v="5841.6999900000028"/>
    <n v="97089.108969999972"/>
    <n v="126673.11161999998"/>
    <n v="35327673.869999997"/>
    <n v="32941908.920000002"/>
    <n v="139.161"/>
    <n v="134.065"/>
    <n v="0"/>
    <n v="0"/>
    <n v="18475.619850000003"/>
    <n v="1521.69911"/>
    <n v="214119.81691999998"/>
    <n v="221107.80489"/>
    <n v="0"/>
    <n v="0"/>
    <n v="0"/>
    <n v="0"/>
    <n v="0"/>
    <n v="0"/>
    <s v="Miscelaneos"/>
    <s v="Daños Sin Autos"/>
    <s v="Diversos"/>
    <x v="8"/>
    <x v="2"/>
    <n v="22498819.590630002"/>
    <n v="18341736.750830002"/>
    <n v="286204877.29896003"/>
    <n v="243390493.02682006"/>
    <n v="276418493.85822004"/>
    <n v="235015541.95325008"/>
    <n v="4825169.1077200007"/>
    <n v="3560367.7610999988"/>
    <n v="802925.30443000002"/>
    <n v="944973.06990999996"/>
    <n v="348051.20961000002"/>
    <n v="345515.83107999997"/>
    <n v="4.4961557140639226"/>
    <n v="6.4123716449860213"/>
    <n v="-11356.896219999995"/>
    <n v="-4.9744619388014222"/>
    <n v="62.331953045959708"/>
    <n v="66.076281383801188"/>
    <n v="0.96425999451256161"/>
    <n v="1.2447240731424671"/>
    <n v="7.580133455356329E-2"/>
    <n v="7.8485022301465854E-2"/>
    <n v="9.3801532644433402E-2"/>
    <n v="9.7144219004637086E-2"/>
    <m/>
    <m/>
    <m/>
    <n v="0"/>
    <m/>
    <n v="0"/>
    <m/>
    <n v="0"/>
    <m/>
    <n v="253.74963033663076"/>
    <n v="9.5253591974970195"/>
    <n v="2.5587373253421957"/>
    <n v="2.5737128978230635"/>
    <n v="1114.1440925203672"/>
    <n v="-3.1604438267009649"/>
    <n v="8.6286361140047649"/>
    <n v="0.68821591836481644"/>
    <s v="Medianas"/>
    <n v="2024"/>
    <n v="1"/>
    <d v="2025-05-07T00:00:00"/>
    <x v="8"/>
    <x v="24"/>
  </r>
  <r>
    <n v="2025"/>
    <n v="3"/>
    <n v="105"/>
    <x v="18"/>
    <s v="Miscelaneos"/>
    <n v="226"/>
    <s v="8f1f64db81c40ea10e1e9080c9ae60a7acb8925968c431ee16784dea9841c66f"/>
    <s v="5ee0b1f3d4f170289262539d5c2c0d24e2fb46189fbbd99a0a6b6a68b9dfe06a"/>
    <x v="3"/>
    <n v="296580.45772000001"/>
    <n v="0"/>
    <n v="1268404.63375"/>
    <n v="727005.51728999999"/>
    <n v="32829.025900000001"/>
    <n v="0"/>
    <n v="135679.51942999999"/>
    <n v="63989.901600000012"/>
    <n v="35327673.869999997"/>
    <n v="32941908.920000002"/>
    <n v="139.161"/>
    <n v="134.065"/>
    <n v="0"/>
    <n v="0"/>
    <n v="31739.592800000002"/>
    <n v="0"/>
    <n v="297309.24610000005"/>
    <n v="0"/>
    <n v="0"/>
    <n v="0"/>
    <n v="0"/>
    <n v="0"/>
    <n v="0"/>
    <n v="0"/>
    <s v="Miscelaneos"/>
    <s v="Daños Sin Autos"/>
    <s v="Diversos"/>
    <x v="8"/>
    <x v="2"/>
    <n v="593688.09351000004"/>
    <n v="0"/>
    <n v="286204877.29896003"/>
    <n v="243390493.02682006"/>
    <n v="276418493.85822004"/>
    <n v="235015541.95325008"/>
    <n v="4825169.1077200007"/>
    <n v="3560367.7610999988"/>
    <n v="802925.30443000002"/>
    <n v="944973.06990999996"/>
    <n v="297203.41751999996"/>
    <n v="0"/>
    <n v="6.1465298127165706"/>
    <m/>
    <m/>
    <m/>
    <n v="99.790392787136099"/>
    <m/>
    <n v="49.955601428109894"/>
    <m/>
    <n v="0.10362522837449831"/>
    <n v="0.10729399960920176"/>
    <m/>
    <m/>
    <m/>
    <m/>
    <m/>
    <n v="0"/>
    <m/>
    <n v="0"/>
    <m/>
    <n v="0"/>
    <m/>
    <m/>
    <n v="11.069180401290534"/>
    <m/>
    <n v="4.0886774546612976"/>
    <m/>
    <m/>
    <n v="10.67561578267377"/>
    <m/>
    <s v="Medianas"/>
    <n v="2024"/>
    <n v="1"/>
    <d v="2025-05-07T00:00:00"/>
    <x v="8"/>
    <x v="3"/>
  </r>
  <r>
    <n v="2025"/>
    <n v="3"/>
    <n v="48"/>
    <x v="4"/>
    <s v="Terremoto y Erupcion Volcanica"/>
    <n v="36"/>
    <s v="76a50887d8f1c2e9301755428990ad81479ee21c25b43215cf524541e0503269"/>
    <s v="5ee0b1f3d4f170289262539d5c2c0d24e2fb46189fbbd99a0a6b6a68b9dfe06a"/>
    <x v="19"/>
    <n v="369078.17924000003"/>
    <n v="272892.14402000001"/>
    <n v="1037241.6492099999"/>
    <n v="861334.42725000007"/>
    <n v="3112.7026100000003"/>
    <n v="12897.169789999994"/>
    <n v="31842.361629999992"/>
    <n v="21137.114570000002"/>
    <n v="35327673.869999997"/>
    <n v="32941908.920000002"/>
    <n v="139.161"/>
    <n v="134.065"/>
    <n v="0"/>
    <n v="0"/>
    <n v="45787.429369999998"/>
    <n v="76398.659729999999"/>
    <n v="143471.95462"/>
    <n v="244431.68528000001"/>
    <n v="0"/>
    <n v="0"/>
    <n v="0"/>
    <n v="0"/>
    <n v="0"/>
    <n v="0"/>
    <s v="Terremoto y Erupcion Volcanica"/>
    <s v="Daños Sin Autos"/>
    <s v="Riesgos Catastroficos"/>
    <x v="16"/>
    <x v="2"/>
    <n v="18106734.740540002"/>
    <n v="16982442.389800001"/>
    <n v="286204877.29896003"/>
    <n v="243390493.02682006"/>
    <n v="276418493.85822004"/>
    <n v="235015541.95325008"/>
    <n v="5084886.6188700013"/>
    <n v="3527055.4154599998"/>
    <n v="163361.38342999999"/>
    <n v="165377.79196999996"/>
    <n v="1191820.3186300001"/>
    <n v="976420.9784299999"/>
    <n v="7.2583364567137414"/>
    <n v="7.7371096247550533"/>
    <n v="96186.03522000002"/>
    <n v="35.246905170326428"/>
    <n v="30.967602537961103"/>
    <n v="27.948205748179117"/>
    <n v="2.0383475238837727"/>
    <n v="1.6069075210518868"/>
    <n v="0.12895593629401125"/>
    <n v="0.13352152169286718"/>
    <n v="0.11212111887621225"/>
    <n v="0.11611663711767813"/>
    <m/>
    <m/>
    <m/>
    <n v="0"/>
    <m/>
    <n v="0"/>
    <m/>
    <n v="0"/>
    <m/>
    <n v="-75.865227327522049"/>
    <n v="0.84337215936461718"/>
    <n v="4.726105193066596"/>
    <n v="1.905409065866406"/>
    <n v="-40.067758345739243"/>
    <n v="-41.303863917785122"/>
    <n v="31.913853471413727"/>
    <n v="31.255628599248187"/>
    <s v="Grandes"/>
    <n v="2024"/>
    <n v="1"/>
    <d v="2025-05-07T00:00:00"/>
    <x v="16"/>
    <x v="19"/>
  </r>
  <r>
    <n v="2025"/>
    <n v="3"/>
    <n v="93"/>
    <x v="65"/>
    <s v="Terremoto y Erupcion Volcanica"/>
    <n v="220"/>
    <s v="36790ecd55c2030dc553685bef719df653f413a20cdad1bfd1dc934c76686ddd"/>
    <s v="5ee0b1f3d4f170289262539d5c2c0d24e2fb46189fbbd99a0a6b6a68b9dfe06a"/>
    <x v="20"/>
    <n v="22749.467399999998"/>
    <n v="24279.292030000001"/>
    <n v="89657.677639999994"/>
    <n v="101959.27201"/>
    <n v="811.94306000000006"/>
    <n v="0"/>
    <n v="811.94306000000006"/>
    <n v="-286.58366999999998"/>
    <n v="35327673.869999997"/>
    <n v="32941908.920000002"/>
    <n v="139.161"/>
    <n v="134.065"/>
    <n v="0"/>
    <n v="0"/>
    <n v="109.64897000000001"/>
    <n v="0"/>
    <n v="-2.2719899999999997"/>
    <n v="342.67178000000001"/>
    <n v="0"/>
    <n v="0"/>
    <n v="0"/>
    <n v="0"/>
    <n v="0"/>
    <n v="0"/>
    <s v="Terremoto y Erupcion Volcanica"/>
    <s v="Daños Sin Autos"/>
    <s v="Riesgos Catastroficos"/>
    <x v="16"/>
    <x v="2"/>
    <n v="240270.31215000001"/>
    <n v="300191.93695999996"/>
    <n v="286204877.29896003"/>
    <n v="243390493.02682006"/>
    <n v="276418493.85822004"/>
    <n v="235015541.95325008"/>
    <n v="5084886.6188700013"/>
    <n v="3527055.4154599998"/>
    <n v="163361.38342999999"/>
    <n v="165377.79196999996"/>
    <n v="46215.976090000004"/>
    <n v="42375.20478"/>
    <n v="0.4473937986262424"/>
    <n v="0.6883728541257832"/>
    <n v="-1529.8246300000028"/>
    <n v="-6.3009441465991634"/>
    <n v="49.224249544569112"/>
    <n v="57.295987490918741"/>
    <n v="9.4682806196204456"/>
    <n v="8.0879227723012335"/>
    <n v="7.9486651711517357E-3"/>
    <n v="8.2300815269142607E-3"/>
    <n v="9.9754479840445456E-3"/>
    <n v="1.0330930383672115E-2"/>
    <m/>
    <m/>
    <m/>
    <n v="0"/>
    <m/>
    <n v="0"/>
    <m/>
    <n v="0"/>
    <m/>
    <m/>
    <n v="3.5690640388354766"/>
    <m/>
    <n v="0.49702263959335041"/>
    <m/>
    <n v="-100.66302220743127"/>
    <n v="-4826.1202734166973"/>
    <m/>
    <s v="Resto"/>
    <n v="2024"/>
    <n v="1"/>
    <d v="2025-05-07T00:00:00"/>
    <x v="16"/>
    <x v="20"/>
  </r>
  <r>
    <n v="2025"/>
    <n v="3"/>
    <n v="10"/>
    <x v="62"/>
    <s v="Terremoto y Erupcion Volcanica"/>
    <n v="10"/>
    <s v="4a44dc15364204a80fe80e9039455cc1608281820fe2b24f1e5233ade6af1dd5"/>
    <s v="5ee0b1f3d4f170289262539d5c2c0d24e2fb46189fbbd99a0a6b6a68b9dfe06a"/>
    <x v="27"/>
    <n v="66344.453569999998"/>
    <n v="45825.950509999995"/>
    <n v="254449.94930000004"/>
    <n v="270605.15685000003"/>
    <n v="802.33117000000016"/>
    <n v="824.57081999999991"/>
    <n v="6009.3039300000009"/>
    <n v="4805.3263100000013"/>
    <n v="35327673.869999997"/>
    <n v="32941908.920000002"/>
    <n v="139.161"/>
    <n v="134.065"/>
    <n v="0"/>
    <n v="0"/>
    <n v="6.5744899999999999"/>
    <n v="185.92227"/>
    <n v="5559.5889699999998"/>
    <n v="3949.9947099999999"/>
    <n v="0"/>
    <n v="0"/>
    <n v="0"/>
    <n v="0"/>
    <n v="0"/>
    <n v="0"/>
    <s v="Terremoto y Erupcion Volcanica"/>
    <s v="Daños Sin Autos"/>
    <s v="Riesgos Catastroficos"/>
    <x v="16"/>
    <x v="2"/>
    <n v="1657972.1827799999"/>
    <n v="1600535.0540100001"/>
    <n v="286204877.29896003"/>
    <n v="243390493.02682006"/>
    <n v="276418493.85822004"/>
    <n v="235015541.95325008"/>
    <n v="5084886.6188700013"/>
    <n v="3527055.4154599998"/>
    <n v="163361.38342999999"/>
    <n v="165377.79196999996"/>
    <n v="212305.83065000002"/>
    <n v="136815.39315000002"/>
    <n v="1.3047381100651467"/>
    <n v="1.2992693652935805"/>
    <n v="20518.503060000003"/>
    <n v="44.774855363932971"/>
    <n v="31.249473161843184"/>
    <n v="33.49473290608308"/>
    <n v="4.0015420197676139"/>
    <n v="2.8631644396158085"/>
    <n v="2.3180755756548061E-2"/>
    <n v="2.4001452523661187E-2"/>
    <n v="1.8828159613017537E-2"/>
    <n v="1.9499114879438832E-2"/>
    <m/>
    <m/>
    <m/>
    <n v="0"/>
    <m/>
    <n v="0"/>
    <m/>
    <n v="0"/>
    <m/>
    <n v="-2.6971182414628481"/>
    <n v="1.2093417412104555"/>
    <n v="1.799353446733341"/>
    <n v="0.49113881944064058"/>
    <n v="-96.463850188576117"/>
    <n v="40.749276345233376"/>
    <n v="0.11825496516876501"/>
    <n v="4.7068992150624931"/>
    <s v="Resto"/>
    <n v="2024"/>
    <n v="1"/>
    <d v="2025-05-07T00:00:00"/>
    <x v="16"/>
    <x v="27"/>
  </r>
  <r>
    <n v="2025"/>
    <n v="3"/>
    <n v="3"/>
    <x v="7"/>
    <s v="Terremoto y Erupcion Volcanica"/>
    <n v="3"/>
    <s v="4e07408562bedb8b60ce05c1decfe3ad16b72230967de01f640b7e4729b49fce"/>
    <s v="5ee0b1f3d4f170289262539d5c2c0d24e2fb46189fbbd99a0a6b6a68b9dfe06a"/>
    <x v="29"/>
    <n v="69855.843919999999"/>
    <n v="61256.257890000001"/>
    <n v="191620.50900999998"/>
    <n v="178862.43556000001"/>
    <n v="167.30101999999994"/>
    <n v="47.82255"/>
    <n v="66.428959999999961"/>
    <n v="-2607.9781899999998"/>
    <n v="35327673.869999997"/>
    <n v="32941908.920000002"/>
    <n v="139.161"/>
    <n v="134.065"/>
    <n v="0"/>
    <n v="0"/>
    <n v="746.78423999999995"/>
    <n v="4.5445799999999998"/>
    <n v="1933.59664"/>
    <n v="2290.6439700000001"/>
    <n v="0"/>
    <n v="0"/>
    <n v="0"/>
    <n v="0"/>
    <n v="0"/>
    <n v="0"/>
    <s v="Terremoto y Erupcion Volcanica"/>
    <s v="Daños Sin Autos"/>
    <s v="Riesgos Catastroficos"/>
    <x v="16"/>
    <x v="2"/>
    <n v="7215896.8496199995"/>
    <n v="5461228.9250799995"/>
    <n v="286204877.29896003"/>
    <n v="243390493.02682006"/>
    <n v="276418493.85822004"/>
    <n v="235015541.95325008"/>
    <n v="5084886.6188700013"/>
    <n v="3527055.4154599998"/>
    <n v="163361.38342999999"/>
    <n v="165377.79196999996"/>
    <n v="160171.86846999999"/>
    <n v="137233.13202000002"/>
    <n v="1.3737935406615585"/>
    <n v="1.7367534862508232"/>
    <n v="8599.5860299999986"/>
    <n v="14.038706127694866"/>
    <n v="43.613054269316912"/>
    <n v="44.636639117930109"/>
    <n v="0.96808262889288266"/>
    <n v="1.1216570250093056"/>
    <n v="2.4407635739565305E-2"/>
    <n v="2.5271769245595523E-2"/>
    <n v="2.5167892602629287E-2"/>
    <n v="2.6064768900341602E-2"/>
    <m/>
    <m/>
    <m/>
    <n v="0"/>
    <m/>
    <n v="0"/>
    <m/>
    <n v="0"/>
    <m/>
    <n v="249.83709567975762"/>
    <n v="0.2394946658887919"/>
    <n v="7.8069656304955201E-2"/>
    <n v="0.10241160823156721"/>
    <n v="16332.414876622261"/>
    <n v="-15.587203191598565"/>
    <n v="38.621511051032854"/>
    <n v="0.19839748383071507"/>
    <s v="Resto"/>
    <n v="2024"/>
    <n v="1"/>
    <d v="2025-05-07T00:00:00"/>
    <x v="16"/>
    <x v="29"/>
  </r>
  <r>
    <n v="2025"/>
    <n v="3"/>
    <n v="39"/>
    <x v="20"/>
    <s v="Terremoto y Erupcion Volcanica"/>
    <n v="27"/>
    <s v="670671cd97404156226e507973f2ab8330d3022ca96e0c93bdbdb320c41adcaf"/>
    <s v="5ee0b1f3d4f170289262539d5c2c0d24e2fb46189fbbd99a0a6b6a68b9dfe06a"/>
    <x v="24"/>
    <n v="270726.08068000001"/>
    <n v="166928.73473"/>
    <n v="610738.14167000004"/>
    <n v="527862.86247000005"/>
    <n v="793.34055999999998"/>
    <n v="1084.1602400000004"/>
    <n v="-1943.5080000000025"/>
    <n v="6149.1751399999985"/>
    <n v="35327673.869999997"/>
    <n v="32941908.920000002"/>
    <n v="139.161"/>
    <n v="134.065"/>
    <n v="0"/>
    <n v="0"/>
    <n v="64.414379999999994"/>
    <n v="57.371510000000001"/>
    <n v="34068.00114"/>
    <n v="26115.33193"/>
    <n v="0"/>
    <n v="0"/>
    <n v="0"/>
    <n v="0"/>
    <n v="0"/>
    <n v="0"/>
    <s v="Terremoto y Erupcion Volcanica"/>
    <s v="Daños Sin Autos"/>
    <s v="Riesgos Catastroficos"/>
    <x v="16"/>
    <x v="2"/>
    <n v="9815016.0217700005"/>
    <n v="7956382.9574300004"/>
    <n v="286204877.29896003"/>
    <n v="243390493.02682006"/>
    <n v="276418493.85822004"/>
    <n v="235015541.95325008"/>
    <n v="5084886.6188700013"/>
    <n v="3527055.4154599998"/>
    <n v="163361.38342999999"/>
    <n v="165377.79196999996"/>
    <n v="560883.15179999999"/>
    <n v="354089.45538999996"/>
    <n v="5.3241320991373975"/>
    <n v="4.7328072589477337"/>
    <n v="103797.34595000002"/>
    <n v="62.180634219679277"/>
    <n v="48.267821882539927"/>
    <n v="47.143096804772668"/>
    <n v="2.7582846536319598"/>
    <n v="2.0980480153247907"/>
    <n v="9.459170760294508E-2"/>
    <n v="9.7940654006623815E-2"/>
    <n v="6.8584739138354722E-2"/>
    <n v="7.1028806581313636E-2"/>
    <m/>
    <m/>
    <m/>
    <n v="0"/>
    <m/>
    <n v="0"/>
    <m/>
    <n v="0"/>
    <m/>
    <n v="-26.824418501088022"/>
    <n v="0.29304179265156716"/>
    <n v="0.64947490421800813"/>
    <n v="0.48563530948545425"/>
    <n v="12.275901401235556"/>
    <n v="30.452108482926722"/>
    <n v="0.18907590068256055"/>
    <n v="0.21968516484408324"/>
    <s v="Medianas"/>
    <n v="2024"/>
    <n v="1"/>
    <d v="2025-05-07T00:00:00"/>
    <x v="16"/>
    <x v="24"/>
  </r>
  <r>
    <n v="2025"/>
    <n v="3"/>
    <n v="12"/>
    <x v="0"/>
    <s v="Terremoto y Erupcion Volcanica"/>
    <n v="12"/>
    <s v="6b51d431df5d7f141cbececcf79edf3dd861c3b4069f0b11661a3eefacbba918"/>
    <s v="5ee0b1f3d4f170289262539d5c2c0d24e2fb46189fbbd99a0a6b6a68b9dfe06a"/>
    <x v="8"/>
    <n v="151694.92474000002"/>
    <n v="99795.453569999998"/>
    <n v="446927.39246999996"/>
    <n v="321081.97655000002"/>
    <n v="229.44732999999999"/>
    <n v="101.28976"/>
    <n v="-304.13251999999994"/>
    <n v="2871.8465500000002"/>
    <n v="35327673.869999997"/>
    <n v="32941908.920000002"/>
    <n v="139.161"/>
    <n v="134.065"/>
    <n v="0"/>
    <n v="0"/>
    <n v="-23.48489"/>
    <n v="-16.949870000000001"/>
    <n v="459.08157"/>
    <n v="-212.69442000000001"/>
    <n v="0"/>
    <n v="0"/>
    <n v="0"/>
    <n v="0"/>
    <n v="0"/>
    <n v="0"/>
    <s v="Terremoto y Erupcion Volcanica"/>
    <s v="Daños Sin Autos"/>
    <s v="Riesgos Catastroficos"/>
    <x v="16"/>
    <x v="2"/>
    <n v="2698569.0604299996"/>
    <n v="1911910.06005"/>
    <n v="286204877.29896003"/>
    <n v="243390493.02682006"/>
    <n v="276418493.85822004"/>
    <n v="235015541.95325008"/>
    <n v="5084886.6188700013"/>
    <n v="3527055.4154599998"/>
    <n v="163361.38342999999"/>
    <n v="165377.79196999996"/>
    <n v="281273.23258000001"/>
    <n v="186782.06706"/>
    <n v="2.9832508787326848"/>
    <n v="2.8294268678788148"/>
    <n v="51899.471170000019"/>
    <n v="52.005847273990227"/>
    <n v="53.931518242445911"/>
    <n v="53.428819554686001"/>
    <n v="5.6213097142612467"/>
    <n v="5.2196730199426939"/>
    <n v="5.3002215116531561E-2"/>
    <n v="5.4878717636674131E-2"/>
    <n v="4.1002198700917696E-2"/>
    <n v="4.2463342100945635E-2"/>
    <m/>
    <m/>
    <m/>
    <n v="0"/>
    <m/>
    <n v="0"/>
    <m/>
    <n v="0"/>
    <m/>
    <n v="126.52569223187022"/>
    <n v="0.15125577232940718"/>
    <n v="0.10149736924533527"/>
    <n v="0.14045383626315683"/>
    <n v="38.554985967443997"/>
    <n v="-315.84090922554526"/>
    <n v="-5.1156246590339061"/>
    <n v="7.9691183247778667"/>
    <s v="Medianas"/>
    <n v="2024"/>
    <n v="1"/>
    <d v="2025-05-07T00:00:00"/>
    <x v="16"/>
    <x v="8"/>
  </r>
  <r>
    <n v="2025"/>
    <n v="3"/>
    <n v="23"/>
    <x v="9"/>
    <s v="Terremoto y Erupcion Volcanica"/>
    <n v="17"/>
    <s v="4523540f1504cd17100c4835e85b7eefd49911580f8efff0599a8f283be6b9e3"/>
    <s v="5ee0b1f3d4f170289262539d5c2c0d24e2fb46189fbbd99a0a6b6a68b9dfe06a"/>
    <x v="28"/>
    <n v="132452.01499"/>
    <n v="150732.57791999998"/>
    <n v="553005.9643900001"/>
    <n v="446803.73859999992"/>
    <n v="3463.1679299999992"/>
    <n v="-4056.6946400000011"/>
    <n v="5124.9581300000009"/>
    <n v="-10993.419370000001"/>
    <n v="35327673.869999997"/>
    <n v="32941908.920000002"/>
    <n v="139.161"/>
    <n v="134.065"/>
    <n v="0"/>
    <n v="0"/>
    <n v="709.41019999999992"/>
    <n v="-942.17643999999996"/>
    <n v="9778.3000800000009"/>
    <n v="9396.0827200000003"/>
    <n v="0"/>
    <n v="0"/>
    <n v="0"/>
    <n v="0"/>
    <n v="0"/>
    <n v="0"/>
    <s v="Terremoto y Erupcion Volcanica"/>
    <s v="Daños Sin Autos"/>
    <s v="Riesgos Catastroficos"/>
    <x v="16"/>
    <x v="2"/>
    <n v="7196469.1106400006"/>
    <n v="7252607.47162"/>
    <n v="286204877.29896003"/>
    <n v="243390493.02682006"/>
    <n v="276418493.85822004"/>
    <n v="235015541.95325008"/>
    <n v="5084886.6188700013"/>
    <n v="3527055.4154599998"/>
    <n v="163361.38342999999"/>
    <n v="165377.79196999996"/>
    <n v="380580.41157999996"/>
    <n v="486992.51045999996"/>
    <n v="2.6048174702356373"/>
    <n v="4.2736095741308722"/>
    <n v="-18280.562929999985"/>
    <n v="-12.12781150714628"/>
    <n v="34.802635910796972"/>
    <n v="30.951724037320833"/>
    <n v="1.84051390971955"/>
    <n v="2.0783225689495524"/>
    <n v="4.6278741382749067E-2"/>
    <n v="4.7917204504390715E-2"/>
    <n v="6.1930347420509235E-2"/>
    <n v="6.4137280737792277E-2"/>
    <m/>
    <m/>
    <m/>
    <n v="0"/>
    <m/>
    <n v="0"/>
    <m/>
    <n v="0"/>
    <m/>
    <n v="-185.36920417554521"/>
    <n v="2.6146585465396397"/>
    <n v="-2.6913190870742336"/>
    <n v="2.1199428269312861"/>
    <n v="-175.29483543443308"/>
    <n v="4.0678373252976296"/>
    <n v="7.2549440515840651"/>
    <n v="-10.027332326422941"/>
    <s v="Medianas"/>
    <n v="2024"/>
    <n v="1"/>
    <d v="2025-05-07T00:00:00"/>
    <x v="16"/>
    <x v="28"/>
  </r>
  <r>
    <n v="2025"/>
    <n v="3"/>
    <n v="8"/>
    <x v="23"/>
    <s v="Terremoto y Erupcion Volcanica"/>
    <n v="8"/>
    <s v="2c624232cdd221771294dfbb310aca000a0df6ac8b66b696d90ef06fdefb64a3"/>
    <s v="5ee0b1f3d4f170289262539d5c2c0d24e2fb46189fbbd99a0a6b6a68b9dfe06a"/>
    <x v="6"/>
    <n v="17136.79207"/>
    <n v="11627.304830000001"/>
    <n v="51752.651039999997"/>
    <n v="35825.536270000004"/>
    <n v="-439.33355"/>
    <n v="103.85189000000003"/>
    <n v="-1519.7701300000003"/>
    <n v="-7078.5176500000016"/>
    <n v="35327673.869999997"/>
    <n v="32941908.920000002"/>
    <n v="139.161"/>
    <n v="134.065"/>
    <n v="0"/>
    <n v="0"/>
    <n v="-431.61996999999997"/>
    <n v="103.85189"/>
    <n v="6488.9460499999996"/>
    <n v="5722.7312499999998"/>
    <n v="0"/>
    <n v="0"/>
    <n v="0"/>
    <n v="0"/>
    <n v="0"/>
    <n v="0"/>
    <s v="Terremoto y Erupcion Volcanica"/>
    <s v="Daños Sin Autos"/>
    <s v="Riesgos Catastroficos"/>
    <x v="16"/>
    <x v="2"/>
    <n v="1201622.1432"/>
    <n v="689489.74687000003"/>
    <n v="286204877.29896003"/>
    <n v="243390493.02682006"/>
    <n v="276418493.85822004"/>
    <n v="235015541.95325008"/>
    <n v="5084886.6188700013"/>
    <n v="3527055.4154599998"/>
    <n v="163361.38342999999"/>
    <n v="165377.79196999996"/>
    <n v="57751.6224"/>
    <n v="31175.012440000002"/>
    <n v="0.33701424150551179"/>
    <n v="0.32966039544018799"/>
    <n v="5509.4872399999986"/>
    <n v="47.384044028714079"/>
    <n v="29.673265196442344"/>
    <n v="37.296873104311103"/>
    <n v="1.4261381722180633"/>
    <n v="1.6863637034173726"/>
    <n v="5.9875960995938865E-3"/>
    <n v="6.1995823183921142E-3"/>
    <n v="4.7772222675594592E-3"/>
    <n v="4.9474620841514112E-3"/>
    <m/>
    <m/>
    <m/>
    <n v="0"/>
    <m/>
    <n v="0"/>
    <m/>
    <n v="0"/>
    <m/>
    <n v="-523.03856963989767"/>
    <n v="-2.5636860633274869"/>
    <n v="0.89317250659884884"/>
    <n v="-0.26893353911161849"/>
    <n v="-515.61108806012101"/>
    <n v="13.388970519976805"/>
    <n v="-6.6516190252498708"/>
    <n v="1.8147259667313576"/>
    <s v="Resto"/>
    <n v="2024"/>
    <n v="1"/>
    <d v="2025-05-07T00:00:00"/>
    <x v="16"/>
    <x v="6"/>
  </r>
  <r>
    <n v="2025"/>
    <n v="3"/>
    <n v="150.1"/>
    <x v="70"/>
    <s v="Terremoto y Erupcion Volcanica"/>
    <n v="150.1"/>
    <m/>
    <m/>
    <x v="77"/>
    <n v="461165.71334999998"/>
    <n v="359932.23907999997"/>
    <n v="2385909.1653299998"/>
    <n v="2228662.7277099998"/>
    <n v="6552.4624999999987"/>
    <n v="3382.1504699999996"/>
    <n v="-20621.769680000012"/>
    <n v="-15819.626009999987"/>
    <n v="0"/>
    <n v="0"/>
    <n v="0"/>
    <n v="0"/>
    <n v="0"/>
    <n v="0"/>
    <n v="1418.0456299999998"/>
    <n v="491.83522000000011"/>
    <n v="55586.013210000005"/>
    <n v="36604.423950000011"/>
    <n v="0"/>
    <n v="0"/>
    <n v="0"/>
    <n v="0"/>
    <n v="0"/>
    <n v="0"/>
    <s v="Terremoto y Erupcion Volcanica"/>
    <s v="Daños Sin Autos"/>
    <s v="Riesgos Catastroficos"/>
    <x v="16"/>
    <x v="2"/>
    <n v="40174365.936499998"/>
    <n v="33842061.072920002"/>
    <n v="286204877.29896003"/>
    <n v="243390493.02682006"/>
    <n v="276418493.85822004"/>
    <n v="235015541.95325008"/>
    <n v="5084886.6188700013"/>
    <n v="3527055.4154599998"/>
    <n v="163361.38342999999"/>
    <n v="165377.79196999996"/>
    <n v="1183077.38273"/>
    <n v="883401.89150000014"/>
    <n v="9.0693411262822501"/>
    <n v="10.204893223461234"/>
    <n v="101233.47427000001"/>
    <n v="28.125703473730645"/>
    <n v="38.98018169241314"/>
    <n v="40.74388367777226"/>
    <n v="1.1479103717005095"/>
    <n v="1.0635647701966158"/>
    <n v="0.16113132581884049"/>
    <n v="0.16683605605149562"/>
    <n v="0.14788262047701992"/>
    <n v="0.15315252603659663"/>
    <m/>
    <m/>
    <m/>
    <n v="0"/>
    <m/>
    <n v="0"/>
    <m/>
    <n v="0"/>
    <m/>
    <n v="93.736575534440945"/>
    <n v="1.4208477148922456"/>
    <n v="0.939663109546647"/>
    <n v="4.0110229005300475"/>
    <n v="188.31721933211691"/>
    <n v="51.855997750239126"/>
    <n v="2.5510835336269291"/>
    <n v="1.3436496656027828"/>
    <s v="Resto"/>
    <n v="2024"/>
    <n v="1"/>
    <d v="2025-05-07T00:00:00"/>
    <x v="16"/>
    <x v="77"/>
  </r>
  <r>
    <n v="2025"/>
    <n v="3"/>
    <n v="103"/>
    <x v="61"/>
    <s v="Terremoto y Erupcion Volcanica"/>
    <n v="205"/>
    <s v="f8809aff4d69bece79dabe35be0c708b890d7eafb841f121330667b77d2e2590"/>
    <s v="5ee0b1f3d4f170289262539d5c2c0d24e2fb46189fbbd99a0a6b6a68b9dfe06a"/>
    <x v="11"/>
    <n v="323392.63378999999"/>
    <n v="364966.40311000001"/>
    <n v="344537.35314999998"/>
    <n v="382815.95066999999"/>
    <n v="-7069.3925400000007"/>
    <n v="-3689.9749700000002"/>
    <n v="-117405.69091999999"/>
    <n v="76937.143500000006"/>
    <n v="35327673.869999997"/>
    <n v="32941908.920000002"/>
    <n v="139.161"/>
    <n v="134.065"/>
    <n v="0"/>
    <n v="0"/>
    <n v="-376.18435999999997"/>
    <n v="-393.28116999999997"/>
    <n v="436.89221999999995"/>
    <n v="-101.05969999999999"/>
    <n v="0"/>
    <n v="0"/>
    <n v="0"/>
    <n v="0"/>
    <n v="0"/>
    <n v="0"/>
    <s v="Terremoto y Erupcion Volcanica"/>
    <s v="Daños Sin Autos"/>
    <s v="Riesgos Catastroficos"/>
    <x v="16"/>
    <x v="2"/>
    <n v="1404442.7234499999"/>
    <n v="1311840.66753"/>
    <n v="286204877.29896003"/>
    <n v="243390493.02682006"/>
    <n v="276418493.85822004"/>
    <n v="235015541.95325008"/>
    <n v="5084886.6188700013"/>
    <n v="3527055.4154599998"/>
    <n v="163361.38342999999"/>
    <n v="165377.79196999996"/>
    <n v="444108.33818000002"/>
    <n v="479511.13152999996"/>
    <n v="6.3598789516739807"/>
    <n v="10.347623162093159"/>
    <n v="-41573.769320000021"/>
    <n v="-11.391122296665145"/>
    <n v="72.818410731781142"/>
    <n v="76.112185747489036"/>
    <n v="23.026402457737053"/>
    <n v="27.820939855232364"/>
    <n v="0.11299340418024914"/>
    <n v="0.11699384844918294"/>
    <n v="0.14995096914889897"/>
    <n v="0.15529458182923073"/>
    <m/>
    <m/>
    <m/>
    <n v="0"/>
    <m/>
    <n v="0"/>
    <m/>
    <n v="0"/>
    <m/>
    <n v="91.583753209036004"/>
    <n v="-2.1860091422461467"/>
    <n v="-1.0110451095104911"/>
    <n v="-4.3274563373352066"/>
    <n v="-4.3472231330068496"/>
    <n v="-532.31102011979056"/>
    <n v="-86.104614085368709"/>
    <n v="389.1572704055128"/>
    <s v="Grandes"/>
    <n v="2024"/>
    <n v="1"/>
    <d v="2025-05-07T00:00:00"/>
    <x v="16"/>
    <x v="11"/>
  </r>
  <r>
    <n v="2025"/>
    <n v="3"/>
    <n v="5.0999999999999996"/>
    <x v="68"/>
    <s v="Terremoto y Erupcion Volcanica"/>
    <n v="5.0999999999999996"/>
    <m/>
    <m/>
    <x v="75"/>
    <n v="2826157.5969000002"/>
    <n v="1505064.9084100001"/>
    <n v="7477007.2930100001"/>
    <n v="4370939.5329599995"/>
    <n v="68191.493659999993"/>
    <n v="133843.94001999998"/>
    <n v="-73743.08305000003"/>
    <n v="478365.37287000008"/>
    <n v="0"/>
    <n v="0"/>
    <n v="0"/>
    <n v="0"/>
    <n v="4518.3422799999998"/>
    <n v="6801.9734900000003"/>
    <n v="95239.374349999998"/>
    <n v="120653.35396000001"/>
    <n v="856519.0564"/>
    <n v="762977.40254000004"/>
    <n v="0"/>
    <n v="0"/>
    <n v="0"/>
    <n v="0"/>
    <n v="0"/>
    <n v="0"/>
    <s v="Terremoto y Erupcion Volcanica"/>
    <s v="Daños Sin Autos"/>
    <s v="Riesgos Catastroficos"/>
    <x v="16"/>
    <x v="2"/>
    <n v="62488329.427139997"/>
    <n v="50385599.241850004"/>
    <n v="286204877.29896003"/>
    <n v="243390493.02682006"/>
    <n v="276418493.85822004"/>
    <n v="235015541.95325008"/>
    <n v="5084886.6188700013"/>
    <n v="3527055.4154599998"/>
    <n v="163361.38342999999"/>
    <n v="165377.79196999996"/>
    <n v="7629242.4502800005"/>
    <n v="3185660.5001799995"/>
    <n v="55.579559756792541"/>
    <n v="42.671994939827421"/>
    <n v="1321092.6884900001"/>
    <n v="87.776459414341517"/>
    <n v="37.043751267811359"/>
    <n v="47.244987603825308"/>
    <n v="4.5226966744169994"/>
    <n v="2.9870933978292382"/>
    <n v="0.98745962108391705"/>
    <n v="1.0224198668666455"/>
    <n v="0.61837456742575059"/>
    <n v="0.64041079832473025"/>
    <m/>
    <m/>
    <m/>
    <n v="0"/>
    <m/>
    <n v="0"/>
    <m/>
    <n v="0"/>
    <m/>
    <n v="-49.051489630527691"/>
    <n v="2.4128694639958841"/>
    <n v="8.8929015135564544"/>
    <n v="41.742725378681619"/>
    <n v="-21.063632941712886"/>
    <n v="12.260081825306202"/>
    <n v="11.119352644679816"/>
    <n v="15.813489830542471"/>
    <m/>
    <n v="2024"/>
    <n v="1"/>
    <d v="2025-05-07T00:00:00"/>
    <x v="16"/>
    <x v="75"/>
  </r>
  <r>
    <n v="2025"/>
    <n v="3"/>
    <n v="201.1"/>
    <x v="67"/>
    <s v="Terremoto y Erupcion Volcanica"/>
    <n v="201.1"/>
    <m/>
    <m/>
    <x v="74"/>
    <n v="5084886.6188700004"/>
    <n v="3527055.4154599998"/>
    <n v="16063627.309579998"/>
    <n v="12121273.01747"/>
    <n v="163361.38342999999"/>
    <n v="165377.79196999999"/>
    <n v="-224784.05469000011"/>
    <n v="426095.34497000003"/>
    <n v="0"/>
    <n v="0"/>
    <n v="0"/>
    <n v="0"/>
    <n v="4518.3422799999998"/>
    <n v="6801.9734900000003"/>
    <n v="104725.97559000002"/>
    <n v="128457.56352"/>
    <n v="1091912.4814599997"/>
    <n v="987007.89265000005"/>
    <n v="0"/>
    <n v="0"/>
    <n v="0"/>
    <n v="0"/>
    <n v="0"/>
    <n v="0"/>
    <s v="Terremoto y Erupcion Volcanica"/>
    <s v="Daños Sin Autos"/>
    <s v="Riesgos Catastroficos"/>
    <x v="16"/>
    <x v="2"/>
    <n v="195512331.82616001"/>
    <n v="165638322.46438998"/>
    <n v="286204877.29896003"/>
    <n v="243390493.02682006"/>
    <n v="276418493.85822004"/>
    <n v="235015541.95325008"/>
    <n v="5084886.6188700013"/>
    <n v="3527055.4154599998"/>
    <n v="163361.38342999999"/>
    <n v="165377.79196999996"/>
    <n v="12882845.51805"/>
    <n v="7921310.33201"/>
    <n v="99.999999999999972"/>
    <n v="100"/>
    <n v="1557831.2034100005"/>
    <n v="44.168038771991561"/>
    <n v="39.470213407011883"/>
    <n v="44.526161299440261"/>
    <n v="2.6008009680899473"/>
    <n v="2.1293716109798622"/>
    <n v="1.7766596666200409"/>
    <n v="1.8395609309260361"/>
    <n v="1.4491344224654417"/>
    <n v="1.5007753896385334"/>
    <m/>
    <m/>
    <m/>
    <n v="0"/>
    <m/>
    <n v="0"/>
    <m/>
    <n v="0"/>
    <m/>
    <n v="-1.2192740730059937"/>
    <n v="3.2126848772550081"/>
    <n v="4.6888345231295823"/>
    <n v="100"/>
    <n v="-18.474262845803647"/>
    <n v="10.628546092812208"/>
    <n v="9.5910594821638622"/>
    <n v="13.014846636647103"/>
    <m/>
    <n v="2024"/>
    <n v="1"/>
    <d v="2025-05-07T00:00:00"/>
    <x v="16"/>
    <x v="74"/>
  </r>
  <r>
    <n v="2025"/>
    <n v="3"/>
    <n v="61"/>
    <x v="46"/>
    <s v="Terremoto y Erupcion Volcanica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8721.563780000004"/>
    <n v="18306.728930000001"/>
    <n v="492033.84081999998"/>
    <n v="269817.56647000002"/>
    <n v="0"/>
    <n v="0"/>
    <n v="0"/>
    <n v="0"/>
    <n v="0"/>
    <n v="0"/>
    <s v="Terremoto y Erupcion Volcanica"/>
    <s v="Daños Sin Autos"/>
    <s v="Riesgos Catastroficos"/>
    <x v="16"/>
    <x v="2"/>
    <n v="0"/>
    <n v="0"/>
    <n v="286204877.29896003"/>
    <n v="243390493.02682006"/>
    <n v="276418493.85822004"/>
    <n v="235015541.95325008"/>
    <n v="5084886.6188700013"/>
    <n v="3527055.4154599998"/>
    <n v="163361.38342999999"/>
    <n v="165377.7919699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20.76491657540481"/>
    <n v="82.357971446127976"/>
    <n v="11.934456313439227"/>
    <n v="6.7848543627108331"/>
    <m/>
    <n v="2024"/>
    <n v="1"/>
    <d v="2025-05-07T00:00:00"/>
    <x v="16"/>
    <x v="69"/>
  </r>
  <r>
    <n v="2025"/>
    <n v="3"/>
    <n v="50"/>
    <x v="15"/>
    <s v="Terremoto y Erupcion Volcanica"/>
    <n v="38"/>
    <s v="aea92132c4cbeb263e6ac2bf6c183b5d81737f179f21efdc5863739672f0f470"/>
    <s v="5ee0b1f3d4f170289262539d5c2c0d24e2fb46189fbbd99a0a6b6a68b9dfe06a"/>
    <x v="39"/>
    <n v="0"/>
    <n v="0"/>
    <n v="0"/>
    <n v="-5847.9869500000004"/>
    <n v="165.43468999999999"/>
    <n v="11.32348"/>
    <n v="563.85646999999994"/>
    <n v="-456.81941999999998"/>
    <n v="35327673.869999997"/>
    <n v="32941908.920000002"/>
    <n v="139.161"/>
    <n v="134.065"/>
    <n v="0"/>
    <n v="0"/>
    <n v="165.43468999999999"/>
    <n v="18.77638"/>
    <n v="0"/>
    <n v="0"/>
    <n v="0"/>
    <n v="0"/>
    <n v="0"/>
    <n v="0"/>
    <n v="0"/>
    <n v="0"/>
    <s v="Terremoto y Erupcion Volcanica"/>
    <s v="Daños Sin Autos"/>
    <s v="Riesgos Catastroficos"/>
    <x v="16"/>
    <x v="2"/>
    <n v="13959565.0382"/>
    <n v="12741554.66168"/>
    <n v="286204877.29896003"/>
    <n v="243390493.02682006"/>
    <n v="276418493.85822004"/>
    <n v="235015541.95325008"/>
    <n v="5084886.6188700013"/>
    <n v="3527055.4154599998"/>
    <n v="163361.38342999999"/>
    <n v="165377.79196999996"/>
    <n v="0"/>
    <n v="0"/>
    <m/>
    <m/>
    <m/>
    <m/>
    <m/>
    <m/>
    <m/>
    <m/>
    <m/>
    <m/>
    <m/>
    <m/>
    <m/>
    <m/>
    <m/>
    <n v="0"/>
    <m/>
    <n v="0"/>
    <m/>
    <n v="0"/>
    <m/>
    <n v="1360.9880531426734"/>
    <m/>
    <m/>
    <n v="0.10126915341096411"/>
    <n v="781.07872763546538"/>
    <m/>
    <m/>
    <m/>
    <s v="Resto"/>
    <n v="2024"/>
    <n v="1"/>
    <d v="2025-05-07T00:00:00"/>
    <x v="16"/>
    <x v="39"/>
  </r>
  <r>
    <n v="2025"/>
    <n v="3"/>
    <n v="37"/>
    <x v="76"/>
    <s v="Terremoto y Erupcion Volcanica"/>
    <n v="25"/>
    <s v="b7a56873cd771f2c446d369b649430b65a756ba278ff97ec81bb6f55b2e73569"/>
    <s v="5ee0b1f3d4f170289262539d5c2c0d24e2fb46189fbbd99a0a6b6a68b9dfe06a"/>
    <x v="4"/>
    <n v="231548.47469999999"/>
    <n v="220699.8708"/>
    <n v="783207.88601999998"/>
    <n v="718433.40398000006"/>
    <n v="2793.6339000000007"/>
    <n v="11638.679760000001"/>
    <n v="19264.467270000001"/>
    <n v="12665.80197"/>
    <n v="35327673.869999997"/>
    <n v="32941908.920000002"/>
    <n v="139.161"/>
    <n v="134.065"/>
    <n v="0"/>
    <n v="0"/>
    <n v="3612.6758999999997"/>
    <n v="777.24502000000007"/>
    <n v="61209.183720000001"/>
    <n v="58520.79376"/>
    <n v="0"/>
    <n v="0"/>
    <n v="0"/>
    <n v="0"/>
    <n v="0"/>
    <n v="0"/>
    <s v="Terremoto y Erupcion Volcanica"/>
    <s v="Daños Sin Autos"/>
    <s v="Riesgos Catastroficos"/>
    <x v="16"/>
    <x v="2"/>
    <n v="3594603.0314199999"/>
    <n v="3691577.5016000001"/>
    <n v="286204877.29896003"/>
    <n v="243390493.02682006"/>
    <n v="276418493.85822004"/>
    <n v="235015541.95325008"/>
    <n v="5084886.6188700013"/>
    <n v="3527055.4154599998"/>
    <n v="163361.38342999999"/>
    <n v="165377.79196999996"/>
    <n v="330443.42595999996"/>
    <n v="297592.56764999998"/>
    <n v="4.5536605249116899"/>
    <n v="6.2573406086168974"/>
    <n v="10848.603899999987"/>
    <n v="4.915546103708901"/>
    <n v="70.072047590993336"/>
    <n v="74.161754960078895"/>
    <n v="6.4415589892976275"/>
    <n v="5.9784704697204507"/>
    <n v="8.0903049900904453E-2"/>
    <n v="8.3767359943276914E-2"/>
    <n v="9.0677276690376021E-2"/>
    <n v="9.3908627899980432E-2"/>
    <m/>
    <m/>
    <m/>
    <n v="0"/>
    <m/>
    <n v="0"/>
    <m/>
    <n v="0"/>
    <m/>
    <n v="-75.99698627673213"/>
    <n v="1.206500670591548"/>
    <n v="5.2735326567304908"/>
    <n v="1.7100944184872597"/>
    <n v="364.80528109398495"/>
    <n v="4.5939054945586921"/>
    <n v="5.9021795103919406"/>
    <n v="1.3281518757034714"/>
    <s v="Medianas"/>
    <n v="2024"/>
    <n v="1"/>
    <d v="2025-05-07T00:00:00"/>
    <x v="16"/>
    <x v="4"/>
  </r>
  <r>
    <n v="2025"/>
    <n v="3"/>
    <n v="81"/>
    <x v="24"/>
    <s v="Terremoto y Erupcion Volcanica"/>
    <n v="53"/>
    <s v="2858dcd1057d3eae7f7d5f782167e24b61153c01551450a628cee722509f6529"/>
    <s v="5ee0b1f3d4f170289262539d5c2c0d24e2fb46189fbbd99a0a6b6a68b9dfe06a"/>
    <x v="5"/>
    <n v="26569.766350000002"/>
    <n v="20013.74237"/>
    <n v="94547.386609999987"/>
    <n v="90319.622940000016"/>
    <n v="831.59650999999997"/>
    <n v="78.388019999999997"/>
    <n v="1185.5427200000001"/>
    <n v="689.43148999999994"/>
    <n v="35327673.869999997"/>
    <n v="32941908.920000002"/>
    <n v="139.161"/>
    <n v="134.065"/>
    <n v="0"/>
    <n v="0"/>
    <n v="83.159589999999994"/>
    <n v="7.8388100000000005"/>
    <n v="2202.2370499999997"/>
    <n v="2110.3153399999997"/>
    <n v="0"/>
    <n v="0"/>
    <n v="0"/>
    <n v="0"/>
    <n v="0"/>
    <n v="0"/>
    <s v="Terremoto y Erupcion Volcanica"/>
    <s v="Daños Sin Autos"/>
    <s v="Riesgos Catastroficos"/>
    <x v="16"/>
    <x v="2"/>
    <n v="477689.46314999997"/>
    <n v="425847.00738999998"/>
    <n v="286204877.29896003"/>
    <n v="243390493.02682006"/>
    <n v="276418493.85822004"/>
    <n v="235015541.95325008"/>
    <n v="5084886.6188700013"/>
    <n v="3527055.4154599998"/>
    <n v="163361.38342999999"/>
    <n v="165377.79196999996"/>
    <n v="77860.510670000003"/>
    <n v="53307.582990000003"/>
    <n v="0.52252426340047908"/>
    <n v="0.5674348716573766"/>
    <n v="6556.0239800000018"/>
    <n v="32.757611539095691"/>
    <n v="34.12482928940954"/>
    <n v="37.543893846686665"/>
    <n v="5.5621420189577826"/>
    <n v="4.6997494458546178"/>
    <n v="9.283477836139779E-3"/>
    <n v="9.6121522041242684E-3"/>
    <n v="8.2228940502596451E-3"/>
    <n v="8.5159229060609055E-3"/>
    <m/>
    <m/>
    <m/>
    <n v="0"/>
    <m/>
    <n v="0"/>
    <m/>
    <n v="0"/>
    <m/>
    <n v="960.87194191153196"/>
    <n v="3.1298600787281665"/>
    <n v="0.39167097562673381"/>
    <n v="0.50905329799458843"/>
    <n v="960.87008104546464"/>
    <n v="4.3558281673676369"/>
    <n v="3.7761416283501359"/>
    <n v="0.37145206933860425"/>
    <s v="Resto"/>
    <n v="2024"/>
    <n v="1"/>
    <d v="2025-05-07T00:00:00"/>
    <x v="16"/>
    <x v="5"/>
  </r>
  <r>
    <n v="2025"/>
    <n v="3"/>
    <n v="105"/>
    <x v="18"/>
    <s v="Terremoto y Erupcion Volcanica"/>
    <n v="226"/>
    <s v="8f1f64db81c40ea10e1e9080c9ae60a7acb8925968c431ee16784dea9841c66f"/>
    <s v="5ee0b1f3d4f170289262539d5c2c0d24e2fb46189fbbd99a0a6b6a68b9dfe06a"/>
    <x v="31"/>
    <n v="7418.7645000000002"/>
    <n v="0"/>
    <n v="249731.14655"/>
    <n v="292219.48507"/>
    <n v="-101.91174000000001"/>
    <n v="0"/>
    <n v="-3534.8534300000001"/>
    <n v="-2956.8780100000008"/>
    <n v="35327673.869999997"/>
    <n v="32941908.920000002"/>
    <n v="139.161"/>
    <n v="134.065"/>
    <n v="0"/>
    <n v="0"/>
    <n v="-19.907109999999999"/>
    <n v="0"/>
    <n v="375.60739000000001"/>
    <n v="0"/>
    <n v="0"/>
    <n v="0"/>
    <n v="0"/>
    <n v="0"/>
    <n v="0"/>
    <n v="0"/>
    <s v="Terremoto y Erupcion Volcanica"/>
    <s v="Daños Sin Autos"/>
    <s v="Riesgos Catastroficos"/>
    <x v="16"/>
    <x v="2"/>
    <n v="593688.09351000004"/>
    <n v="0"/>
    <n v="286204877.29896003"/>
    <n v="243390493.02682006"/>
    <n v="276418493.85822004"/>
    <n v="235015541.95325008"/>
    <n v="5084886.6188700013"/>
    <n v="3527055.4154599998"/>
    <n v="163361.38342999999"/>
    <n v="165377.79196999996"/>
    <n v="8639.026609999999"/>
    <n v="0"/>
    <n v="0.14589832686669912"/>
    <m/>
    <m/>
    <m/>
    <n v="85.875004614669209"/>
    <m/>
    <n v="1.2496064147318191"/>
    <m/>
    <n v="2.5921167277141149E-3"/>
    <n v="2.6838886199145621E-3"/>
    <m/>
    <m/>
    <m/>
    <m/>
    <m/>
    <n v="0"/>
    <m/>
    <n v="0"/>
    <m/>
    <n v="0"/>
    <m/>
    <m/>
    <n v="-1.3737023193012798"/>
    <m/>
    <n v="-6.2384229283702762E-2"/>
    <m/>
    <m/>
    <n v="-5.2999782565513414"/>
    <m/>
    <s v="Resto"/>
    <n v="2024"/>
    <n v="1"/>
    <d v="2025-05-07T00:00:00"/>
    <x v="16"/>
    <x v="31"/>
  </r>
  <r>
    <n v="2025"/>
    <n v="3"/>
    <n v="27"/>
    <x v="32"/>
    <s v="Terremoto y Erupcion Volcanica"/>
    <n v="21"/>
    <s v="6f4b6612125fb3a0daecd2799dfd6c9c299424fd920f9b308110a2c1fbd8f443"/>
    <s v="5ee0b1f3d4f170289262539d5c2c0d24e2fb46189fbbd99a0a6b6a68b9dfe06a"/>
    <x v="33"/>
    <n v="30299.633610000001"/>
    <n v="29126.061839999998"/>
    <n v="140392.06539999999"/>
    <n v="127205.18713999999"/>
    <n v="671.48896999999977"/>
    <n v="655.98890999999958"/>
    <n v="-6797.9857100000063"/>
    <n v="21790.299359999997"/>
    <n v="35327673.869999997"/>
    <n v="32941908.920000002"/>
    <n v="139.161"/>
    <n v="134.065"/>
    <n v="0"/>
    <n v="0"/>
    <n v="578.67912999999999"/>
    <n v="-5.5367700000000006"/>
    <n v="30018.802649999998"/>
    <n v="10807.141160000001"/>
    <n v="0"/>
    <n v="0"/>
    <n v="0"/>
    <n v="0"/>
    <n v="0"/>
    <n v="0"/>
    <s v="Terremoto y Erupcion Volcanica"/>
    <s v="Daños Sin Autos"/>
    <s v="Riesgos Catastroficos"/>
    <x v="16"/>
    <x v="2"/>
    <n v="3901951.9240700002"/>
    <n v="3037839.4733099998"/>
    <n v="286204877.29896003"/>
    <n v="243390493.02682006"/>
    <n v="276418493.85822004"/>
    <n v="235015541.95325008"/>
    <n v="5084886.6188700013"/>
    <n v="3527055.4154599998"/>
    <n v="163361.38342999999"/>
    <n v="165377.79196999996"/>
    <n v="102341.33149"/>
    <n v="83859.582020000002"/>
    <n v="0.5958762875372311"/>
    <n v="0.82578974269394545"/>
    <n v="1173.5717700000023"/>
    <n v="4.0292840702147004"/>
    <n v="29.606448508011297"/>
    <n v="34.731942538246386"/>
    <n v="0.77652503668972495"/>
    <n v="0.9587755408374008"/>
    <n v="1.0586693663626849E-2"/>
    <n v="1.0961507382187395E-2"/>
    <n v="1.1966803418566761E-2"/>
    <n v="1.2393249228510102E-2"/>
    <m/>
    <m/>
    <m/>
    <n v="0"/>
    <m/>
    <n v="0"/>
    <m/>
    <n v="0"/>
    <m/>
    <n v="2.3628539695892403"/>
    <n v="2.2161620125280446"/>
    <n v="2.252240325532453"/>
    <n v="0.41104510496982377"/>
    <n v="-10551.565262779563"/>
    <n v="177.76821090398334"/>
    <n v="1.9277222237909613"/>
    <n v="-5.123251300254137E-2"/>
    <s v="Resto"/>
    <n v="2024"/>
    <n v="1"/>
    <d v="2025-05-07T00:00:00"/>
    <x v="16"/>
    <x v="33"/>
  </r>
  <r>
    <n v="2025"/>
    <n v="3"/>
    <n v="107"/>
    <x v="51"/>
    <s v="Terremoto y Erupcion Volcanica"/>
    <n v="70"/>
    <s v="ff5a1ae012afa5d4c889c50ad427aaf545d31a4fac04ffc1c4d03d403ba4250a"/>
    <s v="5ee0b1f3d4f170289262539d5c2c0d24e2fb46189fbbd99a0a6b6a68b9dfe06a"/>
    <x v="15"/>
    <n v="1076.61249"/>
    <n v="769.84741000000008"/>
    <n v="3562.6707600000004"/>
    <n v="2896.3652099999999"/>
    <n v="0"/>
    <n v="6.5430100000000007"/>
    <n v="-240.48260000000002"/>
    <n v="-43.695680000000017"/>
    <n v="35327673.869999997"/>
    <n v="32941908.920000002"/>
    <n v="139.161"/>
    <n v="134.065"/>
    <n v="0"/>
    <n v="0"/>
    <n v="0"/>
    <n v="6.5430100000000007"/>
    <n v="186.77601999999999"/>
    <n v="116.93777"/>
    <n v="0"/>
    <n v="0"/>
    <n v="0"/>
    <n v="0"/>
    <n v="0"/>
    <n v="0"/>
    <s v="Terremoto y Erupcion Volcanica"/>
    <s v="Daños Sin Autos"/>
    <s v="Riesgos Catastroficos"/>
    <x v="16"/>
    <x v="2"/>
    <n v="346104.38500999997"/>
    <n v="551156.13301999995"/>
    <n v="286204877.29896003"/>
    <n v="243390493.02682006"/>
    <n v="276418493.85822004"/>
    <n v="235015541.95325008"/>
    <n v="5084886.6188700013"/>
    <n v="3527055.4154599998"/>
    <n v="163361.38342999999"/>
    <n v="165377.79196999996"/>
    <n v="4901.6774599999999"/>
    <n v="4184.8455899999999"/>
    <n v="2.1172792447420433E-2"/>
    <n v="2.182691563692362E-2"/>
    <n v="306.7650799999999"/>
    <n v="39.847517315152082"/>
    <n v="21.964164284281569"/>
    <n v="18.39607683111673"/>
    <n v="0.31106583349670458"/>
    <n v="0.13967864346926614"/>
    <n v="3.7616846371049315E-4"/>
    <n v="3.8948641784880485E-4"/>
    <n v="3.1630134785715227E-4"/>
    <n v="3.2757297819611443E-4"/>
    <m/>
    <m/>
    <m/>
    <n v="0"/>
    <m/>
    <n v="0"/>
    <m/>
    <n v="0"/>
    <m/>
    <m/>
    <m/>
    <n v="0.84990998410970819"/>
    <m/>
    <m/>
    <n v="59.722577230607342"/>
    <m/>
    <n v="5.595292265279217"/>
    <s v="Resto"/>
    <n v="2024"/>
    <n v="1"/>
    <d v="2025-05-07T00:00:00"/>
    <x v="16"/>
    <x v="15"/>
  </r>
  <r>
    <n v="2025"/>
    <n v="3"/>
    <n v="94"/>
    <x v="5"/>
    <s v="Terremoto y Erupcion Volcanica"/>
    <n v="7"/>
    <s v="7902699be42c8a8e46fbbb4501726517e86b22c56a189f7625a6da49081b2451"/>
    <s v="5ee0b1f3d4f170289262539d5c2c0d24e2fb46189fbbd99a0a6b6a68b9dfe06a"/>
    <x v="17"/>
    <n v="60369.139069999997"/>
    <n v="28308.334199999998"/>
    <n v="148203.52427999998"/>
    <n v="117317.97734999999"/>
    <n v="1409.6247199999998"/>
    <n v="-489.31123999999994"/>
    <n v="-21259.408890000006"/>
    <n v="-32744.592519999991"/>
    <n v="35327673.869999997"/>
    <n v="32941908.920000002"/>
    <n v="139.161"/>
    <n v="134.065"/>
    <n v="0"/>
    <n v="0"/>
    <n v="59.165750000000003"/>
    <n v="278.92802"/>
    <n v="10722.385109999999"/>
    <n v="6260.9667199999994"/>
    <n v="0"/>
    <n v="0"/>
    <n v="0"/>
    <n v="0"/>
    <n v="0"/>
    <n v="0"/>
    <s v="Terremoto y Erupcion Volcanica"/>
    <s v="Daños Sin Autos"/>
    <s v="Riesgos Catastroficos"/>
    <x v="16"/>
    <x v="2"/>
    <n v="2139089.51168"/>
    <n v="2040660.5806099998"/>
    <n v="286204877.29896003"/>
    <n v="243390493.02682006"/>
    <n v="276418493.85822004"/>
    <n v="235015541.95325008"/>
    <n v="5084886.6188700013"/>
    <n v="3527055.4154599998"/>
    <n v="163361.38342999999"/>
    <n v="165377.79196999996"/>
    <n v="141541.87836999999"/>
    <n v="73116.079639999996"/>
    <n v="1.1872268468282119"/>
    <n v="0.80260531422095649"/>
    <n v="32060.80487"/>
    <n v="113.25570993859469"/>
    <n v="42.651079500436616"/>
    <n v="38.71697489715136"/>
    <n v="2.8221885405154095"/>
    <n v="1.3872142417499922"/>
    <n v="2.1092980538881739E-2"/>
    <n v="2.1839761235716886E-2"/>
    <n v="1.1630829884912802E-2"/>
    <n v="1.2045303031759137E-2"/>
    <m/>
    <m/>
    <m/>
    <n v="0"/>
    <m/>
    <n v="0"/>
    <m/>
    <n v="0"/>
    <m/>
    <n v="-388.08345379517544"/>
    <n v="2.3350088169478345"/>
    <n v="-1.7285059464926058"/>
    <n v="0.8628873546507525"/>
    <n v="-78.788165491584522"/>
    <n v="71.257660190853088"/>
    <n v="0.55179653960405095"/>
    <n v="4.455031187260488"/>
    <s v="Resto"/>
    <n v="2024"/>
    <n v="1"/>
    <d v="2025-05-07T00:00:00"/>
    <x v="16"/>
    <x v="17"/>
  </r>
  <r>
    <n v="2025"/>
    <n v="3"/>
    <n v="16"/>
    <x v="74"/>
    <s v="Terremoto y Erupcion Volcanica"/>
    <n v="14"/>
    <s v="8527a891e224136950ff32ca212b45bc93f69fbb801c3b1ebedac52775f99e61"/>
    <s v="5ee0b1f3d4f170289262539d5c2c0d24e2fb46189fbbd99a0a6b6a68b9dfe06a"/>
    <x v="34"/>
    <n v="12091.281419999999"/>
    <n v="27746.401590000001"/>
    <n v="126907.37705999997"/>
    <n v="131936.16164000001"/>
    <n v="10.306139999999999"/>
    <n v="7.9878900000000002"/>
    <n v="249.17158000000001"/>
    <n v="-7465.8644899999981"/>
    <n v="35327673.869999997"/>
    <n v="32941908.920000002"/>
    <n v="139.161"/>
    <n v="134.065"/>
    <n v="0"/>
    <n v="0"/>
    <n v="3.74193"/>
    <n v="7.9878900000000002"/>
    <n v="996.71130000000005"/>
    <n v="1808.2650700000002"/>
    <n v="0"/>
    <n v="0"/>
    <n v="0"/>
    <n v="0"/>
    <n v="0"/>
    <n v="0"/>
    <s v="Terremoto y Erupcion Volcanica"/>
    <s v="Daños Sin Autos"/>
    <s v="Riesgos Catastroficos"/>
    <x v="16"/>
    <x v="2"/>
    <n v="1168356.06944"/>
    <n v="1156642.3969100001"/>
    <n v="286204877.29896003"/>
    <n v="243390493.02682006"/>
    <n v="276418493.85822004"/>
    <n v="235015541.95325008"/>
    <n v="5084886.6188700013"/>
    <n v="3527055.4154599998"/>
    <n v="163361.38342999999"/>
    <n v="165377.79196999996"/>
    <n v="31306.197190000003"/>
    <n v="61279.456200000001"/>
    <n v="0.23778861410850902"/>
    <n v="0.78667325351284012"/>
    <n v="-15655.120170000002"/>
    <n v="-56.422163858690119"/>
    <n v="38.622645052086561"/>
    <n v="45.27847228187381"/>
    <n v="1.0348969578936174"/>
    <n v="2.3988746793412745"/>
    <n v="4.2246943986806521E-3"/>
    <n v="4.3742664433306083E-3"/>
    <n v="1.1399952908983395E-2"/>
    <n v="1.1806198585589454E-2"/>
    <m/>
    <m/>
    <m/>
    <n v="0"/>
    <m/>
    <n v="0"/>
    <m/>
    <n v="0"/>
    <m/>
    <n v="29.02205713899415"/>
    <n v="8.52361271068654E-2"/>
    <n v="2.878892231877337E-2"/>
    <n v="6.3087981893934922E-3"/>
    <n v="-53.154963325734329"/>
    <n v="-44.880243691263701"/>
    <n v="0.37542766897495788"/>
    <n v="0.44174331144935508"/>
    <s v="Resto"/>
    <n v="2024"/>
    <n v="1"/>
    <d v="2025-05-07T00:00:00"/>
    <x v="16"/>
    <x v="34"/>
  </r>
  <r>
    <n v="2025"/>
    <n v="3"/>
    <n v="1"/>
    <x v="16"/>
    <s v="Terremoto y Erupcion Volcanica"/>
    <n v="30"/>
    <s v="624b60c58c9d8bfb6ff1886c2fd605d2adeb6ea4da576068201b6c6958ce93f4"/>
    <s v="5ee0b1f3d4f170289262539d5c2c0d24e2fb46189fbbd99a0a6b6a68b9dfe06a"/>
    <x v="3"/>
    <n v="309627.82814"/>
    <n v="281160.42025999998"/>
    <n v="587017.70285"/>
    <n v="546590.56755999988"/>
    <n v="2932.2339700000002"/>
    <n v="-1339.00164"/>
    <n v="1719.9714299999998"/>
    <n v="-128583.44788000001"/>
    <n v="35327673.869999997"/>
    <n v="32941908.920000002"/>
    <n v="139.161"/>
    <n v="134.065"/>
    <n v="0"/>
    <n v="0"/>
    <n v="2363.6712900000002"/>
    <n v="-1479.5059199999998"/>
    <n v="14013.05704"/>
    <n v="17573.39818"/>
    <n v="0"/>
    <n v="0"/>
    <n v="0"/>
    <n v="0"/>
    <n v="0"/>
    <n v="0"/>
    <s v="Terremoto y Erupcion Volcanica"/>
    <s v="Daños Sin Autos"/>
    <s v="Riesgos Catastroficos"/>
    <x v="16"/>
    <x v="2"/>
    <n v="22498819.590630002"/>
    <n v="18341736.750830002"/>
    <n v="286204877.29896003"/>
    <n v="243390493.02682006"/>
    <n v="276418493.85822004"/>
    <n v="235015541.95325008"/>
    <n v="5084886.6188700013"/>
    <n v="3527055.4154599998"/>
    <n v="163361.38342999999"/>
    <n v="165377.79196999996"/>
    <n v="848042.80476999993"/>
    <n v="763805.55080999993"/>
    <n v="6.0891786060867492"/>
    <n v="7.9715339608105058"/>
    <n v="28467.407880000013"/>
    <n v="10.12496988504823"/>
    <n v="36.510872611433221"/>
    <n v="36.810470932272644"/>
    <n v="1.3761958794893823"/>
    <n v="1.532899659827889"/>
    <n v="0.10818398032279972"/>
    <n v="0.11201415065187846"/>
    <n v="0.11551824262462787"/>
    <n v="0.11963481986052189"/>
    <m/>
    <m/>
    <m/>
    <n v="0"/>
    <m/>
    <n v="0"/>
    <m/>
    <n v="0"/>
    <m/>
    <n v="-318.9865854085138"/>
    <n v="0.94701887346965907"/>
    <n v="-0.47624115754336011"/>
    <n v="1.7949370337307753"/>
    <n v="-259.76085381260259"/>
    <n v="-20.259833092793443"/>
    <n v="16.867634829808701"/>
    <n v="-8.4190086905548043"/>
    <s v="Medianas"/>
    <n v="2024"/>
    <n v="1"/>
    <d v="2025-05-07T00:00:00"/>
    <x v="16"/>
    <x v="3"/>
  </r>
  <r>
    <n v="2025"/>
    <n v="3"/>
    <n v="127"/>
    <x v="66"/>
    <s v="Terremoto y Erupcion Volcanica"/>
    <n v="263"/>
    <s v="4be84111a613654b362415e563cb7607df7b203b5d303802a8a546061bbc7847"/>
    <s v="5ee0b1f3d4f170289262539d5c2c0d24e2fb46189fbbd99a0a6b6a68b9dfe06a"/>
    <x v="7"/>
    <n v="52957.645830000001"/>
    <n v="19125.79552"/>
    <n v="213459.94396999996"/>
    <n v="135027.82941000001"/>
    <n v="96.699820000000003"/>
    <n v="31.732439999999997"/>
    <n v="250.07552000000001"/>
    <n v="-152.78025000000002"/>
    <n v="35327673.869999997"/>
    <n v="32941908.920000002"/>
    <n v="139.161"/>
    <n v="134.065"/>
    <n v="0"/>
    <n v="0"/>
    <n v="96.699820000000003"/>
    <n v="31.73244"/>
    <n v="-25.383110000000002"/>
    <n v="-24.457000000000001"/>
    <n v="0"/>
    <n v="0"/>
    <n v="0"/>
    <n v="0"/>
    <n v="0"/>
    <n v="0"/>
    <s v="Terremoto y Erupcion Volcanica"/>
    <s v="Daños Sin Autos"/>
    <s v="Riesgos Catastroficos"/>
    <x v="16"/>
    <x v="2"/>
    <n v="408775.34256000002"/>
    <n v="212525.78091999999"/>
    <n v="286204877.29896003"/>
    <n v="243390493.02682006"/>
    <n v="276418493.85822004"/>
    <n v="235015541.95325008"/>
    <n v="5084886.6188700013"/>
    <n v="3527055.4154599998"/>
    <n v="163361.38342999999"/>
    <n v="165377.79196999996"/>
    <n v="161576.90846000001"/>
    <n v="78318.230629999991"/>
    <n v="1.0414715174469045"/>
    <n v="0.54225956972965816"/>
    <n v="33831.850310000002"/>
    <n v="176.891205778195"/>
    <n v="32.77550383575398"/>
    <n v="24.420617480949343"/>
    <n v="12.955195755777977"/>
    <n v="8.9992825516069637"/>
    <n v="1.8503404389814859E-2"/>
    <n v="1.9158503141675796E-2"/>
    <n v="7.8580700840654698E-3"/>
    <n v="8.138098170462512E-3"/>
    <m/>
    <m/>
    <m/>
    <n v="0"/>
    <m/>
    <n v="0"/>
    <m/>
    <n v="0"/>
    <m/>
    <n v="204.73490220102838"/>
    <n v="0.18259841139921004"/>
    <n v="0.16591435355887355"/>
    <n v="5.9193805763426137E-2"/>
    <n v="204.73490220102835"/>
    <n v="3.7866868381240648"/>
    <n v="-380.96127700663942"/>
    <n v="-129.74788404137874"/>
    <s v="Resto"/>
    <n v="2024"/>
    <n v="1"/>
    <d v="2025-05-07T00:00:00"/>
    <x v="16"/>
    <x v="7"/>
  </r>
  <r>
    <n v="2025"/>
    <n v="3"/>
    <n v="9"/>
    <x v="29"/>
    <s v="Terremoto y Erupcion Volcanica"/>
    <n v="9"/>
    <s v="19581e27de7ced00ff1ce50b2047e7a567c76b1cbaebabe5ef03f7c3017bb5b7"/>
    <s v="5ee0b1f3d4f170289262539d5c2c0d24e2fb46189fbbd99a0a6b6a68b9dfe06a"/>
    <x v="2"/>
    <n v="6814.5585799999999"/>
    <n v="8500.5849799999996"/>
    <n v="31053.068500000001"/>
    <n v="28143.022019999997"/>
    <n v="-3.3416999999999999"/>
    <n v="209.24025000000009"/>
    <n v="968.28837000000021"/>
    <n v="-940.29829999999993"/>
    <n v="35327673.869999997"/>
    <n v="32941908.920000002"/>
    <n v="139.161"/>
    <n v="134.065"/>
    <n v="0"/>
    <n v="0"/>
    <n v="14.51642"/>
    <n v="182.17909"/>
    <n v="-3276.4372799999996"/>
    <n v="2390.97966"/>
    <n v="0"/>
    <n v="0"/>
    <n v="0"/>
    <n v="0"/>
    <n v="0"/>
    <n v="0"/>
    <s v="Terremoto y Erupcion Volcanica"/>
    <s v="Daños Sin Autos"/>
    <s v="Riesgos Catastroficos"/>
    <x v="16"/>
    <x v="2"/>
    <n v="975839.53787999996"/>
    <n v="808178.50085000007"/>
    <n v="286204877.29896003"/>
    <n v="243390493.02682006"/>
    <n v="276418493.85822004"/>
    <n v="235015541.95325008"/>
    <n v="5084886.6188700013"/>
    <n v="3527055.4154599998"/>
    <n v="163361.38342999999"/>
    <n v="165377.79196999996"/>
    <n v="18008.624299999999"/>
    <n v="23377.136079999997"/>
    <n v="0.13401593960249161"/>
    <n v="0.24101081436769403"/>
    <n v="-1686.0263999999997"/>
    <n v="-19.834239690172474"/>
    <n v="37.840528329529313"/>
    <n v="36.362816004962063"/>
    <n v="0.69832777987296446"/>
    <n v="1.0518202316764833"/>
    <n v="2.3810071457593439E-3"/>
    <n v="2.4653048661408697E-3"/>
    <n v="3.4925706728665407E-3"/>
    <n v="3.6170309883977623E-3"/>
    <m/>
    <m/>
    <m/>
    <n v="0"/>
    <m/>
    <n v="0"/>
    <m/>
    <n v="0"/>
    <m/>
    <n v="-101.59706366246455"/>
    <n v="-4.903765901737981E-2"/>
    <n v="2.4614805980093868"/>
    <n v="-2.0455874759605667E-3"/>
    <n v="-92.031785865216477"/>
    <n v="-237.03325606709677"/>
    <n v="-0.44305502469438396"/>
    <n v="7.6194328646024534"/>
    <s v="Resto"/>
    <n v="2024"/>
    <n v="1"/>
    <d v="2025-05-07T00:00:00"/>
    <x v="16"/>
    <x v="2"/>
  </r>
  <r>
    <n v="2025"/>
    <n v="3"/>
    <n v="74"/>
    <x v="6"/>
    <s v="Terremoto y Erupcion Volcanica"/>
    <n v="46"/>
    <s v="25fc0e7096fc653718202dc30b0c580b8ab87eac11a700cba03a7c021bc35b0c"/>
    <s v="5ee0b1f3d4f170289262539d5c2c0d24e2fb46189fbbd99a0a6b6a68b9dfe06a"/>
    <x v="13"/>
    <n v="1335876.91549"/>
    <n v="226630.451"/>
    <n v="2935121.9723499999"/>
    <n v="564338.98912000004"/>
    <n v="57330.523949999995"/>
    <n v="117561.96448"/>
    <n v="-10838.326210000017"/>
    <n v="314939.77193000005"/>
    <n v="35327673.869999997"/>
    <n v="32941908.920000002"/>
    <n v="139.161"/>
    <n v="134.065"/>
    <n v="4518.3422799999998"/>
    <n v="6801.9734900000003"/>
    <n v="45000.099390000003"/>
    <n v="39217.43634"/>
    <n v="370335.49056000001"/>
    <n v="197902.67074"/>
    <n v="0"/>
    <n v="0"/>
    <n v="0"/>
    <n v="0"/>
    <n v="0"/>
    <n v="0"/>
    <s v="Terremoto y Erupcion Volcanica"/>
    <s v="Daños Sin Autos"/>
    <s v="Riesgos Catastroficos"/>
    <x v="16"/>
    <x v="2"/>
    <n v="8503254.3343199994"/>
    <n v="1149390.6832699999"/>
    <n v="286204877.29896003"/>
    <n v="243390493.02682006"/>
    <n v="276418493.85822004"/>
    <n v="235015541.95325008"/>
    <n v="5084886.6188700013"/>
    <n v="3527055.4154599998"/>
    <n v="163361.38342999999"/>
    <n v="165377.79196999996"/>
    <n v="4249434.8529399997"/>
    <n v="481369.46110000001"/>
    <n v="26.271518238628254"/>
    <n v="6.425485973557997"/>
    <n v="1109246.4644900002"/>
    <n v="489.45164235233329"/>
    <n v="31.436578315014401"/>
    <n v="47.080354969365132"/>
    <n v="15.710184159707714"/>
    <n v="19.717442841561901"/>
    <n v="0.4667554683544361"/>
    <n v="0.48328058547891334"/>
    <n v="9.3113929053517633E-2"/>
    <n v="9.6432112155834332E-2"/>
    <m/>
    <m/>
    <m/>
    <n v="0"/>
    <m/>
    <n v="0"/>
    <m/>
    <n v="0"/>
    <m/>
    <n v="-51.23378194334849"/>
    <n v="4.2916022640432514"/>
    <n v="51.873860710800948"/>
    <n v="35.094293857131795"/>
    <n v="14.745132751326606"/>
    <n v="87.130112582734313"/>
    <n v="12.15117117777544"/>
    <n v="19.816527080386383"/>
    <s v="Grandes"/>
    <n v="2024"/>
    <n v="1"/>
    <d v="2025-05-07T00:00:00"/>
    <x v="16"/>
    <x v="13"/>
  </r>
  <r>
    <n v="2025"/>
    <n v="3"/>
    <n v="126"/>
    <x v="17"/>
    <s v="Terremoto y Erupcion Volcanica"/>
    <n v="239"/>
    <s v="79bf08685d3138f9b109c3546780f056bc954fd69377b84a2cf23622e464897b"/>
    <s v="5ee0b1f3d4f170289262539d5c2c0d24e2fb46189fbbd99a0a6b6a68b9dfe06a"/>
    <x v="45"/>
    <n v="7009.3432000000003"/>
    <n v="4798.3733000000002"/>
    <n v="25490.853289999999"/>
    <n v="20980.45376"/>
    <n v="-10.15606"/>
    <n v="19.451070000000001"/>
    <n v="89.314260000000004"/>
    <n v="14.700789999999984"/>
    <n v="35327673.869999997"/>
    <n v="32941908.920000002"/>
    <n v="139.161"/>
    <n v="134.065"/>
    <n v="0"/>
    <n v="0"/>
    <n v="-10.15606"/>
    <n v="19.451070000000001"/>
    <n v="-271.06665000000004"/>
    <n v="-190.76938000000001"/>
    <n v="0"/>
    <n v="0"/>
    <n v="0"/>
    <n v="0"/>
    <n v="0"/>
    <n v="0"/>
    <s v="Terremoto y Erupcion Volcanica"/>
    <s v="Daños Sin Autos"/>
    <s v="Riesgos Catastroficos"/>
    <x v="16"/>
    <x v="2"/>
    <n v="240990.39916999999"/>
    <n v="211802.86790000001"/>
    <n v="286204877.29896003"/>
    <n v="243390493.02682006"/>
    <n v="276418493.85822004"/>
    <n v="235015541.95325008"/>
    <n v="5084886.6188700013"/>
    <n v="3527055.4154599998"/>
    <n v="163361.38342999999"/>
    <n v="165377.79196999996"/>
    <n v="9157.3224399999999"/>
    <n v="6381.5476699999999"/>
    <n v="0.13784659768004159"/>
    <n v="0.13604473802615871"/>
    <n v="2210.9699000000001"/>
    <n v="46.077488385490973"/>
    <n v="76.543588433476643"/>
    <n v="75.191372816306185"/>
    <n v="2.9085570313759486"/>
    <n v="2.2654902398514691"/>
    <n v="2.4490649027892964E-3"/>
    <n v="2.5357721555328409E-3"/>
    <n v="1.9714711286899977E-3"/>
    <n v="2.0417259471948051E-3"/>
    <m/>
    <m/>
    <m/>
    <n v="0"/>
    <m/>
    <n v="0"/>
    <m/>
    <n v="0"/>
    <m/>
    <n v="-152.21337437991843"/>
    <n v="-0.14489317629646098"/>
    <n v="0.4053680025270231"/>
    <n v="-6.2169282524176537E-3"/>
    <n v="-152.21337437991843"/>
    <n v="42.091277960855145"/>
    <n v="3.7467021487150851"/>
    <n v="-10.196117427230721"/>
    <s v="Resto"/>
    <n v="2024"/>
    <n v="1"/>
    <d v="2025-05-07T00:00:00"/>
    <x v="16"/>
    <x v="45"/>
  </r>
  <r>
    <n v="2025"/>
    <n v="3"/>
    <n v="15.1"/>
    <x v="69"/>
    <s v="Terremoto y Erupcion Volcanica"/>
    <n v="15.1"/>
    <m/>
    <m/>
    <x v="76"/>
    <n v="1797563.30862"/>
    <n v="1662058.2679699999"/>
    <n v="6200710.8512399998"/>
    <n v="5521670.7567999996"/>
    <n v="88617.427269999971"/>
    <n v="28151.701479999996"/>
    <n v="-130419.20196000003"/>
    <n v="-36450.401890000023"/>
    <n v="0"/>
    <n v="0"/>
    <n v="0"/>
    <n v="0"/>
    <n v="0"/>
    <n v="0"/>
    <n v="8068.5556100000013"/>
    <n v="7312.3743399999994"/>
    <n v="179807.41185"/>
    <n v="187426.06615999999"/>
    <n v="0"/>
    <n v="0"/>
    <n v="0"/>
    <n v="0"/>
    <n v="0"/>
    <n v="0"/>
    <s v="Terremoto y Erupcion Volcanica"/>
    <s v="Daños Sin Autos"/>
    <s v="Riesgos Catastroficos"/>
    <x v="16"/>
    <x v="2"/>
    <n v="92849636.462520003"/>
    <n v="81410662.149619997"/>
    <n v="286204877.29896003"/>
    <n v="243390493.02682006"/>
    <n v="276418493.85822004"/>
    <n v="235015541.95325008"/>
    <n v="5084886.6188700013"/>
    <n v="3527055.4154599998"/>
    <n v="163361.38342999999"/>
    <n v="165377.79196999996"/>
    <n v="4070525.6850400004"/>
    <n v="3852247.9403299997"/>
    <n v="35.351099116925191"/>
    <n v="47.123111836711352"/>
    <n v="135505.0406500001"/>
    <n v="8.1528453762034871"/>
    <n v="44.160470850888039"/>
    <n v="43.145153004549883"/>
    <n v="1.9359939113446183"/>
    <n v="2.04157320931182"/>
    <n v="0.6280687197172834"/>
    <n v="0.65030500800789481"/>
    <n v="0.68287723456267113"/>
    <n v="0.7072120652772067"/>
    <m/>
    <m/>
    <m/>
    <n v="0"/>
    <m/>
    <n v="0"/>
    <m/>
    <n v="0"/>
    <m/>
    <n v="214.7853330746529"/>
    <n v="4.9298640467929946"/>
    <n v="1.6937854720571164"/>
    <n v="54.246251720788322"/>
    <n v="10.34111814904708"/>
    <n v="-4.0648851390265861"/>
    <n v="4.4873320443158367"/>
    <n v="3.9014713853929184"/>
    <s v="Resto"/>
    <n v="2024"/>
    <n v="1"/>
    <d v="2025-05-07T00:00:00"/>
    <x v="16"/>
    <x v="76"/>
  </r>
  <r>
    <n v="2025"/>
    <n v="3"/>
    <n v="22"/>
    <x v="35"/>
    <s v="Terremoto y Erupcion Volcanica"/>
    <n v="16"/>
    <s v="b17ef6d19c7a5b1ee83b907c595526dcb1eb06db8227d650d5dda0a9f4ce8cd9"/>
    <s v="5ee0b1f3d4f170289262539d5c2c0d24e2fb46189fbbd99a0a6b6a68b9dfe06a"/>
    <x v="1"/>
    <n v="403567.35019999999"/>
    <n v="283979.34570000001"/>
    <n v="1842942.7418"/>
    <n v="1444067.7598000001"/>
    <n v="12474.059779999998"/>
    <n v="4771.5675099999989"/>
    <n v="23551.428680000001"/>
    <n v="26645.481719999992"/>
    <n v="35327673.869999997"/>
    <n v="32941908.920000002"/>
    <n v="139.161"/>
    <n v="134.065"/>
    <n v="0"/>
    <n v="0"/>
    <n v="2495.7299900000003"/>
    <n v="3127.3258500000002"/>
    <n v="27037.846570000002"/>
    <n v="35259.031029999998"/>
    <n v="0"/>
    <n v="0"/>
    <n v="0"/>
    <n v="0"/>
    <n v="0"/>
    <n v="0"/>
    <s v="Terremoto y Erupcion Volcanica"/>
    <s v="Daños Sin Autos"/>
    <s v="Riesgos Catastroficos"/>
    <x v="16"/>
    <x v="2"/>
    <n v="9409393.7623899989"/>
    <n v="7962644.3306700001"/>
    <n v="286204877.29896003"/>
    <n v="243390493.02682006"/>
    <n v="276418493.85822004"/>
    <n v="235015541.95325008"/>
    <n v="5084886.6188700013"/>
    <n v="3527055.4154599998"/>
    <n v="163361.38342999999"/>
    <n v="165377.79196999996"/>
    <n v="1106122.8606500002"/>
    <n v="662850.44896000007"/>
    <n v="7.9366046964029158"/>
    <n v="8.0514568740611434"/>
    <n v="119588.00449999998"/>
    <n v="42.111514907966054"/>
    <n v="36.484857564814128"/>
    <n v="42.842144279385835"/>
    <n v="4.2889835454977634"/>
    <n v="3.5663949550802694"/>
    <n v="0.14100645454006258"/>
    <n v="0.145998679237069"/>
    <n v="0.11667643307198006"/>
    <n v="0.12083428327326962"/>
    <m/>
    <m/>
    <m/>
    <n v="0"/>
    <m/>
    <n v="0"/>
    <m/>
    <n v="0"/>
    <m/>
    <n v="161.42477820669043"/>
    <n v="3.0909487038081997"/>
    <n v="1.6802516035940001"/>
    <n v="7.6358681091514544"/>
    <n v="-20.196036175763389"/>
    <n v="-23.316535423236772"/>
    <n v="9.2305057784045275"/>
    <n v="8.8695740031514987"/>
    <s v="Grandes"/>
    <n v="2024"/>
    <n v="1"/>
    <d v="2025-05-07T00:00:00"/>
    <x v="16"/>
    <x v="1"/>
  </r>
  <r>
    <n v="2025"/>
    <n v="3"/>
    <n v="109"/>
    <x v="25"/>
    <s v="Terremoto y Erupcion Volcanica"/>
    <n v="228"/>
    <s v="9d693eeee1d1899cbc50b6d45df953d3835acf28ee869879b45565fccc814765"/>
    <s v="5ee0b1f3d4f170289262539d5c2c0d24e2fb46189fbbd99a0a6b6a68b9dfe06a"/>
    <x v="10"/>
    <n v="146584.79647999999"/>
    <n v="97558.230629999991"/>
    <n v="789050.49257"/>
    <n v="603466.17382000003"/>
    <n v="0"/>
    <n v="6.7581800000000003"/>
    <n v="0"/>
    <n v="-11086.975630000003"/>
    <n v="35327673.869999997"/>
    <n v="32941908.920000002"/>
    <n v="139.161"/>
    <n v="134.065"/>
    <n v="0"/>
    <n v="0"/>
    <n v="0"/>
    <n v="4.6500000000000005E-3"/>
    <n v="65.15231"/>
    <n v="1974.2242200000001"/>
    <n v="0"/>
    <n v="0"/>
    <n v="0"/>
    <n v="0"/>
    <n v="0"/>
    <n v="0"/>
    <s v="Terremoto y Erupcion Volcanica"/>
    <s v="Daños Sin Autos"/>
    <s v="Riesgos Catastroficos"/>
    <x v="16"/>
    <x v="2"/>
    <n v="819593.15071000007"/>
    <n v="671133.07496"/>
    <n v="286204877.29896003"/>
    <n v="243390493.02682006"/>
    <n v="276418493.85822004"/>
    <n v="235015541.95325008"/>
    <n v="5084886.6188700013"/>
    <n v="3527055.4154599998"/>
    <n v="163361.38342999999"/>
    <n v="165377.79196999996"/>
    <n v="183346.49950000001"/>
    <n v="133842.24593"/>
    <n v="2.8827544735417341"/>
    <n v="2.7659965364416146"/>
    <n v="49026.565849999999"/>
    <n v="50.253643934911537"/>
    <n v="79.949601917543006"/>
    <n v="72.890461417558186"/>
    <n v="17.885068506614044"/>
    <n v="14.536346705281144"/>
    <n v="5.12167360191009E-2"/>
    <n v="5.3030025029796285E-2"/>
    <n v="4.0083007933777309E-2"/>
    <n v="4.1511395297169976E-2"/>
    <m/>
    <m/>
    <m/>
    <n v="0"/>
    <m/>
    <n v="0"/>
    <m/>
    <n v="0"/>
    <m/>
    <m/>
    <m/>
    <n v="6.9273294076346251E-3"/>
    <m/>
    <m/>
    <n v="-96.699852562846175"/>
    <m/>
    <n v="2.355355563412144E-4"/>
    <s v="Medianas"/>
    <n v="2024"/>
    <n v="1"/>
    <d v="2025-05-07T00:00:00"/>
    <x v="16"/>
    <x v="10"/>
  </r>
  <r>
    <n v="2025"/>
    <n v="3"/>
    <n v="92"/>
    <x v="27"/>
    <s v="Terremoto y Erupcion Volcanica"/>
    <n v="219"/>
    <s v="314f04b30f62e0056bd059354a5536fb2e302107eed143b5fa2aa0bbba07f608"/>
    <s v="5ee0b1f3d4f170289262539d5c2c0d24e2fb46189fbbd99a0a6b6a68b9dfe06a"/>
    <x v="16"/>
    <n v="166012.59934000002"/>
    <n v="293479.19756"/>
    <n v="341253.83739"/>
    <n v="561576.47219"/>
    <n v="-4959.0158100000008"/>
    <n v="1176.3362600000003"/>
    <n v="-248177.21205000003"/>
    <n v="-44819.428999999989"/>
    <n v="35327673.869999997"/>
    <n v="32941908.920000002"/>
    <n v="139.161"/>
    <n v="134.065"/>
    <n v="0"/>
    <n v="0"/>
    <n v="-513.89445999999998"/>
    <n v="565.62112999999999"/>
    <n v="18886.569420000003"/>
    <n v="27227.25056"/>
    <n v="0"/>
    <n v="0"/>
    <n v="0"/>
    <n v="0"/>
    <n v="0"/>
    <n v="0"/>
    <s v="Terremoto y Erupcion Volcanica"/>
    <s v="Daños Sin Autos"/>
    <s v="Riesgos Catastroficos"/>
    <x v="16"/>
    <x v="2"/>
    <n v="3291398.6175000002"/>
    <n v="4430492.0824799994"/>
    <n v="286204877.29896003"/>
    <n v="243390493.02682006"/>
    <n v="276418493.85822004"/>
    <n v="235015541.95325008"/>
    <n v="5084886.6188700013"/>
    <n v="3527055.4154599998"/>
    <n v="163361.38342999999"/>
    <n v="165377.79196999996"/>
    <n v="515939.47580000001"/>
    <n v="727483.27474999998"/>
    <n v="3.26482401247508"/>
    <n v="8.3207991650373412"/>
    <n v="-127466.59821999999"/>
    <n v="-43.432924472931425"/>
    <n v="32.176758539862824"/>
    <n v="40.341710627073077"/>
    <n v="5.0438314720474597"/>
    <n v="6.6240767864260111"/>
    <n v="5.800481141577081E-2"/>
    <n v="6.0058426996983362E-2"/>
    <n v="0.12057956492477317"/>
    <n v="0.12487650609012899"/>
    <m/>
    <m/>
    <m/>
    <n v="0"/>
    <m/>
    <n v="0"/>
    <m/>
    <n v="0"/>
    <m/>
    <n v="-521.56447766049473"/>
    <n v="-2.9871321994324966"/>
    <n v="0.40082440928696678"/>
    <n v="-3.0356108070821577"/>
    <n v="-190.85489079942963"/>
    <n v="-30.633578376266268"/>
    <n v="-2.7209518498145542"/>
    <n v="2.0774081788153933"/>
    <s v="Medianas"/>
    <n v="2024"/>
    <n v="1"/>
    <d v="2025-05-07T00:00:00"/>
    <x v="16"/>
    <x v="16"/>
  </r>
  <r>
    <n v="2025"/>
    <n v="3"/>
    <n v="80"/>
    <x v="73"/>
    <s v="Terremoto y Erupcion Volcanica"/>
    <n v="52"/>
    <s v="41cfc0d1f2d127b04555b7246d84019b4d27710a3f3aff6e7764375b1e06e05d"/>
    <s v="5ee0b1f3d4f170289262539d5c2c0d24e2fb46189fbbd99a0a6b6a68b9dfe06a"/>
    <x v="26"/>
    <n v="33543.980879999996"/>
    <n v="29769.59806"/>
    <n v="123360.36948999998"/>
    <n v="116307.75509999999"/>
    <n v="-31.770809999999997"/>
    <n v="1263.7618199999999"/>
    <n v="-1979.6133599999996"/>
    <n v="1282.4931399999998"/>
    <n v="35327673.869999997"/>
    <n v="32941908.920000002"/>
    <n v="139.161"/>
    <n v="134.065"/>
    <n v="0"/>
    <n v="0"/>
    <n v="-0.90081"/>
    <n v="67.797020000000003"/>
    <n v="0"/>
    <n v="-2.0699999999999998E-3"/>
    <n v="0"/>
    <n v="0"/>
    <n v="0"/>
    <n v="0"/>
    <n v="0"/>
    <n v="0"/>
    <s v="Terremoto y Erupcion Volcanica"/>
    <s v="Daños Sin Autos"/>
    <s v="Riesgos Catastroficos"/>
    <x v="16"/>
    <x v="2"/>
    <n v="377875.53304000001"/>
    <n v="280605.04624"/>
    <n v="286204877.29896003"/>
    <n v="243390493.02682006"/>
    <n v="276418493.85822004"/>
    <n v="235015541.95325008"/>
    <n v="5084886.6188700013"/>
    <n v="3527055.4154599998"/>
    <n v="163361.38342999999"/>
    <n v="165377.79196999996"/>
    <n v="84386.33567"/>
    <n v="83989.672829999996"/>
    <n v="0.6596800163747677"/>
    <n v="0.84403545035079752"/>
    <n v="3774.3828199999953"/>
    <n v="12.678648910182822"/>
    <n v="39.750488765357233"/>
    <n v="35.444355308128664"/>
    <n v="8.8769920111364282"/>
    <n v="10.609074376566351"/>
    <n v="1.172026877968298E-2"/>
    <n v="1.2135215850356705E-2"/>
    <n v="1.2231208248844619E-2"/>
    <n v="1.2667076318689531E-2"/>
    <m/>
    <m/>
    <m/>
    <n v="0"/>
    <m/>
    <n v="0"/>
    <m/>
    <n v="0"/>
    <m/>
    <n v="-102.51398716887965"/>
    <n v="-9.4713892527117372E-2"/>
    <n v="4.2451423679047151"/>
    <n v="-1.944817638840193E-2"/>
    <n v="-101.32868671808879"/>
    <m/>
    <m/>
    <n v="-3275218.3574879235"/>
    <s v="Resto"/>
    <n v="2024"/>
    <n v="1"/>
    <d v="2025-05-07T00:00:00"/>
    <x v="16"/>
    <x v="26"/>
  </r>
  <r>
    <n v="2025"/>
    <n v="3"/>
    <n v="79"/>
    <x v="11"/>
    <s v="Terremoto y Erupcion Volcanica"/>
    <n v="51"/>
    <s v="031b4af5197ec30a926f48cf40e11a7dbc470048a21e4003b7a3c07c5dab1baa"/>
    <s v="5ee0b1f3d4f170289262539d5c2c0d24e2fb46189fbbd99a0a6b6a68b9dfe06a"/>
    <x v="25"/>
    <n v="394242.51818000001"/>
    <n v="356596.56458000001"/>
    <n v="1317163.5765"/>
    <n v="1118382.4061199999"/>
    <n v="2343.5998599999998"/>
    <n v="2303.2132099999999"/>
    <n v="-892.85622999999907"/>
    <n v="38705.861149999997"/>
    <n v="35327673.869999997"/>
    <n v="32941908.920000002"/>
    <n v="139.161"/>
    <n v="134.065"/>
    <n v="0"/>
    <n v="0"/>
    <n v="2332.2999599999998"/>
    <n v="2303.2132099999999"/>
    <n v="315236.87242999999"/>
    <n v="285485.07519"/>
    <n v="0"/>
    <n v="0"/>
    <n v="0"/>
    <n v="0"/>
    <n v="0"/>
    <n v="0"/>
    <s v="Terremoto y Erupcion Volcanica"/>
    <s v="Daños Sin Autos"/>
    <s v="Riesgos Catastroficos"/>
    <x v="16"/>
    <x v="2"/>
    <n v="25064503.866439998"/>
    <n v="22979281.170580003"/>
    <n v="286204877.29896003"/>
    <n v="243390493.02682006"/>
    <n v="276418493.85822004"/>
    <n v="235015541.95325008"/>
    <n v="5084886.6188700013"/>
    <n v="3527055.4154599998"/>
    <n v="163361.38342999999"/>
    <n v="165377.79196999996"/>
    <n v="637756.07987999998"/>
    <n v="585508.48015999992"/>
    <n v="7.7532214133736437"/>
    <n v="10.110319305360065"/>
    <n v="37645.953600000008"/>
    <n v="10.557015220923249"/>
    <n v="61.817132069392514"/>
    <n v="60.903740366416905"/>
    <n v="1.5729117172268037"/>
    <n v="1.5518177524044778"/>
    <n v="0.13774835771515784"/>
    <n v="0.14262523200861299"/>
    <n v="0.14651211727514163"/>
    <n v="0.15173318394871738"/>
    <m/>
    <m/>
    <m/>
    <n v="0"/>
    <m/>
    <n v="0"/>
    <m/>
    <n v="0"/>
    <m/>
    <n v="1.7534915927301276"/>
    <n v="0.5944563947133622"/>
    <n v="0.64588766095173356"/>
    <n v="1.4346106838671744"/>
    <n v="1.2628770047736992"/>
    <n v="10.421489536781969"/>
    <n v="0.73985633153301233"/>
    <n v="0.80677184559197479"/>
    <s v="Grandes"/>
    <n v="2024"/>
    <n v="1"/>
    <d v="2025-05-07T00:00:00"/>
    <x v="16"/>
    <x v="25"/>
  </r>
  <r>
    <n v="2025"/>
    <n v="3"/>
    <n v="43"/>
    <x v="26"/>
    <s v="Terremoto y Erupcion Volcanica"/>
    <n v="31"/>
    <s v="eb1e33e8a81b697b75855af6bfcdbcbf7cbbde9f94962ceaec1ed8af21f5a50f"/>
    <s v="5ee0b1f3d4f170289262539d5c2c0d24e2fb46189fbbd99a0a6b6a68b9dfe06a"/>
    <x v="12"/>
    <n v="97208.568400000004"/>
    <n v="80037.312749999997"/>
    <n v="449396.17056000006"/>
    <n v="391656.82221000001"/>
    <n v="3838.0089499999999"/>
    <n v="-3770.6186000000002"/>
    <n v="9380.815459999998"/>
    <n v="-6862.4483499999997"/>
    <n v="35327673.869999997"/>
    <n v="32941908.920000002"/>
    <n v="139.161"/>
    <n v="134.065"/>
    <n v="0"/>
    <n v="0"/>
    <n v="2181.0085600000002"/>
    <n v="-1960.64914"/>
    <n v="19373.690699999999"/>
    <n v="17378.055649999998"/>
    <n v="0"/>
    <n v="0"/>
    <n v="0"/>
    <n v="0"/>
    <n v="0"/>
    <n v="0"/>
    <s v="Terremoto y Erupcion Volcanica"/>
    <s v="Daños Sin Autos"/>
    <s v="Riesgos Catastroficos"/>
    <x v="16"/>
    <x v="2"/>
    <n v="33699803.03413"/>
    <n v="29454782.112069998"/>
    <n v="286204877.29896003"/>
    <n v="243390493.02682006"/>
    <n v="276418493.85822004"/>
    <n v="235015541.95325008"/>
    <n v="5084886.6188700013"/>
    <n v="3527055.4154599998"/>
    <n v="163361.38342999999"/>
    <n v="165377.79196999996"/>
    <n v="233105.07696000001"/>
    <n v="215278.80686000001"/>
    <n v="1.911715554074682"/>
    <n v="2.2692388783906163"/>
    <n v="17171.255650000006"/>
    <n v="21.454063186298079"/>
    <n v="41.701609277553679"/>
    <n v="37.178444974404663"/>
    <n v="0.28845441114759784"/>
    <n v="0.2717294341050388"/>
    <n v="3.3964679189746716E-2"/>
    <n v="3.5167172443194047E-2"/>
    <n v="3.2884321714727126E-2"/>
    <n v="3.4056178618995861E-2"/>
    <m/>
    <m/>
    <m/>
    <n v="0"/>
    <m/>
    <n v="0"/>
    <m/>
    <n v="0"/>
    <m/>
    <n v="-201.78724917974998"/>
    <n v="3.9482208339980036"/>
    <n v="-4.7110759600059167"/>
    <n v="2.349397923435546"/>
    <n v="-211.23910522817971"/>
    <n v="11.4836497833404"/>
    <n v="11.257579125076052"/>
    <n v="-11.282327433449094"/>
    <s v="Medianas"/>
    <n v="2024"/>
    <n v="1"/>
    <d v="2025-05-07T00:00:00"/>
    <x v="16"/>
    <x v="12"/>
  </r>
  <r>
    <n v="2025"/>
    <n v="3"/>
    <n v="41"/>
    <x v="38"/>
    <s v="Terremoto y Erupcion Volcanica"/>
    <n v="29"/>
    <s v="35135aaa6cc23891b40cb3f378c53a17a1127210ce60e125ccf03efcfdaec458"/>
    <s v="5ee0b1f3d4f170289262539d5c2c0d24e2fb46189fbbd99a0a6b6a68b9dfe06a"/>
    <x v="0"/>
    <n v="171934.71533000001"/>
    <n v="170002.85737000001"/>
    <n v="1264331.84665"/>
    <n v="1180387.0515500002"/>
    <n v="79551.646649999981"/>
    <n v="23308.563959999996"/>
    <n v="84651.512440000006"/>
    <n v="144335.94543999998"/>
    <n v="35327673.869999997"/>
    <n v="32941908.920000002"/>
    <n v="139.161"/>
    <n v="134.065"/>
    <n v="0"/>
    <n v="0"/>
    <n v="-300.20916"/>
    <n v="10309.1852"/>
    <n v="21954.37587"/>
    <n v="29453.62357"/>
    <n v="0"/>
    <n v="0"/>
    <n v="0"/>
    <n v="0"/>
    <n v="0"/>
    <n v="0"/>
    <s v="Terremoto y Erupcion Volcanica"/>
    <s v="Daños Sin Autos"/>
    <s v="Riesgos Catastroficos"/>
    <x v="16"/>
    <x v="2"/>
    <n v="7965231.1104300003"/>
    <n v="6566357.3494999995"/>
    <n v="286204877.29896003"/>
    <n v="243390493.02682006"/>
    <n v="276418493.85822004"/>
    <n v="235015541.95325008"/>
    <n v="5084886.6188700013"/>
    <n v="3527055.4154599998"/>
    <n v="163361.38342999999"/>
    <n v="165377.79196999996"/>
    <n v="503954.22262000002"/>
    <n v="485092.37556000001"/>
    <n v="3.3812890673304437"/>
    <n v="4.8199655901303204"/>
    <n v="1931.8579599999939"/>
    <n v="1.1363679351550138"/>
    <n v="34.117129614696196"/>
    <n v="35.045460604023191"/>
    <n v="2.1585653064712917"/>
    <n v="2.5889979530727949"/>
    <n v="6.0073999071092961E-2"/>
    <n v="6.2200872644284207E-2"/>
    <n v="6.9847780517568028E-2"/>
    <n v="7.2336857365721555E-2"/>
    <m/>
    <m/>
    <m/>
    <n v="0"/>
    <m/>
    <n v="0"/>
    <m/>
    <n v="0"/>
    <m/>
    <n v="241.29793146638795"/>
    <n v="46.268519127922403"/>
    <n v="13.710689526394514"/>
    <n v="48.69672683941716"/>
    <n v="-102.91205516416564"/>
    <n v="-25.461205756830417"/>
    <n v="-1.3674228854313588"/>
    <n v="35.001415616991942"/>
    <s v="Medianas"/>
    <n v="2024"/>
    <n v="1"/>
    <d v="2025-05-07T00:00:00"/>
    <x v="16"/>
    <x v="0"/>
  </r>
  <r>
    <n v="2025"/>
    <n v="3"/>
    <n v="76"/>
    <x v="31"/>
    <s v="Terremoto y Erupcion Volcanica"/>
    <n v="48"/>
    <s v="98010bd9270f9b100b6214a21754fd33bdc8d41b2bc9f9dd16ff54d3c34ffd71"/>
    <s v="5ee0b1f3d4f170289262539d5c2c0d24e2fb46189fbbd99a0a6b6a68b9dfe06a"/>
    <x v="14"/>
    <n v="119773.30581999999"/>
    <n v="101663.61237999999"/>
    <n v="375781.41667000001"/>
    <n v="223811.68786999999"/>
    <n v="-25.036210000000001"/>
    <n v="2.2281999999999997"/>
    <n v="-136.07412000000002"/>
    <n v="-127.45076000000002"/>
    <n v="35327673.869999997"/>
    <n v="32941908.920000002"/>
    <n v="139.161"/>
    <n v="134.065"/>
    <n v="0"/>
    <n v="0"/>
    <n v="-25.036210000000001"/>
    <n v="2.2281999999999997"/>
    <n v="0"/>
    <n v="-1.0000000000000001E-5"/>
    <n v="0"/>
    <n v="0"/>
    <n v="0"/>
    <n v="0"/>
    <n v="0"/>
    <n v="0"/>
    <s v="Terremoto y Erupcion Volcanica"/>
    <s v="Daños Sin Autos"/>
    <s v="Riesgos Catastroficos"/>
    <x v="16"/>
    <x v="2"/>
    <n v="1270133.73486"/>
    <n v="1133682.78908"/>
    <n v="286204877.29896003"/>
    <n v="243390493.02682006"/>
    <n v="276418493.85822004"/>
    <n v="235015541.95325008"/>
    <n v="5084886.6188700013"/>
    <n v="3527055.4154599998"/>
    <n v="163361.38342999999"/>
    <n v="165377.79196999996"/>
    <n v="232957.38347"/>
    <n v="201289.08586000002"/>
    <n v="2.3554764303990883"/>
    <n v="2.8823933963266346"/>
    <n v="18109.693440000003"/>
    <n v="17.813348371204118"/>
    <n v="51.414256133858181"/>
    <n v="50.506271587277595"/>
    <n v="9.429975957075257"/>
    <n v="8.9675536542723275"/>
    <n v="4.1848799695642092E-2"/>
    <n v="4.3330424150792836E-2"/>
    <n v="4.1769754897040011E-2"/>
    <n v="4.3258250724636411E-2"/>
    <m/>
    <m/>
    <m/>
    <n v="0"/>
    <m/>
    <n v="0"/>
    <m/>
    <n v="0"/>
    <m/>
    <n v="-1223.6069473117316"/>
    <n v="-2.0902996563879932E-2"/>
    <n v="2.1917379756991083E-3"/>
    <n v="-1.5325659880156415E-2"/>
    <n v="-1223.6069473117316"/>
    <m/>
    <m/>
    <n v="-22281999.999999993"/>
    <s v="Medianas"/>
    <n v="2024"/>
    <n v="1"/>
    <d v="2025-05-07T00:00:00"/>
    <x v="16"/>
    <x v="14"/>
  </r>
  <r>
    <n v="2025"/>
    <n v="3"/>
    <n v="18"/>
    <x v="77"/>
    <s v="Terremoto y Erupcion Volcanica"/>
    <n v="5"/>
    <s v="ef2d127de37b942baad06145e54b0c619a1f22327b2ebbcfbec78f5564afe39d"/>
    <s v="5ee0b1f3d4f170289262539d5c2c0d24e2fb46189fbbd99a0a6b6a68b9dfe06a"/>
    <x v="9"/>
    <n v="46928.430460000003"/>
    <n v="48784.69455"/>
    <n v="641719.97243000008"/>
    <n v="584904.45432999998"/>
    <n v="2172.2502600000003"/>
    <n v="610.79956000000004"/>
    <n v="4516.41957"/>
    <n v="10332.131079999999"/>
    <n v="35327673.869999997"/>
    <n v="32941908.920000002"/>
    <n v="139.161"/>
    <n v="134.065"/>
    <n v="0"/>
    <n v="0"/>
    <n v="16.224550000000001"/>
    <n v="-418.18047999999999"/>
    <n v="676.52106000000003"/>
    <n v="1019.00497"/>
    <n v="0"/>
    <n v="0"/>
    <n v="0"/>
    <n v="0"/>
    <n v="0"/>
    <n v="0"/>
    <s v="Terremoto y Erupcion Volcanica"/>
    <s v="Daños Sin Autos"/>
    <s v="Riesgos Catastroficos"/>
    <x v="16"/>
    <x v="2"/>
    <n v="5268679.1510399999"/>
    <n v="4323802.96117"/>
    <n v="286204877.29896003"/>
    <n v="243390493.02682006"/>
    <n v="276418493.85822004"/>
    <n v="235015541.95325008"/>
    <n v="5084886.6188700013"/>
    <n v="3527055.4154599998"/>
    <n v="163361.38342999999"/>
    <n v="165377.79196999996"/>
    <n v="66912.272460000007"/>
    <n v="67989.015459999995"/>
    <n v="0.9229002331310342"/>
    <n v="1.3831564521545088"/>
    <n v="-1856.2640899999969"/>
    <n v="-3.805013246721245"/>
    <n v="70.134264963207912"/>
    <n v="71.753788784750853"/>
    <n v="0.89070579389402882"/>
    <n v="1.1282820930581698"/>
    <n v="1.6396796205181415E-2"/>
    <n v="1.6977312120103814E-2"/>
    <n v="2.0043796264722732E-2"/>
    <n v="2.0758071634132343E-2"/>
    <m/>
    <m/>
    <m/>
    <n v="0"/>
    <m/>
    <n v="0"/>
    <m/>
    <n v="0"/>
    <m/>
    <n v="255.64044283201514"/>
    <n v="4.6288576854313144"/>
    <n v="1.2520311249955343"/>
    <n v="1.3297207787976435"/>
    <n v="-103.87979611099973"/>
    <n v="-33.609640785167116"/>
    <n v="2.3982328059380738"/>
    <n v="-41.038119765009583"/>
    <s v="Resto"/>
    <n v="2024"/>
    <n v="1"/>
    <d v="2025-05-07T00:00:00"/>
    <x v="16"/>
    <x v="9"/>
  </r>
  <r>
    <n v="2025"/>
    <n v="3"/>
    <n v="48"/>
    <x v="4"/>
    <s v="RC General"/>
    <n v="36"/>
    <s v="76a50887d8f1c2e9301755428990ad81479ee21c25b43215cf524541e0503269"/>
    <s v="5ee0b1f3d4f170289262539d5c2c0d24e2fb46189fbbd99a0a6b6a68b9dfe06a"/>
    <x v="24"/>
    <n v="194618.60363999999"/>
    <n v="215366.57003999999"/>
    <n v="662111.42737999989"/>
    <n v="674973.68171999999"/>
    <n v="120740.02403"/>
    <n v="38808.402780000004"/>
    <n v="260209.78133000003"/>
    <n v="47531.585110000044"/>
    <n v="35327673.869999997"/>
    <n v="32941908.920000002"/>
    <n v="139.161"/>
    <n v="134.065"/>
    <n v="0"/>
    <n v="0"/>
    <n v="16004.304330000001"/>
    <n v="9756.1178900000014"/>
    <n v="73659.411420000004"/>
    <n v="-42724.768060000002"/>
    <n v="0"/>
    <n v="0"/>
    <n v="0"/>
    <n v="0"/>
    <n v="0"/>
    <n v="0"/>
    <s v="RC General"/>
    <s v="Daños Sin Autos"/>
    <s v="Responsabilidad Civil y Riesgos Profesionales"/>
    <x v="21"/>
    <x v="2"/>
    <n v="18106734.740540002"/>
    <n v="16982442.389800001"/>
    <n v="286204877.29896003"/>
    <n v="243390493.02682006"/>
    <n v="276418493.85822004"/>
    <n v="235015541.95325008"/>
    <n v="5155326.3222199995"/>
    <n v="4078436.1779500004"/>
    <n v="1116237.2139900001"/>
    <n v="898736.1507"/>
    <n v="323776.96694000001"/>
    <n v="337003.60001999995"/>
    <n v="3.7750976655187332"/>
    <n v="5.2806164089161403"/>
    <n v="-20747.966400000005"/>
    <n v="-9.6337915379097527"/>
    <n v="60.108847605600459"/>
    <n v="63.906311394661287"/>
    <n v="1.0748409717642764"/>
    <n v="1.2681719454520484"/>
    <n v="6.7999750904561951E-2"/>
    <n v="7.0407229604479121E-2"/>
    <n v="8.8486023986264734E-2"/>
    <n v="9.1639288299852642E-2"/>
    <m/>
    <m/>
    <m/>
    <n v="0"/>
    <m/>
    <n v="0"/>
    <m/>
    <n v="0"/>
    <m/>
    <n v="211.11825115416406"/>
    <n v="62.039302395438767"/>
    <n v="18.019696730459202"/>
    <n v="10.816699400158294"/>
    <n v="64.043777560379596"/>
    <n v="-272.40447348141788"/>
    <n v="21.727439876955781"/>
    <n v="-22.834805975538867"/>
    <s v="Medianas"/>
    <n v="2024"/>
    <n v="1"/>
    <d v="2025-05-07T00:00:00"/>
    <x v="21"/>
    <x v="24"/>
  </r>
  <r>
    <n v="2025"/>
    <n v="3"/>
    <n v="12"/>
    <x v="0"/>
    <s v="RC General"/>
    <n v="12"/>
    <s v="6b51d431df5d7f141cbececcf79edf3dd861c3b4069f0b11661a3eefacbba918"/>
    <s v="5ee0b1f3d4f170289262539d5c2c0d24e2fb46189fbbd99a0a6b6a68b9dfe06a"/>
    <x v="13"/>
    <n v="856380.46129000001"/>
    <n v="709658.66026999999"/>
    <n v="1691160.9947000002"/>
    <n v="1347876.3831099998"/>
    <n v="-150022.77296"/>
    <n v="51246.824390000009"/>
    <n v="161999.05818999998"/>
    <n v="232992.18162999995"/>
    <n v="35327673.869999997"/>
    <n v="32941908.920000002"/>
    <n v="139.161"/>
    <n v="134.065"/>
    <n v="0"/>
    <n v="0"/>
    <n v="-183177.17177000002"/>
    <n v="29282.50459"/>
    <n v="-19442.349120000003"/>
    <n v="6580.0673099999995"/>
    <n v="0"/>
    <n v="0"/>
    <n v="0"/>
    <n v="0"/>
    <n v="0"/>
    <n v="0"/>
    <s v="RC General"/>
    <s v="Daños Sin Autos"/>
    <s v="Responsabilidad Civil y Riesgos Profesionales"/>
    <x v="21"/>
    <x v="2"/>
    <n v="2698569.0604299996"/>
    <n v="1911910.06005"/>
    <n v="286204877.29896003"/>
    <n v="243390493.02682006"/>
    <n v="276418493.85822004"/>
    <n v="235015541.95325008"/>
    <n v="5155326.3222199995"/>
    <n v="4078436.1779500004"/>
    <n v="1116237.2139900001"/>
    <n v="898736.1507"/>
    <n v="857098.27097000007"/>
    <n v="710298.34663000004"/>
    <n v="16.611566519056417"/>
    <n v="17.400263956728271"/>
    <n v="146721.80102000001"/>
    <n v="20.674982105365647"/>
    <n v="99.91625118095412"/>
    <n v="99.909941172883904"/>
    <n v="31.734613497478598"/>
    <n v="37.117784727354859"/>
    <n v="0.29921938066605819"/>
    <n v="0.30981301190695754"/>
    <n v="0.29157205420993998"/>
    <n v="0.30196243804640255"/>
    <m/>
    <m/>
    <m/>
    <n v="0"/>
    <m/>
    <n v="0"/>
    <m/>
    <n v="0"/>
    <m/>
    <n v="-392.74550129836831"/>
    <n v="-17.518238649912064"/>
    <n v="7.2213343201508184"/>
    <n v="-13.440044022877739"/>
    <n v="-725.55158561318956"/>
    <n v="-395.47340785485068"/>
    <n v="942.15555249735166"/>
    <n v="445.01831380202105"/>
    <s v="Grandes"/>
    <n v="2024"/>
    <n v="1"/>
    <d v="2025-05-07T00:00:00"/>
    <x v="21"/>
    <x v="13"/>
  </r>
  <r>
    <n v="2025"/>
    <n v="3"/>
    <n v="107"/>
    <x v="51"/>
    <s v="RC General"/>
    <n v="70"/>
    <s v="ff5a1ae012afa5d4c889c50ad427aaf545d31a4fac04ffc1c4d03d403ba4250a"/>
    <s v="5ee0b1f3d4f170289262539d5c2c0d24e2fb46189fbbd99a0a6b6a68b9dfe06a"/>
    <x v="6"/>
    <n v="26026.926230000001"/>
    <n v="15628.72517"/>
    <n v="60765.057530000005"/>
    <n v="48878.118970000003"/>
    <n v="1663.81963"/>
    <n v="2928.8509500000009"/>
    <n v="-2834.2298100000016"/>
    <n v="14443.877250000005"/>
    <n v="35327673.869999997"/>
    <n v="32941908.920000002"/>
    <n v="139.161"/>
    <n v="134.065"/>
    <n v="0"/>
    <n v="0"/>
    <n v="218.50711999999999"/>
    <n v="984.72793000000001"/>
    <n v="15883.557699999999"/>
    <n v="7346.7013099999995"/>
    <n v="0"/>
    <n v="0"/>
    <n v="0"/>
    <n v="0"/>
    <n v="0"/>
    <n v="0"/>
    <s v="RC General"/>
    <s v="Daños Sin Autos"/>
    <s v="Responsabilidad Civil y Riesgos Profesionales"/>
    <x v="21"/>
    <x v="2"/>
    <n v="346104.38500999997"/>
    <n v="551156.13301999995"/>
    <n v="286204877.29896003"/>
    <n v="243390493.02682006"/>
    <n v="276418493.85822004"/>
    <n v="235015541.95325008"/>
    <n v="5155326.3222199995"/>
    <n v="4078436.1779500004"/>
    <n v="1116237.2139900001"/>
    <n v="898736.1507"/>
    <n v="26026.926230000001"/>
    <n v="15628.72517"/>
    <n v="0.50485506839443328"/>
    <n v="0.38320386756317165"/>
    <n v="10398.201060000001"/>
    <n v="66.53262468240078"/>
    <n v="100"/>
    <n v="100"/>
    <n v="7.5199643105498382"/>
    <n v="2.8356257390014159"/>
    <n v="9.0938094681081005E-3"/>
    <n v="9.4157687739047143E-3"/>
    <n v="6.421255397300098E-3"/>
    <n v="6.6500815393344959E-3"/>
    <m/>
    <m/>
    <m/>
    <n v="0"/>
    <m/>
    <n v="0"/>
    <m/>
    <n v="0"/>
    <m/>
    <n v="-43.192068889678417"/>
    <n v="6.3926858488659883"/>
    <n v="18.740178217619789"/>
    <n v="0.14905609749854706"/>
    <n v="-77.810406982160046"/>
    <n v="116.19985664014969"/>
    <n v="1.3756812178168372"/>
    <n v="13.403674498916033"/>
    <s v="Resto"/>
    <n v="2024"/>
    <n v="1"/>
    <d v="2025-05-07T00:00:00"/>
    <x v="21"/>
    <x v="6"/>
  </r>
  <r>
    <n v="2025"/>
    <n v="3"/>
    <n v="37"/>
    <x v="76"/>
    <s v="RC General"/>
    <n v="25"/>
    <s v="b7a56873cd771f2c446d369b649430b65a756ba278ff97ec81bb6f55b2e73569"/>
    <s v="5ee0b1f3d4f170289262539d5c2c0d24e2fb46189fbbd99a0a6b6a68b9dfe06a"/>
    <x v="4"/>
    <n v="189637.50016999998"/>
    <n v="154764.77622"/>
    <n v="774868.08710999996"/>
    <n v="521950.49709999992"/>
    <n v="97033.725379999989"/>
    <n v="14629.178339999999"/>
    <n v="379647.54495000001"/>
    <n v="208627.37676000004"/>
    <n v="35327673.869999997"/>
    <n v="32941908.920000002"/>
    <n v="139.161"/>
    <n v="134.065"/>
    <n v="0"/>
    <n v="0"/>
    <n v="78968.405379999997"/>
    <n v="4225.3194999999996"/>
    <n v="108196.7527"/>
    <n v="104181.29191"/>
    <n v="0"/>
    <n v="0"/>
    <n v="0"/>
    <n v="0"/>
    <n v="0"/>
    <n v="0"/>
    <s v="RC General"/>
    <s v="Daños Sin Autos"/>
    <s v="Responsabilidad Civil y Riesgos Profesionales"/>
    <x v="21"/>
    <x v="2"/>
    <n v="3594603.0314199999"/>
    <n v="3691577.5016000001"/>
    <n v="286204877.29896003"/>
    <n v="243390493.02682006"/>
    <n v="276418493.85822004"/>
    <n v="235015541.95325008"/>
    <n v="5155326.3222199995"/>
    <n v="4078436.1779500004"/>
    <n v="1116237.2139900001"/>
    <n v="898736.1507"/>
    <n v="234502.31262000001"/>
    <n v="213435.81296000001"/>
    <n v="3.678477138346071"/>
    <n v="3.7947087919809377"/>
    <n v="34872.723949999985"/>
    <n v="22.532726633111899"/>
    <n v="80.868072494150042"/>
    <n v="72.511156433247905"/>
    <n v="5.2756173216458402"/>
    <n v="4.1923751066562192"/>
    <n v="6.6259353075912478E-2"/>
    <n v="6.8605214333910813E-2"/>
    <n v="6.3587026056496757E-2"/>
    <n v="6.5852996331104863E-2"/>
    <m/>
    <m/>
    <m/>
    <n v="0"/>
    <m/>
    <n v="0"/>
    <m/>
    <n v="0"/>
    <m/>
    <n v="563.2889635003246"/>
    <n v="51.16800490040967"/>
    <n v="9.452524467973543"/>
    <n v="8.6929305136810537"/>
    <n v="1768.9333523772582"/>
    <n v="3.8543012055070935"/>
    <n v="72.98592925330928"/>
    <n v="4.0557372850109816"/>
    <s v="Medianas"/>
    <n v="2024"/>
    <n v="1"/>
    <d v="2025-05-07T00:00:00"/>
    <x v="21"/>
    <x v="4"/>
  </r>
  <r>
    <n v="2025"/>
    <n v="3"/>
    <n v="8"/>
    <x v="23"/>
    <s v="RC General"/>
    <n v="8"/>
    <s v="2c624232cdd221771294dfbb310aca000a0df6ac8b66b696d90ef06fdefb64a3"/>
    <s v="5ee0b1f3d4f170289262539d5c2c0d24e2fb46189fbbd99a0a6b6a68b9dfe06a"/>
    <x v="20"/>
    <n v="26128.288210000002"/>
    <n v="24434.541590000001"/>
    <n v="123995.20632"/>
    <n v="106000.80444000001"/>
    <n v="7863.853350000003"/>
    <n v="2858.4704499999989"/>
    <n v="17022.551379999997"/>
    <n v="21708.811430000002"/>
    <n v="35327673.869999997"/>
    <n v="32941908.920000002"/>
    <n v="139.161"/>
    <n v="134.065"/>
    <n v="0"/>
    <n v="0"/>
    <n v="4684.0575099999996"/>
    <n v="2439.60761"/>
    <n v="13146.205169999999"/>
    <n v="10902.03981"/>
    <n v="0"/>
    <n v="0"/>
    <n v="0"/>
    <n v="0"/>
    <n v="0"/>
    <n v="0"/>
    <s v="RC General"/>
    <s v="Daños Sin Autos"/>
    <s v="Responsabilidad Civil y Riesgos Profesionales"/>
    <x v="21"/>
    <x v="2"/>
    <n v="1201622.1432"/>
    <n v="689489.74687000003"/>
    <n v="286204877.29896003"/>
    <n v="243390493.02682006"/>
    <n v="276418493.85822004"/>
    <n v="235015541.95325008"/>
    <n v="5155326.3222199995"/>
    <n v="4078436.1779500004"/>
    <n v="1116237.2139900001"/>
    <n v="898736.1507"/>
    <n v="32565.34548"/>
    <n v="33289.078229999999"/>
    <n v="0.50682122870446289"/>
    <n v="0.59911545807937261"/>
    <n v="1693.7466200000017"/>
    <n v="6.9317716224035042"/>
    <n v="80.233413233852175"/>
    <n v="73.401075936009789"/>
    <n v="2.174418003018705"/>
    <n v="3.5438585854137457"/>
    <n v="9.1292253495412201E-3"/>
    <n v="9.4524385272866975E-3"/>
    <n v="1.0039234189524186E-2"/>
    <n v="1.0396989657331083E-2"/>
    <m/>
    <m/>
    <m/>
    <n v="0"/>
    <m/>
    <n v="0"/>
    <m/>
    <n v="0"/>
    <m/>
    <n v="175.10703670209381"/>
    <n v="30.09708591238784"/>
    <n v="11.69848200127416"/>
    <n v="0.70449661160198984"/>
    <n v="92.000446743974521"/>
    <n v="20.584820814371984"/>
    <n v="35.630491456874161"/>
    <n v="22.377533493890258"/>
    <s v="Resto"/>
    <n v="2024"/>
    <n v="1"/>
    <d v="2025-05-07T00:00:00"/>
    <x v="21"/>
    <x v="20"/>
  </r>
  <r>
    <n v="2025"/>
    <n v="3"/>
    <n v="39"/>
    <x v="20"/>
    <s v="RC General"/>
    <n v="27"/>
    <s v="670671cd97404156226e507973f2ab8330d3022ca96e0c93bdbdb320c41adcaf"/>
    <s v="5ee0b1f3d4f170289262539d5c2c0d24e2fb46189fbbd99a0a6b6a68b9dfe06a"/>
    <x v="1"/>
    <n v="631742.13623000006"/>
    <n v="534948.80299"/>
    <n v="1913569.1712800001"/>
    <n v="1740243.4220299998"/>
    <n v="-127341.77561999999"/>
    <n v="-41616.955900000015"/>
    <n v="322660.68033999996"/>
    <n v="385590.32341000013"/>
    <n v="35327673.869999997"/>
    <n v="32941908.920000002"/>
    <n v="139.161"/>
    <n v="134.065"/>
    <n v="-221.52857"/>
    <n v="-203.60332"/>
    <n v="-160851.00405000002"/>
    <n v="22409.839050000002"/>
    <n v="263185.71989000001"/>
    <n v="193875.29286000002"/>
    <n v="0"/>
    <n v="0"/>
    <n v="0"/>
    <n v="0"/>
    <n v="0"/>
    <n v="0"/>
    <s v="RC General"/>
    <s v="Daños Sin Autos"/>
    <s v="Responsabilidad Civil y Riesgos Profesionales"/>
    <x v="21"/>
    <x v="2"/>
    <n v="9815016.0217700005"/>
    <n v="7956382.9574300004"/>
    <n v="286204877.29896003"/>
    <n v="243390493.02682006"/>
    <n v="276418493.85822004"/>
    <n v="235015541.95325008"/>
    <n v="5155326.3222199995"/>
    <n v="4078436.1779500004"/>
    <n v="1116237.2139900001"/>
    <n v="898736.1507"/>
    <n v="634298.42174999998"/>
    <n v="538409.96871000004"/>
    <n v="12.254163883033454"/>
    <n v="13.116517695733284"/>
    <n v="96793.333240000065"/>
    <n v="18.093943326724204"/>
    <n v="99.596990086630328"/>
    <n v="99.357150513335995"/>
    <n v="6.4364860416812055"/>
    <n v="6.7235175311721589"/>
    <n v="0.22073073743257821"/>
    <n v="0.22854553883577411"/>
    <n v="0.21979034445320428"/>
    <n v="0.22762273445575504"/>
    <m/>
    <m/>
    <m/>
    <n v="0"/>
    <m/>
    <n v="0"/>
    <m/>
    <n v="0"/>
    <m/>
    <n v="205.98531984411656"/>
    <n v="-20.157239531294827"/>
    <n v="-7.7796147346044213"/>
    <n v="-11.408128489536345"/>
    <n v="-817.76956403441898"/>
    <n v="35.750005071584859"/>
    <n v="-61.116919305967144"/>
    <n v="11.558893719470717"/>
    <s v="Grandes"/>
    <n v="2024"/>
    <n v="1"/>
    <d v="2025-05-07T00:00:00"/>
    <x v="21"/>
    <x v="1"/>
  </r>
  <r>
    <n v="2025"/>
    <n v="3"/>
    <n v="13"/>
    <x v="37"/>
    <s v="RC General"/>
    <n v="13"/>
    <s v="3fdba35f04dc8c462986c992bcf875546257113072a909c162f7e470e581e278"/>
    <s v="5ee0b1f3d4f170289262539d5c2c0d24e2fb46189fbbd99a0a6b6a68b9dfe06a"/>
    <x v="34"/>
    <n v="25565.91836"/>
    <n v="48780.061849999998"/>
    <n v="186043.26267999999"/>
    <n v="184610.81644000002"/>
    <n v="449.26649999999995"/>
    <n v="1014.60241"/>
    <n v="6088.6479099999997"/>
    <n v="5789.8778200000006"/>
    <n v="35327673.869999997"/>
    <n v="32941908.920000002"/>
    <n v="139.161"/>
    <n v="134.065"/>
    <n v="0"/>
    <n v="0"/>
    <n v="391.45138000000003"/>
    <n v="538.12881999999991"/>
    <n v="16407.487949999999"/>
    <n v="29554.587780000002"/>
    <n v="0"/>
    <n v="0"/>
    <n v="0"/>
    <n v="0"/>
    <n v="0"/>
    <n v="0"/>
    <s v="RC General"/>
    <s v="Daños Sin Autos"/>
    <s v="Responsabilidad Civil y Riesgos Profesionales"/>
    <x v="21"/>
    <x v="2"/>
    <n v="380253.94800999999"/>
    <n v="509825.93995999999"/>
    <n v="286204877.29896003"/>
    <n v="243390493.02682006"/>
    <n v="276418493.85822004"/>
    <n v="235015541.95325008"/>
    <n v="5155326.3222199995"/>
    <n v="4078436.1779500004"/>
    <n v="1116237.2139900001"/>
    <n v="898736.1507"/>
    <n v="25991.396909999999"/>
    <n v="49067.893400000001"/>
    <n v="0.49591270779132252"/>
    <n v="1.1960481841968895"/>
    <n v="-23214.143489999999"/>
    <n v="-47.589409708794783"/>
    <n v="98.363002375465626"/>
    <n v="99.41340145244547"/>
    <n v="6.7233801236766286"/>
    <n v="9.5679835070430492"/>
    <n v="8.9327332927645036E-3"/>
    <n v="9.2489898208884726E-3"/>
    <n v="2.0041892862522264E-2"/>
    <n v="2.0756100402799512E-2"/>
    <m/>
    <m/>
    <m/>
    <n v="0"/>
    <m/>
    <n v="0"/>
    <m/>
    <n v="0"/>
    <m/>
    <n v="-55.71994551047834"/>
    <n v="1.7572867662086984"/>
    <n v="2.0799531028064902"/>
    <n v="4.0248299767223557E-2"/>
    <n v="-27.256938217878744"/>
    <n v="-44.484125198649629"/>
    <n v="2.3858093401799514"/>
    <n v="1.8207962296945286"/>
    <s v="Resto"/>
    <n v="2024"/>
    <n v="1"/>
    <d v="2025-05-07T00:00:00"/>
    <x v="21"/>
    <x v="34"/>
  </r>
  <r>
    <n v="2025"/>
    <n v="3"/>
    <n v="61"/>
    <x v="46"/>
    <s v="RC Gener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8667.79909"/>
    <n v="62194.835169999998"/>
    <n v="28531.446199999998"/>
    <n v="21064.83394"/>
    <n v="0"/>
    <n v="0"/>
    <n v="0"/>
    <n v="0"/>
    <n v="0"/>
    <n v="0"/>
    <s v="RC General"/>
    <s v="Daños Sin Autos"/>
    <s v="Responsabilidad Civil y Riesgos Profesionales"/>
    <x v="21"/>
    <x v="2"/>
    <n v="0"/>
    <n v="0"/>
    <n v="286204877.29896003"/>
    <n v="243390493.02682006"/>
    <n v="276418493.85822004"/>
    <n v="235015541.95325008"/>
    <n v="5155326.3222199995"/>
    <n v="4078436.1779500004"/>
    <n v="1116237.2139900001"/>
    <n v="898736.15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.6709469047701244"/>
    <n v="35.445863381916595"/>
    <n v="205.62504500735756"/>
    <n v="295.2543340581397"/>
    <m/>
    <n v="2024"/>
    <n v="1"/>
    <d v="2025-05-07T00:00:00"/>
    <x v="21"/>
    <x v="69"/>
  </r>
  <r>
    <n v="2025"/>
    <n v="3"/>
    <n v="50"/>
    <x v="15"/>
    <s v="RC General"/>
    <n v="38"/>
    <s v="aea92132c4cbeb263e6ac2bf6c183b5d81737f179f21efdc5863739672f0f470"/>
    <s v="5ee0b1f3d4f170289262539d5c2c0d24e2fb46189fbbd99a0a6b6a68b9dfe06a"/>
    <x v="39"/>
    <n v="0"/>
    <n v="0"/>
    <n v="0"/>
    <n v="-635.21135999999979"/>
    <n v="0"/>
    <n v="0"/>
    <n v="-92"/>
    <n v="-377.50920000000008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RC General"/>
    <s v="Daños Sin Autos"/>
    <s v="Responsabilidad Civil y Riesgos Profesionales"/>
    <x v="21"/>
    <x v="2"/>
    <n v="13959565.0382"/>
    <n v="12741554.66168"/>
    <n v="286204877.29896003"/>
    <n v="243390493.02682006"/>
    <n v="276418493.85822004"/>
    <n v="235015541.95325008"/>
    <n v="5155326.3222199995"/>
    <n v="4078436.1779500004"/>
    <n v="1116237.2139900001"/>
    <n v="898736.15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1"/>
    <x v="39"/>
  </r>
  <r>
    <n v="2025"/>
    <n v="3"/>
    <n v="9"/>
    <x v="29"/>
    <s v="RC General"/>
    <n v="9"/>
    <s v="19581e27de7ced00ff1ce50b2047e7a567c76b1cbaebabe5ef03f7c3017bb5b7"/>
    <s v="5ee0b1f3d4f170289262539d5c2c0d24e2fb46189fbbd99a0a6b6a68b9dfe06a"/>
    <x v="33"/>
    <n v="31424.19426"/>
    <n v="26926.490289999998"/>
    <n v="270910.66055000003"/>
    <n v="153474.27634000001"/>
    <n v="13540.338520000001"/>
    <n v="1513.2977599999999"/>
    <n v="13665.771420000003"/>
    <n v="8687.4712299999956"/>
    <n v="35327673.869999997"/>
    <n v="32941908.920000002"/>
    <n v="139.161"/>
    <n v="134.065"/>
    <n v="0"/>
    <n v="0"/>
    <n v="-1590.3076999999998"/>
    <n v="2933.9750199999999"/>
    <n v="40542.15855"/>
    <n v="15377.78551"/>
    <n v="0"/>
    <n v="0"/>
    <n v="0"/>
    <n v="0"/>
    <n v="0"/>
    <n v="0"/>
    <s v="RC General"/>
    <s v="Daños Sin Autos"/>
    <s v="Responsabilidad Civil y Riesgos Profesionales"/>
    <x v="21"/>
    <x v="2"/>
    <n v="975839.53787999996"/>
    <n v="808178.50085000007"/>
    <n v="286204877.29896003"/>
    <n v="243390493.02682006"/>
    <n v="276418493.85822004"/>
    <n v="235015541.95325008"/>
    <n v="5155326.3222199995"/>
    <n v="4078436.1779500004"/>
    <n v="1116237.2139900001"/>
    <n v="898736.1507"/>
    <n v="33119.830170000001"/>
    <n v="28895.45494"/>
    <n v="0.60954811191210945"/>
    <n v="0.66021605132814465"/>
    <n v="4497.7039700000023"/>
    <n v="16.703639878645337"/>
    <n v="94.880300106321471"/>
    <n v="93.185901886340048"/>
    <n v="3.2202214647162895"/>
    <n v="3.3317503820851599"/>
    <n v="1.097961521710035E-2"/>
    <n v="1.1368340020012564E-2"/>
    <n v="1.1063082191559912E-2"/>
    <n v="1.1457323233267818E-2"/>
    <m/>
    <m/>
    <m/>
    <n v="0"/>
    <m/>
    <n v="0"/>
    <m/>
    <n v="0"/>
    <m/>
    <n v="794.75705825402144"/>
    <n v="43.088896434285225"/>
    <n v="5.6201077218073641"/>
    <n v="1.213034142769702"/>
    <n v="-154.20317791253723"/>
    <n v="163.64107188018647"/>
    <n v="-3.9226024387396605"/>
    <n v="19.079307733171781"/>
    <s v="Resto"/>
    <n v="2024"/>
    <n v="1"/>
    <d v="2025-05-07T00:00:00"/>
    <x v="21"/>
    <x v="33"/>
  </r>
  <r>
    <n v="2025"/>
    <n v="3"/>
    <n v="22"/>
    <x v="35"/>
    <s v="RC General"/>
    <n v="16"/>
    <s v="b17ef6d19c7a5b1ee83b907c595526dcb1eb06db8227d650d5dda0a9f4ce8cd9"/>
    <s v="5ee0b1f3d4f170289262539d5c2c0d24e2fb46189fbbd99a0a6b6a68b9dfe06a"/>
    <x v="25"/>
    <n v="561545.70021000004"/>
    <n v="381789.82387000002"/>
    <n v="2040070.9821100002"/>
    <n v="1725588.18111"/>
    <n v="237201.70410000003"/>
    <n v="133419.24469000002"/>
    <n v="904113.48594000028"/>
    <n v="802757.69691999978"/>
    <n v="35327673.869999997"/>
    <n v="32941908.920000002"/>
    <n v="139.161"/>
    <n v="134.065"/>
    <n v="0"/>
    <n v="0"/>
    <n v="84660.76973"/>
    <n v="69139.798840000003"/>
    <n v="114545.6871"/>
    <n v="90910.335680000004"/>
    <n v="0"/>
    <n v="0"/>
    <n v="0"/>
    <n v="0"/>
    <n v="0"/>
    <n v="0"/>
    <s v="RC General"/>
    <s v="Daños Sin Autos"/>
    <s v="Responsabilidad Civil y Riesgos Profesionales"/>
    <x v="21"/>
    <x v="2"/>
    <n v="9409393.7623899989"/>
    <n v="7962644.3306700001"/>
    <n v="286204877.29896003"/>
    <n v="243390493.02682006"/>
    <n v="276418493.85822004"/>
    <n v="235015541.95325008"/>
    <n v="5155326.3222199995"/>
    <n v="4078436.1779500004"/>
    <n v="1116237.2139900001"/>
    <n v="898736.1507"/>
    <n v="726018.65625"/>
    <n v="518876.02387000003"/>
    <n v="10.89253453830224"/>
    <n v="9.361181767024835"/>
    <n v="179755.87634000002"/>
    <n v="47.08241684335912"/>
    <n v="77.345905008897631"/>
    <n v="73.58016294960936"/>
    <n v="5.9679264614744607"/>
    <n v="4.7947617401350779"/>
    <n v="0.19620409879438505"/>
    <n v="0.20315055348576888"/>
    <n v="0.15686308003325719"/>
    <n v="0.1624530108506384"/>
    <m/>
    <m/>
    <m/>
    <n v="0"/>
    <m/>
    <n v="0"/>
    <m/>
    <n v="0"/>
    <m/>
    <n v="77.786723835184972"/>
    <n v="42.240854842498877"/>
    <n v="34.945730962025188"/>
    <n v="21.250116115742134"/>
    <n v="22.44867811362581"/>
    <n v="25.998530577640032"/>
    <n v="73.910045741041259"/>
    <n v="76.052737373414573"/>
    <s v="Grandes"/>
    <n v="2024"/>
    <n v="1"/>
    <d v="2025-05-07T00:00:00"/>
    <x v="21"/>
    <x v="25"/>
  </r>
  <r>
    <n v="2025"/>
    <n v="3"/>
    <n v="201.1"/>
    <x v="67"/>
    <s v="RC General"/>
    <n v="201.1"/>
    <m/>
    <m/>
    <x v="74"/>
    <n v="5155326.3222200004"/>
    <n v="4078436.1779500009"/>
    <n v="16021212.982890004"/>
    <n v="13922396.18292"/>
    <n v="1116237.2139900001"/>
    <n v="898736.1507"/>
    <n v="6780318.2258299999"/>
    <n v="4788883.7946600001"/>
    <n v="0"/>
    <n v="0"/>
    <n v="0"/>
    <n v="0"/>
    <n v="-221.52857"/>
    <n v="-92.30440999999999"/>
    <n v="21397.486440000037"/>
    <n v="343080.18913000001"/>
    <n v="1575527.63695"/>
    <n v="1197145.3258400003"/>
    <n v="0"/>
    <n v="0"/>
    <n v="0"/>
    <n v="0"/>
    <n v="0"/>
    <n v="0"/>
    <s v="RC General"/>
    <s v="Daños Sin Autos"/>
    <s v="Responsabilidad Civil y Riesgos Profesionales"/>
    <x v="21"/>
    <x v="2"/>
    <n v="195072992.62345999"/>
    <n v="165477015.32939005"/>
    <n v="286204877.29896003"/>
    <n v="243390493.02682006"/>
    <n v="276418493.85822004"/>
    <n v="235015541.95325008"/>
    <n v="5155326.3222199995"/>
    <n v="4078436.1779500004"/>
    <n v="1116237.2139900001"/>
    <n v="898736.1507"/>
    <n v="6623875.5210599992"/>
    <n v="5541394.7691099998"/>
    <n v="100.00000000000003"/>
    <n v="100.00000000000003"/>
    <n v="1076890.1442699996"/>
    <n v="26.404486849449516"/>
    <n v="77.829456574615833"/>
    <n v="73.599451904868275"/>
    <n v="2.6427678444299456"/>
    <n v="2.4646541816285934"/>
    <n v="1.8012713028768266"/>
    <n v="1.8650439231697207"/>
    <n v="1.6756760410935951"/>
    <n v="1.7353899848722747"/>
    <m/>
    <m/>
    <m/>
    <n v="0"/>
    <m/>
    <n v="0"/>
    <m/>
    <n v="0"/>
    <m/>
    <n v="24.20076939384208"/>
    <n v="21.652115583428731"/>
    <n v="22.036293115459362"/>
    <n v="100"/>
    <n v="-93.763123864930577"/>
    <n v="31.607049114484109"/>
    <n v="1.358115588592439"/>
    <n v="28.658190590960302"/>
    <m/>
    <n v="2024"/>
    <n v="1"/>
    <d v="2025-05-07T00:00:00"/>
    <x v="21"/>
    <x v="74"/>
  </r>
  <r>
    <n v="2025"/>
    <n v="3"/>
    <n v="81"/>
    <x v="24"/>
    <s v="RC General"/>
    <n v="53"/>
    <s v="2858dcd1057d3eae7f7d5f782167e24b61153c01551450a628cee722509f6529"/>
    <s v="5ee0b1f3d4f170289262539d5c2c0d24e2fb46189fbbd99a0a6b6a68b9dfe06a"/>
    <x v="31"/>
    <n v="15939.93874"/>
    <n v="15537.24286"/>
    <n v="61213.538560000001"/>
    <n v="55914.903460000001"/>
    <n v="11161.656840000001"/>
    <n v="2740.5479799999998"/>
    <n v="4160.0755600000002"/>
    <n v="12551.577400000002"/>
    <n v="35327673.869999997"/>
    <n v="32941908.920000002"/>
    <n v="139.161"/>
    <n v="134.065"/>
    <n v="0"/>
    <n v="0"/>
    <n v="11160.28536"/>
    <n v="2740.5479799999998"/>
    <n v="15631.045689999999"/>
    <n v="14176.887500000001"/>
    <n v="0"/>
    <n v="0"/>
    <n v="0"/>
    <n v="0"/>
    <n v="0"/>
    <n v="0"/>
    <s v="RC General"/>
    <s v="Daños Sin Autos"/>
    <s v="Responsabilidad Civil y Riesgos Profesionales"/>
    <x v="21"/>
    <x v="2"/>
    <n v="477689.46314999997"/>
    <n v="425847.00738999998"/>
    <n v="286204877.29896003"/>
    <n v="243390493.02682006"/>
    <n v="276418493.85822004"/>
    <n v="235015541.95325008"/>
    <n v="5155326.3222199995"/>
    <n v="4078436.1779500004"/>
    <n v="1116237.2139900001"/>
    <n v="898736.1507"/>
    <n v="23650.422609999998"/>
    <n v="22160.793320000001"/>
    <n v="0.30919359403685437"/>
    <n v="0.38096079433587449"/>
    <n v="402.69587999999931"/>
    <n v="2.5918104236931416"/>
    <n v="67.398113779413777"/>
    <n v="70.111401860229066"/>
    <n v="3.3368830526192022"/>
    <n v="3.6485504395644734"/>
    <n v="5.5694154797193323E-3"/>
    <n v="5.7665963364144073E-3"/>
    <n v="6.3836687566460933E-3"/>
    <n v="6.611155471194629E-3"/>
    <m/>
    <m/>
    <m/>
    <n v="0"/>
    <m/>
    <n v="0"/>
    <m/>
    <n v="0"/>
    <m/>
    <n v="307.27828600176525"/>
    <n v="70.023210390330533"/>
    <n v="17.638573360112876"/>
    <n v="0.99993591864784348"/>
    <n v="307.22824199560267"/>
    <n v="10.257245745936805"/>
    <n v="71.398200615201461"/>
    <n v="19.331097746243664"/>
    <s v="Resto"/>
    <n v="2024"/>
    <n v="1"/>
    <d v="2025-05-07T00:00:00"/>
    <x v="21"/>
    <x v="31"/>
  </r>
  <r>
    <n v="2025"/>
    <n v="3"/>
    <n v="76"/>
    <x v="31"/>
    <s v="RC General"/>
    <n v="48"/>
    <s v="98010bd9270f9b100b6214a21754fd33bdc8d41b2bc9f9dd16ff54d3c34ffd71"/>
    <s v="5ee0b1f3d4f170289262539d5c2c0d24e2fb46189fbbd99a0a6b6a68b9dfe06a"/>
    <x v="16"/>
    <n v="163471.78719999999"/>
    <n v="136496.81503"/>
    <n v="406374.34431999992"/>
    <n v="330630.58001000003"/>
    <n v="14639.282499999999"/>
    <n v="10939.22502"/>
    <n v="60831.193570000003"/>
    <n v="65118.651770000011"/>
    <n v="35327673.869999997"/>
    <n v="32941908.920000002"/>
    <n v="139.161"/>
    <n v="134.065"/>
    <n v="0"/>
    <n v="0"/>
    <n v="8120.8433199999999"/>
    <n v="2447.0355800000002"/>
    <n v="-5562.0669100000005"/>
    <n v="-8036.8457199999993"/>
    <n v="0"/>
    <n v="0"/>
    <n v="0"/>
    <n v="0"/>
    <n v="0"/>
    <n v="0"/>
    <s v="RC General"/>
    <s v="Daños Sin Autos"/>
    <s v="Responsabilidad Civil y Riesgos Profesionales"/>
    <x v="21"/>
    <x v="2"/>
    <n v="1270133.73486"/>
    <n v="1133682.78908"/>
    <n v="286204877.29896003"/>
    <n v="243390493.02682006"/>
    <n v="276418493.85822004"/>
    <n v="235015541.95325008"/>
    <n v="5155326.3222199995"/>
    <n v="4078436.1779500004"/>
    <n v="1116237.2139900001"/>
    <n v="898736.1507"/>
    <n v="171788.70546"/>
    <n v="142991.63386999999"/>
    <n v="3.1709299660706125"/>
    <n v="3.3467929636356168"/>
    <n v="26974.972169999994"/>
    <n v="19.762345490677767"/>
    <n v="95.158635000054431"/>
    <n v="95.457902910666277"/>
    <n v="12.870438971374822"/>
    <n v="12.040124128617066"/>
    <n v="5.7117051513151836E-2"/>
    <n v="5.9139236640167639E-2"/>
    <n v="5.6081407836648299E-2"/>
    <n v="5.8079909905342474E-2"/>
    <m/>
    <m/>
    <m/>
    <n v="0"/>
    <m/>
    <n v="0"/>
    <m/>
    <n v="0"/>
    <m/>
    <n v="33.823762407622546"/>
    <n v="8.9552348761499303"/>
    <n v="8.0142712616376564"/>
    <n v="1.311484899134634"/>
    <n v="231.86453790753623"/>
    <n v="-30.792911749461815"/>
    <n v="-146.00405661067458"/>
    <n v="-30.447711269490448"/>
    <s v="Medianas"/>
    <n v="2024"/>
    <n v="1"/>
    <d v="2025-05-07T00:00:00"/>
    <x v="21"/>
    <x v="16"/>
  </r>
  <r>
    <n v="2025"/>
    <n v="3"/>
    <n v="127"/>
    <x v="66"/>
    <s v="RC General"/>
    <n v="263"/>
    <s v="4be84111a613654b362415e563cb7607df7b203b5d303802a8a546061bbc7847"/>
    <s v="5ee0b1f3d4f170289262539d5c2c0d24e2fb46189fbbd99a0a6b6a68b9dfe06a"/>
    <x v="26"/>
    <n v="32335.43262"/>
    <n v="6096.5406800000001"/>
    <n v="78877.111089999991"/>
    <n v="42952.938540000003"/>
    <n v="501.35252999999994"/>
    <n v="162.91639999999998"/>
    <n v="12530.323570000002"/>
    <n v="659.8402699999998"/>
    <n v="35327673.869999997"/>
    <n v="32941908.920000002"/>
    <n v="139.161"/>
    <n v="134.065"/>
    <n v="0"/>
    <n v="0"/>
    <n v="-465.84505000000001"/>
    <n v="109.72847999999999"/>
    <n v="-787.46268000000009"/>
    <n v="579.38738999999998"/>
    <n v="0"/>
    <n v="0"/>
    <n v="0"/>
    <n v="0"/>
    <n v="0"/>
    <n v="0"/>
    <s v="RC General"/>
    <s v="Daños Sin Autos"/>
    <s v="Responsabilidad Civil y Riesgos Profesionales"/>
    <x v="21"/>
    <x v="2"/>
    <n v="408775.34256000002"/>
    <n v="212525.78091999999"/>
    <n v="286204877.29896003"/>
    <n v="243390493.02682006"/>
    <n v="276418493.85822004"/>
    <n v="235015541.95325008"/>
    <n v="5155326.3222199995"/>
    <n v="4078436.1779500004"/>
    <n v="1116237.2139900001"/>
    <n v="898736.1507"/>
    <n v="32877.265579999999"/>
    <n v="6261.8816299999999"/>
    <n v="0.62722377981449751"/>
    <n v="0.14948231169978457"/>
    <n v="26238.891940000001"/>
    <n v="430.38984429445321"/>
    <n v="98.351952480106462"/>
    <n v="97.359564428559793"/>
    <n v="7.9103187627452858"/>
    <n v="2.8686122942867298"/>
    <n v="1.1298001950617876E-2"/>
    <n v="1.1697998990105712E-2"/>
    <n v="2.5048392828261375E-3"/>
    <n v="2.5941010663936177E-3"/>
    <m/>
    <m/>
    <m/>
    <n v="0"/>
    <m/>
    <n v="0"/>
    <m/>
    <n v="0"/>
    <m/>
    <n v="207.73607199766261"/>
    <n v="1.5504741683582892"/>
    <n v="2.6722761078992749"/>
    <n v="4.4914514918196528E-2"/>
    <n v="-524.54342755864297"/>
    <n v="-235.91298215862105"/>
    <n v="59.157730497145586"/>
    <n v="18.938706967716364"/>
    <s v="Resto"/>
    <n v="2024"/>
    <n v="1"/>
    <d v="2025-05-07T00:00:00"/>
    <x v="21"/>
    <x v="26"/>
  </r>
  <r>
    <n v="2025"/>
    <n v="3"/>
    <n v="23"/>
    <x v="9"/>
    <s v="RC General"/>
    <n v="17"/>
    <s v="4523540f1504cd17100c4835e85b7eefd49911580f8efff0599a8f283be6b9e3"/>
    <s v="5ee0b1f3d4f170289262539d5c2c0d24e2fb46189fbbd99a0a6b6a68b9dfe06a"/>
    <x v="28"/>
    <n v="135619.87061000001"/>
    <n v="144317.25578000001"/>
    <n v="494819.84233000001"/>
    <n v="487616.68547000003"/>
    <n v="29364.692730000002"/>
    <n v="8520.9768299999978"/>
    <n v="72562.443599999984"/>
    <n v="94038.415149999986"/>
    <n v="35327673.869999997"/>
    <n v="32941908.920000002"/>
    <n v="139.161"/>
    <n v="134.065"/>
    <n v="0"/>
    <n v="0"/>
    <n v="10597.414480000001"/>
    <n v="2868.7603599999998"/>
    <n v="25480.40871"/>
    <n v="23933.313030000001"/>
    <n v="0"/>
    <n v="0"/>
    <n v="0"/>
    <n v="0"/>
    <n v="0"/>
    <n v="0"/>
    <s v="RC General"/>
    <s v="Daños Sin Autos"/>
    <s v="Responsabilidad Civil y Riesgos Profesionales"/>
    <x v="21"/>
    <x v="2"/>
    <n v="7196469.1106400006"/>
    <n v="7252607.47162"/>
    <n v="286204877.29896003"/>
    <n v="243390493.02682006"/>
    <n v="276418493.85822004"/>
    <n v="235015541.95325008"/>
    <n v="5155326.3222199995"/>
    <n v="4078436.1779500004"/>
    <n v="1116237.2139900001"/>
    <n v="898736.1507"/>
    <n v="197871.65"/>
    <n v="203451.25038999997"/>
    <n v="2.6306748037551784"/>
    <n v="3.5385439291718952"/>
    <n v="-8697.3851699999941"/>
    <n v="-6.026573276350577"/>
    <n v="68.539313544916624"/>
    <n v="70.934563195534679"/>
    <n v="1.884533491702002"/>
    <n v="1.9898671801103853"/>
    <n v="4.7385590312053291E-2"/>
    <n v="4.906324056579292E-2"/>
    <n v="5.9294532824705343E-2"/>
    <n v="6.140753695715493E-2"/>
    <m/>
    <m/>
    <m/>
    <n v="0"/>
    <m/>
    <n v="0"/>
    <m/>
    <n v="0"/>
    <m/>
    <n v="244.6165071898219"/>
    <n v="21.652205239484118"/>
    <n v="5.9043367918452789"/>
    <n v="2.6306856967288916"/>
    <n v="269.40744956473122"/>
    <n v="6.4641935617552937"/>
    <n v="41.590441505912565"/>
    <n v="11.986474068191301"/>
    <s v="Medianas"/>
    <n v="2024"/>
    <n v="1"/>
    <d v="2025-05-07T00:00:00"/>
    <x v="21"/>
    <x v="28"/>
  </r>
  <r>
    <n v="2025"/>
    <n v="3"/>
    <n v="16"/>
    <x v="74"/>
    <s v="RC General"/>
    <n v="14"/>
    <s v="8527a891e224136950ff32ca212b45bc93f69fbb801c3b1ebedac52775f99e61"/>
    <s v="5ee0b1f3d4f170289262539d5c2c0d24e2fb46189fbbd99a0a6b6a68b9dfe06a"/>
    <x v="14"/>
    <n v="102506.80198"/>
    <n v="70056.47064"/>
    <n v="216721.62656"/>
    <n v="138776.03503999999"/>
    <n v="13425.334799999997"/>
    <n v="4096.93678"/>
    <n v="83918.664880000011"/>
    <n v="32553.596090000003"/>
    <n v="35327673.869999997"/>
    <n v="32941908.920000002"/>
    <n v="139.161"/>
    <n v="134.065"/>
    <n v="0"/>
    <n v="0"/>
    <n v="11517.627789999999"/>
    <n v="1846.93678"/>
    <n v="45761.998770000006"/>
    <n v="31752.070510000001"/>
    <n v="0"/>
    <n v="0"/>
    <n v="0"/>
    <n v="0"/>
    <n v="0"/>
    <n v="0"/>
    <s v="RC General"/>
    <s v="Daños Sin Autos"/>
    <s v="Responsabilidad Civil y Riesgos Profesionales"/>
    <x v="21"/>
    <x v="2"/>
    <n v="1168356.06944"/>
    <n v="1156642.3969100001"/>
    <n v="286204877.29896003"/>
    <n v="243390493.02682006"/>
    <n v="276418493.85822004"/>
    <n v="235015541.95325008"/>
    <n v="5155326.3222199995"/>
    <n v="4078436.1779500004"/>
    <n v="1116237.2139900001"/>
    <n v="898736.1507"/>
    <n v="118347.81676"/>
    <n v="76718.565870000006"/>
    <n v="1.9883668961591217"/>
    <n v="1.7177287465906461"/>
    <n v="32450.331340000004"/>
    <n v="46.320248570261136"/>
    <n v="86.614865222123768"/>
    <n v="91.316189041790793"/>
    <n v="8.7735926282415022"/>
    <n v="6.0568824752713253"/>
    <n v="3.5815882296416919E-2"/>
    <n v="3.7083915967134076E-2"/>
    <n v="2.878356905759677E-2"/>
    <n v="2.9809292635606128E-2"/>
    <m/>
    <m/>
    <m/>
    <n v="0"/>
    <m/>
    <n v="0"/>
    <m/>
    <n v="0"/>
    <m/>
    <n v="227.69201774209455"/>
    <n v="13.097018481387607"/>
    <n v="5.8480490703749215"/>
    <n v="1.202731339874525"/>
    <n v="523.60704030161753"/>
    <n v="44.122880917600995"/>
    <n v="25.168541802309914"/>
    <n v="5.8167443896873605"/>
    <s v="Medianas"/>
    <n v="2024"/>
    <n v="1"/>
    <d v="2025-05-07T00:00:00"/>
    <x v="21"/>
    <x v="14"/>
  </r>
  <r>
    <n v="2025"/>
    <n v="3"/>
    <n v="43"/>
    <x v="26"/>
    <s v="RC General"/>
    <n v="31"/>
    <s v="eb1e33e8a81b697b75855af6bfcdbcbf7cbbde9f94962ceaec1ed8af21f5a50f"/>
    <s v="5ee0b1f3d4f170289262539d5c2c0d24e2fb46189fbbd99a0a6b6a68b9dfe06a"/>
    <x v="0"/>
    <n v="165216.88191"/>
    <n v="118534.91643000001"/>
    <n v="874184.44559000002"/>
    <n v="801419.7766199999"/>
    <n v="8113.4348799999971"/>
    <n v="14603.349010000002"/>
    <n v="300925.21920999989"/>
    <n v="95165.904289999948"/>
    <n v="35327673.869999997"/>
    <n v="32941908.920000002"/>
    <n v="139.161"/>
    <n v="134.065"/>
    <n v="0"/>
    <n v="0"/>
    <n v="272.96728999999999"/>
    <n v="6572.7431900000001"/>
    <n v="57797.554369999998"/>
    <n v="46096.523990000002"/>
    <n v="0"/>
    <n v="0"/>
    <n v="0"/>
    <n v="0"/>
    <n v="0"/>
    <n v="0"/>
    <s v="RC General"/>
    <s v="Daños Sin Autos"/>
    <s v="Responsabilidad Civil y Riesgos Profesionales"/>
    <x v="21"/>
    <x v="2"/>
    <n v="33699803.03413"/>
    <n v="29454782.112069998"/>
    <n v="286204877.29896003"/>
    <n v="243390493.02682006"/>
    <n v="276418493.85822004"/>
    <n v="235015541.95325008"/>
    <n v="5155326.3222199995"/>
    <n v="4078436.1779500004"/>
    <n v="1116237.2139900001"/>
    <n v="898736.1507"/>
    <n v="177210.82113"/>
    <n v="121484.07822"/>
    <n v="3.2047802909759144"/>
    <n v="2.906381545722283"/>
    <n v="46681.965479999984"/>
    <n v="39.382459519906689"/>
    <n v="93.231824589762851"/>
    <n v="97.572388223040036"/>
    <n v="0.49026067524096217"/>
    <n v="0.40243012485713381"/>
    <n v="5.7726787701601591E-2"/>
    <n v="5.9770560067787172E-2"/>
    <n v="4.8701539224433973E-2"/>
    <n v="5.0437054266640496E-2"/>
    <m/>
    <m/>
    <m/>
    <n v="0"/>
    <m/>
    <n v="0"/>
    <m/>
    <n v="0"/>
    <m/>
    <n v="-44.4412725160227"/>
    <n v="4.9107783576376285"/>
    <n v="12.319871182111905"/>
    <n v="0.72685579537331946"/>
    <n v="-95.846980748992266"/>
    <n v="25.38375861602573"/>
    <n v="0.47228173056001232"/>
    <n v="14.258652542707701"/>
    <s v="Medianas"/>
    <n v="2024"/>
    <n v="1"/>
    <d v="2025-05-07T00:00:00"/>
    <x v="21"/>
    <x v="0"/>
  </r>
  <r>
    <n v="2025"/>
    <n v="3"/>
    <n v="150.1"/>
    <x v="70"/>
    <s v="RC General"/>
    <n v="150.1"/>
    <m/>
    <m/>
    <x v="77"/>
    <n v="597691.71075999993"/>
    <n v="537906.23759999999"/>
    <n v="2454442.4367299997"/>
    <n v="2247887.6474999995"/>
    <n v="141378.49740999998"/>
    <n v="118721.94022000005"/>
    <n v="775947.30693999981"/>
    <n v="811712.01435000007"/>
    <n v="0"/>
    <n v="0"/>
    <n v="0"/>
    <n v="0"/>
    <n v="0"/>
    <n v="111.29891000000001"/>
    <n v="54553.99455000001"/>
    <n v="68917.265220000001"/>
    <n v="250974.18609999999"/>
    <n v="239249.87604000003"/>
    <n v="0"/>
    <n v="0"/>
    <n v="0"/>
    <n v="0"/>
    <n v="0"/>
    <n v="0"/>
    <s v="RC General"/>
    <s v="Daños Sin Autos"/>
    <s v="Responsabilidad Civil y Riesgos Profesionales"/>
    <x v="21"/>
    <x v="2"/>
    <n v="60548815.757439993"/>
    <n v="53136686.313239992"/>
    <n v="286204877.29896003"/>
    <n v="243390493.02682006"/>
    <n v="276418493.85822004"/>
    <n v="235015541.95325008"/>
    <n v="5155326.3222199995"/>
    <n v="4078436.1779500004"/>
    <n v="1116237.2139900001"/>
    <n v="898736.1507"/>
    <n v="758698.82909000013"/>
    <n v="731831.33908000006"/>
    <n v="11.593673676560215"/>
    <n v="13.189031631981429"/>
    <n v="59785.473159999936"/>
    <n v="11.114478505909764"/>
    <n v="78.778520256434874"/>
    <n v="73.501394225097386"/>
    <n v="0.98712370057635357"/>
    <n v="1.0123067035626772"/>
    <n v="0.20883351688506385"/>
    <n v="0.21622710637681378"/>
    <n v="0.22100544310936837"/>
    <n v="0.22888113404304203"/>
    <m/>
    <m/>
    <m/>
    <n v="0"/>
    <m/>
    <n v="0"/>
    <m/>
    <n v="0"/>
    <m/>
    <n v="19.083715400890313"/>
    <n v="23.654083679733311"/>
    <n v="22.071121679069382"/>
    <n v="12.665631967656878"/>
    <n v="-20.841324193798282"/>
    <n v="4.900445615294613"/>
    <n v="21.736894697314852"/>
    <n v="28.80555942627856"/>
    <s v="Resto"/>
    <n v="2024"/>
    <n v="1"/>
    <d v="2025-05-07T00:00:00"/>
    <x v="21"/>
    <x v="77"/>
  </r>
  <r>
    <n v="2025"/>
    <n v="3"/>
    <n v="80"/>
    <x v="73"/>
    <s v="RC General"/>
    <n v="52"/>
    <s v="41cfc0d1f2d127b04555b7246d84019b4d27710a3f3aff6e7764375b1e06e05d"/>
    <s v="5ee0b1f3d4f170289262539d5c2c0d24e2fb46189fbbd99a0a6b6a68b9dfe06a"/>
    <x v="5"/>
    <n v="28825.995790000001"/>
    <n v="22950.660379999998"/>
    <n v="61772.809170000008"/>
    <n v="51782.203439999997"/>
    <n v="12881.31652"/>
    <n v="-2116.5868099999998"/>
    <n v="24776.926519999997"/>
    <n v="6896.0039700000007"/>
    <n v="35327673.869999997"/>
    <n v="32941908.920000002"/>
    <n v="139.161"/>
    <n v="134.065"/>
    <n v="0"/>
    <n v="0"/>
    <n v="9640.7773200000011"/>
    <n v="-2756.9576899999997"/>
    <n v="4454.0698499999999"/>
    <n v="4552.6450999999997"/>
    <n v="0"/>
    <n v="0"/>
    <n v="0"/>
    <n v="0"/>
    <n v="0"/>
    <n v="0"/>
    <s v="RC General"/>
    <s v="Daños Sin Autos"/>
    <s v="Responsabilidad Civil y Riesgos Profesionales"/>
    <x v="21"/>
    <x v="2"/>
    <n v="377875.53304000001"/>
    <n v="280605.04624"/>
    <n v="286204877.29896003"/>
    <n v="243390493.02682006"/>
    <n v="276418493.85822004"/>
    <n v="235015541.95325008"/>
    <n v="5155326.3222199995"/>
    <n v="4078436.1779500004"/>
    <n v="1116237.2139900001"/>
    <n v="898736.1507"/>
    <n v="30818.986639999999"/>
    <n v="24417.038499999999"/>
    <n v="0.55914978001987814"/>
    <n v="0.56273187512611755"/>
    <n v="5875.3354100000033"/>
    <n v="25.599853392976769"/>
    <n v="93.533236918915136"/>
    <n v="93.994447279099788"/>
    <n v="7.6284366860419688"/>
    <n v="8.1789906088753739"/>
    <n v="1.0071804527596966E-2"/>
    <n v="1.0428388993677595E-2"/>
    <n v="9.4295632070850784E-3"/>
    <n v="9.7655926026225977E-3"/>
    <m/>
    <m/>
    <m/>
    <n v="0"/>
    <m/>
    <n v="0"/>
    <m/>
    <n v="0"/>
    <m/>
    <n v="-708.58909538418607"/>
    <n v="44.686458063206423"/>
    <n v="-9.2223351091215964"/>
    <n v="1.153994541532585"/>
    <n v="-449.6889834388428"/>
    <n v="-2.1652302745935548"/>
    <n v="216.44872318291104"/>
    <n v="-60.557272298690712"/>
    <s v="Resto"/>
    <n v="2024"/>
    <n v="1"/>
    <d v="2025-05-07T00:00:00"/>
    <x v="21"/>
    <x v="5"/>
  </r>
  <r>
    <n v="2025"/>
    <n v="3"/>
    <n v="1"/>
    <x v="16"/>
    <s v="RC General"/>
    <n v="30"/>
    <s v="624b60c58c9d8bfb6ff1886c2fd605d2adeb6ea4da576068201b6c6958ce93f4"/>
    <s v="5ee0b1f3d4f170289262539d5c2c0d24e2fb46189fbbd99a0a6b6a68b9dfe06a"/>
    <x v="10"/>
    <n v="141203.73569"/>
    <n v="85367.560079999996"/>
    <n v="335680.63161000004"/>
    <n v="348950.37993000005"/>
    <n v="15749.638520000004"/>
    <n v="7892.3133700000008"/>
    <n v="144551.54365999994"/>
    <n v="11624.711510000001"/>
    <n v="35327673.869999997"/>
    <n v="32941908.920000002"/>
    <n v="139.161"/>
    <n v="134.065"/>
    <n v="0"/>
    <n v="0"/>
    <n v="10438.128650000001"/>
    <n v="7518.5143699999999"/>
    <n v="22134.440719999999"/>
    <n v="13076.684029999999"/>
    <n v="0"/>
    <n v="0"/>
    <n v="0"/>
    <n v="0"/>
    <n v="0"/>
    <n v="0"/>
    <s v="RC General"/>
    <s v="Daños Sin Autos"/>
    <s v="Responsabilidad Civil y Riesgos Profesionales"/>
    <x v="21"/>
    <x v="2"/>
    <n v="22498819.590630002"/>
    <n v="18341736.750830002"/>
    <n v="286204877.29896003"/>
    <n v="243390493.02682006"/>
    <n v="276418493.85822004"/>
    <n v="235015541.95325008"/>
    <n v="5155326.3222199995"/>
    <n v="4078436.1779500004"/>
    <n v="1116237.2139900001"/>
    <n v="898736.1507"/>
    <n v="166017.39053"/>
    <n v="154261.13586000001"/>
    <n v="2.7389873475399029"/>
    <n v="2.093144439565791"/>
    <n v="55836.175610000006"/>
    <n v="65.406783979388166"/>
    <n v="85.053580976797676"/>
    <n v="55.339641837899791"/>
    <n v="0.62760508444099261"/>
    <n v="0.46542789943889545"/>
    <n v="4.9336593080663439E-2"/>
    <n v="5.1083317081680471E-2"/>
    <n v="3.5074319879286754E-2"/>
    <n v="3.6324218973135633E-2"/>
    <m/>
    <m/>
    <m/>
    <n v="0"/>
    <m/>
    <n v="0"/>
    <m/>
    <n v="0"/>
    <m/>
    <n v="99.5566797926069"/>
    <n v="11.153839835071295"/>
    <n v="9.245096571348558"/>
    <n v="1.4109580224173657"/>
    <n v="38.832329584281958"/>
    <n v="69.266464412691022"/>
    <n v="47.157860377147138"/>
    <n v="57.495572675391784"/>
    <s v="Medianas"/>
    <n v="2024"/>
    <n v="1"/>
    <d v="2025-05-07T00:00:00"/>
    <x v="21"/>
    <x v="10"/>
  </r>
  <r>
    <n v="2025"/>
    <n v="3"/>
    <n v="18"/>
    <x v="77"/>
    <s v="RC General"/>
    <n v="5"/>
    <s v="ef2d127de37b942baad06145e54b0c619a1f22327b2ebbcfbec78f5564afe39d"/>
    <s v="5ee0b1f3d4f170289262539d5c2c0d24e2fb46189fbbd99a0a6b6a68b9dfe06a"/>
    <x v="2"/>
    <n v="9503.7320500000005"/>
    <n v="8820.8897100000013"/>
    <n v="47278.918099999995"/>
    <n v="45347.396229999998"/>
    <n v="-19536.098069999993"/>
    <n v="-802.64419999999996"/>
    <n v="3502.6051700000044"/>
    <n v="23855.898290000001"/>
    <n v="35327673.869999997"/>
    <n v="32941908.920000002"/>
    <n v="139.161"/>
    <n v="134.065"/>
    <n v="0"/>
    <n v="0"/>
    <n v="-19637.758289999998"/>
    <n v="-802.64419999999996"/>
    <n v="5144.6813200000006"/>
    <n v="8337.7845300000008"/>
    <n v="0"/>
    <n v="0"/>
    <n v="0"/>
    <n v="0"/>
    <n v="0"/>
    <n v="0"/>
    <s v="RC General"/>
    <s v="Daños Sin Autos"/>
    <s v="Responsabilidad Civil y Riesgos Profesionales"/>
    <x v="21"/>
    <x v="2"/>
    <n v="5268679.1510399999"/>
    <n v="4323802.96117"/>
    <n v="286204877.29896003"/>
    <n v="243390493.02682006"/>
    <n v="276418493.85822004"/>
    <n v="235015541.95325008"/>
    <n v="5155326.3222199995"/>
    <n v="4078436.1779500004"/>
    <n v="1116237.2139900001"/>
    <n v="898736.1507"/>
    <n v="9503.7320500000005"/>
    <n v="8820.8897100000013"/>
    <n v="0.18434782700443064"/>
    <n v="0.2162811755566999"/>
    <n v="682.84233999999924"/>
    <n v="7.7411957574515355"/>
    <n v="100"/>
    <n v="100"/>
    <n v="0.18038168158567847"/>
    <n v="0.20400767077538409"/>
    <n v="3.3206045053078251E-3"/>
    <n v="3.4381679450415622E-3"/>
    <n v="3.6241718401991961E-3"/>
    <n v="3.7533218597749917E-3"/>
    <m/>
    <m/>
    <m/>
    <n v="0"/>
    <m/>
    <n v="0"/>
    <m/>
    <n v="0"/>
    <m/>
    <n v="2333.9673880406776"/>
    <n v="-205.56238293776383"/>
    <n v="-9.0993564865691976"/>
    <n v="-1.7501744096282219"/>
    <n v="2346.6330523537076"/>
    <n v="-38.296782538706353"/>
    <n v="-381.70990715514324"/>
    <n v="-9.6265884194059392"/>
    <s v="Resto"/>
    <n v="2024"/>
    <n v="1"/>
    <d v="2025-05-07T00:00:00"/>
    <x v="21"/>
    <x v="2"/>
  </r>
  <r>
    <n v="2025"/>
    <n v="3"/>
    <n v="93"/>
    <x v="65"/>
    <s v="RC General"/>
    <n v="220"/>
    <s v="36790ecd55c2030dc553685bef719df653f413a20cdad1bfd1dc934c76686ddd"/>
    <s v="5ee0b1f3d4f170289262539d5c2c0d24e2fb46189fbbd99a0a6b6a68b9dfe06a"/>
    <x v="45"/>
    <n v="12665.31669"/>
    <n v="14465.787119999999"/>
    <n v="37444.365020000005"/>
    <n v="37417.307700000005"/>
    <n v="2239.3926999999994"/>
    <n v="1995.3899800000002"/>
    <n v="27651.628509999999"/>
    <n v="31437.698299999996"/>
    <n v="35327673.869999997"/>
    <n v="32941908.920000002"/>
    <n v="139.161"/>
    <n v="134.065"/>
    <n v="0"/>
    <n v="0"/>
    <n v="652.58560999999997"/>
    <n v="90.022289999999998"/>
    <n v="1230.52541"/>
    <n v="960.9533100000001"/>
    <n v="0"/>
    <n v="0"/>
    <n v="0"/>
    <n v="0"/>
    <n v="0"/>
    <n v="0"/>
    <s v="RC General"/>
    <s v="Daños Sin Autos"/>
    <s v="Responsabilidad Civil y Riesgos Profesionales"/>
    <x v="21"/>
    <x v="2"/>
    <n v="240270.31215000001"/>
    <n v="300191.93695999996"/>
    <n v="286204877.29896003"/>
    <n v="243390493.02682006"/>
    <n v="276418493.85822004"/>
    <n v="235015541.95325008"/>
    <n v="5155326.3222199995"/>
    <n v="4078436.1779500004"/>
    <n v="1116237.2139900001"/>
    <n v="898736.1507"/>
    <n v="13762.01965"/>
    <n v="14957.43189"/>
    <n v="0.24567439378980049"/>
    <n v="0.35468955474181613"/>
    <n v="-1800.4704299999994"/>
    <n v="-12.446404852112881"/>
    <n v="92.0309446731534"/>
    <n v="96.713040222307839"/>
    <n v="5.2712782435197747"/>
    <n v="4.8188459911658255"/>
    <n v="4.4252623538522835E-3"/>
    <n v="4.581935352160723E-3"/>
    <n v="5.9434478890701631E-3"/>
    <n v="6.1552470103775399E-3"/>
    <m/>
    <m/>
    <m/>
    <n v="0"/>
    <m/>
    <n v="0"/>
    <m/>
    <n v="0"/>
    <m/>
    <n v="12.228322405427704"/>
    <n v="17.68130047445343"/>
    <n v="13.793856936006122"/>
    <n v="0.2006197851077971"/>
    <n v="624.91558479572109"/>
    <n v="28.052570004675871"/>
    <n v="53.033086899034451"/>
    <n v="9.3680191392441312"/>
    <s v="Resto"/>
    <n v="2024"/>
    <n v="1"/>
    <d v="2025-05-07T00:00:00"/>
    <x v="21"/>
    <x v="45"/>
  </r>
  <r>
    <n v="2025"/>
    <n v="3"/>
    <n v="92"/>
    <x v="27"/>
    <s v="RC General"/>
    <n v="219"/>
    <s v="314f04b30f62e0056bd059354a5536fb2e302107eed143b5fa2aa0bbba07f608"/>
    <s v="5ee0b1f3d4f170289262539d5c2c0d24e2fb46189fbbd99a0a6b6a68b9dfe06a"/>
    <x v="19"/>
    <n v="531095.73346999998"/>
    <n v="575728.22946000006"/>
    <n v="1975016.9191800002"/>
    <n v="2010489.7156600002"/>
    <n v="517269.37800999999"/>
    <n v="482022.47437000007"/>
    <n v="2924260.8481600001"/>
    <n v="1580895.72126"/>
    <n v="35327673.869999997"/>
    <n v="32941908.920000002"/>
    <n v="139.161"/>
    <n v="134.065"/>
    <n v="0"/>
    <n v="0"/>
    <n v="141635.41881"/>
    <n v="49696.929270000001"/>
    <n v="322715.23535999999"/>
    <n v="322920.11579000001"/>
    <n v="0"/>
    <n v="0"/>
    <n v="0"/>
    <n v="0"/>
    <n v="0"/>
    <n v="0"/>
    <s v="RC General"/>
    <s v="Daños Sin Autos"/>
    <s v="Responsabilidad Civil y Riesgos Profesionales"/>
    <x v="21"/>
    <x v="2"/>
    <n v="3291398.6175000002"/>
    <n v="4430492.0824799994"/>
    <n v="286204877.29896003"/>
    <n v="243390493.02682006"/>
    <n v="276418493.85822004"/>
    <n v="235015541.95325008"/>
    <n v="5155326.3222199995"/>
    <n v="4078436.1779500004"/>
    <n v="1116237.2139900001"/>
    <n v="898736.1507"/>
    <n v="1095911.1261800001"/>
    <n v="1173294.1382500001"/>
    <n v="10.301883921119046"/>
    <n v="14.116396685883318"/>
    <n v="-44632.495990000083"/>
    <n v="-7.7523549664852753"/>
    <n v="48.461569627569332"/>
    <n v="49.069385986937107"/>
    <n v="16.135867914819645"/>
    <n v="12.994679117849412"/>
    <n v="0.18556487872679933"/>
    <n v="0.19213466004282928"/>
    <n v="0.23654507713107698"/>
    <n v="0.24497453431166072"/>
    <m/>
    <m/>
    <m/>
    <n v="0"/>
    <m/>
    <n v="0"/>
    <m/>
    <n v="0"/>
    <m/>
    <n v="7.3122946572288683"/>
    <n v="97.396635937994972"/>
    <n v="83.723960317545902"/>
    <n v="46.340452685770607"/>
    <n v="184.99833066245301"/>
    <n v="-6.344616516031909E-2"/>
    <n v="43.88866817892896"/>
    <n v="15.389852424776995"/>
    <s v="Grandes"/>
    <n v="2024"/>
    <n v="1"/>
    <d v="2025-05-07T00:00:00"/>
    <x v="21"/>
    <x v="19"/>
  </r>
  <r>
    <n v="2025"/>
    <n v="3"/>
    <n v="79"/>
    <x v="11"/>
    <s v="RC General"/>
    <n v="51"/>
    <s v="031b4af5197ec30a926f48cf40e11a7dbc470048a21e4003b7a3c07c5dab1baa"/>
    <s v="5ee0b1f3d4f170289262539d5c2c0d24e2fb46189fbbd99a0a6b6a68b9dfe06a"/>
    <x v="27"/>
    <n v="87160.590920000002"/>
    <n v="72078.08382"/>
    <n v="243346.25543999998"/>
    <n v="194119.12094000002"/>
    <n v="10349.14668"/>
    <n v="6407.7947599999998"/>
    <n v="30521.983380000001"/>
    <n v="24789.974009999998"/>
    <n v="35327673.869999997"/>
    <n v="32941908.920000002"/>
    <n v="139.161"/>
    <n v="134.065"/>
    <n v="0"/>
    <n v="0"/>
    <n v="9659.5427200000013"/>
    <n v="5816.8567400000002"/>
    <n v="52765.80096"/>
    <n v="42862.122990000003"/>
    <n v="0"/>
    <n v="0"/>
    <n v="0"/>
    <n v="0"/>
    <n v="0"/>
    <n v="0"/>
    <s v="RC General"/>
    <s v="Daños Sin Autos"/>
    <s v="Responsabilidad Civil y Riesgos Profesionales"/>
    <x v="21"/>
    <x v="2"/>
    <n v="25064503.866439998"/>
    <n v="22979281.170580003"/>
    <n v="286204877.29896003"/>
    <n v="243390493.02682006"/>
    <n v="276418493.85822004"/>
    <n v="235015541.95325008"/>
    <n v="5155326.3222199995"/>
    <n v="4078436.1779500004"/>
    <n v="1116237.2139900001"/>
    <n v="898736.1507"/>
    <n v="87160.590920000002"/>
    <n v="72078.08382"/>
    <n v="1.6906900838522805"/>
    <n v="1.7672970882734169"/>
    <n v="15082.507100000003"/>
    <n v="20.925233164723721"/>
    <n v="100"/>
    <n v="100"/>
    <n v="0.34774512746970138"/>
    <n v="0.31366552889513527"/>
    <n v="3.0453915301015284E-2"/>
    <n v="3.1532112668520004E-2"/>
    <n v="2.9614173883142369E-2"/>
    <n v="3.0669496672836201E-2"/>
    <m/>
    <m/>
    <m/>
    <n v="0"/>
    <m/>
    <n v="0"/>
    <m/>
    <n v="0"/>
    <m/>
    <n v="61.508710369493791"/>
    <n v="11.873653644109552"/>
    <n v="8.8900736817617574"/>
    <n v="0.92714582082484787"/>
    <n v="66.06121057745014"/>
    <n v="23.105896953145756"/>
    <n v="18.306445736174041"/>
    <n v="13.571088724086552"/>
    <s v="Resto"/>
    <n v="2024"/>
    <n v="1"/>
    <d v="2025-05-07T00:00:00"/>
    <x v="21"/>
    <x v="27"/>
  </r>
  <r>
    <n v="2025"/>
    <n v="3"/>
    <n v="103"/>
    <x v="61"/>
    <s v="RC General"/>
    <n v="205"/>
    <s v="f8809aff4d69bece79dabe35be0c708b890d7eafb841f121330667b77d2e2590"/>
    <s v="5ee0b1f3d4f170289262539d5c2c0d24e2fb46189fbbd99a0a6b6a68b9dfe06a"/>
    <x v="8"/>
    <n v="145522.82888999998"/>
    <n v="23220.430850000001"/>
    <n v="225577.41832999996"/>
    <n v="120218.35665000002"/>
    <n v="18913.582999999999"/>
    <n v="8344.4013799999993"/>
    <n v="16427.143789999998"/>
    <n v="132288.51913999999"/>
    <n v="35327673.869999997"/>
    <n v="32941908.920000002"/>
    <n v="139.161"/>
    <n v="134.065"/>
    <n v="0"/>
    <n v="0"/>
    <n v="-152.61409"/>
    <n v="-69.570160000000001"/>
    <n v="-770.83717000000001"/>
    <n v="249.70065"/>
    <n v="0"/>
    <n v="0"/>
    <n v="0"/>
    <n v="0"/>
    <n v="0"/>
    <n v="0"/>
    <s v="RC General"/>
    <s v="Daños Sin Autos"/>
    <s v="Responsabilidad Civil y Riesgos Profesionales"/>
    <x v="21"/>
    <x v="2"/>
    <n v="1404442.7234499999"/>
    <n v="1311840.66753"/>
    <n v="286204877.29896003"/>
    <n v="243390493.02682006"/>
    <n v="276418493.85822004"/>
    <n v="235015541.95325008"/>
    <n v="5155326.3222199995"/>
    <n v="4078436.1779500004"/>
    <n v="1116237.2139900001"/>
    <n v="898736.1507"/>
    <n v="158241.12516999998"/>
    <n v="33058.420190000004"/>
    <n v="2.8227665873017824"/>
    <n v="0.5693464317411876"/>
    <n v="122302.39803999997"/>
    <n v="526.70167418534345"/>
    <n v="91.962711168581109"/>
    <n v="70.240594428115045"/>
    <n v="10.361606526218781"/>
    <n v="1.7700648733295181"/>
    <n v="5.0845684484262542E-2"/>
    <n v="5.2645836701737198E-2"/>
    <n v="9.5404017475083803E-3"/>
    <n v="9.8803809556642294E-3"/>
    <m/>
    <m/>
    <m/>
    <n v="0"/>
    <m/>
    <n v="0"/>
    <m/>
    <n v="0"/>
    <m/>
    <n v="126.66195139333053"/>
    <n v="12.996986894954254"/>
    <n v="35.935600996826459"/>
    <n v="1.6944053435016044"/>
    <n v="119.36716833768961"/>
    <n v="-408.70451078120942"/>
    <n v="19.798486105697265"/>
    <n v="-27.861425270619041"/>
    <s v="Medianas"/>
    <n v="2024"/>
    <n v="1"/>
    <d v="2025-05-07T00:00:00"/>
    <x v="21"/>
    <x v="8"/>
  </r>
  <r>
    <n v="2025"/>
    <n v="3"/>
    <n v="105"/>
    <x v="18"/>
    <s v="RC General"/>
    <n v="226"/>
    <s v="8f1f64db81c40ea10e1e9080c9ae60a7acb8925968c431ee16784dea9841c66f"/>
    <s v="5ee0b1f3d4f170289262539d5c2c0d24e2fb46189fbbd99a0a6b6a68b9dfe06a"/>
    <x v="15"/>
    <n v="67.81335"/>
    <n v="0"/>
    <n v="2283.0794500000002"/>
    <n v="2670.6846599999999"/>
    <n v="891.31440000000009"/>
    <n v="0"/>
    <n v="3250.9783599999996"/>
    <n v="771.62324000000001"/>
    <n v="35327673.869999997"/>
    <n v="32941908.920000002"/>
    <n v="139.161"/>
    <n v="134.065"/>
    <n v="0"/>
    <n v="0"/>
    <n v="769.67118000000005"/>
    <n v="0"/>
    <n v="528.97320999999999"/>
    <n v="0"/>
    <n v="0"/>
    <n v="0"/>
    <n v="0"/>
    <n v="0"/>
    <n v="0"/>
    <n v="0"/>
    <s v="RC General"/>
    <s v="Daños Sin Autos"/>
    <s v="Responsabilidad Civil y Riesgos Profesionales"/>
    <x v="21"/>
    <x v="2"/>
    <n v="593688.09351000004"/>
    <n v="0"/>
    <n v="286204877.29896003"/>
    <n v="243390493.02682006"/>
    <n v="276418493.85822004"/>
    <n v="235015541.95325008"/>
    <n v="5155326.3222199995"/>
    <n v="4078436.1779500004"/>
    <n v="1116237.2139900001"/>
    <n v="898736.1507"/>
    <n v="67.81335"/>
    <n v="0"/>
    <n v="1.3154036381308651E-3"/>
    <m/>
    <m/>
    <m/>
    <n v="100"/>
    <m/>
    <n v="1.142238672820171E-2"/>
    <m/>
    <n v="2.3693988250649007E-5"/>
    <n v="2.4532855618113115E-5"/>
    <m/>
    <m/>
    <m/>
    <m/>
    <m/>
    <n v="0"/>
    <m/>
    <n v="0"/>
    <m/>
    <n v="0"/>
    <m/>
    <m/>
    <n v="1314.3642070477276"/>
    <m/>
    <n v="7.9849909036269151E-2"/>
    <m/>
    <m/>
    <n v="145.50286582566252"/>
    <m/>
    <s v="Resto"/>
    <n v="2024"/>
    <n v="1"/>
    <d v="2025-05-07T00:00:00"/>
    <x v="21"/>
    <x v="15"/>
  </r>
  <r>
    <n v="2025"/>
    <n v="3"/>
    <n v="41"/>
    <x v="38"/>
    <s v="RC General"/>
    <n v="29"/>
    <s v="35135aaa6cc23891b40cb3f378c53a17a1127210ce60e125ccf03efcfdaec458"/>
    <s v="5ee0b1f3d4f170289262539d5c2c0d24e2fb46189fbbd99a0a6b6a68b9dfe06a"/>
    <x v="3"/>
    <n v="213241.90231999999"/>
    <n v="149058.96346"/>
    <n v="1124221.8878500001"/>
    <n v="933793.40821000002"/>
    <n v="161176.21709000002"/>
    <n v="26207.51165"/>
    <n v="223206.61509999997"/>
    <n v="177362.10601999992"/>
    <n v="35327673.869999997"/>
    <n v="32941908.920000002"/>
    <n v="139.161"/>
    <n v="134.065"/>
    <n v="0"/>
    <n v="0"/>
    <n v="42363.926359999998"/>
    <n v="33879.347609999997"/>
    <n v="26475.030569999999"/>
    <n v="17565.18561"/>
    <n v="0"/>
    <n v="0"/>
    <n v="0"/>
    <n v="0"/>
    <n v="0"/>
    <n v="0"/>
    <s v="RC General"/>
    <s v="Daños Sin Autos"/>
    <s v="Responsabilidad Civil y Riesgos Profesionales"/>
    <x v="21"/>
    <x v="2"/>
    <n v="7965231.1104300003"/>
    <n v="6566357.3494999995"/>
    <n v="286204877.29896003"/>
    <n v="243390493.02682006"/>
    <n v="276418493.85822004"/>
    <n v="235015541.95325008"/>
    <n v="5155326.3222199995"/>
    <n v="4078436.1779500004"/>
    <n v="1116237.2139900001"/>
    <n v="898736.1507"/>
    <n v="447318.16411000001"/>
    <n v="332645.06475999998"/>
    <n v="4.1363415037551539"/>
    <n v="3.6548068170316084"/>
    <n v="64182.938859999995"/>
    <n v="43.058758339764978"/>
    <n v="47.671192325550557"/>
    <n v="44.810213422990216"/>
    <n v="2.6771590097464002"/>
    <n v="2.2700403819988599"/>
    <n v="7.4506732496125369E-2"/>
    <n v="7.7144585857332526E-2"/>
    <n v="6.1242722181254081E-2"/>
    <n v="6.3425151469195681E-2"/>
    <m/>
    <m/>
    <m/>
    <n v="0"/>
    <m/>
    <n v="0"/>
    <m/>
    <n v="0"/>
    <m/>
    <n v="515.00007800244566"/>
    <n v="75.583745659955724"/>
    <n v="17.581976314381649"/>
    <n v="14.439244192000567"/>
    <n v="25.043512784454116"/>
    <n v="50.724456648653636"/>
    <n v="160.01464567902858"/>
    <n v="192.87782299728283"/>
    <s v="Medianas"/>
    <n v="2024"/>
    <n v="1"/>
    <d v="2025-05-07T00:00:00"/>
    <x v="21"/>
    <x v="3"/>
  </r>
  <r>
    <n v="2025"/>
    <n v="3"/>
    <n v="5.0999999999999996"/>
    <x v="68"/>
    <s v="RC General"/>
    <n v="5.0999999999999996"/>
    <m/>
    <m/>
    <x v="75"/>
    <n v="3004844.5514400001"/>
    <n v="2357775.4024299998"/>
    <n v="8047383.3417600011"/>
    <n v="6986857.3546900004"/>
    <n v="464805.53576"/>
    <n v="631497.90940000012"/>
    <n v="4414838.8106200006"/>
    <n v="3056343.4698200002"/>
    <n v="0"/>
    <n v="0"/>
    <n v="0"/>
    <n v="0"/>
    <n v="-221.52857"/>
    <n v="-203.60332"/>
    <n v="-241010.3677"/>
    <n v="190643.71346"/>
    <n v="865630.99496000004"/>
    <n v="696675.94680000003"/>
    <n v="0"/>
    <n v="0"/>
    <n v="0"/>
    <n v="0"/>
    <n v="0"/>
    <n v="0"/>
    <s v="RC General"/>
    <s v="Daños Sin Autos"/>
    <s v="Responsabilidad Civil y Riesgos Profesionales"/>
    <x v="21"/>
    <x v="2"/>
    <n v="33717631.796410002"/>
    <n v="23410820.113899998"/>
    <n v="286204877.29896003"/>
    <n v="243390493.02682006"/>
    <n v="276418493.85822004"/>
    <n v="235015541.95325008"/>
    <n v="5155326.3222199995"/>
    <n v="4078436.1779500004"/>
    <n v="1116237.2139900001"/>
    <n v="898736.1507"/>
    <n v="3765136.96533"/>
    <n v="3106027.3427200001"/>
    <n v="58.286214366078113"/>
    <n v="57.810771078808941"/>
    <n v="647069.14901000028"/>
    <n v="27.444053761147469"/>
    <n v="79.807044978950373"/>
    <n v="75.909679544715686"/>
    <n v="8.9117900378754751"/>
    <n v="10.071306306053279"/>
    <n v="1.0498928529094353"/>
    <n v="1.0870634990802164"/>
    <n v="0.96872124013906658"/>
    <n v="1.0032423314790877"/>
    <m/>
    <m/>
    <m/>
    <n v="0"/>
    <m/>
    <n v="0"/>
    <m/>
    <n v="0"/>
    <m/>
    <n v="-26.396346077911513"/>
    <n v="15.468538481874313"/>
    <n v="26.783632942694961"/>
    <n v="41.640390584949984"/>
    <n v="-226.41925785324554"/>
    <n v="24.251597738669052"/>
    <n v="-27.842160124030315"/>
    <n v="27.364761814394821"/>
    <m/>
    <n v="2024"/>
    <n v="1"/>
    <d v="2025-05-07T00:00:00"/>
    <x v="21"/>
    <x v="75"/>
  </r>
  <r>
    <n v="2025"/>
    <n v="3"/>
    <n v="126"/>
    <x v="17"/>
    <s v="RC General"/>
    <n v="239"/>
    <s v="79bf08685d3138f9b109c3546780f056bc954fd69377b84a2cf23622e464897b"/>
    <s v="5ee0b1f3d4f170289262539d5c2c0d24e2fb46189fbbd99a0a6b6a68b9dfe06a"/>
    <x v="9"/>
    <n v="61670.470500000003"/>
    <n v="52507.048159999998"/>
    <n v="190981.00605"/>
    <n v="184427.90054"/>
    <n v="12301.254390000002"/>
    <n v="3829.9168700000005"/>
    <n v="40185.999939999994"/>
    <n v="30799.510630000004"/>
    <n v="35327673.869999997"/>
    <n v="32941908.920000002"/>
    <n v="139.161"/>
    <n v="134.065"/>
    <n v="0"/>
    <n v="0"/>
    <n v="-164.37601999999998"/>
    <n v="418.06815"/>
    <n v="286.54384000000005"/>
    <n v="1700.77746"/>
    <n v="0"/>
    <n v="0"/>
    <n v="0"/>
    <n v="0"/>
    <n v="0"/>
    <n v="0"/>
    <s v="RC General"/>
    <s v="Daños Sin Autos"/>
    <s v="Responsabilidad Civil y Riesgos Profesionales"/>
    <x v="21"/>
    <x v="2"/>
    <n v="240990.39916999999"/>
    <n v="211802.86790000001"/>
    <n v="286204877.29896003"/>
    <n v="243390493.02682006"/>
    <n v="276418493.85822004"/>
    <n v="235015541.95325008"/>
    <n v="5155326.3222199995"/>
    <n v="4078436.1779500004"/>
    <n v="1116237.2139900001"/>
    <n v="898736.1507"/>
    <n v="79759.122000000003"/>
    <n v="66788.002569999997"/>
    <n v="1.1962476600985235"/>
    <n v="1.2874309139340836"/>
    <n v="9163.4223400000046"/>
    <n v="17.451794875379644"/>
    <n v="77.320899420131525"/>
    <n v="78.617485385893616"/>
    <n v="25.590426304284549"/>
    <n v="24.790527475194775"/>
    <n v="2.1547665812690221E-2"/>
    <n v="2.2310544290727482E-2"/>
    <n v="2.1573171370425737E-2"/>
    <n v="2.2341947142561679E-2"/>
    <m/>
    <m/>
    <m/>
    <n v="0"/>
    <m/>
    <n v="0"/>
    <m/>
    <n v="0"/>
    <m/>
    <n v="221.18854814726046"/>
    <n v="19.946749700896156"/>
    <n v="7.2941005145241444"/>
    <n v="1.1020286938856891"/>
    <n v="-139.31799636016279"/>
    <n v="-83.152185001322863"/>
    <n v="-57.365051016277278"/>
    <n v="24.581002502232128"/>
    <s v="Resto"/>
    <n v="2024"/>
    <n v="1"/>
    <d v="2025-05-07T00:00:00"/>
    <x v="21"/>
    <x v="9"/>
  </r>
  <r>
    <n v="2025"/>
    <n v="3"/>
    <n v="3"/>
    <x v="7"/>
    <s v="RC General"/>
    <n v="3"/>
    <s v="4e07408562bedb8b60ce05c1decfe3ad16b72230967de01f640b7e4729b49fce"/>
    <s v="5ee0b1f3d4f170289262539d5c2c0d24e2fb46189fbbd99a0a6b6a68b9dfe06a"/>
    <x v="7"/>
    <n v="67662.529269999999"/>
    <n v="48362.330969999995"/>
    <n v="268117.42201000004"/>
    <n v="253798.63546999998"/>
    <n v="3224.5529699999993"/>
    <n v="9077.9522199999974"/>
    <n v="335163.77125999989"/>
    <n v="272777.70284999994"/>
    <n v="35327673.869999997"/>
    <n v="32941908.920000002"/>
    <n v="139.161"/>
    <n v="134.065"/>
    <n v="0"/>
    <n v="0"/>
    <n v="4264.2912999999999"/>
    <n v="1496.7031000000002"/>
    <n v="-2877.63445"/>
    <n v="4828.9151400000001"/>
    <n v="0"/>
    <n v="0"/>
    <n v="0"/>
    <n v="0"/>
    <n v="0"/>
    <n v="0"/>
    <s v="RC General"/>
    <s v="Daños Sin Autos"/>
    <s v="Responsabilidad Civil y Riesgos Profesionales"/>
    <x v="21"/>
    <x v="2"/>
    <n v="7215896.8496199995"/>
    <n v="5461228.9250799995"/>
    <n v="286204877.29896003"/>
    <n v="243390493.02682006"/>
    <n v="276418493.85822004"/>
    <n v="235015541.95325008"/>
    <n v="5155326.3222199995"/>
    <n v="4078436.1779500004"/>
    <n v="1116237.2139900001"/>
    <n v="898736.1507"/>
    <n v="76603.347250000006"/>
    <n v="52857.464140000004"/>
    <n v="1.3124781059613506"/>
    <n v="1.1858057564188489"/>
    <n v="19300.198300000004"/>
    <n v="39.907502208634767"/>
    <n v="88.328423886202955"/>
    <n v="91.495745694318501"/>
    <n v="0.93768703572256873"/>
    <n v="0.88555765805571962"/>
    <n v="2.3641291479223111E-2"/>
    <n v="2.4478293158165212E-2"/>
    <n v="1.9870262954219325E-2"/>
    <n v="2.0578354336931622E-2"/>
    <m/>
    <m/>
    <m/>
    <n v="0"/>
    <m/>
    <n v="0"/>
    <m/>
    <n v="0"/>
    <m/>
    <n v="-64.479291233810869"/>
    <n v="4.765640606091992"/>
    <n v="18.770708603005946"/>
    <n v="0.28887703523821834"/>
    <n v="184.91230491872432"/>
    <n v="-159.59173782457481"/>
    <n v="-148.18738703937882"/>
    <n v="30.994603479405942"/>
    <s v="Resto"/>
    <n v="2024"/>
    <n v="1"/>
    <d v="2025-05-07T00:00:00"/>
    <x v="21"/>
    <x v="7"/>
  </r>
  <r>
    <n v="2025"/>
    <n v="3"/>
    <n v="15.1"/>
    <x v="69"/>
    <s v="RC General"/>
    <n v="15.1"/>
    <m/>
    <m/>
    <x v="76"/>
    <n v="1552790.06002"/>
    <n v="1182754.53792"/>
    <n v="5519387.2043999992"/>
    <n v="4687651.1807299992"/>
    <n v="510053.18082000001"/>
    <n v="148516.30108"/>
    <n v="1589532.1082699997"/>
    <n v="920828.31049000006"/>
    <n v="0"/>
    <n v="0"/>
    <n v="0"/>
    <n v="0"/>
    <n v="0"/>
    <n v="0"/>
    <n v="207853.85959000001"/>
    <n v="83519.210449999984"/>
    <n v="458922.45588999992"/>
    <n v="261219.50299999997"/>
    <n v="0"/>
    <n v="0"/>
    <n v="0"/>
    <n v="0"/>
    <n v="0"/>
    <n v="0"/>
    <s v="RC General"/>
    <s v="Daños Sin Autos"/>
    <s v="Responsabilidad Civil y Riesgos Profesionales"/>
    <x v="21"/>
    <x v="2"/>
    <n v="100806545.06961"/>
    <n v="88929508.902249992"/>
    <n v="286204877.29896003"/>
    <n v="243390493.02682006"/>
    <n v="276418493.85822004"/>
    <n v="235015541.95325008"/>
    <n v="5155326.3222199995"/>
    <n v="4078436.1779500004"/>
    <n v="1116237.2139900001"/>
    <n v="898736.1507"/>
    <n v="2100039.72664"/>
    <n v="1703536.0873099999"/>
    <n v="30.120111957361679"/>
    <n v="29.000197289209613"/>
    <n v="370035.52209999994"/>
    <n v="31.285910156028397"/>
    <n v="73.940985035764868"/>
    <n v="69.429379672704812"/>
    <n v="1.5403663114808179"/>
    <n v="1.3299910822852585"/>
    <n v="0.54254493308232743"/>
    <n v="0.56175331771269021"/>
    <n v="0.48594935784515958"/>
    <n v="0.50326651935014433"/>
    <m/>
    <m/>
    <m/>
    <n v="0"/>
    <m/>
    <n v="0"/>
    <m/>
    <n v="0"/>
    <m/>
    <n v="243.43245631013528"/>
    <n v="32.847530001153572"/>
    <n v="12.556815156353723"/>
    <n v="45.693977447393131"/>
    <n v="148.86952171852107"/>
    <n v="75.684606478253656"/>
    <n v="45.29171691694706"/>
    <n v="31.972808113795391"/>
    <s v="Resto"/>
    <n v="2024"/>
    <n v="1"/>
    <d v="2025-05-07T00:00:00"/>
    <x v="21"/>
    <x v="76"/>
  </r>
  <r>
    <n v="2025"/>
    <n v="3"/>
    <n v="27"/>
    <x v="32"/>
    <s v="RC General"/>
    <n v="21"/>
    <s v="6f4b6612125fb3a0daecd2799dfd6c9c299424fd920f9b308110a2c1fbd8f443"/>
    <s v="5ee0b1f3d4f170289262539d5c2c0d24e2fb46189fbbd99a0a6b6a68b9dfe06a"/>
    <x v="12"/>
    <n v="101750.14761"/>
    <n v="85570.779389999996"/>
    <n v="404827.49332000001"/>
    <n v="329321.77997999999"/>
    <n v="30897.24789000001"/>
    <n v="14474.00592"/>
    <n v="47251.958179999987"/>
    <n v="56517.444650000005"/>
    <n v="35327673.869999997"/>
    <n v="32941908.920000002"/>
    <n v="139.161"/>
    <n v="134.065"/>
    <n v="0"/>
    <n v="0"/>
    <n v="29722.856079999998"/>
    <n v="14474.00533"/>
    <n v="105749.76271"/>
    <n v="75126.347049999997"/>
    <n v="0"/>
    <n v="0"/>
    <n v="0"/>
    <n v="0"/>
    <n v="0"/>
    <n v="0"/>
    <s v="RC General"/>
    <s v="Daños Sin Autos"/>
    <s v="Responsabilidad Civil y Riesgos Profesionales"/>
    <x v="21"/>
    <x v="2"/>
    <n v="3901951.9240700002"/>
    <n v="3037839.4733099998"/>
    <n v="286204877.29896003"/>
    <n v="243390493.02682006"/>
    <n v="276418493.85822004"/>
    <n v="235015541.95325008"/>
    <n v="5155326.3222199995"/>
    <n v="4078436.1779500004"/>
    <n v="1116237.2139900001"/>
    <n v="898736.1507"/>
    <n v="104964.77392000001"/>
    <n v="88486.525170000008"/>
    <n v="1.9736897579392045"/>
    <n v="2.0981272148535028"/>
    <n v="16179.368220000004"/>
    <n v="18.907585434346007"/>
    <n v="96.937423680395796"/>
    <n v="96.704870290252344"/>
    <n v="2.607673020836907"/>
    <n v="2.8168301894096768"/>
    <n v="3.5551507217577986E-2"/>
    <n v="3.6810180892668298E-2"/>
    <n v="3.5157815050964478E-2"/>
    <n v="3.641068955644728E-2"/>
    <m/>
    <m/>
    <m/>
    <n v="0"/>
    <m/>
    <n v="0"/>
    <m/>
    <n v="0"/>
    <m/>
    <n v="113.46714973569676"/>
    <n v="30.365801540088803"/>
    <n v="16.914659447044215"/>
    <n v="2.7679822445228748"/>
    <n v="105.35335867532112"/>
    <n v="40.762551172119046"/>
    <n v="28.106782765564848"/>
    <n v="19.266217376930218"/>
    <s v="Medianas"/>
    <n v="2024"/>
    <n v="1"/>
    <d v="2025-05-07T00:00:00"/>
    <x v="21"/>
    <x v="12"/>
  </r>
  <r>
    <n v="2025"/>
    <n v="3"/>
    <n v="74"/>
    <x v="6"/>
    <s v="RC General"/>
    <n v="46"/>
    <s v="25fc0e7096fc653718202dc30b0c580b8ab87eac11a700cba03a7c021bc35b0c"/>
    <s v="5ee0b1f3d4f170289262539d5c2c0d24e2fb46189fbbd99a0a6b6a68b9dfe06a"/>
    <x v="11"/>
    <n v="424080.52023999998"/>
    <n v="155649.88584"/>
    <n v="427565.27448999998"/>
    <n v="162659.65278"/>
    <n v="-12300.997770000002"/>
    <n v="6426.3218500000003"/>
    <n v="101804.73798999998"/>
    <n v="54107.546600000001"/>
    <n v="35327673.869999997"/>
    <n v="32941908.920000002"/>
    <n v="139.161"/>
    <n v="134.065"/>
    <n v="0"/>
    <n v="0"/>
    <n v="-123278.38042"/>
    <n v="20114.64171"/>
    <n v="184626.70173"/>
    <n v="82390.135159999991"/>
    <n v="0"/>
    <n v="0"/>
    <n v="0"/>
    <n v="0"/>
    <n v="0"/>
    <n v="0"/>
    <s v="RC General"/>
    <s v="Daños Sin Autos"/>
    <s v="Responsabilidad Civil y Riesgos Profesionales"/>
    <x v="21"/>
    <x v="2"/>
    <n v="8503254.3343199994"/>
    <n v="1149390.6832699999"/>
    <n v="286204877.29896003"/>
    <n v="243390493.02682006"/>
    <n v="276418493.85822004"/>
    <n v="235015541.95325008"/>
    <n v="5155326.3222199995"/>
    <n v="4078436.1779500004"/>
    <n v="1116237.2139900001"/>
    <n v="898736.1507"/>
    <n v="451810.49018000002"/>
    <n v="165148.86525999999"/>
    <n v="8.2260655045669608"/>
    <n v="3.8164109734392464"/>
    <n v="268430.63439999998"/>
    <n v="172.45797062513284"/>
    <n v="93.862477622210037"/>
    <n v="94.248232099539166"/>
    <n v="4.9872731493913784"/>
    <n v="13.541947755934327"/>
    <n v="0.14817375728961449"/>
    <n v="0.15341973480888671"/>
    <n v="6.3950684311588291E-2"/>
    <n v="6.6229613814631161E-2"/>
    <m/>
    <m/>
    <m/>
    <n v="0"/>
    <m/>
    <n v="0"/>
    <m/>
    <n v="0"/>
    <m/>
    <n v="-291.4158371946466"/>
    <n v="-2.9006278720462086"/>
    <n v="4.1287032208979095"/>
    <n v="-1.1020057041486704"/>
    <n v="-712.87882825530073"/>
    <n v="124.08835884473142"/>
    <n v="-66.771696219912741"/>
    <n v="24.413895754555774"/>
    <s v="Grandes"/>
    <n v="2024"/>
    <n v="1"/>
    <d v="2025-05-07T00:00:00"/>
    <x v="21"/>
    <x v="11"/>
  </r>
  <r>
    <n v="2025"/>
    <n v="3"/>
    <n v="94"/>
    <x v="5"/>
    <s v="RC General"/>
    <n v="7"/>
    <s v="7902699be42c8a8e46fbbb4501726517e86b22c56a189f7625a6da49081b2451"/>
    <s v="5ee0b1f3d4f170289262539d5c2c0d24e2fb46189fbbd99a0a6b6a68b9dfe06a"/>
    <x v="17"/>
    <n v="80407.762180000005"/>
    <n v="95869.216329999996"/>
    <n v="505021.86958"/>
    <n v="566558.41359000001"/>
    <n v="51944.600659999996"/>
    <n v="33961.125480000017"/>
    <n v="68013.872000000032"/>
    <n v="150935.79801999993"/>
    <n v="35327673.869999997"/>
    <n v="32941908.920000002"/>
    <n v="139.161"/>
    <n v="134.065"/>
    <n v="0"/>
    <n v="0"/>
    <n v="8206.7861900000007"/>
    <n v="1049.74386"/>
    <n v="19638.987440000001"/>
    <n v="16000.70018"/>
    <n v="0"/>
    <n v="0"/>
    <n v="0"/>
    <n v="0"/>
    <n v="0"/>
    <n v="0"/>
    <s v="RC General"/>
    <s v="Daños Sin Autos"/>
    <s v="Responsabilidad Civil y Riesgos Profesionales"/>
    <x v="21"/>
    <x v="2"/>
    <n v="2139089.51168"/>
    <n v="2040660.5806099998"/>
    <n v="286204877.29896003"/>
    <n v="243390493.02682006"/>
    <n v="276418493.85822004"/>
    <n v="235015541.95325008"/>
    <n v="5155326.3222199995"/>
    <n v="4078436.1779500004"/>
    <n v="1116237.2139900001"/>
    <n v="898736.1507"/>
    <n v="193933.06408000001"/>
    <n v="250781.01069"/>
    <n v="1.5597026677716614"/>
    <n v="2.3506366692291367"/>
    <n v="-15461.45414999999"/>
    <n v="-16.127652589522313"/>
    <n v="41.461605611939753"/>
    <n v="38.228259813701605"/>
    <n v="3.7589713633278157"/>
    <n v="4.6979501265880534"/>
    <n v="2.809447656477522E-2"/>
    <n v="2.9089139824791381E-2"/>
    <n v="3.9389055479433138E-2"/>
    <n v="4.0792713338537651E-2"/>
    <m/>
    <m/>
    <m/>
    <n v="0"/>
    <m/>
    <n v="0"/>
    <m/>
    <n v="0"/>
    <m/>
    <n v="52.953118973016934"/>
    <n v="64.601475344777455"/>
    <n v="35.424432137944464"/>
    <n v="4.6535449641858424"/>
    <n v="681.78939670102011"/>
    <n v="22.738300318555194"/>
    <n v="41.788234831724097"/>
    <n v="6.5606120244170469"/>
    <s v="Resto"/>
    <n v="2024"/>
    <n v="1"/>
    <d v="2025-05-07T00:00:00"/>
    <x v="21"/>
    <x v="17"/>
  </r>
  <r>
    <n v="2025"/>
    <n v="3"/>
    <n v="10"/>
    <x v="62"/>
    <s v="RC General"/>
    <n v="10"/>
    <s v="4a44dc15364204a80fe80e9039455cc1608281820fe2b24f1e5233ade6af1dd5"/>
    <s v="5ee0b1f3d4f170289262539d5c2c0d24e2fb46189fbbd99a0a6b6a68b9dfe06a"/>
    <x v="29"/>
    <n v="92306.801590000003"/>
    <n v="85448.618669999996"/>
    <n v="316391.87517999997"/>
    <n v="320569.33809999999"/>
    <n v="31902.72978999999"/>
    <n v="55150.305970000009"/>
    <n v="192338.40176999994"/>
    <n v="205983.85884000006"/>
    <n v="35327673.869999997"/>
    <n v="32941908.920000002"/>
    <n v="139.161"/>
    <n v="134.065"/>
    <n v="0"/>
    <n v="111.29891000000001"/>
    <n v="26764.325920000003"/>
    <n v="53858.757130000005"/>
    <n v="68979.246140000003"/>
    <n v="82068.588029999999"/>
    <n v="0"/>
    <n v="0"/>
    <n v="0"/>
    <n v="0"/>
    <n v="0"/>
    <n v="0"/>
    <s v="RC General"/>
    <s v="Daños Sin Autos"/>
    <s v="Responsabilidad Civil y Riesgos Profesionales"/>
    <x v="21"/>
    <x v="2"/>
    <n v="1657972.1827799999"/>
    <n v="1600535.0540100001"/>
    <n v="286204877.29896003"/>
    <n v="243390493.02682006"/>
    <n v="276418493.85822004"/>
    <n v="235015541.95325008"/>
    <n v="5155326.3222199995"/>
    <n v="4078436.1779500004"/>
    <n v="1116237.2139900001"/>
    <n v="898736.1507"/>
    <n v="92858.96617"/>
    <n v="85827.591069999995"/>
    <n v="1.7905132637704806"/>
    <n v="2.0951319314980723"/>
    <n v="6858.1829200000066"/>
    <n v="8.0260898616583809"/>
    <n v="99.405372897444138"/>
    <n v="99.558449217465622"/>
    <n v="5.5674517672078698"/>
    <n v="5.3387533410103067"/>
    <n v="3.2252001594500923E-2"/>
    <n v="3.3393858819499175E-2"/>
    <n v="3.5107623805414663E-2"/>
    <n v="3.635870970907859E-2"/>
    <m/>
    <m/>
    <m/>
    <n v="0"/>
    <m/>
    <n v="0"/>
    <m/>
    <n v="0"/>
    <m/>
    <n v="-42.153122763536345"/>
    <n v="34.561624106209038"/>
    <n v="64.542068471567504"/>
    <n v="2.8580600422703517"/>
    <n v="-50.306454611645805"/>
    <n v="-15.949271462079029"/>
    <n v="38.80054859642744"/>
    <n v="65.626518529004116"/>
    <s v="Resto"/>
    <n v="2024"/>
    <n v="1"/>
    <d v="2025-05-07T00:00:00"/>
    <x v="21"/>
    <x v="29"/>
  </r>
  <r>
    <n v="2025"/>
    <n v="3"/>
    <n v="93"/>
    <x v="65"/>
    <s v="Maritimo y Transportes"/>
    <n v="220"/>
    <s v="36790ecd55c2030dc553685bef719df653f413a20cdad1bfd1dc934c76686ddd"/>
    <s v="5ee0b1f3d4f170289262539d5c2c0d24e2fb46189fbbd99a0a6b6a68b9dfe06a"/>
    <x v="12"/>
    <n v="114689.2665"/>
    <n v="200479.96200999999"/>
    <n v="200068.14916999999"/>
    <n v="293913.64504999999"/>
    <n v="46831.719160000001"/>
    <n v="27378.356369999998"/>
    <n v="149193.69073999996"/>
    <n v="102826.47203999999"/>
    <n v="35327673.869999997"/>
    <n v="32941908.920000002"/>
    <n v="139.161"/>
    <n v="134.065"/>
    <n v="0.62529999999999997"/>
    <n v="1.61138"/>
    <n v="748.24605000000008"/>
    <n v="1051.84998"/>
    <n v="12853.418029999999"/>
    <n v="-4836.4267599999994"/>
    <n v="0"/>
    <n v="0"/>
    <n v="0"/>
    <n v="0"/>
    <n v="0"/>
    <n v="0"/>
    <s v="Maritimo y Transportes"/>
    <s v="Daños Sin Autos"/>
    <s v="Maritimo y Transportes"/>
    <x v="19"/>
    <x v="2"/>
    <n v="240270.31215000001"/>
    <n v="300191.93695999996"/>
    <n v="286204877.29896003"/>
    <n v="243390493.02682006"/>
    <n v="276418493.85822004"/>
    <n v="235015541.95325008"/>
    <n v="5878639.8858999992"/>
    <n v="5345126.0537300017"/>
    <n v="-3640818.3417299963"/>
    <n v="2335268.6283599995"/>
    <n v="114689.2665"/>
    <n v="200479.96200999999"/>
    <n v="1.9509490073560014"/>
    <n v="3.7507059701632031"/>
    <n v="-85790.69550999999"/>
    <n v="-42.792653515028469"/>
    <n v="100"/>
    <n v="100"/>
    <n v="47.733432180501701"/>
    <n v="66.783926324015013"/>
    <n v="4.0072436075294218E-2"/>
    <n v="4.1491169747428752E-2"/>
    <n v="8.2369676611776452E-2"/>
    <n v="8.5304980404181108E-2"/>
    <m/>
    <m/>
    <m/>
    <n v="0"/>
    <m/>
    <n v="0"/>
    <m/>
    <n v="0"/>
    <m/>
    <n v="71.053800772774451"/>
    <n v="40.833567594575207"/>
    <n v="13.656405406059664"/>
    <n v="-1.2862965071129344"/>
    <n v="-28.863805273828103"/>
    <n v="-365.76269357173101"/>
    <n v="5.8213780043066112"/>
    <n v="-21.748493923228562"/>
    <s v="Medianas"/>
    <n v="2024"/>
    <n v="1"/>
    <d v="2025-05-07T00:00:00"/>
    <x v="19"/>
    <x v="12"/>
  </r>
  <r>
    <n v="2025"/>
    <n v="3"/>
    <n v="23"/>
    <x v="9"/>
    <s v="Maritimo y Transportes"/>
    <n v="17"/>
    <s v="4523540f1504cd17100c4835e85b7eefd49911580f8efff0599a8f283be6b9e3"/>
    <s v="5ee0b1f3d4f170289262539d5c2c0d24e2fb46189fbbd99a0a6b6a68b9dfe06a"/>
    <x v="24"/>
    <n v="303570.90289999999"/>
    <n v="266426.54921000003"/>
    <n v="1478194.2351799998"/>
    <n v="2034626.1847199998"/>
    <n v="262287.32426000002"/>
    <n v="146859.12117000003"/>
    <n v="547790.76144000026"/>
    <n v="1213748.4201999996"/>
    <n v="35327673.869999997"/>
    <n v="32941908.920000002"/>
    <n v="139.161"/>
    <n v="134.065"/>
    <n v="1652.4393"/>
    <n v="1024.52385"/>
    <n v="68230.193209999998"/>
    <n v="30030.31781"/>
    <n v="118569.86637"/>
    <n v="103608.90515000001"/>
    <n v="0"/>
    <n v="0"/>
    <n v="0"/>
    <n v="0"/>
    <n v="0"/>
    <n v="0"/>
    <s v="Maritimo y Transportes"/>
    <s v="Daños Sin Autos"/>
    <s v="Maritimo y Transportes"/>
    <x v="19"/>
    <x v="2"/>
    <n v="7196469.1106400006"/>
    <n v="7252607.47162"/>
    <n v="286204877.29896003"/>
    <n v="243390493.02682006"/>
    <n v="276418493.85822004"/>
    <n v="235015541.95325008"/>
    <n v="5878639.8858999992"/>
    <n v="5345126.0537300017"/>
    <n v="-3640818.3417299963"/>
    <n v="2335268.6283599995"/>
    <n v="303570.90289999999"/>
    <n v="266426.54921000003"/>
    <n v="5.1639649441381685"/>
    <n v="4.9844764469881673"/>
    <n v="37144.35368999996"/>
    <n v="13.941686292202959"/>
    <n v="100"/>
    <n v="100"/>
    <n v="4.2183312153896351"/>
    <n v="3.6735277657386973"/>
    <n v="0.10606769030805159"/>
    <n v="0.10982293502246883"/>
    <n v="0.10946464913099195"/>
    <n v="0.11336550212623739"/>
    <m/>
    <m/>
    <m/>
    <n v="0"/>
    <m/>
    <n v="0"/>
    <m/>
    <n v="0"/>
    <m/>
    <n v="78.597912183052983"/>
    <n v="86.400679957920971"/>
    <n v="55.121804341745317"/>
    <n v="-7.2040761071141439"/>
    <n v="127.20436607327402"/>
    <n v="14.439841052600876"/>
    <n v="57.544294599342891"/>
    <n v="28.984301847918907"/>
    <s v="Medianas"/>
    <n v="2024"/>
    <n v="1"/>
    <d v="2025-05-07T00:00:00"/>
    <x v="19"/>
    <x v="24"/>
  </r>
  <r>
    <n v="2025"/>
    <n v="3"/>
    <n v="103"/>
    <x v="61"/>
    <s v="Maritimo y Transportes"/>
    <n v="205"/>
    <s v="f8809aff4d69bece79dabe35be0c708b890d7eafb841f121330667b77d2e2590"/>
    <s v="5ee0b1f3d4f170289262539d5c2c0d24e2fb46189fbbd99a0a6b6a68b9dfe06a"/>
    <x v="6"/>
    <n v="6429.64516"/>
    <n v="25588.827410000002"/>
    <n v="22802.54293"/>
    <n v="43010.129790000006"/>
    <n v="-881.38558000000012"/>
    <n v="1046.54576"/>
    <n v="23855.600000000002"/>
    <n v="1155.254740000001"/>
    <n v="35327673.869999997"/>
    <n v="32941908.920000002"/>
    <n v="139.161"/>
    <n v="134.065"/>
    <n v="0"/>
    <n v="797.18200000000002"/>
    <n v="-881.38558"/>
    <n v="1049.2400700000001"/>
    <n v="2489.2599799999998"/>
    <n v="2401.0263599999998"/>
    <n v="0"/>
    <n v="0"/>
    <n v="0"/>
    <n v="0"/>
    <n v="0"/>
    <n v="0"/>
    <s v="Maritimo y Transportes"/>
    <s v="Daños Sin Autos"/>
    <s v="Maritimo y Transportes"/>
    <x v="19"/>
    <x v="2"/>
    <n v="1404442.7234499999"/>
    <n v="1311840.66753"/>
    <n v="286204877.29896003"/>
    <n v="243390493.02682006"/>
    <n v="276418493.85822004"/>
    <n v="235015541.95325008"/>
    <n v="5878639.8858999992"/>
    <n v="5345126.0537300017"/>
    <n v="-3640818.3417299963"/>
    <n v="2335268.6283599995"/>
    <n v="6429.64516"/>
    <n v="25588.827410000002"/>
    <n v="0.10937300608294777"/>
    <n v="0.47873197288103791"/>
    <n v="-19159.182250000002"/>
    <n v="-74.873232536293074"/>
    <n v="100"/>
    <n v="100"/>
    <n v="0.45780757396824551"/>
    <n v="1.9506048290285085"/>
    <n v="2.2465183754656311E-3"/>
    <n v="2.3260546247306736E-3"/>
    <n v="1.0513486821845698E-2"/>
    <n v="1.0888142629771353E-2"/>
    <m/>
    <m/>
    <m/>
    <n v="0"/>
    <m/>
    <n v="0"/>
    <m/>
    <n v="0"/>
    <m/>
    <n v="-184.21854195845197"/>
    <n v="-13.708152752865137"/>
    <n v="4.0898543072396292"/>
    <n v="2.4208447037794116E-2"/>
    <n v="-184.00227985955587"/>
    <n v="3.6748292925863568"/>
    <n v="-35.407534250399998"/>
    <n v="43.699648095491966"/>
    <s v="Resto"/>
    <n v="2024"/>
    <n v="1"/>
    <d v="2025-05-07T00:00:00"/>
    <x v="19"/>
    <x v="6"/>
  </r>
  <r>
    <n v="2025"/>
    <n v="3"/>
    <n v="10"/>
    <x v="62"/>
    <s v="Maritimo y Transportes"/>
    <n v="10"/>
    <s v="4a44dc15364204a80fe80e9039455cc1608281820fe2b24f1e5233ade6af1dd5"/>
    <s v="5ee0b1f3d4f170289262539d5c2c0d24e2fb46189fbbd99a0a6b6a68b9dfe06a"/>
    <x v="7"/>
    <n v="54557.727380000004"/>
    <n v="52403.592979999994"/>
    <n v="340809.21683999995"/>
    <n v="342466.29767000006"/>
    <n v="55264.780129999985"/>
    <n v="32017.852899999998"/>
    <n v="278535.7962499999"/>
    <n v="193297.67354999998"/>
    <n v="35327673.869999997"/>
    <n v="32941908.920000002"/>
    <n v="139.161"/>
    <n v="134.065"/>
    <n v="1419.4880600000001"/>
    <n v="3154.1217999999999"/>
    <n v="45271.747049999998"/>
    <n v="24814.362539999998"/>
    <n v="55080.710709999999"/>
    <n v="54169.841780000002"/>
    <n v="0"/>
    <n v="0"/>
    <n v="0"/>
    <n v="0"/>
    <n v="0"/>
    <n v="0"/>
    <s v="Maritimo y Transportes"/>
    <s v="Daños Sin Autos"/>
    <s v="Maritimo y Transportes"/>
    <x v="19"/>
    <x v="2"/>
    <n v="1657972.1827799999"/>
    <n v="1600535.0540100001"/>
    <n v="286204877.29896003"/>
    <n v="243390493.02682006"/>
    <n v="276418493.85822004"/>
    <n v="235015541.95325008"/>
    <n v="5878639.8858999992"/>
    <n v="5345126.0537300017"/>
    <n v="-3640818.3417299963"/>
    <n v="2335268.6283599995"/>
    <n v="54557.727380000004"/>
    <n v="52403.592979999994"/>
    <n v="0.92806717946539785"/>
    <n v="0.9803995724933573"/>
    <n v="2154.1344000000099"/>
    <n v="4.1106616502844417"/>
    <n v="100"/>
    <n v="100"/>
    <n v="3.2906298396708022"/>
    <n v="3.274129663621387"/>
    <n v="1.9062472972118792E-2"/>
    <n v="1.9737365115658153E-2"/>
    <n v="2.1530665527772056E-2"/>
    <n v="2.2297926573053736E-2"/>
    <m/>
    <m/>
    <m/>
    <n v="0"/>
    <m/>
    <n v="0"/>
    <m/>
    <n v="0"/>
    <m/>
    <n v="72.606140401125984"/>
    <n v="101.29597177880099"/>
    <n v="61.09858328267628"/>
    <n v="-1.5179219324559872"/>
    <n v="82.441708816913263"/>
    <n v="1.68150561284508"/>
    <n v="82.191653786669164"/>
    <n v="45.808445667570119"/>
    <s v="Resto"/>
    <n v="2024"/>
    <n v="1"/>
    <d v="2025-05-07T00:00:00"/>
    <x v="19"/>
    <x v="7"/>
  </r>
  <r>
    <n v="2025"/>
    <n v="3"/>
    <n v="15.1"/>
    <x v="69"/>
    <s v="Maritimo y Transportes"/>
    <n v="15.1"/>
    <m/>
    <m/>
    <x v="76"/>
    <n v="2133378.9101100001"/>
    <n v="1850546.2706500001"/>
    <n v="7769103.8378500007"/>
    <n v="7637298.6903900011"/>
    <n v="1157818.3167999999"/>
    <n v="872312.85095999995"/>
    <n v="4429719.1260900004"/>
    <n v="4562220.0675099986"/>
    <n v="0"/>
    <n v="0"/>
    <n v="0"/>
    <n v="0"/>
    <n v="6305.4261200000001"/>
    <n v="8252.7402000000002"/>
    <n v="454317.71116999997"/>
    <n v="368641.99294999993"/>
    <n v="878136.32046000008"/>
    <n v="829002.93191000004"/>
    <n v="0"/>
    <n v="0"/>
    <n v="0"/>
    <n v="0"/>
    <n v="0"/>
    <n v="0"/>
    <s v="Maritimo y Transportes"/>
    <s v="Daños Sin Autos"/>
    <s v="Maritimo y Transportes"/>
    <x v="19"/>
    <x v="2"/>
    <n v="87728924.843129992"/>
    <n v="72023991.005589992"/>
    <n v="286204877.29896003"/>
    <n v="243390493.02682006"/>
    <n v="276418493.85822004"/>
    <n v="235015541.95325008"/>
    <n v="5878639.8858999992"/>
    <n v="5345126.0537300017"/>
    <n v="-3640818.3417299963"/>
    <n v="2335268.6283599995"/>
    <n v="2133378.9101100001"/>
    <n v="1850546.2706500001"/>
    <n v="36.290348643857904"/>
    <n v="34.621190446175341"/>
    <n v="282832.63945999998"/>
    <n v="15.283737777637718"/>
    <n v="100"/>
    <n v="100"/>
    <n v="2.4317850856199841"/>
    <n v="2.5693470256409059"/>
    <n v="0.74540270950083909"/>
    <n v="0.77179311714369159"/>
    <n v="0.76031986608699698"/>
    <n v="0.78741442173135745"/>
    <m/>
    <m/>
    <m/>
    <n v="0"/>
    <m/>
    <n v="0"/>
    <m/>
    <n v="0"/>
    <m/>
    <n v="32.729709934434048"/>
    <n v="54.271574135899805"/>
    <n v="47.138126984179763"/>
    <n v="-31.801046032135815"/>
    <n v="23.240900347351513"/>
    <n v="5.926805160603954"/>
    <n v="51.736581278406938"/>
    <n v="44.468116910112592"/>
    <s v="Resto"/>
    <n v="2024"/>
    <n v="1"/>
    <d v="2025-05-07T00:00:00"/>
    <x v="19"/>
    <x v="76"/>
  </r>
  <r>
    <n v="2025"/>
    <n v="3"/>
    <n v="12"/>
    <x v="0"/>
    <s v="Maritimo y Transportes"/>
    <n v="12"/>
    <s v="6b51d431df5d7f141cbececcf79edf3dd861c3b4069f0b11661a3eefacbba918"/>
    <s v="5ee0b1f3d4f170289262539d5c2c0d24e2fb46189fbbd99a0a6b6a68b9dfe06a"/>
    <x v="4"/>
    <n v="298160.14327"/>
    <n v="149707.29238"/>
    <n v="1286940.3012700002"/>
    <n v="1063228.42313"/>
    <n v="239670.73309999995"/>
    <n v="133022.87598000001"/>
    <n v="763531.52226000011"/>
    <n v="342339.26833999995"/>
    <n v="35327673.869999997"/>
    <n v="32941908.920000002"/>
    <n v="139.161"/>
    <n v="134.065"/>
    <n v="57.893000000000001"/>
    <n v="6194.06916"/>
    <n v="69751.502680000005"/>
    <n v="32514.862870000001"/>
    <n v="45495.505840000005"/>
    <n v="64698.99336"/>
    <n v="0"/>
    <n v="0"/>
    <n v="0"/>
    <n v="0"/>
    <n v="0"/>
    <n v="0"/>
    <s v="Maritimo y Transportes"/>
    <s v="Daños Sin Autos"/>
    <s v="Maritimo y Transportes"/>
    <x v="19"/>
    <x v="2"/>
    <n v="2698569.0604299996"/>
    <n v="1911910.06005"/>
    <n v="286204877.29896003"/>
    <n v="243390493.02682006"/>
    <n v="276418493.85822004"/>
    <n v="235015541.95325008"/>
    <n v="5878639.8858999992"/>
    <n v="5345126.0537300017"/>
    <n v="-3640818.3417299963"/>
    <n v="2335268.6283599995"/>
    <n v="298160.14327"/>
    <n v="149707.29238"/>
    <n v="5.0719239323562126"/>
    <n v="2.8008187435641374"/>
    <n v="148452.85089"/>
    <n v="99.162070551101905"/>
    <n v="100"/>
    <n v="100"/>
    <n v="11.04882389863649"/>
    <n v="7.8302476412559319"/>
    <n v="0.10417717059327115"/>
    <n v="0.10786548291625221"/>
    <n v="6.1509096151715015E-2"/>
    <n v="6.3701017871311744E-2"/>
    <m/>
    <m/>
    <m/>
    <n v="0"/>
    <m/>
    <n v="0"/>
    <m/>
    <n v="0"/>
    <m/>
    <n v="80.172569067018557"/>
    <n v="80.383223079875322"/>
    <n v="88.85530815850295"/>
    <n v="-6.582880841731761"/>
    <n v="114.52190328736269"/>
    <n v="-29.681277130769868"/>
    <n v="153.31514924859664"/>
    <n v="50.255593142044518"/>
    <s v="Medianas"/>
    <n v="2024"/>
    <n v="1"/>
    <d v="2025-05-07T00:00:00"/>
    <x v="19"/>
    <x v="4"/>
  </r>
  <r>
    <n v="2025"/>
    <n v="3"/>
    <n v="74"/>
    <x v="6"/>
    <s v="Maritimo y Transportes"/>
    <n v="46"/>
    <s v="25fc0e7096fc653718202dc30b0c580b8ab87eac11a700cba03a7c021bc35b0c"/>
    <s v="5ee0b1f3d4f170289262539d5c2c0d24e2fb46189fbbd99a0a6b6a68b9dfe06a"/>
    <x v="10"/>
    <n v="162965.90258000002"/>
    <n v="86523.237880000001"/>
    <n v="163938.17246000003"/>
    <n v="108179.34331"/>
    <n v="52565.635600000009"/>
    <n v="9086.840760000001"/>
    <n v="183748.35641000001"/>
    <n v="82460.720030000011"/>
    <n v="35327673.869999997"/>
    <n v="32941908.920000002"/>
    <n v="139.161"/>
    <n v="134.065"/>
    <n v="-347.85732999999999"/>
    <n v="-343.94557000000003"/>
    <n v="-18055.346600000001"/>
    <n v="6016.1404400000001"/>
    <n v="11181.988730000001"/>
    <n v="58005.368029999998"/>
    <n v="0"/>
    <n v="0"/>
    <n v="0"/>
    <n v="0"/>
    <n v="0"/>
    <n v="0"/>
    <s v="Maritimo y Transportes"/>
    <s v="Daños Sin Autos"/>
    <s v="Maritimo y Transportes"/>
    <x v="19"/>
    <x v="2"/>
    <n v="8503254.3343199994"/>
    <n v="1149390.6832699999"/>
    <n v="286204877.29896003"/>
    <n v="243390493.02682006"/>
    <n v="276418493.85822004"/>
    <n v="235015541.95325008"/>
    <n v="5878639.8858999992"/>
    <n v="5345126.0537300017"/>
    <n v="-3640818.3417299963"/>
    <n v="2335268.6283599995"/>
    <n v="162965.90258000002"/>
    <n v="86523.237880000001"/>
    <n v="2.7721701914566332"/>
    <n v="1.6187314763067431"/>
    <n v="76442.664700000023"/>
    <n v="88.349288090696703"/>
    <n v="100"/>
    <n v="100"/>
    <n v="1.9165121513801258"/>
    <n v="7.527748322601906"/>
    <n v="5.6940295398869564E-2"/>
    <n v="5.8956222612076066E-2"/>
    <n v="3.5549144423839801E-2"/>
    <n v="3.6815964238318941E-2"/>
    <m/>
    <m/>
    <m/>
    <n v="0"/>
    <m/>
    <n v="0"/>
    <m/>
    <n v="0"/>
    <m/>
    <n v="478.48087127698278"/>
    <n v="32.255603637205958"/>
    <n v="10.50219684635778"/>
    <n v="-1.4437862773187018"/>
    <n v="-400.11511167448742"/>
    <n v="-80.722493262663647"/>
    <n v="-161.46811659324572"/>
    <n v="10.3716960073221"/>
    <s v="Medianas"/>
    <n v="2024"/>
    <n v="1"/>
    <d v="2025-05-07T00:00:00"/>
    <x v="19"/>
    <x v="10"/>
  </r>
  <r>
    <n v="2025"/>
    <n v="3"/>
    <n v="126"/>
    <x v="17"/>
    <s v="Maritimo y Transportes"/>
    <n v="239"/>
    <s v="79bf08685d3138f9b109c3546780f056bc954fd69377b84a2cf23622e464897b"/>
    <s v="5ee0b1f3d4f170289262539d5c2c0d24e2fb46189fbbd99a0a6b6a68b9dfe06a"/>
    <x v="27"/>
    <n v="82833.503909999999"/>
    <n v="75522.790909999996"/>
    <n v="337768.76361999998"/>
    <n v="263066.23784999998"/>
    <n v="39165.760389999996"/>
    <n v="24353.199469999996"/>
    <n v="156948.50865"/>
    <n v="138616.98636000001"/>
    <n v="35327673.869999997"/>
    <n v="32941908.920000002"/>
    <n v="139.161"/>
    <n v="134.065"/>
    <n v="2943.1679700000004"/>
    <n v="1478.38897"/>
    <n v="4580.1206600000005"/>
    <n v="2637.0559500000004"/>
    <n v="6400.9857000000002"/>
    <n v="-1593.7167199999999"/>
    <n v="0"/>
    <n v="0"/>
    <n v="0"/>
    <n v="0"/>
    <n v="0"/>
    <n v="0"/>
    <s v="Maritimo y Transportes"/>
    <s v="Daños Sin Autos"/>
    <s v="Maritimo y Transportes"/>
    <x v="19"/>
    <x v="2"/>
    <n v="240990.39916999999"/>
    <n v="211802.86790000001"/>
    <n v="286204877.29896003"/>
    <n v="243390493.02682006"/>
    <n v="276418493.85822004"/>
    <n v="235015541.95325008"/>
    <n v="5878639.8858999992"/>
    <n v="5345126.0537300017"/>
    <n v="-3640818.3417299963"/>
    <n v="2335268.6283599995"/>
    <n v="82833.503909999999"/>
    <n v="75522.790909999996"/>
    <n v="1.409058991837165"/>
    <n v="1.4129281545623746"/>
    <n v="7310.7130000000034"/>
    <n v="9.6801414671130672"/>
    <n v="100"/>
    <n v="100"/>
    <n v="34.372117808546967"/>
    <n v="35.657114400196463"/>
    <n v="2.8942030859758865E-2"/>
    <n v="2.9966701125463329E-2"/>
    <n v="3.1029474475684583E-2"/>
    <n v="3.2135232539226358E-2"/>
    <m/>
    <m/>
    <m/>
    <n v="0"/>
    <m/>
    <n v="0"/>
    <m/>
    <n v="0"/>
    <m/>
    <n v="60.823880403259409"/>
    <n v="47.282510748976954"/>
    <n v="32.246159307091204"/>
    <n v="-1.0757405812065242"/>
    <n v="73.683105206774229"/>
    <n v="-501.63886214358098"/>
    <n v="71.55336497627232"/>
    <n v="-165.46578930288192"/>
    <s v="Resto"/>
    <n v="2024"/>
    <n v="1"/>
    <d v="2025-05-07T00:00:00"/>
    <x v="19"/>
    <x v="27"/>
  </r>
  <r>
    <n v="2025"/>
    <n v="3"/>
    <n v="127"/>
    <x v="66"/>
    <s v="Maritimo y Transportes"/>
    <n v="263"/>
    <s v="4be84111a613654b362415e563cb7607df7b203b5d303802a8a546061bbc7847"/>
    <s v="5ee0b1f3d4f170289262539d5c2c0d24e2fb46189fbbd99a0a6b6a68b9dfe06a"/>
    <x v="31"/>
    <n v="0"/>
    <n v="0"/>
    <n v="0"/>
    <n v="0"/>
    <n v="0.47316000000000003"/>
    <n v="-26.92822"/>
    <n v="-43.126989999999999"/>
    <n v="-193.06079000000003"/>
    <n v="0"/>
    <n v="0"/>
    <n v="0"/>
    <n v="0"/>
    <n v="0"/>
    <n v="0"/>
    <n v="0.47316000000000003"/>
    <n v="-26.92822"/>
    <n v="0"/>
    <n v="0"/>
    <n v="0"/>
    <n v="0"/>
    <n v="0"/>
    <n v="0"/>
    <n v="0"/>
    <n v="0"/>
    <s v="Maritimo y Transportes"/>
    <s v="Daños Sin Autos"/>
    <s v="Maritimo y Transportes"/>
    <x v="19"/>
    <x v="2"/>
    <n v="408775.34256000002"/>
    <n v="212525.78091999999"/>
    <n v="286204877.29896003"/>
    <n v="243390493.02682006"/>
    <n v="276418493.85822004"/>
    <n v="235015541.95325008"/>
    <n v="5878639.8858999992"/>
    <n v="5345126.0537300017"/>
    <n v="-3640818.3417299963"/>
    <n v="2335268.6283599995"/>
    <n v="0"/>
    <n v="0"/>
    <m/>
    <m/>
    <m/>
    <m/>
    <m/>
    <m/>
    <m/>
    <m/>
    <m/>
    <m/>
    <m/>
    <m/>
    <m/>
    <m/>
    <m/>
    <n v="0"/>
    <m/>
    <n v="0"/>
    <m/>
    <n v="0"/>
    <m/>
    <n v="-101.75711576925619"/>
    <m/>
    <m/>
    <n v="-1.2995979353783692E-5"/>
    <n v="-101.75711576925619"/>
    <m/>
    <m/>
    <m/>
    <s v="Resto"/>
    <n v="2024"/>
    <n v="1"/>
    <d v="2025-05-07T00:00:00"/>
    <x v="19"/>
    <x v="31"/>
  </r>
  <r>
    <n v="2025"/>
    <n v="3"/>
    <n v="39"/>
    <x v="20"/>
    <s v="Maritimo y Transportes"/>
    <n v="27"/>
    <s v="670671cd97404156226e507973f2ab8330d3022ca96e0c93bdbdb320c41adcaf"/>
    <s v="5ee0b1f3d4f170289262539d5c2c0d24e2fb46189fbbd99a0a6b6a68b9dfe06a"/>
    <x v="19"/>
    <n v="595536.62521000009"/>
    <n v="493823.42381999997"/>
    <n v="1699299.5438200003"/>
    <n v="1431341.50795"/>
    <n v="150060.40469999998"/>
    <n v="181791.99958000003"/>
    <n v="851333.2474400003"/>
    <n v="1059354.2013099997"/>
    <n v="35327673.869999997"/>
    <n v="32941908.920000002"/>
    <n v="139.161"/>
    <n v="134.065"/>
    <n v="0"/>
    <n v="0"/>
    <n v="40859.384149999998"/>
    <n v="28222.457039999998"/>
    <n v="146603.94743"/>
    <n v="121279.12404000001"/>
    <n v="0"/>
    <n v="0"/>
    <n v="0"/>
    <n v="0"/>
    <n v="0"/>
    <n v="0"/>
    <s v="Maritimo y Transportes"/>
    <s v="Daños Sin Autos"/>
    <s v="Maritimo y Transportes"/>
    <x v="19"/>
    <x v="2"/>
    <n v="9815016.0217700005"/>
    <n v="7956382.9574300004"/>
    <n v="286204877.29896003"/>
    <n v="243390493.02682006"/>
    <n v="276418493.85822004"/>
    <n v="235015541.95325008"/>
    <n v="5878639.8858999992"/>
    <n v="5345126.0537300017"/>
    <n v="-3640818.3417299963"/>
    <n v="2335268.6283599995"/>
    <n v="595536.62521000009"/>
    <n v="493823.42381999997"/>
    <n v="10.130517207533039"/>
    <n v="9.2387610480279321"/>
    <n v="101713.20139000012"/>
    <n v="20.597079134722218"/>
    <n v="100"/>
    <n v="100"/>
    <n v="6.0676072651239892"/>
    <n v="6.2066321651705714"/>
    <n v="0.20808052987438172"/>
    <n v="0.2154474604421589"/>
    <n v="0.20289347282171116"/>
    <n v="0.21012373042044713"/>
    <m/>
    <m/>
    <m/>
    <n v="0"/>
    <m/>
    <n v="0"/>
    <m/>
    <n v="0"/>
    <m/>
    <n v="-17.454890728585738"/>
    <n v="25.197510673182389"/>
    <n v="36.813158471450663"/>
    <n v="-4.121611973331694"/>
    <n v="44.776140830295333"/>
    <n v="20.881436595507918"/>
    <n v="27.870589343789266"/>
    <n v="23.270663655759691"/>
    <s v="Grandes"/>
    <n v="2024"/>
    <n v="1"/>
    <d v="2025-05-07T00:00:00"/>
    <x v="19"/>
    <x v="19"/>
  </r>
  <r>
    <n v="2025"/>
    <n v="3"/>
    <n v="8"/>
    <x v="23"/>
    <s v="Maritimo y Transportes"/>
    <n v="8"/>
    <s v="2c624232cdd221771294dfbb310aca000a0df6ac8b66b696d90ef06fdefb64a3"/>
    <s v="5ee0b1f3d4f170289262539d5c2c0d24e2fb46189fbbd99a0a6b6a68b9dfe06a"/>
    <x v="9"/>
    <n v="45210.652020000001"/>
    <n v="47221.648829999998"/>
    <n v="177261.80641000002"/>
    <n v="183110.0006"/>
    <n v="8685.3363100000006"/>
    <n v="1.4477799999997902"/>
    <n v="43946.336189999995"/>
    <n v="20656.296969999999"/>
    <n v="35327673.869999997"/>
    <n v="32941908.920000002"/>
    <n v="139.161"/>
    <n v="134.065"/>
    <n v="0"/>
    <n v="0"/>
    <n v="9499.9535599999999"/>
    <n v="4238.1617999999999"/>
    <n v="15129.037329999999"/>
    <n v="13131.61814"/>
    <n v="0"/>
    <n v="0"/>
    <n v="0"/>
    <n v="0"/>
    <n v="0"/>
    <n v="0"/>
    <s v="Maritimo y Transportes"/>
    <s v="Daños Sin Autos"/>
    <s v="Maritimo y Transportes"/>
    <x v="19"/>
    <x v="2"/>
    <n v="1201622.1432"/>
    <n v="689489.74687000003"/>
    <n v="286204877.29896003"/>
    <n v="243390493.02682006"/>
    <n v="276418493.85822004"/>
    <n v="235015541.95325008"/>
    <n v="5878639.8858999992"/>
    <n v="5345126.0537300017"/>
    <n v="-3640818.3417299963"/>
    <n v="2335268.6283599995"/>
    <n v="45210.652020000001"/>
    <n v="47221.648829999998"/>
    <n v="0.76906653405387848"/>
    <n v="0.88345248279125632"/>
    <n v="-2010.9968099999969"/>
    <n v="-4.2586331901278474"/>
    <n v="100"/>
    <n v="100"/>
    <n v="3.7624682830495297"/>
    <n v="6.8487818773762585"/>
    <n v="1.5796604322984499E-2"/>
    <n v="1.6355870907533904E-2"/>
    <n v="1.9401599562393949E-2"/>
    <n v="2.0092989781668763E-2"/>
    <m/>
    <m/>
    <m/>
    <n v="0"/>
    <m/>
    <n v="0"/>
    <m/>
    <n v="0"/>
    <m/>
    <n v="599807.18962834543"/>
    <n v="19.210818517188908"/>
    <n v="3.0659242865742824E-3"/>
    <n v="-0.23855450876115442"/>
    <n v="124.15268713903278"/>
    <n v="15.210762060737149"/>
    <n v="62.792848961791812"/>
    <n v="32.274482510957327"/>
    <s v="Resto"/>
    <n v="2024"/>
    <n v="1"/>
    <d v="2025-05-07T00:00:00"/>
    <x v="19"/>
    <x v="9"/>
  </r>
  <r>
    <n v="2025"/>
    <n v="3"/>
    <n v="92"/>
    <x v="27"/>
    <s v="Maritimo y Transportes"/>
    <n v="219"/>
    <s v="314f04b30f62e0056bd059354a5536fb2e302107eed143b5fa2aa0bbba07f608"/>
    <s v="5ee0b1f3d4f170289262539d5c2c0d24e2fb46189fbbd99a0a6b6a68b9dfe06a"/>
    <x v="13"/>
    <n v="762425.19227"/>
    <n v="1352348.3123699999"/>
    <n v="1897809.5890100002"/>
    <n v="2703029.7431199998"/>
    <n v="410151.14806000004"/>
    <n v="588595.26988000004"/>
    <n v="1220541.6028400001"/>
    <n v="2298412.0368799991"/>
    <n v="35327673.869999997"/>
    <n v="32941908.920000002"/>
    <n v="139.161"/>
    <n v="134.065"/>
    <n v="0"/>
    <n v="0"/>
    <n v="61152.111810000002"/>
    <n v="77095.079310000001"/>
    <n v="96804.034769999998"/>
    <n v="79739.875939999998"/>
    <n v="0"/>
    <n v="0"/>
    <n v="0"/>
    <n v="0"/>
    <n v="0"/>
    <n v="0"/>
    <s v="Maritimo y Transportes"/>
    <s v="Daños Sin Autos"/>
    <s v="Maritimo y Transportes"/>
    <x v="19"/>
    <x v="2"/>
    <n v="3291398.6175000002"/>
    <n v="4430492.0824799994"/>
    <n v="286204877.29896003"/>
    <n v="243390493.02682006"/>
    <n v="276418493.85822004"/>
    <n v="235015541.95325008"/>
    <n v="5878639.8858999992"/>
    <n v="5345126.0537300017"/>
    <n v="-3640818.3417299963"/>
    <n v="2335268.6283599995"/>
    <n v="762425.19227"/>
    <n v="1352348.3123699999"/>
    <n v="12.969414814788834"/>
    <n v="25.300587839762684"/>
    <n v="-589923.12009999994"/>
    <n v="-43.622128611685518"/>
    <n v="100"/>
    <n v="100"/>
    <n v="23.164170642117611"/>
    <n v="30.523659385776703"/>
    <n v="0.26639140446009807"/>
    <n v="0.27582278653940623"/>
    <n v="0.55562906157595071"/>
    <n v="0.57542931038961365"/>
    <m/>
    <m/>
    <m/>
    <n v="0"/>
    <m/>
    <n v="0"/>
    <m/>
    <n v="0"/>
    <m/>
    <n v="-30.316947986411837"/>
    <n v="53.795592304451546"/>
    <n v="43.52394013406817"/>
    <n v="-11.265356015128999"/>
    <n v="-20.679617483618095"/>
    <n v="21.399781011497776"/>
    <n v="63.17103616114079"/>
    <n v="96.683219532483264"/>
    <s v="Grandes"/>
    <n v="2024"/>
    <n v="1"/>
    <d v="2025-05-07T00:00:00"/>
    <x v="19"/>
    <x v="13"/>
  </r>
  <r>
    <n v="2025"/>
    <n v="3"/>
    <n v="76"/>
    <x v="31"/>
    <s v="Maritimo y Transportes"/>
    <n v="48"/>
    <s v="98010bd9270f9b100b6214a21754fd33bdc8d41b2bc9f9dd16ff54d3c34ffd71"/>
    <s v="5ee0b1f3d4f170289262539d5c2c0d24e2fb46189fbbd99a0a6b6a68b9dfe06a"/>
    <x v="25"/>
    <n v="735163.97338999994"/>
    <n v="662302.33776999998"/>
    <n v="1013932.8450199999"/>
    <n v="867309.01919999998"/>
    <n v="115404.25570999998"/>
    <n v="95899.905409999992"/>
    <n v="941841.50848999992"/>
    <n v="541716.0931399999"/>
    <n v="35327673.869999997"/>
    <n v="32941908.920000002"/>
    <n v="139.161"/>
    <n v="134.065"/>
    <n v="0"/>
    <n v="0"/>
    <n v="-266.56421999999998"/>
    <n v="921.42670999999996"/>
    <n v="-22168.234379999998"/>
    <n v="-20491.686730000001"/>
    <n v="0"/>
    <n v="0"/>
    <n v="0"/>
    <n v="0"/>
    <n v="0"/>
    <n v="0"/>
    <s v="Maritimo y Transportes"/>
    <s v="Daños Sin Autos"/>
    <s v="Maritimo y Transportes"/>
    <x v="19"/>
    <x v="2"/>
    <n v="1270133.73486"/>
    <n v="1133682.78908"/>
    <n v="286204877.29896003"/>
    <n v="243390493.02682006"/>
    <n v="276418493.85822004"/>
    <n v="235015541.95325008"/>
    <n v="5878639.8858999992"/>
    <n v="5345126.0537300017"/>
    <n v="-3640818.3417299963"/>
    <n v="2335268.6283599995"/>
    <n v="735163.97338999994"/>
    <n v="662302.33776999998"/>
    <n v="12.505681376287415"/>
    <n v="12.390771164467187"/>
    <n v="72861.635619999957"/>
    <n v="11.001265051445873"/>
    <n v="100"/>
    <n v="100"/>
    <n v="57.880832011050643"/>
    <n v="58.420428020034407"/>
    <n v="0.25686633307163115"/>
    <n v="0.2659604873496918"/>
    <n v="0.2721151223014362"/>
    <n v="0.28181214410991889"/>
    <m/>
    <m/>
    <m/>
    <n v="0"/>
    <m/>
    <n v="0"/>
    <m/>
    <n v="0"/>
    <m/>
    <n v="20.338237265837989"/>
    <n v="15.697757219773164"/>
    <n v="14.479777579058384"/>
    <n v="-3.1697339685221344"/>
    <n v="-128.92950867465086"/>
    <n v="8.1815990654664716"/>
    <n v="1.202460310688938"/>
    <n v="-4.496587919485532"/>
    <s v="Grandes"/>
    <n v="2024"/>
    <n v="1"/>
    <d v="2025-05-07T00:00:00"/>
    <x v="19"/>
    <x v="25"/>
  </r>
  <r>
    <n v="2025"/>
    <n v="3"/>
    <n v="81"/>
    <x v="24"/>
    <s v="Maritimo y Transportes"/>
    <n v="53"/>
    <s v="2858dcd1057d3eae7f7d5f782167e24b61153c01551450a628cee722509f6529"/>
    <s v="5ee0b1f3d4f170289262539d5c2c0d24e2fb46189fbbd99a0a6b6a68b9dfe06a"/>
    <x v="20"/>
    <n v="16762.214970000001"/>
    <n v="16976.586059999998"/>
    <n v="83027.675499999998"/>
    <n v="81016.481799999994"/>
    <n v="34394.502240000002"/>
    <n v="6662.9673500000008"/>
    <n v="61550.927110000004"/>
    <n v="32431.385119999999"/>
    <n v="35327673.869999997"/>
    <n v="32941908.920000002"/>
    <n v="139.161"/>
    <n v="134.065"/>
    <n v="0"/>
    <n v="0"/>
    <n v="1613.3306599999999"/>
    <n v="6662.9673499999999"/>
    <n v="16468.271720000001"/>
    <n v="16552.078649999999"/>
    <n v="0"/>
    <n v="0"/>
    <n v="0"/>
    <n v="0"/>
    <n v="0"/>
    <n v="0"/>
    <s v="Maritimo y Transportes"/>
    <s v="Daños Sin Autos"/>
    <s v="Maritimo y Transportes"/>
    <x v="19"/>
    <x v="2"/>
    <n v="477689.46314999997"/>
    <n v="425847.00738999998"/>
    <n v="286204877.29896003"/>
    <n v="243390493.02682006"/>
    <n v="276418493.85822004"/>
    <n v="235015541.95325008"/>
    <n v="5878639.8858999992"/>
    <n v="5345126.0537300017"/>
    <n v="-3640818.3417299963"/>
    <n v="2335268.6283599995"/>
    <n v="16762.214970000001"/>
    <n v="16976.586059999998"/>
    <n v="0.28513763889848759"/>
    <n v="0.31760871286006787"/>
    <n v="-214.37108999999691"/>
    <n v="-1.2627455793664866"/>
    <n v="100"/>
    <n v="100"/>
    <n v="3.5090191982602872"/>
    <n v="3.9865458170174408"/>
    <n v="5.8567188400813841E-3"/>
    <n v="6.0640714505150435E-3"/>
    <n v="6.9750407457900539E-3"/>
    <n v="7.2236014345710914E-3"/>
    <m/>
    <m/>
    <m/>
    <n v="0"/>
    <m/>
    <n v="0"/>
    <m/>
    <n v="0"/>
    <m/>
    <n v="416.20397389460413"/>
    <n v="205.19067618186023"/>
    <n v="39.247981463712506"/>
    <n v="-0.9446915229408801"/>
    <n v="-75.786604147174756"/>
    <n v="-0.50632269077575121"/>
    <n v="9.7965997126503552"/>
    <n v="40.254565549687015"/>
    <s v="Resto"/>
    <n v="2024"/>
    <n v="1"/>
    <d v="2025-05-07T00:00:00"/>
    <x v="19"/>
    <x v="20"/>
  </r>
  <r>
    <n v="2025"/>
    <n v="3"/>
    <n v="16"/>
    <x v="74"/>
    <s v="Maritimo y Transportes"/>
    <n v="14"/>
    <s v="8527a891e224136950ff32ca212b45bc93f69fbb801c3b1ebedac52775f99e61"/>
    <s v="5ee0b1f3d4f170289262539d5c2c0d24e2fb46189fbbd99a0a6b6a68b9dfe06a"/>
    <x v="26"/>
    <n v="36493.111380000002"/>
    <n v="16166.76649"/>
    <n v="157717.10080999997"/>
    <n v="37310.597419999998"/>
    <n v="95563.046059999993"/>
    <n v="6748.7361499999997"/>
    <n v="114243.22106"/>
    <n v="21428.481680000001"/>
    <n v="35327673.869999997"/>
    <n v="32941908.920000002"/>
    <n v="139.161"/>
    <n v="134.065"/>
    <n v="0"/>
    <n v="0"/>
    <n v="-5145.0125199999993"/>
    <n v="5276.7104600000002"/>
    <n v="448.42917"/>
    <n v="2499.6275499999997"/>
    <n v="0"/>
    <n v="0"/>
    <n v="0"/>
    <n v="0"/>
    <n v="0"/>
    <n v="0"/>
    <s v="Maritimo y Transportes"/>
    <s v="Daños Sin Autos"/>
    <s v="Maritimo y Transportes"/>
    <x v="19"/>
    <x v="2"/>
    <n v="1168356.06944"/>
    <n v="1156642.3969100001"/>
    <n v="286204877.29896003"/>
    <n v="243390493.02682006"/>
    <n v="276418493.85822004"/>
    <n v="235015541.95325008"/>
    <n v="5878639.8858999992"/>
    <n v="5345126.0537300017"/>
    <n v="-3640818.3417299963"/>
    <n v="2335268.6283599995"/>
    <n v="36493.111380000002"/>
    <n v="16166.76649"/>
    <n v="0.62077473851611908"/>
    <n v="0.30245809598294332"/>
    <n v="20326.34489"/>
    <n v="125.72919205935781"/>
    <n v="100"/>
    <n v="100"/>
    <n v="3.123458022304054"/>
    <n v="1.3977324826748467"/>
    <n v="1.2750695139929612E-2"/>
    <n v="1.3202123660625243E-2"/>
    <n v="6.6423163406873599E-3"/>
    <n v="6.8790201514485096E-3"/>
    <m/>
    <m/>
    <m/>
    <n v="0"/>
    <m/>
    <n v="0"/>
    <m/>
    <n v="0"/>
    <m/>
    <n v="1316.0139607769374"/>
    <n v="261.8659863361861"/>
    <n v="41.744501933484656"/>
    <n v="-2.6247683100440433"/>
    <n v="-197.50416588140786"/>
    <n v="-82.060160522714682"/>
    <n v="-1147.3411776490809"/>
    <n v="211.09986805834336"/>
    <s v="Resto"/>
    <n v="2024"/>
    <n v="1"/>
    <d v="2025-05-07T00:00:00"/>
    <x v="19"/>
    <x v="26"/>
  </r>
  <r>
    <n v="2025"/>
    <n v="3"/>
    <n v="3"/>
    <x v="7"/>
    <s v="Maritimo y Transportes"/>
    <n v="3"/>
    <s v="4e07408562bedb8b60ce05c1decfe3ad16b72230967de01f640b7e4729b49fce"/>
    <s v="5ee0b1f3d4f170289262539d5c2c0d24e2fb46189fbbd99a0a6b6a68b9dfe06a"/>
    <x v="29"/>
    <n v="106726.23745999999"/>
    <n v="91750.13738"/>
    <n v="336687.13308"/>
    <n v="350857.69464999996"/>
    <n v="-58674.557249999991"/>
    <n v="74131.054479999977"/>
    <n v="243577.18696999998"/>
    <n v="505245.2456599999"/>
    <n v="35327673.869999997"/>
    <n v="32941908.920000002"/>
    <n v="139.161"/>
    <n v="134.065"/>
    <n v="1266.7524900000001"/>
    <n v="-826.13268999999991"/>
    <n v="-1831.90786"/>
    <n v="11994.17036"/>
    <n v="28684.467720000001"/>
    <n v="28872.105739999999"/>
    <n v="0"/>
    <n v="0"/>
    <n v="0"/>
    <n v="0"/>
    <n v="0"/>
    <n v="0"/>
    <s v="Maritimo y Transportes"/>
    <s v="Daños Sin Autos"/>
    <s v="Maritimo y Transportes"/>
    <x v="19"/>
    <x v="2"/>
    <n v="7215896.8496199995"/>
    <n v="5461228.9250799995"/>
    <n v="286204877.29896003"/>
    <n v="243390493.02682006"/>
    <n v="276418493.85822004"/>
    <n v="235015541.95325008"/>
    <n v="5878639.8858999992"/>
    <n v="5345126.0537300017"/>
    <n v="-3640818.3417299963"/>
    <n v="2335268.6283599995"/>
    <n v="106726.23745999999"/>
    <n v="91750.13738"/>
    <n v="1.8154920105921841"/>
    <n v="1.7165196191392678"/>
    <n v="14976.100079999989"/>
    <n v="16.322700442369609"/>
    <n v="100"/>
    <n v="100"/>
    <n v="1.4790432801935127"/>
    <n v="1.6800273095795188"/>
    <n v="3.7290153287121423E-2"/>
    <n v="3.8610382384451372E-2"/>
    <n v="3.7696680851823462E-2"/>
    <n v="3.9040029700780889E-2"/>
    <m/>
    <m/>
    <m/>
    <n v="0"/>
    <m/>
    <n v="0"/>
    <m/>
    <n v="0"/>
    <m/>
    <n v="-179.14976747812207"/>
    <n v="-54.97669424727043"/>
    <n v="80.796668644726537"/>
    <n v="1.6115760728155359"/>
    <n v="-115.27331866245061"/>
    <n v="-0.6498937822191464"/>
    <n v="-6.3864105057899261"/>
    <n v="41.542416296235132"/>
    <s v="Resto"/>
    <n v="2024"/>
    <n v="1"/>
    <d v="2025-05-07T00:00:00"/>
    <x v="19"/>
    <x v="29"/>
  </r>
  <r>
    <n v="2025"/>
    <n v="3"/>
    <n v="94"/>
    <x v="5"/>
    <s v="Maritimo y Transportes"/>
    <n v="7"/>
    <s v="7902699be42c8a8e46fbbb4501726517e86b22c56a189f7625a6da49081b2451"/>
    <s v="5ee0b1f3d4f170289262539d5c2c0d24e2fb46189fbbd99a0a6b6a68b9dfe06a"/>
    <x v="17"/>
    <n v="64605.943829999997"/>
    <n v="33061.62687"/>
    <n v="267940.82104000001"/>
    <n v="335374.82974000002"/>
    <n v="4119.1079900000004"/>
    <n v="10803.550940000003"/>
    <n v="73092.27949999999"/>
    <n v="340012.1225499998"/>
    <n v="35327673.869999997"/>
    <n v="32941908.920000002"/>
    <n v="139.161"/>
    <n v="134.065"/>
    <n v="0"/>
    <n v="0"/>
    <n v="7027.4382900000001"/>
    <n v="13365.19376"/>
    <n v="19475.491850000002"/>
    <n v="24482.350460000001"/>
    <n v="0"/>
    <n v="0"/>
    <n v="0"/>
    <n v="0"/>
    <n v="0"/>
    <n v="0"/>
    <s v="Maritimo y Transportes"/>
    <s v="Daños Sin Autos"/>
    <s v="Maritimo y Transportes"/>
    <x v="19"/>
    <x v="2"/>
    <n v="2139089.51168"/>
    <n v="2040660.5806099998"/>
    <n v="286204877.29896003"/>
    <n v="243390493.02682006"/>
    <n v="276418493.85822004"/>
    <n v="235015541.95325008"/>
    <n v="5878639.8858999992"/>
    <n v="5345126.0537300017"/>
    <n v="-3640818.3417299963"/>
    <n v="2335268.6283599995"/>
    <n v="64605.943829999997"/>
    <n v="33061.62687"/>
    <n v="1.0989947519146097"/>
    <n v="0.61853783311487165"/>
    <n v="31544.316959999996"/>
    <n v="95.410661683509574"/>
    <n v="100"/>
    <n v="100"/>
    <n v="3.0202543407947302"/>
    <n v="1.6201433586822716"/>
    <n v="2.2573320356981473E-2"/>
    <n v="2.3372511342579536E-2"/>
    <n v="1.3583779078156855E-2"/>
    <n v="1.4067847000764192E-2"/>
    <m/>
    <m/>
    <m/>
    <n v="0"/>
    <m/>
    <n v="0"/>
    <m/>
    <n v="0"/>
    <m/>
    <n v="-61.872647124298197"/>
    <n v="6.375741527495923"/>
    <n v="32.677009460182092"/>
    <n v="-0.11313687208142158"/>
    <n v="-47.419854764604629"/>
    <n v="-20.450890196104154"/>
    <n v="36.083495832224635"/>
    <n v="54.591138141889004"/>
    <s v="Resto"/>
    <n v="2024"/>
    <n v="1"/>
    <d v="2025-05-07T00:00:00"/>
    <x v="19"/>
    <x v="17"/>
  </r>
  <r>
    <n v="2025"/>
    <n v="3"/>
    <n v="61"/>
    <x v="46"/>
    <s v="Maritimo y Transport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14318.56894000003"/>
    <n v="122551.22495"/>
    <n v="361307.59169999999"/>
    <n v="170990.44346000001"/>
    <n v="0"/>
    <n v="0"/>
    <n v="0"/>
    <n v="0"/>
    <n v="0"/>
    <n v="0"/>
    <s v="Maritimo y Transportes"/>
    <s v="Daños Sin Autos"/>
    <s v="Maritimo y Transportes"/>
    <x v="19"/>
    <x v="2"/>
    <n v="0"/>
    <n v="0"/>
    <n v="286204877.29896003"/>
    <n v="243390493.02682006"/>
    <n v="276418493.85822004"/>
    <n v="235015541.95325008"/>
    <n v="5878639.8858999992"/>
    <n v="5345126.0537300017"/>
    <n v="-3640818.3417299963"/>
    <n v="2335268.62835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56.4793367575393"/>
    <n v="111.30279820843971"/>
    <n v="86.994731403536136"/>
    <n v="71.671388453161441"/>
    <m/>
    <n v="2024"/>
    <n v="1"/>
    <d v="2025-05-07T00:00:00"/>
    <x v="19"/>
    <x v="69"/>
  </r>
  <r>
    <n v="2025"/>
    <n v="3"/>
    <n v="41"/>
    <x v="38"/>
    <s v="Maritimo y Transportes"/>
    <n v="29"/>
    <s v="35135aaa6cc23891b40cb3f378c53a17a1127210ce60e125ccf03efcfdaec458"/>
    <s v="5ee0b1f3d4f170289262539d5c2c0d24e2fb46189fbbd99a0a6b6a68b9dfe06a"/>
    <x v="11"/>
    <n v="420322.23872000002"/>
    <n v="346752.07547000004"/>
    <n v="3460521.9990699999"/>
    <n v="3058561.7733699996"/>
    <n v="-5762960.1209199959"/>
    <n v="136623.35814"/>
    <n v="-941618.54523999942"/>
    <n v="14041226.543339999"/>
    <n v="35327673.869999997"/>
    <n v="32941908.920000002"/>
    <n v="139.161"/>
    <n v="134.065"/>
    <n v="-12.97443"/>
    <n v="-617.88917000000004"/>
    <n v="24651.66849"/>
    <n v="24568.173730000002"/>
    <n v="94123.897420000008"/>
    <n v="91765.524409999998"/>
    <n v="0"/>
    <n v="0"/>
    <n v="0"/>
    <n v="0"/>
    <n v="0"/>
    <n v="0"/>
    <s v="Maritimo y Transportes"/>
    <s v="Daños Sin Autos"/>
    <s v="Maritimo y Transportes"/>
    <x v="19"/>
    <x v="2"/>
    <n v="7965231.1104300003"/>
    <n v="6566357.3494999995"/>
    <n v="286204877.29896003"/>
    <n v="243390493.02682006"/>
    <n v="276418493.85822004"/>
    <n v="235015541.95325008"/>
    <n v="5878639.8858999992"/>
    <n v="5345126.0537300017"/>
    <n v="-3640818.3417299963"/>
    <n v="2335268.6283599995"/>
    <n v="420322.23872000002"/>
    <n v="346752.07547000004"/>
    <n v="7.1499912714189016"/>
    <n v="6.4872572131021169"/>
    <n v="73570.163249999983"/>
    <n v="21.216935226784251"/>
    <n v="100"/>
    <n v="100"/>
    <n v="5.276962248711313"/>
    <n v="5.2807372035030005"/>
    <n v="0.1468606135181077"/>
    <n v="0.15206010019560803"/>
    <n v="0.14246738693766078"/>
    <n v="0.147544316681395"/>
    <m/>
    <m/>
    <m/>
    <n v="0"/>
    <m/>
    <n v="0"/>
    <m/>
    <n v="0"/>
    <m/>
    <n v="-4318.1367808384603"/>
    <n v="-1371.0814204049345"/>
    <n v="39.400876823827474"/>
    <n v="158.28749418411323"/>
    <n v="0.33984927377017637"/>
    <n v="2.5699989458601191"/>
    <n v="26.190658446705868"/>
    <n v="26.772771024804086"/>
    <s v="Grandes"/>
    <n v="2024"/>
    <n v="1"/>
    <d v="2025-05-07T00:00:00"/>
    <x v="19"/>
    <x v="11"/>
  </r>
  <r>
    <n v="2025"/>
    <n v="3"/>
    <n v="107"/>
    <x v="51"/>
    <s v="Maritimo y Transportes"/>
    <n v="70"/>
    <s v="ff5a1ae012afa5d4c889c50ad427aaf545d31a4fac04ffc1c4d03d403ba4250a"/>
    <s v="5ee0b1f3d4f170289262539d5c2c0d24e2fb46189fbbd99a0a6b6a68b9dfe06a"/>
    <x v="5"/>
    <n v="30648.435679999999"/>
    <n v="64237.483810000005"/>
    <n v="266371.87806999998"/>
    <n v="254095.11377999999"/>
    <n v="55757.599890000005"/>
    <n v="33007.133559999995"/>
    <n v="149000.21304999999"/>
    <n v="125681.99533000001"/>
    <n v="35327673.869999997"/>
    <n v="32941908.920000002"/>
    <n v="139.161"/>
    <n v="134.065"/>
    <n v="0"/>
    <n v="0"/>
    <n v="12296.83855"/>
    <n v="9894.0764899999995"/>
    <n v="7040.39174"/>
    <n v="13222.986510000001"/>
    <n v="0"/>
    <n v="0"/>
    <n v="0"/>
    <n v="0"/>
    <n v="0"/>
    <n v="0"/>
    <s v="Maritimo y Transportes"/>
    <s v="Daños Sin Autos"/>
    <s v="Maritimo y Transportes"/>
    <x v="19"/>
    <x v="2"/>
    <n v="346104.38500999997"/>
    <n v="551156.13301999995"/>
    <n v="286204877.29896003"/>
    <n v="243390493.02682006"/>
    <n v="276418493.85822004"/>
    <n v="235015541.95325008"/>
    <n v="5878639.8858999992"/>
    <n v="5345126.0537300017"/>
    <n v="-3640818.3417299963"/>
    <n v="2335268.6283599995"/>
    <n v="30648.435679999999"/>
    <n v="64237.483810000005"/>
    <n v="0.52135249436711883"/>
    <n v="1.2017954892789295"/>
    <n v="-33589.04813000001"/>
    <n v="-52.288860238282119"/>
    <n v="100"/>
    <n v="100"/>
    <n v="8.855257837636028"/>
    <n v="11.655042910983811"/>
    <n v="1.0708565126227976E-2"/>
    <n v="1.1087693609863936E-2"/>
    <n v="2.6392766213313618E-2"/>
    <n v="2.7333291779816971E-2"/>
    <m/>
    <m/>
    <m/>
    <n v="0"/>
    <m/>
    <n v="0"/>
    <m/>
    <n v="0"/>
    <m/>
    <n v="68.925907451625477"/>
    <n v="181.92641370725912"/>
    <n v="51.382980157858697"/>
    <n v="-1.5314578937081997"/>
    <n v="24.28485430073728"/>
    <n v="-46.756417435080635"/>
    <n v="174.66128312343031"/>
    <n v="74.824824804271842"/>
    <s v="Resto"/>
    <n v="2024"/>
    <n v="1"/>
    <d v="2025-05-07T00:00:00"/>
    <x v="19"/>
    <x v="5"/>
  </r>
  <r>
    <n v="2025"/>
    <n v="3"/>
    <n v="9"/>
    <x v="29"/>
    <s v="Maritimo y Transportes"/>
    <n v="9"/>
    <s v="19581e27de7ced00ff1ce50b2047e7a567c76b1cbaebabe5ef03f7c3017bb5b7"/>
    <s v="5ee0b1f3d4f170289262539d5c2c0d24e2fb46189fbbd99a0a6b6a68b9dfe06a"/>
    <x v="33"/>
    <n v="35608.29017"/>
    <n v="46186.127119999997"/>
    <n v="104410.86296"/>
    <n v="125442.11901999998"/>
    <n v="20040.468210000006"/>
    <n v="21451.730790000001"/>
    <n v="62108.640319999999"/>
    <n v="85378.559980000035"/>
    <n v="35327673.869999997"/>
    <n v="32941908.920000002"/>
    <n v="139.161"/>
    <n v="134.065"/>
    <n v="0"/>
    <n v="0"/>
    <n v="27063.19109"/>
    <n v="9715.4270500000002"/>
    <n v="51417.192329999998"/>
    <n v="24411.202499999999"/>
    <n v="0"/>
    <n v="0"/>
    <n v="0"/>
    <n v="0"/>
    <n v="0"/>
    <n v="0"/>
    <s v="Maritimo y Transportes"/>
    <s v="Daños Sin Autos"/>
    <s v="Maritimo y Transportes"/>
    <x v="19"/>
    <x v="2"/>
    <n v="975839.53787999996"/>
    <n v="808178.50085000007"/>
    <n v="286204877.29896003"/>
    <n v="243390493.02682006"/>
    <n v="276418493.85822004"/>
    <n v="235015541.95325008"/>
    <n v="5878639.8858999992"/>
    <n v="5345126.0537300017"/>
    <n v="-3640818.3417299963"/>
    <n v="2335268.6283599995"/>
    <n v="35608.29017"/>
    <n v="46186.127119999997"/>
    <n v="0.60572327717176533"/>
    <n v="0.86407928748041074"/>
    <n v="-10577.836949999997"/>
    <n v="-22.902628147445327"/>
    <n v="100"/>
    <n v="100"/>
    <n v="3.6489903091402298"/>
    <n v="5.7148423363679974"/>
    <n v="1.2441538560087071E-2"/>
    <n v="1.2882021630674294E-2"/>
    <n v="1.8976142636315127E-2"/>
    <n v="1.9652371386224093E-2"/>
    <m/>
    <m/>
    <m/>
    <n v="0"/>
    <m/>
    <n v="0"/>
    <m/>
    <n v="0"/>
    <m/>
    <n v="-6.5787818885824967"/>
    <n v="56.280344027538035"/>
    <n v="46.446264555294896"/>
    <n v="-0.55043856432775051"/>
    <n v="178.5589449719557"/>
    <n v="110.62949410214431"/>
    <n v="52.634517490387445"/>
    <n v="39.799051480565126"/>
    <s v="Resto"/>
    <n v="2024"/>
    <n v="1"/>
    <d v="2025-05-07T00:00:00"/>
    <x v="19"/>
    <x v="33"/>
  </r>
  <r>
    <n v="2025"/>
    <n v="3"/>
    <n v="80"/>
    <x v="73"/>
    <s v="Maritimo y Transportes"/>
    <n v="52"/>
    <s v="41cfc0d1f2d127b04555b7246d84019b4d27710a3f3aff6e7764375b1e06e05d"/>
    <s v="5ee0b1f3d4f170289262539d5c2c0d24e2fb46189fbbd99a0a6b6a68b9dfe06a"/>
    <x v="28"/>
    <n v="128327.98754"/>
    <n v="85030.900890000004"/>
    <n v="501208.98728"/>
    <n v="463355.76886000001"/>
    <n v="64826.371200000023"/>
    <n v="42000.791319999989"/>
    <n v="316349.01967999997"/>
    <n v="287535.37735999987"/>
    <n v="35327673.869999997"/>
    <n v="32941908.920000002"/>
    <n v="139.161"/>
    <n v="134.065"/>
    <n v="850.78055000000006"/>
    <n v="574.82315000000006"/>
    <n v="6073.8202099999999"/>
    <n v="3557.2634800000001"/>
    <n v="21943.31653"/>
    <n v="25014.470399999998"/>
    <n v="0"/>
    <n v="0"/>
    <n v="0"/>
    <n v="0"/>
    <n v="0"/>
    <n v="0"/>
    <s v="Maritimo y Transportes"/>
    <s v="Daños Sin Autos"/>
    <s v="Maritimo y Transportes"/>
    <x v="19"/>
    <x v="2"/>
    <n v="377875.53304000001"/>
    <n v="280605.04624"/>
    <n v="286204877.29896003"/>
    <n v="243390493.02682006"/>
    <n v="276418493.85822004"/>
    <n v="235015541.95325008"/>
    <n v="5878639.8858999992"/>
    <n v="5345126.0537300017"/>
    <n v="-3640818.3417299963"/>
    <n v="2335268.6283599995"/>
    <n v="128327.98754"/>
    <n v="85030.900890000004"/>
    <n v="2.1829537109050769"/>
    <n v="1.5908118917169911"/>
    <n v="43297.086649999997"/>
    <n v="50.919237826271122"/>
    <n v="100"/>
    <n v="100"/>
    <n v="33.960385449569671"/>
    <n v="30.302698411657765"/>
    <n v="4.4837805963017494E-2"/>
    <n v="4.6425253878208929E-2"/>
    <n v="3.4935999279409061E-2"/>
    <n v="3.6180969217310135E-2"/>
    <m/>
    <m/>
    <m/>
    <n v="0"/>
    <m/>
    <n v="0"/>
    <m/>
    <n v="0"/>
    <m/>
    <n v="54.345594839140389"/>
    <n v="50.516159758052439"/>
    <n v="49.394738713087612"/>
    <n v="-1.7805439633441495"/>
    <n v="70.744175801113272"/>
    <n v="-12.277509061315161"/>
    <n v="27.679590738693133"/>
    <n v="14.220822680299481"/>
    <s v="Medianas"/>
    <n v="2024"/>
    <n v="1"/>
    <d v="2025-05-07T00:00:00"/>
    <x v="19"/>
    <x v="28"/>
  </r>
  <r>
    <n v="2025"/>
    <n v="3"/>
    <n v="109"/>
    <x v="25"/>
    <s v="Maritimo y Transportes"/>
    <n v="228"/>
    <s v="9d693eeee1d1899cbc50b6d45df953d3835acf28ee869879b45565fccc814765"/>
    <s v="5ee0b1f3d4f170289262539d5c2c0d24e2fb46189fbbd99a0a6b6a68b9dfe06a"/>
    <x v="34"/>
    <n v="1023.216"/>
    <n v="952.70033999999998"/>
    <n v="9130.1482899999992"/>
    <n v="6710.7197200000001"/>
    <n v="663.41054999999994"/>
    <n v="1141.00028"/>
    <n v="5655.4905900000003"/>
    <n v="9316.7775699999784"/>
    <n v="35327673.869999997"/>
    <n v="32941908.920000002"/>
    <n v="139.161"/>
    <n v="134.065"/>
    <n v="0"/>
    <n v="0"/>
    <n v="7.7999999999999999E-4"/>
    <n v="1.0000000000000001E-5"/>
    <n v="74.727519999999998"/>
    <n v="39.36598"/>
    <n v="0"/>
    <n v="0"/>
    <n v="0"/>
    <n v="0"/>
    <n v="0"/>
    <n v="0"/>
    <s v="Maritimo y Transportes"/>
    <s v="Daños Sin Autos"/>
    <s v="Maritimo y Transportes"/>
    <x v="19"/>
    <x v="2"/>
    <n v="819593.15071000007"/>
    <n v="671133.07496"/>
    <n v="286204877.29896003"/>
    <n v="243390493.02682006"/>
    <n v="276418493.85822004"/>
    <n v="235015541.95325008"/>
    <n v="5878639.8858999992"/>
    <n v="5345126.0537300017"/>
    <n v="-3640818.3417299963"/>
    <n v="2335268.6283599995"/>
    <n v="1023.216"/>
    <n v="952.70033999999998"/>
    <n v="1.7405658789445465E-2"/>
    <n v="1.782372072095802E-2"/>
    <n v="70.515660000000025"/>
    <n v="7.4016621008028638"/>
    <n v="100"/>
    <n v="100"/>
    <n v="0.1248443815219301"/>
    <n v="0.14195401412108644"/>
    <n v="3.5751172714334388E-4"/>
    <n v="3.7016915392239485E-4"/>
    <n v="3.9142873994466926E-4"/>
    <n v="4.0537758995935416E-4"/>
    <m/>
    <m/>
    <m/>
    <n v="0"/>
    <m/>
    <n v="0"/>
    <m/>
    <n v="0"/>
    <m/>
    <n v="-41.857108922006582"/>
    <n v="64.835826453065621"/>
    <n v="119.76486541402936"/>
    <n v="-1.8221468025366221E-2"/>
    <n v="7699.9999999999982"/>
    <n v="89.827663378379"/>
    <n v="1.0437921665271375E-3"/>
    <n v="2.5402644618525949E-5"/>
    <s v="Resto"/>
    <n v="2024"/>
    <n v="1"/>
    <d v="2025-05-07T00:00:00"/>
    <x v="19"/>
    <x v="34"/>
  </r>
  <r>
    <n v="2025"/>
    <n v="3"/>
    <n v="150.1"/>
    <x v="70"/>
    <s v="Maritimo y Transportes"/>
    <n v="150.1"/>
    <m/>
    <m/>
    <x v="77"/>
    <n v="480898.97795999999"/>
    <n v="470068.28820000001"/>
    <n v="2103980.4834699999"/>
    <n v="2022544.0614499995"/>
    <n v="254098.54209999996"/>
    <n v="211338.29123999999"/>
    <n v="1212471.0726999999"/>
    <n v="1473027.7187199998"/>
    <n v="0"/>
    <n v="0"/>
    <n v="0"/>
    <n v="0"/>
    <n v="5629.4085200000009"/>
    <n v="4603.5600800000002"/>
    <n v="99494.787840000019"/>
    <n v="89620.437620000012"/>
    <n v="202720.04806999996"/>
    <n v="178199.75281999999"/>
    <n v="0"/>
    <n v="0"/>
    <n v="0"/>
    <n v="0"/>
    <n v="0"/>
    <n v="0"/>
    <s v="Maritimo y Transportes"/>
    <s v="Daños Sin Autos"/>
    <s v="Maritimo y Transportes"/>
    <x v="19"/>
    <x v="2"/>
    <n v="43120875.625090003"/>
    <n v="38120321.906630002"/>
    <n v="286204877.29896003"/>
    <n v="243390493.02682006"/>
    <n v="276418493.85822004"/>
    <n v="235015541.95325008"/>
    <n v="5878639.8858999992"/>
    <n v="5345126.0537300017"/>
    <n v="-3640818.3417299963"/>
    <n v="2335268.6283599995"/>
    <n v="480898.97795999999"/>
    <n v="470068.28820000001"/>
    <n v="8.1804462816891199"/>
    <n v="8.7943349413054754"/>
    <n v="10830.689759999979"/>
    <n v="2.3040673093420505"/>
    <n v="100"/>
    <n v="100"/>
    <n v="1.1152347232953395"/>
    <n v="1.233117310371517"/>
    <n v="0.16802612956790008"/>
    <n v="0.17397496500601786"/>
    <n v="0.19313338099372743"/>
    <n v="0.20001583056728531"/>
    <m/>
    <m/>
    <m/>
    <n v="0"/>
    <m/>
    <n v="0"/>
    <m/>
    <n v="0"/>
    <m/>
    <n v="20.233082518605471"/>
    <n v="52.838237082120656"/>
    <n v="44.959061597042229"/>
    <n v="-6.97916012967735"/>
    <n v="11.017966975198545"/>
    <n v="13.760005197520098"/>
    <n v="49.079895544245389"/>
    <n v="50.292122296334405"/>
    <s v="Resto"/>
    <n v="2024"/>
    <n v="1"/>
    <d v="2025-05-07T00:00:00"/>
    <x v="19"/>
    <x v="77"/>
  </r>
  <r>
    <n v="2025"/>
    <n v="3"/>
    <n v="201.1"/>
    <x v="67"/>
    <s v="Maritimo y Transportes"/>
    <n v="201.1"/>
    <m/>
    <m/>
    <x v="74"/>
    <n v="5878639.8859000001"/>
    <n v="5345126.0537299998"/>
    <n v="18771917.44954"/>
    <n v="17950400.943500001"/>
    <n v="-3640818.3417299967"/>
    <n v="2335268.62836"/>
    <n v="7854239.2307100007"/>
    <n v="24291402.794979993"/>
    <n v="0"/>
    <n v="0"/>
    <n v="0"/>
    <n v="0"/>
    <n v="11921.860210000001"/>
    <n v="12238.411110000001"/>
    <n v="707066.83663999988"/>
    <n v="584016.20340000011"/>
    <n v="1385023.7193200001"/>
    <n v="1302135.6044800002"/>
    <n v="0"/>
    <n v="0"/>
    <n v="0"/>
    <n v="0"/>
    <n v="0"/>
    <n v="0"/>
    <s v="Maritimo y Transportes"/>
    <s v="Daños Sin Autos"/>
    <s v="Maritimo y Transportes"/>
    <x v="19"/>
    <x v="2"/>
    <n v="175690399.54341"/>
    <n v="148572964.84153998"/>
    <n v="286204877.29896003"/>
    <n v="243390493.02682006"/>
    <n v="276418493.85822004"/>
    <n v="235015541.95325008"/>
    <n v="5878639.8858999992"/>
    <n v="5345126.0537300017"/>
    <n v="-3640818.3417299963"/>
    <n v="2335268.6283599995"/>
    <n v="5878639.8859000001"/>
    <n v="5345126.0537299998"/>
    <n v="100.00000000000003"/>
    <n v="99.999999999999972"/>
    <n v="533513.8321700003"/>
    <n v="9.9813143190083942"/>
    <n v="100"/>
    <n v="100"/>
    <n v="3.3460222648349616"/>
    <n v="3.5976437970601363"/>
    <n v="2.053997102138609"/>
    <n v="2.1267172843056077"/>
    <n v="2.1961112725717684"/>
    <n v="2.274371307236041"/>
    <m/>
    <m/>
    <m/>
    <n v="0"/>
    <m/>
    <n v="0"/>
    <m/>
    <n v="0"/>
    <m/>
    <n v="-255.90576165478876"/>
    <n v="-61.933005123558438"/>
    <n v="43.689682991299613"/>
    <n v="100.00000000000003"/>
    <n v="21.06972931977382"/>
    <n v="6.3655516794735689"/>
    <n v="51.050882867706108"/>
    <n v="44.850643926077375"/>
    <m/>
    <n v="2024"/>
    <n v="1"/>
    <d v="2025-05-07T00:00:00"/>
    <x v="19"/>
    <x v="74"/>
  </r>
  <r>
    <n v="2025"/>
    <n v="3"/>
    <n v="1"/>
    <x v="16"/>
    <s v="Maritimo y Transportes"/>
    <n v="30"/>
    <s v="624b60c58c9d8bfb6ff1886c2fd605d2adeb6ea4da576068201b6c6958ce93f4"/>
    <s v="5ee0b1f3d4f170289262539d5c2c0d24e2fb46189fbbd99a0a6b6a68b9dfe06a"/>
    <x v="1"/>
    <n v="750913.96823999996"/>
    <n v="169285.34544999999"/>
    <n v="827269.15129999991"/>
    <n v="230316.14801999996"/>
    <n v="34609.111820000006"/>
    <n v="248706.95314999999"/>
    <n v="139951.21838999999"/>
    <n v="315446.13407999999"/>
    <n v="35327673.869999997"/>
    <n v="32941908.920000002"/>
    <n v="139.161"/>
    <n v="134.065"/>
    <n v="0"/>
    <n v="0"/>
    <n v="26857.737399999998"/>
    <n v="-5053.3639599999997"/>
    <n v="-11196.294449999999"/>
    <n v="22640.08209"/>
    <n v="0"/>
    <n v="0"/>
    <n v="0"/>
    <n v="0"/>
    <n v="0"/>
    <n v="0"/>
    <s v="Maritimo y Transportes"/>
    <s v="Daños Sin Autos"/>
    <s v="Maritimo y Transportes"/>
    <x v="19"/>
    <x v="2"/>
    <n v="22498819.590630002"/>
    <n v="18341736.750830002"/>
    <n v="286204877.29896003"/>
    <n v="243390493.02682006"/>
    <n v="276418493.85822004"/>
    <n v="235015541.95325008"/>
    <n v="5878639.8858999992"/>
    <n v="5345126.0537300017"/>
    <n v="-3640818.3417299963"/>
    <n v="2335268.6283599995"/>
    <n v="750913.96823999996"/>
    <n v="169285.34544999999"/>
    <n v="12.773600404424801"/>
    <n v="3.1670973471592352"/>
    <n v="581628.62278999994"/>
    <n v="343.57883799326822"/>
    <n v="100"/>
    <n v="100"/>
    <n v="3.3375705121558035"/>
    <n v="0.92295155987526367"/>
    <n v="0.26236938214565098"/>
    <n v="0.27165836762903323"/>
    <n v="6.955298185428542E-2"/>
    <n v="7.2031553336023485E-2"/>
    <m/>
    <m/>
    <m/>
    <n v="0"/>
    <m/>
    <n v="0"/>
    <m/>
    <n v="0"/>
    <m/>
    <n v="-86.084381083175202"/>
    <n v="4.6089316864243726"/>
    <n v="146.9158198477717"/>
    <n v="-0.95058606531725232"/>
    <n v="-631.48234745395223"/>
    <n v="-149.4534180816656"/>
    <n v="-239.880591922089"/>
    <n v="-22.320431259531709"/>
    <s v="Grandes"/>
    <n v="2024"/>
    <n v="1"/>
    <d v="2025-05-07T00:00:00"/>
    <x v="19"/>
    <x v="1"/>
  </r>
  <r>
    <n v="2025"/>
    <n v="3"/>
    <n v="5.0999999999999996"/>
    <x v="68"/>
    <s v="Maritimo y Transportes"/>
    <n v="5.0999999999999996"/>
    <m/>
    <m/>
    <x v="75"/>
    <n v="3264361.9978299998"/>
    <n v="3024511.4948800001"/>
    <n v="8898833.1282199994"/>
    <n v="8290558.1916599991"/>
    <n v="-5052735.2006299961"/>
    <n v="1251617.4861599999"/>
    <n v="2212049.0319200009"/>
    <n v="18256155.008749995"/>
    <n v="0"/>
    <n v="0"/>
    <n v="0"/>
    <n v="0"/>
    <n v="-12.97443"/>
    <n v="-617.88917000000004"/>
    <n v="153254.33762999999"/>
    <n v="125753.77283"/>
    <n v="304167.35079000005"/>
    <n v="294932.91975"/>
    <n v="0"/>
    <n v="0"/>
    <n v="0"/>
    <n v="0"/>
    <n v="0"/>
    <n v="0"/>
    <s v="Maritimo y Transportes"/>
    <s v="Daños Sin Autos"/>
    <s v="Maritimo y Transportes"/>
    <x v="19"/>
    <x v="2"/>
    <n v="44840599.075190008"/>
    <n v="38428651.92932"/>
    <n v="286204877.29896003"/>
    <n v="243390493.02682006"/>
    <n v="276418493.85822004"/>
    <n v="235015541.95325008"/>
    <n v="5878639.8858999992"/>
    <n v="5345126.0537300017"/>
    <n v="-3640818.3417299963"/>
    <n v="2335268.6283599995"/>
    <n v="3264361.9978299998"/>
    <n v="3024511.4948800001"/>
    <n v="55.529205074452989"/>
    <n v="56.584474612519166"/>
    <n v="239850.50294999965"/>
    <n v="7.930222892391936"/>
    <n v="100"/>
    <n v="100"/>
    <n v="7.2799250348021083"/>
    <n v="7.8704595218246034"/>
    <n v="1.1405682630698695"/>
    <n v="1.1809492021558983"/>
    <n v="1.2426580254910442"/>
    <n v="1.2869410549373981"/>
    <m/>
    <m/>
    <m/>
    <n v="0"/>
    <m/>
    <n v="0"/>
    <m/>
    <n v="0"/>
    <m/>
    <n v="-503.69643733022144"/>
    <n v="-154.78476970350795"/>
    <n v="41.38246749198283"/>
    <n v="138.78020616181317"/>
    <n v="21.868580306673245"/>
    <n v="3.1310275732622905"/>
    <n v="50.384874389693522"/>
    <n v="42.638093074382894"/>
    <m/>
    <n v="2024"/>
    <n v="1"/>
    <d v="2025-05-07T00:00:00"/>
    <x v="19"/>
    <x v="75"/>
  </r>
  <r>
    <n v="2025"/>
    <n v="3"/>
    <n v="22"/>
    <x v="35"/>
    <s v="Maritimo y Transportes"/>
    <n v="16"/>
    <s v="b17ef6d19c7a5b1ee83b907c595526dcb1eb06db8227d650d5dda0a9f4ce8cd9"/>
    <s v="5ee0b1f3d4f170289262539d5c2c0d24e2fb46189fbbd99a0a6b6a68b9dfe06a"/>
    <x v="8"/>
    <n v="191712.81199000002"/>
    <n v="258778.74090999999"/>
    <n v="891812.11025999999"/>
    <n v="850135.75830999995"/>
    <n v="65780.332139999999"/>
    <n v="54418.418089999992"/>
    <n v="593123.57240999979"/>
    <n v="567807.93152999971"/>
    <n v="35327673.869999997"/>
    <n v="32941908.920000002"/>
    <n v="139.161"/>
    <n v="134.065"/>
    <n v="0"/>
    <n v="0"/>
    <n v="58419.373060000005"/>
    <n v="36576.181389999998"/>
    <n v="68350.330930000011"/>
    <n v="53006.333140000002"/>
    <n v="0"/>
    <n v="0"/>
    <n v="0"/>
    <n v="0"/>
    <n v="0"/>
    <n v="0"/>
    <s v="Maritimo y Transportes"/>
    <s v="Daños Sin Autos"/>
    <s v="Maritimo y Transportes"/>
    <x v="19"/>
    <x v="2"/>
    <n v="9409393.7623899989"/>
    <n v="7962644.3306700001"/>
    <n v="286204877.29896003"/>
    <n v="243390493.02682006"/>
    <n v="276418493.85822004"/>
    <n v="235015541.95325008"/>
    <n v="5878639.8858999992"/>
    <n v="5345126.0537300017"/>
    <n v="-3640818.3417299963"/>
    <n v="2335268.6283599995"/>
    <n v="191712.81199000002"/>
    <n v="258778.74090999999"/>
    <n v="3.2611763215812197"/>
    <n v="4.8413964106499572"/>
    <n v="-67065.928919999977"/>
    <n v="-25.916320901848987"/>
    <n v="100"/>
    <n v="100"/>
    <n v="2.0374618900134611"/>
    <n v="3.2499095798270523"/>
    <n v="6.6984467140908721E-2"/>
    <n v="6.9356000502749621E-2"/>
    <n v="0.10632245232416873"/>
    <n v="0.11011133083337822"/>
    <m/>
    <m/>
    <m/>
    <n v="0"/>
    <m/>
    <n v="0"/>
    <m/>
    <n v="0"/>
    <m/>
    <n v="20.878802524559028"/>
    <n v="34.311912415864612"/>
    <n v="21.028936882000686"/>
    <n v="-1.8067457908032665"/>
    <n v="59.71971605535613"/>
    <n v="28.947480199155695"/>
    <n v="85.470505065775541"/>
    <n v="69.003417560303987"/>
    <s v="Medianas"/>
    <n v="2024"/>
    <n v="1"/>
    <d v="2025-05-07T00:00:00"/>
    <x v="19"/>
    <x v="8"/>
  </r>
  <r>
    <n v="2025"/>
    <n v="3"/>
    <n v="48"/>
    <x v="4"/>
    <s v="Maritimo y Transportes"/>
    <n v="36"/>
    <s v="76a50887d8f1c2e9301755428990ad81479ee21c25b43215cf524541e0503269"/>
    <s v="5ee0b1f3d4f170289262539d5c2c0d24e2fb46189fbbd99a0a6b6a68b9dfe06a"/>
    <x v="3"/>
    <n v="368967.16777"/>
    <n v="283976.0626"/>
    <n v="1102759.21468"/>
    <n v="951293.77193000005"/>
    <n v="148608.53824999995"/>
    <n v="163133.20695999992"/>
    <n v="795099.89194000023"/>
    <n v="696184.69840999972"/>
    <n v="35327673.869999997"/>
    <n v="32941908.920000002"/>
    <n v="139.161"/>
    <n v="134.065"/>
    <n v="0"/>
    <n v="0"/>
    <n v="79231.425879999995"/>
    <n v="115340.02"/>
    <n v="226695.47166000001"/>
    <n v="191375.73572999999"/>
    <n v="0"/>
    <n v="0"/>
    <n v="0"/>
    <n v="0"/>
    <n v="0"/>
    <n v="0"/>
    <s v="Maritimo y Transportes"/>
    <s v="Daños Sin Autos"/>
    <s v="Maritimo y Transportes"/>
    <x v="19"/>
    <x v="2"/>
    <n v="18106734.740540002"/>
    <n v="16982442.389800001"/>
    <n v="286204877.29896003"/>
    <n v="243390493.02682006"/>
    <n v="276418493.85822004"/>
    <n v="235015541.95325008"/>
    <n v="5878639.8858999992"/>
    <n v="5345126.0537300017"/>
    <n v="-3640818.3417299963"/>
    <n v="2335268.6283599995"/>
    <n v="368967.16777"/>
    <n v="283976.0626"/>
    <n v="6.2764036398108516"/>
    <n v="5.3128038468210184"/>
    <n v="84991.105169999995"/>
    <n v="29.928968093946651"/>
    <n v="100"/>
    <n v="100"/>
    <n v="2.0377344289685895"/>
    <n v="1.6721744498339166"/>
    <n v="0.12891714888023703"/>
    <n v="0.13348136104064362"/>
    <n v="0.11667508416966298"/>
    <n v="0.12083288630182989"/>
    <m/>
    <m/>
    <m/>
    <n v="0"/>
    <m/>
    <n v="0"/>
    <m/>
    <n v="0"/>
    <m/>
    <n v="-8.9035635237413082"/>
    <n v="40.276900285782837"/>
    <n v="57.446111994934014"/>
    <n v="-4.0817344976180854"/>
    <n v="-31.306214547214406"/>
    <n v="18.455702231671857"/>
    <n v="34.95059927744478"/>
    <n v="60.268883910510993"/>
    <s v="Medianas"/>
    <n v="2024"/>
    <n v="1"/>
    <d v="2025-05-07T00:00:00"/>
    <x v="19"/>
    <x v="3"/>
  </r>
  <r>
    <n v="2025"/>
    <n v="3"/>
    <n v="27"/>
    <x v="32"/>
    <s v="Maritimo y Transportes"/>
    <n v="21"/>
    <s v="6f4b6612125fb3a0daecd2799dfd6c9c299424fd920f9b308110a2c1fbd8f443"/>
    <s v="5ee0b1f3d4f170289262539d5c2c0d24e2fb46189fbbd99a0a6b6a68b9dfe06a"/>
    <x v="14"/>
    <n v="118962.98503"/>
    <n v="120330.4483"/>
    <n v="580999.35597000003"/>
    <n v="504507.37516"/>
    <n v="70429.883950000003"/>
    <n v="59068.971400000017"/>
    <n v="238839.33921999999"/>
    <n v="305306.08919000003"/>
    <n v="35327673.869999997"/>
    <n v="32941908.920000002"/>
    <n v="139.161"/>
    <n v="134.065"/>
    <n v="0"/>
    <n v="0"/>
    <n v="70426.883950000003"/>
    <n v="60334.508959999999"/>
    <n v="133009.86152000001"/>
    <n v="115742.95382"/>
    <n v="0"/>
    <n v="0"/>
    <n v="0"/>
    <n v="0"/>
    <n v="0"/>
    <n v="0"/>
    <s v="Maritimo y Transportes"/>
    <s v="Daños Sin Autos"/>
    <s v="Maritimo y Transportes"/>
    <x v="19"/>
    <x v="2"/>
    <n v="3901951.9240700002"/>
    <n v="3037839.4733099998"/>
    <n v="286204877.29896003"/>
    <n v="243390493.02682006"/>
    <n v="276418493.85822004"/>
    <n v="235015541.95325008"/>
    <n v="5878639.8858999992"/>
    <n v="5345126.0537300017"/>
    <n v="-3640818.3417299963"/>
    <n v="2335268.6283599995"/>
    <n v="118962.98503"/>
    <n v="120330.4483"/>
    <n v="2.0236481114506502"/>
    <n v="2.2512181581953437"/>
    <n v="-1367.4632700000075"/>
    <n v="-1.1364233153945635"/>
    <n v="100"/>
    <n v="100"/>
    <n v="3.0488070418333999"/>
    <n v="3.9610535499721169"/>
    <n v="4.1565673566679034E-2"/>
    <n v="4.3037274159744981E-2"/>
    <n v="4.9439255742310513E-2"/>
    <n v="5.1201059853282577E-2"/>
    <m/>
    <m/>
    <m/>
    <n v="0"/>
    <m/>
    <n v="0"/>
    <m/>
    <n v="0"/>
    <m/>
    <n v="19.233300124809659"/>
    <n v="59.203191591266012"/>
    <n v="49.088964791964472"/>
    <n v="-1.9344520198317297"/>
    <n v="16.727367412057582"/>
    <n v="14.918322999474331"/>
    <n v="52.948618354444555"/>
    <n v="52.128019001338465"/>
    <s v="Medianas"/>
    <n v="2024"/>
    <n v="1"/>
    <d v="2025-05-07T00:00:00"/>
    <x v="19"/>
    <x v="14"/>
  </r>
  <r>
    <n v="2025"/>
    <n v="3"/>
    <n v="79"/>
    <x v="11"/>
    <s v="Maritimo y Transportes"/>
    <n v="51"/>
    <s v="031b4af5197ec30a926f48cf40e11a7dbc470048a21e4003b7a3c07c5dab1baa"/>
    <s v="5ee0b1f3d4f170289262539d5c2c0d24e2fb46189fbbd99a0a6b6a68b9dfe06a"/>
    <x v="31"/>
    <n v="0"/>
    <n v="0"/>
    <n v="52.533919999999995"/>
    <n v="83.839409999999987"/>
    <n v="0"/>
    <n v="0"/>
    <n v="0"/>
    <n v="0"/>
    <n v="35327673.869999997"/>
    <n v="32941908.920000002"/>
    <n v="139.161"/>
    <n v="134.065"/>
    <n v="0"/>
    <n v="0"/>
    <n v="0"/>
    <n v="0"/>
    <n v="11.0823"/>
    <n v="11.265870000000001"/>
    <n v="0"/>
    <n v="0"/>
    <n v="0"/>
    <n v="0"/>
    <n v="0"/>
    <n v="0"/>
    <s v="Maritimo y Transportes"/>
    <s v="Daños Sin Autos"/>
    <s v="Maritimo y Transportes"/>
    <x v="19"/>
    <x v="2"/>
    <n v="25064503.866439998"/>
    <n v="22979281.170580003"/>
    <n v="286204877.29896003"/>
    <n v="243390493.02682006"/>
    <n v="276418493.85822004"/>
    <n v="235015541.95325008"/>
    <n v="5878639.8858999992"/>
    <n v="5345126.0537300017"/>
    <n v="-3640818.3417299963"/>
    <n v="2335268.628359999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n v="-1.6294347440544033"/>
    <m/>
    <m/>
    <s v="Resto"/>
    <n v="2024"/>
    <n v="1"/>
    <d v="2025-05-07T00:00:00"/>
    <x v="19"/>
    <x v="31"/>
  </r>
  <r>
    <n v="2025"/>
    <n v="3"/>
    <n v="43"/>
    <x v="26"/>
    <s v="Maritimo y Transportes"/>
    <n v="31"/>
    <s v="eb1e33e8a81b697b75855af6bfcdbcbf7cbbde9f94962ceaec1ed8af21f5a50f"/>
    <s v="5ee0b1f3d4f170289262539d5c2c0d24e2fb46189fbbd99a0a6b6a68b9dfe06a"/>
    <x v="16"/>
    <n v="200246.37234"/>
    <n v="188706.49094999998"/>
    <n v="688789.33661999996"/>
    <n v="653806.87564999994"/>
    <n v="68735.370640000008"/>
    <n v="17031.216450000004"/>
    <n v="280506.29423999996"/>
    <n v="391058.04107000009"/>
    <n v="35327673.869999997"/>
    <n v="32941908.920000002"/>
    <n v="139.161"/>
    <n v="134.065"/>
    <n v="-40.405300000000004"/>
    <n v="0"/>
    <n v="43999.261709999999"/>
    <n v="12889.10678"/>
    <n v="97948.603310000006"/>
    <n v="96097.313810000007"/>
    <n v="0"/>
    <n v="0"/>
    <n v="0"/>
    <n v="0"/>
    <n v="0"/>
    <n v="0"/>
    <s v="Maritimo y Transportes"/>
    <s v="Daños Sin Autos"/>
    <s v="Maritimo y Transportes"/>
    <x v="19"/>
    <x v="2"/>
    <n v="33699803.03413"/>
    <n v="29454782.112069998"/>
    <n v="286204877.29896003"/>
    <n v="243390493.02682006"/>
    <n v="276418493.85822004"/>
    <n v="235015541.95325008"/>
    <n v="5878639.8858999992"/>
    <n v="5345126.0537300017"/>
    <n v="-3640818.3417299963"/>
    <n v="2335268.6283599995"/>
    <n v="200246.37234"/>
    <n v="188706.49094999998"/>
    <n v="3.4063384766992404"/>
    <n v="3.530440424661538"/>
    <n v="11539.881390000024"/>
    <n v="6.1152540815661016"/>
    <n v="100"/>
    <n v="100"/>
    <n v="0.59420635823063228"/>
    <n v="0.64066503779252781"/>
    <n v="6.996609360043482E-2"/>
    <n v="7.2443189145915091E-2"/>
    <n v="7.7532400137422672E-2"/>
    <n v="8.0295324037564286E-2"/>
    <m/>
    <m/>
    <m/>
    <n v="0"/>
    <m/>
    <n v="0"/>
    <m/>
    <n v="0"/>
    <m/>
    <n v="303.58462263568964"/>
    <n v="34.325401172957903"/>
    <n v="9.025241455267496"/>
    <n v="-1.8879099199258385"/>
    <n v="241.36781129219565"/>
    <n v="1.926473723979738"/>
    <n v="44.920764792067146"/>
    <n v="13.412556781226847"/>
    <s v="Medianas"/>
    <n v="2024"/>
    <n v="1"/>
    <d v="2025-05-07T00:00:00"/>
    <x v="19"/>
    <x v="16"/>
  </r>
  <r>
    <n v="2025"/>
    <n v="3"/>
    <n v="37"/>
    <x v="76"/>
    <s v="Maritimo y Transportes"/>
    <n v="25"/>
    <s v="b7a56873cd771f2c446d369b649430b65a756ba278ff97ec81bb6f55b2e73569"/>
    <s v="5ee0b1f3d4f170289262539d5c2c0d24e2fb46189fbbd99a0a6b6a68b9dfe06a"/>
    <x v="0"/>
    <n v="245775.37018999999"/>
    <n v="210586.58552000002"/>
    <n v="874393.97495999979"/>
    <n v="714251.54427000007"/>
    <n v="138082.40849999999"/>
    <n v="220313.05246000001"/>
    <n v="561536.67775000015"/>
    <n v="572953.04933999979"/>
    <n v="35327673.869999997"/>
    <n v="32941908.920000002"/>
    <n v="139.161"/>
    <n v="134.065"/>
    <n v="4131.9506000000001"/>
    <n v="801.65823"/>
    <n v="75492.351020000002"/>
    <n v="70331.741239999988"/>
    <n v="142087.95754"/>
    <n v="126289.28523000001"/>
    <n v="0"/>
    <n v="0"/>
    <n v="0"/>
    <n v="0"/>
    <n v="0"/>
    <n v="0"/>
    <s v="Maritimo y Transportes"/>
    <s v="Daños Sin Autos"/>
    <s v="Maritimo y Transportes"/>
    <x v="19"/>
    <x v="2"/>
    <n v="3594603.0314199999"/>
    <n v="3691577.5016000001"/>
    <n v="286204877.29896003"/>
    <n v="243390493.02682006"/>
    <n v="276418493.85822004"/>
    <n v="235015541.95325008"/>
    <n v="5878639.8858999992"/>
    <n v="5345126.0537300017"/>
    <n v="-3640818.3417299963"/>
    <n v="2335268.6283599995"/>
    <n v="245775.37018999999"/>
    <n v="210586.58552000002"/>
    <n v="4.1808203081038471"/>
    <n v="3.9397870771082357"/>
    <n v="35188.784669999965"/>
    <n v="16.709888990843623"/>
    <n v="100"/>
    <n v="100"/>
    <n v="6.8373438747396182"/>
    <n v="5.7045148159215886"/>
    <n v="8.5873927974075462E-2"/>
    <n v="8.8914228118203459E-2"/>
    <n v="8.6522108115699783E-2"/>
    <n v="8.9605386847943225E-2"/>
    <m/>
    <m/>
    <m/>
    <n v="0"/>
    <m/>
    <n v="0"/>
    <m/>
    <n v="0"/>
    <m/>
    <n v="-37.324454017507556"/>
    <n v="56.182362127357798"/>
    <n v="104.61874953524817"/>
    <n v="-3.7926201073352046"/>
    <n v="7.3375259719362651"/>
    <n v="12.50990713996616"/>
    <n v="53.130717287387085"/>
    <n v="55.690980522940428"/>
    <s v="Medianas"/>
    <n v="2024"/>
    <n v="1"/>
    <d v="2025-05-07T00:00:00"/>
    <x v="19"/>
    <x v="0"/>
  </r>
  <r>
    <n v="2025"/>
    <n v="3"/>
    <n v="902"/>
    <x v="49"/>
    <s v="Pensiones IMSS"/>
    <n v="30"/>
    <s v="624b60c58c9d8bfb6ff1886c2fd605d2adeb6ea4da576068201b6c6958ce93f4"/>
    <s v="5ee0b1f3d4f170289262539d5c2c0d24e2fb46189fbbd99a0a6b6a68b9dfe06a"/>
    <x v="1"/>
    <n v="2142066.7158899996"/>
    <n v="2522334.0408199998"/>
    <n v="13228643.048650002"/>
    <n v="12360019.746440001"/>
    <n v="3036811.9968900005"/>
    <n v="2841572.9754600003"/>
    <n v="12123360.730469998"/>
    <n v="11072202.846710002"/>
    <n v="35327673.869999997"/>
    <n v="32941908.920000002"/>
    <n v="139.161"/>
    <n v="134.065"/>
    <n v="0"/>
    <n v="0"/>
    <n v="3036811.9968900001"/>
    <n v="2841572.9754600003"/>
    <n v="-274360.73306999996"/>
    <n v="-1665984.4253499999"/>
    <n v="0"/>
    <n v="0"/>
    <n v="0"/>
    <n v="0"/>
    <n v="2142066.7158899996"/>
    <n v="2522334.0408199998"/>
    <s v="Pensiones IMSS"/>
    <s v="Pensiones"/>
    <s v="Pensiones IMSS"/>
    <x v="54"/>
    <x v="2"/>
    <n v="3325731.3801100003"/>
    <n v="3307529.60757"/>
    <n v="286204877.29896003"/>
    <n v="243390493.02682006"/>
    <n v="276418493.85822004"/>
    <n v="235015541.95325008"/>
    <n v="6457965.6279800003"/>
    <n v="5658301.8183899987"/>
    <n v="6531492.9097600011"/>
    <n v="5952423.7845400013"/>
    <n v="3325731.3801100003"/>
    <n v="3307529.60757"/>
    <n v="33.169373132139462"/>
    <n v="44.57758037265144"/>
    <n v="-380267.32493000012"/>
    <n v="-15.076009710687522"/>
    <n v="64.408891490783887"/>
    <n v="76.260361662283856"/>
    <n v="64.408891490783887"/>
    <n v="76.260361662283856"/>
    <n v="0.74843822932216086"/>
    <n v="0.77493610720153328"/>
    <n v="1.0363321958274085"/>
    <n v="1.0732626531234897"/>
    <m/>
    <m/>
    <n v="33.169373132139462"/>
    <n v="0"/>
    <m/>
    <n v="0"/>
    <m/>
    <n v="-380267.32493000012"/>
    <n v="-15.076009710687522"/>
    <n v="6.8708079333557937"/>
    <n v="141.77018737851245"/>
    <n v="112.65648916731969"/>
    <n v="46.494913779238686"/>
    <n v="6.8708079333557937"/>
    <n v="-83.531614768105612"/>
    <n v="-1106.8683054273633"/>
    <n v="-170.5641980934501"/>
    <s v="Grandes"/>
    <n v="2024"/>
    <n v="1"/>
    <d v="2025-05-07T00:00:00"/>
    <x v="54"/>
    <x v="1"/>
  </r>
  <r>
    <n v="2025"/>
    <n v="3"/>
    <n v="5.0999999999999996"/>
    <x v="68"/>
    <s v="Pensiones IMSS"/>
    <n v="5.0999999999999996"/>
    <m/>
    <m/>
    <x v="75"/>
    <n v="6457965.6279800003"/>
    <n v="5658301.8183899987"/>
    <n v="29907313.212650001"/>
    <n v="26556965.893429998"/>
    <n v="6531492.909760002"/>
    <n v="5952423.7845400004"/>
    <n v="25466263.914829999"/>
    <n v="23286589.007000003"/>
    <n v="0"/>
    <n v="0"/>
    <n v="0"/>
    <n v="0"/>
    <n v="0"/>
    <n v="0"/>
    <n v="6531492.9097600002"/>
    <n v="5952423.7845399994"/>
    <n v="-1093804.92191"/>
    <n v="-3723460.4586399999"/>
    <n v="0"/>
    <n v="0"/>
    <n v="0"/>
    <n v="0"/>
    <n v="6457966.6945200004"/>
    <n v="5658519.8355"/>
    <s v="Pensiones IMSS"/>
    <s v="Pensiones"/>
    <s v="Pensiones IMSS"/>
    <x v="54"/>
    <x v="2"/>
    <n v="9786383.4407400005"/>
    <n v="8374951.07357"/>
    <n v="286204877.29896003"/>
    <n v="243390493.02682006"/>
    <n v="276418493.85822004"/>
    <n v="235015541.95325008"/>
    <n v="6457965.6279800003"/>
    <n v="5658301.8183899987"/>
    <n v="6531492.9097600011"/>
    <n v="5952423.7845400013"/>
    <n v="9786383.4407400005"/>
    <n v="8374951.07357"/>
    <n v="100"/>
    <n v="100"/>
    <n v="799663.80959000159"/>
    <n v="14.132576084771964"/>
    <n v="65.989296935739929"/>
    <n v="67.562207452729965"/>
    <n v="65.989296935739929"/>
    <n v="67.562207452729965"/>
    <n v="2.2564135485483798"/>
    <n v="2.3363001287795186"/>
    <n v="2.3247834161568877"/>
    <n v="2.407628776957893"/>
    <m/>
    <m/>
    <n v="100.00001651510803"/>
    <n v="0"/>
    <m/>
    <n v="0"/>
    <m/>
    <n v="799446.85902000032"/>
    <n v="14.128197519154927"/>
    <n v="9.7282913008310157"/>
    <n v="101.13855176716078"/>
    <n v="105.19806075374203"/>
    <n v="100.00000000000003"/>
    <n v="9.7282913008310157"/>
    <n v="-70.623968374045404"/>
    <n v="-597.13508130450896"/>
    <n v="-159.86268286340638"/>
    <m/>
    <n v="2024"/>
    <n v="1"/>
    <d v="2025-05-07T00:00:00"/>
    <x v="54"/>
    <x v="75"/>
  </r>
  <r>
    <n v="2025"/>
    <n v="3"/>
    <n v="906"/>
    <x v="52"/>
    <s v="Pensiones IMSS"/>
    <n v="256"/>
    <s v="51e8ea280b44e16934d4d611901f3d3afc41789840acdff81942c2f65009cd52"/>
    <s v="5ee0b1f3d4f170289262539d5c2c0d24e2fb46189fbbd99a0a6b6a68b9dfe06a"/>
    <x v="25"/>
    <n v="1089404.6245200001"/>
    <n v="2140373.0556799998"/>
    <n v="6185303.4594599996"/>
    <n v="4977708.3555699997"/>
    <n v="1192156.9007400002"/>
    <n v="1114977.8178900001"/>
    <n v="4725137.2132099997"/>
    <n v="4272355.2023200011"/>
    <n v="35327673.869999997"/>
    <n v="32941908.920000002"/>
    <n v="139.161"/>
    <n v="134.065"/>
    <n v="0"/>
    <n v="0"/>
    <n v="1192156.9007400002"/>
    <n v="1114977.8178899998"/>
    <n v="-415823.55691000004"/>
    <n v="-777862.66832000006"/>
    <n v="0"/>
    <n v="0"/>
    <n v="0"/>
    <n v="0"/>
    <n v="1089405.6910599999"/>
    <n v="2140379.1169199999"/>
    <s v="Pensiones IMSS"/>
    <s v="Pensiones"/>
    <s v="Pensiones IMSS"/>
    <x v="54"/>
    <x v="2"/>
    <n v="2157088.1196399997"/>
    <n v="2992374.75104"/>
    <n v="286204877.29896003"/>
    <n v="243390493.02682006"/>
    <n v="276418493.85822004"/>
    <n v="235015541.95325008"/>
    <n v="6457965.6279800003"/>
    <n v="5658301.8183899987"/>
    <n v="6531492.9097600011"/>
    <n v="5952423.7845400013"/>
    <n v="2157088.1196399997"/>
    <n v="2992374.75104"/>
    <n v="16.869161083794079"/>
    <n v="37.827127720963759"/>
    <n v="-1050968.4311599997"/>
    <n v="-49.102114623009271"/>
    <n v="50.503482662628208"/>
    <n v="71.527573708343624"/>
    <n v="50.503482662628208"/>
    <n v="71.527573708343624"/>
    <n v="0.38063803622118031"/>
    <n v="0.39411423212470548"/>
    <n v="0.87939879206545035"/>
    <n v="0.91073681250653982"/>
    <m/>
    <m/>
    <n v="16.869177598902105"/>
    <n v="0"/>
    <m/>
    <n v="0"/>
    <m/>
    <n v="-1050973.4258600001"/>
    <n v="-49.102208928871825"/>
    <n v="6.9220285472633813"/>
    <n v="109.43196622331885"/>
    <n v="52.092686129230401"/>
    <n v="18.252441167907595"/>
    <n v="6.9220285472634036"/>
    <n v="-46.542805838968867"/>
    <n v="-286.69777864413487"/>
    <n v="-143.3386461774916"/>
    <s v="Grandes"/>
    <n v="2024"/>
    <n v="1"/>
    <d v="2025-05-07T00:00:00"/>
    <x v="54"/>
    <x v="25"/>
  </r>
  <r>
    <n v="2025"/>
    <n v="3"/>
    <n v="908"/>
    <x v="14"/>
    <s v="Pensiones IMSS"/>
    <n v="38"/>
    <s v="aea92132c4cbeb263e6ac2bf6c183b5d81737f179f21efdc5863739672f0f470"/>
    <s v="5ee0b1f3d4f170289262539d5c2c0d24e2fb46189fbbd99a0a6b6a68b9dfe06a"/>
    <x v="19"/>
    <n v="429.28157999999996"/>
    <n v="2352.5825300000001"/>
    <n v="6736.8339299999998"/>
    <n v="10923.688180000001"/>
    <n v="200895.8088"/>
    <n v="199355.60016"/>
    <n v="801401.51777999999"/>
    <n v="798261.53787"/>
    <n v="35327673.869999997"/>
    <n v="32941908.920000002"/>
    <n v="139.161"/>
    <n v="134.065"/>
    <n v="0"/>
    <n v="0"/>
    <n v="200895.80880000003"/>
    <n v="199355.60016"/>
    <n v="9174.179979999999"/>
    <n v="-60156.259709999998"/>
    <n v="0"/>
    <n v="0"/>
    <n v="0"/>
    <n v="0"/>
    <n v="429.28157999999996"/>
    <n v="2564.5383999999999"/>
    <s v="Pensiones IMSS"/>
    <s v="Pensiones"/>
    <s v="Pensiones IMSS"/>
    <x v="54"/>
    <x v="2"/>
    <n v="429.28158000000002"/>
    <n v="2352.5825299999997"/>
    <n v="286204877.29896003"/>
    <n v="243390493.02682006"/>
    <n v="276418493.85822004"/>
    <n v="235015541.95325008"/>
    <n v="6457965.6279800003"/>
    <n v="5658301.8183899987"/>
    <n v="6531492.9097600011"/>
    <n v="5952423.7845400013"/>
    <n v="429.28158000000002"/>
    <n v="2352.5825299999997"/>
    <n v="6.6473190588082426E-3"/>
    <n v="4.157753696266063E-2"/>
    <n v="-1923.3009500000003"/>
    <n v="-81.752751517711914"/>
    <n v="99.999999999999986"/>
    <n v="100.00000000000003"/>
    <n v="99.999999999999986"/>
    <n v="100.00000000000003"/>
    <n v="1.4999100785818782E-4"/>
    <n v="1.5530132373132245E-4"/>
    <n v="9.6658768415443447E-4"/>
    <n v="1.0010327446633219E-3"/>
    <m/>
    <m/>
    <n v="6.6473190588082426E-3"/>
    <n v="0"/>
    <m/>
    <n v="0"/>
    <m/>
    <n v="-2135.2568200000001"/>
    <n v="-83.260863631443385"/>
    <n v="0.77259361601271781"/>
    <n v="46798.143260654237"/>
    <n v="8473.9046395962141"/>
    <n v="3.0758022947525774"/>
    <n v="0.77259361601274001"/>
    <n v="-115.25058244017612"/>
    <n v="2189.7958099575026"/>
    <n v="-331.39626885223447"/>
    <s v="Grandes"/>
    <n v="2024"/>
    <n v="1"/>
    <d v="2025-05-07T00:00:00"/>
    <x v="54"/>
    <x v="19"/>
  </r>
  <r>
    <n v="2025"/>
    <n v="3"/>
    <n v="905"/>
    <x v="48"/>
    <s v="Pensiones IMSS"/>
    <n v="51"/>
    <s v="031b4af5197ec30a926f48cf40e11a7dbc470048a21e4003b7a3c07c5dab1baa"/>
    <s v="5ee0b1f3d4f170289262539d5c2c0d24e2fb46189fbbd99a0a6b6a68b9dfe06a"/>
    <x v="13"/>
    <n v="3226065.0059900004"/>
    <n v="993242.13935999991"/>
    <n v="10486629.870610001"/>
    <n v="9208314.1032399982"/>
    <n v="2101628.2033300004"/>
    <n v="1796517.3910300003"/>
    <n v="7816364.4533700002"/>
    <n v="7143769.4201000007"/>
    <n v="35327673.869999997"/>
    <n v="32941908.920000002"/>
    <n v="139.161"/>
    <n v="134.065"/>
    <n v="0"/>
    <n v="0"/>
    <n v="2101628.2033299999"/>
    <n v="1796517.3910300001"/>
    <n v="-412794.81190999993"/>
    <n v="-1219457.1052600001"/>
    <n v="0"/>
    <n v="0"/>
    <n v="0"/>
    <n v="0"/>
    <n v="3226065.00599"/>
    <n v="993242.13936000003"/>
    <s v="Pensiones IMSS"/>
    <s v="Pensiones"/>
    <s v="Pensiones IMSS"/>
    <x v="54"/>
    <x v="2"/>
    <n v="4303134.6594099998"/>
    <n v="2072694.13243"/>
    <n v="286204877.29896003"/>
    <n v="243390493.02682006"/>
    <n v="276418493.85822004"/>
    <n v="235015541.95325008"/>
    <n v="6457965.6279800003"/>
    <n v="5658301.8183899987"/>
    <n v="6531492.9097600011"/>
    <n v="5952423.7845400013"/>
    <n v="4303134.6594099998"/>
    <n v="2072694.13243"/>
    <n v="49.954818465007648"/>
    <n v="17.553714369422149"/>
    <n v="2232822.8666300005"/>
    <n v="224.8014636258516"/>
    <n v="74.970115074956183"/>
    <n v="47.920343084849456"/>
    <n v="74.970115074956183"/>
    <n v="47.920343084849456"/>
    <n v="1.1271872919971804"/>
    <n v="1.1670944881295484"/>
    <n v="0.40808584057987468"/>
    <n v="0.4226282785832004"/>
    <m/>
    <m/>
    <n v="49.954818465007648"/>
    <n v="0"/>
    <m/>
    <n v="0"/>
    <m/>
    <n v="2232822.8666300001"/>
    <n v="224.80146362585151"/>
    <n v="16.98345998894397"/>
    <n v="65.145252790250638"/>
    <n v="180.87406079927243"/>
    <n v="32.176842758101145"/>
    <n v="16.983459988943949"/>
    <n v="-66.149296262291401"/>
    <n v="-509.1217580002459"/>
    <n v="-147.32108110083669"/>
    <s v="Grandes"/>
    <n v="2024"/>
    <n v="1"/>
    <d v="2025-05-07T00:00:00"/>
    <x v="54"/>
    <x v="13"/>
  </r>
  <r>
    <n v="2025"/>
    <n v="3"/>
    <n v="201.1"/>
    <x v="67"/>
    <s v="Pensiones IMSS"/>
    <n v="201.1"/>
    <m/>
    <m/>
    <x v="74"/>
    <n v="6457965.6279800003"/>
    <n v="5658301.8183899987"/>
    <n v="29907313.212650001"/>
    <n v="26556965.893429998"/>
    <n v="6531492.909760002"/>
    <n v="5952423.7845400004"/>
    <n v="25466263.914829999"/>
    <n v="23286589.007000003"/>
    <n v="0"/>
    <n v="0"/>
    <n v="0"/>
    <n v="0"/>
    <n v="0"/>
    <n v="0"/>
    <n v="6531492.9097600002"/>
    <n v="5952423.7845399994"/>
    <n v="-1093804.92191"/>
    <n v="-3723460.4586399999"/>
    <n v="0"/>
    <n v="0"/>
    <n v="0"/>
    <n v="0"/>
    <n v="6457966.6945200004"/>
    <n v="5658519.8355"/>
    <s v="Pensiones IMSS"/>
    <s v="Pensiones"/>
    <s v="Pensiones IMSS"/>
    <x v="54"/>
    <x v="2"/>
    <n v="9786383.4407400005"/>
    <n v="8374951.07357"/>
    <n v="286204877.29896003"/>
    <n v="243390493.02682006"/>
    <n v="276418493.85822004"/>
    <n v="235015541.95325008"/>
    <n v="6457965.6279800003"/>
    <n v="5658301.8183899987"/>
    <n v="6531492.9097600011"/>
    <n v="5952423.7845400013"/>
    <n v="9786383.4407400005"/>
    <n v="8374951.07357"/>
    <n v="100"/>
    <n v="100"/>
    <n v="799663.80959000159"/>
    <n v="14.132576084771964"/>
    <n v="65.989296935739929"/>
    <n v="67.562207452729965"/>
    <n v="65.989296935739929"/>
    <n v="67.562207452729965"/>
    <n v="2.2564135485483798"/>
    <n v="2.3363001287795186"/>
    <n v="2.3247834161568877"/>
    <n v="2.407628776957893"/>
    <m/>
    <m/>
    <n v="100.00001651510803"/>
    <n v="0"/>
    <m/>
    <n v="0"/>
    <m/>
    <n v="799446.85902000032"/>
    <n v="14.128197519154927"/>
    <n v="9.7282913008310157"/>
    <n v="101.13855176716078"/>
    <n v="105.19806075374203"/>
    <n v="100.00000000000003"/>
    <n v="9.7282913008310157"/>
    <n v="-70.623968374045404"/>
    <n v="-597.13508130450896"/>
    <n v="-159.86268286340638"/>
    <m/>
    <n v="2024"/>
    <n v="1"/>
    <d v="2025-05-07T00:00:00"/>
    <x v="54"/>
    <x v="74"/>
  </r>
  <r>
    <n v="2025"/>
    <n v="3"/>
    <n v="150.1"/>
    <x v="70"/>
    <s v="Responsabilidad Civil y Riesgos Profesionales"/>
    <n v="150.1"/>
    <m/>
    <m/>
    <x v="77"/>
    <n v="670646.85934999993"/>
    <n v="570182.30578000005"/>
    <n v="2564088.3046099995"/>
    <n v="2171295.2667099996"/>
    <n v="474205.11914999998"/>
    <n v="99561.823910000036"/>
    <n v="1121838.36335"/>
    <n v="727801.16807000013"/>
    <n v="0"/>
    <n v="0"/>
    <n v="0"/>
    <n v="0"/>
    <n v="0"/>
    <n v="111.29891000000001"/>
    <n v="85404.854439999996"/>
    <n v="81593.599399999992"/>
    <n v="350965.54817999993"/>
    <n v="316742.61346999998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80121341.363079995"/>
    <n v="69999184.072620004"/>
    <n v="286204877.29896003"/>
    <n v="243390493.02682006"/>
    <n v="276418493.85822004"/>
    <n v="235015541.95325008"/>
    <n v="6624791.841479999"/>
    <n v="5542040.221330001"/>
    <n v="1702809.9258199998"/>
    <n v="1117809.4766500001"/>
    <n v="670646.85934999993"/>
    <n v="570182.30578000005"/>
    <n v="10.123289537202657"/>
    <n v="10.288310495934391"/>
    <n v="100464.55356999987"/>
    <n v="17.619724875987863"/>
    <n v="100"/>
    <n v="100"/>
    <n v="0.83703898105110197"/>
    <n v="0.81455564566076888"/>
    <n v="0.23432404984820182"/>
    <n v="0.242620111986424"/>
    <n v="0.23426646566559592"/>
    <n v="0.24261472285667909"/>
    <m/>
    <m/>
    <m/>
    <n v="0"/>
    <m/>
    <n v="0"/>
    <m/>
    <n v="0"/>
    <m/>
    <n v="376.29211732668006"/>
    <n v="70.708616992496772"/>
    <n v="17.461401888611942"/>
    <n v="27.848388241080009"/>
    <n v="4.6710220752928411"/>
    <n v="10.804651238770347"/>
    <n v="24.334255850149244"/>
    <n v="25.760221684768052"/>
    <s v="Resto"/>
    <n v="2024"/>
    <n v="1"/>
    <d v="2025-05-07T00:00:00"/>
    <x v="22"/>
    <x v="77"/>
  </r>
  <r>
    <n v="2025"/>
    <n v="3"/>
    <n v="13"/>
    <x v="37"/>
    <s v="Responsabilidad Civil y Riesgos Profesionales"/>
    <n v="13"/>
    <s v="3fdba35f04dc8c462986c992bcf875546257113072a909c162f7e470e581e278"/>
    <s v="5ee0b1f3d4f170289262539d5c2c0d24e2fb46189fbbd99a0a6b6a68b9dfe06a"/>
    <x v="34"/>
    <n v="25991.396909999999"/>
    <n v="49067.893400000001"/>
    <n v="186747.33601999999"/>
    <n v="185078.60944999999"/>
    <n v="452.61563999999993"/>
    <n v="1014.60241"/>
    <n v="6352.3013299999975"/>
    <n v="5792.9704200000006"/>
    <n v="35327673.869999997"/>
    <n v="32941908.920000002"/>
    <n v="139.161"/>
    <n v="134.065"/>
    <n v="0"/>
    <n v="0"/>
    <n v="392.45613000000003"/>
    <n v="538.12881999999991"/>
    <n v="16476.669890000001"/>
    <n v="29604.18606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80253.94800999999"/>
    <n v="509825.93995999999"/>
    <n v="286204877.29896003"/>
    <n v="243390493.02682006"/>
    <n v="276418493.85822004"/>
    <n v="235015541.95325008"/>
    <n v="6624791.841479999"/>
    <n v="5542040.221330001"/>
    <n v="1702809.9258199998"/>
    <n v="1117809.4766500001"/>
    <n v="25991.396909999999"/>
    <n v="49067.893400000001"/>
    <n v="0.39233529946192902"/>
    <n v="0.88537598863229638"/>
    <n v="-23076.496490000001"/>
    <n v="-47.029727365471132"/>
    <n v="100"/>
    <n v="100"/>
    <n v="6.8352733866464606"/>
    <n v="9.6244403342540341"/>
    <n v="9.0813955217297904E-3"/>
    <n v="9.4029153213357163E-3"/>
    <n v="2.0160152021464962E-2"/>
    <n v="2.0878573813539837E-2"/>
    <m/>
    <m/>
    <m/>
    <n v="0"/>
    <m/>
    <n v="0"/>
    <m/>
    <n v="0"/>
    <m/>
    <n v="-55.389851675988041"/>
    <n v="1.7414055949638449"/>
    <n v="2.0677521281156119"/>
    <n v="2.6580514544630677E-2"/>
    <n v="-27.070226419019871"/>
    <n v="-44.343445698503345"/>
    <n v="2.381889863789703"/>
    <n v="1.8177457029534692"/>
    <s v="Resto"/>
    <n v="2024"/>
    <n v="1"/>
    <d v="2025-05-07T00:00:00"/>
    <x v="22"/>
    <x v="34"/>
  </r>
  <r>
    <n v="2025"/>
    <n v="3"/>
    <n v="23"/>
    <x v="9"/>
    <s v="Responsabilidad Civil y Riesgos Profesionales"/>
    <n v="17"/>
    <s v="4523540f1504cd17100c4835e85b7eefd49911580f8efff0599a8f283be6b9e3"/>
    <s v="5ee0b1f3d4f170289262539d5c2c0d24e2fb46189fbbd99a0a6b6a68b9dfe06a"/>
    <x v="0"/>
    <n v="197871.65"/>
    <n v="203451.25038999997"/>
    <n v="1023728.3672600001"/>
    <n v="902228.02047999995"/>
    <n v="31939.805960000005"/>
    <n v="-25462.543089999992"/>
    <n v="79919.866340000008"/>
    <n v="200540.80621000004"/>
    <n v="35327673.869999997"/>
    <n v="32941908.920000002"/>
    <n v="139.161"/>
    <n v="134.065"/>
    <n v="0"/>
    <n v="0"/>
    <n v="11113.957769999999"/>
    <n v="2310.63328"/>
    <n v="40545.87098"/>
    <n v="28403.10398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7196469.1106400006"/>
    <n v="7252607.47162"/>
    <n v="286204877.29896003"/>
    <n v="243390493.02682006"/>
    <n v="276418493.85822004"/>
    <n v="235015541.95325008"/>
    <n v="6624791.841479999"/>
    <n v="5542040.221330001"/>
    <n v="1702809.9258199998"/>
    <n v="1117809.4766500001"/>
    <n v="197871.65"/>
    <n v="203451.25038999997"/>
    <n v="2.9868357336310636"/>
    <n v="3.6710532992338138"/>
    <n v="-5579.6003899999778"/>
    <n v="-2.7424753494040055"/>
    <n v="100"/>
    <n v="100"/>
    <n v="2.7495657517301946"/>
    <n v="2.8052152441190294"/>
    <n v="6.91363654831465E-2"/>
    <n v="7.1584085145001863E-2"/>
    <n v="8.3590467261012102E-2"/>
    <n v="8.656927482288429E-2"/>
    <m/>
    <m/>
    <m/>
    <n v="0"/>
    <m/>
    <n v="0"/>
    <m/>
    <n v="0"/>
    <m/>
    <n v="-225.43839728461313"/>
    <n v="16.141678689190698"/>
    <n v="-12.515304300755247"/>
    <n v="1.8757117559447614"/>
    <n v="380.99185042465928"/>
    <n v="42.751549297394774"/>
    <n v="27.410825076324453"/>
    <n v="8.1351435449696936"/>
    <s v="Medianas"/>
    <n v="2024"/>
    <n v="1"/>
    <d v="2025-05-07T00:00:00"/>
    <x v="22"/>
    <x v="0"/>
  </r>
  <r>
    <n v="2025"/>
    <n v="3"/>
    <n v="1"/>
    <x v="16"/>
    <s v="Responsabilidad Civil y Riesgos Profesionales"/>
    <n v="30"/>
    <s v="624b60c58c9d8bfb6ff1886c2fd605d2adeb6ea4da576068201b6c6958ce93f4"/>
    <s v="5ee0b1f3d4f170289262539d5c2c0d24e2fb46189fbbd99a0a6b6a68b9dfe06a"/>
    <x v="28"/>
    <n v="166017.39053"/>
    <n v="154261.13586000001"/>
    <n v="430175.14049999998"/>
    <n v="470209.30607000005"/>
    <n v="21246.129679999995"/>
    <n v="50385.216710000008"/>
    <n v="188353.23700999998"/>
    <n v="99039.097779999996"/>
    <n v="35327673.869999997"/>
    <n v="32941908.920000002"/>
    <n v="139.161"/>
    <n v="134.065"/>
    <n v="0"/>
    <n v="0"/>
    <n v="15934.61981"/>
    <n v="36578.217710000004"/>
    <n v="45536.339820000001"/>
    <n v="25280.3352899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2498819.590630002"/>
    <n v="18341736.750830002"/>
    <n v="286204877.29896003"/>
    <n v="243390493.02682006"/>
    <n v="276418493.85822004"/>
    <n v="235015541.95325008"/>
    <n v="6624791.841479999"/>
    <n v="5542040.221330001"/>
    <n v="1702809.9258199998"/>
    <n v="1117809.4766500001"/>
    <n v="166017.39053"/>
    <n v="154261.13586000001"/>
    <n v="2.506001614881098"/>
    <n v="2.7834719651850488"/>
    <n v="11756.254669999995"/>
    <n v="7.6210087553545636"/>
    <n v="100"/>
    <n v="100"/>
    <n v="0.73789378087702273"/>
    <n v="0.84103887192154458"/>
    <n v="5.8006485457822506E-2"/>
    <n v="6.0060160307201904E-2"/>
    <n v="6.3380099173800275E-2"/>
    <n v="6.5638695457292798E-2"/>
    <m/>
    <m/>
    <m/>
    <n v="0"/>
    <m/>
    <n v="0"/>
    <m/>
    <n v="0"/>
    <m/>
    <n v="-57.832612287279787"/>
    <n v="12.797532603164688"/>
    <n v="32.662288157742601"/>
    <n v="1.2477099973309571"/>
    <n v="-56.436861040269648"/>
    <n v="80.125537488470556"/>
    <n v="34.993194167532458"/>
    <n v="144.69039785429209"/>
    <s v="Medianas"/>
    <n v="2024"/>
    <n v="1"/>
    <d v="2025-05-07T00:00:00"/>
    <x v="22"/>
    <x v="28"/>
  </r>
  <r>
    <n v="2025"/>
    <n v="3"/>
    <n v="105"/>
    <x v="18"/>
    <s v="Responsabilidad Civil y Riesgos Profesionales"/>
    <n v="226"/>
    <s v="8f1f64db81c40ea10e1e9080c9ae60a7acb8925968c431ee16784dea9841c66f"/>
    <s v="5ee0b1f3d4f170289262539d5c2c0d24e2fb46189fbbd99a0a6b6a68b9dfe06a"/>
    <x v="39"/>
    <n v="67.81335"/>
    <n v="0"/>
    <n v="2283.0794500000002"/>
    <n v="2670.6846599999999"/>
    <n v="891.31440000000009"/>
    <n v="0"/>
    <n v="3250.9783599999996"/>
    <n v="771.62324000000001"/>
    <n v="35327673.869999997"/>
    <n v="32941908.920000002"/>
    <n v="139.161"/>
    <n v="134.065"/>
    <n v="0"/>
    <n v="0"/>
    <n v="769.67118000000005"/>
    <n v="0"/>
    <n v="528.97320999999999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593688.09351000004"/>
    <n v="0"/>
    <n v="286204877.29896003"/>
    <n v="243390493.02682006"/>
    <n v="276418493.85822004"/>
    <n v="235015541.95325008"/>
    <n v="6624791.841479999"/>
    <n v="5542040.221330001"/>
    <n v="1702809.9258199998"/>
    <n v="1117809.4766500001"/>
    <n v="67.81335"/>
    <n v="0"/>
    <n v="1.0236298984580667E-3"/>
    <m/>
    <m/>
    <m/>
    <n v="100"/>
    <m/>
    <n v="1.142238672820171E-2"/>
    <m/>
    <n v="2.3693988250649007E-5"/>
    <n v="2.4532855618113115E-5"/>
    <m/>
    <m/>
    <m/>
    <m/>
    <m/>
    <n v="0"/>
    <m/>
    <n v="0"/>
    <m/>
    <n v="0"/>
    <m/>
    <m/>
    <n v="1314.3642070477276"/>
    <m/>
    <n v="5.2343739984413204E-2"/>
    <m/>
    <m/>
    <n v="145.50286582566252"/>
    <m/>
    <s v="Resto"/>
    <n v="2024"/>
    <n v="1"/>
    <d v="2025-05-07T00:00:00"/>
    <x v="22"/>
    <x v="39"/>
  </r>
  <r>
    <n v="2025"/>
    <n v="3"/>
    <n v="18"/>
    <x v="77"/>
    <s v="Responsabilidad Civil y Riesgos Profesionales"/>
    <n v="5"/>
    <s v="ef2d127de37b942baad06145e54b0c619a1f22327b2ebbcfbec78f5564afe39d"/>
    <s v="5ee0b1f3d4f170289262539d5c2c0d24e2fb46189fbbd99a0a6b6a68b9dfe06a"/>
    <x v="2"/>
    <n v="9503.7320500000005"/>
    <n v="8820.8897100000013"/>
    <n v="47278.918099999995"/>
    <n v="45347.396229999998"/>
    <n v="-19536.098069999993"/>
    <n v="-802.64419999999996"/>
    <n v="3502.6051700000044"/>
    <n v="23855.898290000001"/>
    <n v="35327673.869999997"/>
    <n v="32941908.920000002"/>
    <n v="139.161"/>
    <n v="134.065"/>
    <n v="0"/>
    <n v="0"/>
    <n v="-19637.758289999998"/>
    <n v="-802.64419999999996"/>
    <n v="5144.6813200000006"/>
    <n v="8337.7845300000008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5268679.1510399999"/>
    <n v="4323802.96117"/>
    <n v="286204877.29896003"/>
    <n v="243390493.02682006"/>
    <n v="276418493.85822004"/>
    <n v="235015541.95325008"/>
    <n v="6624791.841479999"/>
    <n v="5542040.221330001"/>
    <n v="1702809.9258199998"/>
    <n v="1117809.4766500001"/>
    <n v="9503.7320500000005"/>
    <n v="8820.8897100000013"/>
    <n v="0.14345706668840535"/>
    <n v="0.15916322072240624"/>
    <n v="682.84233999999924"/>
    <n v="7.7411957574515355"/>
    <n v="100"/>
    <n v="100"/>
    <n v="0.18038168158567847"/>
    <n v="0.20400767077538409"/>
    <n v="3.3206045053078251E-3"/>
    <n v="3.4381679450415622E-3"/>
    <n v="3.6241718401991961E-3"/>
    <n v="3.7533218597749917E-3"/>
    <m/>
    <m/>
    <m/>
    <n v="0"/>
    <m/>
    <n v="0"/>
    <m/>
    <n v="0"/>
    <m/>
    <n v="2333.9673880406776"/>
    <n v="-205.56238293776383"/>
    <n v="-9.0993564865691976"/>
    <n v="-1.1472858933795709"/>
    <n v="2346.6330523537076"/>
    <n v="-38.296782538706353"/>
    <n v="-381.70990715514324"/>
    <n v="-9.6265884194059392"/>
    <s v="Resto"/>
    <n v="2024"/>
    <n v="1"/>
    <d v="2025-05-07T00:00:00"/>
    <x v="22"/>
    <x v="2"/>
  </r>
  <r>
    <n v="2025"/>
    <n v="3"/>
    <n v="92"/>
    <x v="27"/>
    <s v="Responsabilidad Civil y Riesgos Profesionales"/>
    <n v="219"/>
    <s v="314f04b30f62e0056bd059354a5536fb2e302107eed143b5fa2aa0bbba07f608"/>
    <s v="5ee0b1f3d4f170289262539d5c2c0d24e2fb46189fbbd99a0a6b6a68b9dfe06a"/>
    <x v="13"/>
    <n v="1095911.1261800001"/>
    <n v="1173294.1382500001"/>
    <n v="3880532.1227100003"/>
    <n v="3746627.0780800004"/>
    <n v="742738.8520999999"/>
    <n v="651770.25660000008"/>
    <n v="4060421.3328800001"/>
    <n v="2081928.8218499999"/>
    <n v="35327673.869999997"/>
    <n v="32941908.920000002"/>
    <n v="139.161"/>
    <n v="134.065"/>
    <n v="0"/>
    <n v="0"/>
    <n v="345723.74963999999"/>
    <n v="199711.68303000001"/>
    <n v="504491.54542000004"/>
    <n v="516190.213129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291398.6175000002"/>
    <n v="4430492.0824799994"/>
    <n v="286204877.29896003"/>
    <n v="243390493.02682006"/>
    <n v="276418493.85822004"/>
    <n v="235015541.95325008"/>
    <n v="6624791.841479999"/>
    <n v="5542040.221330001"/>
    <n v="1702809.9258199998"/>
    <n v="1117809.4766500001"/>
    <n v="1095911.1261800001"/>
    <n v="1173294.1382500001"/>
    <n v="16.542574505030338"/>
    <n v="21.170797962350914"/>
    <n v="-77383.012069999939"/>
    <n v="-6.5953633916060239"/>
    <n v="100"/>
    <n v="100"/>
    <n v="33.296213966705906"/>
    <n v="26.482253357131391"/>
    <n v="0.38291140826200809"/>
    <n v="0.39646809114809534"/>
    <n v="0.48206243541349442"/>
    <n v="0.49924108358901426"/>
    <m/>
    <m/>
    <m/>
    <n v="0"/>
    <m/>
    <n v="0"/>
    <m/>
    <n v="0"/>
    <m/>
    <n v="13.957156617508627"/>
    <n v="67.773639153473411"/>
    <n v="55.550457072267747"/>
    <n v="43.618423926107255"/>
    <n v="73.111429634322661"/>
    <n v="-2.266348220564518"/>
    <n v="68.529146380872959"/>
    <n v="38.689552407244811"/>
    <s v="Grandes"/>
    <n v="2024"/>
    <n v="1"/>
    <d v="2025-05-07T00:00:00"/>
    <x v="22"/>
    <x v="13"/>
  </r>
  <r>
    <n v="2025"/>
    <n v="3"/>
    <n v="103"/>
    <x v="61"/>
    <s v="Responsabilidad Civil y Riesgos Profesionales"/>
    <n v="205"/>
    <s v="f8809aff4d69bece79dabe35be0c708b890d7eafb841f121330667b77d2e2590"/>
    <s v="5ee0b1f3d4f170289262539d5c2c0d24e2fb46189fbbd99a0a6b6a68b9dfe06a"/>
    <x v="14"/>
    <n v="158241.12516999998"/>
    <n v="33058.420190000004"/>
    <n v="321984.17079999996"/>
    <n v="152679.17371"/>
    <n v="18691.505129999998"/>
    <n v="8472.9318700000003"/>
    <n v="13094.420940000007"/>
    <n v="135067.25719999999"/>
    <n v="35327673.869999997"/>
    <n v="32941908.920000002"/>
    <n v="139.161"/>
    <n v="134.065"/>
    <n v="0"/>
    <n v="0"/>
    <n v="-376.99296000000004"/>
    <n v="58.960329999999999"/>
    <n v="-405.44243"/>
    <n v="529.22735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404442.7234499999"/>
    <n v="1311840.66753"/>
    <n v="286204877.29896003"/>
    <n v="243390493.02682006"/>
    <n v="276418493.85822004"/>
    <n v="235015541.95325008"/>
    <n v="6624791.841479999"/>
    <n v="5542040.221330001"/>
    <n v="1702809.9258199998"/>
    <n v="1117809.4766500001"/>
    <n v="158241.12516999998"/>
    <n v="33058.420190000004"/>
    <n v="2.3886203364036329"/>
    <n v="0.59650271145211053"/>
    <n v="125182.70497999998"/>
    <n v="378.67116535068749"/>
    <n v="100"/>
    <n v="100"/>
    <n v="11.267182529258452"/>
    <n v="2.5200026960777238"/>
    <n v="5.5289457909798861E-2"/>
    <n v="5.7246938495788442E-2"/>
    <n v="1.3582461573943719E-2"/>
    <n v="1.4066482546322862E-2"/>
    <m/>
    <m/>
    <m/>
    <n v="0"/>
    <m/>
    <n v="0"/>
    <m/>
    <n v="0"/>
    <m/>
    <n v="120.60256611033032"/>
    <n v="11.812040081185932"/>
    <n v="25.630177792231635"/>
    <n v="1.0976859393745297"/>
    <n v="-739.40103456001691"/>
    <n v="-176.61025644271785"/>
    <n v="92.983104900984344"/>
    <n v="11.140832007264931"/>
    <s v="Medianas"/>
    <n v="2024"/>
    <n v="1"/>
    <d v="2025-05-07T00:00:00"/>
    <x v="22"/>
    <x v="14"/>
  </r>
  <r>
    <n v="2025"/>
    <n v="3"/>
    <n v="9"/>
    <x v="29"/>
    <s v="Responsabilidad Civil y Riesgos Profesionales"/>
    <n v="9"/>
    <s v="19581e27de7ced00ff1ce50b2047e7a567c76b1cbaebabe5ef03f7c3017bb5b7"/>
    <s v="5ee0b1f3d4f170289262539d5c2c0d24e2fb46189fbbd99a0a6b6a68b9dfe06a"/>
    <x v="26"/>
    <n v="33119.830170000001"/>
    <n v="28895.45494"/>
    <n v="277849.16129999998"/>
    <n v="159998.95276999997"/>
    <n v="14477.843639999997"/>
    <n v="692.10643999999991"/>
    <n v="19013.143279999989"/>
    <n v="231.40190999999925"/>
    <n v="35327673.869999997"/>
    <n v="32941908.920000002"/>
    <n v="139.161"/>
    <n v="134.065"/>
    <n v="0"/>
    <n v="0"/>
    <n v="-632.78377999999998"/>
    <n v="2074.7055"/>
    <n v="41178.662630000006"/>
    <n v="16871.356760000002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975839.53787999996"/>
    <n v="808178.50085000007"/>
    <n v="286204877.29896003"/>
    <n v="243390493.02682006"/>
    <n v="276418493.85822004"/>
    <n v="235015541.95325008"/>
    <n v="6624791.841479999"/>
    <n v="5542040.221330001"/>
    <n v="1702809.9258199998"/>
    <n v="1117809.4766500001"/>
    <n v="33119.830170000001"/>
    <n v="28895.45494"/>
    <n v="0.49993767294884434"/>
    <n v="0.52138659746257765"/>
    <n v="4224.3752300000015"/>
    <n v="14.619514518015752"/>
    <n v="100"/>
    <n v="100"/>
    <n v="3.393983220023288"/>
    <n v="3.5753803039315279"/>
    <n v="1.1572070498087332E-2"/>
    <n v="1.1981770722977656E-2"/>
    <n v="1.1872055716167972E-2"/>
    <n v="1.229512512229849E-2"/>
    <m/>
    <m/>
    <m/>
    <n v="0"/>
    <m/>
    <n v="0"/>
    <m/>
    <n v="0"/>
    <m/>
    <n v="1991.8521781129502"/>
    <n v="43.713520165070328"/>
    <n v="2.3952086632209983"/>
    <n v="0.85023251394474286"/>
    <n v="-130.49993264104231"/>
    <n v="144.0743990882213"/>
    <n v="-1.5366788030143461"/>
    <n v="12.297206025059479"/>
    <s v="Resto"/>
    <n v="2024"/>
    <n v="1"/>
    <d v="2025-05-07T00:00:00"/>
    <x v="22"/>
    <x v="26"/>
  </r>
  <r>
    <n v="2025"/>
    <n v="3"/>
    <n v="107"/>
    <x v="51"/>
    <s v="Responsabilidad Civil y Riesgos Profesionales"/>
    <n v="70"/>
    <s v="ff5a1ae012afa5d4c889c50ad427aaf545d31a4fac04ffc1c4d03d403ba4250a"/>
    <s v="5ee0b1f3d4f170289262539d5c2c0d24e2fb46189fbbd99a0a6b6a68b9dfe06a"/>
    <x v="6"/>
    <n v="26026.926230000001"/>
    <n v="15628.72517"/>
    <n v="60765.057530000005"/>
    <n v="48878.118970000003"/>
    <n v="1663.81963"/>
    <n v="2928.8509500000009"/>
    <n v="-2834.2298100000016"/>
    <n v="14443.877250000005"/>
    <n v="35327673.869999997"/>
    <n v="32941908.920000002"/>
    <n v="139.161"/>
    <n v="134.065"/>
    <n v="0"/>
    <n v="0"/>
    <n v="218.50711999999999"/>
    <n v="984.72793000000001"/>
    <n v="15883.557699999999"/>
    <n v="7346.7013099999995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46104.38500999997"/>
    <n v="551156.13301999995"/>
    <n v="286204877.29896003"/>
    <n v="243390493.02682006"/>
    <n v="276418493.85822004"/>
    <n v="235015541.95325008"/>
    <n v="6624791.841479999"/>
    <n v="5542040.221330001"/>
    <n v="1702809.9258199998"/>
    <n v="1117809.4766500001"/>
    <n v="26026.926230000001"/>
    <n v="15628.72517"/>
    <n v="0.39287160793546544"/>
    <n v="0.28200309896432607"/>
    <n v="10398.201060000001"/>
    <n v="66.53262468240078"/>
    <n v="100"/>
    <n v="100"/>
    <n v="7.5199643105498382"/>
    <n v="2.8356257390014159"/>
    <n v="9.0938094681081005E-3"/>
    <n v="9.4157687739047143E-3"/>
    <n v="6.421255397300098E-3"/>
    <n v="6.6500815393344959E-3"/>
    <m/>
    <m/>
    <m/>
    <n v="0"/>
    <m/>
    <n v="0"/>
    <m/>
    <n v="0"/>
    <m/>
    <n v="-43.192068889678417"/>
    <n v="6.3926858488659883"/>
    <n v="18.740178217619789"/>
    <n v="9.7710237929155619E-2"/>
    <n v="-77.810406982160046"/>
    <n v="116.19985664014969"/>
    <n v="1.3756812178168372"/>
    <n v="13.403674498916033"/>
    <s v="Resto"/>
    <n v="2024"/>
    <n v="1"/>
    <d v="2025-05-07T00:00:00"/>
    <x v="22"/>
    <x v="6"/>
  </r>
  <r>
    <n v="2025"/>
    <n v="3"/>
    <n v="81"/>
    <x v="24"/>
    <s v="Responsabilidad Civil y Riesgos Profesionales"/>
    <n v="53"/>
    <s v="2858dcd1057d3eae7f7d5f782167e24b61153c01551450a628cee722509f6529"/>
    <s v="5ee0b1f3d4f170289262539d5c2c0d24e2fb46189fbbd99a0a6b6a68b9dfe06a"/>
    <x v="31"/>
    <n v="23650.422609999998"/>
    <n v="22160.793320000001"/>
    <n v="99790.321790000002"/>
    <n v="85356.730629999991"/>
    <n v="284353.85485999996"/>
    <n v="3047.0767900000005"/>
    <n v="274953.67784999992"/>
    <n v="12627.554790000002"/>
    <n v="35327673.869999997"/>
    <n v="32941908.920000002"/>
    <n v="139.161"/>
    <n v="134.065"/>
    <n v="0"/>
    <n v="0"/>
    <n v="17403.299780000001"/>
    <n v="3047.0767900000001"/>
    <n v="20942.649289999998"/>
    <n v="19191.184550000002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477689.46314999997"/>
    <n v="425847.00738999998"/>
    <n v="286204877.29896003"/>
    <n v="243390493.02682006"/>
    <n v="276418493.85822004"/>
    <n v="235015541.95325008"/>
    <n v="6624791.841479999"/>
    <n v="5542040.221330001"/>
    <n v="1702809.9258199998"/>
    <n v="1117809.4766500001"/>
    <n v="23650.422609999998"/>
    <n v="22160.793320000001"/>
    <n v="0.3569987280493393"/>
    <n v="0.39986706041411169"/>
    <n v="1489.6292899999971"/>
    <n v="6.7219131936744114"/>
    <n v="100"/>
    <n v="100"/>
    <n v="4.9510036193897573"/>
    <n v="5.2039330875712047"/>
    <n v="8.2634589714889999E-3"/>
    <n v="8.5560203588008546E-3"/>
    <n v="9.1050365379546777E-3"/>
    <n v="9.4295011878015658E-3"/>
    <m/>
    <m/>
    <m/>
    <n v="0"/>
    <m/>
    <n v="0"/>
    <m/>
    <n v="0"/>
    <m/>
    <n v="9232.0212931030164"/>
    <n v="1202.3203963373066"/>
    <n v="13.749854285451187"/>
    <n v="16.699095450895225"/>
    <n v="471.14739730599308"/>
    <n v="9.1264024658654908"/>
    <n v="83.099800502842697"/>
    <n v="15.877481570047221"/>
    <s v="Resto"/>
    <n v="2024"/>
    <n v="1"/>
    <d v="2025-05-07T00:00:00"/>
    <x v="22"/>
    <x v="31"/>
  </r>
  <r>
    <n v="2025"/>
    <n v="3"/>
    <n v="22"/>
    <x v="35"/>
    <s v="Responsabilidad Civil y Riesgos Profesionales"/>
    <n v="16"/>
    <s v="b17ef6d19c7a5b1ee83b907c595526dcb1eb06db8227d650d5dda0a9f4ce8cd9"/>
    <s v="5ee0b1f3d4f170289262539d5c2c0d24e2fb46189fbbd99a0a6b6a68b9dfe06a"/>
    <x v="25"/>
    <n v="726018.65625"/>
    <n v="518876.02387000003"/>
    <n v="2316538.1794399996"/>
    <n v="1934305.0913299997"/>
    <n v="254881.28704000002"/>
    <n v="130189.19533999998"/>
    <n v="930701.67999000009"/>
    <n v="819043.64391999983"/>
    <n v="35327673.869999997"/>
    <n v="32941908.920000002"/>
    <n v="139.161"/>
    <n v="134.065"/>
    <n v="0"/>
    <n v="0"/>
    <n v="86848.209459999998"/>
    <n v="70122.185079999996"/>
    <n v="112972.28498000001"/>
    <n v="91920.40441000000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9409393.7623899989"/>
    <n v="7962644.3306700001"/>
    <n v="286204877.29896003"/>
    <n v="243390493.02682006"/>
    <n v="276418493.85822004"/>
    <n v="235015541.95325008"/>
    <n v="6624791.841479999"/>
    <n v="5542040.221330001"/>
    <n v="1702809.9258199998"/>
    <n v="1117809.4766500001"/>
    <n v="726018.65625"/>
    <n v="518876.02387000003"/>
    <n v="10.95911650693926"/>
    <n v="9.3625452567624645"/>
    <n v="207142.63237999997"/>
    <n v="39.921411445269975"/>
    <n v="100"/>
    <n v="100"/>
    <n v="7.7158919541867519"/>
    <n v="6.5163782573011186"/>
    <n v="0.25367095875575352"/>
    <n v="0.26265198327228712"/>
    <n v="0.21318664398811307"/>
    <n v="0.22078370628492999"/>
    <m/>
    <m/>
    <m/>
    <n v="0"/>
    <m/>
    <n v="0"/>
    <m/>
    <n v="0"/>
    <m/>
    <n v="95.777603797577981"/>
    <n v="35.106713146532869"/>
    <n v="25.09061690093003"/>
    <n v="14.968275858343977"/>
    <n v="23.852685652789994"/>
    <n v="22.902293245034699"/>
    <n v="76.875677495037948"/>
    <n v="76.285766506453072"/>
    <s v="Grandes"/>
    <n v="2024"/>
    <n v="1"/>
    <d v="2025-05-07T00:00:00"/>
    <x v="22"/>
    <x v="25"/>
  </r>
  <r>
    <n v="2025"/>
    <n v="3"/>
    <n v="48"/>
    <x v="4"/>
    <s v="Responsabilidad Civil y Riesgos Profesionales"/>
    <n v="36"/>
    <s v="76a50887d8f1c2e9301755428990ad81479ee21c25b43215cf524541e0503269"/>
    <s v="5ee0b1f3d4f170289262539d5c2c0d24e2fb46189fbbd99a0a6b6a68b9dfe06a"/>
    <x v="24"/>
    <n v="323776.96694000001"/>
    <n v="337003.60001999995"/>
    <n v="1125380.4982099999"/>
    <n v="1106629.62726"/>
    <n v="121845.64861000002"/>
    <n v="38056.83928"/>
    <n v="313935.78583999991"/>
    <n v="80643.663230000064"/>
    <n v="35327673.869999997"/>
    <n v="32941908.920000002"/>
    <n v="139.161"/>
    <n v="134.065"/>
    <n v="0"/>
    <n v="0"/>
    <n v="15107.42409"/>
    <n v="14419.12998"/>
    <n v="194509.42333000002"/>
    <n v="74510.66754000000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8106734.740540002"/>
    <n v="16982442.389800001"/>
    <n v="286204877.29896003"/>
    <n v="243390493.02682006"/>
    <n v="276418493.85822004"/>
    <n v="235015541.95325008"/>
    <n v="6624791.841479999"/>
    <n v="5542040.221330001"/>
    <n v="1702809.9258199998"/>
    <n v="1117809.4766500001"/>
    <n v="323776.96694000001"/>
    <n v="337003.60001999995"/>
    <n v="4.8873530623668202"/>
    <n v="6.0808580696140178"/>
    <n v="-13226.633079999941"/>
    <n v="-3.9247750110725788"/>
    <n v="100"/>
    <n v="100"/>
    <n v="1.7881576749179457"/>
    <n v="1.9844236316821613"/>
    <n v="0.11312769020417268"/>
    <n v="0.11713288876614421"/>
    <n v="0.13846210500213102"/>
    <n v="0.14339630358873781"/>
    <m/>
    <m/>
    <m/>
    <n v="0"/>
    <m/>
    <n v="0"/>
    <m/>
    <n v="0"/>
    <m/>
    <n v="220.16754653094256"/>
    <n v="37.632586950689287"/>
    <n v="11.292710011923155"/>
    <n v="7.1555636810916754"/>
    <n v="4.7734787809992518"/>
    <n v="161.04909505149766"/>
    <n v="7.7669368565085435"/>
    <n v="19.351765936413457"/>
    <s v="Medianas"/>
    <n v="2024"/>
    <n v="1"/>
    <d v="2025-05-07T00:00:00"/>
    <x v="22"/>
    <x v="24"/>
  </r>
  <r>
    <n v="2025"/>
    <n v="3"/>
    <n v="79"/>
    <x v="11"/>
    <s v="Responsabilidad Civil y Riesgos Profesionales"/>
    <n v="51"/>
    <s v="031b4af5197ec30a926f48cf40e11a7dbc470048a21e4003b7a3c07c5dab1baa"/>
    <s v="5ee0b1f3d4f170289262539d5c2c0d24e2fb46189fbbd99a0a6b6a68b9dfe06a"/>
    <x v="17"/>
    <n v="87160.590920000002"/>
    <n v="72078.08382"/>
    <n v="243346.25543999998"/>
    <n v="194119.12094000002"/>
    <n v="10349.14668"/>
    <n v="6407.7947599999998"/>
    <n v="30521.983380000001"/>
    <n v="24789.974009999998"/>
    <n v="35327673.869999997"/>
    <n v="32941908.920000002"/>
    <n v="139.161"/>
    <n v="134.065"/>
    <n v="0"/>
    <n v="0"/>
    <n v="9659.5427200000013"/>
    <n v="5816.8567400000002"/>
    <n v="52765.80096"/>
    <n v="42862.12299000000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5064503.866439998"/>
    <n v="22979281.170580003"/>
    <n v="286204877.29896003"/>
    <n v="243390493.02682006"/>
    <n v="276418493.85822004"/>
    <n v="235015541.95325008"/>
    <n v="6624791.841479999"/>
    <n v="5542040.221330001"/>
    <n v="1702809.9258199998"/>
    <n v="1117809.4766500001"/>
    <n v="87160.590920000002"/>
    <n v="72078.08382"/>
    <n v="1.3156728997016764"/>
    <n v="1.3005694823828329"/>
    <n v="15082.507100000003"/>
    <n v="20.925233164723721"/>
    <n v="100"/>
    <n v="100"/>
    <n v="0.34774512746970138"/>
    <n v="0.31366552889513527"/>
    <n v="3.0453915301015284E-2"/>
    <n v="3.1532112668520004E-2"/>
    <n v="2.9614173883142369E-2"/>
    <n v="3.0669496672836201E-2"/>
    <m/>
    <m/>
    <m/>
    <n v="0"/>
    <m/>
    <n v="0"/>
    <m/>
    <n v="0"/>
    <m/>
    <n v="61.508710369493791"/>
    <n v="11.873653644109552"/>
    <n v="8.8900736817617574"/>
    <n v="0.60776875463750291"/>
    <n v="66.06121057745014"/>
    <n v="23.105896953145756"/>
    <n v="18.306445736174041"/>
    <n v="13.571088724086552"/>
    <s v="Resto"/>
    <n v="2024"/>
    <n v="1"/>
    <d v="2025-05-07T00:00:00"/>
    <x v="22"/>
    <x v="17"/>
  </r>
  <r>
    <n v="2025"/>
    <n v="3"/>
    <n v="39"/>
    <x v="20"/>
    <s v="Responsabilidad Civil y Riesgos Profesionales"/>
    <n v="27"/>
    <s v="670671cd97404156226e507973f2ab8330d3022ca96e0c93bdbdb320c41adcaf"/>
    <s v="5ee0b1f3d4f170289262539d5c2c0d24e2fb46189fbbd99a0a6b6a68b9dfe06a"/>
    <x v="19"/>
    <n v="634298.42174999998"/>
    <n v="538409.96871000004"/>
    <n v="1925819.7094000001"/>
    <n v="1750615.2401300003"/>
    <n v="-127074.95208999996"/>
    <n v="-41665.807479999996"/>
    <n v="322808.51133000007"/>
    <n v="385166.32767999993"/>
    <n v="35327673.869999997"/>
    <n v="32941908.920000002"/>
    <n v="139.161"/>
    <n v="134.065"/>
    <n v="36.205609999999979"/>
    <n v="-203.60332"/>
    <n v="-160637.62872000001"/>
    <n v="22321.378690000001"/>
    <n v="263573.99816000002"/>
    <n v="194097.342869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9815016.0217700005"/>
    <n v="7956382.9574300004"/>
    <n v="286204877.29896003"/>
    <n v="243390493.02682006"/>
    <n v="276418493.85822004"/>
    <n v="235015541.95325008"/>
    <n v="6624791.841479999"/>
    <n v="5542040.221330001"/>
    <n v="1702809.9258199998"/>
    <n v="1117809.4766500001"/>
    <n v="634298.42174999998"/>
    <n v="538409.96871000004"/>
    <n v="9.5746166359288321"/>
    <n v="9.7150137351545656"/>
    <n v="95888.453039999935"/>
    <n v="17.809561228916927"/>
    <n v="100"/>
    <n v="100"/>
    <n v="6.4625306809801124"/>
    <n v="6.7670192798752913"/>
    <n v="0.22162390373502722"/>
    <n v="0.22947032700183329"/>
    <n v="0.22121240727782687"/>
    <n v="0.22909547353132162"/>
    <m/>
    <m/>
    <m/>
    <n v="0"/>
    <m/>
    <n v="0"/>
    <m/>
    <n v="0"/>
    <m/>
    <n v="204.98617397730072"/>
    <n v="-20.033937927735348"/>
    <n v="-7.738676826476472"/>
    <n v="-7.4626621658201904"/>
    <n v="-819.65818487710976"/>
    <n v="35.794748275628471"/>
    <n v="-60.94593163263643"/>
    <n v="11.500094931722032"/>
    <s v="Grandes"/>
    <n v="2024"/>
    <n v="1"/>
    <d v="2025-05-07T00:00:00"/>
    <x v="22"/>
    <x v="19"/>
  </r>
  <r>
    <n v="2025"/>
    <n v="3"/>
    <n v="94"/>
    <x v="5"/>
    <s v="Responsabilidad Civil y Riesgos Profesionales"/>
    <n v="7"/>
    <s v="7902699be42c8a8e46fbbb4501726517e86b22c56a189f7625a6da49081b2451"/>
    <s v="5ee0b1f3d4f170289262539d5c2c0d24e2fb46189fbbd99a0a6b6a68b9dfe06a"/>
    <x v="16"/>
    <n v="193933.06408000001"/>
    <n v="250781.01069"/>
    <n v="832519.97242000001"/>
    <n v="1016122.9802100001"/>
    <n v="60172.656730000002"/>
    <n v="76964.136629999994"/>
    <n v="190102.26444999999"/>
    <n v="404338.62981000007"/>
    <n v="35327673.869999997"/>
    <n v="32941908.920000002"/>
    <n v="139.161"/>
    <n v="134.065"/>
    <n v="0"/>
    <n v="0"/>
    <n v="11799.442349999999"/>
    <n v="30985.377210000002"/>
    <n v="45402.11146"/>
    <n v="61079.7046699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139089.51168"/>
    <n v="2040660.5806099998"/>
    <n v="286204877.29896003"/>
    <n v="243390493.02682006"/>
    <n v="276418493.85822004"/>
    <n v="235015541.95325008"/>
    <n v="6624791.841479999"/>
    <n v="5542040.221330001"/>
    <n v="1702809.9258199998"/>
    <n v="1117809.4766500001"/>
    <n v="193933.06408000001"/>
    <n v="250781.01069"/>
    <n v="2.9273835121236766"/>
    <n v="4.5250665941543193"/>
    <n v="-56847.946609999985"/>
    <n v="-22.66836171271034"/>
    <n v="100"/>
    <n v="100"/>
    <n v="9.0661500148111465"/>
    <n v="12.28920738082939"/>
    <n v="6.7760223344280751E-2"/>
    <n v="7.0159221755788787E-2"/>
    <n v="0.10303648576050403"/>
    <n v="0.10670826644302786"/>
    <m/>
    <m/>
    <m/>
    <n v="0"/>
    <m/>
    <n v="0"/>
    <m/>
    <n v="0"/>
    <m/>
    <n v="-21.817278326298805"/>
    <n v="31.027538813689848"/>
    <n v="30.689778471759293"/>
    <n v="3.5337271540171136"/>
    <n v="-61.919319974610701"/>
    <n v="-25.667434534437472"/>
    <n v="25.988752440281331"/>
    <n v="50.729415568407013"/>
    <s v="Medianas"/>
    <n v="2024"/>
    <n v="1"/>
    <d v="2025-05-07T00:00:00"/>
    <x v="22"/>
    <x v="16"/>
  </r>
  <r>
    <n v="2025"/>
    <n v="3"/>
    <n v="12"/>
    <x v="0"/>
    <s v="Responsabilidad Civil y Riesgos Profesionales"/>
    <n v="12"/>
    <s v="6b51d431df5d7f141cbececcf79edf3dd861c3b4069f0b11661a3eefacbba918"/>
    <s v="5ee0b1f3d4f170289262539d5c2c0d24e2fb46189fbbd99a0a6b6a68b9dfe06a"/>
    <x v="1"/>
    <n v="857098.27097000007"/>
    <n v="710298.34663000004"/>
    <n v="1692462.8443300002"/>
    <n v="1349681.6891000001"/>
    <n v="-150025.55346000002"/>
    <n v="51246.247470000009"/>
    <n v="161985.62951999999"/>
    <n v="233007.13775999995"/>
    <n v="35327673.869999997"/>
    <n v="32941908.920000002"/>
    <n v="139.161"/>
    <n v="134.065"/>
    <n v="0"/>
    <n v="0"/>
    <n v="-183179.95227000001"/>
    <n v="29281.927670000001"/>
    <n v="-19505.176769999998"/>
    <n v="6524.5766599999997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698569.0604299996"/>
    <n v="1911910.06005"/>
    <n v="286204877.29896003"/>
    <n v="243390493.02682006"/>
    <n v="276418493.85822004"/>
    <n v="235015541.95325008"/>
    <n v="6624791.841479999"/>
    <n v="5542040.221330001"/>
    <n v="1702809.9258199998"/>
    <n v="1117809.4766500001"/>
    <n v="857098.27097000007"/>
    <n v="710298.34663000004"/>
    <n v="12.937738897748094"/>
    <n v="12.816549831165602"/>
    <n v="146799.92434000003"/>
    <n v="20.667361121772299"/>
    <n v="100"/>
    <n v="100"/>
    <n v="31.761213138396649"/>
    <n v="37.151242700790249"/>
    <n v="0.29947018340805698"/>
    <n v="0.3100726941264722"/>
    <n v="0.29183487727753182"/>
    <n v="0.30223462700662346"/>
    <m/>
    <m/>
    <m/>
    <n v="0"/>
    <m/>
    <n v="0"/>
    <m/>
    <n v="0"/>
    <m/>
    <n v="-392.75422273177418"/>
    <n v="-17.503891740466617"/>
    <n v="7.2147496489520302"/>
    <n v="-8.8104697526797775"/>
    <n v="-725.5734060079385"/>
    <n v="-398.94930792337414"/>
    <n v="939.13505337588413"/>
    <n v="448.79429265530308"/>
    <s v="Grandes"/>
    <n v="2024"/>
    <n v="1"/>
    <d v="2025-05-07T00:00:00"/>
    <x v="22"/>
    <x v="1"/>
  </r>
  <r>
    <n v="2025"/>
    <n v="3"/>
    <n v="93"/>
    <x v="65"/>
    <s v="Responsabilidad Civil y Riesgos Profesionales"/>
    <n v="220"/>
    <s v="36790ecd55c2030dc553685bef719df653f413a20cdad1bfd1dc934c76686ddd"/>
    <s v="5ee0b1f3d4f170289262539d5c2c0d24e2fb46189fbbd99a0a6b6a68b9dfe06a"/>
    <x v="45"/>
    <n v="13762.01965"/>
    <n v="14957.43189"/>
    <n v="41055.265489999998"/>
    <n v="39318.727599999998"/>
    <n v="2239.3926999999994"/>
    <n v="1995.3899800000002"/>
    <n v="27651.628509999999"/>
    <n v="31437.698299999996"/>
    <n v="35327673.869999997"/>
    <n v="32941908.920000002"/>
    <n v="139.161"/>
    <n v="134.065"/>
    <n v="0"/>
    <n v="0"/>
    <n v="652.58560999999997"/>
    <n v="90.022289999999998"/>
    <n v="1248.1622199999999"/>
    <n v="926.92329000000007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40270.31215000001"/>
    <n v="300191.93695999996"/>
    <n v="286204877.29896003"/>
    <n v="243390493.02682006"/>
    <n v="276418493.85822004"/>
    <n v="235015541.95325008"/>
    <n v="6624791.841479999"/>
    <n v="5542040.221330001"/>
    <n v="1702809.9258199998"/>
    <n v="1117809.4766500001"/>
    <n v="13762.01965"/>
    <n v="14957.43189"/>
    <n v="0.20773512556019452"/>
    <n v="0.2698903525173344"/>
    <n v="-1195.4122399999997"/>
    <n v="-7.9920954933393906"/>
    <n v="100"/>
    <n v="100"/>
    <n v="5.7277237153662224"/>
    <n v="4.9826227984241465"/>
    <n v="4.8084504288949123E-3"/>
    <n v="4.9786899052632798E-3"/>
    <n v="6.1454462349734371E-3"/>
    <n v="6.3644437153757994E-3"/>
    <m/>
    <m/>
    <m/>
    <n v="0"/>
    <m/>
    <n v="0"/>
    <m/>
    <n v="0"/>
    <m/>
    <n v="12.228322405427704"/>
    <n v="16.272267857138246"/>
    <n v="13.340458406727201"/>
    <n v="0.13151160714086188"/>
    <n v="624.91558479572109"/>
    <n v="34.656474108013825"/>
    <n v="52.283717576390032"/>
    <n v="9.7119460662165462"/>
    <s v="Resto"/>
    <n v="2024"/>
    <n v="1"/>
    <d v="2025-05-07T00:00:00"/>
    <x v="22"/>
    <x v="45"/>
  </r>
  <r>
    <n v="2025"/>
    <n v="3"/>
    <n v="46"/>
    <x v="54"/>
    <s v="Responsabilidad Civil y Riesgos Profesionales"/>
    <n v="34"/>
    <s v="86e50149658661312a9e0b35558d84f6c6d3da797f552a9657fe0558ca40cdef"/>
    <s v="5ee0b1f3d4f170289262539d5c2c0d24e2fb46189fbbd99a0a6b6a68b9dfe06a"/>
    <x v="15"/>
    <n v="916.32042000000001"/>
    <n v="645.45222000000001"/>
    <n v="2701.1755599999997"/>
    <n v="1873.8281499999998"/>
    <n v="273.40527999999995"/>
    <n v="-165.80573999999999"/>
    <n v="908.05790999999988"/>
    <n v="2073.6199599999995"/>
    <n v="35327673.869999997"/>
    <n v="32941908.920000002"/>
    <n v="139.161"/>
    <n v="134.065"/>
    <n v="0"/>
    <n v="0"/>
    <n v="45.405279999999998"/>
    <n v="-165.80573999999999"/>
    <n v="583.33087999999998"/>
    <n v="503.4859400000000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7809663.19325"/>
    <n v="15865318.86668"/>
    <n v="286204877.29896003"/>
    <n v="243390493.02682006"/>
    <n v="276418493.85822004"/>
    <n v="235015541.95325008"/>
    <n v="6624791.841479999"/>
    <n v="5542040.221330001"/>
    <n v="1702809.9258199998"/>
    <n v="1117809.4766500001"/>
    <n v="916.32042000000001"/>
    <n v="645.45222000000001"/>
    <n v="1.3831686216351986E-2"/>
    <n v="1.1646473035612538E-2"/>
    <n v="270.8682"/>
    <n v="41.965646969190075"/>
    <n v="100"/>
    <n v="100"/>
    <n v="5.1450743905549689E-3"/>
    <n v="4.0683217615976493E-3"/>
    <n v="3.2016240556335539E-4"/>
    <n v="3.3149750843733237E-4"/>
    <n v="2.6519204261970711E-4"/>
    <n v="2.7464235541000732E-4"/>
    <m/>
    <m/>
    <m/>
    <n v="0"/>
    <m/>
    <n v="0"/>
    <m/>
    <n v="0"/>
    <m/>
    <n v="-264.89494272031834"/>
    <n v="29.83730079921169"/>
    <n v="-25.688305789698884"/>
    <n v="1.6056124400868746E-2"/>
    <n v="-127.38462492311785"/>
    <n v="15.858424964160855"/>
    <n v="7.7837950221322076"/>
    <n v="-32.93155316313301"/>
    <s v="Resto"/>
    <n v="2024"/>
    <n v="1"/>
    <d v="2025-05-07T00:00:00"/>
    <x v="22"/>
    <x v="15"/>
  </r>
  <r>
    <n v="2025"/>
    <n v="3"/>
    <n v="43"/>
    <x v="26"/>
    <s v="Responsabilidad Civil y Riesgos Profesionales"/>
    <n v="31"/>
    <s v="eb1e33e8a81b697b75855af6bfcdbcbf7cbbde9f94962ceaec1ed8af21f5a50f"/>
    <s v="5ee0b1f3d4f170289262539d5c2c0d24e2fb46189fbbd99a0a6b6a68b9dfe06a"/>
    <x v="8"/>
    <n v="177210.82113"/>
    <n v="121484.07822"/>
    <n v="904370.23840999999"/>
    <n v="813545.62225999997"/>
    <n v="8156.1558799999966"/>
    <n v="13857.159060000002"/>
    <n v="301044.37910999986"/>
    <n v="100172.32104000001"/>
    <n v="35327673.869999997"/>
    <n v="32941908.920000002"/>
    <n v="139.161"/>
    <n v="134.065"/>
    <n v="0"/>
    <n v="0"/>
    <n v="300.39947999999998"/>
    <n v="6347.21767"/>
    <n v="62107.645490000003"/>
    <n v="46861.191810000004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3699803.03413"/>
    <n v="29454782.112069998"/>
    <n v="286204877.29896003"/>
    <n v="243390493.02682006"/>
    <n v="276418493.85822004"/>
    <n v="235015541.95325008"/>
    <n v="6624791.841479999"/>
    <n v="5542040.221330001"/>
    <n v="1702809.9258199998"/>
    <n v="1117809.4766500001"/>
    <n v="177210.82113"/>
    <n v="121484.07822"/>
    <n v="2.6749643667356429"/>
    <n v="2.1920461304563714"/>
    <n v="55726.742910000001"/>
    <n v="45.871643203385368"/>
    <n v="100"/>
    <n v="100"/>
    <n v="0.5258512073513516"/>
    <n v="0.41244263073403681"/>
    <n v="6.1917470730204052E-2"/>
    <n v="6.4109610994731267E-2"/>
    <n v="4.9913238889989525E-2"/>
    <n v="5.1691933737797617E-2"/>
    <m/>
    <m/>
    <m/>
    <n v="0"/>
    <m/>
    <n v="0"/>
    <m/>
    <n v="0"/>
    <m/>
    <n v="-41.141211956327254"/>
    <n v="4.6025157086861679"/>
    <n v="11.406563940754081"/>
    <n v="0.47898216684826667"/>
    <n v="-95.267225804783223"/>
    <n v="32.535351942855328"/>
    <n v="0.48367552437383499"/>
    <n v="13.544720961718109"/>
    <s v="Medianas"/>
    <n v="2024"/>
    <n v="1"/>
    <d v="2025-05-07T00:00:00"/>
    <x v="22"/>
    <x v="8"/>
  </r>
  <r>
    <n v="2025"/>
    <n v="3"/>
    <n v="76"/>
    <x v="31"/>
    <s v="Responsabilidad Civil y Riesgos Profesionales"/>
    <n v="48"/>
    <s v="98010bd9270f9b100b6214a21754fd33bdc8d41b2bc9f9dd16ff54d3c34ffd71"/>
    <s v="5ee0b1f3d4f170289262539d5c2c0d24e2fb46189fbbd99a0a6b6a68b9dfe06a"/>
    <x v="10"/>
    <n v="171788.70546"/>
    <n v="142991.63386999999"/>
    <n v="426187.16684999998"/>
    <n v="347057.04320000001"/>
    <n v="14639.282499999999"/>
    <n v="10939.22502"/>
    <n v="60831.193570000003"/>
    <n v="65118.651770000011"/>
    <n v="35327673.869999997"/>
    <n v="32941908.920000002"/>
    <n v="139.161"/>
    <n v="134.065"/>
    <n v="0"/>
    <n v="0"/>
    <n v="8120.8433199999999"/>
    <n v="2447.0355800000002"/>
    <n v="-5562.0669100000005"/>
    <n v="-8036.845719999999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270133.73486"/>
    <n v="1133682.78908"/>
    <n v="286204877.29896003"/>
    <n v="243390493.02682006"/>
    <n v="276418493.85822004"/>
    <n v="235015541.95325008"/>
    <n v="6624791.841479999"/>
    <n v="5542040.221330001"/>
    <n v="1702809.9258199998"/>
    <n v="1117809.4766500001"/>
    <n v="171788.70546"/>
    <n v="142991.63386999999"/>
    <n v="2.5931185397309311"/>
    <n v="2.5801262379810783"/>
    <n v="28797.071590000007"/>
    <n v="20.138990520368981"/>
    <n v="100"/>
    <n v="100"/>
    <n v="13.525245471803435"/>
    <n v="12.613019730681435"/>
    <n v="6.0022983214417854E-2"/>
    <n v="6.2148050610576537E-2"/>
    <n v="5.8749884636719658E-2"/>
    <n v="6.0843479831833532E-2"/>
    <m/>
    <m/>
    <m/>
    <n v="0"/>
    <m/>
    <n v="0"/>
    <m/>
    <n v="0"/>
    <m/>
    <n v="33.823762407622546"/>
    <n v="8.5216792691930916"/>
    <n v="7.6502552799315042"/>
    <n v="0.85971324679413963"/>
    <n v="231.86453790753623"/>
    <n v="-30.792911749461815"/>
    <n v="-146.00405661067458"/>
    <n v="-30.447711269490448"/>
    <s v="Medianas"/>
    <n v="2024"/>
    <n v="1"/>
    <d v="2025-05-07T00:00:00"/>
    <x v="22"/>
    <x v="10"/>
  </r>
  <r>
    <n v="2025"/>
    <n v="3"/>
    <n v="126"/>
    <x v="17"/>
    <s v="Responsabilidad Civil y Riesgos Profesionales"/>
    <n v="239"/>
    <s v="79bf08685d3138f9b109c3546780f056bc954fd69377b84a2cf23622e464897b"/>
    <s v="5ee0b1f3d4f170289262539d5c2c0d24e2fb46189fbbd99a0a6b6a68b9dfe06a"/>
    <x v="7"/>
    <n v="79759.122000000003"/>
    <n v="66788.002569999997"/>
    <n v="274059.60204999999"/>
    <n v="240325.78031"/>
    <n v="12257.522730000002"/>
    <n v="4120.444300000001"/>
    <n v="42756.540239999995"/>
    <n v="33406.011270000003"/>
    <n v="35327673.869999997"/>
    <n v="32941908.920000002"/>
    <n v="139.161"/>
    <n v="134.065"/>
    <n v="0"/>
    <n v="0"/>
    <n v="-243.88983999999999"/>
    <n v="474.38720000000001"/>
    <n v="1477.5691100000001"/>
    <n v="2432.2707999999998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40990.39916999999"/>
    <n v="211802.86790000001"/>
    <n v="286204877.29896003"/>
    <n v="243390493.02682006"/>
    <n v="276418493.85822004"/>
    <n v="235015541.95325008"/>
    <n v="6624791.841479999"/>
    <n v="5542040.221330001"/>
    <n v="1702809.9258199998"/>
    <n v="1117809.4766500001"/>
    <n v="79759.122000000003"/>
    <n v="66788.002569999997"/>
    <n v="1.2039491037379006"/>
    <n v="1.2051158039768239"/>
    <n v="12971.119430000006"/>
    <n v="19.421331572845091"/>
    <n v="100"/>
    <n v="100"/>
    <n v="33.096389845695114"/>
    <n v="31.533096426972413"/>
    <n v="2.7867841649912309E-2"/>
    <n v="2.8854481075680078E-2"/>
    <n v="2.7440678450263212E-2"/>
    <n v="2.8418547137314707E-2"/>
    <m/>
    <m/>
    <m/>
    <n v="0"/>
    <m/>
    <n v="0"/>
    <m/>
    <n v="0"/>
    <m/>
    <n v="197.4806073704236"/>
    <n v="15.368176608062464"/>
    <n v="6.1694378353079129"/>
    <n v="0.71984092552768675"/>
    <n v="-151.41155579239913"/>
    <n v="-39.25145547115887"/>
    <n v="-16.506154490465761"/>
    <n v="19.503880900103724"/>
    <s v="Resto"/>
    <n v="2024"/>
    <n v="1"/>
    <d v="2025-05-07T00:00:00"/>
    <x v="22"/>
    <x v="7"/>
  </r>
  <r>
    <n v="2025"/>
    <n v="3"/>
    <n v="61"/>
    <x v="46"/>
    <s v="Responsabilidad Civil y Riesgos Profesiona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02035.39234999999"/>
    <n v="140328.41061000002"/>
    <n v="29920.682800000002"/>
    <n v="31149.24048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0"/>
    <n v="0"/>
    <n v="286204877.29896003"/>
    <n v="243390493.02682006"/>
    <n v="276418493.85822004"/>
    <n v="235015541.95325008"/>
    <n v="6624791.841479999"/>
    <n v="5542040.221330001"/>
    <n v="1702809.9258199998"/>
    <n v="1117809.47665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7.288143643573203"/>
    <n v="-3.9441015609636421"/>
    <n v="341.0195984899114"/>
    <n v="450.50347439482738"/>
    <m/>
    <n v="2024"/>
    <n v="1"/>
    <d v="2025-05-07T00:00:00"/>
    <x v="22"/>
    <x v="69"/>
  </r>
  <r>
    <n v="2025"/>
    <n v="3"/>
    <n v="3"/>
    <x v="7"/>
    <s v="Responsabilidad Civil y Riesgos Profesionales"/>
    <n v="3"/>
    <s v="4e07408562bedb8b60ce05c1decfe3ad16b72230967de01f640b7e4729b49fce"/>
    <s v="5ee0b1f3d4f170289262539d5c2c0d24e2fb46189fbbd99a0a6b6a68b9dfe06a"/>
    <x v="9"/>
    <n v="76603.347250000006"/>
    <n v="52857.464140000004"/>
    <n v="298684.39335999999"/>
    <n v="275840.62684000004"/>
    <n v="80908.051110000029"/>
    <n v="9879.4389499999997"/>
    <n v="420251.71150999982"/>
    <n v="274909.24969999993"/>
    <n v="35327673.869999997"/>
    <n v="32941908.920000002"/>
    <n v="139.161"/>
    <n v="134.065"/>
    <n v="0"/>
    <n v="0"/>
    <n v="5254.3755000000001"/>
    <n v="1515.14554"/>
    <n v="-3815.1800699999999"/>
    <n v="9684.626390000001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7215896.8496199995"/>
    <n v="5461228.9250799995"/>
    <n v="286204877.29896003"/>
    <n v="243390493.02682006"/>
    <n v="276418493.85822004"/>
    <n v="235015541.95325008"/>
    <n v="6624791.841479999"/>
    <n v="5542040.221330001"/>
    <n v="1702809.9258199998"/>
    <n v="1117809.4766500001"/>
    <n v="76603.347250000006"/>
    <n v="52857.464140000004"/>
    <n v="1.1563132711636503"/>
    <n v="0.95375461073999668"/>
    <n v="23745.883110000002"/>
    <n v="44.924370656726694"/>
    <n v="100"/>
    <n v="100"/>
    <n v="1.0615914950895404"/>
    <n v="0.9678675782525582"/>
    <n v="2.6765213777256047E-2"/>
    <n v="2.771281551417874E-2"/>
    <n v="2.1717144117940321E-2"/>
    <n v="2.2491050464447389E-2"/>
    <m/>
    <m/>
    <m/>
    <n v="0"/>
    <m/>
    <n v="0"/>
    <m/>
    <n v="0"/>
    <m/>
    <n v="718.9539053733414"/>
    <n v="105.61947227443123"/>
    <n v="18.69071683770715"/>
    <n v="4.75144347488098"/>
    <n v="246.79015060163795"/>
    <n v="-139.39418947476815"/>
    <n v="-137.72287031264557"/>
    <n v="15.64485276958629"/>
    <s v="Resto"/>
    <n v="2024"/>
    <n v="1"/>
    <d v="2025-05-07T00:00:00"/>
    <x v="22"/>
    <x v="9"/>
  </r>
  <r>
    <n v="2025"/>
    <n v="3"/>
    <n v="10"/>
    <x v="62"/>
    <s v="Responsabilidad Civil y Riesgos Profesionales"/>
    <n v="10"/>
    <s v="4a44dc15364204a80fe80e9039455cc1608281820fe2b24f1e5233ade6af1dd5"/>
    <s v="5ee0b1f3d4f170289262539d5c2c0d24e2fb46189fbbd99a0a6b6a68b9dfe06a"/>
    <x v="27"/>
    <n v="92858.96617"/>
    <n v="85827.591069999995"/>
    <n v="319870.10277"/>
    <n v="322182.66061999998"/>
    <n v="31956.864069999989"/>
    <n v="55188.860050000018"/>
    <n v="192462.64934999996"/>
    <n v="205607.94754000005"/>
    <n v="35327673.869999997"/>
    <n v="32941908.920000002"/>
    <n v="139.161"/>
    <n v="134.065"/>
    <n v="0"/>
    <n v="111.29891000000001"/>
    <n v="26818.460199999998"/>
    <n v="53897.31121"/>
    <n v="70709.837739999988"/>
    <n v="82780.0698899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657972.1827799999"/>
    <n v="1600535.0540100001"/>
    <n v="286204877.29896003"/>
    <n v="243390493.02682006"/>
    <n v="276418493.85822004"/>
    <n v="235015541.95325008"/>
    <n v="6624791.841479999"/>
    <n v="5542040.221330001"/>
    <n v="1702809.9258199998"/>
    <n v="1117809.4766500001"/>
    <n v="92858.96617"/>
    <n v="85827.591069999995"/>
    <n v="1.4016888136556909"/>
    <n v="1.5486641677494493"/>
    <n v="7031.3751000000047"/>
    <n v="8.1924413959903575"/>
    <n v="100"/>
    <n v="100"/>
    <n v="5.6007553766251377"/>
    <n v="5.3624311979276245"/>
    <n v="3.2444927929373694E-2"/>
    <n v="3.3593615562361401E-2"/>
    <n v="3.5263329311939207E-2"/>
    <n v="3.6519963895440176E-2"/>
    <m/>
    <m/>
    <m/>
    <n v="0"/>
    <m/>
    <n v="0"/>
    <m/>
    <n v="0"/>
    <m/>
    <n v="-42.095444549773809"/>
    <n v="34.414408632867499"/>
    <n v="64.3020028431051"/>
    <n v="1.8767135183694061"/>
    <n v="-50.241561966779237"/>
    <n v="-14.581084753901763"/>
    <n v="37.927480895390332"/>
    <n v="65.109042891145108"/>
    <s v="Resto"/>
    <n v="2024"/>
    <n v="1"/>
    <d v="2025-05-07T00:00:00"/>
    <x v="22"/>
    <x v="27"/>
  </r>
  <r>
    <n v="2025"/>
    <n v="3"/>
    <n v="15.1"/>
    <x v="69"/>
    <s v="Responsabilidad Civil y Riesgos Profesionales"/>
    <n v="15.1"/>
    <m/>
    <m/>
    <x v="76"/>
    <n v="2189008.0167999999"/>
    <n v="1865830.57283"/>
    <n v="7766699.8231299995"/>
    <n v="6899953.3840700006"/>
    <n v="523394.82105000003"/>
    <n v="220751.98303000006"/>
    <n v="1805296.7829599995"/>
    <n v="1592223.3213300004"/>
    <n v="0"/>
    <n v="0"/>
    <n v="0"/>
    <n v="0"/>
    <n v="0"/>
    <n v="0"/>
    <n v="207546.79058999999"/>
    <n v="146125.21125999998"/>
    <n v="596747.72959"/>
    <n v="397641.9384600000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99043682.657220006"/>
    <n v="87932330.009549975"/>
    <n v="286204877.29896003"/>
    <n v="243390493.02682006"/>
    <n v="276418493.85822004"/>
    <n v="235015541.95325008"/>
    <n v="6624791.841479999"/>
    <n v="5542040.221330001"/>
    <n v="1702809.9258199998"/>
    <n v="1117809.4766500001"/>
    <n v="2189008.0167999999"/>
    <n v="1865830.57283"/>
    <n v="33.042668648000401"/>
    <n v="33.666853691333017"/>
    <n v="323177.44396999991"/>
    <n v="17.320835486140652"/>
    <n v="100"/>
    <n v="100"/>
    <n v="2.2101440072416647"/>
    <n v="2.1218937023815467"/>
    <n v="0.76483952246328613"/>
    <n v="0.79191807546812742"/>
    <n v="0.76659961103098528"/>
    <n v="0.79391794998866749"/>
    <m/>
    <m/>
    <m/>
    <n v="0"/>
    <m/>
    <n v="0"/>
    <m/>
    <n v="0"/>
    <m/>
    <n v="137.09631681037763"/>
    <n v="23.910137241759603"/>
    <n v="11.831298417153404"/>
    <n v="30.737125331117372"/>
    <n v="42.033526453359826"/>
    <n v="50.071627731497095"/>
    <n v="34.779653159735787"/>
    <n v="36.747937560589861"/>
    <s v="Resto"/>
    <n v="2024"/>
    <n v="1"/>
    <d v="2025-05-07T00:00:00"/>
    <x v="22"/>
    <x v="76"/>
  </r>
  <r>
    <n v="2025"/>
    <n v="3"/>
    <n v="8"/>
    <x v="23"/>
    <s v="Responsabilidad Civil y Riesgos Profesionales"/>
    <n v="8"/>
    <s v="2c624232cdd221771294dfbb310aca000a0df6ac8b66b696d90ef06fdefb64a3"/>
    <s v="5ee0b1f3d4f170289262539d5c2c0d24e2fb46189fbbd99a0a6b6a68b9dfe06a"/>
    <x v="5"/>
    <n v="32565.34548"/>
    <n v="33289.078229999999"/>
    <n v="143733.19536000001"/>
    <n v="128360.50855999999"/>
    <n v="9393.9138300000013"/>
    <n v="2965.4621199999997"/>
    <n v="18631.566080000001"/>
    <n v="25412.661159999996"/>
    <n v="35327673.869999997"/>
    <n v="32941908.920000002"/>
    <n v="139.161"/>
    <n v="134.065"/>
    <n v="0"/>
    <n v="0"/>
    <n v="5563.6387699999996"/>
    <n v="2526.9996099999998"/>
    <n v="15010.630140000001"/>
    <n v="12873.64503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201622.1432"/>
    <n v="689489.74687000003"/>
    <n v="286204877.29896003"/>
    <n v="243390493.02682006"/>
    <n v="276418493.85822004"/>
    <n v="235015541.95325008"/>
    <n v="6624791.841479999"/>
    <n v="5542040.221330001"/>
    <n v="1702809.9258199998"/>
    <n v="1117809.4766500001"/>
    <n v="32565.34548"/>
    <n v="33289.078229999999"/>
    <n v="0.49156782974066704"/>
    <n v="0.6006646812464157"/>
    <n v="-723.73274999999921"/>
    <n v="-2.1740846802654201"/>
    <n v="100"/>
    <n v="100"/>
    <n v="2.7101152940870668"/>
    <n v="4.8280744392674038"/>
    <n v="1.1378333516651894E-2"/>
    <n v="1.1781174633236857E-2"/>
    <n v="1.3677230287845201E-2"/>
    <n v="1.4164628412797461E-2"/>
    <m/>
    <m/>
    <m/>
    <n v="0"/>
    <m/>
    <n v="0"/>
    <m/>
    <n v="0"/>
    <m/>
    <n v="216.77740095361605"/>
    <n v="28.846350903199454"/>
    <n v="8.9082133771055751"/>
    <n v="0.5516713103182258"/>
    <n v="120.16777319565949"/>
    <n v="16.599689559717511"/>
    <n v="37.064658299548235"/>
    <n v="19.629247226494329"/>
    <s v="Resto"/>
    <n v="2024"/>
    <n v="1"/>
    <d v="2025-05-07T00:00:00"/>
    <x v="22"/>
    <x v="5"/>
  </r>
  <r>
    <n v="2025"/>
    <n v="3"/>
    <n v="80"/>
    <x v="73"/>
    <s v="Responsabilidad Civil y Riesgos Profesionales"/>
    <n v="52"/>
    <s v="41cfc0d1f2d127b04555b7246d84019b4d27710a3f3aff6e7764375b1e06e05d"/>
    <s v="5ee0b1f3d4f170289262539d5c2c0d24e2fb46189fbbd99a0a6b6a68b9dfe06a"/>
    <x v="20"/>
    <n v="30818.986639999999"/>
    <n v="24417.038499999999"/>
    <n v="67931.881900000008"/>
    <n v="57535.844259999998"/>
    <n v="12881.31652"/>
    <n v="-2116.5868099999998"/>
    <n v="24753.59405"/>
    <n v="15734.039020000002"/>
    <n v="35327673.869999997"/>
    <n v="32941908.920000002"/>
    <n v="139.161"/>
    <n v="134.065"/>
    <n v="0"/>
    <n v="0"/>
    <n v="9640.7773200000011"/>
    <n v="-2756.9576899999997"/>
    <n v="4564.8602999999994"/>
    <n v="4629.48588999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77875.53304000001"/>
    <n v="280605.04624"/>
    <n v="286204877.29896003"/>
    <n v="243390493.02682006"/>
    <n v="276418493.85822004"/>
    <n v="235015541.95325008"/>
    <n v="6624791.841479999"/>
    <n v="5542040.221330001"/>
    <n v="1702809.9258199998"/>
    <n v="1117809.4766500001"/>
    <n v="30818.986639999999"/>
    <n v="24417.038499999999"/>
    <n v="0.46520686804122957"/>
    <n v="0.44057851485856409"/>
    <n v="6401.9481400000004"/>
    <n v="26.219183542672475"/>
    <n v="100"/>
    <n v="100"/>
    <n v="8.1558566102605159"/>
    <n v="8.7015678538853631"/>
    <n v="1.0768155641110029E-2"/>
    <n v="1.114939388093461E-2"/>
    <n v="1.0032042828110545E-2"/>
    <n v="1.0389542026483126E-2"/>
    <m/>
    <m/>
    <m/>
    <n v="0"/>
    <m/>
    <n v="0"/>
    <m/>
    <n v="0"/>
    <m/>
    <n v="-708.58909538418607"/>
    <n v="41.796690690930518"/>
    <n v="-8.66848291204521"/>
    <n v="0.75647412695206795"/>
    <n v="-449.6889834388428"/>
    <n v="-1.3959560853095243"/>
    <n v="211.1954514796434"/>
    <n v="-59.552135064396964"/>
    <s v="Resto"/>
    <n v="2024"/>
    <n v="1"/>
    <d v="2025-05-07T00:00:00"/>
    <x v="22"/>
    <x v="20"/>
  </r>
  <r>
    <n v="2025"/>
    <n v="3"/>
    <n v="5.0999999999999996"/>
    <x v="68"/>
    <s v="Responsabilidad Civil y Riesgos Profesionales"/>
    <n v="5.0999999999999996"/>
    <m/>
    <m/>
    <x v="75"/>
    <n v="3765136.96533"/>
    <n v="3106027.3427200005"/>
    <n v="10271065.98364"/>
    <n v="8981262.1172700003"/>
    <n v="705209.98561999993"/>
    <n v="797495.66971000016"/>
    <n v="5584628.9358400004"/>
    <n v="3576399.1272999998"/>
    <n v="0"/>
    <n v="0"/>
    <n v="0"/>
    <n v="0"/>
    <n v="36.205609999999979"/>
    <n v="-203.60332"/>
    <n v="-44913.613000000027"/>
    <n v="340953.80770999996"/>
    <n v="1052231.49841"/>
    <n v="898311.09733999986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3717631.796409994"/>
    <n v="23410820.113899998"/>
    <n v="286204877.29896003"/>
    <n v="243390493.02682006"/>
    <n v="276418493.85822004"/>
    <n v="235015541.95325008"/>
    <n v="6624791.841479999"/>
    <n v="5542040.221330001"/>
    <n v="1702809.9258199998"/>
    <n v="1117809.4766500001"/>
    <n v="3765136.96533"/>
    <n v="3106027.3427200005"/>
    <n v="56.834041814796954"/>
    <n v="56.044835812732586"/>
    <n v="659109.6226099995"/>
    <n v="21.220341931465626"/>
    <n v="100"/>
    <n v="100"/>
    <n v="11.166670862485912"/>
    <n v="13.267486263225011"/>
    <n v="1.3155390644852862"/>
    <n v="1.3621147097564339"/>
    <n v="1.2761498216685632"/>
    <n v="1.3216263558168675"/>
    <m/>
    <m/>
    <m/>
    <n v="0"/>
    <m/>
    <n v="0"/>
    <m/>
    <n v="0"/>
    <m/>
    <n v="-11.571935446816761"/>
    <n v="18.729995538374549"/>
    <n v="25.675745307883211"/>
    <n v="41.414486427802636"/>
    <n v="-113.17293192930155"/>
    <n v="17.134420528230777"/>
    <n v="-4.2684155594912179"/>
    <n v="37.954981155147976"/>
    <m/>
    <n v="2024"/>
    <n v="1"/>
    <d v="2025-05-07T00:00:00"/>
    <x v="22"/>
    <x v="75"/>
  </r>
  <r>
    <n v="2025"/>
    <n v="3"/>
    <n v="27"/>
    <x v="32"/>
    <s v="Responsabilidad Civil y Riesgos Profesionales"/>
    <n v="21"/>
    <s v="6f4b6612125fb3a0daecd2799dfd6c9c299424fd920f9b308110a2c1fbd8f443"/>
    <s v="5ee0b1f3d4f170289262539d5c2c0d24e2fb46189fbbd99a0a6b6a68b9dfe06a"/>
    <x v="29"/>
    <n v="104964.77392000001"/>
    <n v="88486.525170000008"/>
    <n v="415635.92477999994"/>
    <n v="339075.83752"/>
    <n v="31150.624739999996"/>
    <n v="14232.076809999999"/>
    <n v="47200.209240000004"/>
    <n v="56403.059359999985"/>
    <n v="35327673.869999997"/>
    <n v="32941908.920000002"/>
    <n v="139.161"/>
    <n v="134.065"/>
    <n v="0"/>
    <n v="0"/>
    <n v="29976.232929999998"/>
    <n v="14232.076220000001"/>
    <n v="108964.38902"/>
    <n v="78042.092829999994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901951.9240700002"/>
    <n v="3037839.4733099998"/>
    <n v="286204877.29896003"/>
    <n v="243390493.02682006"/>
    <n v="276418493.85822004"/>
    <n v="235015541.95325008"/>
    <n v="6624791.841479999"/>
    <n v="5542040.221330001"/>
    <n v="1702809.9258199998"/>
    <n v="1117809.4766500001"/>
    <n v="104964.77392000001"/>
    <n v="88486.525170000008"/>
    <n v="1.5844237287997647"/>
    <n v="1.596641699376997"/>
    <n v="16478.248749999999"/>
    <n v="18.622325510400639"/>
    <n v="100"/>
    <n v="100"/>
    <n v="2.6900581032919195"/>
    <n v="2.9128110931281688"/>
    <n v="3.667469782856192E-2"/>
    <n v="3.7973137200377885E-2"/>
    <n v="3.6355785334741639E-2"/>
    <n v="3.7651350389244463E-2"/>
    <m/>
    <m/>
    <m/>
    <n v="0"/>
    <m/>
    <n v="0"/>
    <m/>
    <n v="0"/>
    <m/>
    <n v="118.87617075051465"/>
    <n v="29.677217962420201"/>
    <n v="16.083891623789476"/>
    <n v="1.829365936130493"/>
    <n v="110.62445469393359"/>
    <n v="39.622587079204052"/>
    <n v="27.510118855893346"/>
    <n v="18.236410254914485"/>
    <s v="Resto"/>
    <n v="2024"/>
    <n v="1"/>
    <d v="2025-05-07T00:00:00"/>
    <x v="22"/>
    <x v="29"/>
  </r>
  <r>
    <n v="2025"/>
    <n v="3"/>
    <n v="41"/>
    <x v="38"/>
    <s v="Responsabilidad Civil y Riesgos Profesionales"/>
    <n v="29"/>
    <s v="35135aaa6cc23891b40cb3f378c53a17a1127210ce60e125ccf03efcfdaec458"/>
    <s v="5ee0b1f3d4f170289262539d5c2c0d24e2fb46189fbbd99a0a6b6a68b9dfe06a"/>
    <x v="3"/>
    <n v="447318.16411000001"/>
    <n v="332645.06475999998"/>
    <n v="1370392.9767300002"/>
    <n v="1146677.39747"/>
    <n v="134509.64422999998"/>
    <n v="27453.273889999997"/>
    <n v="183320.31652999992"/>
    <n v="232004.55634000007"/>
    <n v="35327673.869999997"/>
    <n v="32941908.920000002"/>
    <n v="139.161"/>
    <n v="134.065"/>
    <n v="0"/>
    <n v="0"/>
    <n v="40579.007549999995"/>
    <n v="34700.648520000002"/>
    <n v="27871.323530000001"/>
    <n v="-2209.4687300000001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7965231.1104300003"/>
    <n v="6566357.3494999995"/>
    <n v="286204877.29896003"/>
    <n v="243390493.02682006"/>
    <n v="276418493.85822004"/>
    <n v="235015541.95325008"/>
    <n v="6624791.841479999"/>
    <n v="5542040.221330001"/>
    <n v="1702809.9258199998"/>
    <n v="1117809.4766500001"/>
    <n v="447318.16411000001"/>
    <n v="332645.06475999998"/>
    <n v="6.7521844431276161"/>
    <n v="6.0022131106109242"/>
    <n v="114673.09935000003"/>
    <n v="34.473110079879142"/>
    <n v="100"/>
    <n v="100"/>
    <n v="5.6158843090473951"/>
    <n v="5.0658995094948569"/>
    <n v="0.15629299134645649"/>
    <n v="0.16182642408124742"/>
    <n v="0.13667134678236781"/>
    <n v="0.14154173038741863"/>
    <m/>
    <m/>
    <m/>
    <n v="0"/>
    <m/>
    <n v="0"/>
    <m/>
    <n v="0"/>
    <m/>
    <n v="389.95848279864293"/>
    <n v="30.070239713521385"/>
    <n v="8.2530230562137614"/>
    <n v="7.8992753207746276"/>
    <n v="16.940199335502193"/>
    <n v="-1361.4491054598452"/>
    <n v="145.59411757508306"/>
    <n v="-1570.5426399042092"/>
    <s v="Medianas"/>
    <n v="2024"/>
    <n v="1"/>
    <d v="2025-05-07T00:00:00"/>
    <x v="22"/>
    <x v="3"/>
  </r>
  <r>
    <n v="2025"/>
    <n v="3"/>
    <n v="74"/>
    <x v="6"/>
    <s v="Responsabilidad Civil y Riesgos Profesionales"/>
    <n v="46"/>
    <s v="25fc0e7096fc653718202dc30b0c580b8ab87eac11a700cba03a7c021bc35b0c"/>
    <s v="5ee0b1f3d4f170289262539d5c2c0d24e2fb46189fbbd99a0a6b6a68b9dfe06a"/>
    <x v="11"/>
    <n v="451810.49018000002"/>
    <n v="165148.86525999999"/>
    <n v="455713.12776000006"/>
    <n v="200033.01862999995"/>
    <n v="-15309.647970000004"/>
    <n v="5955.7777800000003"/>
    <n v="108711.78211999999"/>
    <n v="57253.196089999998"/>
    <n v="35327673.869999997"/>
    <n v="32941908.920000002"/>
    <n v="139.161"/>
    <n v="134.065"/>
    <n v="0"/>
    <n v="0"/>
    <n v="-133667.99111"/>
    <n v="19516.633239999999"/>
    <n v="190698.84662"/>
    <n v="89578.560270000002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8503254.3343199994"/>
    <n v="1149390.6832699999"/>
    <n v="286204877.29896003"/>
    <n v="243390493.02682006"/>
    <n v="276418493.85822004"/>
    <n v="235015541.95325008"/>
    <n v="6624791.841479999"/>
    <n v="5542040.221330001"/>
    <n v="1702809.9258199998"/>
    <n v="1117809.4766500001"/>
    <n v="451810.49018000002"/>
    <n v="165148.86525999999"/>
    <n v="6.8199952691504357"/>
    <n v="2.9799290272990278"/>
    <n v="286661.62492000003"/>
    <n v="173.57771394232594"/>
    <n v="100"/>
    <n v="100"/>
    <n v="5.3133832344217549"/>
    <n v="14.368383845791568"/>
    <n v="0.15786261032444041"/>
    <n v="0.16345161420774604"/>
    <n v="6.7853457711596676E-2"/>
    <n v="7.0271465404978126E-2"/>
    <m/>
    <m/>
    <m/>
    <n v="0"/>
    <m/>
    <n v="0"/>
    <m/>
    <n v="0"/>
    <m/>
    <n v="-357.05539285584297"/>
    <n v="-3.3885109581897228"/>
    <n v="3.6063086298677245"/>
    <n v="-0.89908143814862584"/>
    <n v="-784.89267316886878"/>
    <n v="112.88447374596325"/>
    <n v="-70.093759600107234"/>
    <n v="21.787170033961967"/>
    <s v="Grandes"/>
    <n v="2024"/>
    <n v="1"/>
    <d v="2025-05-07T00:00:00"/>
    <x v="22"/>
    <x v="11"/>
  </r>
  <r>
    <n v="2025"/>
    <n v="3"/>
    <n v="127"/>
    <x v="66"/>
    <s v="Responsabilidad Civil y Riesgos Profesionales"/>
    <n v="263"/>
    <s v="4be84111a613654b362415e563cb7607df7b203b5d303802a8a546061bbc7847"/>
    <s v="5ee0b1f3d4f170289262539d5c2c0d24e2fb46189fbbd99a0a6b6a68b9dfe06a"/>
    <x v="33"/>
    <n v="32877.265579999999"/>
    <n v="6261.8816299999999"/>
    <n v="82356.633709999995"/>
    <n v="45967.050560000003"/>
    <n v="491.53139000000004"/>
    <n v="174.75710000000004"/>
    <n v="12553.946900000004"/>
    <n v="681.09104999999988"/>
    <n v="35327673.869999997"/>
    <n v="32941908.920000002"/>
    <n v="139.161"/>
    <n v="134.065"/>
    <n v="0"/>
    <n v="0"/>
    <n v="-475.66619000000003"/>
    <n v="121.56917999999999"/>
    <n v="-699.04615999999999"/>
    <n v="656.67720999999995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408775.34256000002"/>
    <n v="212525.78091999999"/>
    <n v="286204877.29896003"/>
    <n v="243390493.02682006"/>
    <n v="276418493.85822004"/>
    <n v="235015541.95325008"/>
    <n v="6624791.841479999"/>
    <n v="5542040.221330001"/>
    <n v="1702809.9258199998"/>
    <n v="1117809.4766500001"/>
    <n v="32877.265579999999"/>
    <n v="6261.8816299999999"/>
    <n v="0.49627620560308977"/>
    <n v="0.1129887438546458"/>
    <n v="26615.383949999999"/>
    <n v="425.03811989176808"/>
    <n v="100"/>
    <n v="100"/>
    <n v="8.0428690669311287"/>
    <n v="2.946410361553796"/>
    <n v="1.1487318416889698E-2"/>
    <n v="1.1894018059755197E-2"/>
    <n v="2.5727716609333547E-3"/>
    <n v="2.6644542645803525E-3"/>
    <m/>
    <m/>
    <m/>
    <n v="0"/>
    <m/>
    <n v="0"/>
    <m/>
    <n v="0"/>
    <m/>
    <n v="181.26547648135607"/>
    <n v="1.4950494858033752"/>
    <n v="2.7908081041129496"/>
    <n v="2.8865898803314746E-2"/>
    <n v="-491.27202305715974"/>
    <n v="-206.45202077288474"/>
    <n v="68.045032963202317"/>
    <n v="18.51277585832467"/>
    <s v="Resto"/>
    <n v="2024"/>
    <n v="1"/>
    <d v="2025-05-07T00:00:00"/>
    <x v="22"/>
    <x v="33"/>
  </r>
  <r>
    <n v="2025"/>
    <n v="3"/>
    <n v="16"/>
    <x v="74"/>
    <s v="Responsabilidad Civil y Riesgos Profesionales"/>
    <n v="14"/>
    <s v="8527a891e224136950ff32ca212b45bc93f69fbb801c3b1ebedac52775f99e61"/>
    <s v="5ee0b1f3d4f170289262539d5c2c0d24e2fb46189fbbd99a0a6b6a68b9dfe06a"/>
    <x v="12"/>
    <n v="118347.81676"/>
    <n v="76718.565870000006"/>
    <n v="244629.95363999999"/>
    <n v="152629.66097"/>
    <n v="13616.325119999998"/>
    <n v="4281.6758799999998"/>
    <n v="84781.854149999999"/>
    <n v="32904.021959999998"/>
    <n v="35327673.869999997"/>
    <n v="32941908.920000002"/>
    <n v="139.161"/>
    <n v="134.065"/>
    <n v="0"/>
    <n v="0"/>
    <n v="11708.618109999999"/>
    <n v="2031.6758799999998"/>
    <n v="47859.845350000003"/>
    <n v="33733.33324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168356.06944"/>
    <n v="1156642.3969100001"/>
    <n v="286204877.29896003"/>
    <n v="243390493.02682006"/>
    <n v="276418493.85822004"/>
    <n v="235015541.95325008"/>
    <n v="6624791.841479999"/>
    <n v="5542040.221330001"/>
    <n v="1702809.9258199998"/>
    <n v="1117809.4766500001"/>
    <n v="118347.81676"/>
    <n v="76718.565870000006"/>
    <n v="1.7864382699390706"/>
    <n v="1.3843018600754358"/>
    <n v="41629.250889999996"/>
    <n v="54.262290252584975"/>
    <n v="100"/>
    <n v="100"/>
    <n v="10.129430561072432"/>
    <n v="6.6328682118998605"/>
    <n v="4.1350733739026341E-2"/>
    <n v="4.2814724553380534E-2"/>
    <n v="3.152077343528209E-2"/>
    <n v="3.2644039297307866E-2"/>
    <m/>
    <m/>
    <m/>
    <n v="0"/>
    <m/>
    <n v="0"/>
    <m/>
    <n v="0"/>
    <m/>
    <n v="218.01391561661129"/>
    <n v="11.50534542399952"/>
    <n v="5.5810165785102406"/>
    <n v="0.79963858053287795"/>
    <n v="476.30344609889255"/>
    <n v="41.877012299659725"/>
    <n v="24.464387681102274"/>
    <n v="6.0227546016439844"/>
    <s v="Medianas"/>
    <n v="2024"/>
    <n v="1"/>
    <d v="2025-05-07T00:00:00"/>
    <x v="22"/>
    <x v="12"/>
  </r>
  <r>
    <n v="2025"/>
    <n v="3"/>
    <n v="50"/>
    <x v="15"/>
    <s v="Responsabilidad Civil y Riesgos Profesionales"/>
    <n v="38"/>
    <s v="aea92132c4cbeb263e6ac2bf6c183b5d81737f179f21efdc5863739672f0f470"/>
    <s v="5ee0b1f3d4f170289262539d5c2c0d24e2fb46189fbbd99a0a6b6a68b9dfe06a"/>
    <x v="32"/>
    <n v="0"/>
    <n v="0"/>
    <n v="0"/>
    <n v="-635.21135999999979"/>
    <n v="0"/>
    <n v="0"/>
    <n v="-92"/>
    <n v="-377.50920000000008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13959565.0382"/>
    <n v="12741554.66168"/>
    <n v="286204877.29896003"/>
    <n v="243390493.02682006"/>
    <n v="276418493.85822004"/>
    <n v="235015541.95325008"/>
    <n v="6624791.841479999"/>
    <n v="5542040.221330001"/>
    <n v="1702809.9258199998"/>
    <n v="1117809.47665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2"/>
    <x v="32"/>
  </r>
  <r>
    <n v="2025"/>
    <n v="3"/>
    <n v="201.1"/>
    <x v="67"/>
    <s v="Responsabilidad Civil y Riesgos Profesionales"/>
    <n v="201.1"/>
    <m/>
    <m/>
    <x v="74"/>
    <n v="6624791.8414800009"/>
    <n v="5542040.2213300001"/>
    <n v="20601854.111380003"/>
    <n v="18052510.76805"/>
    <n v="1702809.92582"/>
    <n v="1117809.4766500001"/>
    <n v="8511764.0821499992"/>
    <n v="5896423.6166999983"/>
    <n v="0"/>
    <n v="0"/>
    <n v="0"/>
    <n v="0"/>
    <n v="36.205609999999979"/>
    <n v="-92.30440999999999"/>
    <n v="248038.03202999997"/>
    <n v="568672.61837000004"/>
    <n v="1999944.7761799998"/>
    <n v="1612695.6492699999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212882655.81671"/>
    <n v="181342334.19607002"/>
    <n v="286204877.29896003"/>
    <n v="243390493.02682006"/>
    <n v="276418493.85822004"/>
    <n v="235015541.95325008"/>
    <n v="6624791.841479999"/>
    <n v="5542040.221330001"/>
    <n v="1702809.9258199998"/>
    <n v="1117809.4766500001"/>
    <n v="6624791.8414800009"/>
    <n v="5542040.2213300001"/>
    <n v="100.00000000000003"/>
    <n v="99.999999999999972"/>
    <n v="1082751.6201500008"/>
    <n v="19.537058139396855"/>
    <n v="100"/>
    <n v="100"/>
    <n v="3.1119453184499379"/>
    <n v="3.0561204838898037"/>
    <n v="2.3147026367967745"/>
    <n v="2.3966528972109855"/>
    <n v="2.2770158983651441"/>
    <n v="2.3581590286622141"/>
    <m/>
    <m/>
    <m/>
    <n v="0"/>
    <m/>
    <n v="0"/>
    <m/>
    <n v="0"/>
    <m/>
    <n v="52.334540133190409"/>
    <n v="25.703598944168281"/>
    <n v="20.16963847262992"/>
    <n v="100.00000000000003"/>
    <n v="-56.38298310529575"/>
    <n v="24.012536220662064"/>
    <n v="12.402244051146539"/>
    <n v="35.26224049946525"/>
    <m/>
    <n v="2024"/>
    <n v="1"/>
    <d v="2025-05-07T00:00:00"/>
    <x v="22"/>
    <x v="74"/>
  </r>
  <r>
    <n v="2025"/>
    <n v="3"/>
    <n v="37"/>
    <x v="76"/>
    <s v="Responsabilidad Civil y Riesgos Profesionales"/>
    <n v="25"/>
    <s v="b7a56873cd771f2c446d369b649430b65a756ba278ff97ec81bb6f55b2e73569"/>
    <s v="5ee0b1f3d4f170289262539d5c2c0d24e2fb46189fbbd99a0a6b6a68b9dfe06a"/>
    <x v="4"/>
    <n v="234502.31262000001"/>
    <n v="213435.81296000001"/>
    <n v="1087331.33831"/>
    <n v="792174.55244"/>
    <n v="98577.667210000043"/>
    <n v="15804.067780000001"/>
    <n v="389913.46502"/>
    <n v="242394.31599"/>
    <n v="35327673.869999997"/>
    <n v="32941908.920000002"/>
    <n v="139.161"/>
    <n v="134.065"/>
    <n v="0"/>
    <n v="0"/>
    <n v="93259.47107"/>
    <n v="16246.3151"/>
    <n v="138882.67897000001"/>
    <n v="137490.68903000001"/>
    <n v="0"/>
    <n v="0"/>
    <n v="0"/>
    <n v="0"/>
    <n v="0"/>
    <n v="0"/>
    <s v="Responsabilidad Civil y Riesgos Profesionales"/>
    <s v="Daños Sin Autos"/>
    <s v="Responsabilidad Civil y Riesgos Profesionales"/>
    <x v="22"/>
    <x v="2"/>
    <n v="3594603.0314199999"/>
    <n v="3691577.5016000001"/>
    <n v="286204877.29896003"/>
    <n v="243390493.02682006"/>
    <n v="276418493.85822004"/>
    <n v="235015541.95325008"/>
    <n v="6624791.841479999"/>
    <n v="5542040.221330001"/>
    <n v="1702809.9258199998"/>
    <n v="1117809.4766500001"/>
    <n v="234502.31262000001"/>
    <n v="213435.81296000001"/>
    <n v="3.5397687690608479"/>
    <n v="3.851213712569896"/>
    <n v="21066.499660000001"/>
    <n v="9.8701803450145889"/>
    <n v="100"/>
    <n v="100"/>
    <n v="6.5237332348034833"/>
    <n v="5.7816966559009764"/>
    <n v="8.193512103396014E-2"/>
    <n v="8.4835970758266419E-2"/>
    <n v="8.769274851523505E-2"/>
    <n v="9.0817743876044257E-2"/>
    <m/>
    <m/>
    <m/>
    <n v="0"/>
    <m/>
    <n v="0"/>
    <m/>
    <n v="0"/>
    <m/>
    <n v="523.74869927316934"/>
    <n v="42.036970172546027"/>
    <n v="7.4045998002040276"/>
    <n v="5.7891174884084196"/>
    <n v="474.03460720763684"/>
    <n v="1.0124248775102762"/>
    <n v="67.149821534004928"/>
    <n v="11.816302045337126"/>
    <s v="Medianas"/>
    <n v="2024"/>
    <n v="1"/>
    <d v="2025-05-07T00:00:00"/>
    <x v="22"/>
    <x v="4"/>
  </r>
  <r>
    <n v="2025"/>
    <n v="3"/>
    <n v="3"/>
    <x v="7"/>
    <s v="Huracan y Otros Riesgos Hidrometeorologicos"/>
    <n v="3"/>
    <s v="4e07408562bedb8b60ce05c1decfe3ad16b72230967de01f640b7e4729b49fce"/>
    <s v="5ee0b1f3d4f170289262539d5c2c0d24e2fb46189fbbd99a0a6b6a68b9dfe06a"/>
    <x v="27"/>
    <n v="90316.024550000002"/>
    <n v="75976.874129999997"/>
    <n v="270438.39936000004"/>
    <n v="238204.77911999996"/>
    <n v="-15637.42022"/>
    <n v="4515.6710400000002"/>
    <n v="30190.556400000001"/>
    <n v="271002.05079000001"/>
    <n v="35327673.869999997"/>
    <n v="32941908.920000002"/>
    <n v="139.161"/>
    <n v="134.065"/>
    <n v="0"/>
    <n v="0"/>
    <n v="345.89260999999999"/>
    <n v="438.99399"/>
    <n v="4638.80026"/>
    <n v="3773.9965200000001"/>
    <n v="0"/>
    <n v="0"/>
    <n v="0"/>
    <n v="0"/>
    <n v="0"/>
    <n v="0"/>
    <s v="Huracan y Otros Riesgos Hidrometeorologicos"/>
    <s v="Daños Sin Autos"/>
    <s v="Riesgos Catastroficos"/>
    <x v="14"/>
    <x v="2"/>
    <n v="7215896.8496199995"/>
    <n v="5461228.9250799995"/>
    <n v="286204877.29896003"/>
    <n v="243390493.02682006"/>
    <n v="276418493.85822004"/>
    <n v="235015541.95325008"/>
    <n v="7797958.8991800006"/>
    <n v="4394254.9165500011"/>
    <n v="364394.42252000014"/>
    <n v="1773986.2028800007"/>
    <n v="160171.86846999999"/>
    <n v="137233.13202000002"/>
    <n v="1.1582008281615492"/>
    <n v="1.7290047021134278"/>
    <n v="14339.150420000005"/>
    <n v="18.873046021168282"/>
    <n v="56.386945730683088"/>
    <n v="55.363360882069877"/>
    <n v="1.2516257706033616"/>
    <n v="1.3912047118384996"/>
    <n v="3.1556423986324626E-2"/>
    <n v="3.2673654822938401E-2"/>
    <n v="3.121604019333156E-2"/>
    <n v="3.2328446662950282E-2"/>
    <m/>
    <m/>
    <m/>
    <n v="0"/>
    <m/>
    <n v="0"/>
    <m/>
    <n v="0"/>
    <m/>
    <n v="-446.29228040490744"/>
    <n v="-17.314114851615223"/>
    <n v="5.9434809495761503"/>
    <n v="-4.2913445578716907"/>
    <n v="-21.207893985063443"/>
    <n v="22.91479961407066"/>
    <n v="7.4565101020322864"/>
    <n v="11.632071934183976"/>
    <s v="Resto"/>
    <n v="2024"/>
    <n v="1"/>
    <d v="2025-05-07T00:00:00"/>
    <x v="14"/>
    <x v="27"/>
  </r>
  <r>
    <n v="2025"/>
    <n v="3"/>
    <n v="94"/>
    <x v="5"/>
    <s v="Huracan y Otros Riesgos Hidrometeorologicos"/>
    <n v="7"/>
    <s v="7902699be42c8a8e46fbbb4501726517e86b22c56a189f7625a6da49081b2451"/>
    <s v="5ee0b1f3d4f170289262539d5c2c0d24e2fb46189fbbd99a0a6b6a68b9dfe06a"/>
    <x v="17"/>
    <n v="81172.739300000001"/>
    <n v="44807.745439999999"/>
    <n v="247736.02068000002"/>
    <n v="198680.58910000001"/>
    <n v="-6401.7068699999991"/>
    <n v="-12636.976290000001"/>
    <n v="66393.821429999982"/>
    <n v="99549.004049999945"/>
    <n v="35327673.869999997"/>
    <n v="32941908.920000002"/>
    <n v="139.161"/>
    <n v="134.065"/>
    <n v="0"/>
    <n v="0"/>
    <n v="218.33617999999998"/>
    <n v="3115.2543799999999"/>
    <n v="15452.930710000001"/>
    <n v="10277.19584"/>
    <n v="0"/>
    <n v="0"/>
    <n v="0"/>
    <n v="0"/>
    <n v="0"/>
    <n v="0"/>
    <s v="Huracan y Otros Riesgos Hidrometeorologicos"/>
    <s v="Daños Sin Autos"/>
    <s v="Riesgos Catastroficos"/>
    <x v="14"/>
    <x v="2"/>
    <n v="2139089.51168"/>
    <n v="2040660.5806099998"/>
    <n v="286204877.29896003"/>
    <n v="243390493.02682006"/>
    <n v="276418493.85822004"/>
    <n v="235015541.95325008"/>
    <n v="7797958.8991800006"/>
    <n v="4394254.9165500011"/>
    <n v="364394.42252000014"/>
    <n v="1773986.2028800007"/>
    <n v="141541.87836999999"/>
    <n v="73116.079639999996"/>
    <n v="1.040948539861319"/>
    <n v="1.0196892599753695"/>
    <n v="36364.993860000002"/>
    <n v="81.157829975388296"/>
    <n v="57.348920499563384"/>
    <n v="61.283025102848633"/>
    <n v="3.7947331730053913"/>
    <n v="2.1957470960999279"/>
    <n v="2.8361759612925704E-2"/>
    <n v="2.9365885822977871E-2"/>
    <n v="1.8409817443059487E-2"/>
    <n v="1.9065864779663499E-2"/>
    <m/>
    <m/>
    <m/>
    <n v="0"/>
    <m/>
    <n v="0"/>
    <m/>
    <n v="0"/>
    <m/>
    <n v="-49.341466478291551"/>
    <n v="-7.8865231421357231"/>
    <n v="-28.202660423791233"/>
    <n v="-1.7568070404943248"/>
    <n v="-92.991385185051882"/>
    <n v="50.361352946641901"/>
    <n v="1.412911143506965"/>
    <n v="30.312299468645715"/>
    <s v="Resto"/>
    <n v="2024"/>
    <n v="1"/>
    <d v="2025-05-07T00:00:00"/>
    <x v="14"/>
    <x v="17"/>
  </r>
  <r>
    <n v="2025"/>
    <n v="3"/>
    <n v="61"/>
    <x v="46"/>
    <s v="Huracan y Otros Riesgos Hidrometeorolog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81328.125339999999"/>
    <n v="56833.108399999997"/>
    <n v="304217.87857"/>
    <n v="148282.58068000001"/>
    <n v="0"/>
    <n v="0"/>
    <n v="0"/>
    <n v="0"/>
    <n v="0"/>
    <n v="0"/>
    <s v="Huracan y Otros Riesgos Hidrometeorologicos"/>
    <s v="Daños Sin Autos"/>
    <s v="Riesgos Catastroficos"/>
    <x v="14"/>
    <x v="2"/>
    <n v="0"/>
    <n v="0"/>
    <n v="286204877.29896003"/>
    <n v="243390493.02682006"/>
    <n v="276418493.85822004"/>
    <n v="235015541.95325008"/>
    <n v="7797958.8991800006"/>
    <n v="4394254.9165500011"/>
    <n v="364394.42252000014"/>
    <n v="1773986.202880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3.099907130893442"/>
    <n v="105.16090101406776"/>
    <n v="26.733512744973844"/>
    <n v="38.327568983067685"/>
    <m/>
    <n v="2024"/>
    <n v="1"/>
    <d v="2025-05-07T00:00:00"/>
    <x v="14"/>
    <x v="69"/>
  </r>
  <r>
    <n v="2025"/>
    <n v="3"/>
    <n v="127"/>
    <x v="66"/>
    <s v="Huracan y Otros Riesgos Hidrometeorologicos"/>
    <n v="263"/>
    <s v="4be84111a613654b362415e563cb7607df7b203b5d303802a8a546061bbc7847"/>
    <s v="5ee0b1f3d4f170289262539d5c2c0d24e2fb46189fbbd99a0a6b6a68b9dfe06a"/>
    <x v="12"/>
    <n v="108619.26263"/>
    <n v="59192.435109999999"/>
    <n v="557810.21444999997"/>
    <n v="289270.82565999997"/>
    <n v="8546.6842300000008"/>
    <n v="21007.411940000002"/>
    <n v="-7576.8702299999995"/>
    <n v="151368.61011999997"/>
    <n v="35327673.869999997"/>
    <n v="32941908.920000002"/>
    <n v="139.161"/>
    <n v="134.065"/>
    <n v="0"/>
    <n v="0"/>
    <n v="135.80489"/>
    <n v="108.66328999999999"/>
    <n v="23.127839999999999"/>
    <n v="17.122499999999999"/>
    <n v="0"/>
    <n v="0"/>
    <n v="0"/>
    <n v="0"/>
    <n v="0"/>
    <n v="0"/>
    <s v="Huracan y Otros Riesgos Hidrometeorologicos"/>
    <s v="Daños Sin Autos"/>
    <s v="Riesgos Catastroficos"/>
    <x v="14"/>
    <x v="2"/>
    <n v="408775.34256000002"/>
    <n v="212525.78091999999"/>
    <n v="286204877.29896003"/>
    <n v="243390493.02682006"/>
    <n v="276418493.85822004"/>
    <n v="235015541.95325008"/>
    <n v="7797958.8991800006"/>
    <n v="4394254.9165500011"/>
    <n v="364394.42252000014"/>
    <n v="1773986.2028800007"/>
    <n v="161576.90846000001"/>
    <n v="78318.230629999991"/>
    <n v="1.39291914761723"/>
    <n v="1.3470414492128036"/>
    <n v="49426.827519999999"/>
    <n v="83.501933022603097"/>
    <n v="67.22449616424602"/>
    <n v="75.579382519050668"/>
    <n v="26.571872449487792"/>
    <n v="27.851884535496197"/>
    <n v="3.7951576386498806E-2"/>
    <n v="3.929522265818898E-2"/>
    <n v="2.4319945439889211E-2"/>
    <n v="2.5186604519021431E-2"/>
    <m/>
    <m/>
    <m/>
    <n v="0"/>
    <m/>
    <n v="0"/>
    <m/>
    <n v="0"/>
    <m/>
    <n v="-59.315863113407396"/>
    <n v="7.8684793314362427"/>
    <n v="35.490028245942192"/>
    <n v="2.3454486956454188"/>
    <n v="24.977708663155717"/>
    <n v="35.07279894875164"/>
    <n v="587.1922756297173"/>
    <n v="634.62280624908749"/>
    <s v="Medianas"/>
    <n v="2024"/>
    <n v="1"/>
    <d v="2025-05-07T00:00:00"/>
    <x v="14"/>
    <x v="12"/>
  </r>
  <r>
    <n v="2025"/>
    <n v="3"/>
    <n v="27"/>
    <x v="32"/>
    <s v="Huracan y Otros Riesgos Hidrometeorologicos"/>
    <n v="21"/>
    <s v="6f4b6612125fb3a0daecd2799dfd6c9c299424fd920f9b308110a2c1fbd8f443"/>
    <s v="5ee0b1f3d4f170289262539d5c2c0d24e2fb46189fbbd99a0a6b6a68b9dfe06a"/>
    <x v="7"/>
    <n v="72041.697879999992"/>
    <n v="54733.52018"/>
    <n v="311890.55642000004"/>
    <n v="261684.48586000002"/>
    <n v="-9362.9617100000014"/>
    <n v="-419.68559000000045"/>
    <n v="34857.703300000008"/>
    <n v="407891.3706100001"/>
    <n v="35327673.869999997"/>
    <n v="32941908.920000002"/>
    <n v="139.161"/>
    <n v="134.065"/>
    <n v="0"/>
    <n v="0"/>
    <n v="229.45694"/>
    <n v="1182.1045900000001"/>
    <n v="44907.833310000002"/>
    <n v="26210.10313"/>
    <n v="0"/>
    <n v="0"/>
    <n v="0"/>
    <n v="0"/>
    <n v="0"/>
    <n v="0"/>
    <s v="Huracan y Otros Riesgos Hidrometeorologicos"/>
    <s v="Daños Sin Autos"/>
    <s v="Riesgos Catastroficos"/>
    <x v="14"/>
    <x v="2"/>
    <n v="3901951.9240700002"/>
    <n v="3037839.4733099998"/>
    <n v="286204877.29896003"/>
    <n v="243390493.02682006"/>
    <n v="276418493.85822004"/>
    <n v="235015541.95325008"/>
    <n v="7797958.8991800006"/>
    <n v="4394254.9165500011"/>
    <n v="364394.42252000014"/>
    <n v="1773986.2028800007"/>
    <n v="102341.33149"/>
    <n v="83859.582020000002"/>
    <n v="0.92385326482774344"/>
    <n v="1.2455699821568875"/>
    <n v="17308.177699999993"/>
    <n v="31.622628405918828"/>
    <n v="70.393551491988703"/>
    <n v="65.268057461753614"/>
    <n v="1.8462989622090378"/>
    <n v="1.8017252281063718"/>
    <n v="2.5171373234407761E-2"/>
    <n v="2.6062546277005421E-2"/>
    <n v="2.2487944988865576E-2"/>
    <n v="2.3289319389305639E-2"/>
    <m/>
    <m/>
    <m/>
    <n v="0"/>
    <m/>
    <n v="0"/>
    <m/>
    <n v="0"/>
    <m/>
    <n v="2130.9466736754034"/>
    <n v="-12.996586679003466"/>
    <n v="-0.76677982453859495"/>
    <n v="-2.5694580189371878"/>
    <n v="-80.589116907159635"/>
    <n v="71.337873366086228"/>
    <n v="0.51095081434023426"/>
    <n v="4.5101104110001264"/>
    <s v="Resto"/>
    <n v="2024"/>
    <n v="1"/>
    <d v="2025-05-07T00:00:00"/>
    <x v="14"/>
    <x v="7"/>
  </r>
  <r>
    <n v="2025"/>
    <n v="3"/>
    <n v="105"/>
    <x v="18"/>
    <s v="Huracan y Otros Riesgos Hidrometeorologicos"/>
    <n v="226"/>
    <s v="8f1f64db81c40ea10e1e9080c9ae60a7acb8925968c431ee16784dea9841c66f"/>
    <s v="5ee0b1f3d4f170289262539d5c2c0d24e2fb46189fbbd99a0a6b6a68b9dfe06a"/>
    <x v="15"/>
    <n v="1220.2621100000001"/>
    <n v="0"/>
    <n v="41076.557860000001"/>
    <n v="48067.515950000001"/>
    <n v="-968.24525000000028"/>
    <n v="0"/>
    <n v="210487.33553000001"/>
    <n v="173640.26788"/>
    <n v="35327673.869999997"/>
    <n v="32941908.920000002"/>
    <n v="139.161"/>
    <n v="134.065"/>
    <n v="0"/>
    <n v="0"/>
    <n v="23.252400000000002"/>
    <n v="0"/>
    <n v="586.42568000000006"/>
    <n v="0"/>
    <n v="0"/>
    <n v="0"/>
    <n v="0"/>
    <n v="0"/>
    <n v="0"/>
    <n v="0"/>
    <s v="Huracan y Otros Riesgos Hidrometeorologicos"/>
    <s v="Daños Sin Autos"/>
    <s v="Riesgos Catastroficos"/>
    <x v="14"/>
    <x v="2"/>
    <n v="593688.09351000004"/>
    <n v="0"/>
    <n v="286204877.29896003"/>
    <n v="243390493.02682006"/>
    <n v="276418493.85822004"/>
    <n v="235015541.95325008"/>
    <n v="7797958.8991800006"/>
    <n v="4394254.9165500011"/>
    <n v="364394.42252000014"/>
    <n v="1773986.2028800007"/>
    <n v="8639.026609999999"/>
    <n v="0"/>
    <n v="1.5648480913746769E-2"/>
    <m/>
    <m/>
    <m/>
    <n v="14.124995385330804"/>
    <m/>
    <n v="0.20553925930795949"/>
    <m/>
    <n v="4.2635964890470928E-4"/>
    <n v="4.4145458321826121E-4"/>
    <m/>
    <m/>
    <m/>
    <m/>
    <m/>
    <n v="0"/>
    <m/>
    <n v="0"/>
    <m/>
    <n v="0"/>
    <m/>
    <m/>
    <n v="-79.347317438218269"/>
    <m/>
    <n v="-0.26571352088871703"/>
    <m/>
    <m/>
    <n v="3.965106030145201"/>
    <m/>
    <s v="Resto"/>
    <n v="2024"/>
    <n v="1"/>
    <d v="2025-05-07T00:00:00"/>
    <x v="14"/>
    <x v="15"/>
  </r>
  <r>
    <n v="2025"/>
    <n v="3"/>
    <n v="150.1"/>
    <x v="70"/>
    <s v="Huracan y Otros Riesgos Hidrometeorologicos"/>
    <n v="150.1"/>
    <m/>
    <m/>
    <x v="77"/>
    <n v="602987.68394999998"/>
    <n v="486464.48682000005"/>
    <n v="2717644.2300700005"/>
    <n v="2304314.4165500002"/>
    <n v="-8704.1183799999853"/>
    <n v="-26289.675969999993"/>
    <n v="646502.43818000006"/>
    <n v="3966575.2424999988"/>
    <n v="0"/>
    <n v="0"/>
    <n v="0"/>
    <n v="0"/>
    <n v="0"/>
    <n v="0"/>
    <n v="-1356.1617799999999"/>
    <n v="10736.47256"/>
    <n v="80300.865050000022"/>
    <n v="64094.429820000005"/>
    <n v="0"/>
    <n v="0"/>
    <n v="0"/>
    <n v="0"/>
    <n v="0"/>
    <n v="0"/>
    <s v="Huracan y Otros Riesgos Hidrometeorologicos"/>
    <s v="Daños Sin Autos"/>
    <s v="Riesgos Catastroficos"/>
    <x v="14"/>
    <x v="2"/>
    <n v="42557734.935300007"/>
    <n v="36430635.339629993"/>
    <n v="286204877.29896003"/>
    <n v="243390493.02682006"/>
    <n v="276418493.85822004"/>
    <n v="235015541.95325008"/>
    <n v="7797958.8991800006"/>
    <n v="4394254.9165500011"/>
    <n v="364394.42252000014"/>
    <n v="1773986.2028800007"/>
    <n v="1322984.5690799998"/>
    <n v="1099703.0813"/>
    <n v="7.7326348054156515"/>
    <n v="11.070465779940026"/>
    <n v="116523.19712999993"/>
    <n v="23.953073715967975"/>
    <n v="45.577831974965221"/>
    <n v="44.235984702791981"/>
    <n v="1.4168697767085456"/>
    <n v="1.3353170546845061"/>
    <n v="0.21068393021134274"/>
    <n v="0.21814303215879727"/>
    <n v="0.19986996236800209"/>
    <n v="0.20699247495587714"/>
    <m/>
    <m/>
    <m/>
    <n v="0"/>
    <m/>
    <n v="0"/>
    <m/>
    <n v="0"/>
    <m/>
    <n v="-66.891496152586512"/>
    <n v="-1.4434985343285611"/>
    <n v="-5.4042333371248965"/>
    <n v="-2.3886530204842122"/>
    <n v="-112.63135329058204"/>
    <n v="25.285247525429998"/>
    <n v="-1.6888507728473088"/>
    <n v="16.751022811423457"/>
    <s v="Resto"/>
    <n v="2024"/>
    <n v="1"/>
    <d v="2025-05-07T00:00:00"/>
    <x v="14"/>
    <x v="77"/>
  </r>
  <r>
    <n v="2025"/>
    <n v="3"/>
    <n v="12"/>
    <x v="0"/>
    <s v="Huracan y Otros Riesgos Hidrometeorologicos"/>
    <n v="12"/>
    <s v="6b51d431df5d7f141cbececcf79edf3dd861c3b4069f0b11661a3eefacbba918"/>
    <s v="5ee0b1f3d4f170289262539d5c2c0d24e2fb46189fbbd99a0a6b6a68b9dfe06a"/>
    <x v="10"/>
    <n v="129578.30784000001"/>
    <n v="86986.613489999989"/>
    <n v="456165.17491000006"/>
    <n v="305145.37059000006"/>
    <n v="-126748.86427999998"/>
    <n v="-9066.641599999999"/>
    <n v="-96365.992020000005"/>
    <n v="1106558.1214699999"/>
    <n v="35327673.869999997"/>
    <n v="32941908.920000002"/>
    <n v="139.161"/>
    <n v="134.065"/>
    <n v="0"/>
    <n v="0"/>
    <n v="-475.39731999999998"/>
    <n v="-114.31967999999999"/>
    <n v="1533.2154499999999"/>
    <n v="-32.121960000000001"/>
    <n v="0"/>
    <n v="0"/>
    <n v="0"/>
    <n v="0"/>
    <n v="0"/>
    <n v="0"/>
    <s v="Huracan y Otros Riesgos Hidrometeorologicos"/>
    <s v="Daños Sin Autos"/>
    <s v="Riesgos Catastroficos"/>
    <x v="14"/>
    <x v="2"/>
    <n v="2698569.0604299996"/>
    <n v="1911910.06005"/>
    <n v="286204877.29896003"/>
    <n v="243390493.02682006"/>
    <n v="276418493.85822004"/>
    <n v="235015541.95325008"/>
    <n v="7797958.8991800006"/>
    <n v="4394254.9165500011"/>
    <n v="364394.42252000014"/>
    <n v="1773986.2028800007"/>
    <n v="281273.23258000001"/>
    <n v="186782.06706"/>
    <n v="1.6616951886425806"/>
    <n v="1.9795531925647716"/>
    <n v="42591.69435000002"/>
    <n v="48.963504430364303"/>
    <n v="46.068481757554096"/>
    <n v="46.571180445313992"/>
    <n v="4.801741402139716"/>
    <n v="4.5497230914578228"/>
    <n v="4.5274667945175109E-2"/>
    <n v="4.6877582621683421E-2"/>
    <n v="3.5739528035063646E-2"/>
    <n v="3.7013132309055369E-2"/>
    <m/>
    <m/>
    <m/>
    <n v="0"/>
    <m/>
    <n v="0"/>
    <m/>
    <n v="0"/>
    <m/>
    <n v="1297.9692798268325"/>
    <n v="-97.816421894092215"/>
    <n v="-10.423030896635956"/>
    <n v="-34.783425993037326"/>
    <n v="315.84906465798366"/>
    <n v="-4873.1067780421863"/>
    <n v="-31.006556841049317"/>
    <n v="355.89260431181657"/>
    <s v="Medianas"/>
    <n v="2024"/>
    <n v="1"/>
    <d v="2025-05-07T00:00:00"/>
    <x v="14"/>
    <x v="10"/>
  </r>
  <r>
    <n v="2025"/>
    <n v="3"/>
    <n v="92"/>
    <x v="27"/>
    <s v="Huracan y Otros Riesgos Hidrometeorologicos"/>
    <n v="219"/>
    <s v="314f04b30f62e0056bd059354a5536fb2e302107eed143b5fa2aa0bbba07f608"/>
    <s v="5ee0b1f3d4f170289262539d5c2c0d24e2fb46189fbbd99a0a6b6a68b9dfe06a"/>
    <x v="11"/>
    <n v="349926.87646"/>
    <n v="434004.07718999998"/>
    <n v="929853.53866999992"/>
    <n v="1156764.56042"/>
    <n v="79999.858739999996"/>
    <n v="-24143.96286"/>
    <n v="117994.18673999999"/>
    <n v="1779024.9979199998"/>
    <n v="35327673.869999997"/>
    <n v="32941908.920000002"/>
    <n v="139.161"/>
    <n v="134.065"/>
    <n v="0"/>
    <n v="0"/>
    <n v="3100.9961699999999"/>
    <n v="-11574.625320000001"/>
    <n v="50477.764029999998"/>
    <n v="53983.372109999997"/>
    <n v="0"/>
    <n v="0"/>
    <n v="0"/>
    <n v="0"/>
    <n v="0"/>
    <n v="0"/>
    <s v="Huracan y Otros Riesgos Hidrometeorologicos"/>
    <s v="Daños Sin Autos"/>
    <s v="Riesgos Catastroficos"/>
    <x v="14"/>
    <x v="2"/>
    <n v="3291398.6175000002"/>
    <n v="4430492.0824799994"/>
    <n v="286204877.29896003"/>
    <n v="243390493.02682006"/>
    <n v="276418493.85822004"/>
    <n v="235015541.95325008"/>
    <n v="7797958.8991800006"/>
    <n v="4394254.9165500011"/>
    <n v="364394.42252000014"/>
    <n v="1773986.2028800007"/>
    <n v="515939.47580000001"/>
    <n v="727483.27474999998"/>
    <n v="4.4874162711577865"/>
    <n v="9.8766249439789782"/>
    <n v="-84077.200729999982"/>
    <n v="-19.372444902906373"/>
    <n v="67.823241460137169"/>
    <n v="59.658289372926923"/>
    <n v="10.63155567361175"/>
    <n v="9.7958436469445882"/>
    <n v="0.12226447004062692"/>
    <n v="0.12659314924112267"/>
    <n v="0.17831595301554179"/>
    <n v="0.18467037268383435"/>
    <m/>
    <m/>
    <m/>
    <n v="0"/>
    <m/>
    <n v="0"/>
    <m/>
    <n v="0"/>
    <m/>
    <n v="-431.34518638834589"/>
    <n v="22.861878901475219"/>
    <n v="-5.5630728209565099"/>
    <n v="21.954194080895718"/>
    <n v="-126.79133090072241"/>
    <n v="-6.4938664314203027"/>
    <n v="6.1432914662325624"/>
    <n v="-21.441093558243821"/>
    <s v="Grandes"/>
    <n v="2024"/>
    <n v="1"/>
    <d v="2025-05-07T00:00:00"/>
    <x v="14"/>
    <x v="11"/>
  </r>
  <r>
    <n v="2025"/>
    <n v="3"/>
    <n v="81"/>
    <x v="24"/>
    <s v="Huracan y Otros Riesgos Hidrometeorologicos"/>
    <n v="53"/>
    <s v="2858dcd1057d3eae7f7d5f782167e24b61153c01551450a628cee722509f6529"/>
    <s v="5ee0b1f3d4f170289262539d5c2c0d24e2fb46189fbbd99a0a6b6a68b9dfe06a"/>
    <x v="9"/>
    <n v="51290.744319999998"/>
    <n v="33293.840620000003"/>
    <n v="178259.92989"/>
    <n v="161664.69005999999"/>
    <n v="-1822.6906299999982"/>
    <n v="-9256.4879700000001"/>
    <n v="13964.663300000004"/>
    <n v="1288899.04002"/>
    <n v="35327673.869999997"/>
    <n v="32941908.920000002"/>
    <n v="139.161"/>
    <n v="134.065"/>
    <n v="0"/>
    <n v="0"/>
    <n v="2145.8747999999996"/>
    <n v="-284.01019000000002"/>
    <n v="3668.6231400000001"/>
    <n v="5240.1839199999995"/>
    <n v="0"/>
    <n v="0"/>
    <n v="0"/>
    <n v="0"/>
    <n v="0"/>
    <n v="0"/>
    <s v="Huracan y Otros Riesgos Hidrometeorologicos"/>
    <s v="Daños Sin Autos"/>
    <s v="Riesgos Catastroficos"/>
    <x v="14"/>
    <x v="2"/>
    <n v="477689.46314999997"/>
    <n v="425847.00738999998"/>
    <n v="286204877.29896003"/>
    <n v="243390493.02682006"/>
    <n v="276418493.85822004"/>
    <n v="235015541.95325008"/>
    <n v="7797958.8991800006"/>
    <n v="4394254.9165500011"/>
    <n v="364394.42252000014"/>
    <n v="1773986.2028800007"/>
    <n v="77860.510670000003"/>
    <n v="53307.582990000003"/>
    <n v="0.65774576377151095"/>
    <n v="0.75766748293564001"/>
    <n v="17996.903699999995"/>
    <n v="54.054754167318997"/>
    <n v="65.875170710590453"/>
    <n v="62.456106153313328"/>
    <n v="10.737256790588685"/>
    <n v="7.8182633768067733"/>
    <n v="1.7920988909781367E-2"/>
    <n v="1.8555467691068431E-2"/>
    <n v="1.3679186974789207E-2"/>
    <n v="1.4166654827714713E-2"/>
    <m/>
    <m/>
    <m/>
    <n v="0"/>
    <m/>
    <n v="0"/>
    <m/>
    <n v="0"/>
    <m/>
    <n v="-80.309047708944419"/>
    <n v="-3.5536443351812879"/>
    <n v="-27.80240368075625"/>
    <n v="-0.5001971812287983"/>
    <n v="-855.56260851063121"/>
    <n v="-29.990565292983064"/>
    <n v="58.492647462284708"/>
    <n v="-5.4198515612406224"/>
    <s v="Resto"/>
    <n v="2024"/>
    <n v="1"/>
    <d v="2025-05-07T00:00:00"/>
    <x v="14"/>
    <x v="9"/>
  </r>
  <r>
    <n v="2025"/>
    <n v="3"/>
    <n v="37"/>
    <x v="76"/>
    <s v="Huracan y Otros Riesgos Hidrometeorologicos"/>
    <n v="25"/>
    <s v="b7a56873cd771f2c446d369b649430b65a756ba278ff97ec81bb6f55b2e73569"/>
    <s v="5ee0b1f3d4f170289262539d5c2c0d24e2fb46189fbbd99a0a6b6a68b9dfe06a"/>
    <x v="29"/>
    <n v="98894.951260000002"/>
    <n v="76892.696849999993"/>
    <n v="416628.43401999999"/>
    <n v="309301.41495000001"/>
    <n v="33788.258910000011"/>
    <n v="59766.868589999998"/>
    <n v="8081.0153499999951"/>
    <n v="815496.36788999999"/>
    <n v="35327673.869999997"/>
    <n v="32941908.920000002"/>
    <n v="139.161"/>
    <n v="134.065"/>
    <n v="0"/>
    <n v="0"/>
    <n v="30.793689999999998"/>
    <n v="-271.05052000000001"/>
    <n v="442.77997999999997"/>
    <n v="0.41717000000000004"/>
    <n v="0"/>
    <n v="0"/>
    <n v="0"/>
    <n v="0"/>
    <n v="0"/>
    <n v="0"/>
    <s v="Huracan y Otros Riesgos Hidrometeorologicos"/>
    <s v="Daños Sin Autos"/>
    <s v="Riesgos Catastroficos"/>
    <x v="14"/>
    <x v="2"/>
    <n v="3594603.0314199999"/>
    <n v="3691577.5016000001"/>
    <n v="286204877.29896003"/>
    <n v="243390493.02682006"/>
    <n v="276418493.85822004"/>
    <n v="235015541.95325008"/>
    <n v="7797958.8991800006"/>
    <n v="4394254.9165500011"/>
    <n v="364394.42252000014"/>
    <n v="1773986.2028800007"/>
    <n v="330443.42595999996"/>
    <n v="297592.56764999998"/>
    <n v="1.2682158567211654"/>
    <n v="1.749846067427733"/>
    <n v="22002.254410000009"/>
    <n v="28.614231664837252"/>
    <n v="29.927952409006675"/>
    <n v="25.838245039921109"/>
    <n v="2.7512064724691689"/>
    <n v="2.0829224583981572"/>
    <n v="3.4553901454550562E-2"/>
    <n v="3.5777255667533217E-2"/>
    <n v="3.1592317306135251E-2"/>
    <n v="3.2718132686431305E-2"/>
    <m/>
    <m/>
    <m/>
    <n v="0"/>
    <m/>
    <n v="0"/>
    <m/>
    <n v="0"/>
    <m/>
    <n v="-43.466573191600411"/>
    <n v="34.165807737918705"/>
    <n v="77.727626989844623"/>
    <n v="9.2724412948843948"/>
    <n v="-111.36086733941701"/>
    <n v="106038.97931298989"/>
    <n v="6.9546256359648426"/>
    <n v="-64973.636646930507"/>
    <s v="Resto"/>
    <n v="2024"/>
    <n v="1"/>
    <d v="2025-05-07T00:00:00"/>
    <x v="14"/>
    <x v="29"/>
  </r>
  <r>
    <n v="2025"/>
    <n v="3"/>
    <n v="79"/>
    <x v="11"/>
    <s v="Huracan y Otros Riesgos Hidrometeorologicos"/>
    <n v="51"/>
    <s v="031b4af5197ec30a926f48cf40e11a7dbc470048a21e4003b7a3c07c5dab1baa"/>
    <s v="5ee0b1f3d4f170289262539d5c2c0d24e2fb46189fbbd99a0a6b6a68b9dfe06a"/>
    <x v="0"/>
    <n v="243513.56169999999"/>
    <n v="228911.91558"/>
    <n v="913871.01002999989"/>
    <n v="784761.22230000002"/>
    <n v="7429.471379999999"/>
    <n v="72695.087909999987"/>
    <n v="176040.23272"/>
    <n v="388585.30213999999"/>
    <n v="35327673.869999997"/>
    <n v="32941908.920000002"/>
    <n v="139.161"/>
    <n v="134.065"/>
    <n v="0"/>
    <n v="0"/>
    <n v="15136.65668"/>
    <n v="35366.085220000001"/>
    <n v="225068.74216999998"/>
    <n v="207012.64724000002"/>
    <n v="0"/>
    <n v="0"/>
    <n v="0"/>
    <n v="0"/>
    <n v="0"/>
    <n v="0"/>
    <s v="Huracan y Otros Riesgos Hidrometeorologicos"/>
    <s v="Daños Sin Autos"/>
    <s v="Riesgos Catastroficos"/>
    <x v="14"/>
    <x v="2"/>
    <n v="25064503.866439998"/>
    <n v="22979281.170580003"/>
    <n v="286204877.29896003"/>
    <n v="243390493.02682006"/>
    <n v="276418493.85822004"/>
    <n v="235015541.95325008"/>
    <n v="7797958.8991800006"/>
    <n v="4394254.9165500011"/>
    <n v="364394.42252000014"/>
    <n v="1773986.2028800007"/>
    <n v="637756.07987999998"/>
    <n v="585508.48015999992"/>
    <n v="3.1227859090871437"/>
    <n v="5.2093453822593059"/>
    <n v="14601.64611999999"/>
    <n v="6.3787182432174516"/>
    <n v="38.182867930607486"/>
    <n v="39.096259633583109"/>
    <n v="0.97154750398251977"/>
    <n v="0.99616656361327871"/>
    <n v="8.5083651962238882E-2"/>
    <n v="8.8095972994087154E-2"/>
    <n v="9.4051297046666232E-2"/>
    <n v="9.7402883944388563E-2"/>
    <m/>
    <m/>
    <m/>
    <n v="0"/>
    <m/>
    <n v="0"/>
    <m/>
    <n v="0"/>
    <m/>
    <n v="-89.779954060722716"/>
    <n v="3.050947687732005"/>
    <n v="31.756795064953515"/>
    <n v="2.0388543075442449"/>
    <n v="-57.200078589868873"/>
    <n v="8.7222182657596967"/>
    <n v="6.7253482354146312"/>
    <n v="17.08402152792063"/>
    <s v="Medianas"/>
    <n v="2024"/>
    <n v="1"/>
    <d v="2025-05-07T00:00:00"/>
    <x v="14"/>
    <x v="0"/>
  </r>
  <r>
    <n v="2025"/>
    <n v="3"/>
    <n v="80"/>
    <x v="73"/>
    <s v="Huracan y Otros Riesgos Hidrometeorologicos"/>
    <n v="52"/>
    <s v="41cfc0d1f2d127b04555b7246d84019b4d27710a3f3aff6e7764375b1e06e05d"/>
    <s v="5ee0b1f3d4f170289262539d5c2c0d24e2fb46189fbbd99a0a6b6a68b9dfe06a"/>
    <x v="26"/>
    <n v="50842.354789999998"/>
    <n v="54220.074770000007"/>
    <n v="162404.87358000001"/>
    <n v="146370.09752000001"/>
    <n v="-138.47392000000005"/>
    <n v="300.46406000000002"/>
    <n v="-7860.4918399999988"/>
    <n v="342921.29701000004"/>
    <n v="35327673.869999997"/>
    <n v="32941908.920000002"/>
    <n v="139.161"/>
    <n v="134.065"/>
    <n v="0"/>
    <n v="0"/>
    <n v="-14.824260000000001"/>
    <n v="11.13449"/>
    <n v="-1.6000000000000001E-4"/>
    <n v="-2.7200000000000002E-3"/>
    <n v="0"/>
    <n v="0"/>
    <n v="0"/>
    <n v="0"/>
    <n v="0"/>
    <n v="0"/>
    <s v="Huracan y Otros Riesgos Hidrometeorologicos"/>
    <s v="Daños Sin Autos"/>
    <s v="Riesgos Catastroficos"/>
    <x v="14"/>
    <x v="2"/>
    <n v="377875.53304000001"/>
    <n v="280605.04624"/>
    <n v="286204877.29896003"/>
    <n v="243390493.02682006"/>
    <n v="276418493.85822004"/>
    <n v="235015541.95325008"/>
    <n v="7797958.8991800006"/>
    <n v="4394254.9165500011"/>
    <n v="364394.42252000014"/>
    <n v="1773986.2028800007"/>
    <n v="84386.33567"/>
    <n v="83989.672829999996"/>
    <n v="0.65199567537277425"/>
    <n v="1.2338855118712375"/>
    <n v="-3377.7199800000089"/>
    <n v="-6.2296483255107944"/>
    <n v="60.24951123464276"/>
    <n v="64.55564469187135"/>
    <n v="13.454788771576295"/>
    <n v="19.322558698258714"/>
    <n v="1.7764321583133531E-2"/>
    <n v="1.8393253678633363E-2"/>
    <n v="2.2276989579878663E-2"/>
    <n v="2.3070846429716383E-2"/>
    <m/>
    <m/>
    <m/>
    <n v="0"/>
    <m/>
    <n v="0"/>
    <m/>
    <n v="0"/>
    <m/>
    <n v="-146.08668337903708"/>
    <n v="-0.27235937550877559"/>
    <n v="0.55415648405975071"/>
    <n v="-3.8001108535737751E-2"/>
    <n v="-233.13820390516318"/>
    <n v="-94.117647058823522"/>
    <n v="9265162.5"/>
    <n v="-409356.24999999994"/>
    <s v="Resto"/>
    <n v="2024"/>
    <n v="1"/>
    <d v="2025-05-07T00:00:00"/>
    <x v="14"/>
    <x v="26"/>
  </r>
  <r>
    <n v="2025"/>
    <n v="3"/>
    <n v="18"/>
    <x v="77"/>
    <s v="Huracan y Otros Riesgos Hidrometeorologicos"/>
    <n v="5"/>
    <s v="ef2d127de37b942baad06145e54b0c619a1f22327b2ebbcfbec78f5564afe39d"/>
    <s v="5ee0b1f3d4f170289262539d5c2c0d24e2fb46189fbbd99a0a6b6a68b9dfe06a"/>
    <x v="6"/>
    <n v="19983.842000000001"/>
    <n v="19204.320909999999"/>
    <n v="259415.49653999999"/>
    <n v="236009.72446"/>
    <n v="-6484.6897500000005"/>
    <n v="-70842.916929999992"/>
    <n v="51109.34734"/>
    <n v="456514.79244999989"/>
    <n v="35327673.869999997"/>
    <n v="32941908.920000002"/>
    <n v="139.161"/>
    <n v="134.065"/>
    <n v="0"/>
    <n v="0"/>
    <n v="-4804.6200599999993"/>
    <n v="4209.7969699999994"/>
    <n v="544.70068000000003"/>
    <n v="474.13979"/>
    <n v="0"/>
    <n v="0"/>
    <n v="0"/>
    <n v="0"/>
    <n v="0"/>
    <n v="0"/>
    <s v="Huracan y Otros Riesgos Hidrometeorologicos"/>
    <s v="Daños Sin Autos"/>
    <s v="Riesgos Catastroficos"/>
    <x v="14"/>
    <x v="2"/>
    <n v="5268679.1510399999"/>
    <n v="4323802.96117"/>
    <n v="286204877.29896003"/>
    <n v="243390493.02682006"/>
    <n v="276418493.85822004"/>
    <n v="235015541.95325008"/>
    <n v="7797958.8991800006"/>
    <n v="4394254.9165500011"/>
    <n v="364394.42252000014"/>
    <n v="1773986.2028800007"/>
    <n v="66912.272460000007"/>
    <n v="67989.015459999995"/>
    <n v="0.25627016323593876"/>
    <n v="0.43703247250566007"/>
    <n v="779.521090000002"/>
    <n v="4.0590921889567699"/>
    <n v="29.865735036792078"/>
    <n v="28.246211215249151"/>
    <n v="0.37929510275939526"/>
    <n v="0.44415347050882731"/>
    <n v="6.9823555030215471E-3"/>
    <n v="7.2295604107625545E-3"/>
    <n v="7.8903332135835755E-3"/>
    <n v="8.1715110202457055E-3"/>
    <m/>
    <m/>
    <m/>
    <n v="0"/>
    <m/>
    <n v="0"/>
    <m/>
    <n v="0"/>
    <m/>
    <n v="-90.846382347006511"/>
    <n v="-32.449664834219568"/>
    <n v="-368.89050782894878"/>
    <n v="-1.779579858866825"/>
    <n v="-214.12949589348011"/>
    <n v="14.881874815863917"/>
    <n v="-882.06610279979805"/>
    <n v="887.88097071540847"/>
    <s v="Resto"/>
    <n v="2024"/>
    <n v="1"/>
    <d v="2025-05-07T00:00:00"/>
    <x v="14"/>
    <x v="6"/>
  </r>
  <r>
    <n v="2025"/>
    <n v="3"/>
    <n v="22"/>
    <x v="35"/>
    <s v="Huracan y Otros Riesgos Hidrometeorologicos"/>
    <n v="16"/>
    <s v="b17ef6d19c7a5b1ee83b907c595526dcb1eb06db8227d650d5dda0a9f4ce8cd9"/>
    <s v="5ee0b1f3d4f170289262539d5c2c0d24e2fb46189fbbd99a0a6b6a68b9dfe06a"/>
    <x v="25"/>
    <n v="702555.51045000006"/>
    <n v="378871.10326"/>
    <n v="2603953.4077800005"/>
    <n v="1851319.2148500001"/>
    <n v="-65503.65661999998"/>
    <n v="-173972.97941"/>
    <n v="140751.84677"/>
    <n v="9198472.0724600032"/>
    <n v="35327673.869999997"/>
    <n v="32941908.920000002"/>
    <n v="139.161"/>
    <n v="134.065"/>
    <n v="0"/>
    <n v="0"/>
    <n v="30217.021250000002"/>
    <n v="20661.01037"/>
    <n v="35923.251670000005"/>
    <n v="71713.172909999994"/>
    <n v="0"/>
    <n v="0"/>
    <n v="0"/>
    <n v="0"/>
    <n v="0"/>
    <n v="0"/>
    <s v="Huracan y Otros Riesgos Hidrometeorologicos"/>
    <s v="Daños Sin Autos"/>
    <s v="Riesgos Catastroficos"/>
    <x v="14"/>
    <x v="2"/>
    <n v="9409393.7623899989"/>
    <n v="7962644.3306700001"/>
    <n v="286204877.29896003"/>
    <n v="243390493.02682006"/>
    <n v="276418493.85822004"/>
    <n v="235015541.95325008"/>
    <n v="7797958.8991800006"/>
    <n v="4394254.9165500011"/>
    <n v="364394.42252000014"/>
    <n v="1773986.2028800007"/>
    <n v="1106122.8606500002"/>
    <n v="662850.44896000007"/>
    <n v="9.0094795257753635"/>
    <n v="8.6219645982090096"/>
    <n v="323684.40719000006"/>
    <n v="85.433912590549795"/>
    <n v="63.515142435185865"/>
    <n v="57.157855720614158"/>
    <n v="7.4665332134166098"/>
    <n v="4.7581065727209326"/>
    <n v="0.24547293431206418"/>
    <n v="0.25416371410024152"/>
    <n v="0.15566388750371235"/>
    <n v="0.16121108421644983"/>
    <m/>
    <m/>
    <m/>
    <n v="0"/>
    <m/>
    <n v="0"/>
    <m/>
    <n v="0"/>
    <m/>
    <n v="-62.348373384105635"/>
    <n v="-9.3236271932510579"/>
    <n v="-45.918777629924229"/>
    <n v="-17.976031621725699"/>
    <n v="46.251420956041088"/>
    <n v="-49.907039094360428"/>
    <n v="84.115495800828754"/>
    <n v="28.810620882622999"/>
    <s v="Grandes"/>
    <n v="2024"/>
    <n v="1"/>
    <d v="2025-05-07T00:00:00"/>
    <x v="14"/>
    <x v="25"/>
  </r>
  <r>
    <n v="2025"/>
    <n v="3"/>
    <n v="23"/>
    <x v="9"/>
    <s v="Huracan y Otros Riesgos Hidrometeorologicos"/>
    <n v="17"/>
    <s v="4523540f1504cd17100c4835e85b7eefd49911580f8efff0599a8f283be6b9e3"/>
    <s v="5ee0b1f3d4f170289262539d5c2c0d24e2fb46189fbbd99a0a6b6a68b9dfe06a"/>
    <x v="4"/>
    <n v="248128.39658999999"/>
    <n v="336259.93254000001"/>
    <n v="1157717.0524199998"/>
    <n v="943576.43264000001"/>
    <n v="16966.985659999998"/>
    <n v="-113812.44016000003"/>
    <n v="-367891.46474999993"/>
    <n v="3333418.9547799979"/>
    <n v="35327673.869999997"/>
    <n v="32941908.920000002"/>
    <n v="139.161"/>
    <n v="134.065"/>
    <n v="0"/>
    <n v="0"/>
    <n v="-913.37891000000002"/>
    <n v="9279.2315999999992"/>
    <n v="15576.540230000001"/>
    <n v="15692.55665"/>
    <n v="0"/>
    <n v="0"/>
    <n v="0"/>
    <n v="0"/>
    <n v="0"/>
    <n v="0"/>
    <s v="Huracan y Otros Riesgos Hidrometeorologicos"/>
    <s v="Daños Sin Autos"/>
    <s v="Riesgos Catastroficos"/>
    <x v="14"/>
    <x v="2"/>
    <n v="7196469.1106400006"/>
    <n v="7252607.47162"/>
    <n v="286204877.29896003"/>
    <n v="243390493.02682006"/>
    <n v="276418493.85822004"/>
    <n v="235015541.95325008"/>
    <n v="7797958.8991800006"/>
    <n v="4394254.9165500011"/>
    <n v="364394.42252000014"/>
    <n v="1773986.2028800007"/>
    <n v="380580.41157999996"/>
    <n v="486992.51045999996"/>
    <n v="3.1819659451666524"/>
    <n v="7.6522627595761561"/>
    <n v="-88131.53595000002"/>
    <n v="-26.209348013687684"/>
    <n v="65.197364089203035"/>
    <n v="69.04827596267917"/>
    <n v="3.447918594177545"/>
    <n v="4.6364005477452137"/>
    <n v="8.6696075528724617E-2"/>
    <n v="8.9765483172507793E-2"/>
    <n v="0.1381565600029194"/>
    <n v="0.14307987026955421"/>
    <m/>
    <m/>
    <m/>
    <n v="0"/>
    <m/>
    <n v="0"/>
    <m/>
    <n v="0"/>
    <m/>
    <n v="-114.90784806665022"/>
    <n v="6.8379862575889465"/>
    <n v="-33.846566047966895"/>
    <n v="4.6562144235532994"/>
    <n v="-109.84326018977693"/>
    <n v="-0.73930859443480657"/>
    <n v="-5.8638111962812944"/>
    <n v="59.131420118212532"/>
    <s v="Medianas"/>
    <n v="2024"/>
    <n v="1"/>
    <d v="2025-05-07T00:00:00"/>
    <x v="14"/>
    <x v="4"/>
  </r>
  <r>
    <n v="2025"/>
    <n v="3"/>
    <n v="50"/>
    <x v="15"/>
    <s v="Huracan y Otros Riesgos Hidrometeorologicos"/>
    <n v="38"/>
    <s v="aea92132c4cbeb263e6ac2bf6c183b5d81737f179f21efdc5863739672f0f470"/>
    <s v="5ee0b1f3d4f170289262539d5c2c0d24e2fb46189fbbd99a0a6b6a68b9dfe06a"/>
    <x v="39"/>
    <n v="0"/>
    <n v="0"/>
    <n v="0"/>
    <n v="-6399.9210899999998"/>
    <n v="21.332169999999998"/>
    <n v="440.79027000000002"/>
    <n v="30.175220000000003"/>
    <n v="389.60302000000001"/>
    <n v="35327673.869999997"/>
    <n v="32941908.920000002"/>
    <n v="139.161"/>
    <n v="134.065"/>
    <n v="0"/>
    <n v="0"/>
    <n v="21.332169999999998"/>
    <n v="472.29027000000002"/>
    <n v="0"/>
    <n v="0"/>
    <n v="0"/>
    <n v="0"/>
    <n v="0"/>
    <n v="0"/>
    <n v="0"/>
    <n v="0"/>
    <s v="Huracan y Otros Riesgos Hidrometeorologicos"/>
    <s v="Daños Sin Autos"/>
    <s v="Riesgos Catastroficos"/>
    <x v="14"/>
    <x v="2"/>
    <n v="13959565.0382"/>
    <n v="12741554.66168"/>
    <n v="286204877.29896003"/>
    <n v="243390493.02682006"/>
    <n v="276418493.85822004"/>
    <n v="235015541.95325008"/>
    <n v="7797958.8991800006"/>
    <n v="4394254.9165500011"/>
    <n v="364394.42252000014"/>
    <n v="1773986.2028800007"/>
    <n v="0"/>
    <n v="0"/>
    <m/>
    <m/>
    <m/>
    <m/>
    <m/>
    <m/>
    <m/>
    <m/>
    <m/>
    <m/>
    <m/>
    <m/>
    <m/>
    <m/>
    <m/>
    <n v="0"/>
    <m/>
    <n v="0"/>
    <m/>
    <n v="0"/>
    <m/>
    <n v="-95.160471668306116"/>
    <m/>
    <m/>
    <n v="5.8541428412859859E-3"/>
    <n v="-95.483250163082971"/>
    <m/>
    <m/>
    <m/>
    <s v="Resto"/>
    <n v="2024"/>
    <n v="1"/>
    <d v="2025-05-07T00:00:00"/>
    <x v="14"/>
    <x v="39"/>
  </r>
  <r>
    <n v="2025"/>
    <n v="3"/>
    <n v="39"/>
    <x v="20"/>
    <s v="Huracan y Otros Riesgos Hidrometeorologicos"/>
    <n v="27"/>
    <s v="670671cd97404156226e507973f2ab8330d3022ca96e0c93bdbdb320c41adcaf"/>
    <s v="5ee0b1f3d4f170289262539d5c2c0d24e2fb46189fbbd99a0a6b6a68b9dfe06a"/>
    <x v="24"/>
    <n v="290157.07111999998"/>
    <n v="187160.72065999999"/>
    <n v="773561.45178"/>
    <n v="648804.65299000009"/>
    <n v="-9448.9912900000018"/>
    <n v="24830.771779999999"/>
    <n v="134517.35617000001"/>
    <n v="912392.99930000026"/>
    <n v="35327673.869999997"/>
    <n v="32941908.920000002"/>
    <n v="139.161"/>
    <n v="134.065"/>
    <n v="0"/>
    <n v="0"/>
    <n v="3777.0643799999998"/>
    <n v="12337.353939999999"/>
    <n v="15586.608699999999"/>
    <n v="6917.7478700000001"/>
    <n v="0"/>
    <n v="0"/>
    <n v="0"/>
    <n v="0"/>
    <n v="0"/>
    <n v="0"/>
    <s v="Huracan y Otros Riesgos Hidrometeorologicos"/>
    <s v="Daños Sin Autos"/>
    <s v="Riesgos Catastroficos"/>
    <x v="14"/>
    <x v="2"/>
    <n v="9815016.0217700005"/>
    <n v="7956382.9574300004"/>
    <n v="286204877.29896003"/>
    <n v="243390493.02682006"/>
    <n v="276418493.85822004"/>
    <n v="235015541.95325008"/>
    <n v="7797958.8991800006"/>
    <n v="4394254.9165500011"/>
    <n v="364394.42252000014"/>
    <n v="1773986.2028800007"/>
    <n v="560883.15179999999"/>
    <n v="354089.45538999996"/>
    <n v="3.7209361433093937"/>
    <n v="4.2592140013338788"/>
    <n v="102996.35045999999"/>
    <n v="55.030964882372558"/>
    <n v="51.73217811746008"/>
    <n v="52.856903195227346"/>
    <n v="2.9562567241502498"/>
    <n v="2.3523342410915697"/>
    <n v="0.10138089674024374"/>
    <n v="0.10497020914556705"/>
    <n v="7.6897301259575529E-2"/>
    <n v="7.9637592945759519E-2"/>
    <m/>
    <m/>
    <m/>
    <n v="0"/>
    <m/>
    <n v="0"/>
    <m/>
    <n v="0"/>
    <m/>
    <n v="-138.05355457219704"/>
    <n v="-3.2565090533644767"/>
    <n v="13.267084937714088"/>
    <n v="-2.5930669368248593"/>
    <n v="-69.385133973063276"/>
    <n v="125.31333886269547"/>
    <n v="24.232752952860107"/>
    <n v="178.34350386638187"/>
    <s v="Medianas"/>
    <n v="2024"/>
    <n v="1"/>
    <d v="2025-05-07T00:00:00"/>
    <x v="14"/>
    <x v="24"/>
  </r>
  <r>
    <n v="2025"/>
    <n v="3"/>
    <n v="201.1"/>
    <x v="67"/>
    <s v="Huracan y Otros Riesgos Hidrometeorologicos"/>
    <n v="201.1"/>
    <m/>
    <m/>
    <x v="74"/>
    <n v="7797958.8991799988"/>
    <n v="4394254.9165500002"/>
    <n v="23896327.818839997"/>
    <n v="16411397.462860003"/>
    <n v="364394.42252000008"/>
    <n v="1773986.2028800007"/>
    <n v="5212540.9577499982"/>
    <n v="39370708.668159999"/>
    <n v="0"/>
    <n v="0"/>
    <n v="0"/>
    <n v="0"/>
    <n v="-92.850179999999995"/>
    <n v="-445.63966999999997"/>
    <n v="237189.99613000001"/>
    <n v="372807.82973"/>
    <n v="1306307.5385099996"/>
    <n v="787690.44883999974"/>
    <n v="0"/>
    <n v="0"/>
    <n v="0"/>
    <n v="0"/>
    <n v="0"/>
    <n v="0"/>
    <s v="Huracan y Otros Riesgos Hidrometeorologicos"/>
    <s v="Daños Sin Autos"/>
    <s v="Riesgos Catastroficos"/>
    <x v="14"/>
    <x v="2"/>
    <n v="195548252.16817003"/>
    <n v="165677246.98947003"/>
    <n v="286204877.29896003"/>
    <n v="243390493.02682006"/>
    <n v="276418493.85822004"/>
    <n v="235015541.95325008"/>
    <n v="7797958.8991800006"/>
    <n v="4394254.9165500011"/>
    <n v="364394.42252000014"/>
    <n v="1773986.2028800007"/>
    <n v="12882845.518049996"/>
    <n v="7921310.33201"/>
    <n v="99.999999999999972"/>
    <n v="99.999999999999972"/>
    <n v="3403703.9826299986"/>
    <n v="77.458045727176454"/>
    <n v="60.529786592988131"/>
    <n v="55.473838700559732"/>
    <n v="3.9877415485533527"/>
    <n v="2.6522983670952032"/>
    <n v="2.7246072718161654"/>
    <n v="2.8210698894769721"/>
    <n v="1.8054340832720124"/>
    <n v="1.8697720499796209"/>
    <m/>
    <m/>
    <m/>
    <n v="0"/>
    <m/>
    <n v="0"/>
    <m/>
    <n v="0"/>
    <m/>
    <n v="-79.45900470204225"/>
    <n v="4.672946180292362"/>
    <n v="40.370580145422821"/>
    <n v="99.999999999999986"/>
    <n v="-36.377410232563776"/>
    <n v="65.840215586433288"/>
    <n v="18.157286024739903"/>
    <n v="47.329230699574836"/>
    <m/>
    <n v="2024"/>
    <n v="1"/>
    <d v="2025-05-07T00:00:00"/>
    <x v="14"/>
    <x v="74"/>
  </r>
  <r>
    <n v="2025"/>
    <n v="3"/>
    <n v="10"/>
    <x v="62"/>
    <s v="Huracan y Otros Riesgos Hidrometeorologicos"/>
    <n v="10"/>
    <s v="4a44dc15364204a80fe80e9039455cc1608281820fe2b24f1e5233ade6af1dd5"/>
    <s v="5ee0b1f3d4f170289262539d5c2c0d24e2fb46189fbbd99a0a6b6a68b9dfe06a"/>
    <x v="16"/>
    <n v="145961.37708000001"/>
    <n v="90989.442639999994"/>
    <n v="382438.12129000004"/>
    <n v="386415.43781999999"/>
    <n v="-16553.759240000003"/>
    <n v="17794.149890000001"/>
    <n v="-253199.76264"/>
    <n v="1067842.5904100002"/>
    <n v="35327673.869999997"/>
    <n v="32941908.920000002"/>
    <n v="139.161"/>
    <n v="134.065"/>
    <n v="0"/>
    <n v="0"/>
    <n v="55.76735"/>
    <n v="-869.03806999999995"/>
    <n v="18889.50779"/>
    <n v="5790.6734500000002"/>
    <n v="0"/>
    <n v="0"/>
    <n v="0"/>
    <n v="0"/>
    <n v="0"/>
    <n v="0"/>
    <s v="Huracan y Otros Riesgos Hidrometeorologicos"/>
    <s v="Daños Sin Autos"/>
    <s v="Riesgos Catastroficos"/>
    <x v="14"/>
    <x v="2"/>
    <n v="1657972.1827799999"/>
    <n v="1600535.0540100001"/>
    <n v="286204877.29896003"/>
    <n v="243390493.02682006"/>
    <n v="276418493.85822004"/>
    <n v="235015541.95325008"/>
    <n v="7797958.8991800006"/>
    <n v="4394254.9165500011"/>
    <n v="364394.42252000014"/>
    <n v="1773986.2028800007"/>
    <n v="212305.83065000002"/>
    <n v="136815.39315000002"/>
    <n v="1.8717895152710879"/>
    <n v="2.0706455216630273"/>
    <n v="54971.934440000012"/>
    <n v="60.415728292233453"/>
    <n v="68.750526838156816"/>
    <n v="66.505267093916899"/>
    <n v="8.8036083232264914"/>
    <n v="5.6849390715957098"/>
    <n v="5.0998913246168634E-2"/>
    <n v="5.2804490409699645E-2"/>
    <n v="3.7384139991849863E-2"/>
    <n v="3.8716351218210009E-2"/>
    <m/>
    <m/>
    <m/>
    <n v="0"/>
    <m/>
    <n v="0"/>
    <m/>
    <n v="0"/>
    <m/>
    <n v="-193.02922220129733"/>
    <n v="-11.34119146527855"/>
    <n v="19.55627968884545"/>
    <n v="-4.542813560515305"/>
    <n v="-106.41713544263946"/>
    <n v="226.20571602081964"/>
    <n v="0.29522923847450872"/>
    <n v="-15.007547524545698"/>
    <s v="Medianas"/>
    <n v="2024"/>
    <n v="1"/>
    <d v="2025-05-07T00:00:00"/>
    <x v="14"/>
    <x v="16"/>
  </r>
  <r>
    <n v="2025"/>
    <n v="3"/>
    <n v="74"/>
    <x v="6"/>
    <s v="Huracan y Otros Riesgos Hidrometeorologicos"/>
    <n v="46"/>
    <s v="25fc0e7096fc653718202dc30b0c580b8ab87eac11a700cba03a7c021bc35b0c"/>
    <s v="5ee0b1f3d4f170289262539d5c2c0d24e2fb46189fbbd99a0a6b6a68b9dfe06a"/>
    <x v="13"/>
    <n v="2913557.9374499996"/>
    <n v="254739.01009999998"/>
    <n v="6436327.9184799995"/>
    <n v="1292662.9313200004"/>
    <n v="484279.83061"/>
    <n v="1171866.86623"/>
    <n v="3867064.6677099993"/>
    <n v="4414404.1742500002"/>
    <n v="35327673.869999997"/>
    <n v="32941908.920000002"/>
    <n v="139.161"/>
    <n v="134.065"/>
    <n v="-92.850179999999995"/>
    <n v="-445.63966999999997"/>
    <n v="142756.55512999999"/>
    <n v="297206.29446"/>
    <n v="719126.83276000002"/>
    <n v="237526.79419999997"/>
    <n v="0"/>
    <n v="0"/>
    <n v="0"/>
    <n v="0"/>
    <n v="0"/>
    <n v="0"/>
    <s v="Huracan y Otros Riesgos Hidrometeorologicos"/>
    <s v="Daños Sin Autos"/>
    <s v="Riesgos Catastroficos"/>
    <x v="14"/>
    <x v="2"/>
    <n v="8503254.3343199994"/>
    <n v="1149390.6832699999"/>
    <n v="286204877.29896003"/>
    <n v="243390493.02682006"/>
    <n v="276418493.85822004"/>
    <n v="235015541.95325008"/>
    <n v="7797958.8991800006"/>
    <n v="4394254.9165500011"/>
    <n v="364394.42252000014"/>
    <n v="1773986.2028800007"/>
    <n v="4249434.8529399997"/>
    <n v="481369.46110000001"/>
    <n v="37.363084046985378"/>
    <n v="5.7970922246813936"/>
    <n v="2658818.9273499995"/>
    <n v="1043.7423488087895"/>
    <n v="68.563421684985599"/>
    <n v="52.919645030634868"/>
    <n v="34.264033779285931"/>
    <n v="22.162961106946785"/>
    <n v="1.0179973049189497"/>
    <n v="1.0540387138294789"/>
    <n v="0.10466267886310966"/>
    <n v="0.10839241012863454"/>
    <m/>
    <m/>
    <m/>
    <n v="0"/>
    <m/>
    <n v="0"/>
    <m/>
    <n v="0"/>
    <m/>
    <n v="-58.674500955217603"/>
    <n v="16.621596035047471"/>
    <n v="460.02646621338982"/>
    <n v="132.89990205144258"/>
    <n v="-51.967183134739045"/>
    <n v="202.75608913177513"/>
    <n v="19.851373725285992"/>
    <n v="125.12537604904873"/>
    <s v="Grandes"/>
    <n v="2024"/>
    <n v="1"/>
    <d v="2025-05-07T00:00:00"/>
    <x v="14"/>
    <x v="13"/>
  </r>
  <r>
    <n v="2025"/>
    <n v="3"/>
    <n v="41"/>
    <x v="38"/>
    <s v="Huracan y Otros Riesgos Hidrometeorologicos"/>
    <n v="29"/>
    <s v="35135aaa6cc23891b40cb3f378c53a17a1127210ce60e125ccf03efcfdaec458"/>
    <s v="5ee0b1f3d4f170289262539d5c2c0d24e2fb46189fbbd99a0a6b6a68b9dfe06a"/>
    <x v="3"/>
    <n v="332019.50729000004"/>
    <n v="315089.51818999997"/>
    <n v="1694758.5087500003"/>
    <n v="1600949.73685"/>
    <n v="-95811.903780000022"/>
    <n v="82587.948700000008"/>
    <n v="265259.08435000002"/>
    <n v="1824941.23982"/>
    <n v="35327673.869999997"/>
    <n v="32941908.920000002"/>
    <n v="139.161"/>
    <n v="134.065"/>
    <n v="0"/>
    <n v="0"/>
    <n v="-4241.8467199999996"/>
    <n v="-40289.371450000006"/>
    <n v="71995.27870000001"/>
    <n v="56640.658309999999"/>
    <n v="0"/>
    <n v="0"/>
    <n v="0"/>
    <n v="0"/>
    <n v="0"/>
    <n v="0"/>
    <s v="Huracan y Otros Riesgos Hidrometeorologicos"/>
    <s v="Daños Sin Autos"/>
    <s v="Riesgos Catastroficos"/>
    <x v="14"/>
    <x v="2"/>
    <n v="7965231.1104300003"/>
    <n v="6566357.3494999995"/>
    <n v="286204877.29896003"/>
    <n v="243390493.02682006"/>
    <n v="276418493.85822004"/>
    <n v="235015541.95325008"/>
    <n v="7797958.8991800006"/>
    <n v="4394254.9165500011"/>
    <n v="364394.42252000014"/>
    <n v="1773986.2028800007"/>
    <n v="503954.22262000002"/>
    <n v="485092.37556000001"/>
    <n v="4.2577745225729995"/>
    <n v="7.1704879251152267"/>
    <n v="16929.989100000064"/>
    <n v="5.3730727690507463"/>
    <n v="65.882870385303818"/>
    <n v="64.954539395976809"/>
    <n v="4.1683599971787393"/>
    <n v="4.7985435671421799"/>
    <n v="0.11600763425956"/>
    <n v="0.12011479501812883"/>
    <n v="0.12945843293693446"/>
    <n v="0.13407177907096818"/>
    <m/>
    <m/>
    <m/>
    <n v="0"/>
    <m/>
    <n v="0"/>
    <m/>
    <n v="0"/>
    <m/>
    <n v="-216.01196698568685"/>
    <n v="-28.857311596548396"/>
    <n v="26.210947661609996"/>
    <n v="-26.29346056325582"/>
    <n v="-89.471549028099815"/>
    <n v="27.108831090844031"/>
    <n v="-5.8918401270109939"/>
    <n v="-71.131538107294304"/>
    <s v="Medianas"/>
    <n v="2024"/>
    <n v="1"/>
    <d v="2025-05-07T00:00:00"/>
    <x v="14"/>
    <x v="3"/>
  </r>
  <r>
    <n v="2025"/>
    <n v="3"/>
    <n v="15.1"/>
    <x v="69"/>
    <s v="Huracan y Otros Riesgos Hidrometeorologicos"/>
    <n v="15.1"/>
    <m/>
    <m/>
    <x v="76"/>
    <n v="1867773.7748500002"/>
    <n v="1654002.27422"/>
    <n v="7232028.9457699992"/>
    <n v="6018294.3758700006"/>
    <n v="-169231.33587000001"/>
    <n v="73543.950739999971"/>
    <n v="-199247.96958999991"/>
    <n v="10585799.056879997"/>
    <n v="0"/>
    <n v="0"/>
    <n v="0"/>
    <n v="0"/>
    <n v="0"/>
    <n v="0"/>
    <n v="19579.004980000002"/>
    <n v="19978.121159999992"/>
    <n v="366291.02305999998"/>
    <n v="306577.70338999992"/>
    <n v="0"/>
    <n v="0"/>
    <n v="0"/>
    <n v="0"/>
    <n v="0"/>
    <n v="0"/>
    <s v="Huracan y Otros Riesgos Hidrometeorologicos"/>
    <s v="Daños Sin Autos"/>
    <s v="Riesgos Catastroficos"/>
    <x v="14"/>
    <x v="2"/>
    <n v="91180916.187490016"/>
    <n v="80379905.412789971"/>
    <n v="286204877.29896003"/>
    <n v="243390493.02682006"/>
    <n v="276418493.85822004"/>
    <n v="235015541.95325008"/>
    <n v="7797958.8991800006"/>
    <n v="4394254.9165500011"/>
    <n v="364394.42252000014"/>
    <n v="1773986.2028800007"/>
    <n v="3648500.6361800004"/>
    <n v="3209677.5366599998"/>
    <n v="23.952085398223979"/>
    <n v="37.640107495597533"/>
    <n v="213771.50063000014"/>
    <n v="12.924498591201218"/>
    <n v="51.19291350338284"/>
    <n v="51.531727263205383"/>
    <n v="2.0484261980976433"/>
    <n v="2.0577310532102429"/>
    <n v="0.65260026051162867"/>
    <n v="0.67570506907110728"/>
    <n v="0.67956732970574141"/>
    <n v="0.70378420953496712"/>
    <m/>
    <m/>
    <m/>
    <n v="0"/>
    <m/>
    <n v="0"/>
    <m/>
    <n v="0"/>
    <m/>
    <n v="-330.10911729271083"/>
    <n v="-9.060590642653759"/>
    <n v="4.446423797977066"/>
    <n v="-46.441801907852089"/>
    <n v="-1.9977663405060131"/>
    <n v="19.477385018452644"/>
    <n v="5.3452046999232303"/>
    <n v="6.5164951459583689"/>
    <s v="Resto"/>
    <n v="2024"/>
    <n v="1"/>
    <d v="2025-05-07T00:00:00"/>
    <x v="14"/>
    <x v="76"/>
  </r>
  <r>
    <n v="2025"/>
    <n v="3"/>
    <n v="125"/>
    <x v="75"/>
    <s v="Huracan y Otros Riesgos Hidrometeorologicos"/>
    <n v="238"/>
    <s v="8ae4c23b80d1e7c8ff79e515fe791ebd68190bae842dda7af193db125f700452"/>
    <s v="5ee0b1f3d4f170289262539d5c2c0d24e2fb46189fbbd99a0a6b6a68b9dfe06a"/>
    <x v="39"/>
    <n v="0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s v="Huracan y Otros Riesgos Hidrometeorologicos"/>
    <s v="Daños Sin Autos"/>
    <s v="Riesgos Catastroficos"/>
    <x v="14"/>
    <x v="2"/>
    <n v="35920.34201"/>
    <n v="38924.525079999999"/>
    <n v="286204877.29896003"/>
    <n v="243390493.02682006"/>
    <n v="276418493.85822004"/>
    <n v="235015541.95325008"/>
    <n v="7797958.8991800006"/>
    <n v="4394254.9165500011"/>
    <n v="364394.42252000014"/>
    <n v="1773986.202880000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14"/>
    <x v="39"/>
  </r>
  <r>
    <n v="2025"/>
    <n v="3"/>
    <n v="16"/>
    <x v="74"/>
    <s v="Huracan y Otros Riesgos Hidrometeorologicos"/>
    <n v="14"/>
    <s v="8527a891e224136950ff32ca212b45bc93f69fbb801c3b1ebedac52775f99e61"/>
    <s v="5ee0b1f3d4f170289262539d5c2c0d24e2fb46189fbbd99a0a6b6a68b9dfe06a"/>
    <x v="34"/>
    <n v="19214.91577"/>
    <n v="33533.054609999999"/>
    <n v="245063.60503000004"/>
    <n v="244502.94205000001"/>
    <n v="788.24096000000009"/>
    <n v="-573.58073999999999"/>
    <n v="187160.71816000005"/>
    <n v="43245.181790000002"/>
    <n v="35327673.869999997"/>
    <n v="32941908.920000002"/>
    <n v="139.161"/>
    <n v="134.065"/>
    <n v="0"/>
    <n v="0"/>
    <n v="1096.6674800000001"/>
    <n v="-395.40805999999998"/>
    <n v="4346.2097000000003"/>
    <n v="3689.7512999999999"/>
    <n v="0"/>
    <n v="0"/>
    <n v="0"/>
    <n v="0"/>
    <n v="0"/>
    <n v="0"/>
    <s v="Huracan y Otros Riesgos Hidrometeorologicos"/>
    <s v="Daños Sin Autos"/>
    <s v="Riesgos Catastroficos"/>
    <x v="14"/>
    <x v="2"/>
    <n v="1168356.06944"/>
    <n v="1156642.3969100001"/>
    <n v="286204877.29896003"/>
    <n v="243390493.02682006"/>
    <n v="276418493.85822004"/>
    <n v="235015541.95325008"/>
    <n v="7797958.8991800006"/>
    <n v="4394254.9165500011"/>
    <n v="364394.42252000014"/>
    <n v="1773986.2028800007"/>
    <n v="31306.197190000003"/>
    <n v="61279.456200000001"/>
    <n v="0.2464095543260757"/>
    <n v="0.76311127248683452"/>
    <n v="-14318.13884"/>
    <n v="-42.698582060371379"/>
    <n v="61.377354947913418"/>
    <n v="54.721527718126197"/>
    <n v="1.644611285257398"/>
    <n v="2.8991721814438423"/>
    <n v="6.7136926356180654E-3"/>
    <n v="6.9513857418873259E-3"/>
    <n v="1.3777471006768072E-2"/>
    <n v="1.4268441283202659E-2"/>
    <m/>
    <m/>
    <m/>
    <n v="0"/>
    <m/>
    <n v="0"/>
    <m/>
    <n v="0"/>
    <m/>
    <n v="-237.42458646711188"/>
    <n v="4.1022347921538671"/>
    <n v="-1.7104935612664129"/>
    <n v="0.21631531968817025"/>
    <n v="-377.3508157623292"/>
    <n v="17.791399653412967"/>
    <n v="25.232732787835801"/>
    <n v="-10.716387849771881"/>
    <s v="Resto"/>
    <n v="2024"/>
    <n v="1"/>
    <d v="2025-05-07T00:00:00"/>
    <x v="14"/>
    <x v="34"/>
  </r>
  <r>
    <n v="2025"/>
    <n v="3"/>
    <n v="76"/>
    <x v="31"/>
    <s v="Huracan y Otros Riesgos Hidrometeorologicos"/>
    <n v="48"/>
    <s v="98010bd9270f9b100b6214a21754fd33bdc8d41b2bc9f9dd16ff54d3c34ffd71"/>
    <s v="5ee0b1f3d4f170289262539d5c2c0d24e2fb46189fbbd99a0a6b6a68b9dfe06a"/>
    <x v="14"/>
    <n v="113184.07765000001"/>
    <n v="99625.473480000001"/>
    <n v="369478.04490000004"/>
    <n v="221787.12708000001"/>
    <n v="-6316.4292799999994"/>
    <n v="-8092.6365099999994"/>
    <n v="142186.57050999996"/>
    <n v="333279.92006999999"/>
    <n v="35327673.869999997"/>
    <n v="32941908.920000002"/>
    <n v="139.161"/>
    <n v="134.065"/>
    <n v="0"/>
    <n v="0"/>
    <n v="-12.76567"/>
    <n v="8.93093"/>
    <n v="0"/>
    <n v="-1.0000000000000001E-5"/>
    <n v="0"/>
    <n v="0"/>
    <n v="0"/>
    <n v="0"/>
    <n v="0"/>
    <n v="0"/>
    <s v="Huracan y Otros Riesgos Hidrometeorologicos"/>
    <s v="Daños Sin Autos"/>
    <s v="Riesgos Catastroficos"/>
    <x v="14"/>
    <x v="2"/>
    <n v="1270133.73486"/>
    <n v="1133682.78908"/>
    <n v="286204877.29896003"/>
    <n v="243390493.02682006"/>
    <n v="276418493.85822004"/>
    <n v="235015541.95325008"/>
    <n v="7797958.8991800006"/>
    <n v="4394254.9165500011"/>
    <n v="364394.42252000014"/>
    <n v="1773986.2028800007"/>
    <n v="232957.38347"/>
    <n v="201289.08586000002"/>
    <n v="1.4514577354582101"/>
    <n v="2.2671755592690452"/>
    <n v="13558.604170000006"/>
    <n v="13.60957564003138"/>
    <n v="48.585743866141826"/>
    <n v="49.49372841272239"/>
    <n v="8.9111937226417872"/>
    <n v="8.7877733030460412"/>
    <n v="3.9546523007632645E-2"/>
    <n v="4.0946637133495896E-2"/>
    <n v="4.0932360274656215E-2"/>
    <n v="4.2391014931181768E-2"/>
    <m/>
    <m/>
    <m/>
    <n v="0"/>
    <m/>
    <n v="0"/>
    <m/>
    <n v="0"/>
    <m/>
    <n v="-21.948437048978498"/>
    <n v="-5.5806694820912375"/>
    <n v="-8.1230595221458195"/>
    <n v="-1.7334044896511323"/>
    <n v="-242.93774556513154"/>
    <m/>
    <m/>
    <n v="-89309299.999999985"/>
    <s v="Medianas"/>
    <n v="2024"/>
    <n v="1"/>
    <d v="2025-05-07T00:00:00"/>
    <x v="14"/>
    <x v="14"/>
  </r>
  <r>
    <n v="2025"/>
    <n v="3"/>
    <n v="43"/>
    <x v="26"/>
    <s v="Huracan y Otros Riesgos Hidrometeorologicos"/>
    <n v="31"/>
    <s v="eb1e33e8a81b697b75855af6bfcdbcbf7cbbde9f94962ceaec1ed8af21f5a50f"/>
    <s v="5ee0b1f3d4f170289262539d5c2c0d24e2fb46189fbbd99a0a6b6a68b9dfe06a"/>
    <x v="8"/>
    <n v="135896.50856000002"/>
    <n v="135241.49411000003"/>
    <n v="765375.61826999998"/>
    <n v="698515.35525000002"/>
    <n v="36390.98548000001"/>
    <n v="-13706.614989999998"/>
    <n v="139426.50055000003"/>
    <n v="1055742.5822199995"/>
    <n v="35327673.869999997"/>
    <n v="32941908.920000002"/>
    <n v="139.161"/>
    <n v="134.065"/>
    <n v="0"/>
    <n v="0"/>
    <n v="6762.4383799999996"/>
    <n v="4841.2887099999998"/>
    <n v="17668.11116"/>
    <n v="14174.243210000001"/>
    <n v="0"/>
    <n v="0"/>
    <n v="0"/>
    <n v="0"/>
    <n v="0"/>
    <n v="0"/>
    <s v="Huracan y Otros Riesgos Hidrometeorologicos"/>
    <s v="Daños Sin Autos"/>
    <s v="Riesgos Catastroficos"/>
    <x v="14"/>
    <x v="2"/>
    <n v="33699803.03413"/>
    <n v="29454782.112069998"/>
    <n v="286204877.29896003"/>
    <n v="243390493.02682006"/>
    <n v="276418493.85822004"/>
    <n v="235015541.95325008"/>
    <n v="7797958.8991800006"/>
    <n v="4394254.9165500011"/>
    <n v="364394.42252000014"/>
    <n v="1773986.2028800007"/>
    <n v="233105.07696000001"/>
    <n v="215278.80686000001"/>
    <n v="1.7427189642444809"/>
    <n v="3.07768886144139"/>
    <n v="655.01444999998785"/>
    <n v="0.48432949836181294"/>
    <n v="58.298390722446328"/>
    <n v="62.821555025595345"/>
    <n v="0.40325609150406222"/>
    <n v="0.45914953162929928"/>
    <n v="4.7482247627124496E-2"/>
    <n v="4.9163319958506015E-2"/>
    <n v="5.5565643681529199E-2"/>
    <n v="5.754576611656715E-2"/>
    <m/>
    <m/>
    <m/>
    <n v="0"/>
    <m/>
    <n v="0"/>
    <m/>
    <n v="0"/>
    <m/>
    <n v="-365.49943590412335"/>
    <n v="26.778455065262353"/>
    <n v="-10.134918340115043"/>
    <n v="9.9867021093064761"/>
    <n v="39.682609013417"/>
    <n v="24.6494144218935"/>
    <n v="38.274823600328759"/>
    <n v="34.155535771987076"/>
    <s v="Medianas"/>
    <n v="2024"/>
    <n v="1"/>
    <d v="2025-05-07T00:00:00"/>
    <x v="14"/>
    <x v="8"/>
  </r>
  <r>
    <n v="2025"/>
    <n v="3"/>
    <n v="5.0999999999999996"/>
    <x v="68"/>
    <s v="Huracan y Otros Riesgos Hidrometeorologicos"/>
    <n v="5.0999999999999996"/>
    <m/>
    <m/>
    <x v="75"/>
    <n v="5327197.4403799996"/>
    <n v="2253788.15551"/>
    <n v="13946654.643000001"/>
    <n v="8088788.6704400005"/>
    <n v="542329.87676999997"/>
    <n v="1726731.9281100004"/>
    <n v="4765286.4891599985"/>
    <n v="24818334.368780002"/>
    <n v="0"/>
    <n v="0"/>
    <n v="0"/>
    <n v="0"/>
    <n v="-92.850179999999995"/>
    <n v="-445.63966999999997"/>
    <n v="218967.15292999998"/>
    <n v="342093.23600999999"/>
    <n v="859715.65040000004"/>
    <n v="417018.31562999997"/>
    <n v="0"/>
    <n v="0"/>
    <n v="0"/>
    <n v="0"/>
    <n v="0"/>
    <n v="0"/>
    <s v="Huracan y Otros Riesgos Hidrometeorologicos"/>
    <s v="Daños Sin Autos"/>
    <s v="Riesgos Catastroficos"/>
    <x v="14"/>
    <x v="2"/>
    <n v="61809601.045380011"/>
    <n v="48866706.237050004"/>
    <n v="286204877.29896003"/>
    <n v="243390493.02682006"/>
    <n v="276418493.85822004"/>
    <n v="235015541.95325008"/>
    <n v="7797958.8991800006"/>
    <n v="4394254.9165500011"/>
    <n v="364394.42252000014"/>
    <n v="1773986.2028800007"/>
    <n v="7911360.3127899999"/>
    <n v="3611929.7140500001"/>
    <n v="68.315279796360358"/>
    <n v="51.289426724462416"/>
    <n v="3073409.2848699996"/>
    <n v="136.36637841743075"/>
    <n v="67.33604879261685"/>
    <n v="62.398449968254297"/>
    <n v="8.6187216068080144"/>
    <n v="4.6121139095747186"/>
    <n v="1.8613230810931944"/>
    <n v="1.9272217882470677"/>
    <n v="0.92599679119826883"/>
    <n v="0.95899536548877673"/>
    <m/>
    <m/>
    <m/>
    <n v="0"/>
    <m/>
    <n v="0"/>
    <m/>
    <n v="0"/>
    <m/>
    <n v="-68.592120876365058"/>
    <n v="10.180397532465298"/>
    <n v="76.614650932854232"/>
    <n v="148.83045492833625"/>
    <n v="-35.991966551598473"/>
    <n v="106.15776769929303"/>
    <n v="25.469718136237386"/>
    <n v="82.033144154158123"/>
    <m/>
    <n v="2024"/>
    <n v="1"/>
    <d v="2025-05-07T00:00:00"/>
    <x v="14"/>
    <x v="75"/>
  </r>
  <r>
    <n v="2025"/>
    <n v="3"/>
    <n v="126"/>
    <x v="17"/>
    <s v="Huracan y Otros Riesgos Hidrometeorologicos"/>
    <n v="239"/>
    <s v="79bf08685d3138f9b109c3546780f056bc954fd69377b84a2cf23622e464897b"/>
    <s v="5ee0b1f3d4f170289262539d5c2c0d24e2fb46189fbbd99a0a6b6a68b9dfe06a"/>
    <x v="2"/>
    <n v="2147.9792400000001"/>
    <n v="1583.1743700000002"/>
    <n v="7655.1945500000002"/>
    <n v="6519.88357"/>
    <n v="123.05803"/>
    <n v="125.52105000000006"/>
    <n v="2898.8488099999995"/>
    <n v="1628.5966100000001"/>
    <n v="35327673.869999997"/>
    <n v="32941908.920000002"/>
    <n v="139.161"/>
    <n v="134.065"/>
    <n v="0"/>
    <n v="0"/>
    <n v="-5.6895100000000003"/>
    <n v="4.3208400000000005"/>
    <n v="-458.14999"/>
    <n v="-352.84183000000002"/>
    <n v="0"/>
    <n v="0"/>
    <n v="0"/>
    <n v="0"/>
    <n v="0"/>
    <n v="0"/>
    <s v="Huracan y Otros Riesgos Hidrometeorologicos"/>
    <s v="Daños Sin Autos"/>
    <s v="Riesgos Catastroficos"/>
    <x v="14"/>
    <x v="2"/>
    <n v="240990.39916999999"/>
    <n v="211802.86790000001"/>
    <n v="286204877.29896003"/>
    <n v="243390493.02682006"/>
    <n v="276418493.85822004"/>
    <n v="235015541.95325008"/>
    <n v="7797958.8991800006"/>
    <n v="4394254.9165500011"/>
    <n v="364394.42252000014"/>
    <n v="1773986.2028800007"/>
    <n v="9157.3224399999999"/>
    <n v="6381.5476699999999"/>
    <n v="2.7545403454561322E-2"/>
    <n v="3.6028277832433432E-2"/>
    <n v="564.80486999999994"/>
    <n v="35.675468268223653"/>
    <n v="23.456411566523371"/>
    <n v="24.808627183693829"/>
    <n v="0.89131320060794939"/>
    <n v="0.74747541697474817"/>
    <n v="7.505040655740793E-4"/>
    <n v="7.7707508279157927E-4"/>
    <n v="6.5046680760268833E-4"/>
    <n v="6.736466689998441E-4"/>
    <m/>
    <m/>
    <m/>
    <n v="0"/>
    <m/>
    <n v="0"/>
    <m/>
    <n v="0"/>
    <m/>
    <n v="-1.9622366129028235"/>
    <n v="5.7290139359074992"/>
    <n v="7.9284412619691436"/>
    <n v="3.3770558053271477E-2"/>
    <n v="-231.67601670045639"/>
    <n v="29.84571302104402"/>
    <n v="1.2418444012189109"/>
    <n v="-1.2245826975786858"/>
    <s v="Resto"/>
    <n v="2024"/>
    <n v="1"/>
    <d v="2025-05-07T00:00:00"/>
    <x v="14"/>
    <x v="2"/>
  </r>
  <r>
    <n v="2025"/>
    <n v="3"/>
    <n v="109"/>
    <x v="25"/>
    <s v="Huracan y Otros Riesgos Hidrometeorologicos"/>
    <n v="228"/>
    <s v="9d693eeee1d1899cbc50b6d45df953d3835acf28ee869879b45565fccc814765"/>
    <s v="5ee0b1f3d4f170289262539d5c2c0d24e2fb46189fbbd99a0a6b6a68b9dfe06a"/>
    <x v="5"/>
    <n v="36761.703020000001"/>
    <n v="36284.015299999999"/>
    <n v="243503.83610000001"/>
    <n v="185770.87493000002"/>
    <n v="23.56"/>
    <n v="-6.4000000000000005E-4"/>
    <n v="126.97415000000001"/>
    <n v="-5320.5629099999996"/>
    <n v="35327673.869999997"/>
    <n v="32941908.920000002"/>
    <n v="139.161"/>
    <n v="134.065"/>
    <n v="0"/>
    <n v="0"/>
    <n v="0"/>
    <n v="-0.20761000000000002"/>
    <n v="52.069139999999997"/>
    <n v="2349.2800899999997"/>
    <n v="0"/>
    <n v="0"/>
    <n v="0"/>
    <n v="0"/>
    <n v="0"/>
    <n v="0"/>
    <s v="Huracan y Otros Riesgos Hidrometeorologicos"/>
    <s v="Daños Sin Autos"/>
    <s v="Riesgos Catastroficos"/>
    <x v="14"/>
    <x v="2"/>
    <n v="819593.15071000007"/>
    <n v="671133.07496"/>
    <n v="286204877.29896003"/>
    <n v="243390493.02682006"/>
    <n v="276418493.85822004"/>
    <n v="235015541.95325008"/>
    <n v="7797958.8991800006"/>
    <n v="4394254.9165500011"/>
    <n v="364394.42252000014"/>
    <n v="1773986.2028800007"/>
    <n v="183346.49950000001"/>
    <n v="133842.24593"/>
    <n v="0.47142724776179185"/>
    <n v="0.8257148478879589"/>
    <n v="477.68772000000172"/>
    <n v="1.3165238633332965"/>
    <n v="20.050398082456983"/>
    <n v="27.109538582441807"/>
    <n v="4.4853599603844838"/>
    <n v="5.4063816333537957"/>
    <n v="1.2844541073840596E-2"/>
    <n v="1.3299292137397917E-2"/>
    <n v="1.4907737294406868E-2"/>
    <n v="1.5438985438340802E-2"/>
    <m/>
    <m/>
    <m/>
    <n v="0"/>
    <m/>
    <n v="0"/>
    <m/>
    <n v="0"/>
    <m/>
    <n v="-3681349.9999999991"/>
    <n v="6.4088434605932998E-2"/>
    <n v="-1.7638621158888112E-6"/>
    <n v="6.4655215733185074E-3"/>
    <m/>
    <n v="-97.783612936506003"/>
    <m/>
    <n v="-8.8371753067553564E-3"/>
    <s v="Resto"/>
    <n v="2024"/>
    <n v="1"/>
    <d v="2025-05-07T00:00:00"/>
    <x v="14"/>
    <x v="5"/>
  </r>
  <r>
    <n v="2025"/>
    <n v="3"/>
    <n v="107"/>
    <x v="51"/>
    <s v="Huracan y Otros Riesgos Hidrometeorologicos"/>
    <n v="70"/>
    <s v="ff5a1ae012afa5d4c889c50ad427aaf545d31a4fac04ffc1c4d03d403ba4250a"/>
    <s v="5ee0b1f3d4f170289262539d5c2c0d24e2fb46189fbbd99a0a6b6a68b9dfe06a"/>
    <x v="45"/>
    <n v="3825.0649700000004"/>
    <n v="3414.99818"/>
    <n v="13204.755880000001"/>
    <n v="12151.77382"/>
    <n v="489.15095999999988"/>
    <n v="899.26185000000009"/>
    <n v="16046.007390000002"/>
    <n v="2534.7465800000004"/>
    <n v="35327673.869999997"/>
    <n v="32941908.920000002"/>
    <n v="139.161"/>
    <n v="134.065"/>
    <n v="0"/>
    <n v="0"/>
    <n v="407.15967999999998"/>
    <n v="301.62443000000002"/>
    <n v="520.16334999999992"/>
    <n v="489.31645000000003"/>
    <n v="0"/>
    <n v="0"/>
    <n v="0"/>
    <n v="0"/>
    <n v="0"/>
    <n v="0"/>
    <s v="Huracan y Otros Riesgos Hidrometeorologicos"/>
    <s v="Daños Sin Autos"/>
    <s v="Riesgos Catastroficos"/>
    <x v="14"/>
    <x v="2"/>
    <n v="346104.38500999997"/>
    <n v="551156.13301999995"/>
    <n v="286204877.29896003"/>
    <n v="243390493.02682006"/>
    <n v="276418493.85822004"/>
    <n v="235015541.95325008"/>
    <n v="7797958.8991800006"/>
    <n v="4394254.9165500011"/>
    <n v="364394.42252000014"/>
    <n v="1773986.2028800007"/>
    <n v="4901.6774599999999"/>
    <n v="4184.8455899999999"/>
    <n v="4.9052130428671882E-2"/>
    <n v="7.7715067624733278E-2"/>
    <n v="410.06679000000031"/>
    <n v="12.007818698164009"/>
    <n v="78.035835715718434"/>
    <n v="81.60392316888327"/>
    <n v="1.1051766853198011"/>
    <n v="0.61960631033676239"/>
    <n v="1.3364779126403446E-3"/>
    <n v="1.3837948816702345E-3"/>
    <n v="1.4030943187348279E-3"/>
    <n v="1.4530946130700245E-3"/>
    <m/>
    <m/>
    <m/>
    <n v="0"/>
    <m/>
    <n v="0"/>
    <m/>
    <n v="0"/>
    <m/>
    <n v="-45.605280597636842"/>
    <n v="12.788043179303168"/>
    <n v="26.332718279808866"/>
    <n v="0.13423667591211619"/>
    <n v="34.988959614445015"/>
    <n v="6.3040799057542118"/>
    <n v="78.275349464740259"/>
    <n v="61.641996707856435"/>
    <s v="Resto"/>
    <n v="2024"/>
    <n v="1"/>
    <d v="2025-05-07T00:00:00"/>
    <x v="14"/>
    <x v="45"/>
  </r>
  <r>
    <n v="2025"/>
    <n v="3"/>
    <n v="103"/>
    <x v="61"/>
    <s v="Huracan y Otros Riesgos Hidrometeorologicos"/>
    <n v="205"/>
    <s v="f8809aff4d69bece79dabe35be0c708b890d7eafb841f121330667b77d2e2590"/>
    <s v="5ee0b1f3d4f170289262539d5c2c0d24e2fb46189fbbd99a0a6b6a68b9dfe06a"/>
    <x v="28"/>
    <n v="120715.70439"/>
    <n v="114544.72842"/>
    <n v="160853.74896999999"/>
    <n v="139068.21468999999"/>
    <n v="16314.48525"/>
    <n v="-693.08621999999991"/>
    <n v="-331643.62424999999"/>
    <n v="411668.73655000003"/>
    <n v="35327673.869999997"/>
    <n v="32941908.920000002"/>
    <n v="139.161"/>
    <n v="134.065"/>
    <n v="0"/>
    <n v="0"/>
    <n v="-645.33807999999999"/>
    <n v="-690.70332999999994"/>
    <n v="-50.108980000000003"/>
    <n v="364.17613"/>
    <n v="0"/>
    <n v="0"/>
    <n v="0"/>
    <n v="0"/>
    <n v="0"/>
    <n v="0"/>
    <s v="Huracan y Otros Riesgos Hidrometeorologicos"/>
    <s v="Daños Sin Autos"/>
    <s v="Riesgos Catastroficos"/>
    <x v="14"/>
    <x v="2"/>
    <n v="1404442.7234499999"/>
    <n v="1311840.66753"/>
    <n v="286204877.29896003"/>
    <n v="243390493.02682006"/>
    <n v="276418493.85822004"/>
    <n v="235015541.95325008"/>
    <n v="7797958.8991800006"/>
    <n v="4394254.9165500011"/>
    <n v="364394.42252000014"/>
    <n v="1773986.2028800007"/>
    <n v="444108.33818000002"/>
    <n v="479511.13152999996"/>
    <n v="1.5480423268541967"/>
    <n v="2.6066928431619272"/>
    <n v="6170.9759699999995"/>
    <n v="5.3873941255270452"/>
    <n v="27.181589268218858"/>
    <n v="23.887814252510982"/>
    <n v="8.595274294523243"/>
    <n v="8.7316037118799361"/>
    <n v="4.2178073808261628E-2"/>
    <n v="4.3671355959242444E-2"/>
    <n v="4.706212103665771E-2"/>
    <n v="4.8739214210260846E-2"/>
    <m/>
    <m/>
    <m/>
    <n v="0"/>
    <m/>
    <n v="0"/>
    <m/>
    <n v="0"/>
    <m/>
    <n v="-2453.8897151930105"/>
    <n v="13.514799364705924"/>
    <n v="-0.60507910714028468"/>
    <n v="4.4771500993829187"/>
    <n v="-6.5679790482550571"/>
    <n v="-113.75954541556581"/>
    <n v="1287.8691204650343"/>
    <n v="-189.6618897015573"/>
    <s v="Medianas"/>
    <n v="2024"/>
    <n v="1"/>
    <d v="2025-05-07T00:00:00"/>
    <x v="14"/>
    <x v="28"/>
  </r>
  <r>
    <n v="2025"/>
    <n v="3"/>
    <n v="1"/>
    <x v="16"/>
    <s v="Huracan y Otros Riesgos Hidrometeorologicos"/>
    <n v="30"/>
    <s v="624b60c58c9d8bfb6ff1886c2fd605d2adeb6ea4da576068201b6c6958ce93f4"/>
    <s v="5ee0b1f3d4f170289262539d5c2c0d24e2fb46189fbbd99a0a6b6a68b9dfe06a"/>
    <x v="19"/>
    <n v="538414.97663000005"/>
    <n v="482645.13055"/>
    <n v="1263997.3915500001"/>
    <n v="996327.49524999992"/>
    <n v="49680.210019999984"/>
    <n v="463305.03753999999"/>
    <n v="501602.70936999982"/>
    <n v="867968.61340999999"/>
    <n v="35327673.869999997"/>
    <n v="32941908.920000002"/>
    <n v="139.161"/>
    <n v="134.065"/>
    <n v="0"/>
    <n v="0"/>
    <n v="26622.488300000001"/>
    <n v="-6824.2558399999998"/>
    <n v="16934.488309999997"/>
    <n v="21545.241190000001"/>
    <n v="0"/>
    <n v="0"/>
    <n v="0"/>
    <n v="0"/>
    <n v="0"/>
    <n v="0"/>
    <s v="Huracan y Otros Riesgos Hidrometeorologicos"/>
    <s v="Daños Sin Autos"/>
    <s v="Riesgos Catastroficos"/>
    <x v="14"/>
    <x v="2"/>
    <n v="22498819.590630002"/>
    <n v="18341736.750830002"/>
    <n v="286204877.29896003"/>
    <n v="243390493.02682006"/>
    <n v="276418493.85822004"/>
    <n v="235015541.95325008"/>
    <n v="7797958.8991800006"/>
    <n v="4394254.9165500011"/>
    <n v="364394.42252000014"/>
    <n v="1773986.2028800007"/>
    <n v="848042.80476999993"/>
    <n v="763805.55080999993"/>
    <n v="6.9045628938441501"/>
    <n v="10.983548740702833"/>
    <n v="55769.846080000047"/>
    <n v="11.555041696255653"/>
    <n v="63.489127388566793"/>
    <n v="63.189529067727371"/>
    <n v="2.3930809990326414"/>
    <n v="2.6314036511736507"/>
    <n v="0.18812222269279841"/>
    <n v="0.19478254479823723"/>
    <n v="0.19830073251744293"/>
    <n v="0.20536732444955025"/>
    <m/>
    <m/>
    <m/>
    <n v="0"/>
    <m/>
    <n v="0"/>
    <m/>
    <n v="0"/>
    <m/>
    <n v="-89.276997659298971"/>
    <n v="9.227122605495488"/>
    <n v="95.992895859539502"/>
    <n v="13.633636233077425"/>
    <n v="-490.11562468033139"/>
    <n v="-21.400330770676344"/>
    <n v="157.20869631637549"/>
    <n v="-31.674074937566292"/>
    <s v="Grandes"/>
    <n v="2024"/>
    <n v="1"/>
    <d v="2025-05-07T00:00:00"/>
    <x v="14"/>
    <x v="19"/>
  </r>
  <r>
    <n v="2025"/>
    <n v="3"/>
    <n v="9"/>
    <x v="29"/>
    <s v="Huracan y Otros Riesgos Hidrometeorologicos"/>
    <n v="9"/>
    <s v="19581e27de7ced00ff1ce50b2047e7a567c76b1cbaebabe5ef03f7c3017bb5b7"/>
    <s v="5ee0b1f3d4f170289262539d5c2c0d24e2fb46189fbbd99a0a6b6a68b9dfe06a"/>
    <x v="31"/>
    <n v="11194.065720000001"/>
    <n v="14876.551099999999"/>
    <n v="102983.91154"/>
    <n v="88831.385809999992"/>
    <n v="-4121.5641700000006"/>
    <n v="-1523.4825000000001"/>
    <n v="14834.885420000001"/>
    <n v="54129.229919999983"/>
    <n v="35327673.869999997"/>
    <n v="32941908.920000002"/>
    <n v="139.161"/>
    <n v="134.065"/>
    <n v="0"/>
    <n v="0"/>
    <n v="-1124.2705000000001"/>
    <n v="-153.41460999999998"/>
    <n v="-3105.98837"/>
    <n v="3653.8877900000002"/>
    <n v="0"/>
    <n v="0"/>
    <n v="0"/>
    <n v="0"/>
    <n v="0"/>
    <n v="0"/>
    <s v="Huracan y Otros Riesgos Hidrometeorologicos"/>
    <s v="Daños Sin Autos"/>
    <s v="Riesgos Catastroficos"/>
    <x v="14"/>
    <x v="2"/>
    <n v="975839.53787999996"/>
    <n v="808178.50085000007"/>
    <n v="286204877.29896003"/>
    <n v="243390493.02682006"/>
    <n v="276418493.85822004"/>
    <n v="235015541.95325008"/>
    <n v="7797958.8991800006"/>
    <n v="4394254.9165500011"/>
    <n v="364394.42252000014"/>
    <n v="1773986.2028800007"/>
    <n v="18008.624299999999"/>
    <n v="23377.136079999997"/>
    <n v="0.14355122750361149"/>
    <n v="0.33854547318069145"/>
    <n v="-3682.4853799999983"/>
    <n v="-24.753623035651039"/>
    <n v="62.159471670470687"/>
    <n v="63.637183995037951"/>
    <n v="1.1471215589725927"/>
    <n v="1.8407506614384839"/>
    <n v="3.9112071833447663E-3"/>
    <n v="4.0496804550789701E-3"/>
    <n v="6.1122153601787148E-3"/>
    <n v="6.3300286340038231E-3"/>
    <m/>
    <m/>
    <m/>
    <n v="0"/>
    <m/>
    <n v="0"/>
    <m/>
    <n v="0"/>
    <m/>
    <n v="170.53570815549244"/>
    <n v="-36.819188604870909"/>
    <n v="-10.240831290526742"/>
    <n v="-1.1310722435038876"/>
    <n v="632.8314428462844"/>
    <n v="-185.00502884901127"/>
    <n v="36.196867665669977"/>
    <n v="-4.1986677976227611"/>
    <s v="Resto"/>
    <n v="2024"/>
    <n v="1"/>
    <d v="2025-05-07T00:00:00"/>
    <x v="14"/>
    <x v="31"/>
  </r>
  <r>
    <n v="2025"/>
    <n v="3"/>
    <n v="48"/>
    <x v="4"/>
    <s v="Huracan y Otros Riesgos Hidrometeorologicos"/>
    <n v="36"/>
    <s v="76a50887d8f1c2e9301755428990ad81479ee21c25b43215cf524541e0503269"/>
    <s v="5ee0b1f3d4f170289262539d5c2c0d24e2fb46189fbbd99a0a6b6a68b9dfe06a"/>
    <x v="1"/>
    <n v="822742.13939000003"/>
    <n v="703528.83441000001"/>
    <n v="2712522.3865200002"/>
    <n v="2791714.4685999998"/>
    <n v="-6126.3659800000005"/>
    <n v="289676.96661000012"/>
    <n v="137873.07856999998"/>
    <n v="8558464.5107400008"/>
    <n v="35327673.869999997"/>
    <n v="32941908.920000002"/>
    <n v="139.161"/>
    <n v="134.065"/>
    <n v="0"/>
    <n v="0"/>
    <n v="16270.09208"/>
    <n v="42624.812340000004"/>
    <n v="37253.313630000004"/>
    <n v="32249.735219999999"/>
    <n v="0"/>
    <n v="0"/>
    <n v="0"/>
    <n v="0"/>
    <n v="0"/>
    <n v="0"/>
    <s v="Huracan y Otros Riesgos Hidrometeorologicos"/>
    <s v="Daños Sin Autos"/>
    <s v="Riesgos Catastroficos"/>
    <x v="14"/>
    <x v="2"/>
    <n v="18106734.740540002"/>
    <n v="16982442.389800001"/>
    <n v="286204877.29896003"/>
    <n v="243390493.02682006"/>
    <n v="276418493.85822004"/>
    <n v="235015541.95325008"/>
    <n v="7797958.8991800006"/>
    <n v="4394254.9165500011"/>
    <n v="364394.42252000014"/>
    <n v="1773986.2028800007"/>
    <n v="1191820.3186300001"/>
    <n v="976420.9784299999"/>
    <n v="10.550737058597679"/>
    <n v="16.010196216890201"/>
    <n v="119213.30498000002"/>
    <n v="16.945048894829707"/>
    <n v="69.032397462038901"/>
    <n v="72.051794251820894"/>
    <n v="4.5438459842675263"/>
    <n v="4.1426834742719558"/>
    <n v="0.28746614912875545"/>
    <n v="0.29764366627798755"/>
    <n v="0.28905353929846211"/>
    <n v="0.29935417401030773"/>
    <m/>
    <m/>
    <m/>
    <n v="0"/>
    <m/>
    <n v="0"/>
    <m/>
    <n v="0"/>
    <m/>
    <n v="-102.11489579295687"/>
    <n v="-0.74462771343427592"/>
    <n v="41.174853458981787"/>
    <n v="-1.6812458153537597"/>
    <n v="-61.829527951418541"/>
    <n v="15.515099196526073"/>
    <n v="43.674214437927837"/>
    <n v="132.17104589921036"/>
    <s v="Grandes"/>
    <n v="2024"/>
    <n v="1"/>
    <d v="2025-05-07T00:00:00"/>
    <x v="14"/>
    <x v="1"/>
  </r>
  <r>
    <n v="2025"/>
    <n v="3"/>
    <n v="93"/>
    <x v="65"/>
    <s v="Huracan y Otros Riesgos Hidrometeorologicos"/>
    <n v="220"/>
    <s v="36790ecd55c2030dc553685bef719df653f413a20cdad1bfd1dc934c76686ddd"/>
    <s v="5ee0b1f3d4f170289262539d5c2c0d24e2fb46189fbbd99a0a6b6a68b9dfe06a"/>
    <x v="20"/>
    <n v="23466.508690000002"/>
    <n v="18095.91275"/>
    <n v="113626.12987"/>
    <n v="116047.72786"/>
    <n v="1347.8367699999999"/>
    <n v="225.47203000000002"/>
    <n v="16402.616830000003"/>
    <n v="-2764.1162600000016"/>
    <n v="35327673.869999997"/>
    <n v="32941908.920000002"/>
    <n v="139.161"/>
    <n v="134.065"/>
    <n v="0"/>
    <n v="0"/>
    <n v="650.07912999999996"/>
    <n v="2.6577700000000002"/>
    <n v="-2.61788"/>
    <n v="1740.2181799999998"/>
    <n v="0"/>
    <n v="0"/>
    <n v="0"/>
    <n v="0"/>
    <n v="0"/>
    <n v="0"/>
    <s v="Huracan y Otros Riesgos Hidrometeorologicos"/>
    <s v="Daños Sin Autos"/>
    <s v="Riesgos Catastroficos"/>
    <x v="14"/>
    <x v="2"/>
    <n v="240270.31215000001"/>
    <n v="300191.93695999996"/>
    <n v="286204877.29896003"/>
    <n v="243390493.02682006"/>
    <n v="276418493.85822004"/>
    <n v="235015541.95325008"/>
    <n v="7797958.8991800006"/>
    <n v="4394254.9165500011"/>
    <n v="364394.42252000014"/>
    <n v="1773986.2028800007"/>
    <n v="46215.976090000004"/>
    <n v="42375.20478"/>
    <n v="0.30093142312493643"/>
    <n v="0.41180844292500413"/>
    <n v="5370.5959400000029"/>
    <n v="29.678502622090754"/>
    <n v="50.775750455430881"/>
    <n v="42.704012509081259"/>
    <n v="9.7667117006740032"/>
    <n v="6.0281141902926088"/>
    <n v="8.199199437641894E-3"/>
    <n v="8.4894857657521246E-3"/>
    <n v="7.4349299863597984E-3"/>
    <n v="7.6998791652680091E-3"/>
    <m/>
    <m/>
    <m/>
    <n v="0"/>
    <m/>
    <n v="0"/>
    <m/>
    <n v="0"/>
    <m/>
    <n v="497.78446577165244"/>
    <n v="5.7436612655310162"/>
    <n v="1.2459831847940359"/>
    <n v="0.36988402859706848"/>
    <n v="24359.570617472538"/>
    <n v="-100.15043401052159"/>
    <n v="-24832.273824621447"/>
    <n v="0.1527262518312503"/>
    <s v="Resto"/>
    <n v="2024"/>
    <n v="1"/>
    <d v="2025-05-07T00:00:00"/>
    <x v="14"/>
    <x v="20"/>
  </r>
  <r>
    <n v="2025"/>
    <n v="3"/>
    <n v="8"/>
    <x v="23"/>
    <s v="Huracan y Otros Riesgos Hidrometeorologicos"/>
    <n v="8"/>
    <s v="2c624232cdd221771294dfbb310aca000a0df6ac8b66b696d90ef06fdefb64a3"/>
    <s v="5ee0b1f3d4f170289262539d5c2c0d24e2fb46189fbbd99a0a6b6a68b9dfe06a"/>
    <x v="33"/>
    <n v="40614.830329999997"/>
    <n v="19547.707609999998"/>
    <n v="103756.52875"/>
    <n v="56906.452579999997"/>
    <n v="-347.80366000000009"/>
    <n v="2689.4027099999994"/>
    <n v="1778.2613900000001"/>
    <n v="16818.363709999998"/>
    <n v="35327673.869999997"/>
    <n v="32941908.920000002"/>
    <n v="139.161"/>
    <n v="134.065"/>
    <n v="0"/>
    <n v="0"/>
    <n v="-575.60253"/>
    <n v="2102.3827299999998"/>
    <n v="8707.0854999999992"/>
    <n v="6548.7841900000003"/>
    <n v="0"/>
    <n v="0"/>
    <n v="0"/>
    <n v="0"/>
    <n v="0"/>
    <n v="0"/>
    <s v="Huracan y Otros Riesgos Hidrometeorologicos"/>
    <s v="Daños Sin Autos"/>
    <s v="Riesgos Catastroficos"/>
    <x v="14"/>
    <x v="2"/>
    <n v="1201622.1432"/>
    <n v="689489.74687000003"/>
    <n v="286204877.29896003"/>
    <n v="243390493.02682006"/>
    <n v="276418493.85822004"/>
    <n v="235015541.95325008"/>
    <n v="7797958.8991800006"/>
    <n v="4394254.9165500011"/>
    <n v="364394.42252000014"/>
    <n v="1773986.2028800007"/>
    <n v="57751.6224"/>
    <n v="31175.012440000002"/>
    <n v="0.52083924595025599"/>
    <n v="0.4448469190164146"/>
    <n v="21067.122719999999"/>
    <n v="107.77285572464118"/>
    <n v="70.326734803557656"/>
    <n v="62.703126895688889"/>
    <n v="3.3800001572740657"/>
    <n v="2.8350976499271456"/>
    <n v="1.419082396963316E-2"/>
    <n v="1.4693239140081586E-2"/>
    <n v="8.031417894307797E-3"/>
    <n v="8.3176233569644004E-3"/>
    <m/>
    <m/>
    <m/>
    <n v="0"/>
    <m/>
    <n v="0"/>
    <m/>
    <n v="0"/>
    <m/>
    <n v="-112.93237560543695"/>
    <n v="-0.85634645565193013"/>
    <n v="13.758148851296429"/>
    <n v="-9.5447031706669599E-2"/>
    <n v="-127.37857963663923"/>
    <n v="32.95728256392578"/>
    <n v="-6.6107370830342722"/>
    <n v="32.103405288730393"/>
    <s v="Resto"/>
    <n v="2024"/>
    <n v="1"/>
    <d v="2025-05-07T00:00:00"/>
    <x v="14"/>
    <x v="33"/>
  </r>
  <r>
    <n v="2025"/>
    <n v="3"/>
    <n v="15.1"/>
    <x v="69"/>
    <s v="Diversos"/>
    <n v="15.1"/>
    <m/>
    <m/>
    <x v="76"/>
    <n v="3873833.8568000002"/>
    <n v="3703136.7880100003"/>
    <n v="16333961.2711"/>
    <n v="14330233.849470001"/>
    <n v="803430.50210000004"/>
    <n v="927729.02211999998"/>
    <n v="3142985.7999900002"/>
    <n v="4197584.4533699993"/>
    <n v="0"/>
    <n v="0"/>
    <n v="0"/>
    <n v="0"/>
    <n v="43648.722099999992"/>
    <n v="29357.496009999999"/>
    <n v="230527.82774000001"/>
    <n v="186428.87869000001"/>
    <n v="1731586.7708899998"/>
    <n v="1388439.75612"/>
    <n v="0"/>
    <n v="0"/>
    <n v="0"/>
    <n v="0"/>
    <n v="0"/>
    <n v="0"/>
    <s v="Diversos"/>
    <s v="Daños Sin Autos"/>
    <s v="Diversos"/>
    <x v="6"/>
    <x v="2"/>
    <n v="92553140.603810012"/>
    <n v="80309135.427590013"/>
    <n v="286204877.29896003"/>
    <n v="243390493.02682006"/>
    <n v="276418493.85822004"/>
    <n v="235015541.95325008"/>
    <n v="9643676.3713200018"/>
    <n v="8147332.3785599992"/>
    <n v="2144854.7040200005"/>
    <n v="1762580.94102"/>
    <n v="3873833.8568000002"/>
    <n v="3703136.7880100003"/>
    <n v="40.169679151829101"/>
    <n v="45.452138392622096"/>
    <n v="170697.06878999993"/>
    <n v="4.6095264248050993"/>
    <n v="100"/>
    <n v="100"/>
    <n v="4.1855239395739439"/>
    <n v="4.6111027945866745"/>
    <n v="1.353517764392786"/>
    <n v="1.4014380162229516"/>
    <n v="1.5214796362658003"/>
    <n v="1.5756986781523743"/>
    <m/>
    <m/>
    <m/>
    <n v="0"/>
    <m/>
    <n v="0"/>
    <m/>
    <n v="0"/>
    <m/>
    <n v="-13.398149357875988"/>
    <n v="20.739931855613392"/>
    <n v="25.052518317006189"/>
    <n v="37.458504792616857"/>
    <n v="23.654569699648921"/>
    <n v="24.714577154497896"/>
    <n v="13.313097074627883"/>
    <n v="13.427221301338719"/>
    <s v="Resto"/>
    <n v="2024"/>
    <n v="1"/>
    <d v="2025-05-07T00:00:00"/>
    <x v="6"/>
    <x v="76"/>
  </r>
  <r>
    <n v="2025"/>
    <n v="3"/>
    <n v="50"/>
    <x v="15"/>
    <s v="Diversos"/>
    <n v="38"/>
    <s v="aea92132c4cbeb263e6ac2bf6c183b5d81737f179f21efdc5863739672f0f470"/>
    <s v="5ee0b1f3d4f170289262539d5c2c0d24e2fb46189fbbd99a0a6b6a68b9dfe06a"/>
    <x v="44"/>
    <n v="0"/>
    <n v="0"/>
    <n v="0"/>
    <n v="-4903.92922"/>
    <n v="7.7476000000000003"/>
    <n v="-335.03845000000001"/>
    <n v="-72.381139999999959"/>
    <n v="-467.31642000000011"/>
    <n v="35327673.869999997"/>
    <n v="32941908.920000002"/>
    <n v="139.161"/>
    <n v="134.065"/>
    <n v="0"/>
    <n v="0"/>
    <n v="7.7476000000000003"/>
    <n v="7.0602499999999999"/>
    <n v="0"/>
    <n v="0"/>
    <n v="0"/>
    <n v="0"/>
    <n v="0"/>
    <n v="0"/>
    <n v="0"/>
    <n v="0"/>
    <s v="Diversos"/>
    <s v="Daños Sin Autos"/>
    <s v="Diversos"/>
    <x v="6"/>
    <x v="2"/>
    <n v="13959565.0382"/>
    <n v="12741554.66168"/>
    <n v="286204877.29896003"/>
    <n v="243390493.02682006"/>
    <n v="276418493.85822004"/>
    <n v="235015541.95325008"/>
    <n v="9643676.3713200018"/>
    <n v="8147332.3785599992"/>
    <n v="2144854.7040200005"/>
    <n v="1762580.94102"/>
    <n v="0"/>
    <n v="0"/>
    <m/>
    <m/>
    <m/>
    <m/>
    <m/>
    <m/>
    <m/>
    <m/>
    <m/>
    <m/>
    <m/>
    <m/>
    <m/>
    <m/>
    <m/>
    <n v="0"/>
    <m/>
    <n v="0"/>
    <m/>
    <n v="0"/>
    <m/>
    <n v="-102.31245100375791"/>
    <m/>
    <m/>
    <n v="3.6121794103251081E-4"/>
    <n v="9.7354909528699416"/>
    <m/>
    <m/>
    <m/>
    <s v="Resto"/>
    <n v="2024"/>
    <n v="1"/>
    <d v="2025-05-07T00:00:00"/>
    <x v="6"/>
    <x v="44"/>
  </r>
  <r>
    <n v="2025"/>
    <n v="3"/>
    <n v="126"/>
    <x v="17"/>
    <s v="Diversos"/>
    <n v="239"/>
    <s v="79bf08685d3138f9b109c3546780f056bc954fd69377b84a2cf23622e464897b"/>
    <s v="5ee0b1f3d4f170289262539d5c2c0d24e2fb46189fbbd99a0a6b6a68b9dfe06a"/>
    <x v="33"/>
    <n v="61424.894130000001"/>
    <n v="56405.716540000001"/>
    <n v="258639.73610000001"/>
    <n v="235124.84794000001"/>
    <n v="12210.50613"/>
    <n v="18153.998550000004"/>
    <n v="55157.37887"/>
    <n v="71827.022789999988"/>
    <n v="35327673.869999997"/>
    <n v="32941908.920000002"/>
    <n v="139.161"/>
    <n v="134.065"/>
    <n v="0"/>
    <n v="62.220419999999997"/>
    <n v="346.34535"/>
    <n v="1073.29547"/>
    <n v="3638.0710600000002"/>
    <n v="3361.2463399999997"/>
    <n v="0"/>
    <n v="0"/>
    <n v="0"/>
    <n v="0"/>
    <n v="0"/>
    <n v="0"/>
    <s v="Diversos"/>
    <s v="Daños Sin Autos"/>
    <s v="Diversos"/>
    <x v="6"/>
    <x v="2"/>
    <n v="240990.39916999999"/>
    <n v="211802.86790000001"/>
    <n v="286204877.29896003"/>
    <n v="243390493.02682006"/>
    <n v="276418493.85822004"/>
    <n v="235015541.95325008"/>
    <n v="9643676.3713200018"/>
    <n v="8147332.3785599992"/>
    <n v="2144854.7040200005"/>
    <n v="1762580.94102"/>
    <n v="61424.894130000001"/>
    <n v="56405.716540000001"/>
    <n v="0.63694478915401764"/>
    <n v="0.69232128897102185"/>
    <n v="5019.1775899999993"/>
    <n v="8.8983491353055619"/>
    <n v="100"/>
    <n v="100"/>
    <n v="25.488523336014524"/>
    <n v="26.631233608522827"/>
    <n v="2.1461861415393566E-2"/>
    <n v="2.222170205496667E-2"/>
    <n v="2.3174987584163548E-2"/>
    <n v="2.4000845251000623E-2"/>
    <m/>
    <m/>
    <m/>
    <n v="0"/>
    <m/>
    <n v="0"/>
    <m/>
    <n v="0"/>
    <m/>
    <n v="-32.739302053100594"/>
    <n v="19.878758120702031"/>
    <n v="32.184678546058592"/>
    <n v="0.56929292726050029"/>
    <n v="-67.73066134342298"/>
    <n v="8.2357760187252715"/>
    <n v="9.5200270772061284"/>
    <n v="31.931473073764661"/>
    <s v="Resto"/>
    <n v="2024"/>
    <n v="1"/>
    <d v="2025-05-07T00:00:00"/>
    <x v="6"/>
    <x v="33"/>
  </r>
  <r>
    <n v="2025"/>
    <n v="3"/>
    <n v="48"/>
    <x v="4"/>
    <s v="Diversos"/>
    <n v="36"/>
    <s v="76a50887d8f1c2e9301755428990ad81479ee21c25b43215cf524541e0503269"/>
    <s v="5ee0b1f3d4f170289262539d5c2c0d24e2fb46189fbbd99a0a6b6a68b9dfe06a"/>
    <x v="11"/>
    <n v="808659.98691999994"/>
    <n v="719732.57990999997"/>
    <n v="2186694.8837900003"/>
    <n v="2273806.8790699998"/>
    <n v="297579.21636000008"/>
    <n v="151613.72650999995"/>
    <n v="634625.69063000008"/>
    <n v="2072608.9494399999"/>
    <n v="35327673.869999997"/>
    <n v="32941908.920000002"/>
    <n v="139.161"/>
    <n v="134.065"/>
    <n v="0"/>
    <n v="0"/>
    <n v="143577.48005000001"/>
    <n v="86017.75301"/>
    <n v="392630.86900999997"/>
    <n v="299693.12333999999"/>
    <n v="0"/>
    <n v="0"/>
    <n v="0"/>
    <n v="0"/>
    <n v="0"/>
    <n v="0"/>
    <s v="Diversos"/>
    <s v="Daños Sin Autos"/>
    <s v="Diversos"/>
    <x v="6"/>
    <x v="2"/>
    <n v="18106734.740540002"/>
    <n v="16982442.389800001"/>
    <n v="286204877.29896003"/>
    <n v="243390493.02682006"/>
    <n v="276418493.85822004"/>
    <n v="235015541.95325008"/>
    <n v="9643676.3713200018"/>
    <n v="8147332.3785599992"/>
    <n v="2144854.7040200005"/>
    <n v="1762580.94102"/>
    <n v="808659.98691999994"/>
    <n v="719732.57990999997"/>
    <n v="8.3853911701654571"/>
    <n v="8.8339660942764819"/>
    <n v="88927.407009999966"/>
    <n v="12.355617835324351"/>
    <n v="100"/>
    <n v="100"/>
    <n v="4.4660729750983421"/>
    <n v="4.238098168625533"/>
    <n v="0.28254584427479928"/>
    <n v="0.29254916182807078"/>
    <n v="0.29571104892362826"/>
    <n v="0.30624892887006216"/>
    <m/>
    <m/>
    <m/>
    <n v="0"/>
    <m/>
    <n v="0"/>
    <m/>
    <n v="0"/>
    <m/>
    <n v="96.274587538993515"/>
    <n v="36.799052899032503"/>
    <n v="21.06528601622546"/>
    <n v="13.874096730294191"/>
    <n v="66.916101648584572"/>
    <n v="31.010970366698288"/>
    <n v="36.568057018039305"/>
    <n v="28.701944192564405"/>
    <s v="Grandes"/>
    <n v="2024"/>
    <n v="1"/>
    <d v="2025-05-07T00:00:00"/>
    <x v="6"/>
    <x v="11"/>
  </r>
  <r>
    <n v="2025"/>
    <n v="3"/>
    <n v="23"/>
    <x v="9"/>
    <s v="Diversos"/>
    <n v="17"/>
    <s v="4523540f1504cd17100c4835e85b7eefd49911580f8efff0599a8f283be6b9e3"/>
    <s v="5ee0b1f3d4f170289262539d5c2c0d24e2fb46189fbbd99a0a6b6a68b9dfe06a"/>
    <x v="4"/>
    <n v="452424.09260999999"/>
    <n v="837650.51517999999"/>
    <n v="2113620.2623300003"/>
    <n v="2202073.6038600001"/>
    <n v="52645.59294000001"/>
    <n v="64805.339329999988"/>
    <n v="271054.84484000009"/>
    <n v="377423.9320899999"/>
    <n v="35327673.869999997"/>
    <n v="32941908.920000002"/>
    <n v="139.161"/>
    <n v="134.065"/>
    <n v="0"/>
    <n v="0"/>
    <n v="18923.756679999999"/>
    <n v="19108.46614"/>
    <n v="27985.269530000001"/>
    <n v="34934.871229999997"/>
    <n v="0"/>
    <n v="0"/>
    <n v="0"/>
    <n v="0"/>
    <n v="0"/>
    <n v="0"/>
    <s v="Diversos"/>
    <s v="Daños Sin Autos"/>
    <s v="Diversos"/>
    <x v="6"/>
    <x v="2"/>
    <n v="7196469.1106400006"/>
    <n v="7252607.47162"/>
    <n v="286204877.29896003"/>
    <n v="243390493.02682006"/>
    <n v="276418493.85822004"/>
    <n v="235015541.95325008"/>
    <n v="9643676.3713200018"/>
    <n v="8147332.3785599992"/>
    <n v="2144854.7040200005"/>
    <n v="1762580.94102"/>
    <n v="452424.09260999999"/>
    <n v="837650.51517999999"/>
    <n v="4.6914068368728685"/>
    <n v="10.281285655956639"/>
    <n v="-385226.42257"/>
    <n v="-45.988919673405789"/>
    <n v="100"/>
    <n v="100"/>
    <n v="6.286750983771884"/>
    <n v="11.549646364535647"/>
    <n v="0.15807700304751024"/>
    <n v="0.16367359733971215"/>
    <n v="0.34415909379323878"/>
    <n v="0.35642345532476644"/>
    <m/>
    <m/>
    <m/>
    <n v="0"/>
    <m/>
    <n v="0"/>
    <m/>
    <n v="0"/>
    <m/>
    <n v="-18.763494668364356"/>
    <n v="11.636337188917507"/>
    <n v="7.7365605530695793"/>
    <n v="2.4545062582248041"/>
    <n v="-0.96663677056394448"/>
    <n v="-19.893022230555957"/>
    <n v="67.620419591506419"/>
    <n v="54.697399667501223"/>
    <s v="Medianas"/>
    <n v="2024"/>
    <n v="1"/>
    <d v="2025-05-07T00:00:00"/>
    <x v="6"/>
    <x v="4"/>
  </r>
  <r>
    <n v="2025"/>
    <n v="3"/>
    <n v="76"/>
    <x v="31"/>
    <s v="Diversos"/>
    <n v="48"/>
    <s v="98010bd9270f9b100b6214a21754fd33bdc8d41b2bc9f9dd16ff54d3c34ffd71"/>
    <s v="5ee0b1f3d4f170289262539d5c2c0d24e2fb46189fbbd99a0a6b6a68b9dfe06a"/>
    <x v="32"/>
    <n v="14252.620550000001"/>
    <n v="27398.553960000001"/>
    <n v="42852.800900000002"/>
    <n v="76725.74751999999"/>
    <n v="796.43680000000006"/>
    <n v="6623.4143899999999"/>
    <n v="53203.476950000004"/>
    <n v="86184.147079999995"/>
    <n v="35327673.869999997"/>
    <n v="32941908.920000002"/>
    <n v="139.161"/>
    <n v="134.065"/>
    <n v="0"/>
    <n v="0"/>
    <n v="-710.22567000000004"/>
    <n v="697.40656000000001"/>
    <n v="-558.27873999999997"/>
    <n v="-1533.5035"/>
    <n v="0"/>
    <n v="0"/>
    <n v="0"/>
    <n v="0"/>
    <n v="0"/>
    <n v="0"/>
    <s v="Diversos"/>
    <s v="Daños Sin Autos"/>
    <s v="Diversos"/>
    <x v="6"/>
    <x v="2"/>
    <n v="1270133.73486"/>
    <n v="1133682.78908"/>
    <n v="286204877.29896003"/>
    <n v="243390493.02682006"/>
    <n v="276418493.85822004"/>
    <n v="235015541.95325008"/>
    <n v="9643676.3713200018"/>
    <n v="8147332.3785599992"/>
    <n v="2144854.7040200005"/>
    <n v="1762580.94102"/>
    <n v="14252.620550000001"/>
    <n v="27398.553960000001"/>
    <n v="0.14779239784929799"/>
    <n v="0.33628864868825398"/>
    <n v="-13145.93341"/>
    <n v="-47.980391334492168"/>
    <n v="100"/>
    <n v="100"/>
    <n v="1.1221354223436157"/>
    <n v="2.4167742708905657"/>
    <n v="4.9798664105616171E-3"/>
    <n v="5.1561747374654406E-3"/>
    <n v="1.125703539989167E-2"/>
    <n v="1.1658188106321153E-2"/>
    <m/>
    <m/>
    <m/>
    <n v="0"/>
    <m/>
    <n v="0"/>
    <m/>
    <n v="0"/>
    <m/>
    <n v="-87.975434525092425"/>
    <n v="5.5880025515728748"/>
    <n v="24.174321023181474"/>
    <n v="3.7132435987728023E-2"/>
    <n v="-201.83811147403031"/>
    <n v="-63.594557169253285"/>
    <n v="127.21703677987095"/>
    <n v="-45.477989453561726"/>
    <s v="Resto"/>
    <n v="2024"/>
    <n v="1"/>
    <d v="2025-05-07T00:00:00"/>
    <x v="6"/>
    <x v="32"/>
  </r>
  <r>
    <n v="2025"/>
    <n v="3"/>
    <n v="109"/>
    <x v="25"/>
    <s v="Diversos"/>
    <n v="228"/>
    <s v="9d693eeee1d1899cbc50b6d45df953d3835acf28ee869879b45565fccc814765"/>
    <s v="5ee0b1f3d4f170289262539d5c2c0d24e2fb46189fbbd99a0a6b6a68b9dfe06a"/>
    <x v="12"/>
    <n v="230571.93696000002"/>
    <n v="210265.31724"/>
    <n v="1379038.8055499999"/>
    <n v="1172349.42563"/>
    <n v="224304.92880000002"/>
    <n v="464456.91346999997"/>
    <n v="436936.23966000008"/>
    <n v="701645.00480999995"/>
    <n v="35327673.869999997"/>
    <n v="32941908.920000002"/>
    <n v="139.161"/>
    <n v="134.065"/>
    <n v="0"/>
    <n v="0"/>
    <n v="703.34997999999996"/>
    <n v="-654.77781999999991"/>
    <n v="9301.2799900000009"/>
    <n v="9944.1374199999991"/>
    <n v="0"/>
    <n v="0"/>
    <n v="0"/>
    <n v="0"/>
    <n v="0"/>
    <n v="0"/>
    <s v="Diversos"/>
    <s v="Daños Sin Autos"/>
    <s v="Diversos"/>
    <x v="6"/>
    <x v="2"/>
    <n v="819593.15071000007"/>
    <n v="671133.07496"/>
    <n v="286204877.29896003"/>
    <n v="243390493.02682006"/>
    <n v="276418493.85822004"/>
    <n v="235015541.95325008"/>
    <n v="9643676.3713200018"/>
    <n v="8147332.3785599992"/>
    <n v="2144854.7040200005"/>
    <n v="1762580.94102"/>
    <n v="230571.93696000002"/>
    <n v="210265.31724"/>
    <n v="2.3909132584095616"/>
    <n v="2.5807872745356604"/>
    <n v="20306.619720000017"/>
    <n v="9.6576173315457972"/>
    <n v="100"/>
    <n v="100"/>
    <n v="28.132487046806009"/>
    <n v="31.329899402220935"/>
    <n v="8.0561847560393696E-2"/>
    <n v="8.3414077597233585E-2"/>
    <n v="8.6390111061909927E-2"/>
    <n v="8.9468685982404747E-2"/>
    <m/>
    <m/>
    <m/>
    <n v="0"/>
    <m/>
    <n v="0"/>
    <m/>
    <n v="0"/>
    <m/>
    <n v="-51.705976960446677"/>
    <n v="97.281972714187148"/>
    <n v="220.89088184708174"/>
    <n v="10.45781461931178"/>
    <n v="-207.41811321586917"/>
    <n v="-6.4646877134567848"/>
    <n v="7.561862246445501"/>
    <n v="-6.5845612580040154"/>
    <s v="Medianas"/>
    <n v="2024"/>
    <n v="1"/>
    <d v="2025-05-07T00:00:00"/>
    <x v="6"/>
    <x v="12"/>
  </r>
  <r>
    <n v="2025"/>
    <n v="3"/>
    <n v="92"/>
    <x v="27"/>
    <s v="Diversos"/>
    <n v="219"/>
    <s v="314f04b30f62e0056bd059354a5536fb2e302107eed143b5fa2aa0bbba07f608"/>
    <s v="5ee0b1f3d4f170289262539d5c2c0d24e2fb46189fbbd99a0a6b6a68b9dfe06a"/>
    <x v="24"/>
    <n v="551154.00248000002"/>
    <n v="514013.50127000001"/>
    <n v="2226201.2178400001"/>
    <n v="2202681.5188400005"/>
    <n v="184312.29407"/>
    <n v="119407.63326000002"/>
    <n v="777241.94317999994"/>
    <n v="844859.46586"/>
    <n v="35327673.869999997"/>
    <n v="32941908.920000002"/>
    <n v="139.161"/>
    <n v="134.065"/>
    <n v="0"/>
    <n v="0"/>
    <n v="3587.0915399999999"/>
    <n v="20186.770120000001"/>
    <n v="76502.540150000001"/>
    <n v="108534.15243999999"/>
    <n v="0"/>
    <n v="0"/>
    <n v="0"/>
    <n v="0"/>
    <n v="0"/>
    <n v="0"/>
    <s v="Diversos"/>
    <s v="Daños Sin Autos"/>
    <s v="Diversos"/>
    <x v="6"/>
    <x v="2"/>
    <n v="3291398.6175000002"/>
    <n v="4430492.0824799994"/>
    <n v="286204877.29896003"/>
    <n v="243390493.02682006"/>
    <n v="276418493.85822004"/>
    <n v="235015541.95325008"/>
    <n v="9643676.3713200018"/>
    <n v="8147332.3785599992"/>
    <n v="2144854.7040200005"/>
    <n v="1762580.94102"/>
    <n v="551154.00248000002"/>
    <n v="514013.50127000001"/>
    <n v="5.7151855916599938"/>
    <n v="6.3089791527671704"/>
    <n v="37140.501210000017"/>
    <n v="7.2255886505383726"/>
    <n v="100"/>
    <n v="100"/>
    <n v="16.745282675564592"/>
    <n v="11.601724858117279"/>
    <n v="0.19257323903124229"/>
    <n v="0.19939114593493759"/>
    <n v="0.2111888163246208"/>
    <n v="0.2187146845684993"/>
    <m/>
    <m/>
    <m/>
    <n v="0"/>
    <m/>
    <n v="0"/>
    <m/>
    <n v="0"/>
    <m/>
    <n v="54.355537445981852"/>
    <n v="33.441160409007139"/>
    <n v="23.230446858880814"/>
    <n v="8.5932298222603212"/>
    <n v="-82.230483040741149"/>
    <n v="-29.512933551222741"/>
    <n v="4.6888528576524653"/>
    <n v="18.599463547807847"/>
    <s v="Medianas"/>
    <n v="2024"/>
    <n v="1"/>
    <d v="2025-05-07T00:00:00"/>
    <x v="6"/>
    <x v="24"/>
  </r>
  <r>
    <n v="2025"/>
    <n v="3"/>
    <n v="8"/>
    <x v="23"/>
    <s v="Diversos"/>
    <n v="8"/>
    <s v="2c624232cdd221771294dfbb310aca000a0df6ac8b66b696d90ef06fdefb64a3"/>
    <s v="5ee0b1f3d4f170289262539d5c2c0d24e2fb46189fbbd99a0a6b6a68b9dfe06a"/>
    <x v="7"/>
    <n v="99913.986049999992"/>
    <n v="26266.44656"/>
    <n v="172995.63503"/>
    <n v="82420.97381000001"/>
    <n v="17622.52608"/>
    <n v="3939.1783699999996"/>
    <n v="37753.071979999993"/>
    <n v="35932.984850000008"/>
    <n v="35327673.869999997"/>
    <n v="32941908.920000002"/>
    <n v="139.161"/>
    <n v="134.065"/>
    <n v="0"/>
    <n v="0"/>
    <n v="12309.615029999999"/>
    <n v="2939.7557200000001"/>
    <n v="37908.056649999999"/>
    <n v="13266.53659"/>
    <n v="0"/>
    <n v="0"/>
    <n v="0"/>
    <n v="0"/>
    <n v="0"/>
    <n v="0"/>
    <s v="Diversos"/>
    <s v="Daños Sin Autos"/>
    <s v="Diversos"/>
    <x v="6"/>
    <x v="2"/>
    <n v="1201622.1432"/>
    <n v="689489.74687000003"/>
    <n v="286204877.29896003"/>
    <n v="243390493.02682006"/>
    <n v="276418493.85822004"/>
    <n v="235015541.95325008"/>
    <n v="9643676.3713200018"/>
    <n v="8147332.3785599992"/>
    <n v="2144854.7040200005"/>
    <n v="1762580.94102"/>
    <n v="99913.986049999992"/>
    <n v="26266.44656"/>
    <n v="1.0360570201955461"/>
    <n v="0.3223932121527423"/>
    <n v="73647.539489999996"/>
    <n v="280.38638314386441"/>
    <n v="100"/>
    <n v="100"/>
    <n v="8.3149255042789392"/>
    <n v="3.8095485363254298"/>
    <n v="3.4909952266688027E-2"/>
    <n v="3.6145912183881468E-2"/>
    <n v="1.0791895046248008E-2"/>
    <n v="1.1176472135287543E-2"/>
    <m/>
    <m/>
    <m/>
    <n v="0"/>
    <m/>
    <n v="0"/>
    <m/>
    <n v="0"/>
    <m/>
    <n v="347.365527141641"/>
    <n v="17.637696959844192"/>
    <n v="14.996997637277662"/>
    <n v="0.82161864143855179"/>
    <n v="318.72918032794911"/>
    <n v="185.74192211231821"/>
    <n v="32.472292482975384"/>
    <n v="22.159179979316669"/>
    <s v="Resto"/>
    <n v="2024"/>
    <n v="1"/>
    <d v="2025-05-07T00:00:00"/>
    <x v="6"/>
    <x v="7"/>
  </r>
  <r>
    <n v="2025"/>
    <n v="3"/>
    <n v="150.1"/>
    <x v="70"/>
    <s v="Diversos"/>
    <n v="150.1"/>
    <m/>
    <m/>
    <x v="77"/>
    <n v="1086622.4951499999"/>
    <n v="1048431.07204"/>
    <n v="4952445.2249100003"/>
    <n v="4535011.0739099998"/>
    <n v="342462.42020999989"/>
    <n v="249454.90909000003"/>
    <n v="1582801.6621600001"/>
    <n v="1965413.86479"/>
    <n v="0"/>
    <n v="0"/>
    <n v="0"/>
    <n v="0"/>
    <n v="4763.2564199999997"/>
    <n v="-137.92419999999998"/>
    <n v="474683.73611"/>
    <n v="161233.46575999999"/>
    <n v="690001.06596999988"/>
    <n v="624507.09881"/>
    <n v="0"/>
    <n v="0"/>
    <n v="0"/>
    <n v="0"/>
    <n v="0"/>
    <n v="0"/>
    <s v="Diversos"/>
    <s v="Daños Sin Autos"/>
    <s v="Diversos"/>
    <x v="6"/>
    <x v="2"/>
    <n v="38874200.464669995"/>
    <n v="34078403.136289999"/>
    <n v="286204877.29896003"/>
    <n v="243390493.02682006"/>
    <n v="276418493.85822004"/>
    <n v="235015541.95325008"/>
    <n v="9643676.3713200018"/>
    <n v="8147332.3785599992"/>
    <n v="2144854.7040200005"/>
    <n v="1762580.94102"/>
    <n v="1086622.4951499999"/>
    <n v="1048431.07204"/>
    <n v="11.267720455464286"/>
    <n v="12.868396958972539"/>
    <n v="38191.423109999858"/>
    <n v="3.6427214080643644"/>
    <n v="100"/>
    <n v="100"/>
    <n v="2.7952278944940718"/>
    <n v="3.0765264083736619"/>
    <n v="0.37966596006501674"/>
    <n v="0.39310774036246204"/>
    <n v="0.43076089743754686"/>
    <n v="0.44611137770988635"/>
    <m/>
    <m/>
    <m/>
    <n v="0"/>
    <m/>
    <n v="0"/>
    <m/>
    <n v="0"/>
    <m/>
    <n v="37.28429777521194"/>
    <n v="31.516227736728897"/>
    <n v="23.793162539967412"/>
    <n v="15.96669553271551"/>
    <n v="194.40769871968052"/>
    <n v="10.487305474156949"/>
    <n v="68.794638084028477"/>
    <n v="25.81771545387247"/>
    <s v="Resto"/>
    <n v="2024"/>
    <n v="1"/>
    <d v="2025-05-07T00:00:00"/>
    <x v="6"/>
    <x v="77"/>
  </r>
  <r>
    <n v="2025"/>
    <n v="3"/>
    <n v="201.1"/>
    <x v="67"/>
    <s v="Diversos"/>
    <n v="201.1"/>
    <m/>
    <m/>
    <x v="74"/>
    <n v="9643676.3713200018"/>
    <n v="8147332.3785599992"/>
    <n v="34597645.116609998"/>
    <n v="30733662.928720001"/>
    <n v="2144854.7040200005"/>
    <n v="1762580.9410199998"/>
    <n v="9058073.318669999"/>
    <n v="10960961.567229997"/>
    <n v="0"/>
    <n v="0"/>
    <n v="0"/>
    <n v="0"/>
    <n v="48147.612809999999"/>
    <n v="28937.656559999996"/>
    <n v="907065.62440000009"/>
    <n v="590638.12474999996"/>
    <n v="3956653.3431699993"/>
    <n v="3281111.2755699996"/>
    <n v="0"/>
    <n v="0"/>
    <n v="0"/>
    <n v="0"/>
    <n v="0"/>
    <n v="0"/>
    <s v="Diversos"/>
    <s v="Daños Sin Autos"/>
    <s v="Diversos"/>
    <x v="6"/>
    <x v="2"/>
    <n v="199727124.62178999"/>
    <n v="168922526.06328002"/>
    <n v="286204877.29896003"/>
    <n v="243390493.02682006"/>
    <n v="276418493.85822004"/>
    <n v="235015541.95325008"/>
    <n v="9643676.3713200018"/>
    <n v="8147332.3785599992"/>
    <n v="2144854.7040200005"/>
    <n v="1762580.94102"/>
    <n v="9643676.3713200018"/>
    <n v="8147332.3785599992"/>
    <n v="100"/>
    <n v="100"/>
    <n v="1496343.9927600026"/>
    <n v="18.366060487450909"/>
    <n v="100"/>
    <n v="100"/>
    <n v="4.8284259784851917"/>
    <n v="4.8231177738296012"/>
    <n v="3.3695010589377699"/>
    <n v="3.4887956434153842"/>
    <n v="3.3474324642837283"/>
    <n v="3.4667206733845242"/>
    <m/>
    <m/>
    <m/>
    <n v="0"/>
    <m/>
    <n v="0"/>
    <m/>
    <n v="0"/>
    <m/>
    <n v="21.688295504816946"/>
    <n v="22.241048138018531"/>
    <n v="21.633841104338586"/>
    <n v="100"/>
    <n v="53.573835888757571"/>
    <n v="20.588819179338678"/>
    <n v="22.925071916289625"/>
    <n v="18.001161044054911"/>
    <m/>
    <n v="2024"/>
    <n v="1"/>
    <d v="2025-05-07T00:00:00"/>
    <x v="6"/>
    <x v="74"/>
  </r>
  <r>
    <n v="2025"/>
    <n v="3"/>
    <n v="61"/>
    <x v="46"/>
    <s v="Divers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52727.57603"/>
    <n v="141406.57530000003"/>
    <n v="294436.74625000003"/>
    <n v="218810.55799999999"/>
    <n v="0"/>
    <n v="0"/>
    <n v="0"/>
    <n v="0"/>
    <n v="0"/>
    <n v="0"/>
    <s v="Diversos"/>
    <s v="Daños Sin Autos"/>
    <s v="Diversos"/>
    <x v="6"/>
    <x v="2"/>
    <n v="0"/>
    <n v="0"/>
    <n v="286204877.29896003"/>
    <n v="243390493.02682006"/>
    <n v="276418493.85822004"/>
    <n v="235015541.95325008"/>
    <n v="9643676.3713200018"/>
    <n v="8147332.3785599992"/>
    <n v="2144854.7040200005"/>
    <n v="1762580.941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8.0059931484671054"/>
    <n v="34.56240363410619"/>
    <n v="51.87109896273688"/>
    <n v="64.625115256092911"/>
    <m/>
    <n v="2024"/>
    <n v="1"/>
    <d v="2025-05-07T00:00:00"/>
    <x v="6"/>
    <x v="69"/>
  </r>
  <r>
    <n v="2025"/>
    <n v="3"/>
    <n v="107"/>
    <x v="51"/>
    <s v="Diversos"/>
    <n v="70"/>
    <s v="ff5a1ae012afa5d4c889c50ad427aaf545d31a4fac04ffc1c4d03d403ba4250a"/>
    <s v="5ee0b1f3d4f170289262539d5c2c0d24e2fb46189fbbd99a0a6b6a68b9dfe06a"/>
    <x v="15"/>
    <n v="15155.427039999999"/>
    <n v="19098.987129999998"/>
    <n v="51044.255439999994"/>
    <n v="53437.986699999994"/>
    <n v="30958.916549999994"/>
    <n v="-1002.9978700000005"/>
    <n v="44376.408659999986"/>
    <n v="20076.447380000005"/>
    <n v="35327673.869999997"/>
    <n v="32941908.920000002"/>
    <n v="139.161"/>
    <n v="134.065"/>
    <n v="0"/>
    <n v="0"/>
    <n v="4284.9300999999996"/>
    <n v="104.20036999999999"/>
    <n v="3652.12932"/>
    <n v="3548.6437599999999"/>
    <n v="0"/>
    <n v="0"/>
    <n v="0"/>
    <n v="0"/>
    <n v="0"/>
    <n v="0"/>
    <s v="Diversos"/>
    <s v="Daños Sin Autos"/>
    <s v="Diversos"/>
    <x v="6"/>
    <x v="2"/>
    <n v="346104.38500999997"/>
    <n v="551156.13301999995"/>
    <n v="286204877.29896003"/>
    <n v="243390493.02682006"/>
    <n v="276418493.85822004"/>
    <n v="235015541.95325008"/>
    <n v="9643676.3713200018"/>
    <n v="8147332.3785599992"/>
    <n v="2144854.7040200005"/>
    <n v="1762580.94102"/>
    <n v="15155.427039999999"/>
    <n v="19098.987129999998"/>
    <n v="0.1571540401860827"/>
    <n v="0.23442012971337314"/>
    <n v="-3943.560089999999"/>
    <n v="-20.648006426506239"/>
    <n v="100"/>
    <n v="100"/>
    <n v="4.3788601636937114"/>
    <n v="3.4652589322283647"/>
    <n v="5.2953070482335447E-3"/>
    <n v="5.4827833074633158E-3"/>
    <n v="7.8470555248414797E-3"/>
    <n v="8.1266910993483231E-3"/>
    <m/>
    <m/>
    <m/>
    <n v="0"/>
    <m/>
    <n v="0"/>
    <m/>
    <n v="0"/>
    <m/>
    <n v="-3186.6383145958207"/>
    <n v="204.27610827652401"/>
    <n v="-5.2515762389541996"/>
    <n v="1.4434039047948166"/>
    <n v="4012.2023846940274"/>
    <n v="2.9162003007030535"/>
    <n v="117.32689958525344"/>
    <n v="2.9363434891531632"/>
    <s v="Resto"/>
    <n v="2024"/>
    <n v="1"/>
    <d v="2025-05-07T00:00:00"/>
    <x v="6"/>
    <x v="15"/>
  </r>
  <r>
    <n v="2025"/>
    <n v="3"/>
    <n v="10"/>
    <x v="62"/>
    <s v="Diversos"/>
    <n v="10"/>
    <s v="4a44dc15364204a80fe80e9039455cc1608281820fe2b24f1e5233ade6af1dd5"/>
    <s v="5ee0b1f3d4f170289262539d5c2c0d24e2fb46189fbbd99a0a6b6a68b9dfe06a"/>
    <x v="27"/>
    <n v="152477.94199000002"/>
    <n v="167882.42457"/>
    <n v="505673.46772000002"/>
    <n v="552412.69432000001"/>
    <n v="144269.18581999998"/>
    <n v="-39579.585049999994"/>
    <n v="405820.7036200001"/>
    <n v="198002.36394000001"/>
    <n v="35327673.869999997"/>
    <n v="32941908.920000002"/>
    <n v="139.161"/>
    <n v="134.065"/>
    <n v="0"/>
    <n v="0"/>
    <n v="82563.491849999991"/>
    <n v="-31981.721530000003"/>
    <n v="48941.420229999996"/>
    <n v="114730.20487999999"/>
    <n v="0"/>
    <n v="0"/>
    <n v="0"/>
    <n v="0"/>
    <n v="0"/>
    <n v="0"/>
    <s v="Diversos"/>
    <s v="Daños Sin Autos"/>
    <s v="Diversos"/>
    <x v="6"/>
    <x v="2"/>
    <n v="1657972.1827799999"/>
    <n v="1600535.0540100001"/>
    <n v="286204877.29896003"/>
    <n v="243390493.02682006"/>
    <n v="276418493.85822004"/>
    <n v="235015541.95325008"/>
    <n v="9643676.3713200018"/>
    <n v="8147332.3785599992"/>
    <n v="2144854.7040200005"/>
    <n v="1762580.94102"/>
    <n v="152477.94199000002"/>
    <n v="167882.42457"/>
    <n v="1.5811184046310882"/>
    <n v="2.0605815102350395"/>
    <n v="-15404.482579999982"/>
    <n v="-9.1757565566828898"/>
    <n v="100"/>
    <n v="100"/>
    <n v="9.1966526081476889"/>
    <n v="10.489143874067945"/>
    <n v="5.3275801387104478E-2"/>
    <n v="5.5161990018008221E-2"/>
    <n v="6.8976574426635656E-2"/>
    <n v="7.1434605207257154E-2"/>
    <m/>
    <m/>
    <m/>
    <n v="0"/>
    <m/>
    <n v="0"/>
    <m/>
    <n v="0"/>
    <m/>
    <n v="-464.50403822513044"/>
    <n v="94.616430374868003"/>
    <n v="-23.57577641100659"/>
    <n v="6.7262917879520243"/>
    <n v="-358.1583726584339"/>
    <n v="-57.342166100732243"/>
    <n v="168.69860225141241"/>
    <n v="-27.875590010015856"/>
    <s v="Resto"/>
    <n v="2024"/>
    <n v="1"/>
    <d v="2025-05-07T00:00:00"/>
    <x v="6"/>
    <x v="27"/>
  </r>
  <r>
    <n v="2025"/>
    <n v="3"/>
    <n v="3"/>
    <x v="7"/>
    <s v="Diversos"/>
    <n v="3"/>
    <s v="4e07408562bedb8b60ce05c1decfe3ad16b72230967de01f640b7e4729b49fce"/>
    <s v="5ee0b1f3d4f170289262539d5c2c0d24e2fb46189fbbd99a0a6b6a68b9dfe06a"/>
    <x v="13"/>
    <n v="1286833.6792899999"/>
    <n v="928499.50451999996"/>
    <n v="4620404.2487300001"/>
    <n v="4194286.2535700002"/>
    <n v="301465.8211900001"/>
    <n v="235871.13917000001"/>
    <n v="1767306.7345500004"/>
    <n v="984425.7496199999"/>
    <n v="35327673.869999997"/>
    <n v="32941908.920000002"/>
    <n v="139.161"/>
    <n v="134.065"/>
    <n v="0"/>
    <n v="0"/>
    <n v="-2479.5785099999998"/>
    <n v="751.71370999999999"/>
    <n v="14886.58929"/>
    <n v="20492.56422"/>
    <n v="0"/>
    <n v="0"/>
    <n v="0"/>
    <n v="0"/>
    <n v="0"/>
    <n v="0"/>
    <s v="Diversos"/>
    <s v="Daños Sin Autos"/>
    <s v="Diversos"/>
    <x v="6"/>
    <x v="2"/>
    <n v="7215896.8496199995"/>
    <n v="5461228.9250799995"/>
    <n v="286204877.29896003"/>
    <n v="243390493.02682006"/>
    <n v="276418493.85822004"/>
    <n v="235015541.95325008"/>
    <n v="9643676.3713200018"/>
    <n v="8147332.3785599992"/>
    <n v="2144854.7040200005"/>
    <n v="1762580.94102"/>
    <n v="1286833.6792899999"/>
    <n v="928499.50451999996"/>
    <n v="13.34380820904571"/>
    <n v="11.396362163441129"/>
    <n v="358334.17476999993"/>
    <n v="38.592823477622161"/>
    <n v="100"/>
    <n v="100"/>
    <n v="17.83331588723814"/>
    <n v="17.001658733915807"/>
    <n v="0.44961975890642025"/>
    <n v="0.46553819946289116"/>
    <n v="0.38148552680637587"/>
    <n v="0.39508004313378542"/>
    <m/>
    <m/>
    <m/>
    <n v="0"/>
    <m/>
    <n v="0"/>
    <m/>
    <n v="0"/>
    <m/>
    <n v="27.809541366874857"/>
    <n v="23.426945225456912"/>
    <n v="25.403474963827438"/>
    <n v="14.055302703021184"/>
    <n v="-429.85676288915897"/>
    <n v="-27.356141817180557"/>
    <n v="-16.656458116068574"/>
    <n v="3.6682266891048934"/>
    <s v="Grandes"/>
    <n v="2024"/>
    <n v="1"/>
    <d v="2025-05-07T00:00:00"/>
    <x v="6"/>
    <x v="13"/>
  </r>
  <r>
    <n v="2025"/>
    <n v="3"/>
    <n v="81"/>
    <x v="24"/>
    <s v="Diversos"/>
    <n v="53"/>
    <s v="2858dcd1057d3eae7f7d5f782167e24b61153c01551450a628cee722509f6529"/>
    <s v="5ee0b1f3d4f170289262539d5c2c0d24e2fb46189fbbd99a0a6b6a68b9dfe06a"/>
    <x v="20"/>
    <n v="42261.30646"/>
    <n v="31441.064100000003"/>
    <n v="166218.78502000001"/>
    <n v="143510.54167000004"/>
    <n v="-1092.5192900000004"/>
    <n v="13436.423639999997"/>
    <n v="-7013.5664400000023"/>
    <n v="102383.81601999998"/>
    <n v="35327673.869999997"/>
    <n v="32941908.920000002"/>
    <n v="139.161"/>
    <n v="134.065"/>
    <n v="0"/>
    <n v="0"/>
    <n v="-1094.2613799999999"/>
    <n v="9239.9373699999996"/>
    <n v="44997.829659999996"/>
    <n v="32447.21572"/>
    <n v="0"/>
    <n v="0"/>
    <n v="0"/>
    <n v="0"/>
    <n v="0"/>
    <n v="0"/>
    <s v="Diversos"/>
    <s v="Daños Sin Autos"/>
    <s v="Diversos"/>
    <x v="6"/>
    <x v="2"/>
    <n v="477689.46314999997"/>
    <n v="425847.00738999998"/>
    <n v="286204877.29896003"/>
    <n v="243390493.02682006"/>
    <n v="276418493.85822004"/>
    <n v="235015541.95325008"/>
    <n v="9643676.3713200018"/>
    <n v="8147332.3785599992"/>
    <n v="2144854.7040200005"/>
    <n v="1762580.94102"/>
    <n v="42261.30646"/>
    <n v="31441.064100000003"/>
    <n v="0.43822816976401063"/>
    <n v="0.38590624070693746"/>
    <n v="10820.242359999997"/>
    <n v="34.414364366249274"/>
    <n v="100"/>
    <n v="100"/>
    <n v="8.8470250487249"/>
    <n v="7.3831830573851125"/>
    <n v="1.4766102820761944E-2"/>
    <n v="1.5288885294945776E-2"/>
    <n v="1.2917950783120934E-2"/>
    <n v="1.3378291426468443E-2"/>
    <m/>
    <m/>
    <m/>
    <n v="0"/>
    <m/>
    <n v="0"/>
    <m/>
    <n v="0"/>
    <m/>
    <n v="-108.13102741675687"/>
    <n v="-2.5851526644924276"/>
    <n v="42.735270019057644"/>
    <n v="-5.0936750538502336E-2"/>
    <n v="-111.84273589941012"/>
    <n v="38.680095230063081"/>
    <n v="-2.4318092411748555"/>
    <n v="28.476826639718837"/>
    <s v="Resto"/>
    <n v="2024"/>
    <n v="1"/>
    <d v="2025-05-07T00:00:00"/>
    <x v="6"/>
    <x v="20"/>
  </r>
  <r>
    <n v="2025"/>
    <n v="3"/>
    <n v="12"/>
    <x v="0"/>
    <s v="Diversos"/>
    <n v="12"/>
    <s v="6b51d431df5d7f141cbececcf79edf3dd861c3b4069f0b11661a3eefacbba918"/>
    <s v="5ee0b1f3d4f170289262539d5c2c0d24e2fb46189fbbd99a0a6b6a68b9dfe06a"/>
    <x v="5"/>
    <n v="58177.545109999999"/>
    <n v="79366.751969999998"/>
    <n v="282323.35101000004"/>
    <n v="269161.38215000008"/>
    <n v="242525.38397000002"/>
    <n v="27545.344140000001"/>
    <n v="347422.03372000001"/>
    <n v="90388.920070000007"/>
    <n v="35327673.869999997"/>
    <n v="32941908.920000002"/>
    <n v="139.161"/>
    <n v="134.065"/>
    <n v="3136.21524"/>
    <n v="-453.13648999999998"/>
    <n v="216666.49893999999"/>
    <n v="15181.39882"/>
    <n v="19746.482250000001"/>
    <n v="-10152.953670000001"/>
    <n v="0"/>
    <n v="0"/>
    <n v="0"/>
    <n v="0"/>
    <n v="0"/>
    <n v="0"/>
    <s v="Diversos"/>
    <s v="Daños Sin Autos"/>
    <s v="Diversos"/>
    <x v="6"/>
    <x v="2"/>
    <n v="2698569.0604299996"/>
    <n v="1911910.06005"/>
    <n v="286204877.29896003"/>
    <n v="243390493.02682006"/>
    <n v="276418493.85822004"/>
    <n v="235015541.95325008"/>
    <n v="9643676.3713200018"/>
    <n v="8147332.3785599992"/>
    <n v="2144854.7040200005"/>
    <n v="1762580.94102"/>
    <n v="58177.545109999999"/>
    <n v="79366.751969999998"/>
    <n v="0.60327143788253035"/>
    <n v="0.97414403000000949"/>
    <n v="-21189.206859999998"/>
    <n v="-26.697837991416542"/>
    <n v="100"/>
    <n v="100"/>
    <n v="2.1558664539320622"/>
    <n v="4.1511760217384079"/>
    <n v="2.0327237487720969E-2"/>
    <n v="2.1046907642815065E-2"/>
    <n v="3.2608813509102136E-2"/>
    <n v="3.3770852476551462E-2"/>
    <m/>
    <m/>
    <m/>
    <n v="0"/>
    <m/>
    <n v="0"/>
    <m/>
    <n v="0"/>
    <m/>
    <n v="780.45871831318505"/>
    <n v="416.87112013998149"/>
    <n v="34.706402185151688"/>
    <n v="11.307310631132546"/>
    <n v="1327.1840263794611"/>
    <n v="-294.49002617186181"/>
    <n v="1097.2409981529747"/>
    <n v="-149.52691909604664"/>
    <s v="Resto"/>
    <n v="2024"/>
    <n v="1"/>
    <d v="2025-05-07T00:00:00"/>
    <x v="6"/>
    <x v="5"/>
  </r>
  <r>
    <n v="2025"/>
    <n v="3"/>
    <n v="74"/>
    <x v="6"/>
    <s v="Diversos"/>
    <n v="46"/>
    <s v="25fc0e7096fc653718202dc30b0c580b8ab87eac11a700cba03a7c021bc35b0c"/>
    <s v="5ee0b1f3d4f170289262539d5c2c0d24e2fb46189fbbd99a0a6b6a68b9dfe06a"/>
    <x v="1"/>
    <n v="886991.5729400001"/>
    <n v="44233.618969999996"/>
    <n v="901336.23402000009"/>
    <n v="197646.40524000005"/>
    <n v="21718.91428999999"/>
    <n v="112221.15510000002"/>
    <n v="704439.63798"/>
    <n v="967656.96901"/>
    <n v="35327673.869999997"/>
    <n v="32941908.920000002"/>
    <n v="139.161"/>
    <n v="134.065"/>
    <n v="-264.36571000000004"/>
    <n v="-281.91525000000001"/>
    <n v="-50945.745270000007"/>
    <n v="46942.908450000003"/>
    <n v="206347.43703999999"/>
    <n v="73396.881529999999"/>
    <n v="0"/>
    <n v="0"/>
    <n v="0"/>
    <n v="0"/>
    <n v="0"/>
    <n v="0"/>
    <s v="Diversos"/>
    <s v="Daños Sin Autos"/>
    <s v="Diversos"/>
    <x v="6"/>
    <x v="2"/>
    <n v="8503254.3343199994"/>
    <n v="1149390.6832699999"/>
    <n v="286204877.29896003"/>
    <n v="243390493.02682006"/>
    <n v="276418493.85822004"/>
    <n v="235015541.95325008"/>
    <n v="9643676.3713200018"/>
    <n v="8147332.3785599992"/>
    <n v="2144854.7040200005"/>
    <n v="1762580.94102"/>
    <n v="886991.5729400001"/>
    <n v="44233.618969999996"/>
    <n v="9.1976497218206728"/>
    <n v="0.54292149767207698"/>
    <n v="842757.95397000015"/>
    <n v="1905.2430562861546"/>
    <n v="100"/>
    <n v="100"/>
    <n v="10.431201256206249"/>
    <n v="3.8484407098338389"/>
    <n v="0.30991490477413436"/>
    <n v="0.3208872027914868"/>
    <n v="1.8173930468650529E-2"/>
    <n v="1.8821571800046767E-2"/>
    <m/>
    <m/>
    <m/>
    <n v="0"/>
    <m/>
    <n v="0"/>
    <m/>
    <n v="0"/>
    <m/>
    <n v="-80.646327984553082"/>
    <n v="2.4486043557337323"/>
    <n v="253.70104846295831"/>
    <n v="1.0126053876420276"/>
    <n v="-208.52703198879024"/>
    <n v="181.13924289229945"/>
    <n v="-24.689303633136131"/>
    <n v="63.95763344633751"/>
    <s v="Grandes"/>
    <n v="2024"/>
    <n v="1"/>
    <d v="2025-05-07T00:00:00"/>
    <x v="6"/>
    <x v="1"/>
  </r>
  <r>
    <n v="2025"/>
    <n v="3"/>
    <n v="13"/>
    <x v="37"/>
    <s v="Diversos"/>
    <n v="13"/>
    <s v="3fdba35f04dc8c462986c992bcf875546257113072a909c162f7e470e581e278"/>
    <s v="5ee0b1f3d4f170289262539d5c2c0d24e2fb46189fbbd99a0a6b6a68b9dfe06a"/>
    <x v="18"/>
    <n v="4246.0028899999998"/>
    <n v="3640.1344900000004"/>
    <n v="14851.23446"/>
    <n v="15273.663689999999"/>
    <n v="1729.6277599999999"/>
    <n v="397.18013999999994"/>
    <n v="2067.6811400000006"/>
    <n v="1667.2730299999998"/>
    <n v="35327673.869999997"/>
    <n v="32941908.920000002"/>
    <n v="139.161"/>
    <n v="134.065"/>
    <n v="1627.0411799999999"/>
    <n v="252.99187000000001"/>
    <n v="1668.88246"/>
    <n v="-164.91310000000001"/>
    <n v="3429.1813399999996"/>
    <n v="2652.9440099999997"/>
    <n v="0"/>
    <n v="0"/>
    <n v="0"/>
    <n v="0"/>
    <n v="0"/>
    <n v="0"/>
    <s v="Diversos"/>
    <s v="Daños Sin Autos"/>
    <s v="Diversos"/>
    <x v="6"/>
    <x v="2"/>
    <n v="380253.94800999999"/>
    <n v="509825.93995999999"/>
    <n v="286204877.29896003"/>
    <n v="243390493.02682006"/>
    <n v="276418493.85822004"/>
    <n v="235015541.95325008"/>
    <n v="9643676.3713200018"/>
    <n v="8147332.3785599992"/>
    <n v="2144854.7040200005"/>
    <n v="1762580.94102"/>
    <n v="4246.0028899999998"/>
    <n v="3640.1344900000004"/>
    <n v="4.4028882000099898E-2"/>
    <n v="4.467885095223495E-2"/>
    <n v="605.86839999999938"/>
    <n v="16.644121300034698"/>
    <n v="100"/>
    <n v="100"/>
    <n v="1.1166229600562456"/>
    <n v="0.71399554331927451"/>
    <n v="1.483553645231827E-3"/>
    <n v="1.5360777170639857E-3"/>
    <n v="1.4955943614440523E-3"/>
    <n v="1.5488909625917871E-3"/>
    <m/>
    <m/>
    <m/>
    <n v="0"/>
    <m/>
    <n v="0"/>
    <m/>
    <n v="0"/>
    <m/>
    <n v="335.47689972615456"/>
    <n v="40.735435297831366"/>
    <n v="10.911139165080682"/>
    <n v="8.0640789175986591E-2"/>
    <n v="-1111.976889646729"/>
    <n v="29.259468992713501"/>
    <n v="48.667080989073625"/>
    <n v="-6.21622994599121"/>
    <s v="Resto"/>
    <n v="2024"/>
    <n v="1"/>
    <d v="2025-05-07T00:00:00"/>
    <x v="6"/>
    <x v="18"/>
  </r>
  <r>
    <n v="2025"/>
    <n v="3"/>
    <n v="125"/>
    <x v="75"/>
    <s v="Diversos"/>
    <n v="238"/>
    <s v="8ae4c23b80d1e7c8ff79e515fe791ebd68190bae842dda7af193db125f700452"/>
    <s v="5ee0b1f3d4f170289262539d5c2c0d24e2fb46189fbbd99a0a6b6a68b9dfe06a"/>
    <x v="34"/>
    <n v="35568.358039999999"/>
    <n v="38187.308450000004"/>
    <n v="117465.26791"/>
    <n v="128055.00606000001"/>
    <n v="8216.0840000000007"/>
    <n v="8361.9229999999989"/>
    <n v="34598.67755"/>
    <n v="40151.202729999997"/>
    <n v="35327673.869999997"/>
    <n v="32941908.920000002"/>
    <n v="139.161"/>
    <n v="134.065"/>
    <n v="0"/>
    <n v="0"/>
    <n v="5732.2719100000004"/>
    <n v="4694.9065099999998"/>
    <n v="23734.213500000002"/>
    <n v="21495.353489999998"/>
    <n v="0"/>
    <n v="0"/>
    <n v="0"/>
    <n v="0"/>
    <n v="0"/>
    <n v="0"/>
    <s v="Diversos"/>
    <s v="Daños Sin Autos"/>
    <s v="Diversos"/>
    <x v="6"/>
    <x v="2"/>
    <n v="35920.34201"/>
    <n v="38924.525079999999"/>
    <n v="286204877.29896003"/>
    <n v="243390493.02682006"/>
    <n v="276418493.85822004"/>
    <n v="235015541.95325008"/>
    <n v="9643676.3713200018"/>
    <n v="8147332.3785599992"/>
    <n v="2144854.7040200005"/>
    <n v="1762580.94102"/>
    <n v="35568.358039999999"/>
    <n v="38187.308450000004"/>
    <n v="0.36882571200521835"/>
    <n v="0.46870934774296547"/>
    <n v="-2618.9504100000049"/>
    <n v="-6.8581696807175856"/>
    <n v="100"/>
    <n v="100"/>
    <n v="99.020098500448555"/>
    <n v="98.106035645946037"/>
    <n v="1.2427586271650599E-2"/>
    <n v="1.2867575372233828E-2"/>
    <n v="1.568972886948054E-2"/>
    <n v="1.6248843856291141E-2"/>
    <m/>
    <m/>
    <m/>
    <n v="0"/>
    <m/>
    <n v="0"/>
    <m/>
    <n v="0"/>
    <m/>
    <n v="-1.7440844647815812"/>
    <n v="23.099418845143859"/>
    <n v="21.897125876123376"/>
    <n v="0.38306016648125302"/>
    <n v="22.095549672617466"/>
    <n v="10.415553347571427"/>
    <n v="24.151935390654508"/>
    <n v="21.841494777855829"/>
    <s v="Resto"/>
    <n v="2024"/>
    <n v="1"/>
    <d v="2025-05-07T00:00:00"/>
    <x v="6"/>
    <x v="34"/>
  </r>
  <r>
    <n v="2025"/>
    <n v="3"/>
    <n v="103"/>
    <x v="61"/>
    <s v="Diversos"/>
    <n v="205"/>
    <s v="f8809aff4d69bece79dabe35be0c708b890d7eafb841f121330667b77d2e2590"/>
    <s v="5ee0b1f3d4f170289262539d5c2c0d24e2fb46189fbbd99a0a6b6a68b9dfe06a"/>
    <x v="10"/>
    <n v="308729.89955000003"/>
    <n v="317417.88906000002"/>
    <n v="566678.90746000002"/>
    <n v="524043.13984000002"/>
    <n v="-13607.42966"/>
    <n v="-30941.813380000003"/>
    <n v="-78721.561820000003"/>
    <n v="350214.10613999999"/>
    <n v="35327673.869999997"/>
    <n v="32941908.920000002"/>
    <n v="139.161"/>
    <n v="134.065"/>
    <n v="2471.9955599999998"/>
    <n v="758.98211000000003"/>
    <n v="-16706.25273"/>
    <n v="-24061.374520000001"/>
    <n v="13713.496939999999"/>
    <n v="-5537.7272599999997"/>
    <n v="0"/>
    <n v="0"/>
    <n v="0"/>
    <n v="0"/>
    <n v="0"/>
    <n v="0"/>
    <s v="Diversos"/>
    <s v="Daños Sin Autos"/>
    <s v="Diversos"/>
    <x v="6"/>
    <x v="2"/>
    <n v="1404442.7234499999"/>
    <n v="1311840.66753"/>
    <n v="286204877.29896003"/>
    <n v="243390493.02682006"/>
    <n v="276418493.85822004"/>
    <n v="235015541.95325008"/>
    <n v="9643676.3713200018"/>
    <n v="8147332.3785599992"/>
    <n v="2144854.7040200005"/>
    <n v="1762580.94102"/>
    <n v="308729.89955000003"/>
    <n v="317417.88906000002"/>
    <n v="3.2013714237461688"/>
    <n v="3.8959732377593514"/>
    <n v="-8687.9895099999849"/>
    <n v="-2.7370825052515313"/>
    <n v="100"/>
    <n v="100"/>
    <n v="21.982377379663305"/>
    <n v="24.196375132785789"/>
    <n v="0.1078702440236583"/>
    <n v="0.1116893067612014"/>
    <n v="0.13041507296056243"/>
    <n v="0.13506250966293182"/>
    <m/>
    <m/>
    <m/>
    <n v="0"/>
    <m/>
    <n v="0"/>
    <m/>
    <n v="0"/>
    <m/>
    <n v="-56.022520422815639"/>
    <n v="-4.4075516105935897"/>
    <n v="-9.7479740261744414"/>
    <n v="-0.63442197900381003"/>
    <n v="-30.568169677448676"/>
    <n v="-347.63763717753051"/>
    <n v="-121.82343280560795"/>
    <n v="434.49908943330666"/>
    <s v="Medianas"/>
    <n v="2024"/>
    <n v="1"/>
    <d v="2025-05-07T00:00:00"/>
    <x v="6"/>
    <x v="10"/>
  </r>
  <r>
    <n v="2025"/>
    <n v="3"/>
    <n v="5.0999999999999996"/>
    <x v="68"/>
    <s v="Diversos"/>
    <n v="5.0999999999999996"/>
    <m/>
    <m/>
    <x v="75"/>
    <n v="4683220.0193699999"/>
    <n v="3395764.5185099998"/>
    <n v="13311238.620600002"/>
    <n v="11868418.005339999"/>
    <n v="998961.78171000024"/>
    <n v="585397.00981000008"/>
    <n v="4332285.8565200008"/>
    <n v="4797963.2490699999"/>
    <n v="0"/>
    <n v="0"/>
    <n v="0"/>
    <n v="0"/>
    <n v="-264.36571000000004"/>
    <n v="-281.91525000000001"/>
    <n v="201854.06055000002"/>
    <n v="242975.78030000004"/>
    <n v="1535065.5063099999"/>
    <n v="1268164.4206399999"/>
    <n v="0"/>
    <n v="0"/>
    <n v="0"/>
    <n v="0"/>
    <n v="0"/>
    <n v="0"/>
    <s v="Diversos"/>
    <s v="Daños Sin Autos"/>
    <s v="Diversos"/>
    <x v="6"/>
    <x v="2"/>
    <n v="68299783.553309992"/>
    <n v="54534987.499400005"/>
    <n v="286204877.29896003"/>
    <n v="243390493.02682006"/>
    <n v="276418493.85822004"/>
    <n v="235015541.95325008"/>
    <n v="9643676.3713200018"/>
    <n v="8147332.3785599992"/>
    <n v="2144854.7040200005"/>
    <n v="1762580.94102"/>
    <n v="4683220.0193699999"/>
    <n v="3395764.5185099998"/>
    <n v="48.562600392706592"/>
    <n v="41.679464648405379"/>
    <n v="1287455.50086"/>
    <n v="37.913568324369919"/>
    <n v="100"/>
    <n v="100"/>
    <n v="6.8568592398460666"/>
    <n v="6.2267631739117206"/>
    <n v="1.636317334479966"/>
    <n v="1.6942498868299696"/>
    <n v="1.3951919305803817"/>
    <n v="1.4449106175222635"/>
    <m/>
    <m/>
    <m/>
    <n v="0"/>
    <m/>
    <n v="0"/>
    <m/>
    <n v="0"/>
    <m/>
    <n v="70.646888345779075"/>
    <n v="21.330660903785244"/>
    <n v="17.239034291661124"/>
    <n v="46.574799674667617"/>
    <n v="-16.924205243513324"/>
    <n v="21.046252467428793"/>
    <n v="13.149540506269213"/>
    <n v="19.159643366857615"/>
    <m/>
    <n v="2024"/>
    <n v="1"/>
    <d v="2025-05-07T00:00:00"/>
    <x v="6"/>
    <x v="75"/>
  </r>
  <r>
    <n v="2025"/>
    <n v="3"/>
    <n v="105"/>
    <x v="18"/>
    <s v="Diversos"/>
    <n v="226"/>
    <s v="8f1f64db81c40ea10e1e9080c9ae60a7acb8925968c431ee16784dea9841c66f"/>
    <s v="5ee0b1f3d4f170289262539d5c2c0d24e2fb46189fbbd99a0a6b6a68b9dfe06a"/>
    <x v="14"/>
    <n v="297203.41751999996"/>
    <n v="0"/>
    <n v="1284376.6747300001"/>
    <n v="744239.58319999999"/>
    <n v="39583.188970000003"/>
    <n v="0"/>
    <n v="150927.53108999997"/>
    <n v="61401.928899999999"/>
    <n v="35327673.869999997"/>
    <n v="32941908.920000002"/>
    <n v="139.161"/>
    <n v="134.065"/>
    <n v="0"/>
    <n v="0"/>
    <n v="37912.992140000002"/>
    <n v="0"/>
    <n v="299268.11722000001"/>
    <n v="0"/>
    <n v="0"/>
    <n v="0"/>
    <n v="0"/>
    <n v="0"/>
    <n v="0"/>
    <n v="0"/>
    <s v="Diversos"/>
    <s v="Daños Sin Autos"/>
    <s v="Diversos"/>
    <x v="6"/>
    <x v="2"/>
    <n v="593688.09351000004"/>
    <n v="0"/>
    <n v="286204877.29896003"/>
    <n v="243390493.02682006"/>
    <n v="276418493.85822004"/>
    <n v="235015541.95325008"/>
    <n v="9643676.3713200018"/>
    <n v="8147332.3785599992"/>
    <n v="2144854.7040200005"/>
    <n v="1762580.94102"/>
    <n v="297203.41751999996"/>
    <n v="0"/>
    <n v="3.0818476904085439"/>
    <m/>
    <m/>
    <m/>
    <n v="100"/>
    <m/>
    <n v="50.060531913799252"/>
    <m/>
    <n v="0.10384289056316508"/>
    <n v="0.1075193679596709"/>
    <m/>
    <m/>
    <m/>
    <m/>
    <m/>
    <n v="0"/>
    <m/>
    <n v="0"/>
    <m/>
    <n v="0"/>
    <m/>
    <m/>
    <n v="13.318551078685459"/>
    <m/>
    <n v="1.8454951235536416"/>
    <m/>
    <m/>
    <n v="12.668570408430494"/>
    <m/>
    <s v="Medianas"/>
    <n v="2024"/>
    <n v="1"/>
    <d v="2025-05-07T00:00:00"/>
    <x v="6"/>
    <x v="14"/>
  </r>
  <r>
    <n v="2025"/>
    <n v="3"/>
    <n v="77"/>
    <x v="33"/>
    <s v="Diversos"/>
    <n v="49"/>
    <s v="0e17daca5f3e175f448bacace3bc0da47d0655a74c8dd0dc497a3afbdad95f1f"/>
    <s v="5ee0b1f3d4f170289262539d5c2c0d24e2fb46189fbbd99a0a6b6a68b9dfe06a"/>
    <x v="44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s v="Diversos"/>
    <s v="Daños Sin Autos"/>
    <s v="Diversos"/>
    <x v="6"/>
    <x v="2"/>
    <n v="3770209.43444"/>
    <n v="2712146.0854199999"/>
    <n v="286204877.29896003"/>
    <n v="243390493.02682006"/>
    <n v="276418493.85822004"/>
    <n v="235015541.95325008"/>
    <n v="9643676.3713200018"/>
    <n v="8147332.3785599992"/>
    <n v="2144854.7040200005"/>
    <n v="1762580.941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6"/>
    <x v="44"/>
  </r>
  <r>
    <n v="2025"/>
    <n v="3"/>
    <n v="79"/>
    <x v="11"/>
    <s v="Diversos"/>
    <n v="51"/>
    <s v="031b4af5197ec30a926f48cf40e11a7dbc470048a21e4003b7a3c07c5dab1baa"/>
    <s v="5ee0b1f3d4f170289262539d5c2c0d24e2fb46189fbbd99a0a6b6a68b9dfe06a"/>
    <x v="25"/>
    <n v="859352.24887000001"/>
    <n v="738299.96514999995"/>
    <n v="3102769.6865299996"/>
    <n v="2589566.0811599996"/>
    <n v="68039.823089999991"/>
    <n v="75514.190360000008"/>
    <n v="331643.14799000003"/>
    <n v="386377.58714999992"/>
    <n v="35327673.869999997"/>
    <n v="32941908.920000002"/>
    <n v="139.161"/>
    <n v="134.065"/>
    <n v="0"/>
    <n v="0"/>
    <n v="85775.884790000011"/>
    <n v="75509.51036"/>
    <n v="829305.14442999999"/>
    <n v="761605.95138999994"/>
    <n v="0"/>
    <n v="0"/>
    <n v="0"/>
    <n v="0"/>
    <n v="0"/>
    <n v="0"/>
    <s v="Diversos"/>
    <s v="Daños Sin Autos"/>
    <s v="Diversos"/>
    <x v="6"/>
    <x v="2"/>
    <n v="25064503.866439998"/>
    <n v="22979281.170580003"/>
    <n v="286204877.29896003"/>
    <n v="243390493.02682006"/>
    <n v="276418493.85822004"/>
    <n v="235015541.95325008"/>
    <n v="9643676.3713200018"/>
    <n v="8147332.3785599992"/>
    <n v="2144854.7040200005"/>
    <n v="1762580.94102"/>
    <n v="859352.24887000001"/>
    <n v="738299.96514999995"/>
    <n v="8.9110440435940728"/>
    <n v="9.0618613657258305"/>
    <n v="121052.28372000006"/>
    <n v="16.396084170938032"/>
    <n v="100"/>
    <n v="100"/>
    <n v="3.4285627732716693"/>
    <n v="3.2128940834547657"/>
    <n v="0.30025772341131329"/>
    <n v="0.3108881163757361"/>
    <n v="0.30333968922469129"/>
    <n v="0.31414942135906249"/>
    <m/>
    <m/>
    <m/>
    <n v="0"/>
    <m/>
    <n v="0"/>
    <m/>
    <n v="0"/>
    <m/>
    <n v="-9.8979638586699341"/>
    <n v="7.9175708423953672"/>
    <n v="10.228117828050804"/>
    <n v="3.1722346023008523"/>
    <n v="13.596134289646344"/>
    <n v="8.8890052548096463"/>
    <n v="10.343102941795411"/>
    <n v="9.9145115951612883"/>
    <s v="Grandes"/>
    <n v="2024"/>
    <n v="1"/>
    <d v="2025-05-07T00:00:00"/>
    <x v="6"/>
    <x v="25"/>
  </r>
  <r>
    <n v="2025"/>
    <n v="3"/>
    <n v="39"/>
    <x v="20"/>
    <s v="Diversos"/>
    <n v="27"/>
    <s v="670671cd97404156226e507973f2ab8330d3022ca96e0c93bdbdb320c41adcaf"/>
    <s v="5ee0b1f3d4f170289262539d5c2c0d24e2fb46189fbbd99a0a6b6a68b9dfe06a"/>
    <x v="16"/>
    <n v="363445.12436999998"/>
    <n v="301755.41194000002"/>
    <n v="1350500.5568499998"/>
    <n v="1075155.84461"/>
    <n v="80757.732640000002"/>
    <n v="56142.937559999991"/>
    <n v="438401.32321999979"/>
    <n v="344765.35961999994"/>
    <n v="35327673.869999997"/>
    <n v="32941908.920000002"/>
    <n v="139.161"/>
    <n v="134.065"/>
    <n v="7439.2371299999977"/>
    <n v="129.15963999999985"/>
    <n v="27597.21139"/>
    <n v="-1692.60599"/>
    <n v="73615.587849999996"/>
    <n v="99103.285540000012"/>
    <n v="0"/>
    <n v="0"/>
    <n v="0"/>
    <n v="0"/>
    <n v="0"/>
    <n v="0"/>
    <s v="Diversos"/>
    <s v="Daños Sin Autos"/>
    <s v="Diversos"/>
    <x v="6"/>
    <x v="2"/>
    <n v="9815016.0217700005"/>
    <n v="7956382.9574300004"/>
    <n v="286204877.29896003"/>
    <n v="243390493.02682006"/>
    <n v="276418493.85822004"/>
    <n v="235015541.95325008"/>
    <n v="9643676.3713200018"/>
    <n v="8147332.3785599992"/>
    <n v="2144854.7040200005"/>
    <n v="1762580.94102"/>
    <n v="363445.12436999998"/>
    <n v="301755.41194000002"/>
    <n v="3.768740368049623"/>
    <n v="3.7037326810684723"/>
    <n v="61689.712429999956"/>
    <n v="20.44361426142909"/>
    <n v="100"/>
    <n v="100"/>
    <n v="3.7029498837685826"/>
    <n v="3.7926205105324691"/>
    <n v="0.12698774661004725"/>
    <n v="0.13148364977215216"/>
    <n v="0.12397995015637217"/>
    <n v="0.12839806654149963"/>
    <m/>
    <m/>
    <m/>
    <n v="0"/>
    <m/>
    <n v="0"/>
    <m/>
    <n v="0"/>
    <m/>
    <n v="43.843083653565799"/>
    <n v="22.220062184074251"/>
    <n v="18.605445118301063"/>
    <n v="3.7651843030970618"/>
    <n v="-1730.4569139566852"/>
    <n v="-25.718317562451233"/>
    <n v="37.488271432719401"/>
    <n v="-1.7079211660614737"/>
    <s v="Medianas"/>
    <n v="2024"/>
    <n v="1"/>
    <d v="2025-05-07T00:00:00"/>
    <x v="6"/>
    <x v="16"/>
  </r>
  <r>
    <n v="2025"/>
    <n v="3"/>
    <n v="43"/>
    <x v="26"/>
    <s v="Diversos"/>
    <n v="31"/>
    <s v="eb1e33e8a81b697b75855af6bfcdbcbf7cbbde9f94962ceaec1ed8af21f5a50f"/>
    <s v="5ee0b1f3d4f170289262539d5c2c0d24e2fb46189fbbd99a0a6b6a68b9dfe06a"/>
    <x v="0"/>
    <n v="371592.60256999999"/>
    <n v="338143.3786"/>
    <n v="1556787.9559800001"/>
    <n v="1198843.13949"/>
    <n v="56959.07877"/>
    <n v="62306.292329999997"/>
    <n v="268011.00585000002"/>
    <n v="444420.60313"/>
    <n v="35327673.869999997"/>
    <n v="32941908.920000002"/>
    <n v="139.161"/>
    <n v="134.065"/>
    <n v="0"/>
    <n v="0"/>
    <n v="40739.018149999996"/>
    <n v="21518.737269999998"/>
    <n v="132179.00962999999"/>
    <n v="120319.53906"/>
    <n v="0"/>
    <n v="0"/>
    <n v="0"/>
    <n v="0"/>
    <n v="0"/>
    <n v="0"/>
    <s v="Diversos"/>
    <s v="Daños Sin Autos"/>
    <s v="Diversos"/>
    <x v="6"/>
    <x v="2"/>
    <n v="33699803.03413"/>
    <n v="29454782.112069998"/>
    <n v="286204877.29896003"/>
    <n v="243390493.02682006"/>
    <n v="276418493.85822004"/>
    <n v="235015541.95325008"/>
    <n v="9643676.3713200018"/>
    <n v="8147332.3785599992"/>
    <n v="2144854.7040200005"/>
    <n v="1762580.94102"/>
    <n v="371592.60256999999"/>
    <n v="338143.3786"/>
    <n v="3.8532255569577698"/>
    <n v="4.1503569866602783"/>
    <n v="33449.223969999992"/>
    <n v="9.89202394217752"/>
    <n v="100"/>
    <n v="100"/>
    <n v="1.102655116985888"/>
    <n v="1.1480084195273521"/>
    <n v="0.12983447594495282"/>
    <n v="0.13443116536211083"/>
    <n v="0.13893039715513406"/>
    <n v="0.14388128367581082"/>
    <m/>
    <m/>
    <m/>
    <n v="0"/>
    <m/>
    <n v="0"/>
    <m/>
    <n v="0"/>
    <m/>
    <n v="-8.5821405190970701"/>
    <n v="15.328367243066996"/>
    <n v="18.425998044960682"/>
    <n v="2.6556147912137948"/>
    <n v="89.318813826476912"/>
    <n v="9.8566456143802217"/>
    <n v="30.821095016552214"/>
    <n v="17.884657336718355"/>
    <s v="Medianas"/>
    <n v="2024"/>
    <n v="1"/>
    <d v="2025-05-07T00:00:00"/>
    <x v="6"/>
    <x v="0"/>
  </r>
  <r>
    <n v="2025"/>
    <n v="3"/>
    <n v="41"/>
    <x v="38"/>
    <s v="Diversos"/>
    <n v="29"/>
    <s v="35135aaa6cc23891b40cb3f378c53a17a1127210ce60e125ccf03efcfdaec458"/>
    <s v="5ee0b1f3d4f170289262539d5c2c0d24e2fb46189fbbd99a0a6b6a68b9dfe06a"/>
    <x v="28"/>
    <n v="303422.30447999999"/>
    <n v="255354.42416999998"/>
    <n v="1693877.5938999997"/>
    <n v="1418624.9070199998"/>
    <n v="154011.36308000004"/>
    <n v="132509.10942999995"/>
    <n v="538057.09550000029"/>
    <n v="576106.83409999975"/>
    <n v="35327673.869999997"/>
    <n v="32941908.920000002"/>
    <n v="139.161"/>
    <n v="134.065"/>
    <n v="33737.489409999995"/>
    <n v="28469.354259999996"/>
    <n v="72624.36609000001"/>
    <n v="71851.559980000005"/>
    <n v="183710.44519999999"/>
    <n v="167830.63423"/>
    <n v="0"/>
    <n v="0"/>
    <n v="0"/>
    <n v="0"/>
    <n v="0"/>
    <n v="0"/>
    <s v="Diversos"/>
    <s v="Daños Sin Autos"/>
    <s v="Diversos"/>
    <x v="6"/>
    <x v="2"/>
    <n v="7965231.1104300003"/>
    <n v="6566357.3494999995"/>
    <n v="286204877.29896003"/>
    <n v="243390493.02682006"/>
    <n v="276418493.85822004"/>
    <n v="235015541.95325008"/>
    <n v="9643676.3713200018"/>
    <n v="8147332.3785599992"/>
    <n v="2144854.7040200005"/>
    <n v="1762580.94102"/>
    <n v="303422.30447999999"/>
    <n v="255354.42416999998"/>
    <n v="3.1463343728784663"/>
    <n v="3.1342089938784676"/>
    <n v="48067.880310000008"/>
    <n v="18.823985707801661"/>
    <n v="100"/>
    <n v="100"/>
    <n v="3.8093345977455244"/>
    <n v="3.8888292332954459"/>
    <n v="0.10601577001186295"/>
    <n v="0.10976917652826468"/>
    <n v="0.10491552935958824"/>
    <n v="0.10865427113786193"/>
    <m/>
    <m/>
    <m/>
    <n v="0"/>
    <m/>
    <n v="0"/>
    <m/>
    <n v="0"/>
    <m/>
    <n v="16.227000349254482"/>
    <n v="50.75808890975965"/>
    <n v="51.892231693539472"/>
    <n v="7.1805033129444045"/>
    <n v="1.0755592644267065"/>
    <n v="9.461807162235857"/>
    <n v="39.531974358309384"/>
    <n v="42.81194569135247"/>
    <s v="Medianas"/>
    <n v="2024"/>
    <n v="1"/>
    <d v="2025-05-07T00:00:00"/>
    <x v="6"/>
    <x v="28"/>
  </r>
  <r>
    <n v="2025"/>
    <n v="3"/>
    <n v="94"/>
    <x v="5"/>
    <s v="Diversos"/>
    <n v="7"/>
    <s v="7902699be42c8a8e46fbbb4501726517e86b22c56a189f7625a6da49081b2451"/>
    <s v="5ee0b1f3d4f170289262539d5c2c0d24e2fb46189fbbd99a0a6b6a68b9dfe06a"/>
    <x v="17"/>
    <n v="131984.62839"/>
    <n v="154573.48426"/>
    <n v="438577.40922000003"/>
    <n v="823298.33843"/>
    <n v="-291269.39441000012"/>
    <n v="71684.185159999994"/>
    <n v="-33648.97805000002"/>
    <n v="748636.77437"/>
    <n v="35327673.869999997"/>
    <n v="32941908.920000002"/>
    <n v="139.161"/>
    <n v="134.065"/>
    <n v="0"/>
    <n v="0"/>
    <n v="26536.895129999997"/>
    <n v="32419.635770000001"/>
    <n v="68432.463780000005"/>
    <n v="54646.796399999999"/>
    <n v="0"/>
    <n v="0"/>
    <n v="0"/>
    <n v="0"/>
    <n v="0"/>
    <n v="0"/>
    <s v="Diversos"/>
    <s v="Daños Sin Autos"/>
    <s v="Diversos"/>
    <x v="6"/>
    <x v="2"/>
    <n v="2139089.51168"/>
    <n v="2040660.5806099998"/>
    <n v="286204877.29896003"/>
    <n v="243390493.02682006"/>
    <n v="276418493.85822004"/>
    <n v="235015541.95325008"/>
    <n v="9643676.3713200018"/>
    <n v="8147332.3785599992"/>
    <n v="2144854.7040200005"/>
    <n v="1762580.94102"/>
    <n v="131984.62839"/>
    <n v="154573.48426"/>
    <n v="1.3686132062925529"/>
    <n v="1.8972281610452735"/>
    <n v="-22588.855869999999"/>
    <n v="-14.613668041540983"/>
    <n v="100"/>
    <n v="100"/>
    <n v="6.1701311548361435"/>
    <n v="7.5746787941478475"/>
    <n v="4.6115436478789726E-2"/>
    <n v="4.7748117916342189E-2"/>
    <n v="6.3508431384362657E-2"/>
    <n v="6.5771600880229514E-2"/>
    <m/>
    <m/>
    <m/>
    <n v="0"/>
    <m/>
    <n v="0"/>
    <m/>
    <n v="0"/>
    <m/>
    <n v="-506.32308752604666"/>
    <n v="-220.68433117024148"/>
    <n v="46.37547345405229"/>
    <n v="-13.57991260965545"/>
    <n v="-18.145609906708714"/>
    <n v="25.226853700796269"/>
    <n v="38.778225514884411"/>
    <n v="59.325775536221556"/>
    <s v="Resto"/>
    <n v="2024"/>
    <n v="1"/>
    <d v="2025-05-07T00:00:00"/>
    <x v="6"/>
    <x v="17"/>
  </r>
  <r>
    <n v="2025"/>
    <n v="3"/>
    <n v="22"/>
    <x v="35"/>
    <s v="Diversos"/>
    <n v="16"/>
    <s v="b17ef6d19c7a5b1ee83b907c595526dcb1eb06db8227d650d5dda0a9f4ce8cd9"/>
    <s v="5ee0b1f3d4f170289262539d5c2c0d24e2fb46189fbbd99a0a6b6a68b9dfe06a"/>
    <x v="19"/>
    <n v="841382.53135000006"/>
    <n v="964998.84996000002"/>
    <n v="2500033.5675300001"/>
    <n v="2613112.3863000004"/>
    <n v="310158.00678000011"/>
    <n v="10176.79867"/>
    <n v="894270.64537000016"/>
    <n v="386893.99384999997"/>
    <n v="35327673.869999997"/>
    <n v="32941908.920000002"/>
    <n v="139.161"/>
    <n v="134.065"/>
    <n v="0"/>
    <n v="0"/>
    <n v="25926.019489999999"/>
    <n v="33753.894770000006"/>
    <n v="91895.466540000009"/>
    <n v="112975.90015999999"/>
    <n v="0"/>
    <n v="0"/>
    <n v="0"/>
    <n v="0"/>
    <n v="0"/>
    <n v="0"/>
    <s v="Diversos"/>
    <s v="Daños Sin Autos"/>
    <s v="Diversos"/>
    <x v="6"/>
    <x v="2"/>
    <n v="9409393.7623899989"/>
    <n v="7962644.3306700001"/>
    <n v="286204877.29896003"/>
    <n v="243390493.02682006"/>
    <n v="276418493.85822004"/>
    <n v="235015541.95325008"/>
    <n v="9643676.3713200018"/>
    <n v="8147332.3785599992"/>
    <n v="2144854.7040200005"/>
    <n v="1762580.94102"/>
    <n v="841382.53135000006"/>
    <n v="964998.84996000002"/>
    <n v="8.72470724808068"/>
    <n v="11.84435352728986"/>
    <n v="-123616.31860999996"/>
    <n v="-12.809996469438689"/>
    <n v="100"/>
    <n v="100"/>
    <n v="8.9419419847542638"/>
    <n v="12.119075144962581"/>
    <n v="0.29397910311329883"/>
    <n v="0.30438720637178501"/>
    <n v="0.39648173515703561"/>
    <n v="0.41061065235930655"/>
    <m/>
    <m/>
    <m/>
    <n v="0"/>
    <m/>
    <n v="0"/>
    <m/>
    <n v="0"/>
    <m/>
    <n v="2947.6971868796941"/>
    <n v="36.862900669253371"/>
    <n v="1.0545917925624302"/>
    <n v="14.460560251409364"/>
    <n v="-23.191028274927593"/>
    <n v="-18.659230499730661"/>
    <n v="28.212511961855043"/>
    <n v="29.877075307385638"/>
    <s v="Grandes"/>
    <n v="2024"/>
    <n v="1"/>
    <d v="2025-05-07T00:00:00"/>
    <x v="6"/>
    <x v="19"/>
  </r>
  <r>
    <n v="2025"/>
    <n v="3"/>
    <n v="128"/>
    <x v="57"/>
    <s v="Diversos"/>
    <n v="267"/>
    <s v="8acc23987b8960d83c44541f9f0eb46454cea080ea94d916f56fccf033db866f"/>
    <s v="5ee0b1f3d4f170289262539d5c2c0d24e2fb46189fbbd99a0a6b6a68b9dfe06a"/>
    <x v="45"/>
    <n v="28415.030360000001"/>
    <n v="23288.610760000003"/>
    <n v="102190.06672999999"/>
    <n v="96733.754669999995"/>
    <n v="1633.9259399999999"/>
    <n v="2183.3526699999993"/>
    <n v="3939.7739299999994"/>
    <n v="6375.0720200000014"/>
    <n v="35327673.869999997"/>
    <n v="32941908.920000002"/>
    <n v="139.161"/>
    <n v="134.065"/>
    <n v="0"/>
    <n v="0"/>
    <n v="1796.61681"/>
    <n v="2144.7163999999998"/>
    <n v="24319.312519999999"/>
    <n v="16022.462750000001"/>
    <n v="0"/>
    <n v="0"/>
    <n v="0"/>
    <n v="0"/>
    <n v="0"/>
    <n v="0"/>
    <s v="Diversos"/>
    <s v="Daños Sin Autos"/>
    <s v="Diversos"/>
    <x v="6"/>
    <x v="2"/>
    <n v="28409.071170000003"/>
    <n v="23307.048429999999"/>
    <n v="286204877.29896003"/>
    <n v="243390493.02682006"/>
    <n v="276418493.85822004"/>
    <n v="235015541.95325008"/>
    <n v="9643676.3713200018"/>
    <n v="8147332.3785599992"/>
    <n v="2144854.7040200005"/>
    <n v="1762580.94102"/>
    <n v="28415.030360000001"/>
    <n v="23288.610760000003"/>
    <n v="0.29464935638555262"/>
    <n v="0.28584338625099948"/>
    <n v="5126.4195999999974"/>
    <n v="22.0125607870308"/>
    <n v="100"/>
    <n v="100"/>
    <n v="100.0209763633747"/>
    <n v="99.920892299789173"/>
    <n v="9.9282131835645177E-3"/>
    <n v="1.0279713908930628E-2"/>
    <n v="9.5684143083738897E-3"/>
    <n v="9.9093917646657752E-3"/>
    <m/>
    <m/>
    <m/>
    <n v="0"/>
    <m/>
    <n v="0"/>
    <m/>
    <n v="0"/>
    <m/>
    <n v="-25.164360185567258"/>
    <n v="5.750217118543314"/>
    <n v="9.3751949933831042"/>
    <n v="7.6178863628273252E-2"/>
    <n v="-16.230565029483614"/>
    <n v="51.782612320318847"/>
    <n v="7.3876134801198727"/>
    <n v="13.385685043954929"/>
    <s v="Resto"/>
    <n v="2024"/>
    <n v="1"/>
    <d v="2025-05-07T00:00:00"/>
    <x v="6"/>
    <x v="45"/>
  </r>
  <r>
    <n v="2025"/>
    <n v="3"/>
    <n v="37"/>
    <x v="76"/>
    <s v="Diversos"/>
    <n v="25"/>
    <s v="b7a56873cd771f2c446d369b649430b65a756ba278ff97ec81bb6f55b2e73569"/>
    <s v="5ee0b1f3d4f170289262539d5c2c0d24e2fb46189fbbd99a0a6b6a68b9dfe06a"/>
    <x v="26"/>
    <n v="80888.504180000004"/>
    <n v="154520.29855000001"/>
    <n v="997154.58371000004"/>
    <n v="880954.83319999999"/>
    <n v="56743.015950000001"/>
    <n v="83636.631760000004"/>
    <n v="183003.94636999993"/>
    <n v="292595.99805999995"/>
    <n v="35327673.869999997"/>
    <n v="32941908.920000002"/>
    <n v="139.161"/>
    <n v="134.065"/>
    <n v="0"/>
    <n v="0"/>
    <n v="37801.984680000001"/>
    <n v="83537.267859999993"/>
    <n v="156703.79909000001"/>
    <n v="182118.35860000001"/>
    <n v="0"/>
    <n v="0"/>
    <n v="0"/>
    <n v="0"/>
    <n v="0"/>
    <n v="0"/>
    <s v="Diversos"/>
    <s v="Daños Sin Autos"/>
    <s v="Diversos"/>
    <x v="6"/>
    <x v="2"/>
    <n v="3594603.0314199999"/>
    <n v="3691577.5016000001"/>
    <n v="286204877.29896003"/>
    <n v="243390493.02682006"/>
    <n v="276418493.85822004"/>
    <n v="235015541.95325008"/>
    <n v="9643676.3713200018"/>
    <n v="8147332.3785599992"/>
    <n v="2144854.7040200005"/>
    <n v="1762580.94102"/>
    <n v="80888.504180000004"/>
    <n v="154520.29855000001"/>
    <n v="0.83877248743601496"/>
    <n v="1.8965753619752372"/>
    <n v="-73631.794370000003"/>
    <n v="-47.651858727268817"/>
    <n v="100"/>
    <n v="100"/>
    <n v="2.2502764136390905"/>
    <n v="4.1857525267457607"/>
    <n v="2.8262447846235193E-2"/>
    <n v="2.926305799983454E-2"/>
    <n v="6.3486579376365718E-2"/>
    <n v="6.5748970159912906E-2"/>
    <m/>
    <m/>
    <m/>
    <n v="0"/>
    <m/>
    <n v="0"/>
    <m/>
    <n v="0"/>
    <m/>
    <n v="-32.155307123286292"/>
    <n v="70.149666538190147"/>
    <n v="54.126630963592582"/>
    <n v="2.6455412501205431"/>
    <n v="-54.748358848230104"/>
    <n v="-13.954968464118366"/>
    <n v="24.12320881785968"/>
    <n v="45.869767607272948"/>
    <s v="Resto"/>
    <n v="2024"/>
    <n v="1"/>
    <d v="2025-05-07T00:00:00"/>
    <x v="6"/>
    <x v="26"/>
  </r>
  <r>
    <n v="2025"/>
    <n v="3"/>
    <n v="80"/>
    <x v="73"/>
    <s v="Diversos"/>
    <n v="52"/>
    <s v="41cfc0d1f2d127b04555b7246d84019b4d27710a3f3aff6e7764375b1e06e05d"/>
    <s v="5ee0b1f3d4f170289262539d5c2c0d24e2fb46189fbbd99a0a6b6a68b9dfe06a"/>
    <x v="39"/>
    <n v="15097.483390000001"/>
    <n v="11456.92699"/>
    <n v="65301.525570000005"/>
    <n v="63030.846170000004"/>
    <n v="-1484.4353599999999"/>
    <n v="2987.4201100000005"/>
    <n v="13525.2402"/>
    <n v="13443.941749999993"/>
    <n v="35327673.869999997"/>
    <n v="32941908.920000002"/>
    <n v="139.161"/>
    <n v="134.065"/>
    <n v="0"/>
    <n v="0"/>
    <n v="-2079.4288200000001"/>
    <n v="1556.60122"/>
    <n v="8414.4627100000016"/>
    <n v="7605.2142199999998"/>
    <n v="0"/>
    <n v="0"/>
    <n v="0"/>
    <n v="0"/>
    <n v="0"/>
    <n v="0"/>
    <s v="Diversos"/>
    <s v="Daños Sin Autos"/>
    <s v="Diversos"/>
    <x v="6"/>
    <x v="2"/>
    <n v="377875.53304000001"/>
    <n v="280605.04624"/>
    <n v="286204877.29896003"/>
    <n v="243390493.02682006"/>
    <n v="276418493.85822004"/>
    <n v="235015541.95325008"/>
    <n v="9643676.3713200018"/>
    <n v="8147332.3785599992"/>
    <n v="2144854.7040200005"/>
    <n v="1762580.94102"/>
    <n v="15097.483390000001"/>
    <n v="11456.92699"/>
    <n v="0.15655319412106625"/>
    <n v="0.14062181899132184"/>
    <n v="3640.5564000000013"/>
    <n v="31.77602862597977"/>
    <n v="100"/>
    <n v="100"/>
    <n v="3.995358807314433"/>
    <n v="4.0829369049197188"/>
    <n v="5.2750615337102289E-3"/>
    <n v="5.4618210161233886E-3"/>
    <n v="4.7072204207818094E-3"/>
    <n v="4.8749656702615201E-3"/>
    <m/>
    <m/>
    <m/>
    <n v="0"/>
    <m/>
    <n v="0"/>
    <m/>
    <n v="0"/>
    <m/>
    <n v="-149.68954165606121"/>
    <n v="-9.8323364341850077"/>
    <n v="26.075230405217063"/>
    <n v="-6.9209133710446333E-2"/>
    <n v="-233.5877675850723"/>
    <n v="10.64070605495715"/>
    <n v="-24.712556127068506"/>
    <n v="20.467552589202413"/>
    <s v="Resto"/>
    <n v="2024"/>
    <n v="1"/>
    <d v="2025-05-07T00:00:00"/>
    <x v="6"/>
    <x v="39"/>
  </r>
  <r>
    <n v="2025"/>
    <n v="3"/>
    <n v="93"/>
    <x v="65"/>
    <s v="Diversos"/>
    <n v="220"/>
    <s v="36790ecd55c2030dc553685bef719df653f413a20cdad1bfd1dc934c76686ddd"/>
    <s v="5ee0b1f3d4f170289262539d5c2c0d24e2fb46189fbbd99a0a6b6a68b9dfe06a"/>
    <x v="2"/>
    <n v="17602.706590000002"/>
    <n v="14186.177220000001"/>
    <n v="102523.15685000001"/>
    <n v="86631.68342999999"/>
    <n v="1097.2939500000005"/>
    <n v="1599.7388699999999"/>
    <n v="14013.831830000001"/>
    <n v="17017.420989999999"/>
    <n v="35327673.869999997"/>
    <n v="32941908.920000002"/>
    <n v="139.161"/>
    <n v="134.065"/>
    <n v="0"/>
    <n v="0"/>
    <n v="2069.3002700000002"/>
    <n v="438.77269000000001"/>
    <n v="7988.6697599999998"/>
    <n v="3019.9798300000002"/>
    <n v="0"/>
    <n v="0"/>
    <n v="0"/>
    <n v="0"/>
    <n v="0"/>
    <n v="0"/>
    <s v="Diversos"/>
    <s v="Daños Sin Autos"/>
    <s v="Diversos"/>
    <x v="6"/>
    <x v="2"/>
    <n v="240270.31215000001"/>
    <n v="300191.93695999996"/>
    <n v="286204877.29896003"/>
    <n v="243390493.02682006"/>
    <n v="276418493.85822004"/>
    <n v="235015541.95325008"/>
    <n v="9643676.3713200018"/>
    <n v="8147332.3785599992"/>
    <n v="2144854.7040200005"/>
    <n v="1762580.94102"/>
    <n v="17602.706590000002"/>
    <n v="14186.177220000001"/>
    <n v="0.18253107956162767"/>
    <n v="0.17412051651816049"/>
    <n v="3416.5293700000002"/>
    <n v="24.083509722290074"/>
    <n v="100"/>
    <n v="100"/>
    <n v="7.3262095647550023"/>
    <n v="4.7257022835660916"/>
    <n v="6.1503866587195866E-3"/>
    <n v="6.3681363516251352E-3"/>
    <n v="5.8285666969074166E-3"/>
    <n v="6.0362719427389843E-3"/>
    <m/>
    <m/>
    <m/>
    <n v="0"/>
    <m/>
    <n v="0"/>
    <m/>
    <n v="0"/>
    <m/>
    <n v="-31.407933471042028"/>
    <n v="6.2336660807796855"/>
    <n v="11.276743869692048"/>
    <n v="5.1159360489239386E-2"/>
    <n v="371.61099976390972"/>
    <n v="164.52725546845787"/>
    <n v="25.902939189715614"/>
    <n v="14.528994056228514"/>
    <s v="Resto"/>
    <n v="2024"/>
    <n v="1"/>
    <d v="2025-05-07T00:00:00"/>
    <x v="6"/>
    <x v="2"/>
  </r>
  <r>
    <n v="2025"/>
    <n v="3"/>
    <n v="16"/>
    <x v="74"/>
    <s v="Diversos"/>
    <n v="14"/>
    <s v="8527a891e224136950ff32ca212b45bc93f69fbb801c3b1ebedac52775f99e61"/>
    <s v="5ee0b1f3d4f170289262539d5c2c0d24e2fb46189fbbd99a0a6b6a68b9dfe06a"/>
    <x v="6"/>
    <n v="40487.359899999996"/>
    <n v="40476.502999999997"/>
    <n v="159838.80549"/>
    <n v="127602.15647000002"/>
    <n v="9357.7248399999989"/>
    <n v="6772.7389200000007"/>
    <n v="31204.69313"/>
    <n v="8200.8713700000008"/>
    <n v="35327673.869999997"/>
    <n v="32941908.920000002"/>
    <n v="139.161"/>
    <n v="134.065"/>
    <n v="0"/>
    <n v="0"/>
    <n v="4901.1504599999998"/>
    <n v="3580.9231500000001"/>
    <n v="11831.277310000001"/>
    <n v="10685.70242"/>
    <n v="0"/>
    <n v="0"/>
    <n v="0"/>
    <n v="0"/>
    <n v="0"/>
    <n v="0"/>
    <s v="Diversos"/>
    <s v="Daños Sin Autos"/>
    <s v="Diversos"/>
    <x v="6"/>
    <x v="2"/>
    <n v="1168356.06944"/>
    <n v="1156642.3969100001"/>
    <n v="286204877.29896003"/>
    <n v="243390493.02682006"/>
    <n v="276418493.85822004"/>
    <n v="235015541.95325008"/>
    <n v="9643676.3713200018"/>
    <n v="8147332.3785599992"/>
    <n v="2144854.7040200005"/>
    <n v="1762580.94102"/>
    <n v="40487.359899999996"/>
    <n v="40476.502999999997"/>
    <n v="0.41983324969726443"/>
    <n v="0.49680682116904162"/>
    <n v="10.856899999998859"/>
    <n v="2.6822722308783575E-2"/>
    <n v="100"/>
    <n v="100"/>
    <n v="3.4653271343389198"/>
    <n v="3.4994829091631097"/>
    <n v="1.4146285794322176E-2"/>
    <n v="1.4647124125047394E-2"/>
    <n v="1.6630272816588503E-2"/>
    <n v="1.7222904776251644E-2"/>
    <m/>
    <m/>
    <m/>
    <n v="0"/>
    <m/>
    <n v="0"/>
    <m/>
    <n v="0"/>
    <m/>
    <n v="38.167511704408021"/>
    <n v="23.112706936467841"/>
    <n v="16.732519901731632"/>
    <n v="0.43628712110248097"/>
    <n v="36.868350832940934"/>
    <n v="10.720632532830731"/>
    <n v="41.425370495351856"/>
    <n v="33.511350113004553"/>
    <s v="Resto"/>
    <n v="2024"/>
    <n v="1"/>
    <d v="2025-05-07T00:00:00"/>
    <x v="6"/>
    <x v="6"/>
  </r>
  <r>
    <n v="2025"/>
    <n v="3"/>
    <n v="9"/>
    <x v="29"/>
    <s v="Diversos"/>
    <n v="9"/>
    <s v="19581e27de7ced00ff1ce50b2047e7a567c76b1cbaebabe5ef03f7c3017bb5b7"/>
    <s v="5ee0b1f3d4f170289262539d5c2c0d24e2fb46189fbbd99a0a6b6a68b9dfe06a"/>
    <x v="31"/>
    <n v="33342.10916"/>
    <n v="29433.894250000001"/>
    <n v="333955.80828"/>
    <n v="121099.67198"/>
    <n v="22707.302340000002"/>
    <n v="9060.14617"/>
    <n v="52778.318570000025"/>
    <n v="32786.336460000006"/>
    <n v="35327673.869999997"/>
    <n v="32941908.920000002"/>
    <n v="139.161"/>
    <n v="134.065"/>
    <n v="0"/>
    <n v="0"/>
    <n v="30902.89919"/>
    <n v="7308.5210800000004"/>
    <n v="41296.078390000002"/>
    <n v="21485.231609999999"/>
    <n v="0"/>
    <n v="0"/>
    <n v="0"/>
    <n v="0"/>
    <n v="0"/>
    <n v="0"/>
    <s v="Diversos"/>
    <s v="Daños Sin Autos"/>
    <s v="Diversos"/>
    <x v="6"/>
    <x v="2"/>
    <n v="975839.53787999996"/>
    <n v="808178.50085000007"/>
    <n v="286204877.29896003"/>
    <n v="243390493.02682006"/>
    <n v="276418493.85822004"/>
    <n v="235015541.95325008"/>
    <n v="9643676.3713200018"/>
    <n v="8147332.3785599992"/>
    <n v="2144854.7040200005"/>
    <n v="1762580.94102"/>
    <n v="33342.10916"/>
    <n v="29433.894250000001"/>
    <n v="0.34574064782138902"/>
    <n v="0.36127032606962695"/>
    <n v="3908.2149099999988"/>
    <n v="13.277940311958547"/>
    <n v="100"/>
    <n v="100"/>
    <n v="3.4167614516250637"/>
    <n v="3.6420041140717014"/>
    <n v="1.1649734789520009E-2"/>
    <n v="1.2062184658708749E-2"/>
    <n v="1.2093280178678374E-2"/>
    <n v="1.2524233080659435E-2"/>
    <m/>
    <m/>
    <m/>
    <n v="0"/>
    <m/>
    <n v="0"/>
    <m/>
    <n v="0"/>
    <m/>
    <n v="150.62843263156759"/>
    <n v="68.103976959086893"/>
    <n v="30.781336961554107"/>
    <n v="1.0586872060583297"/>
    <n v="322.83382440486849"/>
    <n v="92.206810424977334"/>
    <n v="74.832527433121228"/>
    <n v="34.01648729073208"/>
    <s v="Resto"/>
    <n v="2024"/>
    <n v="1"/>
    <d v="2025-05-07T00:00:00"/>
    <x v="6"/>
    <x v="31"/>
  </r>
  <r>
    <n v="2025"/>
    <n v="3"/>
    <n v="18"/>
    <x v="77"/>
    <s v="Diversos"/>
    <n v="5"/>
    <s v="ef2d127de37b942baad06145e54b0c619a1f22327b2ebbcfbec78f5564afe39d"/>
    <s v="5ee0b1f3d4f170289262539d5c2c0d24e2fb46189fbbd99a0a6b6a68b9dfe06a"/>
    <x v="3"/>
    <n v="647239.26665000001"/>
    <n v="583020.51947000006"/>
    <n v="2736230.85451"/>
    <n v="2532739.3658200004"/>
    <n v="28339.568440000003"/>
    <n v="32124.247139999996"/>
    <n v="109702.97175000001"/>
    <n v="149199.78654999999"/>
    <n v="35327673.869999997"/>
    <n v="32941908.920000002"/>
    <n v="139.161"/>
    <n v="134.065"/>
    <n v="0"/>
    <n v="0"/>
    <n v="28339.568440000003"/>
    <n v="32234.570339999998"/>
    <n v="658433.04414000001"/>
    <n v="595450.1189"/>
    <n v="0"/>
    <n v="0"/>
    <n v="0"/>
    <n v="0"/>
    <n v="0"/>
    <n v="0"/>
    <s v="Diversos"/>
    <s v="Daños Sin Autos"/>
    <s v="Diversos"/>
    <x v="6"/>
    <x v="2"/>
    <n v="5268679.1510399999"/>
    <n v="4323802.96117"/>
    <n v="286204877.29896003"/>
    <n v="243390493.02682006"/>
    <n v="276418493.85822004"/>
    <n v="235015541.95325008"/>
    <n v="9643676.3713200018"/>
    <n v="8147332.3785599992"/>
    <n v="2144854.7040200005"/>
    <n v="1762580.94102"/>
    <n v="647239.26665000001"/>
    <n v="583020.51947000006"/>
    <n v="6.7115407208693743"/>
    <n v="7.1559682651985534"/>
    <n v="64218.747179999948"/>
    <n v="11.014834818914876"/>
    <n v="100"/>
    <n v="100"/>
    <n v="12.28465898368929"/>
    <n v="13.483975211308833"/>
    <n v="0.22614543566073317"/>
    <n v="0.23415194027574018"/>
    <n v="0.23954120484309754"/>
    <n v="0.24807743123047413"/>
    <m/>
    <m/>
    <m/>
    <n v="0"/>
    <m/>
    <n v="0"/>
    <m/>
    <n v="0"/>
    <m/>
    <n v="-11.781377112142321"/>
    <n v="4.3785304601002926"/>
    <n v="5.5099685289297922"/>
    <n v="1.3212815015807122"/>
    <n v="-12.083306397190208"/>
    <n v="10.577363785962635"/>
    <n v="4.3040926776412327"/>
    <n v="5.4134795370514448"/>
    <s v="Medianas"/>
    <n v="2024"/>
    <n v="1"/>
    <d v="2025-05-07T00:00:00"/>
    <x v="6"/>
    <x v="3"/>
  </r>
  <r>
    <n v="2025"/>
    <n v="3"/>
    <n v="27"/>
    <x v="32"/>
    <s v="Diversos"/>
    <n v="21"/>
    <s v="6f4b6612125fb3a0daecd2799dfd6c9c299424fd920f9b308110a2c1fbd8f443"/>
    <s v="5ee0b1f3d4f170289262539d5c2c0d24e2fb46189fbbd99a0a6b6a68b9dfe06a"/>
    <x v="29"/>
    <n v="173151.91767"/>
    <n v="134116.66112"/>
    <n v="740012.97068999999"/>
    <n v="592483.11855999997"/>
    <n v="53025.659169999977"/>
    <n v="26002.868969999996"/>
    <n v="234662.22181000002"/>
    <n v="146990.7945600001"/>
    <n v="35327673.869999997"/>
    <n v="32941908.920000002"/>
    <n v="139.161"/>
    <n v="134.065"/>
    <n v="0"/>
    <n v="0"/>
    <n v="52976.541119999994"/>
    <n v="28644.003780000003"/>
    <n v="180501.38747999998"/>
    <n v="145856.57713999998"/>
    <n v="0"/>
    <n v="0"/>
    <n v="0"/>
    <n v="0"/>
    <n v="0"/>
    <n v="0"/>
    <s v="Diversos"/>
    <s v="Daños Sin Autos"/>
    <s v="Diversos"/>
    <x v="6"/>
    <x v="2"/>
    <n v="3901951.9240700002"/>
    <n v="3037839.4733099998"/>
    <n v="286204877.29896003"/>
    <n v="243390493.02682006"/>
    <n v="276418493.85822004"/>
    <n v="235015541.95325008"/>
    <n v="9643676.3713200018"/>
    <n v="8147332.3785599992"/>
    <n v="2144854.7040200005"/>
    <n v="1762580.94102"/>
    <n v="173151.91767"/>
    <n v="134116.66112"/>
    <n v="1.7954969764948612"/>
    <n v="1.6461420117452539"/>
    <n v="39035.256549999991"/>
    <n v="29.105449109766802"/>
    <n v="100"/>
    <n v="100"/>
    <n v="4.4375717855947041"/>
    <n v="4.4148699198337766"/>
    <n v="6.0499289636189987E-2"/>
    <n v="6.2641220293607677E-2"/>
    <n v="5.5103492109373889E-2"/>
    <n v="5.7067145434440608E-2"/>
    <m/>
    <m/>
    <m/>
    <n v="0"/>
    <m/>
    <n v="0"/>
    <m/>
    <n v="0"/>
    <m/>
    <n v="103.92234115080412"/>
    <n v="30.623778173256184"/>
    <n v="19.388246585362051"/>
    <n v="2.4722261638803071"/>
    <n v="84.948101274129883"/>
    <n v="23.752655532802123"/>
    <n v="29.349658670003258"/>
    <n v="19.638472492403373"/>
    <s v="Resto"/>
    <n v="2024"/>
    <n v="1"/>
    <d v="2025-05-07T00:00:00"/>
    <x v="6"/>
    <x v="29"/>
  </r>
  <r>
    <n v="2025"/>
    <n v="3"/>
    <n v="1"/>
    <x v="16"/>
    <s v="Diversos"/>
    <n v="30"/>
    <s v="624b60c58c9d8bfb6ff1886c2fd605d2adeb6ea4da576068201b6c6958ce93f4"/>
    <s v="5ee0b1f3d4f170289262539d5c2c0d24e2fb46189fbbd99a0a6b6a68b9dfe06a"/>
    <x v="8"/>
    <n v="348051.20961000002"/>
    <n v="345515.83107999997"/>
    <n v="1426648.4419500001"/>
    <n v="1259483.3211600001"/>
    <n v="-3875.8159499999983"/>
    <n v="26918.362980000002"/>
    <n v="231374.40671999988"/>
    <n v="347547.43216999999"/>
    <n v="35327673.869999997"/>
    <n v="32941908.920000002"/>
    <n v="139.161"/>
    <n v="134.065"/>
    <n v="0"/>
    <n v="0"/>
    <n v="16806.726059999997"/>
    <n v="47937.533170000002"/>
    <n v="256877.98024"/>
    <n v="257860.74455999999"/>
    <n v="0"/>
    <n v="0"/>
    <n v="0"/>
    <n v="0"/>
    <n v="0"/>
    <n v="0"/>
    <s v="Diversos"/>
    <s v="Daños Sin Autos"/>
    <s v="Diversos"/>
    <x v="6"/>
    <x v="2"/>
    <n v="22498819.590630002"/>
    <n v="18341736.750830002"/>
    <n v="286204877.29896003"/>
    <n v="243390493.02682006"/>
    <n v="276418493.85822004"/>
    <n v="235015541.95325008"/>
    <n v="9643676.3713200018"/>
    <n v="8147332.3785599992"/>
    <n v="2144854.7040200005"/>
    <n v="1762580.94102"/>
    <n v="348051.20961000002"/>
    <n v="345515.83107999997"/>
    <n v="3.6091133319767308"/>
    <n v="4.240846144797497"/>
    <n v="2535.3785300000454"/>
    <n v="0.73379518445655378"/>
    <n v="100"/>
    <n v="100"/>
    <n v="1.5469754233459945"/>
    <n v="1.8837683463337498"/>
    <n v="0.12160911193922017"/>
    <n v="0.12591458869192798"/>
    <n v="0.14195946061127637"/>
    <n v="0.14701829002812541"/>
    <m/>
    <m/>
    <m/>
    <n v="0"/>
    <m/>
    <n v="0"/>
    <m/>
    <n v="0"/>
    <m/>
    <n v="-114.39840882181312"/>
    <n v="-1.1135763482456924"/>
    <n v="7.7907755762911437"/>
    <n v="-0.18070296056584806"/>
    <n v="-64.940361031097254"/>
    <n v="-0.38112211367299365"/>
    <n v="6.5426884952527047"/>
    <n v="18.590473416881693"/>
    <s v="Medianas"/>
    <n v="2024"/>
    <n v="1"/>
    <d v="2025-05-07T00:00:00"/>
    <x v="6"/>
    <x v="8"/>
  </r>
  <r>
    <n v="2025"/>
    <n v="3"/>
    <n v="127"/>
    <x v="66"/>
    <s v="Diversos"/>
    <n v="263"/>
    <s v="4be84111a613654b362415e563cb7607df7b203b5d303802a8a546061bbc7847"/>
    <s v="5ee0b1f3d4f170289262539d5c2c0d24e2fb46189fbbd99a0a6b6a68b9dfe06a"/>
    <x v="9"/>
    <n v="82174.673250000007"/>
    <n v="36691.128119999994"/>
    <n v="400826.36477999995"/>
    <n v="191957.75636"/>
    <n v="33407.432369999995"/>
    <n v="7987.9856"/>
    <n v="110009.12946000003"/>
    <n v="53219.793740000008"/>
    <n v="35327673.869999997"/>
    <n v="32941908.920000002"/>
    <n v="139.161"/>
    <n v="134.065"/>
    <n v="0"/>
    <n v="0"/>
    <n v="-1997.51892"/>
    <n v="-188.30262999999999"/>
    <n v="5024.5096599999997"/>
    <n v="3251.0882200000001"/>
    <n v="0"/>
    <n v="0"/>
    <n v="0"/>
    <n v="0"/>
    <n v="0"/>
    <n v="0"/>
    <s v="Diversos"/>
    <s v="Daños Sin Autos"/>
    <s v="Diversos"/>
    <x v="6"/>
    <x v="2"/>
    <n v="408775.34256000002"/>
    <n v="212525.78091999999"/>
    <n v="286204877.29896003"/>
    <n v="243390493.02682006"/>
    <n v="276418493.85822004"/>
    <n v="235015541.95325008"/>
    <n v="9643676.3713200018"/>
    <n v="8147332.3785599992"/>
    <n v="2144854.7040200005"/>
    <n v="1762580.94102"/>
    <n v="82174.673250000007"/>
    <n v="36691.128119999994"/>
    <n v="0.85210940398606672"/>
    <n v="0.45034529604504697"/>
    <n v="45483.545130000013"/>
    <n v="123.96333244713551"/>
    <n v="100"/>
    <n v="100"/>
    <n v="20.102649229127223"/>
    <n v="17.264318691675083"/>
    <n v="2.871183539061883E-2"/>
    <n v="2.9728355763398686E-2"/>
    <n v="1.5075004641186567E-2"/>
    <n v="1.5612213479608379E-2"/>
    <m/>
    <m/>
    <m/>
    <n v="0"/>
    <m/>
    <n v="0"/>
    <m/>
    <n v="0"/>
    <m/>
    <n v="318.22098890613921"/>
    <n v="40.654171229089727"/>
    <n v="21.770891246175182"/>
    <n v="1.5575615591762935"/>
    <n v="960.80245400714796"/>
    <n v="54.548548670266463"/>
    <n v="-39.755499644118508"/>
    <n v="-5.7919877055812403"/>
    <s v="Resto"/>
    <n v="2024"/>
    <n v="1"/>
    <d v="2025-05-07T00:00:00"/>
    <x v="6"/>
    <x v="9"/>
  </r>
  <r>
    <n v="2025"/>
    <n v="3"/>
    <n v="905"/>
    <x v="48"/>
    <s v="Pensiones Total"/>
    <n v="51"/>
    <s v="031b4af5197ec30a926f48cf40e11a7dbc470048a21e4003b7a3c07c5dab1baa"/>
    <s v="5ee0b1f3d4f170289262539d5c2c0d24e2fb46189fbbd99a0a6b6a68b9dfe06a"/>
    <x v="13"/>
    <n v="4303134.6594099998"/>
    <n v="2072694.13243"/>
    <n v="14028487.488529999"/>
    <n v="13291867.18496"/>
    <n v="2727571.7949000006"/>
    <n v="2348640.3009900004"/>
    <n v="10224575.841739999"/>
    <n v="9261121.9777099993"/>
    <n v="35327673.869999997"/>
    <n v="32941908.920000002"/>
    <n v="139.161"/>
    <n v="134.065"/>
    <n v="0"/>
    <n v="0"/>
    <n v="2727571.7949000001"/>
    <n v="2348640.3009899999"/>
    <n v="-520074.63007999997"/>
    <n v="-1552961.4974100001"/>
    <n v="0"/>
    <n v="0"/>
    <n v="0"/>
    <n v="0"/>
    <n v="4303134.6594099998"/>
    <n v="2072694.1324300002"/>
    <s v="Pensiones Total"/>
    <s v="Totales"/>
    <s v="Pensiones Total"/>
    <x v="45"/>
    <x v="2"/>
    <n v="4303134.6594099998"/>
    <n v="2072694.13243"/>
    <n v="286204877.29896003"/>
    <n v="243390493.02682006"/>
    <n v="276418493.85822004"/>
    <n v="235015541.95325008"/>
    <n v="9786383.4407400005"/>
    <n v="8374951.07357"/>
    <n v="8338492.3126700008"/>
    <n v="7567800.995790001"/>
    <n v="4303134.6594099998"/>
    <n v="2072694.13243"/>
    <n v="43.970632108040689"/>
    <n v="24.748731237022863"/>
    <n v="2230440.5269799996"/>
    <n v="107.61069335228251"/>
    <n v="100"/>
    <n v="100"/>
    <n v="100"/>
    <n v="100"/>
    <n v="1.5035154886319739"/>
    <n v="1.5567462941235597"/>
    <n v="0.85159206781408769"/>
    <n v="0.88193917525773924"/>
    <m/>
    <m/>
    <n v="43.970632108040689"/>
    <n v="0"/>
    <m/>
    <n v="0"/>
    <m/>
    <n v="2230440.5269799996"/>
    <n v="107.61069335228251"/>
    <n v="16.134079524662525"/>
    <n v="63.38569463392011"/>
    <n v="113.31340520738024"/>
    <n v="32.710611134767923"/>
    <n v="16.134079524662546"/>
    <n v="-66.510784011878556"/>
    <n v="-524.45776762470302"/>
    <n v="-151.23622220557417"/>
    <s v="Grandes"/>
    <n v="2024"/>
    <n v="1"/>
    <d v="2025-05-07T00:00:00"/>
    <x v="45"/>
    <x v="13"/>
  </r>
  <r>
    <n v="2025"/>
    <n v="3"/>
    <n v="908"/>
    <x v="14"/>
    <s v="Pensiones Total"/>
    <n v="38"/>
    <s v="aea92132c4cbeb263e6ac2bf6c183b5d81737f179f21efdc5863739672f0f470"/>
    <s v="5ee0b1f3d4f170289262539d5c2c0d24e2fb46189fbbd99a0a6b6a68b9dfe06a"/>
    <x v="19"/>
    <n v="429.28158000000002"/>
    <n v="2352.5825299999997"/>
    <n v="6736.8339300000016"/>
    <n v="10923.688180000001"/>
    <n v="200895.8088"/>
    <n v="199355.60016"/>
    <n v="801401.51777999999"/>
    <n v="798261.53787"/>
    <n v="35327673.869999997"/>
    <n v="32941908.920000002"/>
    <n v="139.161"/>
    <n v="134.065"/>
    <n v="0"/>
    <n v="0"/>
    <n v="200895.8088"/>
    <n v="199355.60016"/>
    <n v="9174.1799800000008"/>
    <n v="-60156.259709999998"/>
    <n v="0"/>
    <n v="0"/>
    <n v="0"/>
    <n v="0"/>
    <n v="429.28157999999996"/>
    <n v="2564.5383999999999"/>
    <s v="Pensiones Total"/>
    <s v="Totales"/>
    <s v="Pensiones Total"/>
    <x v="45"/>
    <x v="2"/>
    <n v="429.28158000000002"/>
    <n v="2352.5825299999997"/>
    <n v="286204877.29896003"/>
    <n v="243390493.02682006"/>
    <n v="276418493.85822004"/>
    <n v="235015541.95325008"/>
    <n v="9786383.4407400005"/>
    <n v="8374951.07357"/>
    <n v="8338492.3126700008"/>
    <n v="7567800.995790001"/>
    <n v="429.28158000000002"/>
    <n v="2352.5825299999997"/>
    <n v="4.3865191119830038E-3"/>
    <n v="2.8090701776448249E-2"/>
    <n v="-1923.3009499999996"/>
    <n v="-81.7527515177119"/>
    <n v="100"/>
    <n v="100"/>
    <n v="100"/>
    <n v="100"/>
    <n v="1.4999100785818785E-4"/>
    <n v="1.5530132373132248E-4"/>
    <n v="9.6658768415443426E-4"/>
    <n v="1.0010327446633217E-3"/>
    <m/>
    <m/>
    <n v="4.3865191119830029E-3"/>
    <n v="0"/>
    <m/>
    <n v="0"/>
    <m/>
    <n v="-2135.2568200000001"/>
    <n v="-83.260863631443385"/>
    <n v="0.77259361601271781"/>
    <n v="46798.143260654229"/>
    <n v="8473.9046395962141"/>
    <n v="2.4092581880149599"/>
    <n v="0.77259361601271781"/>
    <n v="-115.25058244017612"/>
    <n v="2189.7958099575017"/>
    <n v="-331.39626885223447"/>
    <s v="Grandes"/>
    <n v="2024"/>
    <n v="1"/>
    <d v="2025-05-07T00:00:00"/>
    <x v="45"/>
    <x v="19"/>
  </r>
  <r>
    <n v="2025"/>
    <n v="3"/>
    <n v="902"/>
    <x v="49"/>
    <s v="Pensiones Total"/>
    <n v="30"/>
    <s v="624b60c58c9d8bfb6ff1886c2fd605d2adeb6ea4da576068201b6c6958ce93f4"/>
    <s v="5ee0b1f3d4f170289262539d5c2c0d24e2fb46189fbbd99a0a6b6a68b9dfe06a"/>
    <x v="1"/>
    <n v="3325731.3801100003"/>
    <n v="3307529.60757"/>
    <n v="16624298.00279"/>
    <n v="14923267.894079998"/>
    <n v="3747689.3238900001"/>
    <n v="3487520.4051900003"/>
    <n v="14900621.95142"/>
    <n v="13547810.31254"/>
    <n v="35327673.869999997"/>
    <n v="32941908.920000002"/>
    <n v="139.161"/>
    <n v="134.065"/>
    <n v="0"/>
    <n v="0"/>
    <n v="3747689.3238899997"/>
    <n v="3487520.4051899998"/>
    <n v="-370527.386"/>
    <n v="-2063083.0073499999"/>
    <n v="0"/>
    <n v="0"/>
    <n v="0"/>
    <n v="0"/>
    <n v="3325731.3801099998"/>
    <n v="3307529.60757"/>
    <s v="Pensiones Total"/>
    <s v="Totales"/>
    <s v="Pensiones Total"/>
    <x v="45"/>
    <x v="2"/>
    <n v="3325731.3801100003"/>
    <n v="3307529.60757"/>
    <n v="286204877.29896003"/>
    <n v="243390493.02682006"/>
    <n v="276418493.85822004"/>
    <n v="235015541.95325008"/>
    <n v="9786383.4407400005"/>
    <n v="8374951.07357"/>
    <n v="8338492.3126700008"/>
    <n v="7567800.995790001"/>
    <n v="3325731.3801100003"/>
    <n v="3307529.60757"/>
    <n v="33.983252344939018"/>
    <n v="39.493121553963846"/>
    <n v="18201.772540000267"/>
    <n v="0.55031321558971502"/>
    <n v="100"/>
    <n v="100"/>
    <n v="100"/>
    <n v="100"/>
    <n v="1.1620107286417947"/>
    <n v="1.2031508216725277"/>
    <n v="1.3589395240698787"/>
    <n v="1.4073663299374228"/>
    <m/>
    <m/>
    <n v="33.983252344939018"/>
    <n v="0"/>
    <m/>
    <n v="0"/>
    <m/>
    <n v="18201.772539999802"/>
    <n v="0.55031321558969282"/>
    <n v="7.459997031496246"/>
    <n v="112.68767364386608"/>
    <n v="105.44184992956835"/>
    <n v="44.9444477893868"/>
    <n v="7.459997031496246"/>
    <n v="-82.040112555823086"/>
    <n v="-1011.4473222473223"/>
    <n v="-169.04411469462244"/>
    <s v="Grandes"/>
    <n v="2024"/>
    <n v="1"/>
    <d v="2025-05-07T00:00:00"/>
    <x v="45"/>
    <x v="1"/>
  </r>
  <r>
    <n v="2025"/>
    <n v="3"/>
    <n v="5.0999999999999996"/>
    <x v="68"/>
    <s v="Pensiones Total"/>
    <n v="5.0999999999999996"/>
    <m/>
    <m/>
    <x v="75"/>
    <n v="9786383.4407400005"/>
    <n v="8374951.07357"/>
    <n v="39999510.243739992"/>
    <n v="35978550.65619"/>
    <n v="8338492.3126699999"/>
    <n v="7567800.995790001"/>
    <n v="32476560.378969997"/>
    <n v="29462880.868110001"/>
    <n v="0"/>
    <n v="0"/>
    <n v="0"/>
    <n v="0"/>
    <n v="0"/>
    <n v="0"/>
    <n v="8338492.3126699999"/>
    <n v="7567800.9957899991"/>
    <n v="-1288143.68071"/>
    <n v="-4708423.7672600001"/>
    <n v="0"/>
    <n v="0"/>
    <n v="0"/>
    <n v="0"/>
    <n v="9786453.8179499991"/>
    <n v="8375208.0015799999"/>
    <s v="Pensiones Total"/>
    <s v="Totales"/>
    <s v="Pensiones Total"/>
    <x v="45"/>
    <x v="2"/>
    <n v="9786383.4407400005"/>
    <n v="8374951.07357"/>
    <n v="286204877.29896003"/>
    <n v="243390493.02682006"/>
    <n v="276418493.85822004"/>
    <n v="235015541.95325008"/>
    <n v="9786383.4407400005"/>
    <n v="8374951.07357"/>
    <n v="8338492.3126700008"/>
    <n v="7567800.995790001"/>
    <n v="9786383.4407400005"/>
    <n v="8374951.07357"/>
    <n v="100"/>
    <n v="100"/>
    <n v="1411432.3671700004"/>
    <n v="16.853022241816483"/>
    <n v="100"/>
    <n v="100"/>
    <n v="100"/>
    <n v="100"/>
    <n v="3.4193629169070627"/>
    <n v="3.5404228219836873"/>
    <n v="3.4409524256344448"/>
    <n v="3.563573287096037"/>
    <m/>
    <m/>
    <n v="100.00071913399292"/>
    <n v="0"/>
    <m/>
    <n v="0"/>
    <m/>
    <n v="1411245.8163699992"/>
    <n v="16.850277821204742"/>
    <n v="10.183821129925818"/>
    <n v="85.205043958909926"/>
    <n v="90.362330828090037"/>
    <n v="99.999999999999986"/>
    <n v="10.183821129925841"/>
    <n v="-72.641721637990614"/>
    <n v="-647.32626007014869"/>
    <n v="-160.72896939338094"/>
    <m/>
    <n v="2024"/>
    <n v="1"/>
    <d v="2025-05-07T00:00:00"/>
    <x v="45"/>
    <x v="75"/>
  </r>
  <r>
    <n v="2025"/>
    <n v="3"/>
    <n v="906"/>
    <x v="52"/>
    <s v="Pensiones Total"/>
    <n v="256"/>
    <s v="51e8ea280b44e16934d4d611901f3d3afc41789840acdff81942c2f65009cd52"/>
    <s v="5ee0b1f3d4f170289262539d5c2c0d24e2fb46189fbbd99a0a6b6a68b9dfe06a"/>
    <x v="25"/>
    <n v="2157088.1196399997"/>
    <n v="2992374.75104"/>
    <n v="9339987.9184899982"/>
    <n v="7752491.8889700007"/>
    <n v="1662335.3850799997"/>
    <n v="1532284.6894500002"/>
    <n v="6549961.0680299997"/>
    <n v="5855687.0399900004"/>
    <n v="35327673.869999997"/>
    <n v="32941908.920000002"/>
    <n v="139.161"/>
    <n v="134.065"/>
    <n v="0"/>
    <n v="0"/>
    <n v="1662335.3850799999"/>
    <n v="1532284.6894499999"/>
    <n v="-406715.84461000003"/>
    <n v="-1032223.0027899999"/>
    <n v="0"/>
    <n v="0"/>
    <n v="0"/>
    <n v="0"/>
    <n v="2157158.4968499998"/>
    <n v="2992419.7231800002"/>
    <s v="Pensiones Total"/>
    <s v="Totales"/>
    <s v="Pensiones Total"/>
    <x v="45"/>
    <x v="2"/>
    <n v="2157088.1196399997"/>
    <n v="2992374.75104"/>
    <n v="286204877.29896003"/>
    <n v="243390493.02682006"/>
    <n v="276418493.85822004"/>
    <n v="235015541.95325008"/>
    <n v="9786383.4407400005"/>
    <n v="8374951.07357"/>
    <n v="8338492.3126700008"/>
    <n v="7567800.995790001"/>
    <n v="2157088.1196399997"/>
    <n v="2992374.75104"/>
    <n v="22.0417290279083"/>
    <n v="35.730056507236846"/>
    <n v="-835286.6314000003"/>
    <n v="-27.913837700632126"/>
    <n v="100"/>
    <n v="100"/>
    <n v="100"/>
    <n v="100"/>
    <n v="0.75368670862543607"/>
    <n v="0.78037040486386866"/>
    <n v="1.2294542460663243"/>
    <n v="1.2732667491562117"/>
    <m/>
    <m/>
    <n v="22.04244816190122"/>
    <n v="0"/>
    <m/>
    <n v="0"/>
    <m/>
    <n v="-835261.22633000044"/>
    <n v="-27.912569211460102"/>
    <n v="8.4873716043381009"/>
    <n v="77.06386076417823"/>
    <n v="51.206309935527116"/>
    <n v="19.935682887830318"/>
    <n v="8.4873716043381222"/>
    <n v="-60.598064225396442"/>
    <n v="-408.72156988966435"/>
    <n v="-148.44512138446646"/>
    <s v="Grandes"/>
    <n v="2024"/>
    <n v="1"/>
    <d v="2025-05-07T00:00:00"/>
    <x v="45"/>
    <x v="25"/>
  </r>
  <r>
    <n v="2025"/>
    <n v="3"/>
    <n v="201.1"/>
    <x v="67"/>
    <s v="Pensiones Total"/>
    <n v="201.1"/>
    <m/>
    <m/>
    <x v="74"/>
    <n v="9786383.4407400005"/>
    <n v="8374951.07357"/>
    <n v="39999510.243739992"/>
    <n v="35978550.65619"/>
    <n v="8338492.3126699999"/>
    <n v="7567800.995790001"/>
    <n v="32476560.378969997"/>
    <n v="29462880.868110001"/>
    <n v="0"/>
    <n v="0"/>
    <n v="0"/>
    <n v="0"/>
    <n v="0"/>
    <n v="0"/>
    <n v="8338492.3126699999"/>
    <n v="7567800.9957899991"/>
    <n v="-1288143.68071"/>
    <n v="-4708423.7672600001"/>
    <n v="0"/>
    <n v="0"/>
    <n v="0"/>
    <n v="0"/>
    <n v="9786453.8179499991"/>
    <n v="8375208.0015799999"/>
    <s v="Pensiones Total"/>
    <s v="Totales"/>
    <s v="Pensiones Total"/>
    <x v="45"/>
    <x v="2"/>
    <n v="9786383.4407400005"/>
    <n v="8374951.07357"/>
    <n v="286204877.29896003"/>
    <n v="243390493.02682006"/>
    <n v="276418493.85822004"/>
    <n v="235015541.95325008"/>
    <n v="9786383.4407400005"/>
    <n v="8374951.07357"/>
    <n v="8338492.3126700008"/>
    <n v="7567800.995790001"/>
    <n v="9786383.4407400005"/>
    <n v="8374951.07357"/>
    <n v="100"/>
    <n v="100"/>
    <n v="1411432.3671700004"/>
    <n v="16.853022241816483"/>
    <n v="100"/>
    <n v="100"/>
    <n v="100"/>
    <n v="100"/>
    <n v="3.4193629169070627"/>
    <n v="3.5404228219836873"/>
    <n v="3.4409524256344448"/>
    <n v="3.563573287096037"/>
    <m/>
    <m/>
    <n v="100.00071913399292"/>
    <n v="0"/>
    <m/>
    <n v="0"/>
    <m/>
    <n v="1411245.8163699992"/>
    <n v="16.850277821204742"/>
    <n v="10.183821129925818"/>
    <n v="85.205043958909926"/>
    <n v="90.362330828090037"/>
    <n v="99.999999999999986"/>
    <n v="10.183821129925841"/>
    <n v="-72.641721637990614"/>
    <n v="-647.32626007014869"/>
    <n v="-160.72896939338094"/>
    <m/>
    <n v="2024"/>
    <n v="1"/>
    <d v="2025-05-07T00:00:00"/>
    <x v="45"/>
    <x v="74"/>
  </r>
  <r>
    <n v="2025"/>
    <n v="3"/>
    <n v="201.1"/>
    <x v="67"/>
    <s v="Incendio"/>
    <n v="201.1"/>
    <m/>
    <m/>
    <x v="74"/>
    <n v="11765565.754380001"/>
    <n v="8331482.5308800004"/>
    <n v="32654866.380739998"/>
    <n v="27827709.178230003"/>
    <n v="8621381.6725999992"/>
    <n v="2240054.1652200003"/>
    <n v="24260556.936760005"/>
    <n v="9535453.502249999"/>
    <n v="0"/>
    <n v="0"/>
    <n v="0"/>
    <n v="0"/>
    <n v="294.74172999999996"/>
    <n v="-7.7877299999999998"/>
    <n v="909462.58278000006"/>
    <n v="533026.81283000007"/>
    <n v="2592302.5474899998"/>
    <n v="2190383.4500499996"/>
    <n v="0"/>
    <n v="0"/>
    <n v="0"/>
    <n v="0"/>
    <n v="0"/>
    <n v="0"/>
    <s v="Incendio"/>
    <s v="Daños Sin Autos"/>
    <s v="Incendio"/>
    <x v="0"/>
    <x v="2"/>
    <n v="195892585.77417001"/>
    <n v="166148148.40435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99.999999999999986"/>
    <n v="100"/>
    <n v="3434083.2235000003"/>
    <n v="41.218153081061317"/>
    <m/>
    <m/>
    <n v="6.0061312212926969"/>
    <n v="5.0144901468320358"/>
    <n v="4.1108893270501756"/>
    <n v="4.2564321909715517"/>
    <n v="3.4230928362357709"/>
    <n v="3.5450772581403669"/>
    <m/>
    <m/>
    <m/>
    <n v="0"/>
    <m/>
    <n v="0"/>
    <m/>
    <n v="0"/>
    <m/>
    <n v="284.87380378827919"/>
    <n v="73.276388510178464"/>
    <n v="26.886621401622239"/>
    <n v="100"/>
    <n v="70.622295330958877"/>
    <n v="18.349257406543384"/>
    <n v="35.083195966481163"/>
    <n v="24.334863049564802"/>
    <m/>
    <n v="2024"/>
    <n v="1"/>
    <d v="2025-05-07T00:00:00"/>
    <x v="0"/>
    <x v="74"/>
  </r>
  <r>
    <n v="2025"/>
    <n v="3"/>
    <n v="43"/>
    <x v="26"/>
    <s v="Incendio"/>
    <n v="31"/>
    <s v="eb1e33e8a81b697b75855af6bfcdbcbf7cbbde9f94962ceaec1ed8af21f5a50f"/>
    <s v="5ee0b1f3d4f170289262539d5c2c0d24e2fb46189fbbd99a0a6b6a68b9dfe06a"/>
    <x v="12"/>
    <n v="250883.39"/>
    <n v="233426.57191999999"/>
    <n v="1370526.37543"/>
    <n v="1699444.85106"/>
    <n v="82203.04724"/>
    <n v="65417.194230000016"/>
    <n v="639719.30809999979"/>
    <n v="164747.49350999994"/>
    <n v="35327673.869999997"/>
    <n v="32941908.920000002"/>
    <n v="139.161"/>
    <n v="134.065"/>
    <n v="0"/>
    <n v="0"/>
    <n v="47391.987820000002"/>
    <n v="47166.131930000003"/>
    <n v="160660.33225000001"/>
    <n v="155182.8737"/>
    <n v="0"/>
    <n v="0"/>
    <n v="0"/>
    <n v="0"/>
    <n v="0"/>
    <n v="0"/>
    <s v="Incendio"/>
    <s v="Daños Sin Autos"/>
    <s v="Incendio"/>
    <x v="0"/>
    <x v="2"/>
    <n v="33699803.03413"/>
    <n v="29454782.112069998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2.1323529631934859"/>
    <n v="2.8017411193604778"/>
    <n v="17456.818080000026"/>
    <n v="7.4785050975185507"/>
    <m/>
    <m/>
    <n v="0.74446544908857171"/>
    <n v="0.79249125331110948"/>
    <n v="8.7658670378959205E-2"/>
    <n v="9.0762157950503325E-2"/>
    <n v="9.5906199546700405E-2"/>
    <n v="9.9323887254415627E-2"/>
    <m/>
    <m/>
    <m/>
    <n v="0"/>
    <m/>
    <n v="0"/>
    <m/>
    <n v="0"/>
    <m/>
    <n v="25.659695753661758"/>
    <n v="32.765440246960949"/>
    <n v="28.024741867185458"/>
    <n v="0.953478808405539"/>
    <n v="0.47885183872020676"/>
    <n v="3.5296798025464149"/>
    <n v="29.498250847791336"/>
    <n v="30.393902887235942"/>
    <s v="Medianas"/>
    <n v="2024"/>
    <n v="1"/>
    <d v="2025-05-07T00:00:00"/>
    <x v="0"/>
    <x v="12"/>
  </r>
  <r>
    <n v="2025"/>
    <n v="3"/>
    <n v="109"/>
    <x v="25"/>
    <s v="Incendio"/>
    <n v="228"/>
    <s v="9d693eeee1d1899cbc50b6d45df953d3835acf28ee869879b45565fccc814765"/>
    <s v="5ee0b1f3d4f170289262539d5c2c0d24e2fb46189fbbd99a0a6b6a68b9dfe06a"/>
    <x v="16"/>
    <n v="404651.49825"/>
    <n v="326072.81144999998"/>
    <n v="2192942.4962900002"/>
    <n v="1872328.47171"/>
    <n v="3450197.8621499995"/>
    <n v="168678.09727"/>
    <n v="7087334.0169600006"/>
    <n v="221107.48119999998"/>
    <n v="35327673.869999997"/>
    <n v="32941908.920000002"/>
    <n v="139.161"/>
    <n v="134.065"/>
    <n v="0"/>
    <n v="0"/>
    <n v="4819.5079500000002"/>
    <n v="154.01256000000001"/>
    <n v="13309.55682"/>
    <n v="-4366.08457"/>
    <n v="0"/>
    <n v="0"/>
    <n v="0"/>
    <n v="0"/>
    <n v="0"/>
    <n v="0"/>
    <s v="Incendio"/>
    <s v="Daños Sin Autos"/>
    <s v="Incendio"/>
    <x v="0"/>
    <x v="2"/>
    <n v="819593.15071000007"/>
    <n v="671133.07496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3.4392863607035569"/>
    <n v="3.9137429652098064"/>
    <n v="78578.686800000025"/>
    <n v="24.098509302438199"/>
    <m/>
    <m/>
    <n v="49.372240104673523"/>
    <n v="48.585418245023035"/>
    <n v="0.14138525592885498"/>
    <n v="0.14639089179668022"/>
    <n v="0.13397105507077833"/>
    <n v="0.13874521180172128"/>
    <m/>
    <m/>
    <m/>
    <n v="0"/>
    <m/>
    <n v="0"/>
    <m/>
    <n v="0"/>
    <m/>
    <n v="1945.4332352512431"/>
    <n v="852.63439702338951"/>
    <n v="51.730193793193671"/>
    <n v="40.019082708230265"/>
    <n v="3029.2953964274084"/>
    <n v="-404.83964766628418"/>
    <n v="36.210882264372799"/>
    <n v="-3.5274754194694862"/>
    <s v="Medianas"/>
    <n v="2024"/>
    <n v="1"/>
    <d v="2025-05-07T00:00:00"/>
    <x v="0"/>
    <x v="16"/>
  </r>
  <r>
    <n v="2025"/>
    <n v="3"/>
    <n v="150.1"/>
    <x v="70"/>
    <s v="Incendio"/>
    <n v="150.1"/>
    <m/>
    <m/>
    <x v="77"/>
    <n v="1134771.5108700001"/>
    <n v="916801.89202999999"/>
    <n v="4364996.3419699995"/>
    <n v="3741880.5195800001"/>
    <n v="1206687.0404400001"/>
    <n v="142373.77230999997"/>
    <n v="2731464.8495700001"/>
    <n v="779313.56974000006"/>
    <n v="0"/>
    <n v="0"/>
    <n v="0"/>
    <n v="0"/>
    <n v="0"/>
    <n v="0"/>
    <n v="222288.27398999999"/>
    <n v="12847.656359999999"/>
    <n v="218590.21991000004"/>
    <n v="226553.37862"/>
    <n v="0"/>
    <n v="0"/>
    <n v="0"/>
    <n v="0"/>
    <n v="0"/>
    <n v="0"/>
    <s v="Incendio"/>
    <s v="Daños Sin Autos"/>
    <s v="Incendio"/>
    <x v="0"/>
    <x v="2"/>
    <n v="34608856.769750006"/>
    <n v="30024340.876880005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9.6448529085611998"/>
    <n v="11.004066666790024"/>
    <n v="217969.61884000013"/>
    <n v="23.774996619756926"/>
    <m/>
    <m/>
    <n v="3.2788471414110711"/>
    <n v="3.0535287878242006"/>
    <n v="0.39648922882773097"/>
    <n v="0.41052662397185502"/>
    <n v="0.37667941776549768"/>
    <n v="0.3901026648749778"/>
    <m/>
    <m/>
    <m/>
    <n v="0"/>
    <m/>
    <n v="0"/>
    <m/>
    <n v="0"/>
    <m/>
    <n v="747.54868882212338"/>
    <n v="106.33744581011418"/>
    <n v="15.529393377968853"/>
    <n v="13.996446118085995"/>
    <n v="1630.1853953852174"/>
    <n v="-3.5149150096572379"/>
    <n v="101.69177471962037"/>
    <n v="5.6709180142263458"/>
    <s v="Resto"/>
    <n v="2024"/>
    <n v="1"/>
    <d v="2025-05-07T00:00:00"/>
    <x v="0"/>
    <x v="77"/>
  </r>
  <r>
    <n v="2025"/>
    <n v="3"/>
    <n v="41"/>
    <x v="38"/>
    <s v="Incendio"/>
    <n v="29"/>
    <s v="35135aaa6cc23891b40cb3f378c53a17a1127210ce60e125ccf03efcfdaec458"/>
    <s v="5ee0b1f3d4f170289262539d5c2c0d24e2fb46189fbbd99a0a6b6a68b9dfe06a"/>
    <x v="19"/>
    <n v="977343.94279"/>
    <n v="683898.81694000005"/>
    <n v="4875791.4992399998"/>
    <n v="4207862.1635700008"/>
    <n v="432484.63029999996"/>
    <n v="368914.35146999994"/>
    <n v="3876025.4904700019"/>
    <n v="2635041.3924299995"/>
    <n v="35327673.869999997"/>
    <n v="32941908.920000002"/>
    <n v="139.161"/>
    <n v="134.065"/>
    <n v="0"/>
    <n v="0"/>
    <n v="45409.63708"/>
    <n v="8439.1803"/>
    <n v="62920.981169999999"/>
    <n v="68742.924920000005"/>
    <n v="0"/>
    <n v="0"/>
    <n v="0"/>
    <n v="0"/>
    <n v="0"/>
    <n v="0"/>
    <s v="Incendio"/>
    <s v="Daños Sin Autos"/>
    <s v="Incendio"/>
    <x v="0"/>
    <x v="2"/>
    <n v="7965231.1104300003"/>
    <n v="6566357.3494999995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8.3068163757969842"/>
    <n v="8.2086089048999575"/>
    <n v="293445.12584999995"/>
    <n v="42.907681455419812"/>
    <m/>
    <m/>
    <n v="12.270126619555656"/>
    <n v="10.415193394737738"/>
    <n v="0.34148402781029452"/>
    <n v="0.35357400626431928"/>
    <n v="0.28098830337824193"/>
    <n v="0.29100152749729336"/>
    <m/>
    <m/>
    <m/>
    <n v="0"/>
    <m/>
    <n v="0"/>
    <m/>
    <n v="0"/>
    <m/>
    <n v="17.231717491253406"/>
    <n v="44.251016593543987"/>
    <n v="53.942826384851841"/>
    <n v="5.0164190233509647"/>
    <n v="438.08113425423556"/>
    <n v="-8.4691533809120418"/>
    <n v="72.169308608383233"/>
    <n v="12.276434716476128"/>
    <s v="Grandes"/>
    <n v="2024"/>
    <n v="1"/>
    <d v="2025-05-07T00:00:00"/>
    <x v="0"/>
    <x v="19"/>
  </r>
  <r>
    <n v="2025"/>
    <n v="3"/>
    <n v="103"/>
    <x v="61"/>
    <s v="Incendio"/>
    <n v="205"/>
    <s v="f8809aff4d69bece79dabe35be0c708b890d7eafb841f121330667b77d2e2590"/>
    <s v="5ee0b1f3d4f170289262539d5c2c0d24e2fb46189fbbd99a0a6b6a68b9dfe06a"/>
    <x v="10"/>
    <n v="345516.10823000001"/>
    <n v="368328.18116000004"/>
    <n v="460783.99754999997"/>
    <n v="410013.31004999997"/>
    <n v="-5334.26595"/>
    <n v="36409.328069999996"/>
    <n v="51250.635630000004"/>
    <n v="102453.33186000001"/>
    <n v="35327673.869999997"/>
    <n v="32941908.920000002"/>
    <n v="139.161"/>
    <n v="134.065"/>
    <n v="0"/>
    <n v="0"/>
    <n v="-902.39555000000007"/>
    <n v="-295.66734000000002"/>
    <n v="-1874.59825"/>
    <n v="-2719.6042699999998"/>
    <n v="0"/>
    <n v="0"/>
    <n v="0"/>
    <n v="0"/>
    <n v="0"/>
    <n v="0"/>
    <s v="Incendio"/>
    <s v="Daños Sin Autos"/>
    <s v="Incendio"/>
    <x v="0"/>
    <x v="2"/>
    <n v="1404442.7234499999"/>
    <n v="1311840.66753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2.9366722811554871"/>
    <n v="4.4209200438795841"/>
    <n v="-22812.072930000024"/>
    <n v="-6.1934095996012184"/>
    <m/>
    <m/>
    <n v="24.601651776958413"/>
    <n v="28.077204059659699"/>
    <n v="0.12072334737646187"/>
    <n v="0.12499746431844078"/>
    <n v="0.15133219731775335"/>
    <n v="0.15672503107614427"/>
    <m/>
    <m/>
    <m/>
    <n v="0"/>
    <m/>
    <n v="0"/>
    <m/>
    <n v="0"/>
    <m/>
    <n v="-114.65082228308204"/>
    <n v="-1.5438544898315232"/>
    <n v="9.8850237186124925"/>
    <n v="-6.1872518264132426E-2"/>
    <n v="205.2063680756894"/>
    <n v="-31.070918270031978"/>
    <n v="48.138077051976339"/>
    <n v="10.871704507214943"/>
    <s v="Medianas"/>
    <n v="2024"/>
    <n v="1"/>
    <d v="2025-05-07T00:00:00"/>
    <x v="0"/>
    <x v="10"/>
  </r>
  <r>
    <n v="2025"/>
    <n v="3"/>
    <n v="1"/>
    <x v="16"/>
    <s v="Incendio"/>
    <n v="30"/>
    <s v="624b60c58c9d8bfb6ff1886c2fd605d2adeb6ea4da576068201b6c6958ce93f4"/>
    <s v="5ee0b1f3d4f170289262539d5c2c0d24e2fb46189fbbd99a0a6b6a68b9dfe06a"/>
    <x v="1"/>
    <n v="1291843.9099400002"/>
    <n v="1129563.7589799999"/>
    <n v="1940813.2260700001"/>
    <n v="1693778.63998"/>
    <n v="1151246.3314699996"/>
    <n v="70850.292670000024"/>
    <n v="1544440.8992999995"/>
    <n v="278794.4506499999"/>
    <n v="35327673.869999997"/>
    <n v="32941908.920000002"/>
    <n v="139.161"/>
    <n v="134.065"/>
    <n v="0"/>
    <n v="0"/>
    <n v="94668.486150000012"/>
    <n v="32165.863739999997"/>
    <n v="597461.63254999998"/>
    <n v="673166.53934999998"/>
    <n v="0"/>
    <n v="0"/>
    <n v="0"/>
    <n v="0"/>
    <n v="0"/>
    <n v="0"/>
    <s v="Incendio"/>
    <s v="Daños Sin Autos"/>
    <s v="Incendio"/>
    <x v="0"/>
    <x v="2"/>
    <n v="22498819.590630002"/>
    <n v="18341736.750830002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10.979870725375713"/>
    <n v="13.557776239623124"/>
    <n v="162280.15096000023"/>
    <n v="14.366621597929075"/>
    <m/>
    <m/>
    <n v="5.7418297201601165"/>
    <n v="6.1584340366725892"/>
    <n v="0.45137033377337704"/>
    <n v="0.46735075208195365"/>
    <n v="0.46409526721141459"/>
    <n v="0.48063364218043747"/>
    <m/>
    <m/>
    <m/>
    <n v="0"/>
    <m/>
    <n v="0"/>
    <m/>
    <n v="0"/>
    <m/>
    <n v="1524.8998953782295"/>
    <n v="89.116519620661407"/>
    <n v="6.2723588736573923"/>
    <n v="13.353385515094725"/>
    <n v="194.31352105205434"/>
    <n v="-11.246088801903253"/>
    <n v="15.845115567664081"/>
    <n v="4.7782921253125412"/>
    <s v="Grandes"/>
    <n v="2024"/>
    <n v="1"/>
    <d v="2025-05-07T00:00:00"/>
    <x v="0"/>
    <x v="1"/>
  </r>
  <r>
    <n v="2025"/>
    <n v="3"/>
    <n v="8"/>
    <x v="23"/>
    <s v="Incendio"/>
    <n v="8"/>
    <s v="2c624232cdd221771294dfbb310aca000a0df6ac8b66b696d90ef06fdefb64a3"/>
    <s v="5ee0b1f3d4f170289262539d5c2c0d24e2fb46189fbbd99a0a6b6a68b9dfe06a"/>
    <x v="5"/>
    <n v="49012.236680000002"/>
    <n v="25393.701920000003"/>
    <n v="174672.39616"/>
    <n v="126364.98324999998"/>
    <n v="7114.8603899999998"/>
    <n v="12.252990000000203"/>
    <n v="145460.38585000008"/>
    <n v="5980.9283399999977"/>
    <n v="35327673.869999997"/>
    <n v="32941908.920000002"/>
    <n v="139.161"/>
    <n v="134.065"/>
    <n v="0"/>
    <n v="0"/>
    <n v="3224.8189400000001"/>
    <n v="-3285.3635399999998"/>
    <n v="19685.246340000002"/>
    <n v="11993.00181"/>
    <n v="0"/>
    <n v="0"/>
    <n v="0"/>
    <n v="0"/>
    <n v="0"/>
    <n v="0"/>
    <s v="Incendio"/>
    <s v="Daños Sin Autos"/>
    <s v="Incendio"/>
    <x v="0"/>
    <x v="2"/>
    <n v="1201622.1432"/>
    <n v="689489.74687000003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41657356478377644"/>
    <n v="0.30479211623957914"/>
    <n v="23618.534759999999"/>
    <n v="93.009419557682179"/>
    <m/>
    <m/>
    <n v="4.0788393387522923"/>
    <n v="3.6829702015551309"/>
    <n v="1.7124878214008724E-2"/>
    <n v="1.7731171310534401E-2"/>
    <n v="1.0433317096408438E-2"/>
    <n v="1.0805115997414072E-2"/>
    <m/>
    <m/>
    <m/>
    <n v="0"/>
    <m/>
    <n v="0"/>
    <m/>
    <n v="0"/>
    <m/>
    <n v="57966.320057389108"/>
    <n v="14.516498066498768"/>
    <n v="4.825208249904589E-2"/>
    <n v="8.2525755849692378E-2"/>
    <n v="-198.15714153813252"/>
    <n v="64.139442750571902"/>
    <n v="16.381907974640058"/>
    <n v="-27.394005204440138"/>
    <s v="Resto"/>
    <n v="2024"/>
    <n v="1"/>
    <d v="2025-05-07T00:00:00"/>
    <x v="0"/>
    <x v="5"/>
  </r>
  <r>
    <n v="2025"/>
    <n v="3"/>
    <n v="22"/>
    <x v="35"/>
    <s v="Incendio"/>
    <n v="16"/>
    <s v="b17ef6d19c7a5b1ee83b907c595526dcb1eb06db8227d650d5dda0a9f4ce8cd9"/>
    <s v="5ee0b1f3d4f170289262539d5c2c0d24e2fb46189fbbd99a0a6b6a68b9dfe06a"/>
    <x v="3"/>
    <n v="730215.80142999999"/>
    <n v="612009.73521000007"/>
    <n v="2342967.0786000001"/>
    <n v="2080702.7277299999"/>
    <n v="1275821.2907599998"/>
    <n v="182936.85740999991"/>
    <n v="3684432.2689399994"/>
    <n v="1138214.7312799999"/>
    <n v="35327673.869999997"/>
    <n v="32941908.920000002"/>
    <n v="139.161"/>
    <n v="134.065"/>
    <n v="0"/>
    <n v="0"/>
    <n v="-7426.3563400000003"/>
    <n v="14955.648449999999"/>
    <n v="69002.400139999998"/>
    <n v="93890.313150000002"/>
    <n v="0"/>
    <n v="0"/>
    <n v="0"/>
    <n v="0"/>
    <n v="0"/>
    <n v="0"/>
    <s v="Incendio"/>
    <s v="Daños Sin Autos"/>
    <s v="Incendio"/>
    <x v="0"/>
    <x v="2"/>
    <n v="9409393.7623899989"/>
    <n v="7962644.3306700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6.2063806932374703"/>
    <n v="7.3457482859939152"/>
    <n v="118206.06621999992"/>
    <n v="19.31440946432652"/>
    <m/>
    <m/>
    <n v="7.760497858520103"/>
    <n v="7.6860112017398592"/>
    <n v="0.25513744151440193"/>
    <n v="0.2641703857212031"/>
    <n v="0.25145178334576962"/>
    <n v="0.26041245192700602"/>
    <m/>
    <m/>
    <m/>
    <n v="0"/>
    <m/>
    <n v="0"/>
    <m/>
    <n v="0"/>
    <m/>
    <n v="597.41073987108916"/>
    <n v="174.71838985975472"/>
    <n v="29.891167882685465"/>
    <n v="14.798339050627405"/>
    <n v="-149.65586323339929"/>
    <n v="-26.507434233645434"/>
    <n v="-10.76246090705911"/>
    <n v="15.928851388648285"/>
    <s v="Medianas"/>
    <n v="2024"/>
    <n v="1"/>
    <d v="2025-05-07T00:00:00"/>
    <x v="0"/>
    <x v="3"/>
  </r>
  <r>
    <n v="2025"/>
    <n v="3"/>
    <n v="94"/>
    <x v="5"/>
    <s v="Incendio"/>
    <n v="7"/>
    <s v="7902699be42c8a8e46fbbb4501726517e86b22c56a189f7625a6da49081b2451"/>
    <s v="5ee0b1f3d4f170289262539d5c2c0d24e2fb46189fbbd99a0a6b6a68b9dfe06a"/>
    <x v="27"/>
    <n v="173351.62722999998"/>
    <n v="125774.99970999999"/>
    <n v="659221.10559000005"/>
    <n v="703477.06660999998"/>
    <n v="106728.58811"/>
    <n v="7318.7100999999984"/>
    <n v="361685.82511000003"/>
    <n v="41895.412489999988"/>
    <n v="35327673.869999997"/>
    <n v="32941908.920000002"/>
    <n v="139.161"/>
    <n v="134.065"/>
    <n v="0"/>
    <n v="0"/>
    <n v="16620.793089999999"/>
    <n v="2342.6076699999999"/>
    <n v="11130.11551"/>
    <n v="10198.18872"/>
    <n v="0"/>
    <n v="0"/>
    <n v="0"/>
    <n v="0"/>
    <n v="0"/>
    <n v="0"/>
    <s v="Incendio"/>
    <s v="Daños Sin Autos"/>
    <s v="Incendio"/>
    <x v="0"/>
    <x v="2"/>
    <n v="2139089.51168"/>
    <n v="2040660.5806099998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1.4733811433204207"/>
    <n v="1.5096352809217881"/>
    <n v="47576.627519999995"/>
    <n v="37.826776091987789"/>
    <m/>
    <m/>
    <n v="8.1039912674740258"/>
    <n v="6.163445352210557"/>
    <n v="6.056906816752905E-2"/>
    <n v="6.2713469279995104E-2"/>
    <n v="5.1676217154521482E-2"/>
    <n v="5.3517737024821738E-2"/>
    <m/>
    <m/>
    <m/>
    <n v="0"/>
    <m/>
    <n v="0"/>
    <m/>
    <n v="0"/>
    <m/>
    <n v="1358.2977963562189"/>
    <n v="61.567687488963877"/>
    <n v="5.8188909694889945"/>
    <n v="1.237952246670611"/>
    <n v="609.49964447098387"/>
    <n v="9.1381598790417407"/>
    <n v="149.33172144589898"/>
    <n v="22.970820940054146"/>
    <s v="Resto"/>
    <n v="2024"/>
    <n v="1"/>
    <d v="2025-05-07T00:00:00"/>
    <x v="0"/>
    <x v="27"/>
  </r>
  <r>
    <n v="2025"/>
    <n v="3"/>
    <n v="79"/>
    <x v="11"/>
    <s v="Incendio"/>
    <n v="51"/>
    <s v="031b4af5197ec30a926f48cf40e11a7dbc470048a21e4003b7a3c07c5dab1baa"/>
    <s v="5ee0b1f3d4f170289262539d5c2c0d24e2fb46189fbbd99a0a6b6a68b9dfe06a"/>
    <x v="0"/>
    <n v="460356.67892999999"/>
    <n v="379428.90444999997"/>
    <n v="1234597.2498699999"/>
    <n v="988748.05709999986"/>
    <n v="71398.146610000011"/>
    <n v="11360.577600000001"/>
    <n v="219431.60592999999"/>
    <n v="105215.9277"/>
    <n v="35327673.869999997"/>
    <n v="32941908.920000002"/>
    <n v="139.161"/>
    <n v="134.065"/>
    <n v="0"/>
    <n v="0"/>
    <n v="66777.73921"/>
    <n v="16166.920619999999"/>
    <n v="286427.08204000001"/>
    <n v="226479.26519999999"/>
    <n v="0"/>
    <n v="0"/>
    <n v="0"/>
    <n v="0"/>
    <n v="0"/>
    <n v="0"/>
    <s v="Incendio"/>
    <s v="Daños Sin Autos"/>
    <s v="Incendio"/>
    <x v="0"/>
    <x v="2"/>
    <n v="25064503.866439998"/>
    <n v="22979281.170580003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3.9127457917492969"/>
    <n v="4.5541583150858909"/>
    <n v="80927.774480000022"/>
    <n v="21.328837505753185"/>
    <m/>
    <m/>
    <n v="1.8366877771971082"/>
    <n v="1.6511783011549404"/>
    <n v="0.16084864914762681"/>
    <n v="0.16654337143090184"/>
    <n v="0.15589306703454081"/>
    <n v="0.16144843072781839"/>
    <m/>
    <m/>
    <m/>
    <n v="0"/>
    <m/>
    <n v="0"/>
    <m/>
    <n v="0"/>
    <m/>
    <n v="528.47285696107576"/>
    <n v="15.509310471165453"/>
    <n v="2.9941255046100643"/>
    <n v="0.82815202158273171"/>
    <n v="313.05169227706642"/>
    <n v="26.469450431615059"/>
    <n v="23.314045143494631"/>
    <n v="7.1383667753086648"/>
    <s v="Medianas"/>
    <n v="2024"/>
    <n v="1"/>
    <d v="2025-05-07T00:00:00"/>
    <x v="0"/>
    <x v="0"/>
  </r>
  <r>
    <n v="2025"/>
    <n v="3"/>
    <n v="13"/>
    <x v="37"/>
    <s v="Incendio"/>
    <n v="13"/>
    <s v="3fdba35f04dc8c462986c992bcf875546257113072a909c162f7e470e581e278"/>
    <s v="5ee0b1f3d4f170289262539d5c2c0d24e2fb46189fbbd99a0a6b6a68b9dfe06a"/>
    <x v="39"/>
    <n v="82.977490000000003"/>
    <n v="132.59360999999998"/>
    <n v="934.01673999999991"/>
    <n v="750.10171999999989"/>
    <n v="0"/>
    <n v="2.5"/>
    <n v="0"/>
    <n v="10.826329999999995"/>
    <n v="35327673.869999997"/>
    <n v="32941908.920000002"/>
    <n v="139.161"/>
    <n v="134.065"/>
    <n v="0"/>
    <n v="0"/>
    <n v="0"/>
    <n v="0.62492999999999999"/>
    <n v="6.3624300000000007"/>
    <n v="39.669870000000003"/>
    <n v="0"/>
    <n v="0"/>
    <n v="0"/>
    <n v="0"/>
    <n v="0"/>
    <n v="0"/>
    <s v="Incendio"/>
    <s v="Daños Sin Autos"/>
    <s v="Incendio"/>
    <x v="0"/>
    <x v="2"/>
    <n v="380253.94800999999"/>
    <n v="509825.93995999999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7.0525711837622184E-4"/>
    <n v="1.5914767810957047E-3"/>
    <n v="-49.616119999999981"/>
    <n v="-37.419691642757137"/>
    <m/>
    <m/>
    <n v="2.1821598548614634E-2"/>
    <n v="2.6007623309712926E-2"/>
    <n v="2.899233960758974E-5"/>
    <n v="3.0018791015683862E-5"/>
    <n v="5.4477727684042703E-5"/>
    <n v="5.6419081435208169E-5"/>
    <m/>
    <m/>
    <m/>
    <n v="0"/>
    <m/>
    <n v="0"/>
    <m/>
    <n v="0"/>
    <m/>
    <m/>
    <m/>
    <n v="1.8854603928500024"/>
    <m/>
    <m/>
    <n v="-83.961555709660757"/>
    <m/>
    <n v="1.5753265639640361"/>
    <s v="Resto"/>
    <n v="2024"/>
    <n v="1"/>
    <d v="2025-05-07T00:00:00"/>
    <x v="0"/>
    <x v="39"/>
  </r>
  <r>
    <n v="2025"/>
    <n v="3"/>
    <n v="12"/>
    <x v="0"/>
    <s v="Incendio"/>
    <n v="12"/>
    <s v="6b51d431df5d7f141cbececcf79edf3dd861c3b4069f0b11661a3eefacbba918"/>
    <s v="5ee0b1f3d4f170289262539d5c2c0d24e2fb46189fbbd99a0a6b6a68b9dfe06a"/>
    <x v="24"/>
    <n v="666679.46317"/>
    <n v="625476.04949999996"/>
    <n v="2019729.4545500004"/>
    <n v="2008646.9368699999"/>
    <n v="31637.12599"/>
    <n v="14035.06034"/>
    <n v="170628.48129000003"/>
    <n v="88466.294639999993"/>
    <n v="35327673.869999997"/>
    <n v="32941908.920000002"/>
    <n v="139.161"/>
    <n v="134.065"/>
    <n v="0"/>
    <n v="0"/>
    <n v="12159.641970000001"/>
    <n v="4636.9964800000007"/>
    <n v="-433.66415000000001"/>
    <n v="10770.794880000001"/>
    <n v="0"/>
    <n v="0"/>
    <n v="0"/>
    <n v="0"/>
    <n v="0"/>
    <n v="0"/>
    <s v="Incendio"/>
    <s v="Daños Sin Autos"/>
    <s v="Incendio"/>
    <x v="0"/>
    <x v="2"/>
    <n v="2698569.0604299996"/>
    <n v="1911910.06005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5.6663612875718554"/>
    <n v="7.5073799552687168"/>
    <n v="41203.413670000038"/>
    <n v="6.5875286036831682"/>
    <m/>
    <m/>
    <n v="24.704925026590534"/>
    <n v="32.714721396656209"/>
    <n v="0.23293784140289439"/>
    <n v="0.24118482590095863"/>
    <n v="0.25698458543780367"/>
    <n v="0.2661424194764197"/>
    <m/>
    <m/>
    <m/>
    <n v="0"/>
    <m/>
    <n v="0"/>
    <m/>
    <n v="0"/>
    <m/>
    <n v="125.41496241262328"/>
    <n v="4.7454778102160748"/>
    <n v="2.2439005220454886"/>
    <n v="0.36696120403238114"/>
    <n v="162.23099418872104"/>
    <n v="-104.02629661813781"/>
    <n v="-2803.9306384906386"/>
    <n v="43.05157169607152"/>
    <s v="Medianas"/>
    <n v="2024"/>
    <n v="1"/>
    <d v="2025-05-07T00:00:00"/>
    <x v="0"/>
    <x v="24"/>
  </r>
  <r>
    <n v="2025"/>
    <n v="3"/>
    <n v="92"/>
    <x v="27"/>
    <s v="Incendio"/>
    <n v="219"/>
    <s v="314f04b30f62e0056bd059354a5536fb2e302107eed143b5fa2aa0bbba07f608"/>
    <s v="5ee0b1f3d4f170289262539d5c2c0d24e2fb46189fbbd99a0a6b6a68b9dfe06a"/>
    <x v="8"/>
    <n v="365968.82076999999"/>
    <n v="663352.85584000009"/>
    <n v="1630589.6966200001"/>
    <n v="1850803.1872099999"/>
    <n v="344615.55676999997"/>
    <n v="10660.003809999998"/>
    <n v="441969.14861999999"/>
    <n v="204813.01693000001"/>
    <n v="35327673.869999997"/>
    <n v="32941908.920000002"/>
    <n v="139.161"/>
    <n v="134.065"/>
    <n v="0"/>
    <n v="0"/>
    <n v="52392.130109999998"/>
    <n v="-5628.8077000000003"/>
    <n v="162047.47201"/>
    <n v="61172.124170000003"/>
    <n v="0"/>
    <n v="0"/>
    <n v="0"/>
    <n v="0"/>
    <n v="0"/>
    <n v="0"/>
    <s v="Incendio"/>
    <s v="Daños Sin Autos"/>
    <s v="Incendio"/>
    <x v="0"/>
    <x v="2"/>
    <n v="3291398.6175000002"/>
    <n v="4430492.0824799994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3.1105076322722489"/>
    <n v="7.9620026013537641"/>
    <n v="-297384.0350700001"/>
    <n v="-44.830444679916894"/>
    <m/>
    <m/>
    <n v="11.118945569952679"/>
    <n v="14.972441965604046"/>
    <n v="0.12786952627216105"/>
    <n v="0.13239664816266308"/>
    <n v="0.2725467406678464"/>
    <n v="0.28225914351313669"/>
    <m/>
    <m/>
    <m/>
    <n v="0"/>
    <m/>
    <n v="0"/>
    <m/>
    <n v="0"/>
    <m/>
    <n v="3132.7901838714261"/>
    <n v="94.165277808346431"/>
    <n v="1.6069884551113138"/>
    <n v="3.9972195856406421"/>
    <n v="-1030.7855748918194"/>
    <n v="164.90411148657026"/>
    <n v="32.331346771498453"/>
    <n v="-9.2015894108193752"/>
    <s v="Medianas"/>
    <n v="2024"/>
    <n v="1"/>
    <d v="2025-05-07T00:00:00"/>
    <x v="0"/>
    <x v="8"/>
  </r>
  <r>
    <n v="2025"/>
    <n v="3"/>
    <n v="74"/>
    <x v="6"/>
    <s v="Incendio"/>
    <n v="46"/>
    <s v="25fc0e7096fc653718202dc30b0c580b8ab87eac11a700cba03a7c021bc35b0c"/>
    <s v="5ee0b1f3d4f170289262539d5c2c0d24e2fb46189fbbd99a0a6b6a68b9dfe06a"/>
    <x v="13"/>
    <n v="2299854.7834399999"/>
    <n v="57046.619960000004"/>
    <n v="2379864.0668699997"/>
    <n v="436795.31480999984"/>
    <n v="15485.342129999999"/>
    <n v="620281.28203000012"/>
    <n v="944919.57730999996"/>
    <n v="1293955.67879"/>
    <n v="35327673.869999997"/>
    <n v="32941908.920000002"/>
    <n v="139.161"/>
    <n v="134.065"/>
    <n v="294.74172999999996"/>
    <n v="-7.7877299999999998"/>
    <n v="187874.1017"/>
    <n v="84199.43323000001"/>
    <n v="253140.73183999999"/>
    <n v="169479.39593"/>
    <n v="0"/>
    <n v="0"/>
    <n v="0"/>
    <n v="0"/>
    <n v="0"/>
    <n v="0"/>
    <s v="Incendio"/>
    <s v="Daños Sin Autos"/>
    <s v="Incendio"/>
    <x v="0"/>
    <x v="2"/>
    <n v="8503254.3343199994"/>
    <n v="1149390.6832699999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19.547336961538171"/>
    <n v="0.68471151140941711"/>
    <n v="2242808.1634800001"/>
    <n v="3931.5355844967044"/>
    <m/>
    <m/>
    <n v="27.046759899413473"/>
    <n v="4.9632053565723355"/>
    <n v="0.8035693888744071"/>
    <n v="0.83201914290859158"/>
    <n v="2.3438310695937426E-2"/>
    <n v="2.4273552074844426E-2"/>
    <m/>
    <m/>
    <m/>
    <n v="0"/>
    <m/>
    <n v="0"/>
    <m/>
    <n v="0"/>
    <m/>
    <n v="-97.503496787889361"/>
    <n v="0.67331825650478039"/>
    <n v="1087.3234601189858"/>
    <n v="0.1796155502454399"/>
    <n v="123.12988875685332"/>
    <n v="49.363720852860851"/>
    <n v="74.217254700341002"/>
    <n v="49.68122099324502"/>
    <s v="Grandes"/>
    <n v="2024"/>
    <n v="1"/>
    <d v="2025-05-07T00:00:00"/>
    <x v="0"/>
    <x v="13"/>
  </r>
  <r>
    <n v="2025"/>
    <n v="3"/>
    <n v="48"/>
    <x v="4"/>
    <s v="Incendio"/>
    <n v="36"/>
    <s v="76a50887d8f1c2e9301755428990ad81479ee21c25b43215cf524541e0503269"/>
    <s v="5ee0b1f3d4f170289262539d5c2c0d24e2fb46189fbbd99a0a6b6a68b9dfe06a"/>
    <x v="11"/>
    <n v="817796.95299000002"/>
    <n v="694839.38616999995"/>
    <n v="2164315.6357400003"/>
    <n v="2012517.7641399996"/>
    <n v="50697.010659999978"/>
    <n v="313710.15044000011"/>
    <n v="972002.83564000006"/>
    <n v="1052497.7614200003"/>
    <n v="35327673.869999997"/>
    <n v="32941908.920000002"/>
    <n v="139.161"/>
    <n v="134.065"/>
    <n v="0"/>
    <n v="0"/>
    <n v="71723.397530000002"/>
    <n v="189842.57225"/>
    <n v="608380.6044500001"/>
    <n v="288485.54700000002"/>
    <n v="0"/>
    <n v="0"/>
    <n v="0"/>
    <n v="0"/>
    <n v="0"/>
    <n v="0"/>
    <s v="Incendio"/>
    <s v="Daños Sin Autos"/>
    <s v="Incendio"/>
    <x v="0"/>
    <x v="2"/>
    <n v="18106734.740540002"/>
    <n v="16982442.389800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6.950766075023262"/>
    <n v="8.3399249004559639"/>
    <n v="122957.56682000007"/>
    <n v="17.69582572135846"/>
    <m/>
    <m/>
    <n v="4.5165346745760671"/>
    <n v="4.0915162272968146"/>
    <n v="0.28573830072635581"/>
    <n v="0.29585464473642009"/>
    <n v="0.28548337181495137"/>
    <n v="0.29565678099205001"/>
    <m/>
    <m/>
    <m/>
    <n v="0"/>
    <m/>
    <n v="0"/>
    <m/>
    <n v="0"/>
    <m/>
    <n v="-83.839537678683996"/>
    <n v="6.1992173576391281"/>
    <n v="45.148584936900441"/>
    <n v="0.58803811947129569"/>
    <n v="-62.219539758685507"/>
    <n v="110.88772410841088"/>
    <n v="11.789231445805338"/>
    <n v="65.806614655118224"/>
    <s v="Grandes"/>
    <n v="2024"/>
    <n v="1"/>
    <d v="2025-05-07T00:00:00"/>
    <x v="0"/>
    <x v="11"/>
  </r>
  <r>
    <n v="2025"/>
    <n v="3"/>
    <n v="16"/>
    <x v="74"/>
    <s v="Incendio"/>
    <n v="14"/>
    <s v="8527a891e224136950ff32ca212b45bc93f69fbb801c3b1ebedac52775f99e61"/>
    <s v="5ee0b1f3d4f170289262539d5c2c0d24e2fb46189fbbd99a0a6b6a68b9dfe06a"/>
    <x v="31"/>
    <n v="34646.189420000002"/>
    <n v="72792.869720000002"/>
    <n v="155155.53023999999"/>
    <n v="210869.71063999998"/>
    <n v="463.60359999999997"/>
    <n v="3167.66246"/>
    <n v="30487.613370000003"/>
    <n v="14086.326489999999"/>
    <n v="35327673.869999997"/>
    <n v="32941908.920000002"/>
    <n v="139.161"/>
    <n v="134.065"/>
    <n v="0"/>
    <n v="0"/>
    <n v="-341.64589000000001"/>
    <n v="-187.48095000000001"/>
    <n v="3775.1909500000002"/>
    <n v="6064.0190499999999"/>
    <n v="0"/>
    <n v="0"/>
    <n v="0"/>
    <n v="0"/>
    <n v="0"/>
    <n v="0"/>
    <s v="Incendio"/>
    <s v="Daños Sin Autos"/>
    <s v="Incendio"/>
    <x v="0"/>
    <x v="2"/>
    <n v="1168356.06944"/>
    <n v="1156642.3969100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29447108743667649"/>
    <n v="0.87370848405669488"/>
    <n v="-38146.6803"/>
    <n v="-52.404418793670828"/>
    <m/>
    <m/>
    <n v="2.9653793330834604"/>
    <n v="6.2934637286743103"/>
    <n v="1.2105380504682928E-2"/>
    <n v="1.2533962158758684E-2"/>
    <n v="2.990785252732887E-2"/>
    <n v="3.0973640770736836E-2"/>
    <m/>
    <m/>
    <m/>
    <n v="0"/>
    <m/>
    <n v="0"/>
    <m/>
    <n v="0"/>
    <m/>
    <n v="-85.364488614105682"/>
    <n v="1.3381084839661421"/>
    <n v="4.3516109093988335"/>
    <n v="5.3773700968766918E-3"/>
    <n v="82.229655866369342"/>
    <n v="-37.744408141329963"/>
    <n v="-9.0497644893962246"/>
    <n v="-3.0916946080504153"/>
    <s v="Resto"/>
    <n v="2024"/>
    <n v="1"/>
    <d v="2025-05-07T00:00:00"/>
    <x v="0"/>
    <x v="31"/>
  </r>
  <r>
    <n v="2025"/>
    <n v="3"/>
    <n v="10"/>
    <x v="62"/>
    <s v="Incendio"/>
    <n v="10"/>
    <s v="4a44dc15364204a80fe80e9039455cc1608281820fe2b24f1e5233ade6af1dd5"/>
    <s v="5ee0b1f3d4f170289262539d5c2c0d24e2fb46189fbbd99a0a6b6a68b9dfe06a"/>
    <x v="29"/>
    <n v="243936.99124"/>
    <n v="228147.13853"/>
    <n v="774239.49229000008"/>
    <n v="774508.00263"/>
    <n v="22003.843059999999"/>
    <n v="-27612.084459999998"/>
    <n v="65373.191390000007"/>
    <n v="56997.980860000003"/>
    <n v="35327673.869999997"/>
    <n v="32941908.920000002"/>
    <n v="139.161"/>
    <n v="134.065"/>
    <n v="0"/>
    <n v="0"/>
    <n v="11045.263939999999"/>
    <n v="-29064.015780000002"/>
    <n v="42538.133110000002"/>
    <n v="61962.367960000003"/>
    <n v="0"/>
    <n v="0"/>
    <n v="0"/>
    <n v="0"/>
    <n v="0"/>
    <n v="0"/>
    <s v="Incendio"/>
    <s v="Daños Sin Autos"/>
    <s v="Incendio"/>
    <x v="0"/>
    <x v="2"/>
    <n v="1657972.1827799999"/>
    <n v="1600535.0540100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2.0733128889206953"/>
    <n v="2.7383738450436659"/>
    <n v="15789.852710000006"/>
    <n v="6.9209076264279856"/>
    <m/>
    <m/>
    <n v="14.712972495773686"/>
    <n v="14.254429352134299"/>
    <n v="8.5231598266996542E-2"/>
    <n v="8.8249157223582744E-2"/>
    <n v="9.3737078919043745E-2"/>
    <n v="9.7077468423506924E-2"/>
    <m/>
    <m/>
    <m/>
    <n v="0"/>
    <m/>
    <n v="0"/>
    <m/>
    <n v="0"/>
    <m/>
    <n v="-179.6891777289602"/>
    <n v="9.0202978023744187"/>
    <n v="-12.10275291546958"/>
    <n v="0.25522409163175552"/>
    <n v="-138.00322716450162"/>
    <n v="-31.348438559577609"/>
    <n v="25.965558740995714"/>
    <n v="-46.905915214154447"/>
    <s v="Resto"/>
    <n v="2024"/>
    <n v="1"/>
    <d v="2025-05-07T00:00:00"/>
    <x v="0"/>
    <x v="29"/>
  </r>
  <r>
    <n v="2025"/>
    <n v="3"/>
    <n v="50"/>
    <x v="15"/>
    <s v="Incendio"/>
    <n v="38"/>
    <s v="aea92132c4cbeb263e6ac2bf6c183b5d81737f179f21efdc5863739672f0f470"/>
    <s v="5ee0b1f3d4f170289262539d5c2c0d24e2fb46189fbbd99a0a6b6a68b9dfe06a"/>
    <x v="32"/>
    <n v="0"/>
    <n v="0"/>
    <n v="0"/>
    <n v="-3421.1997100000003"/>
    <n v="35.465730000000001"/>
    <n v="-46.317709999999998"/>
    <n v="-62.30574"/>
    <n v="-77.043429999999972"/>
    <n v="35327673.869999997"/>
    <n v="32941908.920000002"/>
    <n v="139.161"/>
    <n v="134.065"/>
    <n v="0"/>
    <n v="0"/>
    <n v="35.465730000000001"/>
    <n v="28.517790000000002"/>
    <n v="0"/>
    <n v="0"/>
    <n v="0"/>
    <n v="0"/>
    <n v="0"/>
    <n v="0"/>
    <n v="0"/>
    <n v="0"/>
    <s v="Incendio"/>
    <s v="Daños Sin Autos"/>
    <s v="Incendio"/>
    <x v="0"/>
    <x v="2"/>
    <n v="13959565.0382"/>
    <n v="12741554.66168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m/>
    <m/>
    <m/>
    <m/>
    <m/>
    <m/>
    <m/>
    <m/>
    <m/>
    <m/>
    <m/>
    <m/>
    <m/>
    <m/>
    <m/>
    <n v="0"/>
    <m/>
    <n v="0"/>
    <m/>
    <n v="0"/>
    <m/>
    <n v="-176.57056015938613"/>
    <m/>
    <m/>
    <n v="4.1136944572022871E-4"/>
    <n v="24.363528870925833"/>
    <m/>
    <m/>
    <m/>
    <s v="Resto"/>
    <n v="2024"/>
    <n v="1"/>
    <d v="2025-05-07T00:00:00"/>
    <x v="0"/>
    <x v="32"/>
  </r>
  <r>
    <n v="2025"/>
    <n v="3"/>
    <n v="107"/>
    <x v="51"/>
    <s v="Incendio"/>
    <n v="70"/>
    <s v="ff5a1ae012afa5d4c889c50ad427aaf545d31a4fac04ffc1c4d03d403ba4250a"/>
    <s v="5ee0b1f3d4f170289262539d5c2c0d24e2fb46189fbbd99a0a6b6a68b9dfe06a"/>
    <x v="2"/>
    <n v="5990.8764199999996"/>
    <n v="8903.4153200000001"/>
    <n v="22290.31839"/>
    <n v="22914.917130000002"/>
    <n v="1423.4917799999998"/>
    <n v="870.48478000000011"/>
    <n v="7336.8542199999993"/>
    <n v="8636.1837500000001"/>
    <n v="35327673.869999997"/>
    <n v="32941908.920000002"/>
    <n v="139.161"/>
    <n v="134.065"/>
    <n v="0"/>
    <n v="0"/>
    <n v="544.65979000000004"/>
    <n v="442.93884000000003"/>
    <n v="1296.8744099999999"/>
    <n v="1895.88888"/>
    <n v="0"/>
    <n v="0"/>
    <n v="0"/>
    <n v="0"/>
    <n v="0"/>
    <n v="0"/>
    <s v="Incendio"/>
    <s v="Daños Sin Autos"/>
    <s v="Incendio"/>
    <x v="0"/>
    <x v="2"/>
    <n v="346104.38500999997"/>
    <n v="551156.13301999995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5.0918727964864401E-2"/>
    <n v="0.10686471809789164"/>
    <n v="-2912.5389000000005"/>
    <n v="-32.712602920561054"/>
    <m/>
    <m/>
    <n v="1.7309449632736971"/>
    <n v="1.615407102741415"/>
    <n v="2.0932125533773245E-3"/>
    <n v="2.1673211283297225E-3"/>
    <n v="3.6580785096724799E-3"/>
    <n v="3.7884368182641687E-3"/>
    <m/>
    <m/>
    <m/>
    <n v="0"/>
    <m/>
    <n v="0"/>
    <m/>
    <n v="0"/>
    <m/>
    <n v="63.528623671053694"/>
    <n v="23.760993888102934"/>
    <n v="9.7769760110438177"/>
    <n v="1.6511179229241911E-2"/>
    <n v="22.965010248367477"/>
    <n v="-31.595441922735478"/>
    <n v="41.997882431807724"/>
    <n v="23.363122420972267"/>
    <s v="Resto"/>
    <n v="2024"/>
    <n v="1"/>
    <d v="2025-05-07T00:00:00"/>
    <x v="0"/>
    <x v="2"/>
  </r>
  <r>
    <n v="2025"/>
    <n v="3"/>
    <n v="3"/>
    <x v="7"/>
    <s v="Incendio"/>
    <n v="3"/>
    <s v="4e07408562bedb8b60ce05c1decfe3ad16b72230967de01f640b7e4729b49fce"/>
    <s v="5ee0b1f3d4f170289262539d5c2c0d24e2fb46189fbbd99a0a6b6a68b9dfe06a"/>
    <x v="28"/>
    <n v="283398.86285999999"/>
    <n v="239918.51387999998"/>
    <n v="919312.0605299999"/>
    <n v="817089.11871000007"/>
    <n v="-35483.240599999997"/>
    <n v="121939.71537000002"/>
    <n v="154598.46447000001"/>
    <n v="309238.64352000004"/>
    <n v="35327673.869999997"/>
    <n v="32941908.920000002"/>
    <n v="139.161"/>
    <n v="134.065"/>
    <n v="0"/>
    <n v="0"/>
    <n v="-10737.343510000001"/>
    <n v="110349.60576999999"/>
    <n v="74817.874540000004"/>
    <n v="70592.833780000001"/>
    <n v="0"/>
    <n v="0"/>
    <n v="0"/>
    <n v="0"/>
    <n v="0"/>
    <n v="0"/>
    <s v="Incendio"/>
    <s v="Daños Sin Autos"/>
    <s v="Incendio"/>
    <x v="0"/>
    <x v="2"/>
    <n v="7215896.8496199995"/>
    <n v="5461228.9250799995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2.4087142834971473"/>
    <n v="2.8796617287590824"/>
    <n v="43480.34898000001"/>
    <n v="18.122965283849489"/>
    <m/>
    <m/>
    <n v="3.9274239746778563"/>
    <n v="4.3931231810885043"/>
    <n v="9.9019578399417357E-2"/>
    <n v="0.10252529015130236"/>
    <n v="9.857349434497531E-2"/>
    <n v="0.10208623305760997"/>
    <m/>
    <m/>
    <m/>
    <n v="0"/>
    <m/>
    <n v="0"/>
    <m/>
    <n v="0"/>
    <m/>
    <n v="-129.09900231629513"/>
    <n v="-12.520600909231186"/>
    <n v="50.825471281049452"/>
    <n v="-0.41157255237604062"/>
    <n v="-109.73029621182306"/>
    <n v="5.9850845103728068"/>
    <n v="-14.351307860609536"/>
    <n v="156.3184247765156"/>
    <s v="Medianas"/>
    <n v="2024"/>
    <n v="1"/>
    <d v="2025-05-07T00:00:00"/>
    <x v="0"/>
    <x v="28"/>
  </r>
  <r>
    <n v="2025"/>
    <n v="3"/>
    <n v="39"/>
    <x v="20"/>
    <s v="Incendio"/>
    <n v="27"/>
    <s v="670671cd97404156226e507973f2ab8330d3022ca96e0c93bdbdb320c41adcaf"/>
    <s v="5ee0b1f3d4f170289262539d5c2c0d24e2fb46189fbbd99a0a6b6a68b9dfe06a"/>
    <x v="4"/>
    <n v="461288.65880999999"/>
    <n v="246933.30152000001"/>
    <n v="1177723.3650700001"/>
    <n v="968959.69090000005"/>
    <n v="234863.08612000002"/>
    <n v="10310.834590000004"/>
    <n v="554052.2527300003"/>
    <n v="312155.32167000015"/>
    <n v="35327673.869999997"/>
    <n v="32941908.920000002"/>
    <n v="139.161"/>
    <n v="134.065"/>
    <n v="0"/>
    <n v="0"/>
    <n v="9412.8536899999999"/>
    <n v="-34244.561409999995"/>
    <n v="-39311.826569999997"/>
    <n v="69300.871140000003"/>
    <n v="0"/>
    <n v="0"/>
    <n v="0"/>
    <n v="0"/>
    <n v="0"/>
    <n v="0"/>
    <s v="Incendio"/>
    <s v="Daños Sin Autos"/>
    <s v="Incendio"/>
    <x v="0"/>
    <x v="2"/>
    <n v="9815016.0217700005"/>
    <n v="7956382.9574300004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3.9206670417720857"/>
    <n v="2.9638578800922968"/>
    <n v="214355.35728999999"/>
    <n v="86.806986328103079"/>
    <m/>
    <m/>
    <n v="4.6998258361152736"/>
    <n v="3.1035874321434394"/>
    <n v="0.16117428296938255"/>
    <n v="0.16688053406679915"/>
    <n v="0.10145560676964878"/>
    <n v="0.10507105167075319"/>
    <m/>
    <m/>
    <m/>
    <n v="0"/>
    <m/>
    <n v="0"/>
    <m/>
    <n v="0"/>
    <m/>
    <n v="2177.8280853014821"/>
    <n v="50.914558950112344"/>
    <n v="4.175554502584939"/>
    <n v="2.7241931170548792"/>
    <n v="-127.48714920685562"/>
    <n v="-156.72630938589958"/>
    <n v="-23.944076150313563"/>
    <n v="-49.41433036363992"/>
    <s v="Medianas"/>
    <n v="2024"/>
    <n v="1"/>
    <d v="2025-05-07T00:00:00"/>
    <x v="0"/>
    <x v="4"/>
  </r>
  <r>
    <n v="2025"/>
    <n v="3"/>
    <n v="18"/>
    <x v="77"/>
    <s v="Incendio"/>
    <n v="5"/>
    <s v="ef2d127de37b942baad06145e54b0c619a1f22327b2ebbcfbec78f5564afe39d"/>
    <s v="5ee0b1f3d4f170289262539d5c2c0d24e2fb46189fbbd99a0a6b6a68b9dfe06a"/>
    <x v="6"/>
    <n v="36559.806880000004"/>
    <n v="35248.266309999999"/>
    <n v="356572.65432000003"/>
    <n v="308225.14813999995"/>
    <n v="-6113.7865000000002"/>
    <n v="7326.3250800000005"/>
    <n v="53094.051949999994"/>
    <n v="74048.681359999988"/>
    <n v="35327673.869999997"/>
    <n v="32941908.920000002"/>
    <n v="139.161"/>
    <n v="134.065"/>
    <n v="0"/>
    <n v="0"/>
    <n v="5665.3182200000001"/>
    <n v="6774.2960000000003"/>
    <n v="38045.736689999998"/>
    <n v="37766.742469999997"/>
    <n v="0"/>
    <n v="0"/>
    <n v="0"/>
    <n v="0"/>
    <n v="0"/>
    <n v="0"/>
    <s v="Incendio"/>
    <s v="Daños Sin Autos"/>
    <s v="Incendio"/>
    <x v="0"/>
    <x v="2"/>
    <n v="5268679.1510399999"/>
    <n v="4323802.96117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31073564708428725"/>
    <n v="0.42307315870080753"/>
    <n v="1311.5405700000047"/>
    <n v="3.7208654702768129"/>
    <m/>
    <m/>
    <n v="0.69390839396214432"/>
    <n v="0.81521444493534434"/>
    <n v="1.2773998551328269E-2"/>
    <n v="1.3226252111319361E-2"/>
    <n v="1.4482186987523736E-2"/>
    <n v="1.499827033439843E-2"/>
    <m/>
    <m/>
    <m/>
    <n v="0"/>
    <m/>
    <n v="0"/>
    <m/>
    <n v="0"/>
    <m/>
    <n v="-183.44956623191501"/>
    <n v="-16.72269911071259"/>
    <n v="20.784923194709034"/>
    <n v="-7.0914230829502656E-2"/>
    <n v="-16.370376788968187"/>
    <n v="0.73872990296057761"/>
    <n v="14.890809622538026"/>
    <n v="17.937199654911094"/>
    <s v="Resto"/>
    <n v="2024"/>
    <n v="1"/>
    <d v="2025-05-07T00:00:00"/>
    <x v="0"/>
    <x v="6"/>
  </r>
  <r>
    <n v="2025"/>
    <n v="3"/>
    <n v="27"/>
    <x v="32"/>
    <s v="Incendio"/>
    <n v="21"/>
    <s v="6f4b6612125fb3a0daecd2799dfd6c9c299424fd920f9b308110a2c1fbd8f443"/>
    <s v="5ee0b1f3d4f170289262539d5c2c0d24e2fb46189fbbd99a0a6b6a68b9dfe06a"/>
    <x v="9"/>
    <n v="109244.30613"/>
    <n v="78012.89503"/>
    <n v="461985.91818999994"/>
    <n v="337878.78495"/>
    <n v="462327.56271000003"/>
    <n v="38307.265289999981"/>
    <n v="627558.02846000006"/>
    <n v="143177.86058000001"/>
    <n v="35327673.869999997"/>
    <n v="32941908.920000002"/>
    <n v="139.161"/>
    <n v="134.065"/>
    <n v="0"/>
    <n v="0"/>
    <n v="141725.06424000001"/>
    <n v="16569.889800000001"/>
    <n v="42372.067210000001"/>
    <n v="42440.5504"/>
    <n v="0"/>
    <n v="0"/>
    <n v="0"/>
    <n v="0"/>
    <n v="0"/>
    <n v="0"/>
    <s v="Incendio"/>
    <s v="Daños Sin Autos"/>
    <s v="Incendio"/>
    <x v="0"/>
    <x v="2"/>
    <n v="3901951.9240700002"/>
    <n v="3037839.4733099998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92850873821627578"/>
    <n v="0.936362703046561"/>
    <n v="31231.411099999998"/>
    <n v="40.033652241709405"/>
    <m/>
    <m/>
    <n v="2.7997348059596487"/>
    <n v="2.5680387563401408"/>
    <n v="3.8169966620061141E-2"/>
    <n v="3.9521344829421344E-2"/>
    <n v="3.2052564609170449E-2"/>
    <n v="3.3194781239412045E-2"/>
    <m/>
    <m/>
    <m/>
    <n v="0"/>
    <m/>
    <n v="0"/>
    <m/>
    <n v="0"/>
    <m/>
    <n v="1106.8926330554052"/>
    <n v="423.20518028631466"/>
    <n v="49.103760699136792"/>
    <n v="5.3625692524359998"/>
    <n v="755.3168786916134"/>
    <n v="-0.16136263397752426"/>
    <n v="334.47757820640913"/>
    <n v="39.042589325137499"/>
    <s v="Resto"/>
    <n v="2024"/>
    <n v="1"/>
    <d v="2025-05-07T00:00:00"/>
    <x v="0"/>
    <x v="9"/>
  </r>
  <r>
    <n v="2025"/>
    <n v="3"/>
    <n v="15.1"/>
    <x v="69"/>
    <s v="Incendio"/>
    <n v="15.1"/>
    <m/>
    <m/>
    <x v="76"/>
    <n v="4220379.8719199998"/>
    <n v="3970768.6754000001"/>
    <n v="14394310.081520002"/>
    <n v="13633744.748619998"/>
    <n v="5537152.4031099994"/>
    <n v="688186.73535999993"/>
    <n v="13691380.24996"/>
    <n v="3054850.7300699991"/>
    <n v="0"/>
    <n v="0"/>
    <n v="0"/>
    <n v="0"/>
    <n v="0"/>
    <n v="0"/>
    <n v="229902.00544000001"/>
    <n v="162726.81359999999"/>
    <n v="802254.31021999998"/>
    <n v="719931.0078299999"/>
    <n v="0"/>
    <n v="0"/>
    <n v="0"/>
    <n v="0"/>
    <n v="0"/>
    <n v="0"/>
    <s v="Incendio"/>
    <s v="Daños Sin Autos"/>
    <s v="Incendio"/>
    <x v="0"/>
    <x v="2"/>
    <n v="100615086.19707999"/>
    <n v="89392302.852469996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35.870607160126291"/>
    <n v="47.659809171808867"/>
    <n v="249611.19651999976"/>
    <n v="6.2862185366377332"/>
    <m/>
    <m/>
    <n v="4.1945795918251489"/>
    <n v="4.4419581425855208"/>
    <n v="1.4746009612937281"/>
    <n v="1.5268080702605622"/>
    <n v="1.6314395135238282"/>
    <n v="1.6895770562228927"/>
    <m/>
    <m/>
    <m/>
    <n v="0"/>
    <m/>
    <n v="0"/>
    <m/>
    <n v="0"/>
    <m/>
    <n v="704.60028050576113"/>
    <n v="131.20033198791069"/>
    <n v="17.331322764368153"/>
    <n v="64.225812211839227"/>
    <n v="41.280960619756172"/>
    <n v="11.434887717662988"/>
    <n v="28.65699847433099"/>
    <n v="22.603112219112155"/>
    <s v="Resto"/>
    <n v="2024"/>
    <n v="1"/>
    <d v="2025-05-07T00:00:00"/>
    <x v="0"/>
    <x v="76"/>
  </r>
  <r>
    <n v="2025"/>
    <n v="3"/>
    <n v="93"/>
    <x v="65"/>
    <s v="Incendio"/>
    <n v="220"/>
    <s v="36790ecd55c2030dc553685bef719df653f413a20cdad1bfd1dc934c76686ddd"/>
    <s v="5ee0b1f3d4f170289262539d5c2c0d24e2fb46189fbbd99a0a6b6a68b9dfe06a"/>
    <x v="20"/>
    <n v="47915.678690000001"/>
    <n v="27757.989610000001"/>
    <n v="183277.10214"/>
    <n v="127151.68974000002"/>
    <n v="1242.16382"/>
    <n v="3818.3571099999999"/>
    <n v="10624.854439999999"/>
    <n v="19518.197520000002"/>
    <n v="35327673.869999997"/>
    <n v="32941908.920000002"/>
    <n v="139.161"/>
    <n v="134.065"/>
    <n v="0"/>
    <n v="0"/>
    <n v="118.74566"/>
    <n v="219.60401000000002"/>
    <n v="7061.7697800000005"/>
    <n v="1920.5154600000001"/>
    <n v="0"/>
    <n v="0"/>
    <n v="0"/>
    <n v="0"/>
    <n v="0"/>
    <n v="0"/>
    <s v="Incendio"/>
    <s v="Daños Sin Autos"/>
    <s v="Incendio"/>
    <x v="0"/>
    <x v="2"/>
    <n v="240270.31215000001"/>
    <n v="300191.93695999996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4072535030639074"/>
    <n v="0.33316987111378005"/>
    <n v="20157.68908"/>
    <n v="72.619412872530447"/>
    <m/>
    <m/>
    <n v="19.942404977643012"/>
    <n v="9.2467472281571315"/>
    <n v="1.6741740791492134E-2"/>
    <n v="1.7334469203271471E-2"/>
    <n v="1.1404713990591757E-2"/>
    <n v="1.1811129331830188E-2"/>
    <m/>
    <m/>
    <m/>
    <n v="0"/>
    <m/>
    <n v="0"/>
    <m/>
    <n v="0"/>
    <m/>
    <n v="-67.468631554998794"/>
    <n v="2.5923953368925972"/>
    <n v="13.755884931322301"/>
    <n v="1.4407943728413935E-2"/>
    <n v="-45.927371726955272"/>
    <n v="267.70179293427822"/>
    <n v="1.6815283377873018"/>
    <n v="11.434639010924704"/>
    <s v="Resto"/>
    <n v="2024"/>
    <n v="1"/>
    <d v="2025-05-07T00:00:00"/>
    <x v="0"/>
    <x v="20"/>
  </r>
  <r>
    <n v="2025"/>
    <n v="3"/>
    <n v="37"/>
    <x v="76"/>
    <s v="Incendio"/>
    <n v="25"/>
    <s v="b7a56873cd771f2c446d369b649430b65a756ba278ff97ec81bb6f55b2e73569"/>
    <s v="5ee0b1f3d4f170289262539d5c2c0d24e2fb46189fbbd99a0a6b6a68b9dfe06a"/>
    <x v="25"/>
    <n v="1023574.7824299999"/>
    <n v="878563.38139999995"/>
    <n v="2534775.5293300003"/>
    <n v="2101130.0275299996"/>
    <n v="227628.91449"/>
    <n v="35737.580940000014"/>
    <n v="500323.03450999991"/>
    <n v="440999.91914999991"/>
    <n v="35327673.869999997"/>
    <n v="32941908.920000002"/>
    <n v="139.161"/>
    <n v="134.065"/>
    <n v="0"/>
    <n v="0"/>
    <n v="57596.680890000003"/>
    <n v="42805.29335"/>
    <n v="49554.067350000005"/>
    <n v="44024.6564"/>
    <n v="0"/>
    <n v="0"/>
    <n v="0"/>
    <n v="0"/>
    <n v="0"/>
    <n v="0"/>
    <s v="Incendio"/>
    <s v="Daños Sin Autos"/>
    <s v="Incendio"/>
    <x v="0"/>
    <x v="2"/>
    <n v="3594603.0314199999"/>
    <n v="3691577.5016000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8.6997497935783556"/>
    <n v="10.545102605012641"/>
    <n v="145011.40102999995"/>
    <n v="16.505513899170566"/>
    <m/>
    <m/>
    <n v="28.475321850091756"/>
    <n v="23.799131428751362"/>
    <n v="0.35763708574428238"/>
    <n v="0.3702989507478503"/>
    <n v="0.36096865184589932"/>
    <n v="0.37383203429787043"/>
    <m/>
    <m/>
    <m/>
    <n v="0"/>
    <m/>
    <n v="0"/>
    <m/>
    <n v="0"/>
    <m/>
    <n v="536.94550247306108"/>
    <n v="22.238620802048437"/>
    <n v="4.0677293974000834"/>
    <n v="2.6402834619123485"/>
    <n v="34.555043038853526"/>
    <n v="12.559804896058214"/>
    <n v="116.22997660957894"/>
    <n v="97.230272420706498"/>
    <s v="Grandes"/>
    <n v="2024"/>
    <n v="1"/>
    <d v="2025-05-07T00:00:00"/>
    <x v="0"/>
    <x v="25"/>
  </r>
  <r>
    <n v="2025"/>
    <n v="3"/>
    <n v="76"/>
    <x v="31"/>
    <s v="Incendio"/>
    <n v="48"/>
    <s v="98010bd9270f9b100b6214a21754fd33bdc8d41b2bc9f9dd16ff54d3c34ffd71"/>
    <s v="5ee0b1f3d4f170289262539d5c2c0d24e2fb46189fbbd99a0a6b6a68b9dfe06a"/>
    <x v="7"/>
    <n v="115971.05198999999"/>
    <n v="99701.177620000002"/>
    <n v="376658.21208999999"/>
    <n v="222225.35261"/>
    <n v="371360.21673000004"/>
    <n v="27306.267499999998"/>
    <n v="689093.24925999995"/>
    <n v="63601.649449999997"/>
    <n v="35327673.869999997"/>
    <n v="32941908.920000002"/>
    <n v="139.161"/>
    <n v="134.065"/>
    <n v="0"/>
    <n v="0"/>
    <n v="-0.80882000000000009"/>
    <n v="0.35137000000000002"/>
    <n v="-1015.60721"/>
    <n v="-900.05835999999999"/>
    <n v="0"/>
    <n v="0"/>
    <n v="0"/>
    <n v="0"/>
    <n v="0"/>
    <n v="0"/>
    <s v="Incendio"/>
    <s v="Daños Sin Autos"/>
    <s v="Incendio"/>
    <x v="0"/>
    <x v="2"/>
    <n v="1270133.73486"/>
    <n v="1133682.78908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98568189929011363"/>
    <n v="1.1966799096135081"/>
    <n v="16269.87436999999"/>
    <n v="16.318638112792215"/>
    <m/>
    <m/>
    <n v="9.1306174150852595"/>
    <n v="8.7944510210752114"/>
    <n v="4.0520291996582754E-2"/>
    <n v="4.1954881661964198E-2"/>
    <n v="4.0963464258652688E-2"/>
    <n v="4.2423227328443169E-2"/>
    <m/>
    <m/>
    <m/>
    <n v="0"/>
    <m/>
    <n v="0"/>
    <m/>
    <n v="0"/>
    <m/>
    <n v="1259.9816112912542"/>
    <n v="320.21802885949666"/>
    <n v="27.388109300047404"/>
    <n v="4.3074327391192604"/>
    <n v="-330.19039758658965"/>
    <n v="12.837928642760454"/>
    <n v="7.9639056520679888E-2"/>
    <n v="-3.9038579676100117E-2"/>
    <s v="Resto"/>
    <n v="2024"/>
    <n v="1"/>
    <d v="2025-05-07T00:00:00"/>
    <x v="0"/>
    <x v="7"/>
  </r>
  <r>
    <n v="2025"/>
    <n v="3"/>
    <n v="61"/>
    <x v="46"/>
    <s v="Incendi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64971.03469"/>
    <n v="403373.03548000002"/>
    <n v="1073388.4555200001"/>
    <n v="567031.33353999991"/>
    <n v="0"/>
    <n v="0"/>
    <n v="0"/>
    <n v="0"/>
    <n v="0"/>
    <n v="0"/>
    <s v="Incendio"/>
    <s v="Daños Sin Autos"/>
    <s v="Incendio"/>
    <x v="0"/>
    <x v="2"/>
    <n v="0"/>
    <n v="0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m/>
    <m/>
    <m/>
    <m/>
    <m/>
    <m/>
    <m/>
    <m/>
    <m/>
    <m/>
    <m/>
    <m/>
    <m/>
    <m/>
    <m/>
    <n v="0"/>
    <m/>
    <n v="0"/>
    <m/>
    <n v="0"/>
    <m/>
    <m/>
    <m/>
    <m/>
    <m/>
    <n v="40.061676164769899"/>
    <n v="89.299672174867624"/>
    <n v="52.634349827835749"/>
    <n v="71.137697622761976"/>
    <m/>
    <n v="2024"/>
    <n v="1"/>
    <d v="2025-05-07T00:00:00"/>
    <x v="0"/>
    <x v="69"/>
  </r>
  <r>
    <n v="2025"/>
    <n v="3"/>
    <n v="105"/>
    <x v="18"/>
    <s v="Incendio"/>
    <n v="226"/>
    <s v="8f1f64db81c40ea10e1e9080c9ae60a7acb8925968c431ee16784dea9841c66f"/>
    <s v="5ee0b1f3d4f170289262539d5c2c0d24e2fb46189fbbd99a0a6b6a68b9dfe06a"/>
    <x v="15"/>
    <n v="1097.24584"/>
    <n v="0"/>
    <n v="38648.65281"/>
    <n v="45725.317030000006"/>
    <n v="43671.162380000002"/>
    <n v="0"/>
    <n v="61999.513260000007"/>
    <n v="2808.9004699999996"/>
    <n v="35327673.869999997"/>
    <n v="32941908.920000002"/>
    <n v="139.161"/>
    <n v="134.065"/>
    <n v="0"/>
    <n v="0"/>
    <n v="37885.298710000003"/>
    <n v="0"/>
    <n v="5925.5270399999999"/>
    <n v="0"/>
    <n v="0"/>
    <n v="0"/>
    <n v="0"/>
    <n v="0"/>
    <n v="0"/>
    <n v="0"/>
    <s v="Incendio"/>
    <s v="Daños Sin Autos"/>
    <s v="Incendio"/>
    <x v="0"/>
    <x v="2"/>
    <n v="593688.09351000004"/>
    <n v="0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9.3259080175683434E-3"/>
    <m/>
    <m/>
    <m/>
    <m/>
    <m/>
    <n v="0.18481856921079015"/>
    <m/>
    <n v="3.8337775734473381E-4"/>
    <n v="3.9695095096017597E-4"/>
    <m/>
    <m/>
    <m/>
    <m/>
    <m/>
    <n v="0"/>
    <m/>
    <n v="0"/>
    <m/>
    <n v="0"/>
    <m/>
    <m/>
    <n v="3980.0709000637453"/>
    <m/>
    <n v="0.50654482121808031"/>
    <m/>
    <m/>
    <n v="639.3574521600699"/>
    <m/>
    <s v="Resto"/>
    <n v="2024"/>
    <n v="1"/>
    <d v="2025-05-07T00:00:00"/>
    <x v="0"/>
    <x v="15"/>
  </r>
  <r>
    <n v="2025"/>
    <n v="3"/>
    <n v="127"/>
    <x v="66"/>
    <s v="Incendio"/>
    <n v="263"/>
    <s v="4be84111a613654b362415e563cb7607df7b203b5d303802a8a546061bbc7847"/>
    <s v="5ee0b1f3d4f170289262539d5c2c0d24e2fb46189fbbd99a0a6b6a68b9dfe06a"/>
    <x v="17"/>
    <n v="132146.49526999998"/>
    <n v="91254.540540000002"/>
    <n v="582901.32430000009"/>
    <n v="371537.32915000001"/>
    <n v="90535.885509999978"/>
    <n v="48019.57056"/>
    <n v="187295.95352000001"/>
    <n v="90035.750750000007"/>
    <n v="35327673.869999997"/>
    <n v="32941908.920000002"/>
    <n v="139.161"/>
    <n v="134.065"/>
    <n v="0"/>
    <n v="0"/>
    <n v="-883.00535000000002"/>
    <n v="488.56088"/>
    <n v="4385.17533"/>
    <n v="1914.57142"/>
    <n v="0"/>
    <n v="0"/>
    <n v="0"/>
    <n v="0"/>
    <n v="0"/>
    <n v="0"/>
    <s v="Incendio"/>
    <s v="Daños Sin Autos"/>
    <s v="Incendio"/>
    <x v="0"/>
    <x v="2"/>
    <n v="408775.34256000002"/>
    <n v="212525.78091999999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1.1231631187884477"/>
    <n v="1.0952977480511068"/>
    <n v="40891.954729999983"/>
    <n v="44.81087131448065"/>
    <m/>
    <m/>
    <n v="32.327413498675874"/>
    <n v="42.938103859667962"/>
    <n v="4.6171992775638195E-2"/>
    <n v="4.7806676545231547E-2"/>
    <n v="3.7493058748989158E-2"/>
    <n v="3.8829151375083359E-2"/>
    <m/>
    <m/>
    <m/>
    <n v="0"/>
    <m/>
    <n v="0"/>
    <m/>
    <n v="0"/>
    <m/>
    <n v="88.539556797735713"/>
    <n v="68.511756838513378"/>
    <n v="52.621568500420388"/>
    <n v="1.0501319735992682"/>
    <n v="-280.73599138760352"/>
    <n v="129.04213884066021"/>
    <n v="-20.136146985028304"/>
    <n v="25.518028468219793"/>
    <s v="Resto"/>
    <n v="2024"/>
    <n v="1"/>
    <d v="2025-05-07T00:00:00"/>
    <x v="0"/>
    <x v="17"/>
  </r>
  <r>
    <n v="2025"/>
    <n v="3"/>
    <n v="23"/>
    <x v="9"/>
    <s v="Incendio"/>
    <n v="17"/>
    <s v="4523540f1504cd17100c4835e85b7eefd49911580f8efff0599a8f283be6b9e3"/>
    <s v="5ee0b1f3d4f170289262539d5c2c0d24e2fb46189fbbd99a0a6b6a68b9dfe06a"/>
    <x v="14"/>
    <n v="251420.58947000001"/>
    <n v="275821.75047000003"/>
    <n v="1045138.3070099999"/>
    <n v="937008.39728000015"/>
    <n v="87233.794020000001"/>
    <n v="66439.066669999986"/>
    <n v="687964.06729000004"/>
    <n v="408438.48775999993"/>
    <n v="35327673.869999997"/>
    <n v="32941908.920000002"/>
    <n v="139.161"/>
    <n v="134.065"/>
    <n v="0"/>
    <n v="0"/>
    <n v="56014.240090000007"/>
    <n v="9466.5342400000009"/>
    <n v="77609.681389999998"/>
    <n v="39627.620649999997"/>
    <n v="0"/>
    <n v="0"/>
    <n v="0"/>
    <n v="0"/>
    <n v="0"/>
    <n v="0"/>
    <s v="Incendio"/>
    <s v="Daños Sin Autos"/>
    <s v="Incendio"/>
    <x v="0"/>
    <x v="2"/>
    <n v="7196469.1106400006"/>
    <n v="7252607.47162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2.1369188249736557"/>
    <n v="3.3105962768053332"/>
    <n v="-24401.161000000022"/>
    <n v="-8.84671384994855"/>
    <m/>
    <m/>
    <n v="3.4936659298415376"/>
    <n v="3.8030701585507192"/>
    <n v="8.7846367903568062E-2"/>
    <n v="9.0956500761109754E-2"/>
    <n v="0.1133247839880115"/>
    <n v="0.11736319571786756"/>
    <m/>
    <m/>
    <m/>
    <n v="0"/>
    <m/>
    <n v="0"/>
    <m/>
    <n v="0"/>
    <m/>
    <n v="31.298945623794715"/>
    <n v="34.696360470672154"/>
    <n v="24.087682192135997"/>
    <n v="1.0118307869055565"/>
    <n v="491.70799650538208"/>
    <n v="95.84744205428342"/>
    <n v="72.17429460703525"/>
    <n v="23.88872731878239"/>
    <s v="Medianas"/>
    <n v="2024"/>
    <n v="1"/>
    <d v="2025-05-07T00:00:00"/>
    <x v="0"/>
    <x v="14"/>
  </r>
  <r>
    <n v="2025"/>
    <n v="3"/>
    <n v="80"/>
    <x v="73"/>
    <s v="Incendio"/>
    <n v="52"/>
    <s v="41cfc0d1f2d127b04555b7246d84019b4d27710a3f3aff6e7764375b1e06e05d"/>
    <s v="5ee0b1f3d4f170289262539d5c2c0d24e2fb46189fbbd99a0a6b6a68b9dfe06a"/>
    <x v="26"/>
    <n v="84904.146900000007"/>
    <n v="39079.131950000003"/>
    <n v="169999.54232000001"/>
    <n v="109612.96287000002"/>
    <n v="76569.171839999981"/>
    <n v="14759.019939999995"/>
    <n v="345872.62200999999"/>
    <n v="41364.719829999995"/>
    <n v="35327673.869999997"/>
    <n v="32941908.920000002"/>
    <n v="139.161"/>
    <n v="134.065"/>
    <n v="0"/>
    <n v="0"/>
    <n v="-5105.8401100000001"/>
    <n v="9839.2896600000004"/>
    <n v="-1354.4278899999999"/>
    <n v="3798.6572099999998"/>
    <n v="0"/>
    <n v="0"/>
    <n v="0"/>
    <n v="0"/>
    <n v="0"/>
    <n v="0"/>
    <s v="Incendio"/>
    <s v="Daños Sin Autos"/>
    <s v="Incendio"/>
    <x v="0"/>
    <x v="2"/>
    <n v="377875.53304000001"/>
    <n v="280605.04624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72163250516357436"/>
    <n v="0.46905375850163761"/>
    <n v="45825.014950000004"/>
    <n v="117.26211065443076"/>
    <m/>
    <m/>
    <n v="22.468813002246556"/>
    <n v="13.926738835828287"/>
    <n v="2.9665513635294197E-2"/>
    <n v="3.0715798250296831E-2"/>
    <n v="1.6056145605364187E-2"/>
    <n v="1.662831812109419E-2"/>
    <m/>
    <m/>
    <m/>
    <n v="0"/>
    <m/>
    <n v="0"/>
    <m/>
    <n v="0"/>
    <m/>
    <n v="418.79577472811525"/>
    <n v="90.183076605413689"/>
    <n v="37.767010687144989"/>
    <n v="0.88813109948893587"/>
    <n v="-151.89236506327225"/>
    <n v="-135.65543862274427"/>
    <n v="376.97393472900211"/>
    <n v="259.0202041420842"/>
    <s v="Resto"/>
    <n v="2024"/>
    <n v="1"/>
    <d v="2025-05-07T00:00:00"/>
    <x v="0"/>
    <x v="26"/>
  </r>
  <r>
    <n v="2025"/>
    <n v="3"/>
    <n v="5.0999999999999996"/>
    <x v="68"/>
    <s v="Incendio"/>
    <n v="5.0999999999999996"/>
    <m/>
    <m/>
    <x v="75"/>
    <n v="6410414.3715900006"/>
    <n v="3443911.9634499997"/>
    <n v="13895559.957250001"/>
    <n v="10452083.91003"/>
    <n v="1877542.2290499993"/>
    <n v="1409493.6575500001"/>
    <n v="7837711.8372300006"/>
    <n v="5701289.2024400001"/>
    <n v="0"/>
    <n v="0"/>
    <n v="0"/>
    <n v="0"/>
    <n v="294.74172999999996"/>
    <n v="-7.7877299999999998"/>
    <n v="457272.30335000006"/>
    <n v="357452.34287000005"/>
    <n v="1571458.0173600002"/>
    <n v="1243899.0636"/>
    <n v="0"/>
    <n v="0"/>
    <n v="0"/>
    <n v="0"/>
    <n v="0"/>
    <n v="0"/>
    <s v="Incendio"/>
    <s v="Daños Sin Autos"/>
    <s v="Incendio"/>
    <x v="0"/>
    <x v="2"/>
    <n v="60668642.807340011"/>
    <n v="46731504.675000004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54.48453993131249"/>
    <n v="41.336124161401102"/>
    <n v="2966502.4081400009"/>
    <n v="86.137579578783857"/>
    <m/>
    <m/>
    <n v="10.566272912923042"/>
    <n v="7.3695721706397199"/>
    <n v="2.2397991369287173"/>
    <n v="2.3190974967391349"/>
    <n v="1.4149739049464447"/>
    <n v="1.4653975370424956"/>
    <m/>
    <m/>
    <m/>
    <n v="0"/>
    <m/>
    <n v="0"/>
    <m/>
    <n v="0"/>
    <m/>
    <n v="33.206859001662139"/>
    <n v="29.288937036129614"/>
    <n v="40.927110579737786"/>
    <n v="21.777741670074771"/>
    <n v="27.925389907516429"/>
    <n v="26.333242249737165"/>
    <n v="29.098601317915136"/>
    <n v="28.736442797495815"/>
    <m/>
    <n v="2024"/>
    <n v="1"/>
    <d v="2025-05-07T00:00:00"/>
    <x v="0"/>
    <x v="75"/>
  </r>
  <r>
    <n v="2025"/>
    <n v="3"/>
    <n v="9"/>
    <x v="29"/>
    <s v="Incendio"/>
    <n v="9"/>
    <s v="19581e27de7ced00ff1ce50b2047e7a567c76b1cbaebabe5ef03f7c3017bb5b7"/>
    <s v="5ee0b1f3d4f170289262539d5c2c0d24e2fb46189fbbd99a0a6b6a68b9dfe06a"/>
    <x v="34"/>
    <n v="35329.589390000001"/>
    <n v="37070.729749999999"/>
    <n v="162370.49467000001"/>
    <n v="148265.47911000001"/>
    <n v="3478.8641400000001"/>
    <n v="-630.28746999999964"/>
    <n v="45378.772440000008"/>
    <n v="14033.794940000002"/>
    <n v="35327673.869999997"/>
    <n v="32941908.920000002"/>
    <n v="139.161"/>
    <n v="134.065"/>
    <n v="0"/>
    <n v="0"/>
    <n v="-420.69405"/>
    <n v="-1588.5815400000001"/>
    <n v="17964.85212"/>
    <n v="24188.34186"/>
    <n v="0"/>
    <n v="0"/>
    <n v="0"/>
    <n v="0"/>
    <n v="0"/>
    <n v="0"/>
    <s v="Incendio"/>
    <s v="Daños Sin Autos"/>
    <s v="Incendio"/>
    <x v="0"/>
    <x v="2"/>
    <n v="975839.53787999996"/>
    <n v="808178.50085000007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30027956264532157"/>
    <n v="0.44494757820832226"/>
    <n v="-1741.1403599999976"/>
    <n v="-4.6968062720696757"/>
    <m/>
    <m/>
    <n v="3.6204302058464575"/>
    <n v="4.5869482683603851"/>
    <n v="1.2344160492099474E-2"/>
    <n v="1.2781195967344058E-2"/>
    <n v="1.5230968674653634E-2"/>
    <n v="1.5773735405709553E-2"/>
    <m/>
    <m/>
    <m/>
    <n v="0"/>
    <m/>
    <n v="0"/>
    <m/>
    <n v="0"/>
    <m/>
    <n v="-651.94880202838272"/>
    <n v="9.8468852881281688"/>
    <n v="-1.7002294647301883"/>
    <n v="4.035158484000697E-2"/>
    <n v="-73.517629444441354"/>
    <n v="-25.729294616476871"/>
    <n v="-2.3417618313242206"/>
    <n v="-6.5675503893345422"/>
    <s v="Resto"/>
    <n v="2024"/>
    <n v="1"/>
    <d v="2025-05-07T00:00:00"/>
    <x v="0"/>
    <x v="34"/>
  </r>
  <r>
    <n v="2025"/>
    <n v="3"/>
    <n v="81"/>
    <x v="24"/>
    <s v="Incendio"/>
    <n v="53"/>
    <s v="2858dcd1057d3eae7f7d5f782167e24b61153c01551450a628cee722509f6529"/>
    <s v="5ee0b1f3d4f170289262539d5c2c0d24e2fb46189fbbd99a0a6b6a68b9dfe06a"/>
    <x v="33"/>
    <n v="56766.73461"/>
    <n v="40827.6322"/>
    <n v="216513.83065999998"/>
    <n v="210338.97279999999"/>
    <n v="24058.999300000003"/>
    <n v="19485.566859999999"/>
    <n v="81333.805640000006"/>
    <n v="223167.48903"/>
    <n v="35327673.869999997"/>
    <n v="32941908.920000002"/>
    <n v="139.161"/>
    <n v="134.065"/>
    <n v="0"/>
    <n v="0"/>
    <n v="12126.48941"/>
    <n v="10231.86736"/>
    <n v="26605.305510000002"/>
    <n v="23411.651489999997"/>
    <n v="0"/>
    <n v="0"/>
    <n v="0"/>
    <n v="0"/>
    <n v="0"/>
    <n v="0"/>
    <s v="Incendio"/>
    <s v="Daños Sin Autos"/>
    <s v="Incendio"/>
    <x v="0"/>
    <x v="2"/>
    <n v="477689.46314999997"/>
    <n v="425847.00738999998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0.48248198000055609"/>
    <n v="0.49004042256195723"/>
    <n v="15939.10241"/>
    <n v="39.039987261372453"/>
    <m/>
    <m/>
    <n v="11.883606189608289"/>
    <n v="9.5873944143064431"/>
    <n v="1.9834300220783231E-2"/>
    <n v="2.0536518312380601E-2"/>
    <n v="1.6774538599377858E-2"/>
    <n v="1.7372311575938899E-2"/>
    <m/>
    <m/>
    <m/>
    <n v="0"/>
    <m/>
    <n v="0"/>
    <m/>
    <n v="0"/>
    <m/>
    <n v="23.470871916938442"/>
    <n v="42.382214628497906"/>
    <n v="47.72641911866738"/>
    <n v="0.27906199045175079"/>
    <n v="18.516874616717072"/>
    <n v="13.641301731166354"/>
    <n v="45.579215038301577"/>
    <n v="43.70416740728615"/>
    <s v="Resto"/>
    <n v="2024"/>
    <n v="1"/>
    <d v="2025-05-07T00:00:00"/>
    <x v="0"/>
    <x v="33"/>
  </r>
  <r>
    <n v="2025"/>
    <n v="3"/>
    <n v="126"/>
    <x v="17"/>
    <s v="Incendio"/>
    <n v="239"/>
    <s v="79bf08685d3138f9b109c3546780f056bc954fd69377b84a2cf23622e464897b"/>
    <s v="5ee0b1f3d4f170289262539d5c2c0d24e2fb46189fbbd99a0a6b6a68b9dfe06a"/>
    <x v="45"/>
    <n v="7815.5566900000003"/>
    <n v="6704.8102099999996"/>
    <n v="29555.751059999999"/>
    <n v="25455.90091"/>
    <n v="1786.9478399999998"/>
    <n v="268.47927999999996"/>
    <n v="18932.434390000002"/>
    <n v="-19974.089019999999"/>
    <n v="35327673.869999997"/>
    <n v="32941908.920000002"/>
    <n v="139.161"/>
    <n v="134.065"/>
    <n v="0"/>
    <n v="0"/>
    <n v="48.350480000000005"/>
    <n v="34.549860000000002"/>
    <n v="167.89857999999998"/>
    <n v="-140.72961999999998"/>
    <n v="0"/>
    <n v="0"/>
    <n v="0"/>
    <n v="0"/>
    <n v="0"/>
    <n v="0"/>
    <s v="Incendio"/>
    <s v="Daños Sin Autos"/>
    <s v="Incendio"/>
    <x v="0"/>
    <x v="2"/>
    <n v="240990.39916999999"/>
    <n v="211802.86790000001"/>
    <n v="286204877.29896003"/>
    <n v="243390493.02682006"/>
    <n v="276418493.85822004"/>
    <n v="235015541.95325008"/>
    <n v="11765565.754380003"/>
    <n v="8331482.5308800004"/>
    <n v="8621381.6725999992"/>
    <n v="2240054.1652199998"/>
    <m/>
    <m/>
    <n v="6.6427376746336905E-2"/>
    <n v="8.0475595851628279E-2"/>
    <n v="1110.7464800000007"/>
    <n v="16.566411952173677"/>
    <m/>
    <m/>
    <n v="3.2430987777594962"/>
    <n v="3.165589907482079"/>
    <n v="2.7307559409045748E-3"/>
    <n v="2.8274362474490357E-3"/>
    <n v="2.7547543565151385E-3"/>
    <n v="2.852922046889026E-3"/>
    <m/>
    <m/>
    <m/>
    <n v="0"/>
    <m/>
    <n v="0"/>
    <m/>
    <n v="0"/>
    <m/>
    <n v="565.58128433598313"/>
    <n v="22.863986672713903"/>
    <n v="4.0042785938902803"/>
    <n v="2.0726931109884383E-2"/>
    <n v="39.944069237907186"/>
    <n v="-219.30578651459447"/>
    <n v="28.797432354698898"/>
    <n v="-24.55052461592663"/>
    <s v="Resto"/>
    <n v="2024"/>
    <n v="1"/>
    <d v="2025-05-07T00:00:00"/>
    <x v="0"/>
    <x v="45"/>
  </r>
  <r>
    <n v="2025"/>
    <n v="3"/>
    <n v="103"/>
    <x v="61"/>
    <s v="Riesgos Catastroficos"/>
    <n v="205"/>
    <s v="f8809aff4d69bece79dabe35be0c708b890d7eafb841f121330667b77d2e2590"/>
    <s v="5ee0b1f3d4f170289262539d5c2c0d24e2fb46189fbbd99a0a6b6a68b9dfe06a"/>
    <x v="0"/>
    <n v="444108.33818000002"/>
    <n v="479511.13152999996"/>
    <n v="505391.10212000005"/>
    <n v="521884.16535999993"/>
    <n v="9245.0927099999972"/>
    <n v="-4383.0611899999994"/>
    <n v="-449049.31517000007"/>
    <n v="488605.88005000004"/>
    <n v="35327673.869999997"/>
    <n v="32941908.920000002"/>
    <n v="139.161"/>
    <n v="134.065"/>
    <n v="0"/>
    <n v="0"/>
    <n v="-1021.52244"/>
    <n v="-1083.9845"/>
    <n v="386.78323999999998"/>
    <n v="263.11642999999998"/>
    <n v="0"/>
    <n v="0"/>
    <n v="0"/>
    <n v="0"/>
    <n v="0"/>
    <n v="0"/>
    <s v="Riesgos Catastroficos"/>
    <s v="Daños Sin Autos"/>
    <s v="Riesgos Catastroficos"/>
    <x v="15"/>
    <x v="2"/>
    <n v="1404442.7234499999"/>
    <n v="1311840.66753"/>
    <n v="286204877.29896003"/>
    <n v="243390493.02682006"/>
    <n v="276418493.85822004"/>
    <n v="235015541.95325008"/>
    <n v="12882845.518050004"/>
    <n v="7921310.3320099972"/>
    <n v="528711.06807000004"/>
    <n v="1960888.3668200003"/>
    <n v="444108.33818000002"/>
    <n v="479511.13152999996"/>
    <n v="3.447284511467323"/>
    <n v="6.053431963046525"/>
    <n v="-35402.793349999934"/>
    <n v="-7.3831014594048057"/>
    <n v="100"/>
    <n v="100"/>
    <n v="31.621676752260296"/>
    <n v="36.552543567112295"/>
    <n v="0.15517147798851078"/>
    <n v="0.16066520440842538"/>
    <n v="0.19701309018555663"/>
    <n v="0.20403379603949157"/>
    <m/>
    <m/>
    <m/>
    <n v="0"/>
    <m/>
    <n v="0"/>
    <m/>
    <n v="0"/>
    <m/>
    <n v="-310.92775823191278"/>
    <n v="2.0817201379031305"/>
    <n v="-0.91406870493595194"/>
    <n v="1.7486096411312446"/>
    <n v="-5.762265050837911"/>
    <n v="47.000793527032883"/>
    <n v="-264.10721415953805"/>
    <n v="-411.97902388687783"/>
    <s v="Medianas"/>
    <n v="2024"/>
    <n v="1"/>
    <d v="2025-05-07T00:00:00"/>
    <x v="15"/>
    <x v="0"/>
  </r>
  <r>
    <n v="2025"/>
    <n v="3"/>
    <n v="74"/>
    <x v="6"/>
    <s v="Riesgos Catastroficos"/>
    <n v="46"/>
    <s v="25fc0e7096fc653718202dc30b0c580b8ab87eac11a700cba03a7c021bc35b0c"/>
    <s v="5ee0b1f3d4f170289262539d5c2c0d24e2fb46189fbbd99a0a6b6a68b9dfe06a"/>
    <x v="13"/>
    <n v="4249434.8529399997"/>
    <n v="481369.46110000001"/>
    <n v="9371615.5699000005"/>
    <n v="1857001.9204399996"/>
    <n v="542565.61667999998"/>
    <n v="1311137.5330000001"/>
    <n v="3835291.0587199987"/>
    <n v="4758380.2036300004"/>
    <n v="35327673.869999997"/>
    <n v="32941908.920000002"/>
    <n v="139.161"/>
    <n v="134.065"/>
    <n v="4425.4920999999995"/>
    <n v="6356.3338200000007"/>
    <n v="188818.92663"/>
    <n v="331882.35867000005"/>
    <n v="1091770.7126099998"/>
    <n v="438482.08405"/>
    <n v="0"/>
    <n v="0"/>
    <n v="0"/>
    <n v="0"/>
    <n v="0"/>
    <n v="0"/>
    <s v="Riesgos Catastroficos"/>
    <s v="Daños Sin Autos"/>
    <s v="Riesgos Catastroficos"/>
    <x v="15"/>
    <x v="2"/>
    <n v="8503254.3343199994"/>
    <n v="1149390.6832699999"/>
    <n v="286204877.29896003"/>
    <n v="243390493.02682006"/>
    <n v="276418493.85822004"/>
    <n v="235015541.95325008"/>
    <n v="12882845.518050004"/>
    <n v="7921310.3320099972"/>
    <n v="528711.06807000004"/>
    <n v="1960888.3668200003"/>
    <n v="4249434.8529399997"/>
    <n v="481369.46110000001"/>
    <n v="32.985219352247661"/>
    <n v="6.0768918389017923"/>
    <n v="3768065.3918399997"/>
    <n v="782.7803166468882"/>
    <n v="100"/>
    <n v="100"/>
    <n v="49.97421793899364"/>
    <n v="41.880403948508686"/>
    <n v="1.4847527732733856"/>
    <n v="1.5373192993083924"/>
    <n v="0.19777660791662732"/>
    <n v="0.20482452228446887"/>
    <m/>
    <m/>
    <m/>
    <n v="0"/>
    <m/>
    <n v="0"/>
    <m/>
    <n v="0"/>
    <m/>
    <n v="-58.618710621565285"/>
    <n v="12.767947632015639"/>
    <n v="272.37655043671822"/>
    <n v="102.62043854322445"/>
    <n v="-43.10666966852915"/>
    <n v="148.98867076300098"/>
    <n v="17.294741876580229"/>
    <n v="75.68892110815537"/>
    <s v="Grandes"/>
    <n v="2024"/>
    <n v="1"/>
    <d v="2025-05-07T00:00:00"/>
    <x v="15"/>
    <x v="13"/>
  </r>
  <r>
    <n v="2025"/>
    <n v="3"/>
    <n v="150.1"/>
    <x v="70"/>
    <s v="Riesgos Catastroficos"/>
    <n v="150.1"/>
    <m/>
    <m/>
    <x v="77"/>
    <n v="1154118.0515800002"/>
    <n v="880428.7442800001"/>
    <n v="5779335.7191000003"/>
    <n v="4845807.5719400011"/>
    <n v="-28195.561729999998"/>
    <n v="-62484.794789999985"/>
    <n v="604262.9551100001"/>
    <n v="3270735.5567799993"/>
    <n v="0"/>
    <n v="0"/>
    <n v="0"/>
    <n v="0"/>
    <n v="0"/>
    <n v="0"/>
    <n v="160.32056000000057"/>
    <n v="11422.10397"/>
    <n v="129972.78946000001"/>
    <n v="98739.788610000003"/>
    <n v="0"/>
    <n v="0"/>
    <n v="0"/>
    <n v="0"/>
    <n v="0"/>
    <n v="0"/>
    <s v="Riesgos Catastroficos"/>
    <s v="Daños Sin Autos"/>
    <s v="Riesgos Catastroficos"/>
    <x v="15"/>
    <x v="2"/>
    <n v="39371907.246440001"/>
    <n v="32951583.618949994"/>
    <n v="286204877.29896003"/>
    <n v="243390493.02682006"/>
    <n v="276418493.85822004"/>
    <n v="235015541.95325008"/>
    <n v="12882845.518050004"/>
    <n v="7921310.3320099972"/>
    <n v="528711.06807000004"/>
    <n v="1960888.3668200003"/>
    <n v="1154118.0515800002"/>
    <n v="880428.7442800001"/>
    <n v="8.9585647050023134"/>
    <n v="11.114685669139732"/>
    <n v="273689.3073000001"/>
    <n v="31.085912298765138"/>
    <n v="100"/>
    <n v="100"/>
    <n v="2.931323708440249"/>
    <n v="2.6718859841797644"/>
    <n v="0.40324891122468443"/>
    <n v="0.41752562770708379"/>
    <n v="0.36173505929953581"/>
    <n v="0.37462575324279507"/>
    <m/>
    <m/>
    <m/>
    <n v="0"/>
    <m/>
    <n v="0"/>
    <m/>
    <n v="0"/>
    <m/>
    <n v="-54.876123343670827"/>
    <n v="-2.4430396605789126"/>
    <n v="-7.0970870948902292"/>
    <n v="-5.3328866053295814"/>
    <n v="-98.596400799527999"/>
    <n v="31.631626206293962"/>
    <n v="0.12334932616749007"/>
    <n v="11.567883758709213"/>
    <s v="Resto"/>
    <n v="2024"/>
    <n v="1"/>
    <d v="2025-05-07T00:00:00"/>
    <x v="15"/>
    <x v="77"/>
  </r>
  <r>
    <n v="2025"/>
    <n v="3"/>
    <n v="15.1"/>
    <x v="69"/>
    <s v="Riesgos Catastroficos"/>
    <n v="15.1"/>
    <m/>
    <m/>
    <x v="76"/>
    <n v="3695550.5496000005"/>
    <n v="3570926.6682699993"/>
    <n v="12530459.652250003"/>
    <n v="11435363.426219998"/>
    <n v="7998.7581000000355"/>
    <n v="41898.567090000004"/>
    <n v="-484987.3600499999"/>
    <n v="12825379.115990002"/>
    <n v="0"/>
    <n v="0"/>
    <n v="0"/>
    <n v="0"/>
    <n v="0"/>
    <n v="0"/>
    <n v="12773.60772"/>
    <n v="-18942.116799999996"/>
    <n v="363845.38075000001"/>
    <n v="325259.10169999994"/>
    <n v="0"/>
    <n v="0"/>
    <n v="0"/>
    <n v="0"/>
    <n v="0"/>
    <n v="0"/>
    <s v="Riesgos Catastroficos"/>
    <s v="Daños Sin Autos"/>
    <s v="Riesgos Catastroficos"/>
    <x v="15"/>
    <x v="2"/>
    <n v="72593638.627409995"/>
    <n v="65310168.045369998"/>
    <n v="286204877.29896003"/>
    <n v="243390493.02682006"/>
    <n v="276418493.85822004"/>
    <n v="235015541.95325008"/>
    <n v="12882845.518050004"/>
    <n v="7921310.3320099972"/>
    <n v="528711.06807000004"/>
    <n v="1960888.3668200003"/>
    <n v="3695550.5496000005"/>
    <n v="3570926.6682699993"/>
    <n v="28.685825227215588"/>
    <n v="45.079999628847929"/>
    <n v="124623.88133000117"/>
    <n v="3.4899591312631983"/>
    <n v="100"/>
    <n v="100"/>
    <n v="5.0907360747786381"/>
    <n v="5.4676427501906444"/>
    <n v="1.2912255669702484"/>
    <n v="1.3369404116265513"/>
    <n v="1.4671594703070454"/>
    <n v="1.5194427732700067"/>
    <m/>
    <m/>
    <m/>
    <n v="0"/>
    <m/>
    <n v="0"/>
    <m/>
    <n v="0"/>
    <m/>
    <n v="-80.909232330503471"/>
    <n v="0.21644293570455439"/>
    <n v="1.1733247692341586"/>
    <n v="1.5128788828269848"/>
    <n v="-167.43495383789423"/>
    <n v="11.863243441405613"/>
    <n v="3.5107241690603761"/>
    <n v="-5.8237007668646585"/>
    <s v="Resto"/>
    <n v="2024"/>
    <n v="1"/>
    <d v="2025-05-07T00:00:00"/>
    <x v="15"/>
    <x v="76"/>
  </r>
  <r>
    <n v="2025"/>
    <n v="3"/>
    <n v="79"/>
    <x v="11"/>
    <s v="Riesgos Catastroficos"/>
    <n v="51"/>
    <s v="031b4af5197ec30a926f48cf40e11a7dbc470048a21e4003b7a3c07c5dab1baa"/>
    <s v="5ee0b1f3d4f170289262539d5c2c0d24e2fb46189fbbd99a0a6b6a68b9dfe06a"/>
    <x v="11"/>
    <n v="637756.07987999998"/>
    <n v="585508.48015999992"/>
    <n v="2231034.5865300004"/>
    <n v="1903143.62842"/>
    <n v="9773.0712399999993"/>
    <n v="74998.301119999989"/>
    <n v="175147.37649"/>
    <n v="427291.16328999994"/>
    <n v="35327673.869999997"/>
    <n v="32941908.920000002"/>
    <n v="139.161"/>
    <n v="134.065"/>
    <n v="0"/>
    <n v="0"/>
    <n v="17468.95664"/>
    <n v="37669.298430000003"/>
    <n v="540305.61459999997"/>
    <n v="492497.72243000002"/>
    <n v="0"/>
    <n v="0"/>
    <n v="0"/>
    <n v="0"/>
    <n v="0"/>
    <n v="0"/>
    <s v="Riesgos Catastroficos"/>
    <s v="Daños Sin Autos"/>
    <s v="Riesgos Catastroficos"/>
    <x v="15"/>
    <x v="2"/>
    <n v="25064503.866439998"/>
    <n v="22979281.170580003"/>
    <n v="286204877.29896003"/>
    <n v="243390493.02682006"/>
    <n v="276418493.85822004"/>
    <n v="235015541.95325008"/>
    <n v="12882845.518050004"/>
    <n v="7921310.3320099972"/>
    <n v="528711.06807000004"/>
    <n v="1960888.3668200003"/>
    <n v="637756.07987999998"/>
    <n v="585508.48015999992"/>
    <n v="4.9504286843030707"/>
    <n v="7.3915609365026569"/>
    <n v="52247.599720000057"/>
    <n v="8.9234573862572386"/>
    <n v="100"/>
    <n v="100"/>
    <n v="2.5444592212093236"/>
    <n v="2.547984316017756"/>
    <n v="0.22283200967739672"/>
    <n v="0.23072120500270016"/>
    <n v="0.24056341432180783"/>
    <n v="0.24913606789310591"/>
    <m/>
    <m/>
    <m/>
    <n v="0"/>
    <m/>
    <n v="0"/>
    <m/>
    <n v="0"/>
    <m/>
    <n v="-86.968943170642319"/>
    <n v="1.5324152208535429"/>
    <n v="12.8090887939839"/>
    <n v="1.848471089450707"/>
    <n v="-53.625479188410786"/>
    <n v="9.7072311185753879"/>
    <n v="3.2331621526703271"/>
    <n v="7.6486238848249775"/>
    <s v="Grandes"/>
    <n v="2024"/>
    <n v="1"/>
    <d v="2025-05-07T00:00:00"/>
    <x v="15"/>
    <x v="11"/>
  </r>
  <r>
    <n v="2025"/>
    <n v="3"/>
    <n v="105"/>
    <x v="18"/>
    <s v="Riesgos Catastroficos"/>
    <n v="226"/>
    <s v="8f1f64db81c40ea10e1e9080c9ae60a7acb8925968c431ee16784dea9841c66f"/>
    <s v="5ee0b1f3d4f170289262539d5c2c0d24e2fb46189fbbd99a0a6b6a68b9dfe06a"/>
    <x v="2"/>
    <n v="8639.026609999999"/>
    <n v="0"/>
    <n v="290807.70441000001"/>
    <n v="340287.00101999997"/>
    <n v="-1070.1569900000002"/>
    <n v="0"/>
    <n v="206952.48210000002"/>
    <n v="170683.38986999998"/>
    <n v="35327673.869999997"/>
    <n v="32941908.920000002"/>
    <n v="139.161"/>
    <n v="134.065"/>
    <n v="0"/>
    <n v="0"/>
    <n v="3.3452899999999999"/>
    <n v="0"/>
    <n v="962.03306999999995"/>
    <n v="0"/>
    <n v="0"/>
    <n v="0"/>
    <n v="0"/>
    <n v="0"/>
    <n v="0"/>
    <n v="0"/>
    <s v="Riesgos Catastroficos"/>
    <s v="Daños Sin Autos"/>
    <s v="Riesgos Catastroficos"/>
    <x v="15"/>
    <x v="2"/>
    <n v="593688.09351000004"/>
    <n v="0"/>
    <n v="286204877.29896003"/>
    <n v="243390493.02682006"/>
    <n v="276418493.85822004"/>
    <n v="235015541.95325008"/>
    <n v="12882845.518050004"/>
    <n v="7921310.3320099972"/>
    <n v="528711.06807000004"/>
    <n v="1960888.3668200003"/>
    <n v="8639.026609999999"/>
    <n v="0"/>
    <n v="6.7058373073681274E-2"/>
    <m/>
    <m/>
    <m/>
    <n v="100"/>
    <m/>
    <n v="1.4551456740397781"/>
    <m/>
    <n v="3.0184763766188238E-3"/>
    <n v="3.1253432031328227E-3"/>
    <m/>
    <m/>
    <m/>
    <m/>
    <m/>
    <n v="0"/>
    <m/>
    <n v="0"/>
    <m/>
    <n v="0"/>
    <m/>
    <m/>
    <n v="-12.387471856623906"/>
    <m/>
    <n v="-0.20240866034949623"/>
    <m/>
    <m/>
    <n v="0.34773128952833188"/>
    <m/>
    <s v="Resto"/>
    <n v="2024"/>
    <n v="1"/>
    <d v="2025-05-07T00:00:00"/>
    <x v="15"/>
    <x v="2"/>
  </r>
  <r>
    <n v="2025"/>
    <n v="3"/>
    <n v="127"/>
    <x v="66"/>
    <s v="Riesgos Catastroficos"/>
    <n v="263"/>
    <s v="4be84111a613654b362415e563cb7607df7b203b5d303802a8a546061bbc7847"/>
    <s v="5ee0b1f3d4f170289262539d5c2c0d24e2fb46189fbbd99a0a6b6a68b9dfe06a"/>
    <x v="27"/>
    <n v="161576.90846000001"/>
    <n v="78318.230629999991"/>
    <n v="771270.15841999999"/>
    <n v="424298.65507000004"/>
    <n v="8643.3840500000024"/>
    <n v="21039.144380000002"/>
    <n v="-7326.7947099999992"/>
    <n v="151215.82987000002"/>
    <n v="35327673.869999997"/>
    <n v="32941908.920000002"/>
    <n v="139.161"/>
    <n v="134.065"/>
    <n v="0"/>
    <n v="0"/>
    <n v="232.50470999999999"/>
    <n v="140.39573000000001"/>
    <n v="-2.2552699999999999"/>
    <n v="-7.3345000000000002"/>
    <n v="0"/>
    <n v="0"/>
    <n v="0"/>
    <n v="0"/>
    <n v="0"/>
    <n v="0"/>
    <s v="Riesgos Catastroficos"/>
    <s v="Daños Sin Autos"/>
    <s v="Riesgos Catastroficos"/>
    <x v="15"/>
    <x v="2"/>
    <n v="408775.34256000002"/>
    <n v="212525.78091999999"/>
    <n v="286204877.29896003"/>
    <n v="243390493.02682006"/>
    <n v="276418493.85822004"/>
    <n v="235015541.95325008"/>
    <n v="12882845.518050004"/>
    <n v="7921310.3320099972"/>
    <n v="528711.06807000004"/>
    <n v="1960888.3668200003"/>
    <n v="161576.90846000001"/>
    <n v="78318.230629999991"/>
    <n v="1.2542020179751165"/>
    <n v="0.98870297144547159"/>
    <n v="83258.677830000015"/>
    <n v="106.30817009048666"/>
    <n v="100"/>
    <n v="100"/>
    <n v="39.52706820526577"/>
    <n v="36.851167087103157"/>
    <n v="5.6454980776313668E-2"/>
    <n v="5.8453725799864784E-2"/>
    <n v="3.2178015523954676E-2"/>
    <n v="3.3324702689483947E-2"/>
    <m/>
    <m/>
    <m/>
    <n v="0"/>
    <m/>
    <n v="0"/>
    <m/>
    <n v="0"/>
    <m/>
    <n v="-58.917606657918654"/>
    <n v="5.3493931356780227"/>
    <n v="26.863661513748376"/>
    <n v="1.6348029333964387"/>
    <n v="65.606681912619408"/>
    <n v="-69.251210034767197"/>
    <n v="-10309.395770794627"/>
    <n v="-1914.1826982071034"/>
    <s v="Resto"/>
    <n v="2024"/>
    <n v="1"/>
    <d v="2025-05-07T00:00:00"/>
    <x v="15"/>
    <x v="27"/>
  </r>
  <r>
    <n v="2025"/>
    <n v="3"/>
    <n v="3"/>
    <x v="7"/>
    <s v="Riesgos Catastroficos"/>
    <n v="3"/>
    <s v="4e07408562bedb8b60ce05c1decfe3ad16b72230967de01f640b7e4729b49fce"/>
    <s v="5ee0b1f3d4f170289262539d5c2c0d24e2fb46189fbbd99a0a6b6a68b9dfe06a"/>
    <x v="17"/>
    <n v="160171.86846999999"/>
    <n v="137233.13202000002"/>
    <n v="462058.90836999996"/>
    <n v="417067.21468000009"/>
    <n v="-15470.119199999997"/>
    <n v="4563.49359"/>
    <n v="30256.985359999995"/>
    <n v="268394.07260000001"/>
    <n v="35327673.869999997"/>
    <n v="32941908.920000002"/>
    <n v="139.161"/>
    <n v="134.065"/>
    <n v="0"/>
    <n v="0"/>
    <n v="1092.6768500000001"/>
    <n v="443.53856999999999"/>
    <n v="6572.3969000000006"/>
    <n v="6064.6404899999998"/>
    <n v="0"/>
    <n v="0"/>
    <n v="0"/>
    <n v="0"/>
    <n v="0"/>
    <n v="0"/>
    <s v="Riesgos Catastroficos"/>
    <s v="Daños Sin Autos"/>
    <s v="Riesgos Catastroficos"/>
    <x v="15"/>
    <x v="2"/>
    <n v="7215896.8496199995"/>
    <n v="5461228.9250799995"/>
    <n v="286204877.29896003"/>
    <n v="243390493.02682006"/>
    <n v="276418493.85822004"/>
    <n v="235015541.95325008"/>
    <n v="12882845.518050004"/>
    <n v="7921310.3320099972"/>
    <n v="528711.06807000004"/>
    <n v="1960888.3668200003"/>
    <n v="160171.86846999999"/>
    <n v="137233.13202000002"/>
    <n v="1.2432957318752682"/>
    <n v="1.732454938237191"/>
    <n v="22938.736449999968"/>
    <n v="16.715159169184403"/>
    <n v="100"/>
    <n v="100"/>
    <n v="2.2197083994962443"/>
    <n v="2.5128617368478054"/>
    <n v="5.5964059725889928E-2"/>
    <n v="5.7945424068533917E-2"/>
    <n v="5.6383932795960857E-2"/>
    <n v="5.8393215563291898E-2"/>
    <m/>
    <m/>
    <m/>
    <n v="0"/>
    <m/>
    <n v="0"/>
    <m/>
    <n v="0"/>
    <m/>
    <n v="-438.9972812474137"/>
    <n v="-9.6584496065222183"/>
    <n v="3.3253584778163683"/>
    <n v="-2.9260063074661775"/>
    <n v="146.35441513012051"/>
    <n v="8.3724074137162994"/>
    <n v="16.625241394049102"/>
    <n v="7.3135179361637643"/>
    <s v="Resto"/>
    <n v="2024"/>
    <n v="1"/>
    <d v="2025-05-07T00:00:00"/>
    <x v="15"/>
    <x v="17"/>
  </r>
  <r>
    <n v="2025"/>
    <n v="3"/>
    <n v="9"/>
    <x v="29"/>
    <s v="Riesgos Catastroficos"/>
    <n v="9"/>
    <s v="19581e27de7ced00ff1ce50b2047e7a567c76b1cbaebabe5ef03f7c3017bb5b7"/>
    <s v="5ee0b1f3d4f170289262539d5c2c0d24e2fb46189fbbd99a0a6b6a68b9dfe06a"/>
    <x v="31"/>
    <n v="18008.624299999999"/>
    <n v="23377.136079999997"/>
    <n v="134036.98003999999"/>
    <n v="116974.40783"/>
    <n v="-4124.9058700000005"/>
    <n v="-1314.2422500000005"/>
    <n v="15852.649910000002"/>
    <n v="53188.931619999981"/>
    <n v="35327673.869999997"/>
    <n v="32941908.920000002"/>
    <n v="139.161"/>
    <n v="134.065"/>
    <n v="0"/>
    <n v="0"/>
    <n v="-1109.7540800000002"/>
    <n v="28.764479999999999"/>
    <n v="-6382.4256500000001"/>
    <n v="6044.8674499999997"/>
    <n v="0"/>
    <n v="0"/>
    <n v="0"/>
    <n v="0"/>
    <n v="0"/>
    <n v="0"/>
    <s v="Riesgos Catastroficos"/>
    <s v="Daños Sin Autos"/>
    <s v="Riesgos Catastroficos"/>
    <x v="15"/>
    <x v="2"/>
    <n v="975839.53787999996"/>
    <n v="808178.50085000007"/>
    <n v="286204877.29896003"/>
    <n v="243390493.02682006"/>
    <n v="276418493.85822004"/>
    <n v="235015541.95325008"/>
    <n v="12882845.518050004"/>
    <n v="7921310.3320099972"/>
    <n v="528711.06807000004"/>
    <n v="1960888.3668200003"/>
    <n v="18008.624299999999"/>
    <n v="23377.136079999997"/>
    <n v="0.13978762902006647"/>
    <n v="0.29511703367475761"/>
    <n v="-5368.5117799999971"/>
    <n v="-22.964796721155921"/>
    <n v="100"/>
    <n v="100"/>
    <n v="1.8454493388455573"/>
    <n v="2.892570893114967"/>
    <n v="6.2922143291041103E-3"/>
    <n v="6.5149853212198398E-3"/>
    <n v="9.6047860330452546E-3"/>
    <n v="9.9470596224015863E-3"/>
    <m/>
    <m/>
    <m/>
    <n v="0"/>
    <m/>
    <n v="0"/>
    <m/>
    <n v="0"/>
    <m/>
    <n v="213.86191320511873"/>
    <n v="-22.905169219394512"/>
    <n v="-5.6219129901219311"/>
    <n v="-0.78018148647001151"/>
    <n v="-3958.0710654251361"/>
    <n v="-205.58421177622347"/>
    <n v="17.387653861663082"/>
    <n v="0.47584964001154401"/>
    <s v="Resto"/>
    <n v="2024"/>
    <n v="1"/>
    <d v="2025-05-07T00:00:00"/>
    <x v="15"/>
    <x v="31"/>
  </r>
  <r>
    <n v="2025"/>
    <n v="3"/>
    <n v="80"/>
    <x v="73"/>
    <s v="Riesgos Catastroficos"/>
    <n v="52"/>
    <s v="41cfc0d1f2d127b04555b7246d84019b4d27710a3f3aff6e7764375b1e06e05d"/>
    <s v="5ee0b1f3d4f170289262539d5c2c0d24e2fb46189fbbd99a0a6b6a68b9dfe06a"/>
    <x v="26"/>
    <n v="84386.33567"/>
    <n v="83989.672829999996"/>
    <n v="285765.24307000003"/>
    <n v="262677.85262000002"/>
    <n v="-170.24473000000003"/>
    <n v="1564.2258799999997"/>
    <n v="-9840.1051999999981"/>
    <n v="344203.79014999984"/>
    <n v="35327673.869999997"/>
    <n v="32941908.920000002"/>
    <n v="139.161"/>
    <n v="134.065"/>
    <n v="0"/>
    <n v="0"/>
    <n v="-15.725070000000001"/>
    <n v="78.931509999999989"/>
    <n v="-1.6000000000000001E-4"/>
    <n v="-4.79E-3"/>
    <n v="0"/>
    <n v="0"/>
    <n v="0"/>
    <n v="0"/>
    <n v="0"/>
    <n v="0"/>
    <s v="Riesgos Catastroficos"/>
    <s v="Daños Sin Autos"/>
    <s v="Riesgos Catastroficos"/>
    <x v="15"/>
    <x v="2"/>
    <n v="377875.53304000001"/>
    <n v="280605.04624"/>
    <n v="286204877.29896003"/>
    <n v="243390493.02682006"/>
    <n v="276418493.85822004"/>
    <n v="235015541.95325008"/>
    <n v="12882845.518050004"/>
    <n v="7921310.3320099972"/>
    <n v="528711.06807000004"/>
    <n v="1960888.3668200003"/>
    <n v="84386.33567"/>
    <n v="83989.672829999996"/>
    <n v="0.65502870116518352"/>
    <n v="1.0603002446526797"/>
    <n v="396.66284000000451"/>
    <n v="0.47227572942554197"/>
    <n v="100"/>
    <n v="100"/>
    <n v="22.331780782712727"/>
    <n v="29.931633074825058"/>
    <n v="2.9484590362816514E-2"/>
    <n v="3.052846952899007E-2"/>
    <n v="3.4508197828723275E-2"/>
    <n v="3.5737922748405912E-2"/>
    <m/>
    <m/>
    <m/>
    <n v="0"/>
    <m/>
    <n v="0"/>
    <m/>
    <n v="0"/>
    <m/>
    <n v="-110.88364105061348"/>
    <n v="-0.20174442775398688"/>
    <n v="1.8624026351026324"/>
    <n v="-3.2199955756829372E-2"/>
    <n v="-119.92242388369361"/>
    <n v="-96.659707724425886"/>
    <n v="9828168.75"/>
    <n v="-1647839.4572025049"/>
    <s v="Resto"/>
    <n v="2024"/>
    <n v="1"/>
    <d v="2025-05-07T00:00:00"/>
    <x v="15"/>
    <x v="26"/>
  </r>
  <r>
    <n v="2025"/>
    <n v="3"/>
    <n v="27"/>
    <x v="32"/>
    <s v="Riesgos Catastroficos"/>
    <n v="21"/>
    <s v="6f4b6612125fb3a0daecd2799dfd6c9c299424fd920f9b308110a2c1fbd8f443"/>
    <s v="5ee0b1f3d4f170289262539d5c2c0d24e2fb46189fbbd99a0a6b6a68b9dfe06a"/>
    <x v="9"/>
    <n v="102341.33149"/>
    <n v="83859.582020000002"/>
    <n v="452282.62182"/>
    <n v="388889.67299999995"/>
    <n v="-8691.4727400000011"/>
    <n v="236.30331999999908"/>
    <n v="28059.717589999993"/>
    <n v="429681.66996999987"/>
    <n v="35327673.869999997"/>
    <n v="32941908.920000002"/>
    <n v="139.161"/>
    <n v="134.065"/>
    <n v="0"/>
    <n v="0"/>
    <n v="808.1360699999999"/>
    <n v="1176.56782"/>
    <n v="74926.63596"/>
    <n v="37017.244290000002"/>
    <n v="0"/>
    <n v="0"/>
    <n v="0"/>
    <n v="0"/>
    <n v="0"/>
    <n v="0"/>
    <s v="Riesgos Catastroficos"/>
    <s v="Daños Sin Autos"/>
    <s v="Riesgos Catastroficos"/>
    <x v="15"/>
    <x v="2"/>
    <n v="3901951.9240700002"/>
    <n v="3037839.4733099998"/>
    <n v="286204877.29896003"/>
    <n v="243390493.02682006"/>
    <n v="276418493.85822004"/>
    <n v="235015541.95325008"/>
    <n v="12882845.518050004"/>
    <n v="7921310.3320099972"/>
    <n v="528711.06807000004"/>
    <n v="1960888.3668200003"/>
    <n v="102341.33149"/>
    <n v="83859.582020000002"/>
    <n v="0.79440005196531116"/>
    <n v="1.0586579556304418"/>
    <n v="18481.749469999995"/>
    <n v="22.038923906861598"/>
    <n v="100"/>
    <n v="100"/>
    <n v="2.6228239988987627"/>
    <n v="2.7605007689437726"/>
    <n v="3.575806689803461E-2"/>
    <n v="3.702405365919282E-2"/>
    <n v="3.4454748407432338E-2"/>
    <n v="3.5682568617815741E-2"/>
    <m/>
    <m/>
    <m/>
    <n v="0"/>
    <m/>
    <n v="0"/>
    <m/>
    <n v="0"/>
    <m/>
    <n v="-3778.1001384153365"/>
    <n v="-8.4926320709920269"/>
    <n v="0.28178451920216124"/>
    <n v="-1.6438983908029843"/>
    <n v="-31.314110732690281"/>
    <n v="102.4100858859475"/>
    <n v="1.0785698031757729"/>
    <n v="3.1784316811444633"/>
    <s v="Resto"/>
    <n v="2024"/>
    <n v="1"/>
    <d v="2025-05-07T00:00:00"/>
    <x v="15"/>
    <x v="9"/>
  </r>
  <r>
    <n v="2025"/>
    <n v="3"/>
    <n v="92"/>
    <x v="27"/>
    <s v="Riesgos Catastroficos"/>
    <n v="219"/>
    <s v="314f04b30f62e0056bd059354a5536fb2e302107eed143b5fa2aa0bbba07f608"/>
    <s v="5ee0b1f3d4f170289262539d5c2c0d24e2fb46189fbbd99a0a6b6a68b9dfe06a"/>
    <x v="24"/>
    <n v="515939.47580000001"/>
    <n v="727483.27474999998"/>
    <n v="1271107.3760599999"/>
    <n v="1718341.0326099999"/>
    <n v="75040.842929999999"/>
    <n v="-22967.6266"/>
    <n v="-130183.02531000008"/>
    <n v="1734205.5689199998"/>
    <n v="35327673.869999997"/>
    <n v="32941908.920000002"/>
    <n v="139.161"/>
    <n v="134.065"/>
    <n v="0"/>
    <n v="0"/>
    <n v="2587.1017099999999"/>
    <n v="-11009.00419"/>
    <n v="69364.333450000006"/>
    <n v="81210.622669999997"/>
    <n v="0"/>
    <n v="0"/>
    <n v="0"/>
    <n v="0"/>
    <n v="0"/>
    <n v="0"/>
    <s v="Riesgos Catastroficos"/>
    <s v="Daños Sin Autos"/>
    <s v="Riesgos Catastroficos"/>
    <x v="15"/>
    <x v="2"/>
    <n v="3291398.6175000002"/>
    <n v="4430492.0824799994"/>
    <n v="286204877.29896003"/>
    <n v="243390493.02682006"/>
    <n v="276418493.85822004"/>
    <n v="235015541.95325008"/>
    <n v="12882845.518050004"/>
    <n v="7921310.3320099972"/>
    <n v="528711.06807000004"/>
    <n v="1960888.3668200003"/>
    <n v="515939.47580000001"/>
    <n v="727483.27474999998"/>
    <n v="4.0048564975581149"/>
    <n v="9.1838754481091556"/>
    <n v="-211543.79894999997"/>
    <n v="-29.078853946531915"/>
    <n v="100"/>
    <n v="100"/>
    <n v="15.675387145659212"/>
    <n v="16.419920433370599"/>
    <n v="0.18026928145639773"/>
    <n v="0.18665157623810602"/>
    <n v="0.29889551794031494"/>
    <n v="0.30954687877396336"/>
    <m/>
    <m/>
    <m/>
    <n v="0"/>
    <m/>
    <n v="0"/>
    <m/>
    <n v="0"/>
    <m/>
    <n v="-426.72441187284022"/>
    <n v="14.544505014593806"/>
    <n v="-3.1571346582356599"/>
    <n v="14.193166638997761"/>
    <n v="-123.49987033659218"/>
    <n v="-14.587117830800878"/>
    <n v="3.7297290715910423"/>
    <n v="-13.556113508370911"/>
    <s v="Medianas"/>
    <n v="2024"/>
    <n v="1"/>
    <d v="2025-05-07T00:00:00"/>
    <x v="15"/>
    <x v="24"/>
  </r>
  <r>
    <n v="2025"/>
    <n v="3"/>
    <n v="16"/>
    <x v="74"/>
    <s v="Riesgos Catastroficos"/>
    <n v="14"/>
    <s v="8527a891e224136950ff32ca212b45bc93f69fbb801c3b1ebedac52775f99e61"/>
    <s v="5ee0b1f3d4f170289262539d5c2c0d24e2fb46189fbbd99a0a6b6a68b9dfe06a"/>
    <x v="34"/>
    <n v="31306.197190000003"/>
    <n v="61279.456200000001"/>
    <n v="371970.98209000006"/>
    <n v="376439.10369000002"/>
    <n v="798.5471"/>
    <n v="-565.59284999999988"/>
    <n v="187409.88974000001"/>
    <n v="35779.317300000002"/>
    <n v="35327673.869999997"/>
    <n v="32941908.920000002"/>
    <n v="139.161"/>
    <n v="134.065"/>
    <n v="0"/>
    <n v="0"/>
    <n v="1100.40941"/>
    <n v="-387.42016999999998"/>
    <n v="5342.9210000000003"/>
    <n v="5498.0163700000003"/>
    <n v="0"/>
    <n v="0"/>
    <n v="0"/>
    <n v="0"/>
    <n v="0"/>
    <n v="0"/>
    <s v="Riesgos Catastroficos"/>
    <s v="Daños Sin Autos"/>
    <s v="Riesgos Catastroficos"/>
    <x v="15"/>
    <x v="2"/>
    <n v="1168356.06944"/>
    <n v="1156642.3969100001"/>
    <n v="286204877.29896003"/>
    <n v="243390493.02682006"/>
    <n v="276418493.85822004"/>
    <n v="235015541.95325008"/>
    <n v="12882845.518050004"/>
    <n v="7921310.3320099972"/>
    <n v="528711.06807000004"/>
    <n v="1960888.3668200003"/>
    <n v="31306.197190000003"/>
    <n v="61279.456200000001"/>
    <n v="0.24300685082451123"/>
    <n v="0.77360251816381764"/>
    <n v="-29973.259009999998"/>
    <n v="-48.912410241003414"/>
    <n v="100"/>
    <n v="100"/>
    <n v="2.6795082431510155"/>
    <n v="5.2980468607851172"/>
    <n v="1.0938387034298719E-2"/>
    <n v="1.1325652185217935E-2"/>
    <n v="2.5177423915751465E-2"/>
    <n v="2.6074639868792111E-2"/>
    <m/>
    <m/>
    <m/>
    <n v="0"/>
    <m/>
    <n v="0"/>
    <m/>
    <n v="0"/>
    <m/>
    <n v="-241.18762286333714"/>
    <n v="2.550763656005707"/>
    <n v="-0.92297302403280768"/>
    <n v="0.15103657710722906"/>
    <n v="-384.03513683864213"/>
    <n v="-2.8209332159554901"/>
    <n v="20.595651891540225"/>
    <n v="-7.0465444976476128"/>
    <s v="Resto"/>
    <n v="2024"/>
    <n v="1"/>
    <d v="2025-05-07T00:00:00"/>
    <x v="15"/>
    <x v="34"/>
  </r>
  <r>
    <n v="2025"/>
    <n v="3"/>
    <n v="94"/>
    <x v="5"/>
    <s v="Riesgos Catastroficos"/>
    <n v="7"/>
    <s v="7902699be42c8a8e46fbbb4501726517e86b22c56a189f7625a6da49081b2451"/>
    <s v="5ee0b1f3d4f170289262539d5c2c0d24e2fb46189fbbd99a0a6b6a68b9dfe06a"/>
    <x v="7"/>
    <n v="141541.87836999999"/>
    <n v="73116.079639999996"/>
    <n v="395939.54496000003"/>
    <n v="315998.56645000004"/>
    <n v="-4992.0821500000011"/>
    <n v="-13126.287530000001"/>
    <n v="45134.412540000005"/>
    <n v="66804.411529999998"/>
    <n v="35327673.869999997"/>
    <n v="32941908.920000002"/>
    <n v="139.161"/>
    <n v="134.065"/>
    <n v="0"/>
    <n v="0"/>
    <n v="277.50193000000002"/>
    <n v="3394.1823999999997"/>
    <n v="26175.31582"/>
    <n v="16538.162560000001"/>
    <n v="0"/>
    <n v="0"/>
    <n v="0"/>
    <n v="0"/>
    <n v="0"/>
    <n v="0"/>
    <s v="Riesgos Catastroficos"/>
    <s v="Daños Sin Autos"/>
    <s v="Riesgos Catastroficos"/>
    <x v="15"/>
    <x v="2"/>
    <n v="2139089.51168"/>
    <n v="2040660.5806099998"/>
    <n v="286204877.29896003"/>
    <n v="243390493.02682006"/>
    <n v="276418493.85822004"/>
    <n v="235015541.95325008"/>
    <n v="12882845.518050004"/>
    <n v="7921310.3320099972"/>
    <n v="528711.06807000004"/>
    <n v="1960888.3668200003"/>
    <n v="141541.87836999999"/>
    <n v="73116.079639999996"/>
    <n v="1.0986848997893155"/>
    <n v="0.92303011213357067"/>
    <n v="68425.798729999995"/>
    <n v="93.585158103260696"/>
    <n v="100"/>
    <n v="100"/>
    <n v="6.6169217135208012"/>
    <n v="3.5829613378499201"/>
    <n v="4.9454740151807432E-2"/>
    <n v="5.1205647058694757E-2"/>
    <n v="3.0040647327972288E-2"/>
    <n v="3.1111167811422633E-2"/>
    <m/>
    <m/>
    <m/>
    <n v="0"/>
    <m/>
    <n v="0"/>
    <m/>
    <n v="0"/>
    <m/>
    <n v="-61.968819145621744"/>
    <n v="-3.5269294201044605"/>
    <n v="-17.952668680582452"/>
    <n v="-0.94419853327887238"/>
    <n v="-91.824189236264971"/>
    <n v="58.272212678020743"/>
    <n v="1.0601665015555102"/>
    <n v="20.523334364902986"/>
    <s v="Resto"/>
    <n v="2024"/>
    <n v="1"/>
    <d v="2025-05-07T00:00:00"/>
    <x v="15"/>
    <x v="7"/>
  </r>
  <r>
    <n v="2025"/>
    <n v="3"/>
    <n v="43"/>
    <x v="26"/>
    <s v="Riesgos Catastroficos"/>
    <n v="31"/>
    <s v="eb1e33e8a81b697b75855af6bfcdbcbf7cbbde9f94962ceaec1ed8af21f5a50f"/>
    <s v="5ee0b1f3d4f170289262539d5c2c0d24e2fb46189fbbd99a0a6b6a68b9dfe06a"/>
    <x v="28"/>
    <n v="233105.07696000001"/>
    <n v="215278.80686000001"/>
    <n v="1214771.7888300002"/>
    <n v="1090172.1774599999"/>
    <n v="40228.994430000021"/>
    <n v="-17477.233589999996"/>
    <n v="148807.3160100001"/>
    <n v="1048880.1338700003"/>
    <n v="35327673.869999997"/>
    <n v="32941908.920000002"/>
    <n v="139.161"/>
    <n v="134.065"/>
    <n v="0"/>
    <n v="0"/>
    <n v="8943.4469399999998"/>
    <n v="2880.6395699999998"/>
    <n v="37041.80186"/>
    <n v="31552.298859999999"/>
    <n v="0"/>
    <n v="0"/>
    <n v="0"/>
    <n v="0"/>
    <n v="0"/>
    <n v="0"/>
    <s v="Riesgos Catastroficos"/>
    <s v="Daños Sin Autos"/>
    <s v="Riesgos Catastroficos"/>
    <x v="15"/>
    <x v="2"/>
    <n v="33699803.03413"/>
    <n v="29454782.112069998"/>
    <n v="286204877.29896003"/>
    <n v="243390493.02682006"/>
    <n v="276418493.85822004"/>
    <n v="235015541.95325008"/>
    <n v="12882845.518050004"/>
    <n v="7921310.3320099972"/>
    <n v="528711.06807000004"/>
    <n v="1960888.3668200003"/>
    <n v="233105.07696000001"/>
    <n v="215278.80686000001"/>
    <n v="1.8094222789010332"/>
    <n v="2.717717117962906"/>
    <n v="17826.270099999994"/>
    <n v="8.2805503988103943"/>
    <n v="100"/>
    <n v="100"/>
    <n v="0.69171050265166001"/>
    <n v="0.73087896573433808"/>
    <n v="8.1446926816871199E-2"/>
    <n v="8.4330492401700069E-2"/>
    <n v="8.8449965396256325E-2"/>
    <n v="9.1601944735563004E-2"/>
    <m/>
    <m/>
    <m/>
    <n v="0"/>
    <m/>
    <n v="0"/>
    <m/>
    <n v="0"/>
    <m/>
    <n v="-330.17941725638991"/>
    <n v="17.257879988990187"/>
    <n v="-8.1184180853277308"/>
    <n v="7.6088807024319376"/>
    <n v="210.46740568102385"/>
    <n v="17.398107898119729"/>
    <n v="24.144200581283492"/>
    <n v="9.1297296047480447"/>
    <s v="Medianas"/>
    <n v="2024"/>
    <n v="1"/>
    <d v="2025-05-07T00:00:00"/>
    <x v="15"/>
    <x v="28"/>
  </r>
  <r>
    <n v="2025"/>
    <n v="3"/>
    <n v="22"/>
    <x v="35"/>
    <s v="Riesgos Catastroficos"/>
    <n v="16"/>
    <s v="b17ef6d19c7a5b1ee83b907c595526dcb1eb06db8227d650d5dda0a9f4ce8cd9"/>
    <s v="5ee0b1f3d4f170289262539d5c2c0d24e2fb46189fbbd99a0a6b6a68b9dfe06a"/>
    <x v="25"/>
    <n v="1106122.8606500002"/>
    <n v="662850.44896000007"/>
    <n v="4446896.14958"/>
    <n v="3295386.9746499998"/>
    <n v="-53029.596839999977"/>
    <n v="-169201.41190000001"/>
    <n v="164303.27545000002"/>
    <n v="9225117.55418"/>
    <n v="35327673.869999997"/>
    <n v="32941908.920000002"/>
    <n v="139.161"/>
    <n v="134.065"/>
    <n v="0"/>
    <n v="0"/>
    <n v="32712.751239999998"/>
    <n v="23788.336219999997"/>
    <n v="62961.098239999999"/>
    <n v="106972.20393999999"/>
    <n v="0"/>
    <n v="0"/>
    <n v="0"/>
    <n v="0"/>
    <n v="0"/>
    <n v="0"/>
    <s v="Riesgos Catastroficos"/>
    <s v="Daños Sin Autos"/>
    <s v="Riesgos Catastroficos"/>
    <x v="15"/>
    <x v="2"/>
    <n v="9409393.7623899989"/>
    <n v="7962644.3306700001"/>
    <n v="286204877.29896003"/>
    <n v="243390493.02682006"/>
    <n v="276418493.85822004"/>
    <n v="235015541.95325008"/>
    <n v="12882845.518050004"/>
    <n v="7921310.3320099972"/>
    <n v="528711.06807000004"/>
    <n v="1960888.3668200003"/>
    <n v="1106122.8606500002"/>
    <n v="662850.44896000007"/>
    <n v="8.586013541031944"/>
    <n v="8.3679394087291712"/>
    <n v="443272.4116900001"/>
    <n v="66.873668470087978"/>
    <n v="100"/>
    <n v="100"/>
    <n v="11.755516758914375"/>
    <n v="8.3245015278012033"/>
    <n v="0.38647938885212685"/>
    <n v="0.40016239333731057"/>
    <n v="0.27234032057569241"/>
    <n v="0.28204536748971953"/>
    <m/>
    <m/>
    <m/>
    <n v="0"/>
    <m/>
    <n v="0"/>
    <m/>
    <n v="0"/>
    <m/>
    <n v="-68.65889223705706"/>
    <n v="-4.79418685993324"/>
    <n v="-25.526332850113302"/>
    <n v="-10.029976681513123"/>
    <n v="37.515927711231932"/>
    <n v="-41.142562347023848"/>
    <n v="51.957084857864132"/>
    <n v="22.237866795137474"/>
    <s v="Grandes"/>
    <n v="2024"/>
    <n v="1"/>
    <d v="2025-05-07T00:00:00"/>
    <x v="15"/>
    <x v="25"/>
  </r>
  <r>
    <n v="2025"/>
    <n v="3"/>
    <n v="18"/>
    <x v="77"/>
    <s v="Riesgos Catastroficos"/>
    <n v="5"/>
    <s v="ef2d127de37b942baad06145e54b0c619a1f22327b2ebbcfbec78f5564afe39d"/>
    <s v="5ee0b1f3d4f170289262539d5c2c0d24e2fb46189fbbd99a0a6b6a68b9dfe06a"/>
    <x v="5"/>
    <n v="66912.272460000007"/>
    <n v="67989.015459999995"/>
    <n v="901135.46897000005"/>
    <n v="820914.17879000003"/>
    <n v="-4312.4394899999998"/>
    <n v="-70232.117369999978"/>
    <n v="55625.766909999977"/>
    <n v="466846.92352999991"/>
    <n v="35327673.869999997"/>
    <n v="32941908.920000002"/>
    <n v="139.161"/>
    <n v="134.065"/>
    <n v="0"/>
    <n v="0"/>
    <n v="-4788.3955099999994"/>
    <n v="3791.6164900000003"/>
    <n v="1221.22174"/>
    <n v="1493.1447599999999"/>
    <n v="0"/>
    <n v="0"/>
    <n v="0"/>
    <n v="0"/>
    <n v="0"/>
    <n v="0"/>
    <s v="Riesgos Catastroficos"/>
    <s v="Daños Sin Autos"/>
    <s v="Riesgos Catastroficos"/>
    <x v="15"/>
    <x v="2"/>
    <n v="5268679.1510399999"/>
    <n v="4323802.96117"/>
    <n v="286204877.29896003"/>
    <n v="243390493.02682006"/>
    <n v="276418493.85822004"/>
    <n v="235015541.95325008"/>
    <n v="12882845.518050004"/>
    <n v="7921310.3320099972"/>
    <n v="528711.06807000004"/>
    <n v="1960888.3668200003"/>
    <n v="66912.272460000007"/>
    <n v="67989.015459999995"/>
    <n v="0.51939047445884534"/>
    <n v="0.85830516177679006"/>
    <n v="-1076.7429999999877"/>
    <n v="-1.5837014151697359"/>
    <n v="100"/>
    <n v="100"/>
    <n v="1.270000896653424"/>
    <n v="1.5724355635669971"/>
    <n v="2.3379151708202962E-2"/>
    <n v="2.4206872530866369E-2"/>
    <n v="2.7934129478306303E-2"/>
    <n v="2.8929582654378047E-2"/>
    <m/>
    <m/>
    <m/>
    <n v="0"/>
    <m/>
    <n v="0"/>
    <m/>
    <n v="0"/>
    <m/>
    <n v="-93.859733051644994"/>
    <n v="-6.4449156058449004"/>
    <n v="-103.29921222542143"/>
    <n v="-0.81565144942814838"/>
    <n v="-226.28902534391077"/>
    <n v="-18.211430484476267"/>
    <n v="-392.09877724580957"/>
    <n v="253.93495604538708"/>
    <s v="Resto"/>
    <n v="2024"/>
    <n v="1"/>
    <d v="2025-05-07T00:00:00"/>
    <x v="15"/>
    <x v="5"/>
  </r>
  <r>
    <n v="2025"/>
    <n v="3"/>
    <n v="109"/>
    <x v="25"/>
    <s v="Riesgos Catastroficos"/>
    <n v="228"/>
    <s v="9d693eeee1d1899cbc50b6d45df953d3835acf28ee869879b45565fccc814765"/>
    <s v="5ee0b1f3d4f170289262539d5c2c0d24e2fb46189fbbd99a0a6b6a68b9dfe06a"/>
    <x v="29"/>
    <n v="183346.49950000001"/>
    <n v="133842.24593"/>
    <n v="1032554.3286700001"/>
    <n v="789237.04874999996"/>
    <n v="23.56"/>
    <n v="6.7575400000000005"/>
    <n v="126.97415000000001"/>
    <n v="-16407.538540000001"/>
    <n v="35327673.869999997"/>
    <n v="32941908.920000002"/>
    <n v="139.161"/>
    <n v="134.065"/>
    <n v="0"/>
    <n v="0"/>
    <n v="0"/>
    <n v="-0.20296"/>
    <n v="117.22144999999999"/>
    <n v="4323.5043099999994"/>
    <n v="0"/>
    <n v="0"/>
    <n v="0"/>
    <n v="0"/>
    <n v="0"/>
    <n v="0"/>
    <s v="Riesgos Catastroficos"/>
    <s v="Daños Sin Autos"/>
    <s v="Riesgos Catastroficos"/>
    <x v="15"/>
    <x v="2"/>
    <n v="819593.15071000007"/>
    <n v="671133.07496"/>
    <n v="286204877.29896003"/>
    <n v="243390493.02682006"/>
    <n v="276418493.85822004"/>
    <n v="235015541.95325008"/>
    <n v="12882845.518050004"/>
    <n v="7921310.3320099972"/>
    <n v="528711.06807000004"/>
    <n v="1960888.3668200003"/>
    <n v="183346.49950000001"/>
    <n v="133842.24593"/>
    <n v="1.4231832497185142"/>
    <n v="1.6896478021968637"/>
    <n v="49504.253570000001"/>
    <n v="36.987016487971161"/>
    <n v="100"/>
    <n v="100"/>
    <n v="22.370428466998529"/>
    <n v="19.942728338634939"/>
    <n v="6.4061277092941502E-2"/>
    <n v="6.6329317167194216E-2"/>
    <n v="5.4990745228184187E-2"/>
    <n v="5.6950380735510786E-2"/>
    <m/>
    <m/>
    <m/>
    <n v="0"/>
    <m/>
    <n v="0"/>
    <m/>
    <n v="0"/>
    <m/>
    <n v="248.64758477197319"/>
    <n v="1.2849986263304688E-2"/>
    <n v="5.048884194258231E-3"/>
    <n v="4.4561200668643301E-3"/>
    <m/>
    <n v="-97.288739837060561"/>
    <m/>
    <n v="-4.6943401798065984E-3"/>
    <s v="Resto"/>
    <n v="2024"/>
    <n v="1"/>
    <d v="2025-05-07T00:00:00"/>
    <x v="15"/>
    <x v="29"/>
  </r>
  <r>
    <n v="2025"/>
    <n v="3"/>
    <n v="12"/>
    <x v="0"/>
    <s v="Riesgos Catastroficos"/>
    <n v="12"/>
    <s v="6b51d431df5d7f141cbececcf79edf3dd861c3b4069f0b11661a3eefacbba918"/>
    <s v="5ee0b1f3d4f170289262539d5c2c0d24e2fb46189fbbd99a0a6b6a68b9dfe06a"/>
    <x v="10"/>
    <n v="281273.23258000001"/>
    <n v="186782.06706"/>
    <n v="903092.56737999991"/>
    <n v="626227.34713999997"/>
    <n v="-126519.41695"/>
    <n v="-8965.3518399999994"/>
    <n v="-96670.124540000004"/>
    <n v="1109429.96802"/>
    <n v="35327673.869999997"/>
    <n v="32941908.920000002"/>
    <n v="139.161"/>
    <n v="134.065"/>
    <n v="0"/>
    <n v="0"/>
    <n v="-498.88221000000004"/>
    <n v="-131.26954999999998"/>
    <n v="1992.29702"/>
    <n v="-244.81638000000001"/>
    <n v="0"/>
    <n v="0"/>
    <n v="0"/>
    <n v="0"/>
    <n v="0"/>
    <n v="0"/>
    <s v="Riesgos Catastroficos"/>
    <s v="Daños Sin Autos"/>
    <s v="Riesgos Catastroficos"/>
    <x v="15"/>
    <x v="2"/>
    <n v="2698569.0604299996"/>
    <n v="1911910.06005"/>
    <n v="286204877.29896003"/>
    <n v="243390493.02682006"/>
    <n v="276418493.85822004"/>
    <n v="235015541.95325008"/>
    <n v="12882845.518050004"/>
    <n v="7921310.3320099972"/>
    <n v="528711.06807000004"/>
    <n v="1960888.3668200003"/>
    <n v="281273.23258000001"/>
    <n v="186782.06706"/>
    <n v="2.1833160398136529"/>
    <n v="2.3579693160765851"/>
    <n v="94491.16552000001"/>
    <n v="50.588992298520076"/>
    <n v="100"/>
    <n v="100"/>
    <n v="10.423051116400961"/>
    <n v="9.7693961114005177"/>
    <n v="9.8276883061706663E-2"/>
    <n v="0.10175630025835755"/>
    <n v="7.6741726735981355E-2"/>
    <n v="7.9476474410001011E-2"/>
    <m/>
    <m/>
    <m/>
    <n v="0"/>
    <m/>
    <n v="0"/>
    <m/>
    <n v="0"/>
    <m/>
    <n v="1311.2041468971508"/>
    <n v="-44.980965941725444"/>
    <n v="-4.799899680476317"/>
    <n v="-23.929784071259341"/>
    <n v="280.04412295159091"/>
    <n v="-913.79236961186996"/>
    <n v="-25.040553943106335"/>
    <n v="53.619594407857832"/>
    <s v="Medianas"/>
    <n v="2024"/>
    <n v="1"/>
    <d v="2025-05-07T00:00:00"/>
    <x v="15"/>
    <x v="10"/>
  </r>
  <r>
    <n v="2025"/>
    <n v="3"/>
    <n v="48"/>
    <x v="4"/>
    <s v="Riesgos Catastroficos"/>
    <n v="36"/>
    <s v="76a50887d8f1c2e9301755428990ad81479ee21c25b43215cf524541e0503269"/>
    <s v="5ee0b1f3d4f170289262539d5c2c0d24e2fb46189fbbd99a0a6b6a68b9dfe06a"/>
    <x v="1"/>
    <n v="1191820.3186300001"/>
    <n v="976420.9784299999"/>
    <n v="3749764.0357300001"/>
    <n v="3653048.89585"/>
    <n v="-3013.6633700000002"/>
    <n v="302574.13640000008"/>
    <n v="169715.4401999999"/>
    <n v="8579601.6977599971"/>
    <n v="35327673.869999997"/>
    <n v="32941908.920000002"/>
    <n v="139.161"/>
    <n v="134.065"/>
    <n v="0"/>
    <n v="0"/>
    <n v="62057.52145"/>
    <n v="119023.47206999999"/>
    <n v="180725.26824999999"/>
    <n v="276681.42050000001"/>
    <n v="0"/>
    <n v="0"/>
    <n v="0"/>
    <n v="0"/>
    <n v="0"/>
    <n v="0"/>
    <s v="Riesgos Catastroficos"/>
    <s v="Daños Sin Autos"/>
    <s v="Riesgos Catastroficos"/>
    <x v="15"/>
    <x v="2"/>
    <n v="18106734.740540002"/>
    <n v="16982442.389800001"/>
    <n v="286204877.29896003"/>
    <n v="243390493.02682006"/>
    <n v="276418493.85822004"/>
    <n v="235015541.95325008"/>
    <n v="12882845.518050004"/>
    <n v="7921310.3320099972"/>
    <n v="528711.06807000004"/>
    <n v="1960888.3668200003"/>
    <n v="1191820.3186300001"/>
    <n v="976420.9784299999"/>
    <n v="9.2512195148203453"/>
    <n v="12.326508336433745"/>
    <n v="215399.34020000021"/>
    <n v="22.060089342441593"/>
    <n v="100"/>
    <n v="100"/>
    <n v="6.5821935081512999"/>
    <n v="5.7495909953238415"/>
    <n v="0.41642208542276676"/>
    <n v="0.43116518797085479"/>
    <n v="0.40117465817467429"/>
    <n v="0.41547081112798578"/>
    <m/>
    <m/>
    <m/>
    <n v="0"/>
    <m/>
    <n v="0"/>
    <m/>
    <n v="0"/>
    <m/>
    <n v="-100.99600825300415"/>
    <n v="-0.25286222452258683"/>
    <n v="30.988082300987941"/>
    <n v="-0.57000194472966825"/>
    <n v="-47.861106409748508"/>
    <n v="-34.681097153757023"/>
    <n v="34.338043623293949"/>
    <n v="43.018238035249631"/>
    <s v="Grandes"/>
    <n v="2024"/>
    <n v="1"/>
    <d v="2025-05-07T00:00:00"/>
    <x v="15"/>
    <x v="1"/>
  </r>
  <r>
    <n v="2025"/>
    <n v="3"/>
    <n v="81"/>
    <x v="24"/>
    <s v="Riesgos Catastroficos"/>
    <n v="53"/>
    <s v="2858dcd1057d3eae7f7d5f782167e24b61153c01551450a628cee722509f6529"/>
    <s v="5ee0b1f3d4f170289262539d5c2c0d24e2fb46189fbbd99a0a6b6a68b9dfe06a"/>
    <x v="33"/>
    <n v="77860.510670000003"/>
    <n v="53307.582990000003"/>
    <n v="272807.31649999996"/>
    <n v="251984.31299999997"/>
    <n v="-991.09411999999884"/>
    <n v="-9178.0999499999998"/>
    <n v="15150.206019999996"/>
    <n v="1289588.4715099998"/>
    <n v="35327673.869999997"/>
    <n v="32941908.920000002"/>
    <n v="139.161"/>
    <n v="134.065"/>
    <n v="0"/>
    <n v="0"/>
    <n v="2229.0343900000003"/>
    <n v="-276.17138"/>
    <n v="5870.8601900000003"/>
    <n v="7350.4992599999996"/>
    <n v="0"/>
    <n v="0"/>
    <n v="0"/>
    <n v="0"/>
    <n v="0"/>
    <n v="0"/>
    <s v="Riesgos Catastroficos"/>
    <s v="Daños Sin Autos"/>
    <s v="Riesgos Catastroficos"/>
    <x v="15"/>
    <x v="2"/>
    <n v="477689.46314999997"/>
    <n v="425847.00738999998"/>
    <n v="286204877.29896003"/>
    <n v="243390493.02682006"/>
    <n v="276418493.85822004"/>
    <n v="235015541.95325008"/>
    <n v="12882845.518050004"/>
    <n v="7921310.3320099972"/>
    <n v="528711.06807000004"/>
    <n v="1960888.3668200003"/>
    <n v="77860.510670000003"/>
    <n v="53307.582990000003"/>
    <n v="0.60437354900290119"/>
    <n v="0.67296420359374354"/>
    <n v="24552.927680000001"/>
    <n v="46.058977546601376"/>
    <n v="100"/>
    <n v="100"/>
    <n v="16.299398809546467"/>
    <n v="12.518012822661392"/>
    <n v="2.7204466745921148E-2"/>
    <n v="2.8167619895192699E-2"/>
    <n v="2.1902081025048849E-2"/>
    <n v="2.2682577733775619E-2"/>
    <m/>
    <m/>
    <m/>
    <n v="0"/>
    <m/>
    <n v="0"/>
    <m/>
    <n v="0"/>
    <m/>
    <n v="-89.201532720288156"/>
    <n v="-1.2729098633845355"/>
    <n v="-17.217250220708234"/>
    <n v="-0.18745477064020541"/>
    <n v="-907.119981078416"/>
    <n v="-20.129776463646621"/>
    <n v="37.967764822551494"/>
    <n v="-3.7571785293942064"/>
    <s v="Resto"/>
    <n v="2024"/>
    <n v="1"/>
    <d v="2025-05-07T00:00:00"/>
    <x v="15"/>
    <x v="33"/>
  </r>
  <r>
    <n v="2025"/>
    <n v="3"/>
    <n v="50"/>
    <x v="15"/>
    <s v="Riesgos Catastroficos"/>
    <n v="38"/>
    <s v="aea92132c4cbeb263e6ac2bf6c183b5d81737f179f21efdc5863739672f0f470"/>
    <s v="5ee0b1f3d4f170289262539d5c2c0d24e2fb46189fbbd99a0a6b6a68b9dfe06a"/>
    <x v="39"/>
    <n v="0"/>
    <n v="0"/>
    <n v="0"/>
    <n v="-12247.90804"/>
    <n v="186.76685999999998"/>
    <n v="452.11375000000004"/>
    <n v="594.03169000000003"/>
    <n v="-67.216399999999936"/>
    <n v="35327673.869999997"/>
    <n v="32941908.920000002"/>
    <n v="139.161"/>
    <n v="134.065"/>
    <n v="0"/>
    <n v="0"/>
    <n v="186.76685999999998"/>
    <n v="491.06665000000004"/>
    <n v="0"/>
    <n v="0"/>
    <n v="0"/>
    <n v="0"/>
    <n v="0"/>
    <n v="0"/>
    <n v="0"/>
    <n v="0"/>
    <s v="Riesgos Catastroficos"/>
    <s v="Daños Sin Autos"/>
    <s v="Riesgos Catastroficos"/>
    <x v="15"/>
    <x v="2"/>
    <n v="13959565.0382"/>
    <n v="12741554.66168"/>
    <n v="286204877.29896003"/>
    <n v="243390493.02682006"/>
    <n v="276418493.85822004"/>
    <n v="235015541.95325008"/>
    <n v="12882845.518050004"/>
    <n v="7921310.3320099972"/>
    <n v="528711.06807000004"/>
    <n v="1960888.3668200003"/>
    <n v="0"/>
    <n v="0"/>
    <m/>
    <m/>
    <m/>
    <m/>
    <m/>
    <m/>
    <m/>
    <m/>
    <m/>
    <m/>
    <m/>
    <m/>
    <m/>
    <m/>
    <m/>
    <n v="0"/>
    <m/>
    <n v="0"/>
    <m/>
    <n v="0"/>
    <m/>
    <n v="-58.690294201403972"/>
    <m/>
    <m/>
    <n v="3.5324938568388836E-2"/>
    <n v="-61.967105687181167"/>
    <m/>
    <m/>
    <m/>
    <s v="Resto"/>
    <n v="2024"/>
    <n v="1"/>
    <d v="2025-05-07T00:00:00"/>
    <x v="15"/>
    <x v="39"/>
  </r>
  <r>
    <n v="2025"/>
    <n v="3"/>
    <n v="125"/>
    <x v="75"/>
    <s v="Riesgos Catastroficos"/>
    <n v="238"/>
    <s v="8ae4c23b80d1e7c8ff79e515fe791ebd68190bae842dda7af193db125f700452"/>
    <s v="5ee0b1f3d4f170289262539d5c2c0d24e2fb46189fbbd99a0a6b6a68b9dfe06a"/>
    <x v="39"/>
    <n v="0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s v="Riesgos Catastroficos"/>
    <s v="Daños Sin Autos"/>
    <s v="Riesgos Catastroficos"/>
    <x v="15"/>
    <x v="2"/>
    <n v="35920.34201"/>
    <n v="38924.525079999999"/>
    <n v="286204877.29896003"/>
    <n v="243390493.02682006"/>
    <n v="276418493.85822004"/>
    <n v="235015541.95325008"/>
    <n v="12882845.518050004"/>
    <n v="7921310.3320099972"/>
    <n v="528711.06807000004"/>
    <n v="1960888.36682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15"/>
    <x v="39"/>
  </r>
  <r>
    <n v="2025"/>
    <n v="3"/>
    <n v="39"/>
    <x v="20"/>
    <s v="Riesgos Catastroficos"/>
    <n v="27"/>
    <s v="670671cd97404156226e507973f2ab8330d3022ca96e0c93bdbdb320c41adcaf"/>
    <s v="5ee0b1f3d4f170289262539d5c2c0d24e2fb46189fbbd99a0a6b6a68b9dfe06a"/>
    <x v="3"/>
    <n v="560883.15179999999"/>
    <n v="354089.45538999996"/>
    <n v="1384299.59345"/>
    <n v="1176667.5154600001"/>
    <n v="-8655.6507299999957"/>
    <n v="25914.932020000007"/>
    <n v="132573.84817000001"/>
    <n v="918542.17444000009"/>
    <n v="35327673.869999997"/>
    <n v="32941908.920000002"/>
    <n v="139.161"/>
    <n v="134.065"/>
    <n v="0"/>
    <n v="0"/>
    <n v="3841.47876"/>
    <n v="12394.72545"/>
    <n v="49654.609840000005"/>
    <n v="33033.0798"/>
    <n v="0"/>
    <n v="0"/>
    <n v="0"/>
    <n v="0"/>
    <n v="0"/>
    <n v="0"/>
    <s v="Riesgos Catastroficos"/>
    <s v="Daños Sin Autos"/>
    <s v="Riesgos Catastroficos"/>
    <x v="15"/>
    <x v="2"/>
    <n v="9815016.0217700005"/>
    <n v="7956382.9574300004"/>
    <n v="286204877.29896003"/>
    <n v="243390493.02682006"/>
    <n v="276418493.85822004"/>
    <n v="235015541.95325008"/>
    <n v="12882845.518050004"/>
    <n v="7921310.3320099972"/>
    <n v="528711.06807000004"/>
    <n v="1960888.3668200003"/>
    <n v="560883.15179999999"/>
    <n v="354089.45538999996"/>
    <n v="4.3537210084072901"/>
    <n v="4.4700868991222986"/>
    <n v="206793.69641000003"/>
    <n v="58.401540419280231"/>
    <n v="100"/>
    <n v="100"/>
    <n v="5.7145413777822096"/>
    <n v="4.4503822564163595"/>
    <n v="0.19597260434318886"/>
    <n v="0.20291086315219084"/>
    <n v="0.14548204039793025"/>
    <n v="0.15066639952707314"/>
    <m/>
    <m/>
    <m/>
    <n v="0"/>
    <m/>
    <n v="0"/>
    <m/>
    <n v="0"/>
    <m/>
    <n v="-133.40024478289175"/>
    <n v="-1.5432181733792625"/>
    <n v="7.318752825174327"/>
    <n v="-1.6371230437063611"/>
    <n v="-69.007149246698319"/>
    <n v="50.31783333747768"/>
    <n v="7.7363990420592126"/>
    <n v="37.522161194306811"/>
    <s v="Medianas"/>
    <n v="2024"/>
    <n v="1"/>
    <d v="2025-05-07T00:00:00"/>
    <x v="15"/>
    <x v="3"/>
  </r>
  <r>
    <n v="2025"/>
    <n v="3"/>
    <n v="41"/>
    <x v="38"/>
    <s v="Riesgos Catastroficos"/>
    <n v="29"/>
    <s v="35135aaa6cc23891b40cb3f378c53a17a1127210ce60e125ccf03efcfdaec458"/>
    <s v="5ee0b1f3d4f170289262539d5c2c0d24e2fb46189fbbd99a0a6b6a68b9dfe06a"/>
    <x v="4"/>
    <n v="503954.22262000002"/>
    <n v="485092.37556000001"/>
    <n v="2959090.3554000002"/>
    <n v="2781336.7884"/>
    <n v="-16260.257129999996"/>
    <n v="105896.51266000001"/>
    <n v="349910.59678999998"/>
    <n v="1969277.1852600004"/>
    <n v="35327673.869999997"/>
    <n v="32941908.920000002"/>
    <n v="139.161"/>
    <n v="134.065"/>
    <n v="0"/>
    <n v="0"/>
    <n v="-4542.0558799999999"/>
    <n v="-29980.186249999999"/>
    <n v="93949.654569999999"/>
    <n v="86094.281879999995"/>
    <n v="0"/>
    <n v="0"/>
    <n v="0"/>
    <n v="0"/>
    <n v="0"/>
    <n v="0"/>
    <s v="Riesgos Catastroficos"/>
    <s v="Daños Sin Autos"/>
    <s v="Riesgos Catastroficos"/>
    <x v="15"/>
    <x v="2"/>
    <n v="7965231.1104300003"/>
    <n v="6566357.3494999995"/>
    <n v="286204877.29896003"/>
    <n v="243390493.02682006"/>
    <n v="276418493.85822004"/>
    <n v="235015541.95325008"/>
    <n v="12882845.518050004"/>
    <n v="7921310.3320099972"/>
    <n v="528711.06807000004"/>
    <n v="1960888.3668200003"/>
    <n v="503954.22262000002"/>
    <n v="485092.37556000001"/>
    <n v="3.9118238429073431"/>
    <n v="6.1238905588604808"/>
    <n v="18861.84706"/>
    <n v="3.8883000455790517"/>
    <n v="100"/>
    <n v="100"/>
    <n v="6.3269253036500315"/>
    <n v="7.3875415202149757"/>
    <n v="0.17608163333065296"/>
    <n v="0.18231566766241303"/>
    <n v="0.19930621345450253"/>
    <n v="0.20640863643668975"/>
    <m/>
    <m/>
    <m/>
    <n v="0"/>
    <m/>
    <n v="0"/>
    <m/>
    <n v="0"/>
    <m/>
    <n v="-115.35485609635371"/>
    <n v="-3.2265345541634303"/>
    <n v="21.830174621431851"/>
    <n v="-3.0754523807031742"/>
    <n v="-84.84980766255245"/>
    <n v="9.1241514749481176"/>
    <n v="-4.8345636828454808"/>
    <n v="-34.822505740610055"/>
    <s v="Medianas"/>
    <n v="2024"/>
    <n v="1"/>
    <d v="2025-05-07T00:00:00"/>
    <x v="15"/>
    <x v="4"/>
  </r>
  <r>
    <n v="2025"/>
    <n v="3"/>
    <n v="8"/>
    <x v="23"/>
    <s v="Riesgos Catastroficos"/>
    <n v="8"/>
    <s v="2c624232cdd221771294dfbb310aca000a0df6ac8b66b696d90ef06fdefb64a3"/>
    <s v="5ee0b1f3d4f170289262539d5c2c0d24e2fb46189fbbd99a0a6b6a68b9dfe06a"/>
    <x v="20"/>
    <n v="57751.6224"/>
    <n v="31175.012440000002"/>
    <n v="155509.17978999999"/>
    <n v="92731.988849999994"/>
    <n v="-787.1372100000001"/>
    <n v="2793.2545999999998"/>
    <n v="258.49126000000052"/>
    <n v="9739.8460599999999"/>
    <n v="35327673.869999997"/>
    <n v="32941908.920000002"/>
    <n v="139.161"/>
    <n v="134.065"/>
    <n v="0"/>
    <n v="0"/>
    <n v="-1007.2225"/>
    <n v="2206.2346200000002"/>
    <n v="15196.031550000002"/>
    <n v="12271.515439999999"/>
    <n v="0"/>
    <n v="0"/>
    <n v="0"/>
    <n v="0"/>
    <n v="0"/>
    <n v="0"/>
    <s v="Riesgos Catastroficos"/>
    <s v="Daños Sin Autos"/>
    <s v="Riesgos Catastroficos"/>
    <x v="15"/>
    <x v="2"/>
    <n v="1201622.1432"/>
    <n v="689489.74687000003"/>
    <n v="286204877.29896003"/>
    <n v="243390493.02682006"/>
    <n v="276418493.85822004"/>
    <n v="235015541.95325008"/>
    <n v="12882845.518050004"/>
    <n v="7921310.3320099972"/>
    <n v="528711.06807000004"/>
    <n v="1960888.3668200003"/>
    <n v="57751.6224"/>
    <n v="31175.012440000002"/>
    <n v="0.44828312440046636"/>
    <n v="0.39355878173364633"/>
    <n v="26576.609959999998"/>
    <n v="85.249717257209852"/>
    <n v="100"/>
    <n v="100"/>
    <n v="4.8061383294921285"/>
    <n v="4.5214613533445194"/>
    <n v="2.017842006922705E-2"/>
    <n v="2.0892821458473699E-2"/>
    <n v="1.2808640161867259E-2"/>
    <n v="1.3265085441115813E-2"/>
    <m/>
    <m/>
    <m/>
    <n v="0"/>
    <m/>
    <n v="0"/>
    <m/>
    <n v="0"/>
    <m/>
    <n v="-128.17993068014638"/>
    <n v="-1.3629698652413964"/>
    <n v="8.9599149491149319"/>
    <n v="-0.14887851939119706"/>
    <n v="-145.65346273099459"/>
    <n v="23.831743718198851"/>
    <n v="-6.6281943195886557"/>
    <n v="17.978501765222894"/>
    <s v="Resto"/>
    <n v="2024"/>
    <n v="1"/>
    <d v="2025-05-07T00:00:00"/>
    <x v="15"/>
    <x v="20"/>
  </r>
  <r>
    <n v="2025"/>
    <n v="3"/>
    <n v="93"/>
    <x v="65"/>
    <s v="Riesgos Catastroficos"/>
    <n v="220"/>
    <s v="36790ecd55c2030dc553685bef719df653f413a20cdad1bfd1dc934c76686ddd"/>
    <s v="5ee0b1f3d4f170289262539d5c2c0d24e2fb46189fbbd99a0a6b6a68b9dfe06a"/>
    <x v="6"/>
    <n v="46215.976090000004"/>
    <n v="42375.20478"/>
    <n v="203283.80751000001"/>
    <n v="218006.99986999997"/>
    <n v="2159.7798299999999"/>
    <n v="225.47203000000002"/>
    <n v="17214.55989"/>
    <n v="-3050.699930000002"/>
    <n v="35327673.869999997"/>
    <n v="32941908.920000002"/>
    <n v="139.161"/>
    <n v="134.065"/>
    <n v="0"/>
    <n v="0"/>
    <n v="759.72809999999993"/>
    <n v="2.6577700000000002"/>
    <n v="-4.8898700000000002"/>
    <n v="2082.88996"/>
    <n v="0"/>
    <n v="0"/>
    <n v="0"/>
    <n v="0"/>
    <n v="0"/>
    <n v="0"/>
    <s v="Riesgos Catastroficos"/>
    <s v="Daños Sin Autos"/>
    <s v="Riesgos Catastroficos"/>
    <x v="15"/>
    <x v="2"/>
    <n v="240270.31215000001"/>
    <n v="300191.93695999996"/>
    <n v="286204877.29896003"/>
    <n v="243390493.02682006"/>
    <n v="276418493.85822004"/>
    <n v="235015541.95325008"/>
    <n v="12882845.518050004"/>
    <n v="7921310.3320099972"/>
    <n v="528711.06807000004"/>
    <n v="1960888.3668200003"/>
    <n v="46215.976090000004"/>
    <n v="42375.20478"/>
    <n v="0.35874043529628091"/>
    <n v="0.53495195875311052"/>
    <n v="3840.7713100000037"/>
    <n v="9.0637233022004224"/>
    <n v="100"/>
    <n v="100"/>
    <n v="19.234992320294449"/>
    <n v="14.116036962593842"/>
    <n v="1.6147864608793631E-2"/>
    <n v="1.6719567292666389E-2"/>
    <n v="1.7410377970404345E-2"/>
    <n v="1.8030809548940124E-2"/>
    <m/>
    <m/>
    <m/>
    <n v="0"/>
    <m/>
    <n v="0"/>
    <m/>
    <n v="0"/>
    <m/>
    <n v="857.89257319411172"/>
    <n v="4.6732321000731236"/>
    <n v="0.53208481509549421"/>
    <n v="0.40849907642070588"/>
    <n v="28485.171026838281"/>
    <n v="-100.23476372222756"/>
    <n v="-15536.775006288508"/>
    <n v="0.12760011575455479"/>
    <s v="Resto"/>
    <n v="2024"/>
    <n v="1"/>
    <d v="2025-05-07T00:00:00"/>
    <x v="15"/>
    <x v="6"/>
  </r>
  <r>
    <n v="2025"/>
    <n v="3"/>
    <n v="107"/>
    <x v="51"/>
    <s v="Riesgos Catastroficos"/>
    <n v="70"/>
    <s v="ff5a1ae012afa5d4c889c50ad427aaf545d31a4fac04ffc1c4d03d403ba4250a"/>
    <s v="5ee0b1f3d4f170289262539d5c2c0d24e2fb46189fbbd99a0a6b6a68b9dfe06a"/>
    <x v="15"/>
    <n v="4901.6774599999999"/>
    <n v="4184.8455899999999"/>
    <n v="16767.426639999998"/>
    <n v="15048.139030000002"/>
    <n v="489.15095999999988"/>
    <n v="905.80486000000019"/>
    <n v="15805.524790000003"/>
    <n v="2491.0508999999997"/>
    <n v="35327673.869999997"/>
    <n v="32941908.920000002"/>
    <n v="139.161"/>
    <n v="134.065"/>
    <n v="0"/>
    <n v="0"/>
    <n v="407.15967999999998"/>
    <n v="308.16744"/>
    <n v="706.93936999999994"/>
    <n v="606.25421999999992"/>
    <n v="0"/>
    <n v="0"/>
    <n v="0"/>
    <n v="0"/>
    <n v="0"/>
    <n v="0"/>
    <s v="Riesgos Catastroficos"/>
    <s v="Daños Sin Autos"/>
    <s v="Riesgos Catastroficos"/>
    <x v="15"/>
    <x v="2"/>
    <n v="346104.38500999997"/>
    <n v="551156.13301999995"/>
    <n v="286204877.29896003"/>
    <n v="243390493.02682006"/>
    <n v="276418493.85822004"/>
    <n v="235015541.95325008"/>
    <n v="12882845.518050004"/>
    <n v="7921310.3320099972"/>
    <n v="528711.06807000004"/>
    <n v="1960888.3668200003"/>
    <n v="4901.6774599999999"/>
    <n v="4184.8455899999999"/>
    <n v="3.8048096231009812E-2"/>
    <n v="5.2830218923364841E-2"/>
    <n v="716.83186999999998"/>
    <n v="17.129231045296468"/>
    <n v="100"/>
    <n v="100"/>
    <n v="1.4162425188165055"/>
    <n v="0.75928495380602856"/>
    <n v="1.7126463763508376E-3"/>
    <n v="1.7732812995190392E-3"/>
    <n v="1.71939566659198E-3"/>
    <n v="1.7806675912661388E-3"/>
    <m/>
    <m/>
    <m/>
    <n v="0"/>
    <m/>
    <n v="0"/>
    <m/>
    <n v="0"/>
    <m/>
    <n v="-45.998196565207238"/>
    <n v="9.9792563666561591"/>
    <n v="21.644881287005866"/>
    <n v="9.2517631943206738E-2"/>
    <n v="32.122874499655119"/>
    <n v="16.607744190217776"/>
    <n v="57.594709996134462"/>
    <n v="50.831388852023174"/>
    <s v="Resto"/>
    <n v="2024"/>
    <n v="1"/>
    <d v="2025-05-07T00:00:00"/>
    <x v="15"/>
    <x v="15"/>
  </r>
  <r>
    <n v="2025"/>
    <n v="3"/>
    <n v="76"/>
    <x v="31"/>
    <s v="Riesgos Catastroficos"/>
    <n v="48"/>
    <s v="98010bd9270f9b100b6214a21754fd33bdc8d41b2bc9f9dd16ff54d3c34ffd71"/>
    <s v="5ee0b1f3d4f170289262539d5c2c0d24e2fb46189fbbd99a0a6b6a68b9dfe06a"/>
    <x v="14"/>
    <n v="232957.38347"/>
    <n v="201289.08586000002"/>
    <n v="745259.46157000004"/>
    <n v="445598.81495000003"/>
    <n v="-6341.4654899999996"/>
    <n v="-8090.4083099999998"/>
    <n v="142050.49638999999"/>
    <n v="333152.46930999996"/>
    <n v="35327673.869999997"/>
    <n v="32941908.920000002"/>
    <n v="139.161"/>
    <n v="134.065"/>
    <n v="0"/>
    <n v="0"/>
    <n v="-37.801879999999997"/>
    <n v="11.159129999999999"/>
    <n v="0"/>
    <n v="-2.0000000000000002E-5"/>
    <n v="0"/>
    <n v="0"/>
    <n v="0"/>
    <n v="0"/>
    <n v="0"/>
    <n v="0"/>
    <s v="Riesgos Catastroficos"/>
    <s v="Daños Sin Autos"/>
    <s v="Riesgos Catastroficos"/>
    <x v="15"/>
    <x v="2"/>
    <n v="1270133.73486"/>
    <n v="1133682.78908"/>
    <n v="286204877.29896003"/>
    <n v="243390493.02682006"/>
    <n v="276418493.85822004"/>
    <n v="235015541.95325008"/>
    <n v="12882845.518050004"/>
    <n v="7921310.3320099972"/>
    <n v="528711.06807000004"/>
    <n v="1960888.3668200003"/>
    <n v="232957.38347"/>
    <n v="201289.08586000002"/>
    <n v="1.8082758435906583"/>
    <n v="2.5411084457402366"/>
    <n v="31668.29760999998"/>
    <n v="15.732744512549379"/>
    <n v="100"/>
    <n v="100"/>
    <n v="18.341169679717044"/>
    <n v="17.755326957318371"/>
    <n v="8.1395322703274722E-2"/>
    <n v="8.4277061284288746E-2"/>
    <n v="8.2702115171696233E-2"/>
    <n v="8.5649265655818194E-2"/>
    <m/>
    <m/>
    <m/>
    <n v="0"/>
    <m/>
    <n v="0"/>
    <m/>
    <n v="0"/>
    <m/>
    <n v="-21.617485211942288"/>
    <n v="-2.7221569007777968"/>
    <n v="-4.0192980535601492"/>
    <n v="-1.1994198481883125"/>
    <n v="-438.75293145612602"/>
    <m/>
    <m/>
    <n v="-55795649.999999985"/>
    <s v="Medianas"/>
    <n v="2024"/>
    <n v="1"/>
    <d v="2025-05-07T00:00:00"/>
    <x v="15"/>
    <x v="14"/>
  </r>
  <r>
    <n v="2025"/>
    <n v="3"/>
    <n v="37"/>
    <x v="76"/>
    <s v="Riesgos Catastroficos"/>
    <n v="25"/>
    <s v="b7a56873cd771f2c446d369b649430b65a756ba278ff97ec81bb6f55b2e73569"/>
    <s v="5ee0b1f3d4f170289262539d5c2c0d24e2fb46189fbbd99a0a6b6a68b9dfe06a"/>
    <x v="8"/>
    <n v="330443.42595999996"/>
    <n v="297592.56764999998"/>
    <n v="1199836.3200400001"/>
    <n v="1027734.81893"/>
    <n v="36581.892810000005"/>
    <n v="71405.548349999983"/>
    <n v="27345.482620000002"/>
    <n v="828162.16986000037"/>
    <n v="35327673.869999997"/>
    <n v="32941908.920000002"/>
    <n v="139.161"/>
    <n v="134.065"/>
    <n v="0"/>
    <n v="0"/>
    <n v="3643.4695899999997"/>
    <n v="506.19450000000001"/>
    <n v="61651.9637"/>
    <n v="58521.210930000001"/>
    <n v="0"/>
    <n v="0"/>
    <n v="0"/>
    <n v="0"/>
    <n v="0"/>
    <n v="0"/>
    <s v="Riesgos Catastroficos"/>
    <s v="Daños Sin Autos"/>
    <s v="Riesgos Catastroficos"/>
    <x v="15"/>
    <x v="2"/>
    <n v="3594603.0314199999"/>
    <n v="3691577.5016000001"/>
    <n v="286204877.29896003"/>
    <n v="243390493.02682006"/>
    <n v="276418493.85822004"/>
    <n v="235015541.95325008"/>
    <n v="12882845.518050004"/>
    <n v="7921310.3320099972"/>
    <n v="528711.06807000004"/>
    <n v="1960888.3668200003"/>
    <n v="330443.42595999996"/>
    <n v="297592.56764999998"/>
    <n v="2.5649878786252587"/>
    <n v="3.7568603574010866"/>
    <n v="32850.858309999981"/>
    <n v="11.038870550233648"/>
    <n v="100"/>
    <n v="100"/>
    <n v="9.1927654617667951"/>
    <n v="8.0613929281186074"/>
    <n v="0.115456951355455"/>
    <n v="0.11954461561081012"/>
    <n v="0.12226959399651127"/>
    <n v="0.12662676058641173"/>
    <m/>
    <m/>
    <m/>
    <n v="0"/>
    <m/>
    <n v="0"/>
    <m/>
    <n v="0"/>
    <m/>
    <n v="-48.768837078750607"/>
    <n v="11.070546404039591"/>
    <n v="23.99439909197611"/>
    <n v="6.9190707400051359"/>
    <n v="619.77660563281495"/>
    <n v="5.3497744155445393"/>
    <n v="5.9097381029568075"/>
    <n v="0.86497612054795525"/>
    <s v="Medianas"/>
    <n v="2024"/>
    <n v="1"/>
    <d v="2025-05-07T00:00:00"/>
    <x v="15"/>
    <x v="8"/>
  </r>
  <r>
    <n v="2025"/>
    <n v="3"/>
    <n v="5.0999999999999996"/>
    <x v="68"/>
    <s v="Riesgos Catastroficos"/>
    <n v="5.0999999999999996"/>
    <m/>
    <m/>
    <x v="75"/>
    <n v="8033176.9168699998"/>
    <n v="3469954.9194599995"/>
    <n v="21650325.436140001"/>
    <n v="12251499.482169997"/>
    <n v="548907.87170000002"/>
    <n v="1981474.5945200003"/>
    <n v="4847779.8316599987"/>
    <n v="23729775.784389995"/>
    <n v="0"/>
    <n v="0"/>
    <n v="0"/>
    <n v="0"/>
    <n v="4425.4920999999995"/>
    <n v="6356.3338200000007"/>
    <n v="330044.31555"/>
    <n v="504059.70363"/>
    <n v="1906710.2390499997"/>
    <n v="1353752.0702899999"/>
    <n v="0"/>
    <n v="0"/>
    <n v="0"/>
    <n v="0"/>
    <n v="0"/>
    <n v="0"/>
    <s v="Riesgos Catastroficos"/>
    <s v="Daños Sin Autos"/>
    <s v="Riesgos Catastroficos"/>
    <x v="15"/>
    <x v="2"/>
    <n v="83582706.294320002"/>
    <n v="67415495.325149998"/>
    <n v="286204877.29896003"/>
    <n v="243390493.02682006"/>
    <n v="276418493.85822004"/>
    <n v="235015541.95325008"/>
    <n v="12882845.518050004"/>
    <n v="7921310.3320099972"/>
    <n v="528711.06807000004"/>
    <n v="1960888.3668200003"/>
    <n v="8033176.9168699998"/>
    <n v="3469954.9194599995"/>
    <n v="62.355610067782074"/>
    <n v="43.80531470201236"/>
    <n v="4563221.9974100003"/>
    <n v="131.50666516786154"/>
    <n v="100"/>
    <n v="100"/>
    <n v="9.6110514639030136"/>
    <n v="5.1471177401043278"/>
    <n v="2.8067924602412737"/>
    <n v="2.9061647810693736"/>
    <n v="1.4256739761308725"/>
    <n v="1.4764789131053522"/>
    <m/>
    <m/>
    <m/>
    <n v="0"/>
    <m/>
    <n v="0"/>
    <m/>
    <n v="0"/>
    <m/>
    <n v="-72.2980111267604"/>
    <n v="6.8330111160289659"/>
    <n v="57.103756115320394"/>
    <n v="103.8200077225026"/>
    <n v="-34.522773160961549"/>
    <n v="40.846339658158051"/>
    <n v="17.309620979139517"/>
    <n v="37.234270195577288"/>
    <m/>
    <n v="2024"/>
    <n v="1"/>
    <d v="2025-05-07T00:00:00"/>
    <x v="15"/>
    <x v="75"/>
  </r>
  <r>
    <n v="2025"/>
    <n v="3"/>
    <n v="23"/>
    <x v="9"/>
    <s v="Riesgos Catastroficos"/>
    <n v="17"/>
    <s v="4523540f1504cd17100c4835e85b7eefd49911580f8efff0599a8f283be6b9e3"/>
    <s v="5ee0b1f3d4f170289262539d5c2c0d24e2fb46189fbbd99a0a6b6a68b9dfe06a"/>
    <x v="16"/>
    <n v="380580.41157999996"/>
    <n v="486992.51045999996"/>
    <n v="1710723.0168099999"/>
    <n v="1390380.1712400001"/>
    <n v="20430.153590000005"/>
    <n v="-117869.1348"/>
    <n v="-362766.50661999977"/>
    <n v="3322425.5354099995"/>
    <n v="35327673.869999997"/>
    <n v="32941908.920000002"/>
    <n v="139.161"/>
    <n v="134.065"/>
    <n v="0"/>
    <n v="0"/>
    <n v="-203.96870999999999"/>
    <n v="8337.0551599999999"/>
    <n v="25354.84031"/>
    <n v="25088.639370000001"/>
    <n v="0"/>
    <n v="0"/>
    <n v="0"/>
    <n v="0"/>
    <n v="0"/>
    <n v="0"/>
    <s v="Riesgos Catastroficos"/>
    <s v="Daños Sin Autos"/>
    <s v="Riesgos Catastroficos"/>
    <x v="15"/>
    <x v="2"/>
    <n v="7196469.1106400006"/>
    <n v="7252607.47162"/>
    <n v="286204877.29896003"/>
    <n v="243390493.02682006"/>
    <n v="276418493.85822004"/>
    <n v="235015541.95325008"/>
    <n v="12882845.518050004"/>
    <n v="7921310.3320099972"/>
    <n v="528711.06807000004"/>
    <n v="1960888.3668200003"/>
    <n v="380580.41157999996"/>
    <n v="486992.51045999996"/>
    <n v="2.9541642104360655"/>
    <n v="6.1478781924761154"/>
    <n v="-106412.09888000001"/>
    <n v="-21.850869693968399"/>
    <n v="100"/>
    <n v="100"/>
    <n v="5.288432503897095"/>
    <n v="6.714723116694767"/>
    <n v="0.13297481691147367"/>
    <n v="0.13768268767689851"/>
    <n v="0.20008690742342863"/>
    <n v="0.2072171510073465"/>
    <m/>
    <m/>
    <m/>
    <n v="0"/>
    <m/>
    <n v="0"/>
    <m/>
    <n v="0"/>
    <m/>
    <n v="-117.33291215267326"/>
    <n v="5.3681568909926627"/>
    <n v="-24.203479985485611"/>
    <n v="3.8641433523565092"/>
    <n v="-102.44653185190154"/>
    <n v="1.0610417570843245"/>
    <n v="-0.80445669349987703"/>
    <n v="33.230399771974561"/>
    <s v="Medianas"/>
    <n v="2024"/>
    <n v="1"/>
    <d v="2025-05-07T00:00:00"/>
    <x v="15"/>
    <x v="16"/>
  </r>
  <r>
    <n v="2025"/>
    <n v="3"/>
    <n v="10"/>
    <x v="62"/>
    <s v="Riesgos Catastroficos"/>
    <n v="10"/>
    <s v="4a44dc15364204a80fe80e9039455cc1608281820fe2b24f1e5233ade6af1dd5"/>
    <s v="5ee0b1f3d4f170289262539d5c2c0d24e2fb46189fbbd99a0a6b6a68b9dfe06a"/>
    <x v="12"/>
    <n v="212305.83065000002"/>
    <n v="136815.39315000002"/>
    <n v="636888.07059000002"/>
    <n v="657020.59467000002"/>
    <n v="-15751.42807"/>
    <n v="18434.39039"/>
    <n v="-247006.12839000006"/>
    <n v="1072698.0308500002"/>
    <n v="35327673.869999997"/>
    <n v="32941908.920000002"/>
    <n v="139.161"/>
    <n v="134.065"/>
    <n v="0"/>
    <n v="0"/>
    <n v="62.341839999999998"/>
    <n v="-867.44611999999995"/>
    <n v="24449.09676"/>
    <n v="9740.6681599999993"/>
    <n v="0"/>
    <n v="0"/>
    <n v="0"/>
    <n v="0"/>
    <n v="0"/>
    <n v="0"/>
    <s v="Riesgos Catastroficos"/>
    <s v="Daños Sin Autos"/>
    <s v="Riesgos Catastroficos"/>
    <x v="15"/>
    <x v="2"/>
    <n v="1657972.1827799999"/>
    <n v="1600535.0540100001"/>
    <n v="286204877.29896003"/>
    <n v="243390493.02682006"/>
    <n v="276418493.85822004"/>
    <n v="235015541.95325008"/>
    <n v="12882845.518050004"/>
    <n v="7921310.3320099972"/>
    <n v="528711.06807000004"/>
    <n v="1960888.3668200003"/>
    <n v="212305.83065000002"/>
    <n v="136815.39315000002"/>
    <n v="1.6479731155088433"/>
    <n v="1.7271813300525458"/>
    <n v="75490.4375"/>
    <n v="55.176859680719325"/>
    <n v="100"/>
    <n v="100"/>
    <n v="12.805150342994107"/>
    <n v="8.5481035112115205"/>
    <n v="7.4179669002716705E-2"/>
    <n v="7.6805942933360835E-2"/>
    <n v="5.6212299604867406E-2"/>
    <n v="5.8215466097648862E-2"/>
    <m/>
    <m/>
    <m/>
    <n v="0"/>
    <m/>
    <n v="0"/>
    <m/>
    <n v="0"/>
    <m/>
    <n v="-185.44588530871403"/>
    <n v="-7.4192159592485503"/>
    <n v="13.473915445895129"/>
    <n v="-2.9792128482384159"/>
    <n v="-107.18682562093886"/>
    <n v="151.0002020231023"/>
    <n v="0.2549862705030253"/>
    <n v="-8.9054067518916487"/>
    <s v="Medianas"/>
    <n v="2024"/>
    <n v="1"/>
    <d v="2025-05-07T00:00:00"/>
    <x v="15"/>
    <x v="12"/>
  </r>
  <r>
    <n v="2025"/>
    <n v="3"/>
    <n v="126"/>
    <x v="17"/>
    <s v="Riesgos Catastroficos"/>
    <n v="239"/>
    <s v="79bf08685d3138f9b109c3546780f056bc954fd69377b84a2cf23622e464897b"/>
    <s v="5ee0b1f3d4f170289262539d5c2c0d24e2fb46189fbbd99a0a6b6a68b9dfe06a"/>
    <x v="45"/>
    <n v="9157.3224399999999"/>
    <n v="6381.5476699999999"/>
    <n v="33146.047839999999"/>
    <n v="27500.337330000002"/>
    <n v="112.90197000000001"/>
    <n v="144.97212000000007"/>
    <n v="2988.1630700000001"/>
    <n v="1643.2974000000002"/>
    <n v="35327673.869999997"/>
    <n v="32941908.920000002"/>
    <n v="139.161"/>
    <n v="134.065"/>
    <n v="0"/>
    <n v="0"/>
    <n v="-15.84557"/>
    <n v="23.771909999999998"/>
    <n v="-729.21663999999998"/>
    <n v="-543.61120999999991"/>
    <n v="0"/>
    <n v="0"/>
    <n v="0"/>
    <n v="0"/>
    <n v="0"/>
    <n v="0"/>
    <s v="Riesgos Catastroficos"/>
    <s v="Daños Sin Autos"/>
    <s v="Riesgos Catastroficos"/>
    <x v="15"/>
    <x v="2"/>
    <n v="240990.39916999999"/>
    <n v="211802.86790000001"/>
    <n v="286204877.29896003"/>
    <n v="243390493.02682006"/>
    <n v="276418493.85822004"/>
    <n v="235015541.95325008"/>
    <n v="12882845.518050004"/>
    <n v="7921310.3320099972"/>
    <n v="528711.06807000004"/>
    <n v="1960888.3668200003"/>
    <n v="9157.3224399999999"/>
    <n v="6381.5476699999999"/>
    <n v="7.1081520205841048E-2"/>
    <n v="8.0561768224282043E-2"/>
    <n v="2775.77477"/>
    <n v="43.496889995025299"/>
    <n v="100"/>
    <n v="100"/>
    <n v="3.7998702319838977"/>
    <n v="3.0129656568262169"/>
    <n v="3.199568968363375E-3"/>
    <n v="3.3128472383244199E-3"/>
    <n v="2.6219379362926861E-3"/>
    <n v="2.7153726161946489E-3"/>
    <m/>
    <m/>
    <m/>
    <n v="0"/>
    <m/>
    <n v="0"/>
    <m/>
    <n v="0"/>
    <m/>
    <n v="-22.121598276965294"/>
    <n v="1.2329146509773876"/>
    <n v="2.2717392002181827"/>
    <n v="2.135419075150741E-2"/>
    <n v="-166.65669691665502"/>
    <n v="34.143046829369126"/>
    <n v="2.1729578195034058"/>
    <n v="-4.3729616981224506"/>
    <s v="Resto"/>
    <n v="2024"/>
    <n v="1"/>
    <d v="2025-05-07T00:00:00"/>
    <x v="15"/>
    <x v="45"/>
  </r>
  <r>
    <n v="2025"/>
    <n v="3"/>
    <n v="61"/>
    <x v="46"/>
    <s v="Riesgos Catastrof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40049.68912"/>
    <n v="75139.837329999995"/>
    <n v="796251.71938999998"/>
    <n v="418100.14714999998"/>
    <n v="0"/>
    <n v="0"/>
    <n v="0"/>
    <n v="0"/>
    <n v="0"/>
    <n v="0"/>
    <s v="Riesgos Catastroficos"/>
    <s v="Daños Sin Autos"/>
    <s v="Riesgos Catastroficos"/>
    <x v="15"/>
    <x v="2"/>
    <n v="0"/>
    <n v="0"/>
    <n v="286204877.29896003"/>
    <n v="243390493.02682006"/>
    <n v="276418493.85822004"/>
    <n v="235015541.95325008"/>
    <n v="12882845.518050004"/>
    <n v="7921310.3320099972"/>
    <n v="528711.06807000004"/>
    <n v="1960888.36682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86.385403664008706"/>
    <n v="90.445213860288902"/>
    <n v="17.588619994100682"/>
    <n v="17.971731854722929"/>
    <m/>
    <n v="2024"/>
    <n v="1"/>
    <d v="2025-05-07T00:00:00"/>
    <x v="15"/>
    <x v="69"/>
  </r>
  <r>
    <n v="2025"/>
    <n v="3"/>
    <n v="201.1"/>
    <x v="67"/>
    <s v="Riesgos Catastroficos"/>
    <n v="201.1"/>
    <m/>
    <m/>
    <x v="74"/>
    <n v="12882845.51805"/>
    <n v="7921310.3320099991"/>
    <n v="39960120.807489991"/>
    <n v="28532670.480330002"/>
    <n v="528711.06806999992"/>
    <n v="1960888.3668200003"/>
    <n v="4967055.4267199971"/>
    <n v="39825890.457159989"/>
    <n v="0"/>
    <n v="0"/>
    <n v="0"/>
    <n v="0"/>
    <n v="4425.4920999999995"/>
    <n v="6356.3338200000007"/>
    <n v="342978.24383000005"/>
    <n v="496539.69079999998"/>
    <n v="2400528.4092599992"/>
    <n v="1777750.9605999996"/>
    <n v="0"/>
    <n v="0"/>
    <n v="0"/>
    <n v="0"/>
    <n v="0"/>
    <n v="0"/>
    <s v="Riesgos Catastroficos"/>
    <s v="Daños Sin Autos"/>
    <s v="Riesgos Catastroficos"/>
    <x v="15"/>
    <x v="2"/>
    <n v="195548252.16817003"/>
    <n v="165677246.98947003"/>
    <n v="286204877.29896003"/>
    <n v="243390493.02682006"/>
    <n v="276418493.85822004"/>
    <n v="235015541.95325008"/>
    <n v="12882845.518050004"/>
    <n v="7921310.3320099972"/>
    <n v="528711.06807000004"/>
    <n v="1960888.3668200003"/>
    <n v="12882845.51805"/>
    <n v="7921310.3320099991"/>
    <n v="99.999999999999972"/>
    <n v="100.00000000000003"/>
    <n v="4961535.186040001"/>
    <n v="62.63528353371597"/>
    <n v="100"/>
    <n v="100"/>
    <n v="6.5880647744019969"/>
    <n v="4.7811696994901514"/>
    <n v="4.5012669384362072"/>
    <n v="4.660630820403008"/>
    <n v="3.2545685057374532"/>
    <n v="3.3705474396181536"/>
    <m/>
    <m/>
    <m/>
    <n v="0"/>
    <m/>
    <n v="0"/>
    <m/>
    <n v="0"/>
    <m/>
    <n v="-73.037166367230896"/>
    <n v="4.1039929208902581"/>
    <n v="24.754595952339532"/>
    <n v="99.999999999999972"/>
    <n v="-30.92631864385088"/>
    <n v="35.031759929400287"/>
    <n v="14.287614448009325"/>
    <n v="27.930778933873583"/>
    <m/>
    <n v="2024"/>
    <n v="1"/>
    <d v="2025-05-07T00:00:00"/>
    <x v="15"/>
    <x v="74"/>
  </r>
  <r>
    <n v="2025"/>
    <n v="3"/>
    <n v="1"/>
    <x v="16"/>
    <s v="Riesgos Catastroficos"/>
    <n v="30"/>
    <s v="624b60c58c9d8bfb6ff1886c2fd605d2adeb6ea4da576068201b6c6958ce93f4"/>
    <s v="5ee0b1f3d4f170289262539d5c2c0d24e2fb46189fbbd99a0a6b6a68b9dfe06a"/>
    <x v="19"/>
    <n v="848042.80476999993"/>
    <n v="763805.55080999993"/>
    <n v="1851015.0943999998"/>
    <n v="1542918.06281"/>
    <n v="52612.443990000022"/>
    <n v="461966.03589999996"/>
    <n v="503322.68079999997"/>
    <n v="739385.16553"/>
    <n v="35327673.869999997"/>
    <n v="32941908.920000002"/>
    <n v="139.161"/>
    <n v="134.065"/>
    <n v="0"/>
    <n v="0"/>
    <n v="28986.159589999999"/>
    <n v="-8303.7617599999994"/>
    <n v="30947.54535"/>
    <n v="39118.639369999997"/>
    <n v="0"/>
    <n v="0"/>
    <n v="0"/>
    <n v="0"/>
    <n v="0"/>
    <n v="0"/>
    <s v="Riesgos Catastroficos"/>
    <s v="Daños Sin Autos"/>
    <s v="Riesgos Catastroficos"/>
    <x v="15"/>
    <x v="2"/>
    <n v="22498819.590630002"/>
    <n v="18341736.750830002"/>
    <n v="286204877.29896003"/>
    <n v="243390493.02682006"/>
    <n v="276418493.85822004"/>
    <n v="235015541.95325008"/>
    <n v="12882845.518050004"/>
    <n v="7921310.3320099972"/>
    <n v="528711.06807000004"/>
    <n v="1960888.3668200003"/>
    <n v="848042.80476999993"/>
    <n v="763805.55080999993"/>
    <n v="6.5827289753790579"/>
    <n v="9.642414181445"/>
    <n v="84237.253960000002"/>
    <n v="11.028625527880509"/>
    <n v="100"/>
    <n v="100"/>
    <n v="3.7692768785220232"/>
    <n v="4.1643033110015395"/>
    <n v="0.29630620301559807"/>
    <n v="0.30679669545011562"/>
    <n v="0.3138189751420708"/>
    <n v="0.32500214431007213"/>
    <m/>
    <m/>
    <m/>
    <n v="0"/>
    <m/>
    <n v="0"/>
    <m/>
    <n v="0"/>
    <m/>
    <n v="-88.611187857674281"/>
    <n v="6.2039844798010151"/>
    <n v="60.482152219251951"/>
    <n v="9.9510767160702347"/>
    <n v="-449.0726303062915"/>
    <n v="-20.887981155771975"/>
    <n v="93.662225104389421"/>
    <n v="-21.227123166170593"/>
    <s v="Grandes"/>
    <n v="2024"/>
    <n v="1"/>
    <d v="2025-05-07T00:00:00"/>
    <x v="15"/>
    <x v="19"/>
  </r>
  <r>
    <n v="2025"/>
    <n v="3"/>
    <n v="48"/>
    <x v="4"/>
    <s v="Camiones"/>
    <n v="36"/>
    <s v="76a50887d8f1c2e9301755428990ad81479ee21c25b43215cf524541e0503269"/>
    <s v="5ee0b1f3d4f170289262539d5c2c0d24e2fb46189fbbd99a0a6b6a68b9dfe06a"/>
    <x v="19"/>
    <n v="1310238.2825199999"/>
    <n v="1260938.6811500001"/>
    <n v="5510863.6909899991"/>
    <n v="4616075.6499099992"/>
    <n v="784878.66939000029"/>
    <n v="725455.17420999997"/>
    <n v="2922582.1288599996"/>
    <n v="2286677.5430399999"/>
    <n v="35327673.869999997"/>
    <n v="32941908.920000002"/>
    <n v="139.161"/>
    <n v="134.065"/>
    <n v="0"/>
    <n v="0"/>
    <n v="784878.66938999994"/>
    <n v="725455.17421000008"/>
    <n v="1251472.523"/>
    <n v="1268416.7286700001"/>
    <n v="0"/>
    <n v="0"/>
    <n v="0"/>
    <n v="0"/>
    <n v="0"/>
    <n v="0"/>
    <s v="Camiones"/>
    <s v="Automóviles"/>
    <s v="Automóviles"/>
    <x v="10"/>
    <x v="2"/>
    <n v="18106734.740540002"/>
    <n v="16982442.389800001"/>
    <n v="286204877.29896003"/>
    <n v="243390493.02682006"/>
    <n v="276418493.85822004"/>
    <n v="235015541.95325008"/>
    <n v="19016630.142860003"/>
    <n v="16878569.466800001"/>
    <n v="9861427.71428"/>
    <n v="9043668.2730200011"/>
    <n v="3967197.5553800003"/>
    <n v="3514100.7115199999"/>
    <n v="6.8899603803460563"/>
    <n v="7.4706490003803667"/>
    <n v="49299.601369999815"/>
    <n v="3.9097540671079845"/>
    <n v="33.02679698275066"/>
    <n v="35.882257927792566"/>
    <n v="7.236193059074572"/>
    <n v="7.4249548575377204"/>
    <n v="0.45779732857290506"/>
    <n v="0.47400528967213185"/>
    <n v="0.51807228189929866"/>
    <n v="0.53653416734491088"/>
    <m/>
    <m/>
    <m/>
    <n v="0"/>
    <m/>
    <n v="0"/>
    <m/>
    <n v="0"/>
    <m/>
    <n v="8.1912015094124602"/>
    <n v="59.903506092069911"/>
    <n v="57.532946292707202"/>
    <n v="7.9590774493377259"/>
    <n v="8.1912015094123944"/>
    <n v="-1.3358547933822074"/>
    <n v="62.716412463336191"/>
    <n v="57.193756421888018"/>
    <s v="Grandes"/>
    <n v="2024"/>
    <n v="1"/>
    <d v="2025-05-07T00:00:00"/>
    <x v="10"/>
    <x v="19"/>
  </r>
  <r>
    <n v="2025"/>
    <n v="3"/>
    <n v="13"/>
    <x v="37"/>
    <s v="Camiones"/>
    <n v="13"/>
    <s v="3fdba35f04dc8c462986c992bcf875546257113072a909c162f7e470e581e278"/>
    <s v="5ee0b1f3d4f170289262539d5c2c0d24e2fb46189fbbd99a0a6b6a68b9dfe06a"/>
    <x v="17"/>
    <n v="21325.282449999999"/>
    <n v="23877.237300000001"/>
    <n v="63755.775229999992"/>
    <n v="71488.661889999988"/>
    <n v="8768.8755399999991"/>
    <n v="12238.147820000004"/>
    <n v="59080.157629999972"/>
    <n v="45698.681239999998"/>
    <n v="35327673.869999997"/>
    <n v="32941908.920000002"/>
    <n v="139.161"/>
    <n v="134.065"/>
    <n v="0"/>
    <n v="0"/>
    <n v="3675.6713399999999"/>
    <n v="5704.4665800000002"/>
    <n v="14402.309300000001"/>
    <n v="10085.881599999999"/>
    <n v="0"/>
    <n v="0"/>
    <n v="0"/>
    <n v="0"/>
    <n v="0"/>
    <n v="0"/>
    <s v="Camiones"/>
    <s v="Automóviles"/>
    <s v="Automóviles"/>
    <x v="10"/>
    <x v="2"/>
    <n v="380253.94800999999"/>
    <n v="509825.93995999999"/>
    <n v="286204877.29896003"/>
    <n v="243390493.02682006"/>
    <n v="276418493.85822004"/>
    <n v="235015541.95325008"/>
    <n v="19016630.142860003"/>
    <n v="16878569.466800001"/>
    <n v="9861427.71428"/>
    <n v="9043668.2730200011"/>
    <n v="77890.750719999996"/>
    <n v="97811.10686"/>
    <n v="0.11214017567674472"/>
    <n v="0.14146481635760852"/>
    <n v="-2551.9548500000019"/>
    <n v="-10.687814582300948"/>
    <n v="27.378452836665634"/>
    <n v="24.411580715650434"/>
    <n v="5.6081685835485873"/>
    <n v="4.6834096558275098"/>
    <n v="7.451054870642306E-3"/>
    <n v="7.7148537177610544E-3"/>
    <n v="9.8102588162179705E-3"/>
    <n v="1.0159854578787698E-2"/>
    <m/>
    <m/>
    <m/>
    <n v="0"/>
    <m/>
    <n v="0"/>
    <m/>
    <n v="0"/>
    <m/>
    <n v="-28.348017453510408"/>
    <n v="41.119622028734256"/>
    <n v="51.254454886202453"/>
    <n v="8.8920953375768164E-2"/>
    <n v="-35.565029815636166"/>
    <n v="42.796731819655733"/>
    <n v="25.521402598956822"/>
    <n v="56.55892867114364"/>
    <s v="Resto"/>
    <n v="2024"/>
    <n v="1"/>
    <d v="2025-05-07T00:00:00"/>
    <x v="10"/>
    <x v="17"/>
  </r>
  <r>
    <n v="2025"/>
    <n v="3"/>
    <n v="93"/>
    <x v="65"/>
    <s v="Camiones"/>
    <n v="220"/>
    <s v="36790ecd55c2030dc553685bef719df653f413a20cdad1bfd1dc934c76686ddd"/>
    <s v="5ee0b1f3d4f170289262539d5c2c0d24e2fb46189fbbd99a0a6b6a68b9dfe06a"/>
    <x v="5"/>
    <n v="52.263629999999999"/>
    <n v="188.85240999999999"/>
    <n v="52.263629999999999"/>
    <n v="353.44069000000002"/>
    <n v="-4.09971"/>
    <n v="-63.486309999999996"/>
    <n v="8.6946899999999943"/>
    <n v="70.789350000000013"/>
    <n v="35327673.869999997"/>
    <n v="32941908.920000002"/>
    <n v="139.161"/>
    <n v="134.065"/>
    <n v="0"/>
    <n v="0"/>
    <n v="-4.09971"/>
    <n v="-63.486309999999996"/>
    <n v="19.496380000000002"/>
    <n v="-17.462610000000002"/>
    <n v="0"/>
    <n v="0"/>
    <n v="0"/>
    <n v="0"/>
    <n v="0"/>
    <n v="0"/>
    <s v="Camiones"/>
    <s v="Automóviles"/>
    <s v="Automóviles"/>
    <x v="10"/>
    <x v="2"/>
    <n v="240270.31215000001"/>
    <n v="300191.93695999996"/>
    <n v="286204877.29896003"/>
    <n v="243390493.02682006"/>
    <n v="276418493.85822004"/>
    <n v="235015541.95325008"/>
    <n v="19016630.142860003"/>
    <n v="16878569.466800001"/>
    <n v="9861427.71428"/>
    <n v="9043668.2730200011"/>
    <n v="84.664630000000002"/>
    <n v="435.17144999999999"/>
    <n v="2.7483118516464887E-4"/>
    <n v="1.1188887208212228E-3"/>
    <n v="-136.58877999999999"/>
    <n v="-72.32567484841735"/>
    <n v="61.730181777207314"/>
    <n v="43.397242627015167"/>
    <n v="2.1752013193944649E-2"/>
    <n v="6.2910553798506672E-2"/>
    <n v="1.82609152203256E-5"/>
    <n v="1.8907428830289099E-5"/>
    <n v="7.7592352787251098E-5"/>
    <n v="8.0357413144006883E-5"/>
    <m/>
    <m/>
    <m/>
    <n v="0"/>
    <m/>
    <n v="0"/>
    <m/>
    <n v="0"/>
    <m/>
    <n v="-93.542371575856279"/>
    <n v="-7.8442886573320685"/>
    <n v="-33.616891624523085"/>
    <n v="-4.1573189185003597E-5"/>
    <n v="-93.542371575856279"/>
    <n v="-211.64642627877504"/>
    <n v="-21.028057516318409"/>
    <n v="363.55567695779723"/>
    <s v="Resto"/>
    <n v="2024"/>
    <n v="1"/>
    <d v="2025-05-07T00:00:00"/>
    <x v="10"/>
    <x v="5"/>
  </r>
  <r>
    <n v="2025"/>
    <n v="3"/>
    <n v="10"/>
    <x v="62"/>
    <s v="Camiones"/>
    <n v="10"/>
    <s v="4a44dc15364204a80fe80e9039455cc1608281820fe2b24f1e5233ade6af1dd5"/>
    <s v="5ee0b1f3d4f170289262539d5c2c0d24e2fb46189fbbd99a0a6b6a68b9dfe06a"/>
    <x v="12"/>
    <n v="217276.38458000001"/>
    <n v="164710.67546999999"/>
    <n v="862256.63867000001"/>
    <n v="812375.81776999997"/>
    <n v="143751.41306999995"/>
    <n v="125836.71667000002"/>
    <n v="585892.08241000003"/>
    <n v="432917.73439"/>
    <n v="35327673.869999997"/>
    <n v="32941908.920000002"/>
    <n v="139.161"/>
    <n v="134.065"/>
    <n v="0"/>
    <n v="0"/>
    <n v="142708.57454"/>
    <n v="124787.03320000001"/>
    <n v="184260.87581"/>
    <n v="194339.46494999999"/>
    <n v="0"/>
    <n v="0"/>
    <n v="0"/>
    <n v="0"/>
    <n v="0"/>
    <n v="0"/>
    <s v="Camiones"/>
    <s v="Automóviles"/>
    <s v="Automóviles"/>
    <x v="10"/>
    <x v="2"/>
    <n v="1657972.1827799999"/>
    <n v="1600535.0540100001"/>
    <n v="286204877.29896003"/>
    <n v="243390493.02682006"/>
    <n v="276418493.85822004"/>
    <n v="235015541.95325008"/>
    <n v="19016630.142860003"/>
    <n v="16878569.466800001"/>
    <n v="9861427.71428"/>
    <n v="9043668.2730200011"/>
    <n v="407840.40747999999"/>
    <n v="457634.72164"/>
    <n v="1.1425598696916275"/>
    <n v="0.97585684494165492"/>
    <n v="52565.709110000025"/>
    <n v="31.913966086293065"/>
    <n v="53.274854721366715"/>
    <n v="35.991734822859492"/>
    <n v="13.104947527870008"/>
    <n v="10.290975824448946"/>
    <n v="7.5916380821505133E-2"/>
    <n v="7.8604141693733753E-2"/>
    <n v="6.7673422006606448E-2"/>
    <n v="7.0085013995697651E-2"/>
    <m/>
    <m/>
    <m/>
    <n v="0"/>
    <m/>
    <n v="0"/>
    <m/>
    <n v="0"/>
    <m/>
    <n v="14.236462039120301"/>
    <n v="66.160624564825383"/>
    <n v="76.398640410481249"/>
    <n v="1.457714006886025"/>
    <n v="14.361701597053433"/>
    <n v="-5.1860743480965255"/>
    <n v="77.449200169412791"/>
    <n v="64.21085559338421"/>
    <s v="Medianas"/>
    <n v="2024"/>
    <n v="1"/>
    <d v="2025-05-07T00:00:00"/>
    <x v="10"/>
    <x v="12"/>
  </r>
  <r>
    <n v="2025"/>
    <n v="3"/>
    <n v="12"/>
    <x v="0"/>
    <s v="Camiones"/>
    <n v="12"/>
    <s v="6b51d431df5d7f141cbececcf79edf3dd861c3b4069f0b11661a3eefacbba918"/>
    <s v="5ee0b1f3d4f170289262539d5c2c0d24e2fb46189fbbd99a0a6b6a68b9dfe06a"/>
    <x v="7"/>
    <n v="10797.40857"/>
    <n v="6179.4070999999994"/>
    <n v="57442.180420000004"/>
    <n v="51971.246119999996"/>
    <n v="7598.4125099999983"/>
    <n v="7331.84818"/>
    <n v="44880.067170000002"/>
    <n v="37827.973239999999"/>
    <n v="35327673.869999997"/>
    <n v="32941908.920000002"/>
    <n v="139.161"/>
    <n v="134.065"/>
    <n v="0"/>
    <n v="0"/>
    <n v="1103.45127"/>
    <n v="1581.1373999999998"/>
    <n v="5090.4121299999997"/>
    <n v="5399.6516200000005"/>
    <n v="0"/>
    <n v="0"/>
    <n v="0"/>
    <n v="0"/>
    <n v="0"/>
    <n v="0"/>
    <s v="Camiones"/>
    <s v="Automóviles"/>
    <s v="Automóviles"/>
    <x v="10"/>
    <x v="2"/>
    <n v="2698569.0604299996"/>
    <n v="1911910.06005"/>
    <n v="286204877.29896003"/>
    <n v="243390493.02682006"/>
    <n v="276418493.85822004"/>
    <n v="235015541.95325008"/>
    <n v="19016630.142860003"/>
    <n v="16878569.466800001"/>
    <n v="9861427.71428"/>
    <n v="9043668.2730200011"/>
    <n v="145904.62529"/>
    <n v="86947.50361"/>
    <n v="5.6778769366001486E-2"/>
    <n v="3.6610964644573932E-2"/>
    <n v="4618.0014700000002"/>
    <n v="74.732112567886986"/>
    <n v="7.4003195913351432"/>
    <n v="7.1070552269303962"/>
    <n v="0.40011607367496838"/>
    <n v="0.32320595142631325"/>
    <n v="3.772615153137795E-3"/>
    <n v="3.9061816810051003E-3"/>
    <n v="2.5388859783110214E-3"/>
    <n v="2.6293610408239399E-3"/>
    <m/>
    <m/>
    <m/>
    <n v="0"/>
    <m/>
    <n v="0"/>
    <m/>
    <n v="0"/>
    <m/>
    <n v="3.6357044425324947"/>
    <n v="70.372557088482935"/>
    <n v="118.64970314061361"/>
    <n v="7.7051850200118524E-2"/>
    <n v="-30.211550874705761"/>
    <n v="-5.727026700289251"/>
    <n v="21.677051716439315"/>
    <n v="29.282211358665389"/>
    <s v="Resto"/>
    <n v="2024"/>
    <n v="1"/>
    <d v="2025-05-07T00:00:00"/>
    <x v="10"/>
    <x v="7"/>
  </r>
  <r>
    <n v="2025"/>
    <n v="3"/>
    <n v="61"/>
    <x v="46"/>
    <s v="Camion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05.51881"/>
    <n v="-135.75257000000002"/>
    <n v="39.616070000000001"/>
    <n v="31.402369999999998"/>
    <n v="0"/>
    <n v="0"/>
    <n v="0"/>
    <n v="0"/>
    <n v="0"/>
    <n v="0"/>
    <s v="Camiones"/>
    <s v="Automóviles"/>
    <s v="Automóviles"/>
    <x v="10"/>
    <x v="2"/>
    <n v="0"/>
    <n v="0"/>
    <n v="286204877.29896003"/>
    <n v="243390493.02682006"/>
    <n v="276418493.85822004"/>
    <n v="235015541.95325008"/>
    <n v="19016630.142860003"/>
    <n v="16878569.466800001"/>
    <n v="9861427.71428"/>
    <n v="9043668.273020001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77.72877522687045"/>
    <n v="26.156306036773657"/>
    <n v="266.35355298998616"/>
    <n v="-432.30039643504625"/>
    <m/>
    <n v="2024"/>
    <n v="1"/>
    <d v="2025-05-07T00:00:00"/>
    <x v="10"/>
    <x v="69"/>
  </r>
  <r>
    <n v="2025"/>
    <n v="3"/>
    <n v="37"/>
    <x v="76"/>
    <s v="Camiones"/>
    <n v="25"/>
    <s v="b7a56873cd771f2c446d369b649430b65a756ba278ff97ec81bb6f55b2e73569"/>
    <s v="5ee0b1f3d4f170289262539d5c2c0d24e2fb46189fbbd99a0a6b6a68b9dfe06a"/>
    <x v="33"/>
    <n v="1332.1988600000002"/>
    <n v="1624.14472"/>
    <n v="6775.7134700000006"/>
    <n v="7549.1552700000002"/>
    <n v="13.179510000000001"/>
    <n v="76.79468"/>
    <n v="113.10783000000001"/>
    <n v="274.85782"/>
    <n v="35327673.869999997"/>
    <n v="32941908.920000002"/>
    <n v="139.161"/>
    <n v="134.065"/>
    <n v="0"/>
    <n v="0"/>
    <n v="13.058729999999999"/>
    <n v="70.580389999999994"/>
    <n v="1331.3099"/>
    <n v="1624.14472"/>
    <n v="0"/>
    <n v="0"/>
    <n v="0"/>
    <n v="0"/>
    <n v="0"/>
    <n v="0"/>
    <s v="Camiones"/>
    <s v="Automóviles"/>
    <s v="Automóviles"/>
    <x v="10"/>
    <x v="2"/>
    <n v="3594603.0314199999"/>
    <n v="3691577.5016000001"/>
    <n v="286204877.29896003"/>
    <n v="243390493.02682006"/>
    <n v="276418493.85822004"/>
    <n v="235015541.95325008"/>
    <n v="19016630.142860003"/>
    <n v="16878569.466800001"/>
    <n v="9861427.71428"/>
    <n v="9043668.2730200011"/>
    <n v="743828.58750999998"/>
    <n v="1108309.8441600001"/>
    <n v="7.0054412900289196E-3"/>
    <n v="9.6225259089324985E-3"/>
    <n v="-291.94585999999981"/>
    <n v="-17.975359979004814"/>
    <n v="0.17910025002663535"/>
    <n v="0.14654247894287689"/>
    <n v="3.7061084307652543E-2"/>
    <n v="4.3995953472358761E-2"/>
    <n v="4.654703555622603E-4"/>
    <n v="4.8194997426015521E-4"/>
    <n v="6.6729998357866415E-4"/>
    <n v="6.9107970753826955E-4"/>
    <m/>
    <m/>
    <m/>
    <n v="0"/>
    <m/>
    <n v="0"/>
    <m/>
    <n v="0"/>
    <m/>
    <n v="-82.837990860825244"/>
    <n v="0.98930500511012276"/>
    <n v="4.7283150974378687"/>
    <n v="1.3364707810934107E-4"/>
    <n v="-81.498076165348479"/>
    <n v="-18.030094017730146"/>
    <n v="0.98089332919405159"/>
    <n v="4.345695868777014"/>
    <s v="Resto"/>
    <n v="2024"/>
    <n v="1"/>
    <d v="2025-05-07T00:00:00"/>
    <x v="10"/>
    <x v="33"/>
  </r>
  <r>
    <n v="2025"/>
    <n v="3"/>
    <n v="201.1"/>
    <x v="67"/>
    <s v="Camiones"/>
    <n v="201.1"/>
    <m/>
    <m/>
    <x v="74"/>
    <n v="19016630.142860003"/>
    <n v="16878569.466800001"/>
    <n v="70436911.463020012"/>
    <n v="56953136.709060021"/>
    <n v="9861427.71428"/>
    <n v="9043668.2730199993"/>
    <n v="40216280.801380001"/>
    <n v="35665458.58935"/>
    <n v="0"/>
    <n v="0"/>
    <n v="0"/>
    <n v="0"/>
    <n v="1160.7589499999999"/>
    <n v="32418.852989999999"/>
    <n v="9325026.3510200009"/>
    <n v="8656403.3131200019"/>
    <n v="15810082.464939998"/>
    <n v="13765795.774650002"/>
    <n v="0"/>
    <n v="0"/>
    <n v="0"/>
    <n v="0"/>
    <n v="0"/>
    <n v="0"/>
    <s v="Camiones"/>
    <s v="Automóviles"/>
    <s v="Automóviles"/>
    <x v="10"/>
    <x v="2"/>
    <n v="180024252.98359999"/>
    <n v="157625767.26837003"/>
    <n v="286204877.29896003"/>
    <n v="243390493.02682006"/>
    <n v="276418493.85822004"/>
    <n v="235015541.95325008"/>
    <n v="19016630.142860003"/>
    <n v="16878569.466800001"/>
    <n v="9861427.71428"/>
    <n v="9043668.2730200011"/>
    <n v="55542450.601560012"/>
    <n v="48326540.744919993"/>
    <n v="100"/>
    <n v="100"/>
    <n v="2138060.6760600023"/>
    <n v="12.667309751964172"/>
    <n v="34.238010633124432"/>
    <n v="34.92608659057445"/>
    <n v="10.563371227871389"/>
    <n v="10.708001464039146"/>
    <n v="6.644411626499247"/>
    <n v="6.8796518921103624"/>
    <n v="6.9347694139146556"/>
    <n v="7.1818950042706247"/>
    <m/>
    <m/>
    <m/>
    <n v="0"/>
    <m/>
    <n v="0"/>
    <m/>
    <n v="0"/>
    <m/>
    <n v="9.0423422948807683"/>
    <n v="51.856862336793029"/>
    <n v="53.580774667004903"/>
    <n v="100"/>
    <n v="7.724028256476978"/>
    <n v="14.850479578191855"/>
    <n v="58.981516204605015"/>
    <n v="62.883421015593946"/>
    <m/>
    <n v="2024"/>
    <n v="1"/>
    <d v="2025-05-07T00:00:00"/>
    <x v="10"/>
    <x v="74"/>
  </r>
  <r>
    <n v="2025"/>
    <n v="3"/>
    <n v="150.1"/>
    <x v="70"/>
    <s v="Camiones"/>
    <n v="150.1"/>
    <m/>
    <m/>
    <x v="77"/>
    <n v="182289.48842000001"/>
    <n v="220921.21514999997"/>
    <n v="761491.11746999994"/>
    <n v="783604.22359999979"/>
    <n v="129391.43676"/>
    <n v="116786.57379000004"/>
    <n v="584449.64304000011"/>
    <n v="362067.04360000003"/>
    <n v="0"/>
    <n v="0"/>
    <n v="0"/>
    <n v="0"/>
    <n v="0"/>
    <n v="-68.005229999999997"/>
    <n v="115187.46267000001"/>
    <n v="100882.68169000001"/>
    <n v="155734.24730999998"/>
    <n v="154840.17209000001"/>
    <n v="0"/>
    <n v="0"/>
    <n v="0"/>
    <n v="0"/>
    <n v="0"/>
    <n v="0"/>
    <s v="Camiones"/>
    <s v="Automóviles"/>
    <s v="Automóviles"/>
    <x v="10"/>
    <x v="2"/>
    <n v="17426371.91257"/>
    <n v="15174978.607349999"/>
    <n v="286204877.29896003"/>
    <n v="243390493.02682006"/>
    <n v="276418493.85822004"/>
    <n v="235015541.95325008"/>
    <n v="19016630.142860003"/>
    <n v="16878569.466800001"/>
    <n v="9861427.71428"/>
    <n v="9043668.2730200011"/>
    <n v="1640174.4935099999"/>
    <n v="2006565.8801000002"/>
    <n v="0.95857934371428344"/>
    <n v="1.3088858957185328"/>
    <n v="-38631.726729999966"/>
    <n v="-17.486653196149582"/>
    <n v="11.114030192598443"/>
    <n v="11.009915863763716"/>
    <n v="1.0460553082108324"/>
    <n v="1.4558255458956417"/>
    <n v="6.3691957362972021E-2"/>
    <n v="6.5946921957218796E-2"/>
    <n v="9.0768218759331692E-2"/>
    <n v="9.4002810756212113E-2"/>
    <m/>
    <m/>
    <m/>
    <n v="0"/>
    <m/>
    <n v="0"/>
    <m/>
    <n v="0"/>
    <m/>
    <n v="10.793075403226936"/>
    <n v="70.981293480773047"/>
    <n v="52.863448949755629"/>
    <n v="1.3120963871451661"/>
    <n v="14.179620069931143"/>
    <n v="0.57741812601466158"/>
    <n v="73.964118143333792"/>
    <n v="65.152783239844567"/>
    <s v="Resto"/>
    <n v="2024"/>
    <n v="1"/>
    <d v="2025-05-07T00:00:00"/>
    <x v="10"/>
    <x v="77"/>
  </r>
  <r>
    <n v="2025"/>
    <n v="3"/>
    <n v="94"/>
    <x v="5"/>
    <s v="Camiones"/>
    <n v="7"/>
    <s v="7902699be42c8a8e46fbbb4501726517e86b22c56a189f7625a6da49081b2451"/>
    <s v="5ee0b1f3d4f170289262539d5c2c0d24e2fb46189fbbd99a0a6b6a68b9dfe06a"/>
    <x v="14"/>
    <n v="248746.71990999999"/>
    <n v="276297.78062999999"/>
    <n v="734451.86072"/>
    <n v="791661.00205999985"/>
    <n v="123195.28230000006"/>
    <n v="112370.61434000003"/>
    <n v="538637.04929"/>
    <n v="569167.12817999977"/>
    <n v="35327673.869999997"/>
    <n v="32941908.920000002"/>
    <n v="139.161"/>
    <n v="134.065"/>
    <n v="230.18208999999999"/>
    <n v="189.03702999999999"/>
    <n v="123195.28229999999"/>
    <n v="112545.44435999999"/>
    <n v="195113.08350000001"/>
    <n v="203144.05187"/>
    <n v="0"/>
    <n v="0"/>
    <n v="0"/>
    <n v="0"/>
    <n v="0"/>
    <n v="0"/>
    <s v="Camiones"/>
    <s v="Automóviles"/>
    <s v="Automóviles"/>
    <x v="10"/>
    <x v="2"/>
    <n v="2139089.51168"/>
    <n v="2040660.5806099998"/>
    <n v="286204877.29896003"/>
    <n v="243390493.02682006"/>
    <n v="276418493.85822004"/>
    <n v="235015541.95325008"/>
    <n v="19016630.142860003"/>
    <n v="16878569.466800001"/>
    <n v="9861427.71428"/>
    <n v="9043668.2730200011"/>
    <n v="671098.03969000001"/>
    <n v="669405.47897000005"/>
    <n v="1.308048366305292"/>
    <n v="1.6369739223070729"/>
    <n v="-27551.060720000009"/>
    <n v="-9.9715099618894918"/>
    <n v="37.065630533640572"/>
    <n v="41.275099967083257"/>
    <n v="11.628626037002027"/>
    <n v="13.539624534101028"/>
    <n v="8.6912117731022281E-2"/>
    <n v="8.9989174182240714E-2"/>
    <n v="0.11352036687790996"/>
    <n v="0.11756574834738456"/>
    <m/>
    <m/>
    <m/>
    <n v="0"/>
    <m/>
    <n v="0"/>
    <m/>
    <n v="0"/>
    <m/>
    <n v="9.6330059451733554"/>
    <n v="49.526394697616041"/>
    <n v="40.67011109672265"/>
    <n v="1.2492641620401999"/>
    <n v="9.4627001568666547"/>
    <n v="-3.9533367066732161"/>
    <n v="63.1404517268059"/>
    <n v="55.401791646856744"/>
    <s v="Medianas"/>
    <n v="2024"/>
    <n v="1"/>
    <d v="2025-05-07T00:00:00"/>
    <x v="10"/>
    <x v="14"/>
  </r>
  <r>
    <n v="2025"/>
    <n v="3"/>
    <n v="43"/>
    <x v="26"/>
    <s v="Camiones"/>
    <n v="31"/>
    <s v="eb1e33e8a81b697b75855af6bfcdbcbf7cbbde9f94962ceaec1ed8af21f5a50f"/>
    <s v="5ee0b1f3d4f170289262539d5c2c0d24e2fb46189fbbd99a0a6b6a68b9dfe06a"/>
    <x v="1"/>
    <n v="2077098.85225"/>
    <n v="1588207.8930499998"/>
    <n v="7857105.2628400009"/>
    <n v="5163440.2119100001"/>
    <n v="996659.60617999989"/>
    <n v="864424.50413000025"/>
    <n v="4164786.1714900015"/>
    <n v="3504354.2947399998"/>
    <n v="35327673.869999997"/>
    <n v="32941908.920000002"/>
    <n v="139.161"/>
    <n v="134.065"/>
    <n v="-1256.9244199999998"/>
    <n v="31261.13751"/>
    <n v="996659.60618"/>
    <n v="864424.50413000002"/>
    <n v="1637559.2776400002"/>
    <n v="1199875.59726"/>
    <n v="0"/>
    <n v="0"/>
    <n v="0"/>
    <n v="0"/>
    <n v="0"/>
    <n v="0"/>
    <s v="Camiones"/>
    <s v="Automóviles"/>
    <s v="Automóviles"/>
    <x v="10"/>
    <x v="2"/>
    <n v="33699803.03413"/>
    <n v="29454782.112069998"/>
    <n v="286204877.29896003"/>
    <n v="243390493.02682006"/>
    <n v="276418493.85822004"/>
    <n v="235015541.95325008"/>
    <n v="19016630.142860003"/>
    <n v="16878569.466800001"/>
    <n v="9861427.71428"/>
    <n v="9043668.2730200011"/>
    <n v="9100603.7929899991"/>
    <n v="7358056.5876199994"/>
    <n v="10.922539044226346"/>
    <n v="9.4096119708129944"/>
    <n v="488890.95920000016"/>
    <n v="30.78255443379847"/>
    <n v="22.823747736935267"/>
    <n v="21.584611019738212"/>
    <n v="6.1635341018058352"/>
    <n v="5.3920205113287292"/>
    <n v="0.72573845416349492"/>
    <n v="0.75143266402261089"/>
    <n v="0.65253489291999156"/>
    <n v="0.67578845205306914"/>
    <m/>
    <m/>
    <m/>
    <n v="0"/>
    <m/>
    <n v="0"/>
    <m/>
    <n v="0"/>
    <m/>
    <n v="15.297472644310051"/>
    <n v="47.983253425824032"/>
    <n v="54.427667052450957"/>
    <n v="10.106646167844142"/>
    <n v="15.297472644310094"/>
    <n v="36.477421607663473"/>
    <n v="60.86250554644684"/>
    <n v="72.042843950153994"/>
    <s v="Grandes"/>
    <n v="2024"/>
    <n v="1"/>
    <d v="2025-05-07T00:00:00"/>
    <x v="10"/>
    <x v="1"/>
  </r>
  <r>
    <n v="2025"/>
    <n v="3"/>
    <n v="3"/>
    <x v="7"/>
    <s v="Camiones"/>
    <n v="3"/>
    <s v="4e07408562bedb8b60ce05c1decfe3ad16b72230967de01f640b7e4729b49fce"/>
    <s v="5ee0b1f3d4f170289262539d5c2c0d24e2fb46189fbbd99a0a6b6a68b9dfe06a"/>
    <x v="20"/>
    <n v="0"/>
    <n v="0"/>
    <n v="0"/>
    <n v="0"/>
    <n v="46.816579999999988"/>
    <n v="154.9512"/>
    <n v="385.72213999999991"/>
    <n v="552.19851000000006"/>
    <n v="0"/>
    <n v="0"/>
    <n v="0"/>
    <n v="0"/>
    <n v="0"/>
    <n v="0"/>
    <n v="46.816580000000002"/>
    <n v="154.9512"/>
    <n v="0"/>
    <n v="0"/>
    <n v="0"/>
    <n v="0"/>
    <n v="0"/>
    <n v="0"/>
    <n v="0"/>
    <n v="0"/>
    <s v="Camiones"/>
    <s v="Automóviles"/>
    <s v="Automóviles"/>
    <x v="10"/>
    <x v="2"/>
    <n v="7215896.8496199995"/>
    <n v="5461228.9250799995"/>
    <n v="286204877.29896003"/>
    <n v="243390493.02682006"/>
    <n v="276418493.85822004"/>
    <n v="235015541.95325008"/>
    <n v="19016630.142860003"/>
    <n v="16878569.466800001"/>
    <n v="9861427.71428"/>
    <n v="9043668.2730200011"/>
    <n v="126774.56956"/>
    <n v="77794.039669999998"/>
    <m/>
    <m/>
    <m/>
    <m/>
    <m/>
    <m/>
    <m/>
    <m/>
    <m/>
    <m/>
    <m/>
    <m/>
    <m/>
    <m/>
    <m/>
    <n v="0"/>
    <m/>
    <n v="0"/>
    <m/>
    <n v="0"/>
    <m/>
    <n v="-69.786242378245547"/>
    <m/>
    <m/>
    <n v="4.747444422495384E-4"/>
    <n v="-69.786242378245532"/>
    <m/>
    <m/>
    <m/>
    <s v="Resto"/>
    <n v="2024"/>
    <n v="1"/>
    <d v="2025-05-07T00:00:00"/>
    <x v="10"/>
    <x v="20"/>
  </r>
  <r>
    <n v="2025"/>
    <n v="3"/>
    <n v="8"/>
    <x v="23"/>
    <s v="Camiones"/>
    <n v="8"/>
    <s v="2c624232cdd221771294dfbb310aca000a0df6ac8b66b696d90ef06fdefb64a3"/>
    <s v="5ee0b1f3d4f170289262539d5c2c0d24e2fb46189fbbd99a0a6b6a68b9dfe06a"/>
    <x v="8"/>
    <n v="424694.02135"/>
    <n v="205553.57886000001"/>
    <n v="850049.14513999992"/>
    <n v="525306.81365999999"/>
    <n v="112511.93049999997"/>
    <n v="68142.225060000026"/>
    <n v="374334.97620000015"/>
    <n v="279624.26242000004"/>
    <n v="35327673.869999997"/>
    <n v="32941908.920000002"/>
    <n v="139.161"/>
    <n v="134.065"/>
    <n v="0"/>
    <n v="0"/>
    <n v="112310.76246"/>
    <n v="66719.778099999996"/>
    <n v="267027.20399000001"/>
    <n v="147325.33783"/>
    <n v="0"/>
    <n v="0"/>
    <n v="0"/>
    <n v="0"/>
    <n v="0"/>
    <n v="0"/>
    <s v="Camiones"/>
    <s v="Automóviles"/>
    <s v="Automóviles"/>
    <x v="10"/>
    <x v="2"/>
    <n v="1201622.1432"/>
    <n v="689489.74687000003"/>
    <n v="286204877.29896003"/>
    <n v="243390493.02682006"/>
    <n v="276418493.85822004"/>
    <n v="235015541.95325008"/>
    <n v="19016630.142860003"/>
    <n v="16878569.466800001"/>
    <n v="9861427.71428"/>
    <n v="9043668.2730200011"/>
    <n v="752192.06028999994"/>
    <n v="399994.27876000002"/>
    <n v="2.2332769694711443"/>
    <n v="1.2178376802863662"/>
    <n v="219140.44248999999"/>
    <n v="106.60988911278153"/>
    <n v="56.460848734067149"/>
    <n v="51.38912973886157"/>
    <n v="35.343391743681707"/>
    <n v="29.812419951584307"/>
    <n v="0.14838811461147075"/>
    <n v="0.15364168128628655"/>
    <n v="8.4454234963626681E-2"/>
    <n v="8.7463823520611786E-2"/>
    <m/>
    <m/>
    <m/>
    <n v="0"/>
    <m/>
    <n v="0"/>
    <m/>
    <n v="0"/>
    <m/>
    <n v="65.113379260703482"/>
    <n v="26.49246865834175"/>
    <n v="33.150590438715177"/>
    <n v="1.1409294248243107"/>
    <n v="68.332038352507652"/>
    <n v="81.250019801838192"/>
    <n v="42.059670618505955"/>
    <n v="45.287374923238616"/>
    <s v="Medianas"/>
    <n v="2024"/>
    <n v="1"/>
    <d v="2025-05-07T00:00:00"/>
    <x v="10"/>
    <x v="8"/>
  </r>
  <r>
    <n v="2025"/>
    <n v="3"/>
    <n v="39"/>
    <x v="20"/>
    <s v="Camiones"/>
    <n v="27"/>
    <s v="670671cd97404156226e507973f2ab8330d3022ca96e0c93bdbdb320c41adcaf"/>
    <s v="5ee0b1f3d4f170289262539d5c2c0d24e2fb46189fbbd99a0a6b6a68b9dfe06a"/>
    <x v="25"/>
    <n v="1590806.06256"/>
    <n v="1407737.6712100001"/>
    <n v="4783809.4290100001"/>
    <n v="4242869.2668300001"/>
    <n v="666999.98124000011"/>
    <n v="666054.38075999974"/>
    <n v="2599288.4657000001"/>
    <n v="2688506.2662799996"/>
    <n v="35327673.869999997"/>
    <n v="32941908.920000002"/>
    <n v="139.161"/>
    <n v="134.065"/>
    <n v="2315.9301"/>
    <n v="-141.42598000000001"/>
    <n v="358293.24339999998"/>
    <n v="367521.12224"/>
    <n v="553494.91316"/>
    <n v="482812.32101000001"/>
    <n v="0"/>
    <n v="0"/>
    <n v="0"/>
    <n v="0"/>
    <n v="0"/>
    <n v="0"/>
    <s v="Camiones"/>
    <s v="Automóviles"/>
    <s v="Automóviles"/>
    <x v="10"/>
    <x v="2"/>
    <n v="9815016.0217700005"/>
    <n v="7956382.9574300004"/>
    <n v="286204877.29896003"/>
    <n v="243390493.02682006"/>
    <n v="276418493.85822004"/>
    <n v="235015541.95325008"/>
    <n v="19016630.142860003"/>
    <n v="16878569.466800001"/>
    <n v="9861427.71428"/>
    <n v="9043668.2730200011"/>
    <n v="6225825.4504799992"/>
    <n v="5153144.6697399998"/>
    <n v="8.3653415489982876"/>
    <n v="8.3403849714811908"/>
    <n v="183068.39134999993"/>
    <n v="13.004439328006768"/>
    <n v="25.551729248004406"/>
    <n v="27.318031249470572"/>
    <n v="16.207880445956931"/>
    <n v="17.69318644844007"/>
    <n v="0.55582772647801426"/>
    <n v="0.575506378157155"/>
    <n v="0.57838646600501209"/>
    <n v="0.5989976916037455"/>
    <m/>
    <m/>
    <m/>
    <n v="0"/>
    <m/>
    <n v="0"/>
    <m/>
    <n v="0"/>
    <m/>
    <n v="0.14197046176940287"/>
    <n v="41.928428419906346"/>
    <n v="47.313813815005929"/>
    <n v="6.7637263139305892"/>
    <n v="-2.5108431275343124"/>
    <n v="14.63976561371474"/>
    <n v="64.732888212908904"/>
    <n v="76.120907907068073"/>
    <s v="Grandes"/>
    <n v="2024"/>
    <n v="1"/>
    <d v="2025-05-07T00:00:00"/>
    <x v="10"/>
    <x v="25"/>
  </r>
  <r>
    <n v="2025"/>
    <n v="3"/>
    <n v="9"/>
    <x v="29"/>
    <s v="Camiones"/>
    <n v="9"/>
    <s v="19581e27de7ced00ff1ce50b2047e7a567c76b1cbaebabe5ef03f7c3017bb5b7"/>
    <s v="5ee0b1f3d4f170289262539d5c2c0d24e2fb46189fbbd99a0a6b6a68b9dfe06a"/>
    <x v="10"/>
    <n v="262808.54517"/>
    <n v="273734.80326999997"/>
    <n v="956162.23599000019"/>
    <n v="914304.08687"/>
    <n v="151234.91596999994"/>
    <n v="171454.95044999997"/>
    <n v="619266.92272000026"/>
    <n v="619369.99157000042"/>
    <n v="35327673.869999997"/>
    <n v="32941908.920000002"/>
    <n v="139.161"/>
    <n v="134.065"/>
    <n v="2603.94094"/>
    <n v="-1159.2593100000001"/>
    <n v="151228.88355"/>
    <n v="171332.9761"/>
    <n v="260919.70603999999"/>
    <n v="237863.06661000001"/>
    <n v="0"/>
    <n v="0"/>
    <n v="0"/>
    <n v="0"/>
    <n v="0"/>
    <n v="0"/>
    <s v="Camiones"/>
    <s v="Automóviles"/>
    <s v="Automóviles"/>
    <x v="10"/>
    <x v="2"/>
    <n v="975839.53787999996"/>
    <n v="808178.50085000007"/>
    <n v="286204877.29896003"/>
    <n v="243390493.02682006"/>
    <n v="276418493.85822004"/>
    <n v="235015541.95325008"/>
    <n v="19016630.142860003"/>
    <n v="16878569.466800001"/>
    <n v="9861427.71428"/>
    <n v="9043668.2730200011"/>
    <n v="445239.08188000001"/>
    <n v="451513.93919999996"/>
    <n v="1.3819932511474662"/>
    <n v="1.6217891202713237"/>
    <n v="-10926.258099999977"/>
    <n v="-3.9915487433371033"/>
    <n v="59.026387364807221"/>
    <n v="60.625991692528459"/>
    <n v="26.931532794925335"/>
    <n v="33.870587126742421"/>
    <n v="9.1825320256677181E-2"/>
    <n v="9.5076324851404173E-2"/>
    <n v="0.11246733587077132"/>
    <n v="0.1164751918085707"/>
    <m/>
    <m/>
    <m/>
    <n v="0"/>
    <m/>
    <n v="0"/>
    <m/>
    <n v="0"/>
    <m/>
    <n v="-11.793205402894824"/>
    <n v="57.545661565978499"/>
    <n v="62.635422460652315"/>
    <n v="1.5336006139456033"/>
    <n v="-11.733930623061184"/>
    <n v="9.6932406357156822"/>
    <n v="57.959931752650384"/>
    <n v="72.030087958513263"/>
    <s v="Medianas"/>
    <n v="2024"/>
    <n v="1"/>
    <d v="2025-05-07T00:00:00"/>
    <x v="10"/>
    <x v="10"/>
  </r>
  <r>
    <n v="2025"/>
    <n v="3"/>
    <n v="15.1"/>
    <x v="69"/>
    <s v="Camiones"/>
    <n v="15.1"/>
    <m/>
    <m/>
    <x v="76"/>
    <n v="4810152.7723599998"/>
    <n v="3949572.9067000002"/>
    <n v="15632294.61626"/>
    <n v="13080973.18345"/>
    <n v="2376613.6387499999"/>
    <n v="2168690.3291600002"/>
    <n v="9635219.9234400019"/>
    <n v="8229261.5587500017"/>
    <n v="0"/>
    <n v="0"/>
    <n v="0"/>
    <n v="0"/>
    <n v="101.7532699999997"/>
    <n v="1367.14669"/>
    <n v="2169643.14053"/>
    <n v="2090068.55489"/>
    <n v="3800121.14482"/>
    <n v="3324772.1976200002"/>
    <n v="0"/>
    <n v="0"/>
    <n v="0"/>
    <n v="0"/>
    <n v="0"/>
    <n v="0"/>
    <s v="Camiones"/>
    <s v="Automóviles"/>
    <s v="Automóviles"/>
    <x v="10"/>
    <x v="2"/>
    <n v="79264712.157269999"/>
    <n v="69154022.861730009"/>
    <n v="286204877.29896003"/>
    <n v="243390493.02682006"/>
    <n v="276418493.85822004"/>
    <n v="235015541.95325008"/>
    <n v="19016630.142860003"/>
    <n v="16878569.466800001"/>
    <n v="9861427.71428"/>
    <n v="9043668.2730200011"/>
    <n v="13542917.25327"/>
    <n v="11916724.29414"/>
    <n v="25.294454044824672"/>
    <n v="23.399926838994119"/>
    <n v="860579.86565999966"/>
    <n v="21.789187995495006"/>
    <n v="35.51784805595387"/>
    <n v="33.143108871304392"/>
    <n v="6.0684668390848655"/>
    <n v="5.7112699207636446"/>
    <n v="1.6806676454138394"/>
    <n v="1.7401703862937667"/>
    <n v="1.6227309693089709"/>
    <n v="1.6805581766526998"/>
    <m/>
    <m/>
    <m/>
    <n v="0"/>
    <m/>
    <n v="0"/>
    <m/>
    <n v="0"/>
    <m/>
    <n v="9.5875057307298839"/>
    <n v="49.408277683121582"/>
    <n v="54.909489719282412"/>
    <n v="24.100096939396575"/>
    <n v="3.8072715583335359"/>
    <n v="14.297188467236133"/>
    <n v="57.094051948514114"/>
    <n v="62.863511562871935"/>
    <s v="Resto"/>
    <n v="2024"/>
    <n v="1"/>
    <d v="2025-05-07T00:00:00"/>
    <x v="10"/>
    <x v="76"/>
  </r>
  <r>
    <n v="2025"/>
    <n v="3"/>
    <n v="5.0999999999999996"/>
    <x v="68"/>
    <s v="Camiones"/>
    <n v="5.0999999999999996"/>
    <m/>
    <m/>
    <x v="75"/>
    <n v="14024187.88208"/>
    <n v="12708075.34495"/>
    <n v="54043125.729290001"/>
    <n v="43088559.302010007"/>
    <n v="7355422.6387700019"/>
    <n v="6758191.3700699992"/>
    <n v="29996611.234900005"/>
    <n v="27074129.987000003"/>
    <n v="0"/>
    <n v="0"/>
    <n v="0"/>
    <n v="0"/>
    <n v="1059.0056800000002"/>
    <n v="31119.71153"/>
    <n v="7040195.7478200011"/>
    <n v="6465452.0765399998"/>
    <n v="11854227.07281"/>
    <n v="10286183.40494"/>
    <n v="0"/>
    <n v="0"/>
    <n v="0"/>
    <n v="0"/>
    <n v="0"/>
    <n v="0"/>
    <s v="Camiones"/>
    <s v="Automóviles"/>
    <s v="Automóviles"/>
    <x v="10"/>
    <x v="2"/>
    <n v="83333168.913760006"/>
    <n v="73296765.799289986"/>
    <n v="286204877.29896003"/>
    <n v="243390493.02682006"/>
    <n v="276418493.85822004"/>
    <n v="235015541.95325008"/>
    <n v="19016630.142860003"/>
    <n v="16878569.466800001"/>
    <n v="9861427.71428"/>
    <n v="9043668.2730200011"/>
    <n v="40359358.854780003"/>
    <n v="34403250.57068"/>
    <n v="73.746966611461033"/>
    <n v="75.291187265287334"/>
    <n v="1316112.5371300001"/>
    <n v="10.356505618712774"/>
    <n v="34.748292044334676"/>
    <n v="36.938589040712316"/>
    <n v="16.829058662815736"/>
    <n v="17.337839134333404"/>
    <n v="4.9000520237224334"/>
    <n v="5.0735345838593764"/>
    <n v="5.2212702258463528"/>
    <n v="5.4073340168617117"/>
    <m/>
    <m/>
    <m/>
    <n v="0"/>
    <m/>
    <n v="0"/>
    <m/>
    <n v="0"/>
    <m/>
    <n v="8.8371464493438356"/>
    <n v="52.448118212739473"/>
    <n v="53.180290379342175"/>
    <n v="74.587806673458275"/>
    <n v="8.8894583777902945"/>
    <n v="15.244173724502508"/>
    <n v="59.389749366013703"/>
    <n v="62.855695081568626"/>
    <m/>
    <n v="2024"/>
    <n v="1"/>
    <d v="2025-05-07T00:00:00"/>
    <x v="10"/>
    <x v="75"/>
  </r>
  <r>
    <n v="2025"/>
    <n v="3"/>
    <n v="103"/>
    <x v="61"/>
    <s v="Camiones"/>
    <n v="205"/>
    <s v="f8809aff4d69bece79dabe35be0c708b890d7eafb841f121330667b77d2e2590"/>
    <s v="5ee0b1f3d4f170289262539d5c2c0d24e2fb46189fbbd99a0a6b6a68b9dfe06a"/>
    <x v="26"/>
    <n v="3610.76694"/>
    <n v="0"/>
    <n v="5551.9147599999997"/>
    <n v="17785.903079999996"/>
    <n v="-650.27018999999996"/>
    <n v="6558.4868000000006"/>
    <n v="9043.7145999999993"/>
    <n v="8837.5878400000001"/>
    <n v="35327673.869999997"/>
    <n v="32941908.920000002"/>
    <n v="139.161"/>
    <n v="134.065"/>
    <n v="0"/>
    <n v="0"/>
    <n v="-650.27018999999996"/>
    <n v="6558.4867999999997"/>
    <n v="1368.5024099999998"/>
    <n v="2290.4727200000002"/>
    <n v="0"/>
    <n v="0"/>
    <n v="0"/>
    <n v="0"/>
    <n v="0"/>
    <n v="0"/>
    <s v="Camiones"/>
    <s v="Automóviles"/>
    <s v="Automóviles"/>
    <x v="10"/>
    <x v="2"/>
    <n v="1404442.7234499999"/>
    <n v="1311840.66753"/>
    <n v="286204877.29896003"/>
    <n v="243390493.02682006"/>
    <n v="276418493.85822004"/>
    <n v="235015541.95325008"/>
    <n v="19016630.142860003"/>
    <n v="16878569.466800001"/>
    <n v="9861427.71428"/>
    <n v="9043668.2730200011"/>
    <n v="141417.60715999999"/>
    <n v="87936.218180000011"/>
    <n v="1.8987417396639547E-2"/>
    <m/>
    <m/>
    <m/>
    <n v="2.5532654755746047"/>
    <m/>
    <n v="0.25709606235348537"/>
    <m/>
    <n v="1.2616021690742584E-3"/>
    <n v="1.3062682201908048E-3"/>
    <m/>
    <m/>
    <m/>
    <m/>
    <m/>
    <n v="0"/>
    <m/>
    <n v="0"/>
    <m/>
    <n v="0"/>
    <m/>
    <n v="-109.91494242238926"/>
    <n v="-18.009198621941518"/>
    <m/>
    <n v="-6.5940775396889605E-3"/>
    <n v="-109.91494242238926"/>
    <n v="-40.252403006135793"/>
    <n v="-47.516919608493787"/>
    <n v="286.33769539067021"/>
    <s v="Resto"/>
    <n v="2024"/>
    <n v="1"/>
    <d v="2025-05-07T00:00:00"/>
    <x v="10"/>
    <x v="26"/>
  </r>
  <r>
    <n v="2025"/>
    <n v="3"/>
    <n v="23"/>
    <x v="9"/>
    <s v="Camiones"/>
    <n v="17"/>
    <s v="4523540f1504cd17100c4835e85b7eefd49911580f8efff0599a8f283be6b9e3"/>
    <s v="5ee0b1f3d4f170289262539d5c2c0d24e2fb46189fbbd99a0a6b6a68b9dfe06a"/>
    <x v="0"/>
    <n v="573066.58172000002"/>
    <n v="518295.25967"/>
    <n v="1892784.7807700001"/>
    <n v="1665980.3396400001"/>
    <n v="237289.06831999993"/>
    <n v="294285.39739000006"/>
    <n v="1068035.6923600002"/>
    <n v="1040889.9270700007"/>
    <n v="35327673.869999997"/>
    <n v="32941908.920000002"/>
    <n v="139.161"/>
    <n v="134.065"/>
    <n v="-1911.01396"/>
    <n v="2669.3775799999999"/>
    <n v="236096.40833000001"/>
    <n v="291840.33630000002"/>
    <n v="482564.69724000001"/>
    <n v="463056.09000999999"/>
    <n v="0"/>
    <n v="0"/>
    <n v="0"/>
    <n v="0"/>
    <n v="0"/>
    <n v="0"/>
    <s v="Camiones"/>
    <s v="Automóviles"/>
    <s v="Automóviles"/>
    <x v="10"/>
    <x v="2"/>
    <n v="7196469.1106400006"/>
    <n v="7252607.47162"/>
    <n v="286204877.29896003"/>
    <n v="243390493.02682006"/>
    <n v="276418493.85822004"/>
    <n v="235015541.95325008"/>
    <n v="19016630.142860003"/>
    <n v="16878569.466800001"/>
    <n v="9861427.71428"/>
    <n v="9043668.2730200011"/>
    <n v="1431801.6990199999"/>
    <n v="1448680.1658099999"/>
    <n v="3.0135022736147814"/>
    <n v="3.0707297836435861"/>
    <n v="54771.322050000017"/>
    <n v="10.567590775357093"/>
    <n v="40.024158520850811"/>
    <n v="35.777066042745595"/>
    <n v="7.9631632250421163"/>
    <n v="7.1463299468243449"/>
    <n v="0.20022949543287966"/>
    <n v="0.20731846618552813"/>
    <n v="0.21294802982008307"/>
    <n v="0.22053658892614886"/>
    <m/>
    <m/>
    <m/>
    <n v="0"/>
    <m/>
    <n v="0"/>
    <m/>
    <n v="0"/>
    <m/>
    <n v="-19.367705491165111"/>
    <n v="41.406893350472707"/>
    <n v="56.779488505716294"/>
    <n v="2.4062344236057185"/>
    <n v="-19.100830500927579"/>
    <n v="4.213011695749147"/>
    <n v="48.925337821092036"/>
    <n v="63.024834916585924"/>
    <s v="Medianas"/>
    <n v="2024"/>
    <n v="1"/>
    <d v="2025-05-07T00:00:00"/>
    <x v="10"/>
    <x v="0"/>
  </r>
  <r>
    <n v="2025"/>
    <n v="3"/>
    <n v="89"/>
    <x v="1"/>
    <s v="Camiones"/>
    <n v="61"/>
    <s v="d029fa3a95e174a19934857f535eb9427d967218a36ea014b70ad704bc6c8d1c"/>
    <s v="5ee0b1f3d4f170289262539d5c2c0d24e2fb46189fbbd99a0a6b6a68b9dfe06a"/>
    <x v="16"/>
    <n v="559878.52541999996"/>
    <n v="418554.66283999995"/>
    <n v="1869603.7576299999"/>
    <n v="1578238.42423"/>
    <n v="249036.08856999999"/>
    <n v="227979.03544000001"/>
    <n v="1038115.3711100001"/>
    <n v="928479.14379999996"/>
    <n v="35327673.869999997"/>
    <n v="32941908.920000002"/>
    <n v="139.161"/>
    <n v="134.065"/>
    <n v="0"/>
    <n v="0"/>
    <n v="188895.07306"/>
    <n v="168483.04113999999"/>
    <n v="328729.94293999998"/>
    <n v="328158.33635"/>
    <n v="0"/>
    <n v="0"/>
    <n v="0"/>
    <n v="0"/>
    <n v="0"/>
    <n v="0"/>
    <s v="Camiones"/>
    <s v="Automóviles"/>
    <s v="Automóviles"/>
    <x v="10"/>
    <x v="2"/>
    <n v="1155771.3412000001"/>
    <n v="912531.90619000001"/>
    <n v="286204877.29896003"/>
    <n v="243390493.02682006"/>
    <n v="276418493.85822004"/>
    <n v="235015541.95325008"/>
    <n v="19016630.142860003"/>
    <n v="16878569.466800001"/>
    <n v="9861427.71428"/>
    <n v="9043668.2730200011"/>
    <n v="1155771.3412000001"/>
    <n v="912531.90619000001"/>
    <n v="2.9441521511118642"/>
    <n v="2.4797993909572331"/>
    <n v="141323.86258000002"/>
    <n v="33.76473257306025"/>
    <n v="48.441980300246598"/>
    <n v="45.867400361653971"/>
    <n v="48.441980300246598"/>
    <n v="45.867400361653971"/>
    <n v="0.19562158783030439"/>
    <n v="0.20254741917057534"/>
    <n v="0.17196836969054413"/>
    <n v="0.17809658857509092"/>
    <m/>
    <m/>
    <m/>
    <n v="0"/>
    <m/>
    <n v="0"/>
    <m/>
    <n v="0"/>
    <m/>
    <n v="9.2363989036798202"/>
    <n v="44.480378736295059"/>
    <n v="54.468162866256044"/>
    <n v="2.525355311476646"/>
    <n v="12.115184876701468"/>
    <n v="0.1741862164337471"/>
    <n v="57.462083122278052"/>
    <n v="51.341996371014929"/>
    <s v="Medianas"/>
    <n v="2024"/>
    <n v="1"/>
    <d v="2025-05-07T00:00:00"/>
    <x v="10"/>
    <x v="16"/>
  </r>
  <r>
    <n v="2025"/>
    <n v="3"/>
    <n v="46"/>
    <x v="54"/>
    <s v="Camiones"/>
    <n v="34"/>
    <s v="86e50149658661312a9e0b35558d84f6c6d3da797f552a9657fe0558ca40cdef"/>
    <s v="5ee0b1f3d4f170289262539d5c2c0d24e2fb46189fbbd99a0a6b6a68b9dfe06a"/>
    <x v="13"/>
    <n v="7969553.7525200006"/>
    <n v="7603704.7173699997"/>
    <n v="32493640.636880003"/>
    <n v="26002399.061970003"/>
    <n v="4434069.3656600006"/>
    <n v="4037936.3513899986"/>
    <n v="18310185.317470003"/>
    <n v="16370196.024620004"/>
    <n v="35327673.869999997"/>
    <n v="32941908.920000002"/>
    <n v="139.161"/>
    <n v="134.065"/>
    <n v="0"/>
    <n v="0"/>
    <n v="4432575.1366300005"/>
    <n v="4038512.6871500001"/>
    <n v="7521805.8032299997"/>
    <n v="6560742.1510699997"/>
    <n v="0"/>
    <n v="0"/>
    <n v="0"/>
    <n v="0"/>
    <n v="0"/>
    <n v="0"/>
    <s v="Camiones"/>
    <s v="Automóviles"/>
    <s v="Automóviles"/>
    <x v="10"/>
    <x v="2"/>
    <n v="17809663.19325"/>
    <n v="15865318.86668"/>
    <n v="286204877.29896003"/>
    <n v="243390493.02682006"/>
    <n v="276418493.85822004"/>
    <n v="235015541.95325008"/>
    <n v="19016630.142860003"/>
    <n v="16878569.466800001"/>
    <n v="9861427.71428"/>
    <n v="9043668.2730200011"/>
    <n v="17808746.872830003"/>
    <n v="15864673.41446"/>
    <n v="41.908338610204574"/>
    <n v="45.049461877242742"/>
    <n v="365849.03515000083"/>
    <n v="4.8114576873856008"/>
    <n v="44.750783474152172"/>
    <n v="47.928529751135848"/>
    <n v="44.748481013052078"/>
    <n v="47.926579864329966"/>
    <n v="2.784562523089106"/>
    <n v="2.8831478101489569"/>
    <n v="3.1240763033961727"/>
    <n v="3.2354050520124957"/>
    <m/>
    <m/>
    <m/>
    <n v="0"/>
    <m/>
    <n v="0"/>
    <m/>
    <n v="0"/>
    <m/>
    <n v="9.8102837637259697"/>
    <n v="55.637611632369413"/>
    <n v="53.104854823803002"/>
    <n v="44.963766851316819"/>
    <n v="9.757613260293919"/>
    <n v="14.64870330261736"/>
    <n v="58.929667324388681"/>
    <n v="61.555729430569897"/>
    <s v="Grandes"/>
    <n v="2024"/>
    <n v="1"/>
    <d v="2025-05-07T00:00:00"/>
    <x v="10"/>
    <x v="13"/>
  </r>
  <r>
    <n v="2025"/>
    <n v="3"/>
    <n v="27"/>
    <x v="32"/>
    <s v="Camiones"/>
    <n v="21"/>
    <s v="6f4b6612125fb3a0daecd2799dfd6c9c299424fd920f9b308110a2c1fbd8f443"/>
    <s v="5ee0b1f3d4f170289262539d5c2c0d24e2fb46189fbbd99a0a6b6a68b9dfe06a"/>
    <x v="11"/>
    <n v="1076490.9322299999"/>
    <n v="847486.38217"/>
    <n v="3397706.7095699999"/>
    <n v="3063775.1113900002"/>
    <n v="472815.0162999999"/>
    <n v="464320.95958000002"/>
    <n v="1999769.1513799992"/>
    <n v="2224395.8583200001"/>
    <n v="35327673.869999997"/>
    <n v="32941908.920000002"/>
    <n v="139.161"/>
    <n v="134.065"/>
    <n v="0"/>
    <n v="0"/>
    <n v="467789.09222000005"/>
    <n v="469538.58880999999"/>
    <n v="889894.55577999994"/>
    <n v="774336.60692999989"/>
    <n v="0"/>
    <n v="0"/>
    <n v="0"/>
    <n v="0"/>
    <n v="0"/>
    <n v="0"/>
    <s v="Camiones"/>
    <s v="Automóviles"/>
    <s v="Automóviles"/>
    <x v="10"/>
    <x v="2"/>
    <n v="3901951.9240700002"/>
    <n v="3037839.4733099998"/>
    <n v="286204877.29896003"/>
    <n v="243390493.02682006"/>
    <n v="276418493.85822004"/>
    <n v="235015541.95325008"/>
    <n v="19016630.142860003"/>
    <n v="16878569.466800001"/>
    <n v="9861427.71428"/>
    <n v="9043668.2730200011"/>
    <n v="3256985.1831"/>
    <n v="2513275.1873400002"/>
    <n v="5.6607870276857648"/>
    <n v="5.0210794453700496"/>
    <n v="229004.55005999992"/>
    <n v="27.021620037555149"/>
    <n v="33.05176019270052"/>
    <n v="33.720397449471598"/>
    <n v="27.588523722946"/>
    <n v="27.897668379645722"/>
    <n v="0.37612599141891406"/>
    <n v="0.38944244185852167"/>
    <n v="0.34820028162587779"/>
    <n v="0.36060865384749075"/>
    <m/>
    <m/>
    <m/>
    <n v="0"/>
    <m/>
    <n v="0"/>
    <m/>
    <n v="0"/>
    <m/>
    <n v="1.8293502683323082"/>
    <n v="43.921876361795462"/>
    <n v="54.788014220488137"/>
    <n v="4.7945898910289886"/>
    <n v="-0.37259910722862166"/>
    <n v="14.923477440663802"/>
    <n v="52.566800098015996"/>
    <n v="60.637529545654857"/>
    <s v="Grandes"/>
    <n v="2024"/>
    <n v="1"/>
    <d v="2025-05-07T00:00:00"/>
    <x v="10"/>
    <x v="11"/>
  </r>
  <r>
    <n v="2025"/>
    <n v="3"/>
    <n v="41"/>
    <x v="38"/>
    <s v="Camiones"/>
    <n v="29"/>
    <s v="35135aaa6cc23891b40cb3f378c53a17a1127210ce60e125ccf03efcfdaec458"/>
    <s v="5ee0b1f3d4f170289262539d5c2c0d24e2fb46189fbbd99a0a6b6a68b9dfe06a"/>
    <x v="28"/>
    <n v="258138.23002000002"/>
    <n v="131753.7726"/>
    <n v="739690.49312"/>
    <n v="492405.16682000004"/>
    <n v="117298.24074000001"/>
    <n v="85525.189149999962"/>
    <n v="442016.31744000025"/>
    <n v="336648.91202999995"/>
    <n v="35327673.869999997"/>
    <n v="32941908.920000002"/>
    <n v="139.161"/>
    <n v="134.065"/>
    <n v="-821.35580000000004"/>
    <n v="-1279.8666499999999"/>
    <n v="117268.47643000001"/>
    <n v="84851.369940000004"/>
    <n v="191628.67105999999"/>
    <n v="133841.98347000001"/>
    <n v="0"/>
    <n v="0"/>
    <n v="0"/>
    <n v="0"/>
    <n v="0"/>
    <n v="0"/>
    <s v="Camiones"/>
    <s v="Automóviles"/>
    <s v="Automóviles"/>
    <x v="10"/>
    <x v="2"/>
    <n v="7965231.1104300003"/>
    <n v="6566357.3494999995"/>
    <n v="286204877.29896003"/>
    <n v="243390493.02682006"/>
    <n v="276418493.85822004"/>
    <n v="235015541.95325008"/>
    <n v="19016630.142860003"/>
    <n v="16878569.466800001"/>
    <n v="9861427.71428"/>
    <n v="9043668.2730200011"/>
    <n v="1058055.7373200001"/>
    <n v="910436.06596000004"/>
    <n v="1.3574341409638278"/>
    <n v="0.78059798171378514"/>
    <n v="126384.45742000002"/>
    <n v="95.924735152517385"/>
    <n v="24.397413190523469"/>
    <n v="14.471501901791816"/>
    <n v="3.2408128080801477"/>
    <n v="2.00649714274281"/>
    <n v="9.0193511884270744E-2"/>
    <n v="9.3386743562970026E-2"/>
    <n v="5.4132670081522685E-2"/>
    <n v="5.6061727452139665E-2"/>
    <m/>
    <m/>
    <m/>
    <n v="0"/>
    <m/>
    <n v="0"/>
    <m/>
    <n v="0"/>
    <m/>
    <n v="37.15051893574217"/>
    <n v="45.440088719486447"/>
    <n v="64.912895822460854"/>
    <n v="1.1894650971293375"/>
    <n v="38.204576441043628"/>
    <n v="43.175307248007556"/>
    <n v="61.195684226856947"/>
    <n v="63.396676991879005"/>
    <s v="Medianas"/>
    <n v="2024"/>
    <n v="1"/>
    <d v="2025-05-07T00:00:00"/>
    <x v="10"/>
    <x v="28"/>
  </r>
  <r>
    <n v="2025"/>
    <n v="3"/>
    <n v="79"/>
    <x v="11"/>
    <s v="Camiones"/>
    <n v="51"/>
    <s v="031b4af5197ec30a926f48cf40e11a7dbc470048a21e4003b7a3c07c5dab1baa"/>
    <s v="5ee0b1f3d4f170289262539d5c2c0d24e2fb46189fbbd99a0a6b6a68b9dfe06a"/>
    <x v="3"/>
    <n v="825006.68374999997"/>
    <n v="720880.40962000005"/>
    <n v="3008311.3637699997"/>
    <n v="2234333.6193000004"/>
    <n v="486453.78328000009"/>
    <n v="387012.48777000001"/>
    <n v="2049667.5829200004"/>
    <n v="1349741.1021799997"/>
    <n v="35327673.869999997"/>
    <n v="32941908.920000002"/>
    <n v="139.161"/>
    <n v="134.065"/>
    <n v="0"/>
    <n v="0"/>
    <n v="342242.55364999996"/>
    <n v="375768.48332"/>
    <n v="683789.01824"/>
    <n v="576612.33033000003"/>
    <n v="0"/>
    <n v="0"/>
    <n v="0"/>
    <n v="0"/>
    <n v="0"/>
    <n v="0"/>
    <s v="Camiones"/>
    <s v="Automóviles"/>
    <s v="Automóviles"/>
    <x v="10"/>
    <x v="2"/>
    <n v="25064503.866439998"/>
    <n v="22979281.170580003"/>
    <n v="286204877.29896003"/>
    <n v="243390493.02682006"/>
    <n v="276418493.85822004"/>
    <n v="235015541.95325008"/>
    <n v="19016630.142860003"/>
    <n v="16878569.466800001"/>
    <n v="9861427.71428"/>
    <n v="9043668.2730200011"/>
    <n v="3126999.7203699998"/>
    <n v="2790980.2966199997"/>
    <n v="4.3383432161862681"/>
    <n v="4.2709804941583798"/>
    <n v="104126.27412999992"/>
    <n v="14.444320131391608"/>
    <n v="26.383330909040875"/>
    <n v="25.828932239078078"/>
    <n v="3.291534068043688"/>
    <n v="3.1370885985020776"/>
    <n v="0.28825738105372173"/>
    <n v="0.29846291115860019"/>
    <n v="0.29618264898315633"/>
    <n v="0.30673733474333348"/>
    <m/>
    <m/>
    <m/>
    <n v="0"/>
    <m/>
    <n v="0"/>
    <m/>
    <n v="0"/>
    <m/>
    <n v="25.694596079570854"/>
    <n v="58.963617248391785"/>
    <n v="53.686087540374018"/>
    <n v="4.9328940734979261"/>
    <n v="-8.9219642301533231"/>
    <n v="18.587304202922937"/>
    <n v="50.050899403283168"/>
    <n v="65.168305212090175"/>
    <s v="Medianas"/>
    <n v="2024"/>
    <n v="1"/>
    <d v="2025-05-07T00:00:00"/>
    <x v="10"/>
    <x v="3"/>
  </r>
  <r>
    <n v="2025"/>
    <n v="3"/>
    <n v="1"/>
    <x v="16"/>
    <s v="Camiones"/>
    <n v="30"/>
    <s v="624b60c58c9d8bfb6ff1886c2fd605d2adeb6ea4da576068201b6c6958ce93f4"/>
    <s v="5ee0b1f3d4f170289262539d5c2c0d24e2fb46189fbbd99a0a6b6a68b9dfe06a"/>
    <x v="4"/>
    <n v="701161.05033"/>
    <n v="560607.22747000004"/>
    <n v="2268236.6216099998"/>
    <n v="1900371.6032100001"/>
    <n v="327299.15322999994"/>
    <n v="327526.45750999998"/>
    <n v="1280116.9484899999"/>
    <n v="1276982.4179100001"/>
    <n v="35327673.869999997"/>
    <n v="32941908.920000002"/>
    <n v="139.161"/>
    <n v="134.065"/>
    <n v="0"/>
    <n v="0"/>
    <n v="327153.36343999999"/>
    <n v="325375.11304999999"/>
    <n v="577199.06675999996"/>
    <n v="509165.37169"/>
    <n v="0"/>
    <n v="0"/>
    <n v="0"/>
    <n v="0"/>
    <n v="0"/>
    <n v="0"/>
    <s v="Camiones"/>
    <s v="Automóviles"/>
    <s v="Automóviles"/>
    <x v="10"/>
    <x v="2"/>
    <n v="22498819.590630002"/>
    <n v="18341736.750830002"/>
    <n v="286204877.29896003"/>
    <n v="243390493.02682006"/>
    <n v="276418493.85822004"/>
    <n v="235015541.95325008"/>
    <n v="19016630.142860003"/>
    <n v="16878569.466800001"/>
    <n v="9861427.71428"/>
    <n v="9043668.2730200011"/>
    <n v="2432982.44031"/>
    <n v="2228647.8628499997"/>
    <n v="3.6870941121671783"/>
    <n v="3.3214143448158304"/>
    <n v="140553.82285999996"/>
    <n v="25.071710811563076"/>
    <n v="28.818993458935989"/>
    <n v="25.154589776829717"/>
    <n v="3.1164348311944772"/>
    <n v="3.0564566217789126"/>
    <n v="0.24498570986880513"/>
    <n v="0.25365923985159905"/>
    <n v="0.23033242609366206"/>
    <n v="0.23854049090145601"/>
    <m/>
    <m/>
    <m/>
    <n v="0"/>
    <m/>
    <n v="0"/>
    <m/>
    <n v="0"/>
    <m/>
    <n v="-6.9400280431730632E-2"/>
    <n v="46.679597087710057"/>
    <n v="58.423516762014458"/>
    <n v="3.31898344451736"/>
    <n v="0.54652317238741421"/>
    <n v="13.36180715593156"/>
    <n v="56.679468536984089"/>
    <n v="63.903621719212524"/>
    <s v="Medianas"/>
    <n v="2024"/>
    <n v="1"/>
    <d v="2025-05-07T00:00:00"/>
    <x v="10"/>
    <x v="4"/>
  </r>
  <r>
    <n v="2025"/>
    <n v="3"/>
    <n v="107"/>
    <x v="51"/>
    <s v="Camiones"/>
    <n v="70"/>
    <s v="ff5a1ae012afa5d4c889c50ad427aaf545d31a4fac04ffc1c4d03d403ba4250a"/>
    <s v="5ee0b1f3d4f170289262539d5c2c0d24e2fb46189fbbd99a0a6b6a68b9dfe06a"/>
    <x v="29"/>
    <n v="94133.886910000001"/>
    <n v="147941.38673"/>
    <n v="514767.89786999999"/>
    <n v="546793.75324999995"/>
    <n v="96043.227759999994"/>
    <n v="77833.780450000035"/>
    <n v="415155.50077000016"/>
    <n v="225421.44581000003"/>
    <n v="35327673.869999997"/>
    <n v="32941908.920000002"/>
    <n v="139.161"/>
    <n v="134.065"/>
    <n v="0"/>
    <n v="0"/>
    <n v="93427.53989"/>
    <n v="74920.494659999997"/>
    <n v="98893.940230000007"/>
    <n v="107675.10293000001"/>
    <n v="0"/>
    <n v="0"/>
    <n v="0"/>
    <n v="0"/>
    <n v="0"/>
    <n v="0"/>
    <s v="Camiones"/>
    <s v="Automóviles"/>
    <s v="Automóviles"/>
    <x v="10"/>
    <x v="2"/>
    <n v="346104.38500999997"/>
    <n v="551156.13301999995"/>
    <n v="286204877.29896003"/>
    <n v="243390493.02682006"/>
    <n v="276418493.85822004"/>
    <n v="235015541.95325008"/>
    <n v="19016630.142860003"/>
    <n v="16878569.466800001"/>
    <n v="9861427.71428"/>
    <n v="9043668.2730200011"/>
    <n v="263381.04217999999"/>
    <n v="439102.67599999998"/>
    <n v="0.49500824385199277"/>
    <n v="0.8765042974820787"/>
    <n v="-53807.499819999997"/>
    <n v="-36.370822938277044"/>
    <n v="35.740570441538075"/>
    <n v="33.691752479777648"/>
    <n v="27.198120274402243"/>
    <n v="26.842010433481217"/>
    <n v="3.2890385306631548E-2"/>
    <n v="3.4054844014265902E-2"/>
    <n v="6.0783551933434724E-2"/>
    <n v="6.2949618353082742E-2"/>
    <m/>
    <m/>
    <m/>
    <n v="0"/>
    <m/>
    <n v="0"/>
    <m/>
    <n v="0"/>
    <m/>
    <n v="23.395301120825817"/>
    <n v="102.02832466891066"/>
    <n v="52.611228115666073"/>
    <n v="0.9739282236072474"/>
    <n v="24.702246446700116"/>
    <n v="-8.1552396617708958"/>
    <n v="94.472461783516096"/>
    <n v="69.580146776090004"/>
    <s v="Resto"/>
    <n v="2024"/>
    <n v="1"/>
    <d v="2025-05-07T00:00:00"/>
    <x v="10"/>
    <x v="29"/>
  </r>
  <r>
    <n v="2025"/>
    <n v="3"/>
    <n v="22"/>
    <x v="35"/>
    <s v="Camiones"/>
    <n v="16"/>
    <s v="b17ef6d19c7a5b1ee83b907c595526dcb1eb06db8227d650d5dda0a9f4ce8cd9"/>
    <s v="5ee0b1f3d4f170289262539d5c2c0d24e2fb46189fbbd99a0a6b6a68b9dfe06a"/>
    <x v="24"/>
    <n v="739376.03011000005"/>
    <n v="679184.73626999999"/>
    <n v="2450747.7188399998"/>
    <n v="2165996.3098900001"/>
    <n v="428543.76276999974"/>
    <n v="368557.25537999999"/>
    <n v="1639136.9804999998"/>
    <n v="1395440.9392000008"/>
    <n v="35327673.869999997"/>
    <n v="32941908.920000002"/>
    <n v="139.161"/>
    <n v="134.065"/>
    <n v="0"/>
    <n v="947.85804000000007"/>
    <n v="428543.76276999997"/>
    <n v="368364.97937999998"/>
    <n v="628888.87924000004"/>
    <n v="531266.16451000003"/>
    <n v="0"/>
    <n v="0"/>
    <n v="0"/>
    <n v="0"/>
    <n v="0"/>
    <n v="0"/>
    <s v="Camiones"/>
    <s v="Automóviles"/>
    <s v="Automóviles"/>
    <x v="10"/>
    <x v="2"/>
    <n v="9409393.7623899989"/>
    <n v="7962644.3306700001"/>
    <n v="286204877.29896003"/>
    <n v="243390493.02682006"/>
    <n v="276418493.85822004"/>
    <n v="235015541.95325008"/>
    <n v="19016630.142860003"/>
    <n v="16878569.466800001"/>
    <n v="9861427.71428"/>
    <n v="9043668.2730200011"/>
    <n v="2060936.7257100001"/>
    <n v="1646899.5781400001"/>
    <n v="3.8880496941652236"/>
    <n v="4.0239472758988875"/>
    <n v="60191.293840000057"/>
    <n v="8.8622860063910291"/>
    <n v="35.875726842379521"/>
    <n v="41.240203427404346"/>
    <n v="7.85784981244315"/>
    <n v="8.5296379954327488"/>
    <n v="0.2583380259231825"/>
    <n v="0.26748428435082899"/>
    <n v="0.27905146492108801"/>
    <n v="0.28899566838226609"/>
    <m/>
    <m/>
    <m/>
    <n v="0"/>
    <m/>
    <n v="0"/>
    <m/>
    <n v="0"/>
    <m/>
    <n v="16.276034866862354"/>
    <n v="57.960191474728163"/>
    <n v="54.264655210609071"/>
    <n v="4.3456563814734457"/>
    <n v="16.336727636619443"/>
    <n v="18.375481303244644"/>
    <n v="68.143002192674601"/>
    <n v="69.33718049214599"/>
    <s v="Medianas"/>
    <n v="2024"/>
    <n v="1"/>
    <d v="2025-05-07T00:00:00"/>
    <x v="10"/>
    <x v="24"/>
  </r>
  <r>
    <n v="2025"/>
    <n v="3"/>
    <n v="16"/>
    <x v="74"/>
    <s v="Camiones"/>
    <n v="14"/>
    <s v="8527a891e224136950ff32ca212b45bc93f69fbb801c3b1ebedac52775f99e61"/>
    <s v="5ee0b1f3d4f170289262539d5c2c0d24e2fb46189fbbd99a0a6b6a68b9dfe06a"/>
    <x v="27"/>
    <n v="46733.254119999998"/>
    <n v="38875.644869999996"/>
    <n v="104746.07956000001"/>
    <n v="83690.958119999996"/>
    <n v="17125.746570000003"/>
    <n v="11790.94758"/>
    <n v="51631.071930000006"/>
    <n v="41330.125090000001"/>
    <n v="35327673.869999997"/>
    <n v="32941908.920000002"/>
    <n v="139.161"/>
    <n v="134.065"/>
    <n v="0"/>
    <n v="0"/>
    <n v="17125.746569999999"/>
    <n v="11090.94758"/>
    <n v="32028.620309999998"/>
    <n v="26603.74452"/>
    <n v="0"/>
    <n v="0"/>
    <n v="0"/>
    <n v="0"/>
    <n v="0"/>
    <n v="0"/>
    <s v="Camiones"/>
    <s v="Automóviles"/>
    <s v="Automóviles"/>
    <x v="10"/>
    <x v="2"/>
    <n v="1168356.06944"/>
    <n v="1156642.3969100001"/>
    <n v="286204877.29896003"/>
    <n v="243390493.02682006"/>
    <n v="276418493.85822004"/>
    <n v="235015541.95325008"/>
    <n v="19016630.142860003"/>
    <n v="16878569.466800001"/>
    <n v="9861427.71428"/>
    <n v="9043668.2730200011"/>
    <n v="127168.98613999999"/>
    <n v="96726.082590000005"/>
    <n v="0.24574939812638938"/>
    <n v="0.23032547246653845"/>
    <n v="7857.6092500000013"/>
    <n v="20.212164393094479"/>
    <n v="36.748939767870354"/>
    <n v="40.19148075580096"/>
    <n v="3.999915380454139"/>
    <n v="3.361077284894388"/>
    <n v="1.6328601581161738E-2"/>
    <n v="1.6906703118051977E-2"/>
    <n v="1.5972540417063929E-2"/>
    <n v="1.6541733600637036E-2"/>
    <m/>
    <m/>
    <m/>
    <n v="0"/>
    <m/>
    <n v="0"/>
    <m/>
    <n v="0"/>
    <m/>
    <n v="45.244870726496814"/>
    <n v="36.64573951136618"/>
    <n v="30.329908659853444"/>
    <n v="0.17366396698523467"/>
    <n v="54.411933213735367"/>
    <n v="20.391399360799454"/>
    <n v="53.470135161123331"/>
    <n v="41.689422974506897"/>
    <s v="Resto"/>
    <n v="2024"/>
    <n v="1"/>
    <d v="2025-05-07T00:00:00"/>
    <x v="10"/>
    <x v="27"/>
  </r>
  <r>
    <n v="2025"/>
    <n v="3"/>
    <n v="80"/>
    <x v="73"/>
    <s v="Camiones"/>
    <n v="52"/>
    <s v="41cfc0d1f2d127b04555b7246d84019b4d27710a3f3aff6e7764375b1e06e05d"/>
    <s v="5ee0b1f3d4f170289262539d5c2c0d24e2fb46189fbbd99a0a6b6a68b9dfe06a"/>
    <x v="9"/>
    <n v="4304.4269400000003"/>
    <n v="2234.5420199999999"/>
    <n v="8399.2925300000006"/>
    <n v="3971.10518"/>
    <n v="449.54819000000009"/>
    <n v="865.1033900000001"/>
    <n v="4151.60628"/>
    <n v="2053.3846999999992"/>
    <n v="35327673.869999997"/>
    <n v="32941908.920000002"/>
    <n v="139.161"/>
    <n v="134.065"/>
    <n v="0"/>
    <n v="-68.005229999999997"/>
    <n v="449.54818999999998"/>
    <n v="865.10338999999999"/>
    <n v="2599.6566499999999"/>
    <n v="1178.6365900000001"/>
    <n v="0"/>
    <n v="0"/>
    <n v="0"/>
    <n v="0"/>
    <n v="0"/>
    <n v="0"/>
    <s v="Camiones"/>
    <s v="Automóviles"/>
    <s v="Automóviles"/>
    <x v="10"/>
    <x v="2"/>
    <n v="377875.53304000001"/>
    <n v="280605.04624"/>
    <n v="286204877.29896003"/>
    <n v="243390493.02682006"/>
    <n v="276418493.85822004"/>
    <n v="235015541.95325008"/>
    <n v="19016630.142860003"/>
    <n v="16878569.466800001"/>
    <n v="9861427.71428"/>
    <n v="9043668.2730200011"/>
    <n v="13723.660320000001"/>
    <n v="11503.237580000001"/>
    <n v="2.2635066821321881E-2"/>
    <n v="1.3238930137979553E-2"/>
    <n v="2069.8849200000004"/>
    <n v="92.631282002027433"/>
    <n v="31.36500641688864"/>
    <n v="19.425331385705412"/>
    <n v="1.1391123699835721"/>
    <n v="0.7963299484246652"/>
    <n v="1.5039670115417846E-3"/>
    <n v="1.5572138028535159E-3"/>
    <n v="9.1808927793813526E-4"/>
    <n v="9.5080606219843152E-4"/>
    <m/>
    <m/>
    <m/>
    <n v="0"/>
    <m/>
    <n v="0"/>
    <m/>
    <n v="0"/>
    <m/>
    <n v="-48.035322113348791"/>
    <n v="10.44385690049603"/>
    <n v="38.715020002174768"/>
    <n v="4.5586521853121179E-3"/>
    <n v="-48.035322113348791"/>
    <n v="120.56473318887883"/>
    <n v="17.292598620667849"/>
    <n v="73.398653778430543"/>
    <s v="Resto"/>
    <n v="2024"/>
    <n v="1"/>
    <d v="2025-05-07T00:00:00"/>
    <x v="10"/>
    <x v="9"/>
  </r>
  <r>
    <n v="2025"/>
    <n v="3"/>
    <n v="16"/>
    <x v="74"/>
    <s v="GMM. Individual"/>
    <n v="14"/>
    <s v="8527a891e224136950ff32ca212b45bc93f69fbb801c3b1ebedac52775f99e61"/>
    <s v="5ee0b1f3d4f170289262539d5c2c0d24e2fb46189fbbd99a0a6b6a68b9dfe06a"/>
    <x v="4"/>
    <n v="543028.44175999996"/>
    <n v="478451.85563000001"/>
    <n v="2005574.2054999999"/>
    <n v="1773016.9315800001"/>
    <n v="420583.99619999999"/>
    <n v="353945.23639999994"/>
    <n v="1563321.2052500001"/>
    <n v="1336351.8428000002"/>
    <n v="35327673.869999997"/>
    <n v="32941908.920000002"/>
    <n v="139.161"/>
    <n v="134.065"/>
    <n v="0"/>
    <n v="0"/>
    <n v="361816.19710000005"/>
    <n v="300350.52812000003"/>
    <n v="505588.57094999996"/>
    <n v="451666.41891000001"/>
    <n v="0"/>
    <n v="0"/>
    <n v="0"/>
    <n v="0"/>
    <n v="0"/>
    <n v="0"/>
    <s v="GMM. Individual"/>
    <s v="Accidentes y Enfermedades"/>
    <s v="Gastos Medicos"/>
    <x v="38"/>
    <x v="2"/>
    <n v="1168356.06944"/>
    <n v="1156642.3969100001"/>
    <n v="286204877.29896003"/>
    <n v="243390493.02682006"/>
    <n v="276418493.85822004"/>
    <n v="235015541.95325008"/>
    <n v="21907998.164389998"/>
    <n v="19124096.354009997"/>
    <n v="14079798.808590002"/>
    <n v="12563160.762839997"/>
    <n v="650126.94371000002"/>
    <n v="592784.64208999998"/>
    <n v="2.4786766809331615"/>
    <n v="2.5018272590415851"/>
    <n v="64576.586129999952"/>
    <n v="13.496987287251482"/>
    <n v="83.526524629354057"/>
    <n v="80.712593015754734"/>
    <n v="46.477992109055997"/>
    <n v="41.365581696486004"/>
    <n v="0.18973416766506415"/>
    <n v="0.19645155943817885"/>
    <n v="0.19657787355616954"/>
    <n v="0.20358307014655863"/>
    <m/>
    <m/>
    <m/>
    <n v="0"/>
    <m/>
    <n v="0"/>
    <m/>
    <n v="0"/>
    <m/>
    <n v="18.827421009472324"/>
    <n v="77.45155941314097"/>
    <n v="73.977189603318322"/>
    <n v="2.9871449295383696"/>
    <n v="20.464644881677209"/>
    <n v="11.938490395218992"/>
    <n v="71.563365528644781"/>
    <n v="66.498308385385741"/>
    <s v="Medianas"/>
    <n v="2024"/>
    <n v="1"/>
    <d v="2025-05-07T00:00:00"/>
    <x v="38"/>
    <x v="4"/>
  </r>
  <r>
    <n v="2025"/>
    <n v="3"/>
    <n v="120"/>
    <x v="71"/>
    <s v="GMM. Individual"/>
    <n v="234"/>
    <s v="114bd151f8fb0c58642d2170da4ae7d7c57977260ac2cc8905306cab6b2acabc"/>
    <s v="5ee0b1f3d4f170289262539d5c2c0d24e2fb46189fbbd99a0a6b6a68b9dfe06a"/>
    <x v="45"/>
    <n v="3.2664800000000001"/>
    <n v="-8.2417000000000016"/>
    <n v="29.969050000000003"/>
    <n v="29.609179999999995"/>
    <n v="0.51998999999999995"/>
    <n v="-0.25175999999999998"/>
    <n v="-1.08561"/>
    <n v="199.99600000000001"/>
    <n v="35327673.869999997"/>
    <n v="32941908.920000002"/>
    <n v="139.161"/>
    <n v="134.065"/>
    <n v="0"/>
    <n v="0"/>
    <n v="0.51999000000000006"/>
    <n v="-0.25175999999999998"/>
    <n v="6.7830600000000008"/>
    <n v="2.70438"/>
    <n v="0"/>
    <n v="0"/>
    <n v="0"/>
    <n v="0"/>
    <n v="0"/>
    <n v="0"/>
    <s v="GMM. Individual"/>
    <s v="Accidentes y Enfermedades"/>
    <s v="Gastos Medicos"/>
    <x v="38"/>
    <x v="2"/>
    <n v="1246423.7302300001"/>
    <n v="1287243.6983399999"/>
    <n v="286204877.29896003"/>
    <n v="243390493.02682006"/>
    <n v="276418493.85822004"/>
    <n v="235015541.95325008"/>
    <n v="21907998.164389998"/>
    <n v="19124096.354009997"/>
    <n v="14079798.808590002"/>
    <n v="12563160.762839997"/>
    <n v="26670.18806"/>
    <n v="30905.720710000001"/>
    <n v="1.4909988468546831E-5"/>
    <n v="-4.3095892466949728E-5"/>
    <n v="11.508180000000001"/>
    <n v="-139.6335707438999"/>
    <n v="1.2247682665946676E-2"/>
    <n v="-2.6667231213712738E-2"/>
    <n v="2.6206818121131593E-4"/>
    <n v="-6.4025949481270016E-4"/>
    <n v="1.1413082931455233E-6"/>
    <n v="1.1817154324252399E-6"/>
    <n v="-3.3862045708957989E-6"/>
    <n v="-3.5068744524306662E-6"/>
    <m/>
    <m/>
    <m/>
    <n v="0"/>
    <m/>
    <n v="0"/>
    <m/>
    <n v="0"/>
    <m/>
    <n v="-306.54194470924693"/>
    <n v="15.918970879968649"/>
    <n v="3.0547095866144116"/>
    <n v="3.6931635676694268E-6"/>
    <n v="-306.54194470924693"/>
    <n v="150.81756262063766"/>
    <n v="7.6660091463144955"/>
    <n v="-9.3093426219688045"/>
    <s v="Resto"/>
    <n v="2024"/>
    <n v="1"/>
    <d v="2025-05-07T00:00:00"/>
    <x v="38"/>
    <x v="45"/>
  </r>
  <r>
    <n v="2025"/>
    <n v="3"/>
    <n v="27"/>
    <x v="32"/>
    <s v="GMM. Individual"/>
    <n v="21"/>
    <s v="6f4b6612125fb3a0daecd2799dfd6c9c299424fd920f9b308110a2c1fbd8f443"/>
    <s v="5ee0b1f3d4f170289262539d5c2c0d24e2fb46189fbbd99a0a6b6a68b9dfe06a"/>
    <x v="9"/>
    <n v="32411.90423"/>
    <n v="18214.303010000003"/>
    <n v="112202.44095999999"/>
    <n v="53036.340030000007"/>
    <n v="15167.47114"/>
    <n v="5643.4136200000012"/>
    <n v="63799.547029999987"/>
    <n v="12327.000760000004"/>
    <n v="35327673.869999997"/>
    <n v="32941908.920000002"/>
    <n v="139.161"/>
    <n v="134.065"/>
    <n v="0"/>
    <n v="0"/>
    <n v="7548.23243"/>
    <n v="3161.0026800000001"/>
    <n v="9445.6118699999988"/>
    <n v="4298.7962500000003"/>
    <n v="0"/>
    <n v="0"/>
    <n v="0"/>
    <n v="0"/>
    <n v="0"/>
    <n v="0"/>
    <s v="GMM. Individual"/>
    <s v="Accidentes y Enfermedades"/>
    <s v="Gastos Medicos"/>
    <x v="38"/>
    <x v="2"/>
    <n v="3901951.9240700002"/>
    <n v="3037839.4733099998"/>
    <n v="286204877.29896003"/>
    <n v="243390493.02682006"/>
    <n v="276418493.85822004"/>
    <n v="235015541.95325008"/>
    <n v="21907998.164389998"/>
    <n v="19124096.354009997"/>
    <n v="14079798.808590002"/>
    <n v="12563160.762839997"/>
    <n v="36237.065090000004"/>
    <n v="21351.361209999999"/>
    <n v="0.14794553106492134"/>
    <n v="9.524268583901363E-2"/>
    <n v="14197.601219999997"/>
    <n v="77.947540524637375"/>
    <n v="89.444065487920554"/>
    <n v="85.307455720758725"/>
    <n v="0.83065872826521625"/>
    <n v="0.59958082611106112"/>
    <n v="1.1324721135392676E-2"/>
    <n v="1.1725664146996127E-2"/>
    <n v="7.4835720916974786E-3"/>
    <n v="7.7502546676777835E-3"/>
    <m/>
    <m/>
    <m/>
    <n v="0"/>
    <m/>
    <n v="0"/>
    <m/>
    <n v="0"/>
    <m/>
    <n v="168.76412330025167"/>
    <n v="46.795989005672809"/>
    <n v="30.983417904608583"/>
    <n v="0.10772505592016282"/>
    <n v="138.79234515549351"/>
    <n v="119.72690308362482"/>
    <n v="79.912583047941837"/>
    <n v="73.532274994424313"/>
    <s v="Resto"/>
    <n v="2024"/>
    <n v="1"/>
    <d v="2025-05-07T00:00:00"/>
    <x v="38"/>
    <x v="9"/>
  </r>
  <r>
    <n v="2025"/>
    <n v="3"/>
    <n v="1"/>
    <x v="16"/>
    <s v="GMM. Individual"/>
    <n v="30"/>
    <s v="624b60c58c9d8bfb6ff1886c2fd605d2adeb6ea4da576068201b6c6958ce93f4"/>
    <s v="5ee0b1f3d4f170289262539d5c2c0d24e2fb46189fbbd99a0a6b6a68b9dfe06a"/>
    <x v="8"/>
    <n v="179656.59603000002"/>
    <n v="148014.28099999999"/>
    <n v="1057790.17741"/>
    <n v="1008671.13585"/>
    <n v="156329.35897999999"/>
    <n v="187327.15410000001"/>
    <n v="790780.18489000027"/>
    <n v="773737.99392000027"/>
    <n v="35327673.869999997"/>
    <n v="32941908.920000002"/>
    <n v="139.161"/>
    <n v="134.065"/>
    <n v="0"/>
    <n v="0"/>
    <n v="154464.84297"/>
    <n v="178309.85905"/>
    <n v="294378.80549"/>
    <n v="248176.03955000002"/>
    <n v="0"/>
    <n v="0"/>
    <n v="0"/>
    <n v="0"/>
    <n v="0"/>
    <n v="0"/>
    <s v="GMM. Individual"/>
    <s v="Accidentes y Enfermedades"/>
    <s v="Gastos Medicos"/>
    <x v="38"/>
    <x v="2"/>
    <n v="22498819.590630002"/>
    <n v="18341736.750830002"/>
    <n v="286204877.29896003"/>
    <n v="243390493.02682006"/>
    <n v="276418493.85822004"/>
    <n v="235015541.95325008"/>
    <n v="21907998.164389998"/>
    <n v="19124096.354009997"/>
    <n v="14079798.808590002"/>
    <n v="12563160.762839997"/>
    <n v="1724817.1569999999"/>
    <n v="1445933.7892100001"/>
    <n v="0.82005026055744312"/>
    <n v="0.77396745059258143"/>
    <n v="31642.315030000027"/>
    <n v="21.377879766885478"/>
    <n v="10.415979183699644"/>
    <n v="10.236587740360436"/>
    <n v="0.79851565237147337"/>
    <n v="0.80698072931017306"/>
    <n v="6.2772024615896663E-2"/>
    <n v="6.4994419701219081E-2"/>
    <n v="6.081350144752358E-2"/>
    <n v="6.298063514005528E-2"/>
    <m/>
    <m/>
    <m/>
    <n v="0"/>
    <m/>
    <n v="0"/>
    <m/>
    <n v="0"/>
    <m/>
    <n v="-16.547411542617361"/>
    <n v="87.015652324780362"/>
    <n v="126.56018921579604"/>
    <n v="1.1103096081502555"/>
    <n v="-13.372797335515585"/>
    <n v="18.616932570838095"/>
    <n v="52.471455175888039"/>
    <n v="71.848136255746766"/>
    <s v="Medianas"/>
    <n v="2024"/>
    <n v="1"/>
    <d v="2025-05-07T00:00:00"/>
    <x v="38"/>
    <x v="8"/>
  </r>
  <r>
    <n v="2025"/>
    <n v="3"/>
    <n v="150.1"/>
    <x v="70"/>
    <s v="GMM. Individual"/>
    <n v="150.1"/>
    <m/>
    <m/>
    <x v="77"/>
    <n v="412701.14241000003"/>
    <n v="370050.01735999994"/>
    <n v="1576790.7571399999"/>
    <n v="1183556.4712499999"/>
    <n v="191302.00391"/>
    <n v="171314.62140999999"/>
    <n v="743717.44406000013"/>
    <n v="651852.23144000012"/>
    <n v="0"/>
    <n v="0"/>
    <n v="0"/>
    <n v="0"/>
    <n v="0"/>
    <n v="0"/>
    <n v="147799.81200000003"/>
    <n v="141963.88477"/>
    <n v="365657.93951999996"/>
    <n v="311640.67924000003"/>
    <n v="0"/>
    <n v="0"/>
    <n v="0"/>
    <n v="0"/>
    <n v="0"/>
    <n v="0"/>
    <s v="GMM. Individual"/>
    <s v="Accidentes y Enfermedades"/>
    <s v="Gastos Medicos"/>
    <x v="38"/>
    <x v="2"/>
    <n v="62315089.586730003"/>
    <n v="55055029.74182"/>
    <n v="286204877.29896003"/>
    <n v="243390493.02682006"/>
    <n v="276418493.85822004"/>
    <n v="235015541.95325008"/>
    <n v="21907998.164389998"/>
    <n v="19124096.354009997"/>
    <n v="14079798.808590002"/>
    <n v="12563160.762839997"/>
    <n v="2828239.56391"/>
    <n v="2729558.3891099999"/>
    <n v="1.8837921169850125"/>
    <n v="1.9349934789593692"/>
    <n v="42651.12505000009"/>
    <n v="11.525773016923635"/>
    <n v="14.592156466386699"/>
    <n v="13.557138723845306"/>
    <n v="0.66228123099398506"/>
    <n v="0.6721457042078548"/>
    <n v="0.1441978020447591"/>
    <n v="0.14930301393715059"/>
    <n v="0.15203963505642054"/>
    <n v="0.15745767887708945"/>
    <m/>
    <m/>
    <m/>
    <n v="0"/>
    <m/>
    <n v="0"/>
    <m/>
    <n v="0"/>
    <m/>
    <n v="11.667061652703325"/>
    <n v="46.353640504331359"/>
    <n v="46.29499077778398"/>
    <n v="1.358698419705314"/>
    <n v="4.1108534325156043"/>
    <n v="17.333186544109758"/>
    <n v="40.420238705610274"/>
    <n v="45.553707916504408"/>
    <s v="Resto"/>
    <n v="2024"/>
    <n v="1"/>
    <d v="2025-05-07T00:00:00"/>
    <x v="38"/>
    <x v="77"/>
  </r>
  <r>
    <n v="2025"/>
    <n v="3"/>
    <n v="5.0999999999999996"/>
    <x v="68"/>
    <s v="GMM. Individual"/>
    <n v="5.0999999999999996"/>
    <m/>
    <m/>
    <x v="75"/>
    <n v="17586943.354759999"/>
    <n v="15502747.24542"/>
    <n v="64657386.024250001"/>
    <n v="56019016.86945001"/>
    <n v="11171333.93457"/>
    <n v="10149488.219559999"/>
    <n v="45325053.209440008"/>
    <n v="39832142.146190003"/>
    <n v="0"/>
    <n v="0"/>
    <n v="0"/>
    <n v="0"/>
    <n v="0"/>
    <n v="0"/>
    <n v="10668394.589120001"/>
    <n v="9762236.3353700005"/>
    <n v="15572177.50372"/>
    <n v="13898477.902869999"/>
    <n v="0"/>
    <n v="0"/>
    <n v="0"/>
    <n v="0"/>
    <n v="0"/>
    <n v="0"/>
    <s v="GMM. Individual"/>
    <s v="Accidentes y Enfermedades"/>
    <s v="Gastos Medicos"/>
    <x v="38"/>
    <x v="2"/>
    <n v="100519286.54426999"/>
    <n v="89230661.710749999"/>
    <n v="286204877.29896003"/>
    <n v="243390493.02682006"/>
    <n v="276418493.85822004"/>
    <n v="235015541.95325008"/>
    <n v="21907998.164389998"/>
    <n v="19124096.354009997"/>
    <n v="14079798.808590002"/>
    <n v="12563160.762839997"/>
    <n v="41454833.927309997"/>
    <n v="37077690.449979998"/>
    <n v="80.276359450067929"/>
    <n v="81.063946543907349"/>
    <n v="2084196.109339999"/>
    <n v="13.444043667523097"/>
    <n v="42.42434883612912"/>
    <n v="41.811523472137843"/>
    <n v="17.496088521295345"/>
    <n v="17.373789399515701"/>
    <n v="6.1448789834525659"/>
    <n v="6.3624336813659994"/>
    <n v="6.3694958059482207"/>
    <n v="6.5964774570116926"/>
    <m/>
    <m/>
    <m/>
    <n v="0"/>
    <m/>
    <n v="0"/>
    <m/>
    <n v="0"/>
    <m/>
    <n v="10.067953111573736"/>
    <n v="63.520611337765068"/>
    <n v="65.468965331667121"/>
    <n v="79.342994075699679"/>
    <n v="9.2822814631813078"/>
    <n v="12.04232299786141"/>
    <n v="68.509330737923165"/>
    <n v="70.239607556983813"/>
    <m/>
    <n v="2024"/>
    <n v="1"/>
    <d v="2025-05-07T00:00:00"/>
    <x v="38"/>
    <x v="75"/>
  </r>
  <r>
    <n v="2025"/>
    <n v="3"/>
    <n v="701"/>
    <x v="50"/>
    <s v="GMM. Individual"/>
    <n v="243"/>
    <s v="72440a20f54075ac43f51a2cf0dbb2a14366b38a5c01b110ae174abc1cb44238"/>
    <s v="5ee0b1f3d4f170289262539d5c2c0d24e2fb46189fbbd99a0a6b6a68b9dfe06a"/>
    <x v="14"/>
    <n v="114404.86182999999"/>
    <n v="106036.49761000001"/>
    <n v="404261.20915999997"/>
    <n v="352572.27427000005"/>
    <n v="75930.034669999994"/>
    <n v="48979.885169999994"/>
    <n v="287787.40085999999"/>
    <n v="187492.95796"/>
    <n v="35327673.869999997"/>
    <n v="32941908.920000002"/>
    <n v="139.161"/>
    <n v="134.065"/>
    <n v="0"/>
    <n v="0"/>
    <n v="46015.397859999997"/>
    <n v="34294.003950000006"/>
    <n v="97821.80257"/>
    <n v="65214.877500000002"/>
    <n v="0"/>
    <n v="0"/>
    <n v="0"/>
    <n v="0"/>
    <n v="0"/>
    <n v="0"/>
    <s v="GMM. Individual"/>
    <s v="Accidentes y Enfermedades"/>
    <s v="Gastos Medicos"/>
    <x v="38"/>
    <x v="2"/>
    <n v="964070.11442999996"/>
    <n v="796571.0700399999"/>
    <n v="286204877.29896003"/>
    <n v="243390493.02682006"/>
    <n v="276418493.85822004"/>
    <n v="235015541.95325008"/>
    <n v="21907998.164389998"/>
    <n v="19124096.354009997"/>
    <n v="14079798.808590002"/>
    <n v="12563160.762839997"/>
    <n v="964070.11442999996"/>
    <n v="796571.0700399999"/>
    <n v="0.52220591298002539"/>
    <n v="0.55446540138230349"/>
    <n v="8368.3642199999886"/>
    <n v="7.891965887800878"/>
    <n v="11.866861146052754"/>
    <n v="13.311617958291578"/>
    <n v="11.866861146052754"/>
    <n v="13.311617958291578"/>
    <n v="3.9973065067824297E-2"/>
    <n v="4.1388280586131941E-2"/>
    <n v="4.3566408979793414E-2"/>
    <n v="4.5118929892344339E-2"/>
    <m/>
    <m/>
    <m/>
    <n v="0"/>
    <m/>
    <n v="0"/>
    <m/>
    <n v="0"/>
    <m/>
    <n v="55.022892369921017"/>
    <n v="66.36958731948674"/>
    <n v="46.191534305618973"/>
    <n v="0.53928352032754567"/>
    <n v="34.179135008818328"/>
    <n v="49.999212326972462"/>
    <n v="47.040022419411031"/>
    <n v="52.586166323780958"/>
    <s v="Medianas"/>
    <n v="2024"/>
    <n v="1"/>
    <d v="2025-05-07T00:00:00"/>
    <x v="38"/>
    <x v="14"/>
  </r>
  <r>
    <n v="2025"/>
    <n v="3"/>
    <n v="704"/>
    <x v="12"/>
    <s v="GMM. Individual"/>
    <n v="51"/>
    <s v="031b4af5197ec30a926f48cf40e11a7dbc470048a21e4003b7a3c07c5dab1baa"/>
    <s v="5ee0b1f3d4f170289262539d5c2c0d24e2fb46189fbbd99a0a6b6a68b9dfe06a"/>
    <x v="12"/>
    <n v="93195.355980000008"/>
    <n v="112513.27401000001"/>
    <n v="423117.84750999999"/>
    <n v="416219.93151000002"/>
    <n v="78101.976519999997"/>
    <n v="56574.318670000001"/>
    <n v="193856.18093999999"/>
    <n v="127568.12048000001"/>
    <n v="35327673.869999997"/>
    <n v="32941908.920000002"/>
    <n v="139.161"/>
    <n v="134.065"/>
    <n v="0"/>
    <n v="0"/>
    <n v="76636.558599999989"/>
    <n v="55302.43636"/>
    <n v="89252.280739999987"/>
    <n v="77980.574290000004"/>
    <n v="0"/>
    <n v="0"/>
    <n v="0"/>
    <n v="0"/>
    <n v="0"/>
    <n v="0"/>
    <s v="GMM. Individual"/>
    <s v="Accidentes y Enfermedades"/>
    <s v="Gastos Medicos"/>
    <x v="38"/>
    <x v="2"/>
    <n v="112639.99425"/>
    <n v="142204.66168000002"/>
    <n v="286204877.29896003"/>
    <n v="243390493.02682006"/>
    <n v="276418493.85822004"/>
    <n v="235015541.95325008"/>
    <n v="21907998.164389998"/>
    <n v="19124096.354009997"/>
    <n v="14079798.808590002"/>
    <n v="12563160.762839997"/>
    <n v="112639.99425"/>
    <n v="142204.66168000002"/>
    <n v="0.42539421119490006"/>
    <n v="0.58833249910084195"/>
    <n v="-19317.918030000001"/>
    <n v="-17.169456848516429"/>
    <n v="82.73735860919578"/>
    <n v="79.12066501953791"/>
    <n v="82.73735860919578"/>
    <n v="79.12066501953791"/>
    <n v="3.2562462547642494E-2"/>
    <n v="3.3715311403079117E-2"/>
    <n v="4.6227472819820363E-2"/>
    <n v="4.7874822692527054E-2"/>
    <m/>
    <m/>
    <m/>
    <n v="0"/>
    <m/>
    <n v="0"/>
    <m/>
    <n v="0"/>
    <m/>
    <n v="38.051996658716462"/>
    <n v="83.80457985134035"/>
    <n v="50.282350387361198"/>
    <n v="0.55470946411784261"/>
    <n v="38.577183292833837"/>
    <n v="14.454505564529342"/>
    <n v="85.865098308523073"/>
    <n v="70.918221446199098"/>
    <s v="Medianas"/>
    <n v="2024"/>
    <n v="1"/>
    <d v="2025-05-07T00:00:00"/>
    <x v="38"/>
    <x v="12"/>
  </r>
  <r>
    <n v="2025"/>
    <n v="3"/>
    <n v="77"/>
    <x v="33"/>
    <s v="GMM. Individual"/>
    <n v="49"/>
    <s v="0e17daca5f3e175f448bacace3bc0da47d0655a74c8dd0dc497a3afbdad95f1f"/>
    <s v="5ee0b1f3d4f170289262539d5c2c0d24e2fb46189fbbd99a0a6b6a68b9dfe06a"/>
    <x v="26"/>
    <n v="27348.330190000001"/>
    <n v="27443.947889999999"/>
    <n v="108662.50206"/>
    <n v="135996.33740000002"/>
    <n v="8002.7566299999999"/>
    <n v="11706.102059999999"/>
    <n v="34017.126850000001"/>
    <n v="47655.74181"/>
    <n v="35327673.869999997"/>
    <n v="32941908.920000002"/>
    <n v="139.161"/>
    <n v="134.065"/>
    <n v="0"/>
    <n v="0"/>
    <n v="8002.7566299999999"/>
    <n v="11706.102060000001"/>
    <n v="26560.583710000003"/>
    <n v="26936.75171"/>
    <n v="0"/>
    <n v="0"/>
    <n v="0"/>
    <n v="0"/>
    <n v="0"/>
    <n v="0"/>
    <s v="GMM. Individual"/>
    <s v="Accidentes y Enfermedades"/>
    <s v="Gastos Medicos"/>
    <x v="38"/>
    <x v="2"/>
    <n v="3770209.43444"/>
    <n v="2712146.0854199999"/>
    <n v="286204877.29896003"/>
    <n v="243390493.02682006"/>
    <n v="276418493.85822004"/>
    <n v="235015541.95325008"/>
    <n v="21907998.164389998"/>
    <n v="19124096.354009997"/>
    <n v="14079798.808590002"/>
    <n v="12563160.762839997"/>
    <n v="167500.76344000001"/>
    <n v="154674.75803999999"/>
    <n v="0.12483262954829392"/>
    <n v="0.14350454725797002"/>
    <n v="-95.617699999998877"/>
    <n v="-0.34841087872361509"/>
    <n v="16.327286890125951"/>
    <n v="17.743003601727182"/>
    <n v="0.72537960199715334"/>
    <n v="1.0118904743934567"/>
    <n v="9.5555080850117206E-3"/>
    <n v="9.8938134740099715E-3"/>
    <n v="1.1275686058524831E-2"/>
    <n v="1.1677503394843233E-2"/>
    <m/>
    <m/>
    <m/>
    <n v="0"/>
    <m/>
    <n v="0"/>
    <m/>
    <n v="0"/>
    <m/>
    <n v="-31.636025476442832"/>
    <n v="29.262322688082186"/>
    <n v="42.654584926775271"/>
    <n v="5.6838572331854374E-2"/>
    <n v="-31.636025476442843"/>
    <n v="-1.3964861244214144"/>
    <n v="30.130198633349231"/>
    <n v="43.457734570327673"/>
    <s v="Resto"/>
    <n v="2024"/>
    <n v="1"/>
    <d v="2025-05-07T00:00:00"/>
    <x v="38"/>
    <x v="26"/>
  </r>
  <r>
    <n v="2025"/>
    <n v="3"/>
    <n v="41"/>
    <x v="38"/>
    <s v="GMM. Individual"/>
    <n v="29"/>
    <s v="35135aaa6cc23891b40cb3f378c53a17a1127210ce60e125ccf03efcfdaec458"/>
    <s v="5ee0b1f3d4f170289262539d5c2c0d24e2fb46189fbbd99a0a6b6a68b9dfe06a"/>
    <x v="11"/>
    <n v="1146574.10084"/>
    <n v="926232.82539999997"/>
    <n v="4177398.22548"/>
    <n v="3492355.2094299998"/>
    <n v="746819.19215000025"/>
    <n v="659176.95662000007"/>
    <n v="2866893.6390900011"/>
    <n v="2454397.4205000005"/>
    <n v="35327673.869999997"/>
    <n v="32941908.920000002"/>
    <n v="139.161"/>
    <n v="134.065"/>
    <n v="0"/>
    <n v="0"/>
    <n v="746819.19215000002"/>
    <n v="659176.95661999995"/>
    <n v="1048253.59496"/>
    <n v="870652.43303999992"/>
    <n v="0"/>
    <n v="0"/>
    <n v="0"/>
    <n v="0"/>
    <n v="0"/>
    <n v="0"/>
    <s v="GMM. Individual"/>
    <s v="Accidentes y Enfermedades"/>
    <s v="Gastos Medicos"/>
    <x v="38"/>
    <x v="2"/>
    <n v="7965231.1104300003"/>
    <n v="6566357.3494999995"/>
    <n v="286204877.29896003"/>
    <n v="243390493.02682006"/>
    <n v="276418493.85822004"/>
    <n v="235015541.95325008"/>
    <n v="21907998.164389998"/>
    <n v="19124096.354009997"/>
    <n v="14079798.808590002"/>
    <n v="12563160.762839997"/>
    <n v="1797171.7203599999"/>
    <n v="1459585.18502"/>
    <n v="5.2335868034884188"/>
    <n v="4.8432762952785726"/>
    <n v="220341.27544"/>
    <n v="23.788972858400271"/>
    <n v="63.798806082388403"/>
    <n v="63.458634337077648"/>
    <n v="14.394737389837047"/>
    <n v="14.105732845479826"/>
    <n v="0.40061305441777184"/>
    <n v="0.41479645042422458"/>
    <n v="0.3805542336026802"/>
    <n v="0.3941155626142584"/>
    <m/>
    <m/>
    <m/>
    <n v="0"/>
    <m/>
    <n v="0"/>
    <m/>
    <n v="0"/>
    <m/>
    <n v="13.295706812840535"/>
    <n v="65.134838786509093"/>
    <n v="71.16752273763673"/>
    <n v="5.3041893730354319"/>
    <n v="13.295706812840514"/>
    <n v="20.398629255520696"/>
    <n v="71.244133646734369"/>
    <n v="75.710689088456931"/>
    <s v="Grandes"/>
    <n v="2024"/>
    <n v="1"/>
    <d v="2025-05-07T00:00:00"/>
    <x v="38"/>
    <x v="11"/>
  </r>
  <r>
    <n v="2025"/>
    <n v="3"/>
    <n v="10"/>
    <x v="62"/>
    <s v="GMM. Individual"/>
    <n v="10"/>
    <s v="4a44dc15364204a80fe80e9039455cc1608281820fe2b24f1e5233ade6af1dd5"/>
    <s v="5ee0b1f3d4f170289262539d5c2c0d24e2fb46189fbbd99a0a6b6a68b9dfe06a"/>
    <x v="7"/>
    <n v="50905.210719999995"/>
    <n v="48419.816709999999"/>
    <n v="203390.13688999999"/>
    <n v="185703.19338000001"/>
    <n v="34590.131179999997"/>
    <n v="26723.619409999999"/>
    <n v="132889.59279"/>
    <n v="155411.20050000004"/>
    <n v="35327673.869999997"/>
    <n v="32941908.920000002"/>
    <n v="139.161"/>
    <n v="134.065"/>
    <n v="0"/>
    <n v="0"/>
    <n v="25704.156719999999"/>
    <n v="25247.072120000001"/>
    <n v="48573.411869999996"/>
    <n v="46448.111240000006"/>
    <n v="0"/>
    <n v="0"/>
    <n v="0"/>
    <n v="0"/>
    <n v="0"/>
    <n v="0"/>
    <s v="GMM. Individual"/>
    <s v="Accidentes y Enfermedades"/>
    <s v="Gastos Medicos"/>
    <x v="38"/>
    <x v="2"/>
    <n v="1657972.1827799999"/>
    <n v="1600535.0540100001"/>
    <n v="286204877.29896003"/>
    <n v="243390493.02682006"/>
    <n v="276418493.85822004"/>
    <n v="235015541.95325008"/>
    <n v="21907998.164389998"/>
    <n v="19124096.354009997"/>
    <n v="14079798.808590002"/>
    <n v="12563160.762839997"/>
    <n v="223431.65661000001"/>
    <n v="170060.56052"/>
    <n v="0.2323590240332549"/>
    <n v="0.25318747518152507"/>
    <n v="2485.3940099999963"/>
    <n v="5.1330099510407567"/>
    <n v="22.783347486365845"/>
    <n v="28.472102268712433"/>
    <n v="3.0703296019505486"/>
    <n v="3.0252268820160109"/>
    <n v="1.7786283448561261E-2"/>
    <n v="1.8415993086956833E-2"/>
    <n v="1.9893881682824993E-2"/>
    <n v="2.0602814736240635E-2"/>
    <m/>
    <m/>
    <m/>
    <n v="0"/>
    <m/>
    <n v="0"/>
    <m/>
    <n v="0"/>
    <m/>
    <n v="29.436550675678099"/>
    <n v="67.950079551306104"/>
    <n v="55.191492297575863"/>
    <n v="0.24567205576046131"/>
    <n v="1.8104459710316601"/>
    <n v="4.5756448933271798"/>
    <n v="52.918161871753234"/>
    <n v="54.355433291026536"/>
    <s v="Resto"/>
    <n v="2024"/>
    <n v="1"/>
    <d v="2025-05-07T00:00:00"/>
    <x v="38"/>
    <x v="7"/>
  </r>
  <r>
    <n v="2025"/>
    <n v="3"/>
    <n v="112"/>
    <x v="44"/>
    <s v="GMM. Individual"/>
    <n v="231"/>
    <s v="138d9e809e386a7b800791d1f664f56d1c55f3d1ba411b950862729bc486c5ce"/>
    <s v="5ee0b1f3d4f170289262539d5c2c0d24e2fb46189fbbd99a0a6b6a68b9dfe06a"/>
    <x v="27"/>
    <n v="89309.221709999998"/>
    <n v="77768.138040000005"/>
    <n v="344928.53301000001"/>
    <n v="318429.93134999997"/>
    <n v="62784.740700000002"/>
    <n v="76321.857039999988"/>
    <n v="257215.60251999996"/>
    <n v="280141.78272000002"/>
    <n v="35327673.869999997"/>
    <n v="32941908.920000002"/>
    <n v="139.161"/>
    <n v="134.065"/>
    <n v="0"/>
    <n v="0"/>
    <n v="62483.092680000002"/>
    <n v="71996.319000000003"/>
    <n v="122463.42713"/>
    <n v="80285.628689999998"/>
    <n v="0"/>
    <n v="0"/>
    <n v="0"/>
    <n v="0"/>
    <n v="0"/>
    <n v="0"/>
    <s v="GMM. Individual"/>
    <s v="Accidentes y Enfermedades"/>
    <s v="Gastos Medicos"/>
    <x v="38"/>
    <x v="2"/>
    <n v="193321.77777000002"/>
    <n v="210617.18328999999"/>
    <n v="286204877.29896003"/>
    <n v="243390493.02682006"/>
    <n v="276418493.85822004"/>
    <n v="235015541.95325008"/>
    <n v="21907998.164389998"/>
    <n v="19124096.354009997"/>
    <n v="14079798.808590002"/>
    <n v="12563160.762839997"/>
    <n v="193321.77777000002"/>
    <n v="210617.18328999999"/>
    <n v="0.40765578415633719"/>
    <n v="0.40665000113165273"/>
    <n v="11541.083669999993"/>
    <n v="14.840375455644628"/>
    <n v="46.197186235403606"/>
    <n v="36.923928439837042"/>
    <n v="46.197186235403606"/>
    <n v="36.923928439837042"/>
    <n v="3.1204647018195492E-2"/>
    <n v="3.2309423462747136E-2"/>
    <n v="3.1952003166956261E-2"/>
    <n v="3.3090636216505993E-2"/>
    <m/>
    <m/>
    <m/>
    <n v="0"/>
    <m/>
    <n v="0"/>
    <m/>
    <n v="0"/>
    <m/>
    <n v="-17.73688018742159"/>
    <n v="70.300400672923971"/>
    <n v="98.140265362588309"/>
    <n v="0.44592072339624206"/>
    <n v="-13.213489873003093"/>
    <n v="52.534680400719665"/>
    <n v="51.0218390456047"/>
    <n v="89.675226033283252"/>
    <s v="Resto"/>
    <n v="2024"/>
    <n v="1"/>
    <d v="2025-05-07T00:00:00"/>
    <x v="38"/>
    <x v="27"/>
  </r>
  <r>
    <n v="2025"/>
    <n v="3"/>
    <n v="104"/>
    <x v="19"/>
    <s v="GMM. Individual"/>
    <n v="225"/>
    <s v="0e6523810856a138a75dec70a9cf3778a5c70b83ac915f22c33f05db97cb3e68"/>
    <s v="5ee0b1f3d4f170289262539d5c2c0d24e2fb46189fbbd99a0a6b6a68b9dfe06a"/>
    <x v="20"/>
    <n v="5169.2805799999996"/>
    <n v="0"/>
    <n v="47227.885059999993"/>
    <n v="-210312.28261999998"/>
    <n v="734.84127000000012"/>
    <n v="0"/>
    <n v="7517.0829899999999"/>
    <n v="-14680.990290000002"/>
    <n v="35327673.869999997"/>
    <n v="32941908.920000002"/>
    <n v="139.161"/>
    <n v="134.065"/>
    <n v="0"/>
    <n v="0"/>
    <n v="734.84127000000001"/>
    <n v="0"/>
    <n v="8948.8213699999997"/>
    <n v="0"/>
    <n v="0"/>
    <n v="0"/>
    <n v="0"/>
    <n v="0"/>
    <n v="0"/>
    <n v="0"/>
    <s v="GMM. Individual"/>
    <s v="Accidentes y Enfermedades"/>
    <s v="Gastos Medicos"/>
    <x v="38"/>
    <x v="2"/>
    <n v="1317898.61516"/>
    <n v="0"/>
    <n v="286204877.29896003"/>
    <n v="243390493.02682006"/>
    <n v="276418493.85822004"/>
    <n v="235015541.95325008"/>
    <n v="21907998.164389998"/>
    <n v="19124096.354009997"/>
    <n v="14079798.808590002"/>
    <n v="12563160.762839997"/>
    <n v="13353.96328"/>
    <n v="0"/>
    <n v="2.3595403565453657E-2"/>
    <m/>
    <m/>
    <m/>
    <n v="38.709710904641639"/>
    <m/>
    <n v="0.39223658941112255"/>
    <m/>
    <n v="1.806146921319004E-3"/>
    <n v="1.8700921591199378E-3"/>
    <m/>
    <m/>
    <m/>
    <m/>
    <m/>
    <n v="0"/>
    <m/>
    <n v="0"/>
    <m/>
    <n v="0"/>
    <m/>
    <m/>
    <n v="14.215542349221835"/>
    <m/>
    <n v="5.2191176876169405E-3"/>
    <m/>
    <m/>
    <n v="8.2115983727586688"/>
    <m/>
    <s v="Resto"/>
    <n v="2024"/>
    <n v="1"/>
    <d v="2025-05-07T00:00:00"/>
    <x v="38"/>
    <x v="20"/>
  </r>
  <r>
    <n v="2025"/>
    <n v="3"/>
    <n v="79"/>
    <x v="11"/>
    <s v="GMM. Individual"/>
    <n v="51"/>
    <s v="031b4af5197ec30a926f48cf40e11a7dbc470048a21e4003b7a3c07c5dab1baa"/>
    <s v="5ee0b1f3d4f170289262539d5c2c0d24e2fb46189fbbd99a0a6b6a68b9dfe06a"/>
    <x v="2"/>
    <n v="0"/>
    <n v="0"/>
    <n v="10.820930000000001"/>
    <n v="11.086690000000001"/>
    <n v="0"/>
    <n v="0"/>
    <n v="0"/>
    <n v="0"/>
    <n v="35327673.869999997"/>
    <n v="32941908.920000002"/>
    <n v="139.161"/>
    <n v="134.065"/>
    <n v="0"/>
    <n v="0"/>
    <n v="0"/>
    <n v="0"/>
    <n v="2.14106"/>
    <n v="2.2128299999999999"/>
    <n v="0"/>
    <n v="0"/>
    <n v="0"/>
    <n v="0"/>
    <n v="0"/>
    <n v="0"/>
    <s v="GMM. Individual"/>
    <s v="Accidentes y Enfermedades"/>
    <s v="Gastos Medicos"/>
    <x v="38"/>
    <x v="2"/>
    <n v="25064503.866439998"/>
    <n v="22979281.170580003"/>
    <n v="286204877.29896003"/>
    <n v="243390493.02682006"/>
    <n v="276418493.85822004"/>
    <n v="235015541.95325008"/>
    <n v="21907998.164389998"/>
    <n v="19124096.354009997"/>
    <n v="14079798.808590002"/>
    <n v="12563160.762839997"/>
    <n v="161330.76297000001"/>
    <n v="187520.88711000001"/>
    <m/>
    <m/>
    <m/>
    <m/>
    <m/>
    <m/>
    <m/>
    <m/>
    <m/>
    <m/>
    <m/>
    <m/>
    <m/>
    <m/>
    <m/>
    <n v="0"/>
    <m/>
    <n v="0"/>
    <m/>
    <n v="0"/>
    <m/>
    <m/>
    <m/>
    <m/>
    <m/>
    <m/>
    <n v="-3.2433580528101968"/>
    <m/>
    <m/>
    <s v="Resto"/>
    <n v="2024"/>
    <n v="1"/>
    <d v="2025-05-07T00:00:00"/>
    <x v="38"/>
    <x v="2"/>
  </r>
  <r>
    <n v="2025"/>
    <n v="3"/>
    <n v="39"/>
    <x v="20"/>
    <s v="GMM. Individual"/>
    <n v="27"/>
    <s v="670671cd97404156226e507973f2ab8330d3022ca96e0c93bdbdb320c41adcaf"/>
    <s v="5ee0b1f3d4f170289262539d5c2c0d24e2fb46189fbbd99a0a6b6a68b9dfe06a"/>
    <x v="28"/>
    <n v="126737.14237"/>
    <n v="53211.077440000001"/>
    <n v="475236.30897000001"/>
    <n v="432987.09397000005"/>
    <n v="41607.701019999993"/>
    <n v="28755.251189999992"/>
    <n v="127830.53588"/>
    <n v="150695.88250999988"/>
    <n v="35327673.869999997"/>
    <n v="32941908.920000002"/>
    <n v="139.161"/>
    <n v="134.065"/>
    <n v="0"/>
    <n v="0"/>
    <n v="24728.245050000001"/>
    <n v="13852.62839"/>
    <n v="73375.245519999997"/>
    <n v="9328.5204300000005"/>
    <n v="0"/>
    <n v="0"/>
    <n v="0"/>
    <n v="0"/>
    <n v="0"/>
    <n v="0"/>
    <s v="GMM. Individual"/>
    <s v="Accidentes y Enfermedades"/>
    <s v="Gastos Medicos"/>
    <x v="38"/>
    <x v="2"/>
    <n v="9815016.0217700005"/>
    <n v="7956382.9574300004"/>
    <n v="286204877.29896003"/>
    <n v="243390493.02682006"/>
    <n v="276418493.85822004"/>
    <n v="235015541.95325008"/>
    <n v="21907998.164389998"/>
    <n v="19124096.354009997"/>
    <n v="14079798.808590002"/>
    <n v="12563160.762839997"/>
    <n v="481480.60433"/>
    <n v="387936.33411"/>
    <n v="0.57849713798133706"/>
    <n v="0.27824100263353119"/>
    <n v="73526.064929999993"/>
    <n v="138.17811716537193"/>
    <n v="26.322377522633527"/>
    <n v="13.716445911692279"/>
    <n v="1.2912576208626985"/>
    <n v="0.66878476972138812"/>
    <n v="4.4281964572397775E-2"/>
    <n v="4.5849733352141674E-2"/>
    <n v="2.1862430523996057E-2"/>
    <n v="2.2641514258059107E-2"/>
    <m/>
    <m/>
    <m/>
    <n v="0"/>
    <m/>
    <n v="0"/>
    <m/>
    <n v="0"/>
    <m/>
    <n v="44.696009591700616"/>
    <n v="32.82991887139864"/>
    <n v="54.039971700298636"/>
    <n v="0.29551346283879698"/>
    <n v="78.509408855946376"/>
    <n v="686.56895346478859"/>
    <n v="33.701072990971845"/>
    <n v="148.49759395338538"/>
    <s v="Medianas"/>
    <n v="2024"/>
    <n v="1"/>
    <d v="2025-05-07T00:00:00"/>
    <x v="38"/>
    <x v="28"/>
  </r>
  <r>
    <n v="2025"/>
    <n v="3"/>
    <n v="15.1"/>
    <x v="69"/>
    <s v="GMM. Individual"/>
    <n v="15.1"/>
    <m/>
    <m/>
    <x v="76"/>
    <n v="3908353.6672199997"/>
    <n v="3251299.0912300004"/>
    <n v="15828676.12604"/>
    <n v="14258460.665360002"/>
    <n v="2717162.8701099996"/>
    <n v="2242357.9218699997"/>
    <n v="10686495.01822"/>
    <n v="9200343.6578100026"/>
    <n v="0"/>
    <n v="0"/>
    <n v="0"/>
    <n v="0"/>
    <n v="0"/>
    <n v="0"/>
    <n v="2512782.2621200001"/>
    <n v="2033231.86301"/>
    <n v="3874245.4425399997"/>
    <n v="3361049.2521500001"/>
    <n v="0"/>
    <n v="0"/>
    <n v="0"/>
    <n v="0"/>
    <n v="0"/>
    <n v="0"/>
    <s v="GMM. Individual"/>
    <s v="Accidentes y Enfermedades"/>
    <s v="Gastos Medicos"/>
    <x v="38"/>
    <x v="2"/>
    <n v="60246802.283089995"/>
    <n v="50705461.460179999"/>
    <n v="286204877.29896003"/>
    <n v="243390493.02682006"/>
    <n v="276418493.85822004"/>
    <n v="235015541.95325008"/>
    <n v="21907998.164389998"/>
    <n v="19124096.354009997"/>
    <n v="14079798.808590002"/>
    <n v="12563160.762839997"/>
    <n v="10465395.360880001"/>
    <n v="9121082.8437600024"/>
    <n v="17.839848432947061"/>
    <n v="17.001059977133291"/>
    <n v="657054.57598999934"/>
    <n v="20.208985933109847"/>
    <n v="37.34549467504646"/>
    <n v="35.645976984567227"/>
    <n v="6.4872383580713162"/>
    <n v="6.4121279988415241"/>
    <n v="1.3655789880678604"/>
    <n v="1.4139262582136287"/>
    <n v="1.3358365196588546"/>
    <n v="1.3834400330326908"/>
    <m/>
    <m/>
    <m/>
    <n v="0"/>
    <m/>
    <n v="0"/>
    <m/>
    <n v="0"/>
    <m/>
    <n v="21.174360418074521"/>
    <n v="69.52192921790288"/>
    <n v="68.968060426015512"/>
    <n v="19.298307504594984"/>
    <n v="23.585622861530055"/>
    <n v="15.268928001031746"/>
    <n v="64.858623424554935"/>
    <n v="60.493962167004241"/>
    <s v="Resto"/>
    <n v="2024"/>
    <n v="1"/>
    <d v="2025-05-07T00:00:00"/>
    <x v="38"/>
    <x v="76"/>
  </r>
  <r>
    <n v="2025"/>
    <n v="3"/>
    <n v="50"/>
    <x v="15"/>
    <s v="GMM. Individual"/>
    <n v="38"/>
    <s v="aea92132c4cbeb263e6ac2bf6c183b5d81737f179f21efdc5863739672f0f470"/>
    <s v="5ee0b1f3d4f170289262539d5c2c0d24e2fb46189fbbd99a0a6b6a68b9dfe06a"/>
    <x v="2"/>
    <n v="0"/>
    <n v="0"/>
    <n v="0"/>
    <n v="82.924189999999996"/>
    <n v="0"/>
    <n v="0"/>
    <n v="0"/>
    <n v="0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38"/>
    <x v="2"/>
    <n v="13959565.0382"/>
    <n v="12741554.66168"/>
    <n v="286204877.29896003"/>
    <n v="243390493.02682006"/>
    <n v="276418493.85822004"/>
    <n v="235015541.95325008"/>
    <n v="21907998.164389998"/>
    <n v="19124096.354009997"/>
    <n v="14079798.808590002"/>
    <n v="12563160.762839997"/>
    <n v="228699.77000999998"/>
    <n v="211045.212189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38"/>
    <x v="2"/>
  </r>
  <r>
    <n v="2025"/>
    <n v="3"/>
    <n v="65"/>
    <x v="13"/>
    <s v="GMM. Individual"/>
    <n v="225"/>
    <s v="0e6523810856a138a75dec70a9cf3778a5c70b83ac915f22c33f05db97cb3e68"/>
    <s v="5ee0b1f3d4f170289262539d5c2c0d24e2fb46189fbbd99a0a6b6a68b9dfe06a"/>
    <x v="3"/>
    <n v="1044450.78272"/>
    <n v="736074.52251000004"/>
    <n v="4481955.0968599999"/>
    <n v="3954204.88643"/>
    <n v="675085.22551000002"/>
    <n v="496655.40756999998"/>
    <n v="2920953.1323599997"/>
    <n v="2269655.056270001"/>
    <n v="35327673.869999997"/>
    <n v="32941908.920000002"/>
    <n v="139.161"/>
    <n v="134.065"/>
    <n v="0"/>
    <n v="0"/>
    <n v="669129.37997999997"/>
    <n v="435749.27860000002"/>
    <n v="1124887.3235899999"/>
    <n v="950447.13496000005"/>
    <n v="0"/>
    <n v="0"/>
    <n v="0"/>
    <n v="0"/>
    <n v="0"/>
    <n v="0"/>
    <s v="GMM. Individual"/>
    <s v="Accidentes y Enfermedades"/>
    <s v="Gastos Medicos"/>
    <x v="38"/>
    <x v="2"/>
    <n v="1376118.0223399999"/>
    <n v="1104104.3804600001"/>
    <n v="286204877.29896003"/>
    <n v="243390493.02682006"/>
    <n v="276418493.85822004"/>
    <n v="235015541.95325008"/>
    <n v="21907998.164389998"/>
    <n v="19124096.354009997"/>
    <n v="14079798.808590002"/>
    <n v="12563160.762839997"/>
    <n v="1376118.0223399999"/>
    <n v="1104104.3804600001"/>
    <n v="4.7674405250667116"/>
    <n v="3.8489375334885181"/>
    <n v="308376.26020999998"/>
    <n v="41.894706416198567"/>
    <n v="75.898343438884609"/>
    <n v="66.667113683882974"/>
    <n v="75.898343438884609"/>
    <n v="66.667113683882974"/>
    <n v="0.36493116140330539"/>
    <n v="0.37785126752615816"/>
    <n v="0.30242533853977993"/>
    <n v="0.31320248711739329"/>
    <m/>
    <m/>
    <m/>
    <n v="0"/>
    <m/>
    <n v="0"/>
    <m/>
    <n v="0"/>
    <m/>
    <n v="35.926281123769229"/>
    <n v="64.63542721964518"/>
    <n v="67.473522365155986"/>
    <n v="4.7947078980854085"/>
    <n v="53.558344865151987"/>
    <n v="18.353486713108058"/>
    <n v="59.484124849457807"/>
    <n v="45.846766492524459"/>
    <s v="Medianas"/>
    <n v="2024"/>
    <n v="1"/>
    <d v="2025-05-07T00:00:00"/>
    <x v="38"/>
    <x v="3"/>
  </r>
  <r>
    <n v="2025"/>
    <n v="3"/>
    <n v="106"/>
    <x v="53"/>
    <s v="GMM. Individual"/>
    <n v="227"/>
    <s v="dfe62e836a0a6f2633422230c81287700a56e2639652c73f264e6562220c207a"/>
    <s v="5ee0b1f3d4f170289262539d5c2c0d24e2fb46189fbbd99a0a6b6a68b9dfe06a"/>
    <x v="2"/>
    <n v="0"/>
    <n v="0"/>
    <n v="0.16563999999999998"/>
    <n v="0"/>
    <n v="5.7599999999999995E-3"/>
    <n v="0"/>
    <n v="1.132E-2"/>
    <n v="0"/>
    <n v="35327673.869999997"/>
    <n v="32941908.920000002"/>
    <n v="139.161"/>
    <n v="134.065"/>
    <n v="0"/>
    <n v="0"/>
    <n v="5.7599999999999995E-3"/>
    <n v="0"/>
    <n v="1.899E-2"/>
    <n v="0"/>
    <n v="0"/>
    <n v="0"/>
    <n v="0"/>
    <n v="0"/>
    <n v="0"/>
    <n v="0"/>
    <s v="GMM. Individual"/>
    <s v="Accidentes y Enfermedades"/>
    <s v="Gastos Medicos"/>
    <x v="38"/>
    <x v="2"/>
    <n v="568242.50150999997"/>
    <n v="474615.68398999999"/>
    <n v="286204877.29896003"/>
    <n v="243390493.02682006"/>
    <n v="276418493.85822004"/>
    <n v="235015541.95325008"/>
    <n v="21907998.164389998"/>
    <n v="19124096.354009997"/>
    <n v="14079798.808590002"/>
    <n v="12563160.762839997"/>
    <n v="0"/>
    <n v="0"/>
    <m/>
    <m/>
    <m/>
    <m/>
    <m/>
    <m/>
    <m/>
    <m/>
    <m/>
    <m/>
    <m/>
    <m/>
    <m/>
    <m/>
    <m/>
    <n v="0"/>
    <m/>
    <n v="0"/>
    <m/>
    <n v="0"/>
    <m/>
    <m/>
    <m/>
    <m/>
    <n v="4.0909675474097383E-8"/>
    <m/>
    <m/>
    <n v="30.331753554502367"/>
    <m/>
    <s v="Resto"/>
    <n v="2024"/>
    <n v="1"/>
    <d v="2025-05-07T00:00:00"/>
    <x v="38"/>
    <x v="2"/>
  </r>
  <r>
    <n v="2025"/>
    <n v="3"/>
    <n v="13"/>
    <x v="37"/>
    <s v="GMM. Individual"/>
    <n v="13"/>
    <s v="3fdba35f04dc8c462986c992bcf875546257113072a909c162f7e470e581e278"/>
    <s v="5ee0b1f3d4f170289262539d5c2c0d24e2fb46189fbbd99a0a6b6a68b9dfe06a"/>
    <x v="29"/>
    <n v="89511.27062000001"/>
    <n v="78606.469340000011"/>
    <n v="285816.23088000005"/>
    <n v="252430.84258999999"/>
    <n v="54234.232280000004"/>
    <n v="41789.024260000013"/>
    <n v="190551.02319000012"/>
    <n v="129565.15218999996"/>
    <n v="35327673.869999997"/>
    <n v="32941908.920000002"/>
    <n v="139.161"/>
    <n v="134.065"/>
    <n v="0"/>
    <n v="0"/>
    <n v="30849.440469999998"/>
    <n v="22136.843359999999"/>
    <n v="46119.823349999999"/>
    <n v="52947.941549999996"/>
    <n v="0"/>
    <n v="0"/>
    <n v="0"/>
    <n v="0"/>
    <n v="0"/>
    <n v="0"/>
    <s v="GMM. Individual"/>
    <s v="Accidentes y Enfermedades"/>
    <s v="Gastos Medicos"/>
    <x v="38"/>
    <x v="2"/>
    <n v="380253.94800999999"/>
    <n v="509825.93995999999"/>
    <n v="286204877.29896003"/>
    <n v="243390493.02682006"/>
    <n v="276418493.85822004"/>
    <n v="235015541.95325008"/>
    <n v="21907998.164389998"/>
    <n v="19124096.354009997"/>
    <n v="14079798.808590002"/>
    <n v="12563160.762839997"/>
    <n v="209658.65693"/>
    <n v="282116.95376999996"/>
    <n v="0.4085780450972224"/>
    <n v="0.41103363989021935"/>
    <n v="10904.80128"/>
    <n v="13.872651159070614"/>
    <n v="42.69381094522879"/>
    <n v="27.863078871922426"/>
    <n v="23.5398662100534"/>
    <n v="15.418295378647725"/>
    <n v="3.1275242918554297E-2"/>
    <n v="3.2382518756473626E-2"/>
    <n v="3.229644196962865E-2"/>
    <n v="3.3447349348340809E-2"/>
    <m/>
    <m/>
    <m/>
    <n v="0"/>
    <m/>
    <n v="0"/>
    <m/>
    <n v="0"/>
    <m/>
    <n v="29.78104476086656"/>
    <n v="60.58927764553723"/>
    <n v="53.162321893950114"/>
    <n v="0.3851918128752807"/>
    <n v="39.357901975053778"/>
    <n v="-12.895908698456282"/>
    <n v="66.889762859423442"/>
    <n v="41.808694940662903"/>
    <s v="Resto"/>
    <n v="2024"/>
    <n v="1"/>
    <d v="2025-05-07T00:00:00"/>
    <x v="38"/>
    <x v="29"/>
  </r>
  <r>
    <n v="2025"/>
    <n v="3"/>
    <n v="119"/>
    <x v="45"/>
    <s v="GMM. Individual"/>
    <n v="217"/>
    <s v="16badfc6202cb3f8889e0f2779b19218af4cbb736e56acadce8148aba9a7a9f8"/>
    <s v="5ee0b1f3d4f170289262539d5c2c0d24e2fb46189fbbd99a0a6b6a68b9dfe06a"/>
    <x v="10"/>
    <n v="145534.6997"/>
    <n v="131354.97967"/>
    <n v="596394.67897000001"/>
    <n v="522748.88546000002"/>
    <n v="88157.062109999999"/>
    <n v="64300.748890000003"/>
    <n v="355309.59377999994"/>
    <n v="293255.76196000003"/>
    <n v="35327673.869999997"/>
    <n v="32941908.920000002"/>
    <n v="139.161"/>
    <n v="134.065"/>
    <n v="0"/>
    <n v="0"/>
    <n v="84115.315180000005"/>
    <n v="58142.272850000001"/>
    <n v="145531.50905000002"/>
    <n v="129115.99963999999"/>
    <n v="0"/>
    <n v="0"/>
    <n v="0"/>
    <n v="0"/>
    <n v="0"/>
    <n v="0"/>
    <s v="GMM. Individual"/>
    <s v="Accidentes y Enfermedades"/>
    <s v="Gastos Medicos"/>
    <x v="38"/>
    <x v="2"/>
    <n v="490022.74757999997"/>
    <n v="531338.51546000002"/>
    <n v="286204877.29896003"/>
    <n v="243390493.02682006"/>
    <n v="276418493.85822004"/>
    <n v="235015541.95325008"/>
    <n v="21907998.164389998"/>
    <n v="19124096.354009997"/>
    <n v="14079798.808590002"/>
    <n v="12563160.762839997"/>
    <n v="158595.98347000001"/>
    <n v="152483.86077999999"/>
    <n v="0.66429939699628526"/>
    <n v="0.68685587668280645"/>
    <n v="14179.720029999997"/>
    <n v="10.794961915888823"/>
    <n v="91.764429663207281"/>
    <n v="86.143529549999897"/>
    <n v="29.699580360040397"/>
    <n v="24.721524197484719"/>
    <n v="5.0849832145934866E-2"/>
    <n v="5.2650131208169929E-2"/>
    <n v="5.3968821064644262E-2"/>
    <n v="5.5892039555464589E-2"/>
    <m/>
    <m/>
    <m/>
    <n v="0"/>
    <m/>
    <n v="0"/>
    <m/>
    <n v="0"/>
    <m/>
    <n v="37.101143659790424"/>
    <n v="60.574599935083384"/>
    <n v="48.951892841475257"/>
    <n v="0.62612444473436579"/>
    <n v="44.671529090387118"/>
    <n v="12.713768592404961"/>
    <n v="57.798696467237654"/>
    <n v="45.031036441735907"/>
    <s v="Medianas"/>
    <n v="2024"/>
    <n v="1"/>
    <d v="2025-05-07T00:00:00"/>
    <x v="38"/>
    <x v="10"/>
  </r>
  <r>
    <n v="2025"/>
    <n v="3"/>
    <n v="18"/>
    <x v="77"/>
    <s v="GMM. Individual"/>
    <n v="5"/>
    <s v="ef2d127de37b942baad06145e54b0c619a1f22327b2ebbcfbec78f5564afe39d"/>
    <s v="5ee0b1f3d4f170289262539d5c2c0d24e2fb46189fbbd99a0a6b6a68b9dfe06a"/>
    <x v="17"/>
    <n v="73611.525640000007"/>
    <n v="70779.201249999998"/>
    <n v="291332.82105000003"/>
    <n v="280471.66475999996"/>
    <n v="7458.9543400000002"/>
    <n v="5608.2199700000001"/>
    <n v="32875.512600000002"/>
    <n v="25945.653079999996"/>
    <n v="35327673.869999997"/>
    <n v="32941908.920000002"/>
    <n v="139.161"/>
    <n v="134.065"/>
    <n v="0"/>
    <n v="0"/>
    <n v="7458.9543400000002"/>
    <n v="5608.2199700000001"/>
    <n v="71924.492010000002"/>
    <n v="70427.962520000001"/>
    <n v="0"/>
    <n v="0"/>
    <n v="0"/>
    <n v="0"/>
    <n v="0"/>
    <n v="0"/>
    <s v="GMM. Individual"/>
    <s v="Accidentes y Enfermedades"/>
    <s v="Gastos Medicos"/>
    <x v="38"/>
    <x v="2"/>
    <n v="5268679.1510399999"/>
    <n v="4323802.96117"/>
    <n v="286204877.29896003"/>
    <n v="243390493.02682006"/>
    <n v="276418493.85822004"/>
    <n v="235015541.95325008"/>
    <n v="21907998.164389998"/>
    <n v="19124096.354009997"/>
    <n v="14079798.808590002"/>
    <n v="12563160.762839997"/>
    <n v="232911.57709000001"/>
    <n v="225531.79812999998"/>
    <n v="0.33600297520405437"/>
    <n v="0.37010481405129925"/>
    <n v="2832.3243900000089"/>
    <n v="4.0016337285241788"/>
    <n v="31.604923447646215"/>
    <n v="31.383246990830884"/>
    <n v="1.3971533192616146"/>
    <n v="1.6369663901346581"/>
    <n v="2.5719871140807947E-2"/>
    <n v="2.6630463328461907E-2"/>
    <n v="2.9080511884332551E-2"/>
    <n v="3.0116817237593414E-2"/>
    <m/>
    <m/>
    <m/>
    <n v="0"/>
    <m/>
    <n v="0"/>
    <m/>
    <n v="0"/>
    <m/>
    <n v="33.000388356735577"/>
    <n v="10.132862041846955"/>
    <n v="7.9235423273443626"/>
    <n v="5.297628496970664E-2"/>
    <n v="33.000388356735577"/>
    <n v="2.1249081138404735"/>
    <n v="10.370534614221462"/>
    <n v="7.9630586621150483"/>
    <s v="Resto"/>
    <n v="2024"/>
    <n v="1"/>
    <d v="2025-05-07T00:00:00"/>
    <x v="38"/>
    <x v="17"/>
  </r>
  <r>
    <n v="2025"/>
    <n v="3"/>
    <n v="34"/>
    <x v="40"/>
    <s v="GMM. Individual"/>
    <n v="23"/>
    <s v="535fa30d7e25dd8a49f1536779734ec8286108d115da5045d77f3b4185d8f790"/>
    <s v="5ee0b1f3d4f170289262539d5c2c0d24e2fb46189fbbd99a0a6b6a68b9dfe06a"/>
    <x v="19"/>
    <n v="1773686.4987699999"/>
    <n v="1570715.5043900001"/>
    <n v="5500180.4353599995"/>
    <n v="4848560.0784900002"/>
    <n v="873706.22456"/>
    <n v="817946.8640399999"/>
    <n v="3627534.3574599996"/>
    <n v="3180359.6867499994"/>
    <n v="35327673.869999997"/>
    <n v="32941908.920000002"/>
    <n v="139.161"/>
    <n v="134.065"/>
    <n v="0"/>
    <n v="0"/>
    <n v="873706.22455999989"/>
    <n v="817946.86404000001"/>
    <n v="1502916.19897"/>
    <n v="1344256.0201300001"/>
    <n v="0"/>
    <n v="0"/>
    <n v="0"/>
    <n v="0"/>
    <n v="0"/>
    <n v="0"/>
    <s v="GMM. Individual"/>
    <s v="Accidentes y Enfermedades"/>
    <s v="Gastos Medicos"/>
    <x v="38"/>
    <x v="2"/>
    <n v="28972049.40374"/>
    <n v="25559096.22566"/>
    <n v="286204877.29896003"/>
    <n v="243390493.02682006"/>
    <n v="276418493.85822004"/>
    <n v="235015541.95325008"/>
    <n v="21907998.164389998"/>
    <n v="19124096.354009997"/>
    <n v="14079798.808590002"/>
    <n v="12563160.762839997"/>
    <n v="12587633.36767"/>
    <n v="9855357.4113100003"/>
    <n v="8.0960683192543357"/>
    <n v="8.2132795992771062"/>
    <n v="202970.99437999981"/>
    <n v="12.922199711705606"/>
    <n v="14.090706703656666"/>
    <n v="15.937681799215605"/>
    <n v="6.122060866502026"/>
    <n v="6.1454266243306508"/>
    <n v="0.61972616103158384"/>
    <n v="0.64166708747054935"/>
    <n v="0.64534792828449439"/>
    <n v="0.66834537466566835"/>
    <m/>
    <m/>
    <m/>
    <n v="0"/>
    <m/>
    <n v="0"/>
    <m/>
    <n v="0"/>
    <m/>
    <n v="6.8169905615376614"/>
    <n v="49.25933783483665"/>
    <n v="52.074794051113415"/>
    <n v="6.2053885601473011"/>
    <n v="6.8169905615376392"/>
    <n v="11.802824496531272"/>
    <n v="58.134061310855564"/>
    <n v="60.847550748621394"/>
    <s v="Grandes"/>
    <n v="2024"/>
    <n v="1"/>
    <d v="2025-05-07T00:00:00"/>
    <x v="38"/>
    <x v="19"/>
  </r>
  <r>
    <n v="2025"/>
    <n v="3"/>
    <n v="48"/>
    <x v="4"/>
    <s v="GMM. Individual"/>
    <n v="36"/>
    <s v="76a50887d8f1c2e9301755428990ad81479ee21c25b43215cf524541e0503269"/>
    <s v="5ee0b1f3d4f170289262539d5c2c0d24e2fb46189fbbd99a0a6b6a68b9dfe06a"/>
    <x v="1"/>
    <n v="4602859.21007"/>
    <n v="4501482.6407299992"/>
    <n v="19368390.092570003"/>
    <n v="16920517.296630003"/>
    <n v="3240488.9621299985"/>
    <n v="2930874.0608799993"/>
    <n v="13854064.21844"/>
    <n v="12808700.397969998"/>
    <n v="35327673.869999997"/>
    <n v="32941908.920000002"/>
    <n v="139.161"/>
    <n v="134.065"/>
    <n v="0"/>
    <n v="0"/>
    <n v="3157649.0593900001"/>
    <n v="2878139.7883600001"/>
    <n v="4417453.3428299995"/>
    <n v="4064277.6610599998"/>
    <n v="0"/>
    <n v="0"/>
    <n v="0"/>
    <n v="0"/>
    <n v="0"/>
    <n v="0"/>
    <s v="GMM. Individual"/>
    <s v="Accidentes y Enfermedades"/>
    <s v="Gastos Medicos"/>
    <x v="38"/>
    <x v="2"/>
    <n v="18106734.740540002"/>
    <n v="16982442.389800001"/>
    <n v="286204877.29896003"/>
    <n v="243390493.02682006"/>
    <n v="276418493.85822004"/>
    <n v="235015541.95325008"/>
    <n v="21907998.164389998"/>
    <n v="19124096.354009997"/>
    <n v="14079798.808590002"/>
    <n v="12563160.762839997"/>
    <n v="8675699.8224100005"/>
    <n v="8571560.5242299996"/>
    <n v="21.009948857635212"/>
    <n v="23.538276305463786"/>
    <n v="101376.56934000086"/>
    <n v="2.2520706494063125"/>
    <n v="53.054615815319707"/>
    <n v="52.516489010434611"/>
    <n v="25.420702716566819"/>
    <n v="26.506685772322601"/>
    <n v="1.6082392632540667"/>
    <n v="1.6651777331624158"/>
    <n v="1.8494899224490107"/>
    <n v="1.9153978512729368"/>
    <m/>
    <m/>
    <m/>
    <n v="0"/>
    <m/>
    <n v="0"/>
    <m/>
    <n v="0"/>
    <m/>
    <n v="10.563910110727747"/>
    <n v="70.401652847442136"/>
    <n v="65.109082824424789"/>
    <n v="23.015165246203626"/>
    <n v="9.7114557173495708"/>
    <n v="8.6897527979889144"/>
    <n v="71.481209066196556"/>
    <n v="70.815530541517077"/>
    <s v="Grandes"/>
    <n v="2024"/>
    <n v="1"/>
    <d v="2025-05-07T00:00:00"/>
    <x v="38"/>
    <x v="1"/>
  </r>
  <r>
    <n v="2025"/>
    <n v="3"/>
    <n v="37"/>
    <x v="76"/>
    <s v="GMM. Individual"/>
    <n v="25"/>
    <s v="b7a56873cd771f2c446d369b649430b65a756ba278ff97ec81bb6f55b2e73569"/>
    <s v="5ee0b1f3d4f170289262539d5c2c0d24e2fb46189fbbd99a0a6b6a68b9dfe06a"/>
    <x v="33"/>
    <n v="24590.989030000001"/>
    <n v="32046.109780000003"/>
    <n v="105525.83777"/>
    <n v="104939.32965999999"/>
    <n v="7934.1127699999997"/>
    <n v="3406.1279499999996"/>
    <n v="22379.231309999999"/>
    <n v="13325.915289999994"/>
    <n v="35327673.869999997"/>
    <n v="32941908.920000002"/>
    <n v="139.161"/>
    <n v="134.065"/>
    <n v="0"/>
    <n v="0"/>
    <n v="4778.5738600000004"/>
    <n v="2070.5684799999999"/>
    <n v="12783.35333"/>
    <n v="14694.50368"/>
    <n v="0"/>
    <n v="0"/>
    <n v="0"/>
    <n v="0"/>
    <n v="0"/>
    <n v="0"/>
    <s v="GMM. Individual"/>
    <s v="Accidentes y Enfermedades"/>
    <s v="Gastos Medicos"/>
    <x v="38"/>
    <x v="2"/>
    <n v="3594603.0314199999"/>
    <n v="3691577.5016000001"/>
    <n v="286204877.29896003"/>
    <n v="243390493.02682006"/>
    <n v="276418493.85822004"/>
    <n v="235015541.95325008"/>
    <n v="21907998.164389998"/>
    <n v="19124096.354009997"/>
    <n v="14079798.808590002"/>
    <n v="12563160.762839997"/>
    <n v="642457.24672000005"/>
    <n v="518158.07188"/>
    <n v="0.11224662721567608"/>
    <n v="0.16756927588518702"/>
    <n v="-7455.1207500000019"/>
    <n v="-23.263730921413583"/>
    <n v="3.827645988203384"/>
    <n v="6.1846203927170595"/>
    <n v="0.6841086154730599"/>
    <n v="0.86808714610787963"/>
    <n v="8.5920929307969386E-3"/>
    <n v="8.8962893498049211E-3"/>
    <n v="1.3166541298089538E-2"/>
    <n v="1.3635740646622724E-2"/>
    <m/>
    <m/>
    <m/>
    <n v="0"/>
    <m/>
    <n v="0"/>
    <m/>
    <n v="0"/>
    <m/>
    <n v="132.93642771111993"/>
    <n v="32.264309338354416"/>
    <n v="10.628834430710732"/>
    <n v="5.635103795062358E-2"/>
    <n v="130.78559855214257"/>
    <n v="-13.005885680924202"/>
    <n v="37.381223350727808"/>
    <n v="14.090768392662037"/>
    <s v="Resto"/>
    <n v="2024"/>
    <n v="1"/>
    <d v="2025-05-07T00:00:00"/>
    <x v="38"/>
    <x v="33"/>
  </r>
  <r>
    <n v="2025"/>
    <n v="3"/>
    <n v="98"/>
    <x v="60"/>
    <s v="GMM. Individual"/>
    <n v="205"/>
    <s v="f8809aff4d69bece79dabe35be0c708b890d7eafb841f121330667b77d2e2590"/>
    <s v="5ee0b1f3d4f170289262539d5c2c0d24e2fb46189fbbd99a0a6b6a68b9dfe06a"/>
    <x v="5"/>
    <n v="18853.616460000001"/>
    <n v="15562.37765"/>
    <n v="73770.872069999998"/>
    <n v="58240.922720000002"/>
    <n v="1.3220900000000029"/>
    <n v="-351.41407000000004"/>
    <n v="886.80498"/>
    <n v="1012.73159"/>
    <n v="35327673.869999997"/>
    <n v="32941908.920000002"/>
    <n v="139.161"/>
    <n v="134.065"/>
    <n v="0"/>
    <n v="0"/>
    <n v="1.32209"/>
    <n v="-351.41406999999998"/>
    <n v="18216.668089999999"/>
    <n v="14988.009400000001"/>
    <n v="0"/>
    <n v="0"/>
    <n v="0"/>
    <n v="0"/>
    <n v="0"/>
    <n v="0"/>
    <s v="GMM. Individual"/>
    <s v="Accidentes y Enfermedades"/>
    <s v="Gastos Medicos"/>
    <x v="38"/>
    <x v="2"/>
    <n v="977558.00120000006"/>
    <n v="1111095.3272299999"/>
    <n v="286204877.29896003"/>
    <n v="243390493.02682006"/>
    <n v="276418493.85822004"/>
    <n v="235015541.95325008"/>
    <n v="21907998.164389998"/>
    <n v="19124096.354009997"/>
    <n v="14079798.808590002"/>
    <n v="12563160.762839997"/>
    <n v="278759.75148000004"/>
    <n v="342680.88101999997"/>
    <n v="8.6058143325232275E-2"/>
    <n v="8.1375754241777981E-2"/>
    <n v="3291.2388100000007"/>
    <n v="21.148688741658962"/>
    <n v="6.763392620312576"/>
    <n v="4.5413615150276589"/>
    <n v="1.9286442785856461"/>
    <n v="1.4006338851948519"/>
    <n v="6.587454636667895E-3"/>
    <n v="6.8206783840123074E-3"/>
    <n v="6.3939956965718978E-3"/>
    <n v="6.6218504191930035E-3"/>
    <m/>
    <m/>
    <m/>
    <n v="0"/>
    <m/>
    <n v="0"/>
    <m/>
    <n v="0"/>
    <m/>
    <n v="-100.37621999597228"/>
    <n v="7.0123946925777381E-3"/>
    <n v="-2.2581001303486556"/>
    <n v="9.3899779249217928E-6"/>
    <n v="-100.37621999597228"/>
    <n v="21.541611056101949"/>
    <n v="7.257584062399197E-3"/>
    <n v="-2.3446347051263525"/>
    <s v="Resto"/>
    <n v="2024"/>
    <n v="1"/>
    <d v="2025-05-07T00:00:00"/>
    <x v="38"/>
    <x v="5"/>
  </r>
  <r>
    <n v="2025"/>
    <n v="3"/>
    <n v="201.1"/>
    <x v="67"/>
    <s v="GMM. Individual"/>
    <n v="201.1"/>
    <m/>
    <m/>
    <x v="74"/>
    <n v="21907998.164389994"/>
    <n v="19124096.354009993"/>
    <n v="82062852.907430053"/>
    <n v="71461034.006060004"/>
    <n v="14079798.808589999"/>
    <n v="12563160.762839999"/>
    <n v="56755265.671719998"/>
    <n v="49684338.035439998"/>
    <n v="0"/>
    <n v="0"/>
    <n v="0"/>
    <n v="0"/>
    <n v="0"/>
    <n v="0"/>
    <n v="13328976.663240002"/>
    <n v="11937432.083149999"/>
    <n v="19812080.885779992"/>
    <n v="17571167.834259998"/>
    <n v="0"/>
    <n v="0"/>
    <n v="0"/>
    <n v="0"/>
    <n v="0"/>
    <n v="0"/>
    <s v="GMM. Individual"/>
    <s v="Accidentes y Enfermedades"/>
    <s v="Gastos Medicos"/>
    <x v="38"/>
    <x v="2"/>
    <n v="223081178.41408992"/>
    <n v="194991152.91275004"/>
    <n v="286204877.29896003"/>
    <n v="243390493.02682006"/>
    <n v="276418493.85822004"/>
    <n v="235015541.95325008"/>
    <n v="21907998.164389998"/>
    <n v="19124096.354009997"/>
    <n v="14079798.808590002"/>
    <n v="12563160.762839997"/>
    <n v="54748468.8521"/>
    <n v="48928331.682850011"/>
    <n v="99.999999999999972"/>
    <n v="99.999999999999972"/>
    <n v="2783901.8103800006"/>
    <n v="14.557037147516061"/>
    <n v="40.015727606142292"/>
    <n v="39.085935890827088"/>
    <n v="9.8206394282729299"/>
    <n v="9.8076738704997481"/>
    <n v="7.6546557735651835"/>
    <n v="7.9256629535167766"/>
    <n v="7.8573719606634924"/>
    <n v="8.1373751689214711"/>
    <m/>
    <m/>
    <m/>
    <n v="0"/>
    <m/>
    <n v="0"/>
    <m/>
    <n v="0"/>
    <m/>
    <n v="12.072105693624447"/>
    <n v="64.267847308275677"/>
    <n v="65.692833430039272"/>
    <n v="99.999999999999972"/>
    <n v="11.656984269290248"/>
    <n v="12.753352951024088"/>
    <n v="67.277015171116119"/>
    <n v="67.937613457169164"/>
    <m/>
    <n v="2024"/>
    <n v="1"/>
    <d v="2025-05-07T00:00:00"/>
    <x v="38"/>
    <x v="74"/>
  </r>
  <r>
    <n v="2025"/>
    <n v="3"/>
    <n v="38"/>
    <x v="42"/>
    <s v="GMM. Individual"/>
    <n v="26"/>
    <s v="5f9c4ab08cac7457e9111a30e4664920607ea2c115a1433d7be98e97e64244ca"/>
    <s v="5ee0b1f3d4f170289262539d5c2c0d24e2fb46189fbbd99a0a6b6a68b9dfe06a"/>
    <x v="25"/>
    <n v="3173319.0099899997"/>
    <n v="2538915.2157800002"/>
    <n v="10724178.976410002"/>
    <n v="9057316.3374500014"/>
    <n v="1941863.7408600003"/>
    <n v="1766733.2437299993"/>
    <n v="7516781.6577299982"/>
    <n v="6256982.8125900002"/>
    <n v="35327673.869999997"/>
    <n v="32941908.920000002"/>
    <n v="139.161"/>
    <n v="134.065"/>
    <n v="0"/>
    <n v="0"/>
    <n v="1711257.0759999999"/>
    <n v="1573818.9197"/>
    <n v="2518605.37891"/>
    <n v="2166962.82198"/>
    <n v="0"/>
    <n v="0"/>
    <n v="0"/>
    <n v="0"/>
    <n v="0"/>
    <n v="0"/>
    <s v="GMM. Individual"/>
    <s v="Accidentes y Enfermedades"/>
    <s v="Gastos Medicos"/>
    <x v="38"/>
    <x v="2"/>
    <n v="11775468.25543"/>
    <n v="10667983.633719999"/>
    <n v="286204877.29896003"/>
    <n v="243390493.02682006"/>
    <n v="276418493.85822004"/>
    <n v="235015541.95325008"/>
    <n v="21907998.164389998"/>
    <n v="19124096.354009997"/>
    <n v="14079798.808590002"/>
    <n v="12563160.762839997"/>
    <n v="4829703.6088900007"/>
    <n v="4201793.9223199999"/>
    <n v="14.484751122300258"/>
    <n v="13.276000961204282"/>
    <n v="634403.7942099995"/>
    <n v="24.987198874031691"/>
    <n v="65.704218456571411"/>
    <n v="60.424553481626972"/>
    <n v="26.948558997020715"/>
    <n v="23.79939174029894"/>
    <n v="1.1087578380697045"/>
    <n v="1.1480125536092571"/>
    <n v="1.0431447770230811"/>
    <n v="1.0803180056428132"/>
    <m/>
    <m/>
    <m/>
    <n v="0"/>
    <m/>
    <n v="0"/>
    <m/>
    <n v="0"/>
    <m/>
    <n v="9.912673446969178"/>
    <n v="61.193461317528232"/>
    <n v="69.586145797595179"/>
    <n v="13.79184296067697"/>
    <n v="8.7327807907023001"/>
    <n v="16.227438392722249"/>
    <n v="67.944628814403487"/>
    <n v="72.62786900339934"/>
    <s v="Grandes"/>
    <n v="2024"/>
    <n v="1"/>
    <d v="2025-05-07T00:00:00"/>
    <x v="38"/>
    <x v="25"/>
  </r>
  <r>
    <n v="2025"/>
    <n v="3"/>
    <n v="707"/>
    <x v="28"/>
    <s v="GMM. Individual"/>
    <n v="9"/>
    <s v="19581e27de7ced00ff1ce50b2047e7a567c76b1cbaebabe5ef03f7c3017bb5b7"/>
    <s v="5ee0b1f3d4f170289262539d5c2c0d24e2fb46189fbbd99a0a6b6a68b9dfe06a"/>
    <x v="6"/>
    <n v="743.32643000000007"/>
    <n v="784.48526000000004"/>
    <n v="3030.7386799999999"/>
    <n v="3235.1335199999999"/>
    <n v="294.65592000000004"/>
    <n v="401.52339000000001"/>
    <n v="1168.2994400000002"/>
    <n v="452.47463999999985"/>
    <n v="35327673.869999997"/>
    <n v="32941908.920000002"/>
    <n v="139.161"/>
    <n v="134.065"/>
    <n v="0"/>
    <n v="0"/>
    <n v="139.65592000000001"/>
    <n v="323.02339000000001"/>
    <n v="374.46479999999997"/>
    <n v="262.91265999999996"/>
    <n v="0"/>
    <n v="0"/>
    <n v="0"/>
    <n v="0"/>
    <n v="0"/>
    <n v="0"/>
    <s v="GMM. Individual"/>
    <s v="Accidentes y Enfermedades"/>
    <s v="Gastos Medicos"/>
    <x v="38"/>
    <x v="2"/>
    <n v="338850.30685000005"/>
    <n v="242648.48286000002"/>
    <n v="286204877.29896003"/>
    <n v="243390493.02682006"/>
    <n v="276418493.85822004"/>
    <n v="235015541.95325008"/>
    <n v="21907998.164389998"/>
    <n v="19124096.354009997"/>
    <n v="14079798.808590002"/>
    <n v="12563160.762839997"/>
    <n v="338850.30685000005"/>
    <n v="242648.48286000002"/>
    <n v="3.3929454641283842E-3"/>
    <n v="4.1020775333811101E-3"/>
    <n v="-41.158829999999966"/>
    <n v="-5.2466033587425187"/>
    <n v="0.21936719990312734"/>
    <n v="0.32330111886692553"/>
    <n v="0.21936719990312734"/>
    <n v="0.32330111886692553"/>
    <n v="2.5971829586382138E-4"/>
    <n v="2.6891342168345125E-4"/>
    <n v="3.2231548991256401E-4"/>
    <n v="3.3380143861126081E-4"/>
    <m/>
    <m/>
    <m/>
    <n v="0"/>
    <m/>
    <n v="0"/>
    <m/>
    <n v="0"/>
    <m/>
    <n v="-26.615503022127797"/>
    <n v="39.640178003626211"/>
    <n v="51.183038161864246"/>
    <n v="2.0927566082850004E-3"/>
    <n v="-56.766003848823452"/>
    <n v="42.429352774415662"/>
    <n v="37.294805813523737"/>
    <n v="122.86338360427378"/>
    <s v="Resto"/>
    <n v="2024"/>
    <n v="1"/>
    <d v="2025-05-07T00:00:00"/>
    <x v="38"/>
    <x v="6"/>
  </r>
  <r>
    <n v="2025"/>
    <n v="3"/>
    <n v="23"/>
    <x v="9"/>
    <s v="GMM. Individual"/>
    <n v="17"/>
    <s v="4523540f1504cd17100c4835e85b7eefd49911580f8efff0599a8f283be6b9e3"/>
    <s v="5ee0b1f3d4f170289262539d5c2c0d24e2fb46189fbbd99a0a6b6a68b9dfe06a"/>
    <x v="0"/>
    <n v="466336.43657999998"/>
    <n v="408267.26454"/>
    <n v="1631516.7580499998"/>
    <n v="1458705.4127699998"/>
    <n v="368300.75513999996"/>
    <n v="301897.37264999998"/>
    <n v="1447615.5511199997"/>
    <n v="1242483.3031200005"/>
    <n v="35327673.869999997"/>
    <n v="32941908.920000002"/>
    <n v="139.161"/>
    <n v="134.065"/>
    <n v="0"/>
    <n v="0"/>
    <n v="284612.55729999999"/>
    <n v="257840.40746000002"/>
    <n v="373748.66752999998"/>
    <n v="360354.22102"/>
    <n v="0"/>
    <n v="0"/>
    <n v="0"/>
    <n v="0"/>
    <n v="0"/>
    <n v="0"/>
    <s v="GMM. Individual"/>
    <s v="Accidentes y Enfermedades"/>
    <s v="Gastos Medicos"/>
    <x v="38"/>
    <x v="2"/>
    <n v="7196469.1106400006"/>
    <n v="7252607.47162"/>
    <n v="286204877.29896003"/>
    <n v="243390493.02682006"/>
    <n v="276418493.85822004"/>
    <n v="235015541.95325008"/>
    <n v="21907998.164389998"/>
    <n v="19124096.354009997"/>
    <n v="14079798.808590002"/>
    <n v="12563160.762839997"/>
    <n v="2375636.2455700003"/>
    <n v="1998106.8298900002"/>
    <n v="2.1286127243610919"/>
    <n v="2.1348316646312719"/>
    <n v="58069.172039999976"/>
    <n v="14.223323073777983"/>
    <n v="19.629959656054545"/>
    <n v="20.432704519731608"/>
    <n v="6.4800727886196325"/>
    <n v="5.6292480482030856"/>
    <n v="0.16293797680214953"/>
    <n v="0.1687066701185313"/>
    <n v="0.16774166462410328"/>
    <n v="0.17371926177597805"/>
    <m/>
    <m/>
    <m/>
    <n v="0"/>
    <m/>
    <n v="0"/>
    <m/>
    <n v="0"/>
    <m/>
    <n v="21.995349580926526"/>
    <n v="78.977477685644658"/>
    <n v="73.946014993426331"/>
    <n v="2.6158097863962504"/>
    <n v="10.383225074663006"/>
    <n v="3.7170222322042923"/>
    <n v="76.150788491347527"/>
    <n v="71.551932076768892"/>
    <s v="Medianas"/>
    <n v="2024"/>
    <n v="1"/>
    <d v="2025-05-07T00:00:00"/>
    <x v="38"/>
    <x v="0"/>
  </r>
  <r>
    <n v="2025"/>
    <n v="3"/>
    <n v="702"/>
    <x v="39"/>
    <s v="GMM. Individual"/>
    <n v="244"/>
    <s v="82c01ce15b431d420eb6a1febfba7d7a2b69e5bcdcb929cb42cd3e9179d43fc4"/>
    <s v="5ee0b1f3d4f170289262539d5c2c0d24e2fb46189fbbd99a0a6b6a68b9dfe06a"/>
    <x v="31"/>
    <n v="14.65691"/>
    <n v="12.61923"/>
    <n v="14.65691"/>
    <n v="12.61923"/>
    <n v="-0.98393000000000008"/>
    <n v="-0.86325000000000007"/>
    <n v="0.21497999999999998"/>
    <n v="0.15622000000000011"/>
    <n v="35327673.869999997"/>
    <n v="32941908.920000002"/>
    <n v="139.161"/>
    <n v="134.065"/>
    <n v="0"/>
    <n v="0"/>
    <n v="-0.98392999999999997"/>
    <n v="-0.86324999999999996"/>
    <n v="5.2958299999999996"/>
    <n v="4.6117400000000002"/>
    <n v="0"/>
    <n v="0"/>
    <n v="0"/>
    <n v="0"/>
    <n v="0"/>
    <n v="0"/>
    <s v="GMM. Individual"/>
    <s v="Accidentes y Enfermedades"/>
    <s v="Gastos Medicos"/>
    <x v="38"/>
    <x v="2"/>
    <n v="45817.01485"/>
    <n v="79363.586750000002"/>
    <n v="286204877.29896003"/>
    <n v="243390493.02682006"/>
    <n v="276418493.85822004"/>
    <n v="235015541.95325008"/>
    <n v="21907998.164389998"/>
    <n v="19124096.354009997"/>
    <n v="14079798.808590002"/>
    <n v="12563160.762839997"/>
    <n v="45817.01485"/>
    <n v="79363.586750000002"/>
    <n v="6.6902096166065228E-5"/>
    <n v="6.5986019764818649E-5"/>
    <n v="2.0376799999999999"/>
    <n v="16.147419454277312"/>
    <n v="3.1990102471723993E-2"/>
    <n v="1.5900528840450876E-2"/>
    <n v="3.1990102471723993E-2"/>
    <n v="1.5900528840450876E-2"/>
    <n v="5.1211251668118438E-6"/>
    <n v="5.3024346509600004E-6"/>
    <n v="5.1847670149587328E-6"/>
    <n v="5.3695299873019677E-6"/>
    <m/>
    <m/>
    <m/>
    <n v="0"/>
    <m/>
    <n v="0"/>
    <m/>
    <n v="0"/>
    <m/>
    <n v="13.979727772951067"/>
    <n v="-6.713079359837784"/>
    <n v="-6.8407501884029385"/>
    <n v="-6.9882390606299724E-6"/>
    <n v="13.979727772951067"/>
    <n v="14.833663649728713"/>
    <n v="-18.579335061737254"/>
    <n v="-18.718531400295767"/>
    <s v="Resto"/>
    <n v="2024"/>
    <n v="1"/>
    <d v="2025-05-07T00:00:00"/>
    <x v="38"/>
    <x v="31"/>
  </r>
  <r>
    <n v="2025"/>
    <n v="3"/>
    <n v="3"/>
    <x v="7"/>
    <s v="GMM. Individual"/>
    <n v="3"/>
    <s v="4e07408562bedb8b60ce05c1decfe3ad16b72230967de01f640b7e4729b49fce"/>
    <s v="5ee0b1f3d4f170289262539d5c2c0d24e2fb46189fbbd99a0a6b6a68b9dfe06a"/>
    <x v="16"/>
    <n v="418801.51579000003"/>
    <n v="380612.73288999998"/>
    <n v="1747350.9470600002"/>
    <n v="1584966.1306500002"/>
    <n v="352221.82261999999"/>
    <n v="292159.96984999988"/>
    <n v="1212872.6960700003"/>
    <n v="1139644.6882500004"/>
    <n v="35327673.869999997"/>
    <n v="32941908.920000002"/>
    <n v="139.161"/>
    <n v="134.065"/>
    <n v="0"/>
    <n v="0"/>
    <n v="350418.83074"/>
    <n v="287627.87085000001"/>
    <n v="435862.97766999999"/>
    <n v="391599.00586000003"/>
    <n v="0"/>
    <n v="0"/>
    <n v="0"/>
    <n v="0"/>
    <n v="0"/>
    <n v="0"/>
    <s v="GMM. Individual"/>
    <s v="Accidentes y Enfermedades"/>
    <s v="Gastos Medicos"/>
    <x v="38"/>
    <x v="2"/>
    <n v="7215896.8496199995"/>
    <n v="5461228.9250799995"/>
    <n v="286204877.29896003"/>
    <n v="243390493.02682006"/>
    <n v="276418493.85822004"/>
    <n v="235015541.95325008"/>
    <n v="21907998.164389998"/>
    <n v="19124096.354009997"/>
    <n v="14079798.808590002"/>
    <n v="12563160.762839997"/>
    <n v="642155.36180999991"/>
    <n v="806558.73800999997"/>
    <n v="1.9116375336872822"/>
    <n v="1.9902259737893027"/>
    <n v="38188.782900000049"/>
    <n v="10.033501141706914"/>
    <n v="65.218098406832965"/>
    <n v="47.189710426927519"/>
    <n v="5.8038733717771311"/>
    <n v="6.9693605251024069"/>
    <n v="0.14632927284203265"/>
    <n v="0.15150994781297475"/>
    <n v="0.15637945761836264"/>
    <n v="0.16195215419655629"/>
    <m/>
    <m/>
    <m/>
    <n v="0"/>
    <m/>
    <n v="0"/>
    <m/>
    <n v="0"/>
    <m/>
    <n v="20.557865199957725"/>
    <n v="84.102327556191284"/>
    <n v="76.760429855203071"/>
    <n v="2.5016111906734886"/>
    <n v="21.830624307873812"/>
    <n v="11.303392283336056"/>
    <n v="80.396557792827423"/>
    <n v="73.449591685845448"/>
    <s v="Medianas"/>
    <n v="2024"/>
    <n v="1"/>
    <d v="2025-05-07T00:00:00"/>
    <x v="38"/>
    <x v="16"/>
  </r>
  <r>
    <n v="2025"/>
    <n v="3"/>
    <n v="715"/>
    <x v="43"/>
    <s v="GMM. Individual"/>
    <n v="251"/>
    <s v="c75d3f1f5bcd6914d0331ce5ec17c0db8f2070a2d4285f8e3ff11c6ca19168ff"/>
    <s v="5ee0b1f3d4f170289262539d5c2c0d24e2fb46189fbbd99a0a6b6a68b9dfe06a"/>
    <x v="34"/>
    <n v="228.54340999999999"/>
    <n v="420.79090000000002"/>
    <n v="847.14617999999996"/>
    <n v="1248.81917"/>
    <n v="99.242670000000004"/>
    <n v="67.23612"/>
    <n v="418.52904000000001"/>
    <n v="495.65207999999996"/>
    <n v="35327673.869999997"/>
    <n v="32941908.920000002"/>
    <n v="139.161"/>
    <n v="134.065"/>
    <n v="0"/>
    <n v="0"/>
    <n v="99.242670000000004"/>
    <n v="67.23612"/>
    <n v="233.04304999999999"/>
    <n v="340.53259000000003"/>
    <n v="0"/>
    <n v="0"/>
    <n v="0"/>
    <n v="0"/>
    <n v="0"/>
    <n v="0"/>
    <s v="GMM. Individual"/>
    <s v="Accidentes y Enfermedades"/>
    <s v="Gastos Medicos"/>
    <x v="38"/>
    <x v="2"/>
    <n v="17150.0059"/>
    <n v="48021.339369999994"/>
    <n v="286204877.29896003"/>
    <n v="243390493.02682006"/>
    <n v="276418493.85822004"/>
    <n v="235015541.95325008"/>
    <n v="21907998.164389998"/>
    <n v="19124096.354009997"/>
    <n v="14079798.808590002"/>
    <n v="12563160.762839997"/>
    <n v="17150.0059"/>
    <n v="48021.339369999994"/>
    <n v="1.0431962258034245E-3"/>
    <n v="2.2003178200457421E-3"/>
    <n v="-192.24749000000003"/>
    <n v="-45.687178596305202"/>
    <n v="1.3326141771181548"/>
    <n v="0.87625815006500529"/>
    <n v="1.3326141771181548"/>
    <n v="0.87625815006500529"/>
    <n v="7.9853080128075937E-5"/>
    <n v="8.2680216800987252E-5"/>
    <n v="1.728871554377564E-4"/>
    <n v="1.7904811592575647E-4"/>
    <m/>
    <m/>
    <m/>
    <n v="0"/>
    <m/>
    <n v="0"/>
    <m/>
    <n v="0"/>
    <m/>
    <n v="47.603207918600908"/>
    <n v="43.423991092108061"/>
    <n v="15.978510942133015"/>
    <n v="7.0485858036162165E-4"/>
    <n v="47.603207918600908"/>
    <n v="-31.565125675636519"/>
    <n v="42.585552326061645"/>
    <n v="19.744400969081987"/>
    <s v="Resto"/>
    <n v="2024"/>
    <n v="1"/>
    <d v="2025-05-07T00:00:00"/>
    <x v="38"/>
    <x v="34"/>
  </r>
  <r>
    <n v="2025"/>
    <n v="3"/>
    <n v="61"/>
    <x v="46"/>
    <s v="GMM.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1406.69959"/>
    <n v="28727.81093"/>
    <n v="3886.9967799999999"/>
    <n v="6393.4871600000006"/>
    <n v="0"/>
    <n v="0"/>
    <n v="0"/>
    <n v="0"/>
    <n v="0"/>
    <n v="0"/>
    <s v="GMM. Individual"/>
    <s v="Accidentes y Enfermedades"/>
    <s v="Gastos Medicos"/>
    <x v="38"/>
    <x v="2"/>
    <n v="0"/>
    <n v="0"/>
    <n v="286204877.29896003"/>
    <n v="243390493.02682006"/>
    <n v="276418493.85822004"/>
    <n v="235015541.95325008"/>
    <n v="21907998.164389998"/>
    <n v="19124096.354009997"/>
    <n v="14079798.808590002"/>
    <n v="12563160.76283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0.29387822902941"/>
    <n v="-39.20380720683265"/>
    <n v="293.45791199754996"/>
    <n v="449.32929731573898"/>
    <m/>
    <n v="2024"/>
    <n v="1"/>
    <d v="2025-05-07T00:00:00"/>
    <x v="38"/>
    <x v="69"/>
  </r>
  <r>
    <n v="2025"/>
    <n v="3"/>
    <n v="43"/>
    <x v="26"/>
    <s v="GMM. Individual"/>
    <n v="31"/>
    <s v="eb1e33e8a81b697b75855af6bfcdbcbf7cbbde9f94962ceaec1ed8af21f5a50f"/>
    <s v="5ee0b1f3d4f170289262539d5c2c0d24e2fb46189fbbd99a0a6b6a68b9dfe06a"/>
    <x v="13"/>
    <n v="6890504.5350900004"/>
    <n v="5965401.0591200003"/>
    <n v="24887238.294429999"/>
    <n v="21700267.947450001"/>
    <n v="4368455.8148700008"/>
    <n v="3974757.0942899999"/>
    <n v="17459779.336720005"/>
    <n v="15131701.82838"/>
    <n v="35327673.869999997"/>
    <n v="32941908.920000002"/>
    <n v="139.161"/>
    <n v="134.065"/>
    <n v="0"/>
    <n v="0"/>
    <n v="4178963.0370200002"/>
    <n v="3833153.8066500002"/>
    <n v="6084948.9880499998"/>
    <n v="5452328.9666599995"/>
    <n v="0"/>
    <n v="0"/>
    <n v="0"/>
    <n v="0"/>
    <n v="0"/>
    <n v="0"/>
    <s v="GMM. Individual"/>
    <s v="Accidentes y Enfermedades"/>
    <s v="Gastos Medicos"/>
    <x v="38"/>
    <x v="2"/>
    <n v="33699803.03413"/>
    <n v="29454782.112069998"/>
    <n v="286204877.29896003"/>
    <n v="243390493.02682006"/>
    <n v="276418493.85822004"/>
    <n v="235015541.95325008"/>
    <n v="21907998.164389998"/>
    <n v="19124096.354009997"/>
    <n v="14079798.808590002"/>
    <n v="12563160.762839997"/>
    <n v="13564625.407979999"/>
    <n v="12989393.407099999"/>
    <n v="31.45200434738971"/>
    <n v="31.193113382683606"/>
    <n v="925103.47597000003"/>
    <n v="15.507816939746032"/>
    <n v="50.797602792896534"/>
    <n v="45.925170422964584"/>
    <n v="20.446720498964147"/>
    <n v="20.252742106265639"/>
    <n v="2.4075426666794395"/>
    <n v="2.4927798566995532"/>
    <n v="2.4509589445889537"/>
    <n v="2.5383006628160167"/>
    <m/>
    <m/>
    <m/>
    <n v="0"/>
    <m/>
    <n v="0"/>
    <m/>
    <n v="0"/>
    <m/>
    <n v="9.9049756058193985"/>
    <n v="63.398199545818045"/>
    <n v="66.630173812259073"/>
    <n v="31.026407935636353"/>
    <n v="9.0215328633583169"/>
    <n v="11.602748573285959"/>
    <n v="68.677043065223828"/>
    <n v="70.303054531174453"/>
    <s v="Grandes"/>
    <n v="2024"/>
    <n v="1"/>
    <d v="2025-05-07T00:00:00"/>
    <x v="38"/>
    <x v="13"/>
  </r>
  <r>
    <n v="2025"/>
    <n v="3"/>
    <n v="718"/>
    <x v="55"/>
    <s v="GMM. Individual"/>
    <n v="281"/>
    <s v="71a1c003a2b855d85582c8f6c7648c49d3fe836408a7e1b5d9b222448acb3c1b"/>
    <s v="5ee0b1f3d4f170289262539d5c2c0d24e2fb46189fbbd99a0a6b6a68b9dfe06a"/>
    <x v="2"/>
    <n v="0"/>
    <n v="0"/>
    <n v="0"/>
    <n v="0"/>
    <n v="1.1000000000000001E-3"/>
    <n v="2.6670000000000003E-2"/>
    <n v="-4.9369999999999997E-2"/>
    <n v="-0.23514999999999997"/>
    <n v="0"/>
    <n v="0"/>
    <n v="0"/>
    <n v="0"/>
    <n v="0"/>
    <n v="0"/>
    <n v="1.1000000000000001E-3"/>
    <n v="2.6670000000000003E-2"/>
    <n v="0"/>
    <n v="0"/>
    <n v="0"/>
    <n v="0"/>
    <n v="0"/>
    <n v="0"/>
    <n v="0"/>
    <n v="0"/>
    <s v="GMM. Individual"/>
    <s v="Accidentes y Enfermedades"/>
    <s v="Gastos Medicos"/>
    <x v="38"/>
    <x v="2"/>
    <n v="12089.056859999999"/>
    <n v="4861.5922599999994"/>
    <n v="286204877.29896003"/>
    <n v="243390493.02682006"/>
    <n v="276418493.85822004"/>
    <n v="235015541.95325008"/>
    <n v="21907998.164389998"/>
    <n v="19124096.354009997"/>
    <n v="14079798.808590002"/>
    <n v="12563160.762839997"/>
    <n v="12089.056859999999"/>
    <n v="4861.5922599999994"/>
    <m/>
    <m/>
    <m/>
    <m/>
    <m/>
    <m/>
    <m/>
    <m/>
    <m/>
    <m/>
    <m/>
    <m/>
    <m/>
    <m/>
    <m/>
    <n v="0"/>
    <m/>
    <n v="0"/>
    <m/>
    <n v="0"/>
    <m/>
    <n v="-95.875515560554931"/>
    <m/>
    <m/>
    <n v="7.8126116356783203E-9"/>
    <n v="-95.875515560554931"/>
    <m/>
    <m/>
    <m/>
    <s v="Resto"/>
    <n v="2024"/>
    <n v="1"/>
    <d v="2025-05-07T00:00:00"/>
    <x v="38"/>
    <x v="2"/>
  </r>
  <r>
    <n v="2025"/>
    <n v="3"/>
    <n v="22"/>
    <x v="35"/>
    <s v="GMM. Individual"/>
    <n v="16"/>
    <s v="b17ef6d19c7a5b1ee83b907c595526dcb1eb06db8227d650d5dda0a9f4ce8cd9"/>
    <s v="5ee0b1f3d4f170289262539d5c2c0d24e2fb46189fbbd99a0a6b6a68b9dfe06a"/>
    <x v="24"/>
    <n v="776207.83446000004"/>
    <n v="696762.60592999996"/>
    <n v="3005478.8965499997"/>
    <n v="2754367.9828699999"/>
    <n v="460844.93733999995"/>
    <n v="411762.57737999997"/>
    <n v="1786168.5370700003"/>
    <n v="1679458.0505400004"/>
    <n v="35327673.869999997"/>
    <n v="32941908.920000002"/>
    <n v="139.161"/>
    <n v="134.065"/>
    <n v="0"/>
    <n v="0"/>
    <n v="460844.93733999995"/>
    <n v="411762.57737999997"/>
    <n v="733798.25942999998"/>
    <n v="677166.45999"/>
    <n v="0"/>
    <n v="0"/>
    <n v="0"/>
    <n v="0"/>
    <n v="0"/>
    <n v="0"/>
    <s v="GMM. Individual"/>
    <s v="Accidentes y Enfermedades"/>
    <s v="Gastos Medicos"/>
    <x v="38"/>
    <x v="2"/>
    <n v="9409393.7623899989"/>
    <n v="7962644.3306700001"/>
    <n v="286204877.29896003"/>
    <n v="243390493.02682006"/>
    <n v="276418493.85822004"/>
    <n v="235015541.95325008"/>
    <n v="21907998.164389998"/>
    <n v="19124096.354009997"/>
    <n v="14079798.808590002"/>
    <n v="12563160.762839997"/>
    <n v="1979754.9339700001"/>
    <n v="1694398.53749"/>
    <n v="3.5430340491888237"/>
    <n v="3.643375315790546"/>
    <n v="79445.22853000008"/>
    <n v="11.402051122413637"/>
    <n v="39.20726859376839"/>
    <n v="41.121530178027086"/>
    <n v="8.2492863415128479"/>
    <n v="8.7503921686700821"/>
    <n v="0.27120706040561265"/>
    <n v="0.28080893706704402"/>
    <n v="0.28627355048466135"/>
    <n v="0.29647511825775413"/>
    <m/>
    <m/>
    <m/>
    <n v="0"/>
    <m/>
    <n v="0"/>
    <m/>
    <n v="0"/>
    <m/>
    <n v="11.920063322001152"/>
    <n v="59.37133289315549"/>
    <n v="59.096537884722188"/>
    <n v="3.2730931997326635"/>
    <n v="11.920063322001152"/>
    <n v="8.363054401843284"/>
    <n v="62.802675179139179"/>
    <n v="60.806699934028131"/>
    <s v="Medianas"/>
    <n v="2024"/>
    <n v="1"/>
    <d v="2025-05-07T00:00:00"/>
    <x v="38"/>
    <x v="24"/>
  </r>
  <r>
    <n v="2025"/>
    <n v="3"/>
    <n v="15.1"/>
    <x v="69"/>
    <s v="GMM. Gpo y Col"/>
    <n v="15.1"/>
    <m/>
    <m/>
    <x v="76"/>
    <n v="5077885.2695899997"/>
    <n v="4504206.1947199991"/>
    <n v="15435837.97508"/>
    <n v="13956446.714640001"/>
    <n v="2950774.1200700002"/>
    <n v="2548919.4744500006"/>
    <n v="12275310.882710001"/>
    <n v="10519152.123340001"/>
    <n v="0"/>
    <n v="0"/>
    <n v="0"/>
    <n v="0"/>
    <n v="1190.55126"/>
    <n v="1774.3285899999998"/>
    <n v="2838978.1888700002"/>
    <n v="2478851.3078100001"/>
    <n v="3977389.0746300002"/>
    <n v="3628454.0232299999"/>
    <n v="0"/>
    <n v="0"/>
    <n v="0"/>
    <n v="0"/>
    <n v="0"/>
    <n v="0"/>
    <s v="GMM. Gpo y Col"/>
    <s v="Accidentes y Enfermedades"/>
    <s v="Gastos Medicos"/>
    <x v="29"/>
    <x v="2"/>
    <n v="56029875.106720001"/>
    <n v="46857911.072790004"/>
    <n v="286204877.29896003"/>
    <n v="243390493.02682006"/>
    <n v="276418493.85822004"/>
    <n v="235015541.95325008"/>
    <n v="30232392.911280002"/>
    <n v="27251337.087690003"/>
    <n v="14814107.762880005"/>
    <n v="14242900.059900003"/>
    <n v="10179517.53019"/>
    <n v="8764668.2884099986"/>
    <n v="16.796173840726286"/>
    <n v="16.528386039284079"/>
    <n v="573679.07487000059"/>
    <n v="12.736518935178619"/>
    <n v="49.883358956160876"/>
    <n v="51.390492446544243"/>
    <n v="9.0628173986077272"/>
    <n v="9.6124775765677573"/>
    <n v="1.7742133947933427"/>
    <n v="1.8370280507332977"/>
    <n v="1.8506089283543481"/>
    <n v="1.9165567337737979"/>
    <m/>
    <m/>
    <m/>
    <n v="0"/>
    <m/>
    <n v="0"/>
    <m/>
    <n v="0"/>
    <m/>
    <n v="15.765686191664052"/>
    <n v="58.110295199880568"/>
    <n v="56.589759976751075"/>
    <n v="19.918675949312394"/>
    <n v="14.527974305089032"/>
    <n v="9.6166314680042007"/>
    <n v="71.377935012156144"/>
    <n v="68.317010273244719"/>
    <s v="Resto"/>
    <n v="2024"/>
    <n v="1"/>
    <d v="2025-05-07T00:00:00"/>
    <x v="29"/>
    <x v="76"/>
  </r>
  <r>
    <n v="2025"/>
    <n v="3"/>
    <n v="150.1"/>
    <x v="70"/>
    <s v="GMM. Gpo y Col"/>
    <n v="150.1"/>
    <m/>
    <m/>
    <x v="77"/>
    <n v="186878.02040999997"/>
    <n v="250487.18432"/>
    <n v="2214364.9934999999"/>
    <n v="1819526.24749"/>
    <n v="422616.33996999997"/>
    <n v="414605.42801000009"/>
    <n v="1759374.66154"/>
    <n v="1379069.3087899999"/>
    <n v="0"/>
    <n v="0"/>
    <n v="0"/>
    <n v="0"/>
    <n v="0"/>
    <n v="0"/>
    <n v="371595.95988000004"/>
    <n v="349603.25378000009"/>
    <n v="604573.83169999986"/>
    <n v="496780.24170999991"/>
    <n v="0"/>
    <n v="0"/>
    <n v="0"/>
    <n v="0"/>
    <n v="0"/>
    <n v="0"/>
    <s v="GMM. Gpo y Col"/>
    <s v="Accidentes y Enfermedades"/>
    <s v="Gastos Medicos"/>
    <x v="29"/>
    <x v="2"/>
    <n v="17825618.128449999"/>
    <n v="13970983.843959998"/>
    <n v="286204877.29896003"/>
    <n v="243390493.02682006"/>
    <n v="276418493.85822004"/>
    <n v="235015541.95325008"/>
    <n v="30232392.911280002"/>
    <n v="27251337.087690003"/>
    <n v="14814107.762880005"/>
    <n v="14242900.059900003"/>
    <n v="1600047.6027900001"/>
    <n v="1523147.4900399998"/>
    <n v="0.61813836886286944"/>
    <n v="0.91917392351786764"/>
    <n v="-63609.163910000032"/>
    <n v="-25.394178980725279"/>
    <n v="11.679528789277338"/>
    <n v="16.445366319280208"/>
    <n v="1.0483676866820084"/>
    <n v="1.7929101280028452"/>
    <n v="6.5295190694739075E-2"/>
    <n v="6.7606916527753386E-2"/>
    <n v="0.10291576355548034"/>
    <n v="0.10658324221375436"/>
    <m/>
    <m/>
    <m/>
    <n v="0"/>
    <m/>
    <n v="0"/>
    <m/>
    <n v="0"/>
    <m/>
    <n v="1.9321772988960095"/>
    <n v="226.14555689470771"/>
    <n v="165.51961695586681"/>
    <n v="2.852796447376722"/>
    <n v="6.2907612735891849"/>
    <n v="21.698445497541631"/>
    <n v="61.464115778069683"/>
    <n v="70.373824163498881"/>
    <s v="Resto"/>
    <n v="2024"/>
    <n v="1"/>
    <d v="2025-05-07T00:00:00"/>
    <x v="29"/>
    <x v="77"/>
  </r>
  <r>
    <n v="2025"/>
    <n v="3"/>
    <n v="41"/>
    <x v="38"/>
    <s v="GMM. Gpo y Col"/>
    <n v="29"/>
    <s v="35135aaa6cc23891b40cb3f378c53a17a1127210ce60e125ccf03efcfdaec458"/>
    <s v="5ee0b1f3d4f170289262539d5c2c0d24e2fb46189fbbd99a0a6b6a68b9dfe06a"/>
    <x v="0"/>
    <n v="607415.50751999998"/>
    <n v="502224.51227000001"/>
    <n v="1519542.6508899999"/>
    <n v="1292274.9387000001"/>
    <n v="349417.15283000004"/>
    <n v="235124.5284699999"/>
    <n v="1211695.3478699997"/>
    <n v="883467.56057999982"/>
    <n v="35327673.869999997"/>
    <n v="32941908.920000002"/>
    <n v="139.161"/>
    <n v="134.065"/>
    <n v="0"/>
    <n v="0"/>
    <n v="349417.15282999998"/>
    <n v="235124.52846999999"/>
    <n v="462988.79300999996"/>
    <n v="410849.08016000001"/>
    <n v="0"/>
    <n v="0"/>
    <n v="0"/>
    <n v="0"/>
    <n v="0"/>
    <n v="0"/>
    <s v="GMM. Gpo y Col"/>
    <s v="Accidentes y Enfermedades"/>
    <s v="Gastos Medicos"/>
    <x v="29"/>
    <x v="2"/>
    <n v="7965231.1104300003"/>
    <n v="6566357.3494999995"/>
    <n v="286204877.29896003"/>
    <n v="243390493.02682006"/>
    <n v="276418493.85822004"/>
    <n v="235015541.95325008"/>
    <n v="30232392.911280002"/>
    <n v="27251337.087690003"/>
    <n v="14814107.762880005"/>
    <n v="14242900.059900003"/>
    <n v="1797171.7203599999"/>
    <n v="1459585.18502"/>
    <n v="2.0091545823134873"/>
    <n v="1.8429353049867974"/>
    <n v="105190.99524999998"/>
    <n v="20.945014167976026"/>
    <n v="33.798412285183616"/>
    <n v="34.408715395608667"/>
    <n v="7.62583657773125"/>
    <n v="7.6484492929438614"/>
    <n v="0.21223101201224959"/>
    <n v="0.2197448871968582"/>
    <n v="0.20634516411232959"/>
    <n v="0.21369842525985105"/>
    <m/>
    <m/>
    <m/>
    <n v="0"/>
    <m/>
    <n v="0"/>
    <m/>
    <n v="0"/>
    <m/>
    <n v="48.60940077316647"/>
    <n v="57.525227542613408"/>
    <n v="46.816617414244213"/>
    <n v="2.3586783518987309"/>
    <n v="48.609400773166378"/>
    <n v="12.690721573404717"/>
    <n v="75.46989432689206"/>
    <n v="57.228929021438645"/>
    <s v="Medianas"/>
    <n v="2024"/>
    <n v="1"/>
    <d v="2025-05-07T00:00:00"/>
    <x v="29"/>
    <x v="0"/>
  </r>
  <r>
    <n v="2025"/>
    <n v="3"/>
    <n v="10"/>
    <x v="62"/>
    <s v="GMM. Gpo y Col"/>
    <n v="10"/>
    <s v="4a44dc15364204a80fe80e9039455cc1608281820fe2b24f1e5233ade6af1dd5"/>
    <s v="5ee0b1f3d4f170289262539d5c2c0d24e2fb46189fbbd99a0a6b6a68b9dfe06a"/>
    <x v="28"/>
    <n v="157154.60365"/>
    <n v="101958.75520999999"/>
    <n v="656403.4733500001"/>
    <n v="500267.86453000002"/>
    <n v="91639.764790000001"/>
    <n v="70356.167710000009"/>
    <n v="380874.55054000003"/>
    <n v="389044.60397"/>
    <n v="35327673.869999997"/>
    <n v="32941908.920000002"/>
    <n v="139.161"/>
    <n v="134.065"/>
    <n v="0"/>
    <n v="0"/>
    <n v="79429.814830000003"/>
    <n v="67584.702310000008"/>
    <n v="153269.56615"/>
    <n v="121767.03386"/>
    <n v="0"/>
    <n v="0"/>
    <n v="0"/>
    <n v="0"/>
    <n v="0"/>
    <n v="0"/>
    <s v="GMM. Gpo y Col"/>
    <s v="Accidentes y Enfermedades"/>
    <s v="Gastos Medicos"/>
    <x v="29"/>
    <x v="2"/>
    <n v="1657972.1827799999"/>
    <n v="1600535.0540100001"/>
    <n v="286204877.29896003"/>
    <n v="243390493.02682006"/>
    <n v="276418493.85822004"/>
    <n v="235015541.95325008"/>
    <n v="30232392.911280002"/>
    <n v="27251337.087690003"/>
    <n v="14814107.762880005"/>
    <n v="14242900.059900003"/>
    <n v="223431.65661000001"/>
    <n v="170060.56052"/>
    <n v="0.51982191456424243"/>
    <n v="0.37414221137815984"/>
    <n v="55195.848440000016"/>
    <n v="54.135467156612037"/>
    <n v="70.336766971348823"/>
    <n v="59.954380309130585"/>
    <n v="9.4787237857327309"/>
    <n v="6.3702919192273404"/>
    <n v="5.4909827230456856E-2"/>
    <n v="5.6853867285235768E-2"/>
    <n v="4.1891017985967428E-2"/>
    <n v="4.338383511260796E-2"/>
    <m/>
    <m/>
    <m/>
    <n v="0"/>
    <m/>
    <n v="0"/>
    <m/>
    <n v="0"/>
    <m/>
    <n v="30.251217160844401"/>
    <n v="58.311855116946809"/>
    <n v="69.004537732037321"/>
    <n v="0.61859793554103559"/>
    <n v="17.526321956214886"/>
    <n v="25.871150254197374"/>
    <n v="51.823605184779211"/>
    <n v="55.503283744026"/>
    <s v="Medianas"/>
    <n v="2024"/>
    <n v="1"/>
    <d v="2025-05-07T00:00:00"/>
    <x v="29"/>
    <x v="28"/>
  </r>
  <r>
    <n v="2025"/>
    <n v="3"/>
    <n v="16"/>
    <x v="74"/>
    <s v="GMM. Gpo y Col"/>
    <n v="14"/>
    <s v="8527a891e224136950ff32ca212b45bc93f69fbb801c3b1ebedac52775f99e61"/>
    <s v="5ee0b1f3d4f170289262539d5c2c0d24e2fb46189fbbd99a0a6b6a68b9dfe06a"/>
    <x v="12"/>
    <n v="102246.0827"/>
    <n v="108340.94875"/>
    <n v="407359.64670000004"/>
    <n v="447734.15686999995"/>
    <n v="69353.100050000008"/>
    <n v="66070.261639999997"/>
    <n v="310486.98415999999"/>
    <n v="268831.94656000001"/>
    <n v="35327673.869999997"/>
    <n v="32941908.920000002"/>
    <n v="139.161"/>
    <n v="134.065"/>
    <n v="0"/>
    <n v="0"/>
    <n v="70663.371629999994"/>
    <n v="56231.805409999994"/>
    <n v="100350.91196"/>
    <n v="111063.88812"/>
    <n v="0"/>
    <n v="0"/>
    <n v="0"/>
    <n v="0"/>
    <n v="0"/>
    <n v="0"/>
    <s v="GMM. Gpo y Col"/>
    <s v="Accidentes y Enfermedades"/>
    <s v="Gastos Medicos"/>
    <x v="29"/>
    <x v="2"/>
    <n v="1168356.06944"/>
    <n v="1156642.3969100001"/>
    <n v="286204877.29896003"/>
    <n v="243390493.02682006"/>
    <n v="276418493.85822004"/>
    <n v="235015541.95325008"/>
    <n v="30232392.911280002"/>
    <n v="27251337.087690003"/>
    <n v="14814107.762880005"/>
    <n v="14242900.059900003"/>
    <n v="650126.94371000002"/>
    <n v="592784.64208999998"/>
    <n v="0.33820042958574736"/>
    <n v="0.39756195595606153"/>
    <n v="-6094.8660499999969"/>
    <n v="-5.6256347395148616"/>
    <n v="15.727095098770214"/>
    <n v="18.276611952701543"/>
    <n v="8.7512775749097749"/>
    <n v="9.3668491695821992"/>
    <n v="3.5724786965526507E-2"/>
    <n v="3.6989595476359056E-2"/>
    <n v="4.4513221285952823E-2"/>
    <n v="4.6099482548924979E-2"/>
    <m/>
    <m/>
    <m/>
    <n v="0"/>
    <m/>
    <n v="0"/>
    <m/>
    <n v="0"/>
    <m/>
    <n v="4.9687080518726612"/>
    <n v="67.829591333575863"/>
    <n v="60.983646905713471"/>
    <n v="0.46815576854233104"/>
    <n v="25.664419121484517"/>
    <n v="-9.6457780664270238"/>
    <n v="70.416272507983294"/>
    <n v="50.630143030148403"/>
    <s v="Medianas"/>
    <n v="2024"/>
    <n v="1"/>
    <d v="2025-05-07T00:00:00"/>
    <x v="29"/>
    <x v="12"/>
  </r>
  <r>
    <n v="2025"/>
    <n v="3"/>
    <n v="13"/>
    <x v="37"/>
    <s v="GMM. Gpo y Col"/>
    <n v="13"/>
    <s v="3fdba35f04dc8c462986c992bcf875546257113072a909c162f7e470e581e278"/>
    <s v="5ee0b1f3d4f170289262539d5c2c0d24e2fb46189fbbd99a0a6b6a68b9dfe06a"/>
    <x v="27"/>
    <n v="61706.826329999996"/>
    <n v="80828.312760000001"/>
    <n v="306778.76366"/>
    <n v="300402.05288999999"/>
    <n v="37884.005049999992"/>
    <n v="62404.192149999995"/>
    <n v="177373.44971000002"/>
    <n v="189090.13877999995"/>
    <n v="35327673.869999997"/>
    <n v="32941908.920000002"/>
    <n v="139.161"/>
    <n v="134.065"/>
    <n v="0"/>
    <n v="0"/>
    <n v="19944.751210000002"/>
    <n v="21261.04408"/>
    <n v="43724.807789999999"/>
    <n v="62079.178950000001"/>
    <n v="0"/>
    <n v="0"/>
    <n v="0"/>
    <n v="0"/>
    <n v="0"/>
    <n v="0"/>
    <s v="GMM. Gpo y Col"/>
    <s v="Accidentes y Enfermedades"/>
    <s v="Gastos Medicos"/>
    <x v="29"/>
    <x v="2"/>
    <n v="380253.94800999999"/>
    <n v="509825.93995999999"/>
    <n v="286204877.29896003"/>
    <n v="243390493.02682006"/>
    <n v="276418493.85822004"/>
    <n v="235015541.95325008"/>
    <n v="30232392.911280002"/>
    <n v="27251337.087690003"/>
    <n v="14814107.762880005"/>
    <n v="14242900.059900003"/>
    <n v="209658.65693"/>
    <n v="282116.95376999996"/>
    <n v="0.20410831028521256"/>
    <n v="0.29660310794992822"/>
    <n v="-19121.486430000004"/>
    <n v="-23.656916465368518"/>
    <n v="29.432043128370523"/>
    <n v="28.650639984542188"/>
    <n v="16.227793729146821"/>
    <n v="15.854099688678383"/>
    <n v="2.1560368541708362E-2"/>
    <n v="2.2323696750062797E-2"/>
    <n v="3.3209313870403823E-2"/>
    <n v="3.4392752108317409E-2"/>
    <m/>
    <m/>
    <m/>
    <n v="0"/>
    <m/>
    <n v="0"/>
    <m/>
    <n v="0"/>
    <m/>
    <n v="-39.292531888019965"/>
    <n v="61.393539909833173"/>
    <n v="77.205857723758314"/>
    <n v="0.25572923902259354"/>
    <n v="-6.1911017400985369"/>
    <n v="-29.56606622452761"/>
    <n v="45.614268462402322"/>
    <n v="34.248268807040979"/>
    <s v="Resto"/>
    <n v="2024"/>
    <n v="1"/>
    <d v="2025-05-07T00:00:00"/>
    <x v="29"/>
    <x v="27"/>
  </r>
  <r>
    <n v="2025"/>
    <n v="3"/>
    <n v="104"/>
    <x v="19"/>
    <s v="GMM. Gpo y Col"/>
    <n v="225"/>
    <s v="0e6523810856a138a75dec70a9cf3778a5c70b83ac915f22c33f05db97cb3e68"/>
    <s v="5ee0b1f3d4f170289262539d5c2c0d24e2fb46189fbbd99a0a6b6a68b9dfe06a"/>
    <x v="5"/>
    <n v="670.25502000000006"/>
    <n v="0"/>
    <n v="3479.2520100000002"/>
    <n v="3039.8393799999999"/>
    <n v="90.080939999999998"/>
    <n v="0"/>
    <n v="564.05152999999996"/>
    <n v="20.348119999999994"/>
    <n v="35327673.869999997"/>
    <n v="32941908.920000002"/>
    <n v="139.161"/>
    <n v="134.065"/>
    <n v="0"/>
    <n v="0"/>
    <n v="-136.05114"/>
    <n v="0"/>
    <n v="959.35281000000009"/>
    <n v="0"/>
    <n v="0"/>
    <n v="0"/>
    <n v="0"/>
    <n v="0"/>
    <n v="0"/>
    <n v="0"/>
    <s v="GMM. Gpo y Col"/>
    <s v="Accidentes y Enfermedades"/>
    <s v="Gastos Medicos"/>
    <x v="29"/>
    <x v="2"/>
    <n v="1317898.61516"/>
    <n v="0"/>
    <n v="286204877.29896003"/>
    <n v="243390493.02682006"/>
    <n v="276418493.85822004"/>
    <n v="235015541.95325008"/>
    <n v="30232392.911280002"/>
    <n v="27251337.087690003"/>
    <n v="14814107.762880005"/>
    <n v="14242900.059900003"/>
    <n v="13353.96328"/>
    <n v="0"/>
    <n v="2.2170094903401489E-3"/>
    <m/>
    <m/>
    <m/>
    <n v="5.0191467951977184"/>
    <m/>
    <n v="5.0857859040896521E-2"/>
    <m/>
    <n v="2.3418714115758208E-4"/>
    <n v="2.4247835614927624E-4"/>
    <m/>
    <m/>
    <m/>
    <m/>
    <m/>
    <n v="0"/>
    <m/>
    <n v="0"/>
    <m/>
    <n v="0"/>
    <m/>
    <m/>
    <n v="13.43980086863057"/>
    <m/>
    <n v="6.0807536600832317E-4"/>
    <m/>
    <m/>
    <n v="-14.181554333488636"/>
    <m/>
    <s v="Resto"/>
    <n v="2024"/>
    <n v="1"/>
    <d v="2025-05-07T00:00:00"/>
    <x v="29"/>
    <x v="5"/>
  </r>
  <r>
    <n v="2025"/>
    <n v="3"/>
    <n v="65"/>
    <x v="13"/>
    <s v="GMM. Gpo y Col"/>
    <n v="225"/>
    <s v="0e6523810856a138a75dec70a9cf3778a5c70b83ac915f22c33f05db97cb3e68"/>
    <s v="5ee0b1f3d4f170289262539d5c2c0d24e2fb46189fbbd99a0a6b6a68b9dfe06a"/>
    <x v="16"/>
    <n v="331667.23962000001"/>
    <n v="368029.85794999998"/>
    <n v="929380.62843000004"/>
    <n v="867731.99255999993"/>
    <n v="155580.67531000002"/>
    <n v="164354.90156999999"/>
    <n v="684350.97336999991"/>
    <n v="512052.01757000003"/>
    <n v="35327673.869999997"/>
    <n v="32941908.920000002"/>
    <n v="139.161"/>
    <n v="134.065"/>
    <n v="0"/>
    <n v="0"/>
    <n v="138824.87471"/>
    <n v="164354.90156999999"/>
    <n v="261598.17574999999"/>
    <n v="262959.29748000001"/>
    <n v="0"/>
    <n v="0"/>
    <n v="0"/>
    <n v="0"/>
    <n v="0"/>
    <n v="0"/>
    <s v="GMM. Gpo y Col"/>
    <s v="Accidentes y Enfermedades"/>
    <s v="Gastos Medicos"/>
    <x v="29"/>
    <x v="2"/>
    <n v="1376118.0223399999"/>
    <n v="1104104.3804600001"/>
    <n v="286204877.29896003"/>
    <n v="243390493.02682006"/>
    <n v="276418493.85822004"/>
    <n v="235015541.95325008"/>
    <n v="30232392.911280002"/>
    <n v="27251337.087690003"/>
    <n v="14814107.762880005"/>
    <n v="14242900.059900003"/>
    <n v="1376118.0223399999"/>
    <n v="1104104.3804600001"/>
    <n v="1.0970591728987873"/>
    <n v="1.3505020203806686"/>
    <n v="-36362.618329999968"/>
    <n v="-9.8803446363148417"/>
    <n v="24.101656561115394"/>
    <n v="33.332886316117019"/>
    <n v="24.101656561115394"/>
    <n v="33.332886316117019"/>
    <n v="0.11588455191612669"/>
    <n v="0.11998735503931876"/>
    <n v="0.15120962753029366"/>
    <n v="0.15659809342448061"/>
    <m/>
    <m/>
    <m/>
    <n v="0"/>
    <m/>
    <n v="0"/>
    <m/>
    <n v="0"/>
    <m/>
    <n v="-5.3385850839763105"/>
    <n v="46.908665290021695"/>
    <n v="44.658034672917495"/>
    <n v="1.0502196811328828"/>
    <n v="-15.533474582214723"/>
    <n v="-0.51761688711673415"/>
    <n v="53.067982722735032"/>
    <n v="62.502030977817157"/>
    <s v="Medianas"/>
    <n v="2024"/>
    <n v="1"/>
    <d v="2025-05-07T00:00:00"/>
    <x v="29"/>
    <x v="16"/>
  </r>
  <r>
    <n v="2025"/>
    <n v="3"/>
    <n v="34"/>
    <x v="40"/>
    <s v="GMM. Gpo y Col"/>
    <n v="23"/>
    <s v="535fa30d7e25dd8a49f1536779734ec8286108d115da5045d77f3b4185d8f790"/>
    <s v="5ee0b1f3d4f170289262539d5c2c0d24e2fb46189fbbd99a0a6b6a68b9dfe06a"/>
    <x v="13"/>
    <n v="10812358.916340001"/>
    <n v="8282159.9734799992"/>
    <n v="26705040.176760003"/>
    <n v="22030651.887709998"/>
    <n v="4290194.6949000005"/>
    <n v="4769748.1739400011"/>
    <n v="18572921.936319999"/>
    <n v="17458454.662800003"/>
    <n v="35327673.869999997"/>
    <n v="32941908.920000002"/>
    <n v="139.161"/>
    <n v="134.065"/>
    <n v="9217.55782"/>
    <n v="-857.76443000000006"/>
    <n v="3737309.0695199999"/>
    <n v="4254883.1350199999"/>
    <n v="5908081.9936499996"/>
    <n v="5050192.3584200004"/>
    <n v="0"/>
    <n v="0"/>
    <n v="0"/>
    <n v="0"/>
    <n v="0"/>
    <n v="0"/>
    <s v="GMM. Gpo y Col"/>
    <s v="Accidentes y Enfermedades"/>
    <s v="Gastos Medicos"/>
    <x v="29"/>
    <x v="2"/>
    <n v="28972049.40374"/>
    <n v="25559096.22566"/>
    <n v="286204877.29896003"/>
    <n v="243390493.02682006"/>
    <n v="276418493.85822004"/>
    <n v="235015541.95325008"/>
    <n v="30232392.911280002"/>
    <n v="27251337.087690003"/>
    <n v="14814107.762880005"/>
    <n v="14242900.059900003"/>
    <n v="12587633.36767"/>
    <n v="9855357.4113100003"/>
    <n v="35.764151875340985"/>
    <n v="30.391756363474816"/>
    <n v="2530198.9428600017"/>
    <n v="30.549988782658865"/>
    <n v="85.896678116717297"/>
    <n v="84.037134604325956"/>
    <n v="37.319965756182349"/>
    <n v="32.403962567209796"/>
    <n v="3.7778388049780758"/>
    <n v="3.9115902722072757"/>
    <n v="3.4028280523542711"/>
    <n v="3.5240903238337777"/>
    <m/>
    <m/>
    <m/>
    <n v="0"/>
    <m/>
    <n v="0"/>
    <m/>
    <n v="0"/>
    <m/>
    <n v="-10.054062846757594"/>
    <n v="39.678618959055399"/>
    <n v="57.590630816273013"/>
    <n v="28.960196345067935"/>
    <n v="-12.16423692674622"/>
    <n v="16.987266510743314"/>
    <n v="63.257569436863868"/>
    <n v="84.251902364193896"/>
    <s v="Grandes"/>
    <n v="2024"/>
    <n v="1"/>
    <d v="2025-05-07T00:00:00"/>
    <x v="29"/>
    <x v="13"/>
  </r>
  <r>
    <n v="2025"/>
    <n v="3"/>
    <n v="39"/>
    <x v="20"/>
    <s v="GMM. Gpo y Col"/>
    <n v="27"/>
    <s v="670671cd97404156226e507973f2ab8330d3022ca96e0c93bdbdb320c41adcaf"/>
    <s v="5ee0b1f3d4f170289262539d5c2c0d24e2fb46189fbbd99a0a6b6a68b9dfe06a"/>
    <x v="9"/>
    <n v="4174.3924900000002"/>
    <n v="3740.4214500000003"/>
    <n v="6836.0838499999991"/>
    <n v="6373.4398400000009"/>
    <n v="529.83796000000007"/>
    <n v="409.40479000000005"/>
    <n v="2529.8867200000004"/>
    <n v="1446.7784099999999"/>
    <n v="35327673.869999997"/>
    <n v="32941908.920000002"/>
    <n v="139.161"/>
    <n v="134.065"/>
    <n v="0"/>
    <n v="0"/>
    <n v="-251.45909"/>
    <n v="289.23644999999999"/>
    <n v="1359.5008700000001"/>
    <n v="1342.8624299999999"/>
    <n v="0"/>
    <n v="0"/>
    <n v="0"/>
    <n v="0"/>
    <n v="0"/>
    <n v="0"/>
    <s v="GMM. Gpo y Col"/>
    <s v="Accidentes y Enfermedades"/>
    <s v="Gastos Medicos"/>
    <x v="29"/>
    <x v="2"/>
    <n v="9815016.0217700005"/>
    <n v="7956382.9574300004"/>
    <n v="286204877.29896003"/>
    <n v="243390493.02682006"/>
    <n v="276418493.85822004"/>
    <n v="235015541.95325008"/>
    <n v="30232392.911280002"/>
    <n v="27251337.087690003"/>
    <n v="14814107.762880005"/>
    <n v="14242900.059900003"/>
    <n v="481480.60433"/>
    <n v="387936.33411"/>
    <n v="1.380768139078562E-2"/>
    <n v="1.3725643765529679E-2"/>
    <n v="433.9710399999999"/>
    <n v="11.602196324694901"/>
    <n v="0.86699078892468329"/>
    <n v="0.96418435735885399"/>
    <n v="4.2530674231616862E-2"/>
    <n v="4.7011581393364678E-2"/>
    <n v="1.4585329675006096E-3"/>
    <n v="1.5101712015481569E-3"/>
    <n v="1.5367985016521701E-3"/>
    <n v="1.5915634425335389E-3"/>
    <m/>
    <m/>
    <m/>
    <n v="0"/>
    <m/>
    <n v="0"/>
    <m/>
    <n v="0"/>
    <m/>
    <n v="29.416648984492831"/>
    <n v="12.692576495124925"/>
    <n v="10.945418730822434"/>
    <n v="3.5765769257303853E-3"/>
    <n v="-186.93893525522111"/>
    <n v="1.2390278876146743"/>
    <n v="-18.49642729540879"/>
    <n v="21.538799771172389"/>
    <s v="Resto"/>
    <n v="2024"/>
    <n v="1"/>
    <d v="2025-05-07T00:00:00"/>
    <x v="29"/>
    <x v="9"/>
  </r>
  <r>
    <n v="2025"/>
    <n v="3"/>
    <n v="112"/>
    <x v="44"/>
    <s v="GMM. Gpo y Col"/>
    <n v="231"/>
    <s v="138d9e809e386a7b800791d1f664f56d1c55f3d1ba411b950862729bc486c5ce"/>
    <s v="5ee0b1f3d4f170289262539d5c2c0d24e2fb46189fbbd99a0a6b6a68b9dfe06a"/>
    <x v="29"/>
    <n v="92858.264139999999"/>
    <n v="128445.64864"/>
    <n v="269543.73230999999"/>
    <n v="271536.62237"/>
    <n v="62454.518690000004"/>
    <n v="42976.414620000003"/>
    <n v="217260.93875999999"/>
    <n v="167756.36173"/>
    <n v="35327673.869999997"/>
    <n v="32941908.920000002"/>
    <n v="139.161"/>
    <n v="134.065"/>
    <n v="0"/>
    <n v="0"/>
    <n v="58894.276479999993"/>
    <n v="42974.414629999999"/>
    <n v="104460.40565"/>
    <n v="84296.223099999988"/>
    <n v="0"/>
    <n v="0"/>
    <n v="0"/>
    <n v="0"/>
    <n v="0"/>
    <n v="0"/>
    <s v="GMM. Gpo y Col"/>
    <s v="Accidentes y Enfermedades"/>
    <s v="Gastos Medicos"/>
    <x v="29"/>
    <x v="2"/>
    <n v="193321.77777000002"/>
    <n v="210617.18328999999"/>
    <n v="286204877.29896003"/>
    <n v="243390493.02682006"/>
    <n v="276418493.85822004"/>
    <n v="235015541.95325008"/>
    <n v="30232392.911280002"/>
    <n v="27251337.087690003"/>
    <n v="14814107.762880005"/>
    <n v="14242900.059900003"/>
    <n v="193321.77777000002"/>
    <n v="210617.18328999999"/>
    <n v="0.30714824464111035"/>
    <n v="0.47133705119379837"/>
    <n v="-35587.3845"/>
    <n v="-27.706181468040427"/>
    <n v="48.033007564453449"/>
    <n v="60.985360564404878"/>
    <n v="48.033007564453449"/>
    <n v="60.985360564404878"/>
    <n v="3.2444682640052763E-2"/>
    <n v="3.3593361588761368E-2"/>
    <n v="5.2773486360392106E-2"/>
    <n v="5.4654108223000306E-2"/>
    <m/>
    <m/>
    <m/>
    <n v="0"/>
    <m/>
    <n v="0"/>
    <m/>
    <n v="0"/>
    <m/>
    <n v="45.322775857936378"/>
    <n v="67.257900272439883"/>
    <n v="33.458832646368428"/>
    <n v="0.4215881218745654"/>
    <n v="37.044976614728562"/>
    <n v="23.920623971585762"/>
    <n v="56.379521133900546"/>
    <n v="50.980237369614734"/>
    <s v="Resto"/>
    <n v="2024"/>
    <n v="1"/>
    <d v="2025-05-07T00:00:00"/>
    <x v="29"/>
    <x v="29"/>
  </r>
  <r>
    <n v="2025"/>
    <n v="3"/>
    <n v="707"/>
    <x v="28"/>
    <s v="GMM. Gpo y Col"/>
    <n v="9"/>
    <s v="19581e27de7ced00ff1ce50b2047e7a567c76b1cbaebabe5ef03f7c3017bb5b7"/>
    <s v="5ee0b1f3d4f170289262539d5c2c0d24e2fb46189fbbd99a0a6b6a68b9dfe06a"/>
    <x v="20"/>
    <n v="215.88867999999999"/>
    <n v="492.08485999999999"/>
    <n v="1313.6393499999999"/>
    <n v="1629.2232799999999"/>
    <n v="49.795330000000007"/>
    <n v="152.91177000000002"/>
    <n v="182.02601999999999"/>
    <n v="195.88653000000002"/>
    <n v="35327673.869999997"/>
    <n v="32941908.920000002"/>
    <n v="139.161"/>
    <n v="134.065"/>
    <n v="0"/>
    <n v="0"/>
    <n v="39.79533"/>
    <n v="-893.6114"/>
    <n v="239.05617999999998"/>
    <n v="149.79782"/>
    <n v="0"/>
    <n v="0"/>
    <n v="0"/>
    <n v="0"/>
    <n v="0"/>
    <n v="0"/>
    <s v="GMM. Gpo y Col"/>
    <s v="Accidentes y Enfermedades"/>
    <s v="Gastos Medicos"/>
    <x v="29"/>
    <x v="2"/>
    <n v="338850.30685000005"/>
    <n v="242648.48286000002"/>
    <n v="286204877.29896003"/>
    <n v="243390493.02682006"/>
    <n v="276418493.85822004"/>
    <n v="235015541.95325008"/>
    <n v="30232392.911280002"/>
    <n v="27251337.087690003"/>
    <n v="14814107.762880005"/>
    <n v="14242900.059900003"/>
    <n v="338850.30685000005"/>
    <n v="242648.48286000002"/>
    <n v="7.1409722886821118E-4"/>
    <n v="1.8057273975825758E-3"/>
    <n v="-276.19618000000003"/>
    <n v="-56.127754062581815"/>
    <n v="6.3712109930467942E-2"/>
    <n v="0.20279741880105481"/>
    <n v="6.3712109930467942E-2"/>
    <n v="0.20279741880105481"/>
    <n v="7.5431516764296749E-5"/>
    <n v="7.8102111398788365E-5"/>
    <n v="2.0217916233308892E-4"/>
    <n v="2.0938396495406538E-4"/>
    <m/>
    <m/>
    <m/>
    <n v="0"/>
    <m/>
    <n v="0"/>
    <m/>
    <n v="0"/>
    <m/>
    <n v="-67.43525367602507"/>
    <n v="23.065280680765664"/>
    <n v="31.074268369077647"/>
    <n v="3.3613451985797706E-4"/>
    <n v="-104.45331494204304"/>
    <n v="59.585887164446035"/>
    <n v="16.646852635225745"/>
    <n v="-596.54499644921395"/>
    <s v="Resto"/>
    <n v="2024"/>
    <n v="1"/>
    <d v="2025-05-07T00:00:00"/>
    <x v="29"/>
    <x v="20"/>
  </r>
  <r>
    <n v="2025"/>
    <n v="3"/>
    <n v="718"/>
    <x v="55"/>
    <s v="GMM. Gpo y Col"/>
    <n v="281"/>
    <s v="71a1c003a2b855d85582c8f6c7648c49d3fe836408a7e1b5d9b222448acb3c1b"/>
    <s v="5ee0b1f3d4f170289262539d5c2c0d24e2fb46189fbbd99a0a6b6a68b9dfe06a"/>
    <x v="31"/>
    <n v="-56.602220000000003"/>
    <n v="505.346"/>
    <n v="85166.349939999986"/>
    <n v="53295.034549999997"/>
    <n v="10547.718820000002"/>
    <n v="11859.767570000002"/>
    <n v="34324.090649999998"/>
    <n v="17158.749660000001"/>
    <n v="35327673.869999997"/>
    <n v="32941908.920000002"/>
    <n v="139.161"/>
    <n v="134.065"/>
    <n v="0"/>
    <n v="0"/>
    <n v="8680.133679999999"/>
    <n v="10159.478630000001"/>
    <n v="17542.091130000001"/>
    <n v="10127.600570000001"/>
    <n v="0"/>
    <n v="0"/>
    <n v="0"/>
    <n v="0"/>
    <n v="0"/>
    <n v="0"/>
    <s v="GMM. Gpo y Col"/>
    <s v="Accidentes y Enfermedades"/>
    <s v="Gastos Medicos"/>
    <x v="29"/>
    <x v="2"/>
    <n v="12089.056859999999"/>
    <n v="4861.5922599999994"/>
    <n v="286204877.29896003"/>
    <n v="243390493.02682006"/>
    <n v="276418493.85822004"/>
    <n v="235015541.95325008"/>
    <n v="30232392.911280002"/>
    <n v="27251337.087690003"/>
    <n v="14814107.762880005"/>
    <n v="14242900.059900003"/>
    <n v="12089.056859999999"/>
    <n v="4861.5922599999994"/>
    <n v="-1.8722375091546642E-4"/>
    <n v="1.8543897437908663E-3"/>
    <n v="-561.94821999999999"/>
    <n v="-111.20068626248154"/>
    <n v="-0.4682103877539377"/>
    <n v="10.394660287697596"/>
    <n v="-0.4682103877539377"/>
    <n v="10.394660287697596"/>
    <n v="-1.977681880692593E-5"/>
    <n v="-2.0477001813428694E-5"/>
    <n v="2.0762766602568742E-4"/>
    <n v="2.1502663006879981E-4"/>
    <m/>
    <m/>
    <m/>
    <n v="0"/>
    <m/>
    <n v="0"/>
    <m/>
    <n v="0"/>
    <m/>
    <n v="-11.063022460228533"/>
    <n v="-18634.814712214469"/>
    <n v="2346.8608774977943"/>
    <n v="7.1200500150468887E-2"/>
    <n v="-14.561229014564125"/>
    <n v="73.210732480536606"/>
    <n v="49.48175001300428"/>
    <n v="100.31476419098153"/>
    <s v="Resto"/>
    <n v="2024"/>
    <n v="1"/>
    <d v="2025-05-07T00:00:00"/>
    <x v="29"/>
    <x v="31"/>
  </r>
  <r>
    <n v="2025"/>
    <n v="3"/>
    <n v="715"/>
    <x v="43"/>
    <s v="GMM. Gpo y Col"/>
    <n v="251"/>
    <s v="c75d3f1f5bcd6914d0331ce5ec17c0db8f2070a2d4285f8e3ff11c6ca19168ff"/>
    <s v="5ee0b1f3d4f170289262539d5c2c0d24e2fb46189fbbd99a0a6b6a68b9dfe06a"/>
    <x v="7"/>
    <n v="5371.03172"/>
    <n v="6468.4246399999993"/>
    <n v="27232.751259999997"/>
    <n v="27260.565190000001"/>
    <n v="2276.3420999999998"/>
    <n v="1976.1208900000001"/>
    <n v="5832.6557499999999"/>
    <n v="6022.9028399999997"/>
    <n v="35327673.869999997"/>
    <n v="32941908.920000002"/>
    <n v="139.161"/>
    <n v="134.065"/>
    <n v="0"/>
    <n v="0"/>
    <n v="2270.3421000000003"/>
    <n v="1971.1208899999999"/>
    <n v="5808.8981800000001"/>
    <n v="6537.68833"/>
    <n v="0"/>
    <n v="0"/>
    <n v="0"/>
    <n v="0"/>
    <n v="0"/>
    <n v="0"/>
    <s v="GMM. Gpo y Col"/>
    <s v="Accidentes y Enfermedades"/>
    <s v="Gastos Medicos"/>
    <x v="29"/>
    <x v="2"/>
    <n v="17150.0059"/>
    <n v="48021.339369999994"/>
    <n v="286204877.29896003"/>
    <n v="243390493.02682006"/>
    <n v="276418493.85822004"/>
    <n v="235015541.95325008"/>
    <n v="30232392.911280002"/>
    <n v="27251337.087690003"/>
    <n v="14814107.762880005"/>
    <n v="14242900.059900003"/>
    <n v="17150.0059"/>
    <n v="48021.339369999994"/>
    <n v="1.7765817399111716E-2"/>
    <n v="2.3736173455217068E-2"/>
    <n v="-1097.3929199999993"/>
    <n v="-16.965381543039815"/>
    <n v="31.317958438719838"/>
    <n v="13.469896352039212"/>
    <n v="31.317958438719838"/>
    <n v="13.469896352039212"/>
    <n v="1.8766387808232911E-3"/>
    <n v="1.9430797285057554E-3"/>
    <n v="2.6576324159412507E-3"/>
    <n v="2.7523390947849376E-3"/>
    <m/>
    <m/>
    <m/>
    <n v="0"/>
    <m/>
    <n v="0"/>
    <m/>
    <n v="0"/>
    <m/>
    <n v="15.192451611601543"/>
    <n v="42.381840560047927"/>
    <n v="30.550265327045693"/>
    <n v="1.536604253483206E-2"/>
    <n v="15.180256650823697"/>
    <n v="-11.14752054875029"/>
    <n v="39.083868052925666"/>
    <n v="30.150120203114668"/>
    <s v="Resto"/>
    <n v="2024"/>
    <n v="1"/>
    <d v="2025-05-07T00:00:00"/>
    <x v="29"/>
    <x v="7"/>
  </r>
  <r>
    <n v="2025"/>
    <n v="3"/>
    <n v="38"/>
    <x v="42"/>
    <s v="GMM. Gpo y Col"/>
    <n v="26"/>
    <s v="5f9c4ab08cac7457e9111a30e4664920607ea2c115a1433d7be98e97e64244ca"/>
    <s v="5ee0b1f3d4f170289262539d5c2c0d24e2fb46189fbbd99a0a6b6a68b9dfe06a"/>
    <x v="11"/>
    <n v="1627341.7430799999"/>
    <n v="1633063.0251800001"/>
    <n v="4609676.5223399987"/>
    <n v="3834536.72798"/>
    <n v="868489.5928000001"/>
    <n v="821683.0168199999"/>
    <n v="3591786.90668"/>
    <n v="3070668.716539999"/>
    <n v="35327673.869999997"/>
    <n v="32941908.920000002"/>
    <n v="139.161"/>
    <n v="134.065"/>
    <n v="2894.83439"/>
    <n v="1263.34176"/>
    <n v="727126.63621999999"/>
    <n v="642755.37171000009"/>
    <n v="967938.34663000004"/>
    <n v="909753.94077999995"/>
    <n v="0"/>
    <n v="0"/>
    <n v="0"/>
    <n v="0"/>
    <n v="0"/>
    <n v="0"/>
    <s v="GMM. Gpo y Col"/>
    <s v="Accidentes y Enfermedades"/>
    <s v="Gastos Medicos"/>
    <x v="29"/>
    <x v="2"/>
    <n v="11775468.25543"/>
    <n v="10667983.633719999"/>
    <n v="286204877.29896003"/>
    <n v="243390493.02682006"/>
    <n v="276418493.85822004"/>
    <n v="235015541.95325008"/>
    <n v="30232392.911280002"/>
    <n v="27251337.087690003"/>
    <n v="14814107.762880005"/>
    <n v="14242900.059900003"/>
    <n v="4829703.6088900007"/>
    <n v="4201793.9223199999"/>
    <n v="5.3827751837428082"/>
    <n v="5.9925977941012247"/>
    <n v="-5721.2821000001859"/>
    <n v="-0.35034055708716982"/>
    <n v="33.694443279802172"/>
    <n v="38.86585242805797"/>
    <n v="13.819762473815739"/>
    <n v="15.30807583935653"/>
    <n v="0.56859329527782054"/>
    <n v="0.58872390206810565"/>
    <n v="0.67096417977182332"/>
    <n v="0.69487448004815511"/>
    <m/>
    <m/>
    <m/>
    <n v="0"/>
    <m/>
    <n v="0"/>
    <m/>
    <n v="0"/>
    <m/>
    <n v="5.6964273353423467"/>
    <n v="53.368605364737164"/>
    <n v="50.315450423564144"/>
    <n v="5.8625845491430217"/>
    <n v="13.126496988354486"/>
    <n v="6.3956200948263264"/>
    <n v="75.121172619266858"/>
    <n v="70.651562240985513"/>
    <s v="Grandes"/>
    <n v="2024"/>
    <n v="1"/>
    <d v="2025-05-07T00:00:00"/>
    <x v="29"/>
    <x v="11"/>
  </r>
  <r>
    <n v="2025"/>
    <n v="3"/>
    <n v="27"/>
    <x v="32"/>
    <s v="GMM. Gpo y Col"/>
    <n v="21"/>
    <s v="6f4b6612125fb3a0daecd2799dfd6c9c299424fd920f9b308110a2c1fbd8f443"/>
    <s v="5ee0b1f3d4f170289262539d5c2c0d24e2fb46189fbbd99a0a6b6a68b9dfe06a"/>
    <x v="33"/>
    <n v="2320.6385299999997"/>
    <n v="1763.4993200000001"/>
    <n v="5080.5718300000008"/>
    <n v="1763.4993200000001"/>
    <n v="583.67814999999996"/>
    <n v="174.81429999999997"/>
    <n v="1877.9066799999998"/>
    <n v="611.27360999999996"/>
    <n v="35327673.869999997"/>
    <n v="32941908.920000002"/>
    <n v="139.161"/>
    <n v="134.065"/>
    <n v="0"/>
    <n v="0"/>
    <n v="220.32094000000001"/>
    <n v="163.29214999999999"/>
    <n v="417.09463"/>
    <n v="151.86247"/>
    <n v="0"/>
    <n v="0"/>
    <n v="0"/>
    <n v="0"/>
    <n v="0"/>
    <n v="0"/>
    <s v="GMM. Gpo y Col"/>
    <s v="Accidentes y Enfermedades"/>
    <s v="Gastos Medicos"/>
    <x v="29"/>
    <x v="2"/>
    <n v="3901951.9240700002"/>
    <n v="3037839.4733099998"/>
    <n v="286204877.29896003"/>
    <n v="243390493.02682006"/>
    <n v="276418493.85822004"/>
    <n v="235015541.95325008"/>
    <n v="30232392.911280002"/>
    <n v="27251337.087690003"/>
    <n v="14814107.762880005"/>
    <n v="14242900.059900003"/>
    <n v="36237.065090000004"/>
    <n v="21351.361209999999"/>
    <n v="7.6760001658160064E-3"/>
    <n v="6.4712396104652401E-3"/>
    <n v="557.13920999999959"/>
    <n v="31.592822502477613"/>
    <n v="6.4040465866547356"/>
    <n v="8.2594233812786513"/>
    <n v="5.94737858169051E-2"/>
    <n v="5.8051102946480207E-2"/>
    <n v="8.1083123107505214E-4"/>
    <n v="8.3953808502780438E-4"/>
    <n v="7.2455554778208769E-4"/>
    <n v="7.5037561573302258E-4"/>
    <m/>
    <m/>
    <m/>
    <n v="0"/>
    <m/>
    <n v="0"/>
    <m/>
    <n v="0"/>
    <m/>
    <n v="233.8846707620601"/>
    <n v="25.151618507342459"/>
    <n v="9.9129213160116194"/>
    <n v="3.9400155537043782E-3"/>
    <n v="34.924391650180375"/>
    <n v="174.65286848027694"/>
    <n v="52.822770698342495"/>
    <n v="107.52633616455731"/>
    <s v="Resto"/>
    <n v="2024"/>
    <n v="1"/>
    <d v="2025-05-07T00:00:00"/>
    <x v="29"/>
    <x v="33"/>
  </r>
  <r>
    <n v="2025"/>
    <n v="3"/>
    <n v="23"/>
    <x v="9"/>
    <s v="GMM. Gpo y Col"/>
    <n v="17"/>
    <s v="4523540f1504cd17100c4835e85b7eefd49911580f8efff0599a8f283be6b9e3"/>
    <s v="5ee0b1f3d4f170289262539d5c2c0d24e2fb46189fbbd99a0a6b6a68b9dfe06a"/>
    <x v="19"/>
    <n v="1899012.6195499999"/>
    <n v="1576882.0614100001"/>
    <n v="5335872.5026199985"/>
    <n v="4529037.0262400005"/>
    <n v="892579.07608000049"/>
    <n v="771099.0912299999"/>
    <n v="3717833.9698800012"/>
    <n v="3193470.90429"/>
    <n v="35327673.869999997"/>
    <n v="32941908.920000002"/>
    <n v="139.161"/>
    <n v="134.065"/>
    <n v="0"/>
    <n v="0"/>
    <n v="783534.99427999987"/>
    <n v="652634.93991000007"/>
    <n v="1293357.8758699999"/>
    <n v="1097050.3277199999"/>
    <n v="0"/>
    <n v="0"/>
    <n v="0"/>
    <n v="0"/>
    <n v="0"/>
    <n v="0"/>
    <s v="GMM. Gpo y Col"/>
    <s v="Accidentes y Enfermedades"/>
    <s v="Gastos Medicos"/>
    <x v="29"/>
    <x v="2"/>
    <n v="7196469.1106400006"/>
    <n v="7252607.47162"/>
    <n v="286204877.29896003"/>
    <n v="243390493.02682006"/>
    <n v="276418493.85822004"/>
    <n v="235015541.95325008"/>
    <n v="30232392.911280002"/>
    <n v="27251337.087690003"/>
    <n v="14814107.762880005"/>
    <n v="14242900.059900003"/>
    <n v="2375636.2455700003"/>
    <n v="1998106.8298900002"/>
    <n v="6.281383763180254"/>
    <n v="5.7864392353882357"/>
    <n v="322130.55813999986"/>
    <n v="20.428322829163292"/>
    <n v="79.937011530751363"/>
    <n v="78.918806433228127"/>
    <n v="26.38811603793733"/>
    <n v="21.742277761211518"/>
    <n v="0.66351511458218615"/>
    <n v="0.68700635512616515"/>
    <n v="0.64788153464820741"/>
    <n v="0.67096926794895873"/>
    <m/>
    <m/>
    <m/>
    <n v="0"/>
    <m/>
    <n v="0"/>
    <m/>
    <n v="0"/>
    <m/>
    <n v="15.754134096595118"/>
    <n v="47.002271964443857"/>
    <n v="48.900238648190751"/>
    <n v="6.0251963220934108"/>
    <n v="20.057163103779164"/>
    <n v="17.894124197381721"/>
    <n v="60.581453045464414"/>
    <n v="59.489972649328813"/>
    <s v="Grandes"/>
    <n v="2024"/>
    <n v="1"/>
    <d v="2025-05-07T00:00:00"/>
    <x v="29"/>
    <x v="19"/>
  </r>
  <r>
    <n v="2025"/>
    <n v="3"/>
    <n v="701"/>
    <x v="50"/>
    <s v="GMM. Gpo y Col"/>
    <n v="243"/>
    <s v="72440a20f54075ac43f51a2cf0dbb2a14366b38a5c01b110ae174abc1cb44238"/>
    <s v="5ee0b1f3d4f170289262539d5c2c0d24e2fb46189fbbd99a0a6b6a68b9dfe06a"/>
    <x v="8"/>
    <n v="268151.15974000003"/>
    <n v="164174.18044"/>
    <n v="690536.82924000011"/>
    <n v="535749.68998000002"/>
    <n v="111984.72563"/>
    <n v="64361.759360000004"/>
    <n v="426593.95753000001"/>
    <n v="210951.21625"/>
    <n v="35327673.869999997"/>
    <n v="32941908.920000002"/>
    <n v="139.161"/>
    <n v="134.065"/>
    <n v="0"/>
    <n v="0"/>
    <n v="106510.28762"/>
    <n v="61894.372229999994"/>
    <n v="192724.56469"/>
    <n v="132903.1851"/>
    <n v="0"/>
    <n v="0"/>
    <n v="0"/>
    <n v="0"/>
    <n v="0"/>
    <n v="0"/>
    <s v="GMM. Gpo y Col"/>
    <s v="Accidentes y Enfermedades"/>
    <s v="Gastos Medicos"/>
    <x v="29"/>
    <x v="2"/>
    <n v="964070.11442999996"/>
    <n v="796571.0700399999"/>
    <n v="286204877.29896003"/>
    <n v="243390493.02682006"/>
    <n v="276418493.85822004"/>
    <n v="235015541.95325008"/>
    <n v="30232392.911280002"/>
    <n v="27251337.087690003"/>
    <n v="14814107.762880005"/>
    <n v="14242900.059900003"/>
    <n v="964070.11442999996"/>
    <n v="796571.0700399999"/>
    <n v="0.88696637585690474"/>
    <n v="0.60244449625248253"/>
    <n v="103976.97930000004"/>
    <n v="63.333332331145733"/>
    <n v="27.814487320618024"/>
    <n v="20.610110838164882"/>
    <n v="27.814487320618024"/>
    <n v="20.610110838164882"/>
    <n v="9.3692030083714586E-2"/>
    <n v="9.7009124099178223E-2"/>
    <n v="6.7452996375626323E-2"/>
    <n v="6.9856733335814006E-2"/>
    <m/>
    <m/>
    <m/>
    <n v="0"/>
    <m/>
    <n v="0"/>
    <m/>
    <n v="0"/>
    <m/>
    <n v="73.992642127177533"/>
    <n v="41.761790528364912"/>
    <n v="39.203338300520407"/>
    <n v="0.75593297566392958"/>
    <n v="72.083961404773447"/>
    <n v="45.011246002109552"/>
    <n v="55.265548422082681"/>
    <n v="46.571022495381861"/>
    <s v="Medianas"/>
    <n v="2024"/>
    <n v="1"/>
    <d v="2025-05-07T00:00:00"/>
    <x v="29"/>
    <x v="8"/>
  </r>
  <r>
    <n v="2025"/>
    <n v="3"/>
    <n v="120"/>
    <x v="71"/>
    <s v="GMM. Gpo y Col"/>
    <n v="234"/>
    <s v="114bd151f8fb0c58642d2170da4ae7d7c57977260ac2cc8905306cab6b2acabc"/>
    <s v="5ee0b1f3d4f170289262539d5c2c0d24e2fb46189fbbd99a0a6b6a68b9dfe06a"/>
    <x v="26"/>
    <n v="3260.3148999999999"/>
    <n v="121.24"/>
    <n v="3301.3036199999997"/>
    <n v="170.67992999999998"/>
    <n v="108.31647"/>
    <n v="53.76276"/>
    <n v="135.51670999999999"/>
    <n v="51.465589999999999"/>
    <n v="35327673.869999997"/>
    <n v="32941908.920000002"/>
    <n v="139.161"/>
    <n v="134.065"/>
    <n v="0"/>
    <n v="0"/>
    <n v="108.31647"/>
    <n v="53.76276"/>
    <n v="1236.6437100000001"/>
    <n v="49.298639999999999"/>
    <n v="0"/>
    <n v="0"/>
    <n v="0"/>
    <n v="0"/>
    <n v="0"/>
    <n v="0"/>
    <s v="GMM. Gpo y Col"/>
    <s v="Accidentes y Enfermedades"/>
    <s v="Gastos Medicos"/>
    <x v="29"/>
    <x v="2"/>
    <n v="1246423.7302300001"/>
    <n v="1287243.6983399999"/>
    <n v="286204877.29896003"/>
    <n v="243390493.02682006"/>
    <n v="276418493.85822004"/>
    <n v="235015541.95325008"/>
    <n v="30232392.911280002"/>
    <n v="27251337.087690003"/>
    <n v="14814107.762880005"/>
    <n v="14242900.059900003"/>
    <n v="26670.18806"/>
    <n v="30905.720710000001"/>
    <n v="1.0784177453527154E-2"/>
    <n v="4.4489560130525353E-4"/>
    <n v="3139.0749000000001"/>
    <n v="2589.1412900032992"/>
    <n v="12.224566593476057"/>
    <n v="0.39228983248001403"/>
    <n v="0.26157355808673355"/>
    <n v="9.4185739775885739E-3"/>
    <n v="1.1391542068636322E-3"/>
    <n v="1.1794850823810194E-3"/>
    <n v="4.981295632884072E-5"/>
    <n v="5.1588077534088092E-5"/>
    <m/>
    <m/>
    <m/>
    <n v="0"/>
    <m/>
    <n v="0"/>
    <m/>
    <n v="0"/>
    <m/>
    <n v="101.47118563109481"/>
    <n v="3.3222701892998128"/>
    <n v="44.344077862091716"/>
    <n v="7.3117106837450351E-4"/>
    <n v="101.47118563109481"/>
    <n v="2408.4742905686649"/>
    <n v="8.7589067994370016"/>
    <n v="109.05525994226211"/>
    <s v="Resto"/>
    <n v="2024"/>
    <n v="1"/>
    <d v="2025-05-07T00:00:00"/>
    <x v="29"/>
    <x v="26"/>
  </r>
  <r>
    <n v="2025"/>
    <n v="3"/>
    <n v="119"/>
    <x v="45"/>
    <s v="GMM. Gpo y Col"/>
    <n v="217"/>
    <s v="16badfc6202cb3f8889e0f2779b19218af4cbb736e56acadce8148aba9a7a9f8"/>
    <s v="5ee0b1f3d4f170289262539d5c2c0d24e2fb46189fbbd99a0a6b6a68b9dfe06a"/>
    <x v="6"/>
    <n v="0.18037"/>
    <n v="1847.1066699999999"/>
    <n v="43.960369999999976"/>
    <n v="1847.1066699999999"/>
    <n v="-174.19609"/>
    <n v="190.05534"/>
    <n v="99.623129999999989"/>
    <n v="190.05534"/>
    <n v="35327673.869999997"/>
    <n v="32941908.920000002"/>
    <n v="139.161"/>
    <n v="134.065"/>
    <n v="0"/>
    <n v="0"/>
    <n v="-174.19609"/>
    <n v="190.05534"/>
    <n v="140.0641"/>
    <n v="537.63952000000006"/>
    <n v="0"/>
    <n v="0"/>
    <n v="0"/>
    <n v="0"/>
    <n v="0"/>
    <n v="0"/>
    <s v="GMM. Gpo y Col"/>
    <s v="Accidentes y Enfermedades"/>
    <s v="Gastos Medicos"/>
    <x v="29"/>
    <x v="2"/>
    <n v="490022.74757999997"/>
    <n v="531338.51546000002"/>
    <n v="286204877.29896003"/>
    <n v="243390493.02682006"/>
    <n v="276418493.85822004"/>
    <n v="235015541.95325008"/>
    <n v="30232392.911280002"/>
    <n v="27251337.087690003"/>
    <n v="14814107.762880005"/>
    <n v="14242900.059900003"/>
    <n v="158595.98347000001"/>
    <n v="152483.86077999999"/>
    <n v="5.9661172216606843E-7"/>
    <n v="6.778040519833343E-3"/>
    <n v="-1846.9262999999999"/>
    <n v="-99.990234998176902"/>
    <n v="1.1372923579374176E-4"/>
    <n v="1.2113456863903522"/>
    <n v="3.6808495297568453E-5"/>
    <n v="0.34763274565196717"/>
    <n v="6.3021288002577103E-8"/>
    <n v="6.5252508065728404E-8"/>
    <n v="7.5890666353860443E-4"/>
    <n v="7.8595085867445792E-4"/>
    <m/>
    <m/>
    <m/>
    <n v="0"/>
    <m/>
    <n v="0"/>
    <m/>
    <n v="0"/>
    <m/>
    <n v="-191.65545677380072"/>
    <n v="-96577.085989909625"/>
    <n v="10.28935378160916"/>
    <n v="-1.1758797275424613E-3"/>
    <n v="-191.65545677380072"/>
    <n v="-73.948325078483805"/>
    <n v="-124.36883541178648"/>
    <n v="35.349957160887271"/>
    <s v="Resto"/>
    <n v="2024"/>
    <n v="1"/>
    <d v="2025-05-07T00:00:00"/>
    <x v="29"/>
    <x v="6"/>
  </r>
  <r>
    <n v="2025"/>
    <n v="3"/>
    <n v="37"/>
    <x v="76"/>
    <s v="GMM. Gpo y Col"/>
    <n v="25"/>
    <s v="b7a56873cd771f2c446d369b649430b65a756ba278ff97ec81bb6f55b2e73569"/>
    <s v="5ee0b1f3d4f170289262539d5c2c0d24e2fb46189fbbd99a0a6b6a68b9dfe06a"/>
    <x v="4"/>
    <n v="614037.65234999999"/>
    <n v="483139.45432000002"/>
    <n v="2175187.5298299999"/>
    <n v="1584256.26642"/>
    <n v="341314.42751999997"/>
    <n v="261312.60218999995"/>
    <n v="1402782.9141299997"/>
    <n v="946895.03779000021"/>
    <n v="35327673.869999997"/>
    <n v="32941908.920000002"/>
    <n v="139.161"/>
    <n v="134.065"/>
    <n v="0"/>
    <n v="0"/>
    <n v="318724.03292000003"/>
    <n v="255800.64511000001"/>
    <n v="544137.93255999999"/>
    <n v="380766.96547000005"/>
    <n v="0"/>
    <n v="0"/>
    <n v="0"/>
    <n v="0"/>
    <n v="0"/>
    <n v="0"/>
    <s v="GMM. Gpo y Col"/>
    <s v="Accidentes y Enfermedades"/>
    <s v="Gastos Medicos"/>
    <x v="29"/>
    <x v="2"/>
    <n v="3594603.0314199999"/>
    <n v="3691577.5016000001"/>
    <n v="286204877.29896003"/>
    <n v="243390493.02682006"/>
    <n v="276418493.85822004"/>
    <n v="235015541.95325008"/>
    <n v="30232392.911280002"/>
    <n v="27251337.087690003"/>
    <n v="14814107.762880005"/>
    <n v="14242900.059900003"/>
    <n v="642457.24672000005"/>
    <n v="518158.07188"/>
    <n v="2.0310587195395193"/>
    <n v="1.7729018314416731"/>
    <n v="130898.19802999997"/>
    <n v="27.093253688882445"/>
    <n v="95.576422475566531"/>
    <n v="93.241711465973282"/>
    <n v="17.082210385479829"/>
    <n v="13.08761509437627"/>
    <n v="0.21454478978308844"/>
    <n v="0.2221405824839458"/>
    <n v="0.19850383156369264"/>
    <n v="0.20557766107915848"/>
    <m/>
    <m/>
    <m/>
    <n v="0"/>
    <m/>
    <n v="0"/>
    <m/>
    <n v="0"/>
    <m/>
    <n v="30.61537203316005"/>
    <n v="55.585260319745281"/>
    <n v="54.08637192708413"/>
    <n v="2.3039823456343291"/>
    <n v="24.598604035162431"/>
    <n v="42.905761766476466"/>
    <n v="58.574125023870771"/>
    <n v="67.180367076816196"/>
    <s v="Medianas"/>
    <n v="2024"/>
    <n v="1"/>
    <d v="2025-05-07T00:00:00"/>
    <x v="29"/>
    <x v="4"/>
  </r>
  <r>
    <n v="2025"/>
    <n v="3"/>
    <n v="3"/>
    <x v="7"/>
    <s v="GMM. Gpo y Col"/>
    <n v="3"/>
    <s v="4e07408562bedb8b60ce05c1decfe3ad16b72230967de01f640b7e4729b49fce"/>
    <s v="5ee0b1f3d4f170289262539d5c2c0d24e2fb46189fbbd99a0a6b6a68b9dfe06a"/>
    <x v="10"/>
    <n v="223353.84602"/>
    <n v="425946.00511999999"/>
    <n v="1527431.85317"/>
    <n v="1529827.1540600001"/>
    <n v="328796.02897999994"/>
    <n v="287831.91305000009"/>
    <n v="1250370.70291"/>
    <n v="1267973.6418699999"/>
    <n v="35327673.869999997"/>
    <n v="32941908.920000002"/>
    <n v="139.161"/>
    <n v="134.065"/>
    <n v="826.72196999999994"/>
    <n v="1674.1999599999999"/>
    <n v="320136.15393000003"/>
    <n v="278191.32455000002"/>
    <n v="368353.33195999998"/>
    <n v="330422.03942000004"/>
    <n v="0"/>
    <n v="0"/>
    <n v="0"/>
    <n v="0"/>
    <n v="0"/>
    <n v="0"/>
    <s v="GMM. Gpo y Col"/>
    <s v="Accidentes y Enfermedades"/>
    <s v="Gastos Medicos"/>
    <x v="29"/>
    <x v="2"/>
    <n v="7215896.8496199995"/>
    <n v="5461228.9250799995"/>
    <n v="286204877.29896003"/>
    <n v="243390493.02682006"/>
    <n v="276418493.85822004"/>
    <n v="235015541.95325008"/>
    <n v="30232392.911280002"/>
    <n v="27251337.087690003"/>
    <n v="14814107.762880005"/>
    <n v="14242900.059900003"/>
    <n v="642155.36180999991"/>
    <n v="806558.73800999997"/>
    <n v="0.73878983603929171"/>
    <n v="1.563027912169523"/>
    <n v="-202592.15909999999"/>
    <n v="-47.562873384133411"/>
    <n v="34.781901593167049"/>
    <n v="52.810289573072481"/>
    <n v="3.0953026446291587"/>
    <n v="7.7994534007519283"/>
    <n v="7.8039846185672113E-2"/>
    <n v="8.0802786710270608E-2"/>
    <n v="0.17500519425508682"/>
    <n v="0.18124163260859161"/>
    <m/>
    <m/>
    <m/>
    <n v="0"/>
    <m/>
    <n v="0"/>
    <m/>
    <n v="0"/>
    <m/>
    <n v="14.231957636637693"/>
    <n v="147.20858173651428"/>
    <n v="67.574741772471938"/>
    <n v="2.2194791224880279"/>
    <n v="15.077691386620206"/>
    <n v="11.479649664587122"/>
    <n v="86.910074147168046"/>
    <n v="84.192726683219377"/>
    <s v="Medianas"/>
    <n v="2024"/>
    <n v="1"/>
    <d v="2025-05-07T00:00:00"/>
    <x v="29"/>
    <x v="10"/>
  </r>
  <r>
    <n v="2025"/>
    <n v="3"/>
    <n v="5.0999999999999996"/>
    <x v="68"/>
    <s v="GMM. Gpo y Col"/>
    <n v="5.0999999999999996"/>
    <m/>
    <m/>
    <x v="75"/>
    <n v="24967629.62128"/>
    <n v="22496643.70865"/>
    <n v="64318240.50593999"/>
    <n v="57046138.938150004"/>
    <n v="11440717.302840002"/>
    <n v="11279375.157440001"/>
    <n v="48735460.086969994"/>
    <n v="43963584.526050001"/>
    <n v="0"/>
    <n v="0"/>
    <n v="0"/>
    <n v="0"/>
    <n v="103081.45671000001"/>
    <n v="21461.547599999998"/>
    <n v="10414100.825230001"/>
    <n v="10300702.99918"/>
    <n v="15280125.273880001"/>
    <n v="14331193.89734"/>
    <n v="0"/>
    <n v="0"/>
    <n v="0"/>
    <n v="0"/>
    <n v="0"/>
    <n v="0"/>
    <s v="GMM. Gpo y Col"/>
    <s v="Accidentes y Enfermedades"/>
    <s v="Gastos Medicos"/>
    <x v="29"/>
    <x v="2"/>
    <n v="99750524.544479996"/>
    <n v="89916911.832869992"/>
    <n v="286204877.29896003"/>
    <n v="243390493.02682006"/>
    <n v="276418493.85822004"/>
    <n v="235015541.95325008"/>
    <n v="30232392.911280002"/>
    <n v="27251337.087690003"/>
    <n v="14814107.762880005"/>
    <n v="14242900.059900003"/>
    <n v="42033298.452519998"/>
    <n v="37616212.094850004"/>
    <n v="82.58568779041083"/>
    <n v="82.552440037198039"/>
    <n v="2470985.9126299992"/>
    <n v="10.983798048416894"/>
    <n v="59.399643950100547"/>
    <n v="59.805712632426356"/>
    <n v="25.030073511189034"/>
    <n v="25.019368715047591"/>
    <n v="8.7236911742771071"/>
    <n v="9.0325467275305904"/>
    <n v="9.2430248317755836"/>
    <n v="9.5724067956003918"/>
    <m/>
    <m/>
    <m/>
    <n v="0"/>
    <m/>
    <n v="0"/>
    <m/>
    <n v="0"/>
    <m/>
    <n v="1.4304174047582663"/>
    <n v="45.822200490706727"/>
    <n v="50.138035271026062"/>
    <n v="77.228527603310866"/>
    <n v="1.1008746301978345"/>
    <n v="6.6214398000443708"/>
    <n v="68.154551344104291"/>
    <n v="71.876098202061897"/>
    <m/>
    <n v="2024"/>
    <n v="1"/>
    <d v="2025-05-07T00:00:00"/>
    <x v="29"/>
    <x v="75"/>
  </r>
  <r>
    <n v="2025"/>
    <n v="3"/>
    <n v="48"/>
    <x v="4"/>
    <s v="GMM. Gpo y Col"/>
    <n v="36"/>
    <s v="76a50887d8f1c2e9301755428990ad81479ee21c25b43215cf524541e0503269"/>
    <s v="5ee0b1f3d4f170289262539d5c2c0d24e2fb46189fbbd99a0a6b6a68b9dfe06a"/>
    <x v="25"/>
    <n v="3997914.19092"/>
    <n v="4032936.9538699999"/>
    <n v="10742937.400649998"/>
    <n v="10047560.204599999"/>
    <n v="1999402.2215400005"/>
    <n v="1954704.8670199998"/>
    <n v="8832979.8998199962"/>
    <n v="7852850.3476699991"/>
    <n v="35327673.869999997"/>
    <n v="32941908.920000002"/>
    <n v="139.161"/>
    <n v="134.065"/>
    <n v="78767.243260000003"/>
    <n v="12055.57171"/>
    <n v="1928876.68915"/>
    <n v="1882318.9603900001"/>
    <n v="2798475.2104600002"/>
    <n v="2772436.4977500001"/>
    <n v="0"/>
    <n v="0"/>
    <n v="0"/>
    <n v="0"/>
    <n v="0"/>
    <n v="0"/>
    <s v="GMM. Gpo y Col"/>
    <s v="Accidentes y Enfermedades"/>
    <s v="Gastos Medicos"/>
    <x v="29"/>
    <x v="2"/>
    <n v="18106734.740540002"/>
    <n v="16982442.389800001"/>
    <n v="286204877.29896003"/>
    <n v="243390493.02682006"/>
    <n v="276418493.85822004"/>
    <n v="235015541.95325008"/>
    <n v="30232392.911280002"/>
    <n v="27251337.087690003"/>
    <n v="14814107.762880005"/>
    <n v="14242900.059900003"/>
    <n v="8675699.8224100005"/>
    <n v="8571560.5242299996"/>
    <n v="13.223942288168461"/>
    <n v="14.799042486952912"/>
    <n v="-35022.762949999887"/>
    <n v="-0.86841831029349503"/>
    <n v="46.081748709113704"/>
    <n v="47.05020681438036"/>
    <n v="22.079708176035105"/>
    <n v="23.747685175674516"/>
    <n v="1.3968714400152979"/>
    <n v="1.4463265952713718"/>
    <n v="1.6569821210829283"/>
    <n v="1.716029893321797"/>
    <m/>
    <m/>
    <m/>
    <n v="0"/>
    <m/>
    <n v="0"/>
    <m/>
    <n v="0"/>
    <m/>
    <n v="2.2866548947690024"/>
    <n v="50.011133957827589"/>
    <n v="48.468520321009926"/>
    <n v="13.49660913463814"/>
    <n v="2.4734239913491329"/>
    <n v="0.93919960767838706"/>
    <n v="68.925988050218976"/>
    <n v="67.894033350001564"/>
    <s v="Grandes"/>
    <n v="2024"/>
    <n v="1"/>
    <d v="2025-05-07T00:00:00"/>
    <x v="29"/>
    <x v="25"/>
  </r>
  <r>
    <n v="2025"/>
    <n v="3"/>
    <n v="1"/>
    <x v="16"/>
    <s v="GMM. Gpo y Col"/>
    <n v="30"/>
    <s v="624b60c58c9d8bfb6ff1886c2fd605d2adeb6ea4da576068201b6c6958ce93f4"/>
    <s v="5ee0b1f3d4f170289262539d5c2c0d24e2fb46189fbbd99a0a6b6a68b9dfe06a"/>
    <x v="3"/>
    <n v="1489894.14411"/>
    <n v="1241073.5250599999"/>
    <n v="3787107.4995400002"/>
    <n v="3378562.3098599999"/>
    <n v="850406.45813000028"/>
    <n v="797431.9389500001"/>
    <n v="3724368.7368899989"/>
    <n v="3228557.8963000011"/>
    <n v="35327673.869999997"/>
    <n v="32941908.920000002"/>
    <n v="139.161"/>
    <n v="134.065"/>
    <n v="0"/>
    <n v="0"/>
    <n v="802990.71357000002"/>
    <n v="757593.62664999987"/>
    <n v="851584.78723999998"/>
    <n v="809124.19510000001"/>
    <n v="0"/>
    <n v="0"/>
    <n v="0"/>
    <n v="0"/>
    <n v="0"/>
    <n v="0"/>
    <s v="GMM. Gpo y Col"/>
    <s v="Accidentes y Enfermedades"/>
    <s v="Gastos Medicos"/>
    <x v="29"/>
    <x v="2"/>
    <n v="22498819.590630002"/>
    <n v="18341736.750830002"/>
    <n v="286204877.29896003"/>
    <n v="243390493.02682006"/>
    <n v="276418493.85822004"/>
    <n v="235015541.95325008"/>
    <n v="30232392.911280002"/>
    <n v="27251337.087690003"/>
    <n v="14814107.762880005"/>
    <n v="14242900.059900003"/>
    <n v="1724817.1569999999"/>
    <n v="1445933.7892100001"/>
    <n v="4.9281383332184268"/>
    <n v="4.5541747954107494"/>
    <n v="248820.6190500001"/>
    <n v="20.048821768071392"/>
    <n v="86.379830932421555"/>
    <n v="85.831974764077714"/>
    <n v="6.6220991643956753"/>
    <n v="6.7663904564753867"/>
    <n v="0.52056909657542505"/>
    <n v="0.53899944367477559"/>
    <n v="0.50991043636336342"/>
    <n v="0.5280814684617231"/>
    <m/>
    <m/>
    <m/>
    <n v="0"/>
    <m/>
    <n v="0"/>
    <m/>
    <n v="0"/>
    <m/>
    <n v="6.6431398834805977"/>
    <n v="57.07831401928204"/>
    <n v="64.25340020942339"/>
    <n v="5.740517564350923"/>
    <n v="5.9922741326034368"/>
    <n v="5.2477224630209207"/>
    <n v="94.293689319240414"/>
    <n v="93.631315345398676"/>
    <s v="Medianas"/>
    <n v="2024"/>
    <n v="1"/>
    <d v="2025-05-07T00:00:00"/>
    <x v="29"/>
    <x v="3"/>
  </r>
  <r>
    <n v="2025"/>
    <n v="3"/>
    <n v="43"/>
    <x v="26"/>
    <s v="GMM. Gpo y Col"/>
    <n v="31"/>
    <s v="eb1e33e8a81b697b75855af6bfcdbcbf7cbbde9f94962ceaec1ed8af21f5a50f"/>
    <s v="5ee0b1f3d4f170289262539d5c2c0d24e2fb46189fbbd99a0a6b6a68b9dfe06a"/>
    <x v="1"/>
    <n v="6631002.1513900002"/>
    <n v="6971601.6947100004"/>
    <n v="16924713.90357"/>
    <n v="16604353.091620002"/>
    <n v="3390051.7175200004"/>
    <n v="2962140.0084300004"/>
    <n v="14019937.374270001"/>
    <n v="12388139.894749999"/>
    <n v="35327673.869999997"/>
    <n v="32941908.920000002"/>
    <n v="139.161"/>
    <n v="134.065"/>
    <n v="12201.821240000001"/>
    <n v="9000.3985599999996"/>
    <n v="3237253.4360600002"/>
    <n v="2868110.5921499999"/>
    <n v="4312271.8472699998"/>
    <n v="4501760.7726699999"/>
    <n v="0"/>
    <n v="0"/>
    <n v="0"/>
    <n v="0"/>
    <n v="0"/>
    <n v="0"/>
    <s v="GMM. Gpo y Col"/>
    <s v="Accidentes y Enfermedades"/>
    <s v="Gastos Medicos"/>
    <x v="29"/>
    <x v="2"/>
    <n v="33699803.03413"/>
    <n v="29454782.112069998"/>
    <n v="286204877.29896003"/>
    <n v="243390493.02682006"/>
    <n v="276418493.85822004"/>
    <n v="235015541.95325008"/>
    <n v="30232392.911280002"/>
    <n v="27251337.087690003"/>
    <n v="14814107.762880005"/>
    <n v="14242900.059900003"/>
    <n v="13564625.407979999"/>
    <n v="12989393.407099999"/>
    <n v="21.933434679978337"/>
    <n v="25.582604157280848"/>
    <n v="-340599.54332000017"/>
    <n v="-4.8855278633953558"/>
    <n v="48.884520965016961"/>
    <n v="53.671495474910515"/>
    <n v="19.676679251431679"/>
    <n v="23.668827928125033"/>
    <n v="2.3168725194237267"/>
    <n v="2.3988996028576723"/>
    <n v="2.8643689439183535"/>
    <n v="2.9664428304477028"/>
    <m/>
    <m/>
    <m/>
    <n v="0"/>
    <m/>
    <n v="0"/>
    <m/>
    <n v="0"/>
    <m/>
    <n v="14.446032526220897"/>
    <n v="51.124274131163915"/>
    <n v="42.488658103885221"/>
    <n v="22.883941252368356"/>
    <n v="12.87059309778158"/>
    <n v="-4.2092180142130005"/>
    <n v="75.070717958317744"/>
    <n v="63.710861971213092"/>
    <s v="Grandes"/>
    <n v="2024"/>
    <n v="1"/>
    <d v="2025-05-07T00:00:00"/>
    <x v="29"/>
    <x v="1"/>
  </r>
  <r>
    <n v="2025"/>
    <n v="3"/>
    <n v="714"/>
    <x v="78"/>
    <s v="GMM. Gpo y Col"/>
    <n v="250"/>
    <s v="1e472b39b105d349bcd069c4a711b44a2fffb8e274714bb07ecfff69a9a7f67b"/>
    <s v="5ee0b1f3d4f170289262539d5c2c0d24e2fb46189fbbd99a0a6b6a68b9dfe06a"/>
    <x v="14"/>
    <n v="117654.51576000001"/>
    <n v="129569.45876000001"/>
    <n v="408900.95195999998"/>
    <n v="381110.63581000001"/>
    <n v="34374.940689999996"/>
    <n v="29931.298389999996"/>
    <n v="150482.11816000001"/>
    <n v="152165.44092999998"/>
    <n v="35327673.869999997"/>
    <n v="32941908.920000002"/>
    <n v="139.161"/>
    <n v="134.065"/>
    <n v="363.82928999999996"/>
    <n v="39.328019999999995"/>
    <n v="34374.940689999996"/>
    <n v="29931.29839"/>
    <n v="98561.963439999992"/>
    <n v="121188.12392"/>
    <n v="0"/>
    <n v="0"/>
    <n v="0"/>
    <n v="0"/>
    <n v="0"/>
    <n v="0"/>
    <s v="GMM. Gpo y Col"/>
    <s v="Accidentes y Enfermedades"/>
    <s v="Gastos Medicos"/>
    <x v="29"/>
    <x v="2"/>
    <n v="179414.37324000002"/>
    <n v="176513.31369000001"/>
    <n v="286204877.29896003"/>
    <n v="243390493.02682006"/>
    <n v="276418493.85822004"/>
    <n v="235015541.95325008"/>
    <n v="30232392.911280002"/>
    <n v="27251337.087690003"/>
    <n v="14814107.762880005"/>
    <n v="14242900.059900003"/>
    <n v="179414.37324000002"/>
    <n v="176513.31369000001"/>
    <n v="0.38916706363690434"/>
    <n v="0.47546092268085161"/>
    <n v="-11914.942999999999"/>
    <n v="-9.1957959182880522"/>
    <n v="65.576973369137633"/>
    <n v="73.404921165071585"/>
    <n v="65.576973369137633"/>
    <n v="73.404921165071585"/>
    <n v="4.1108494331178726E-2"/>
    <n v="4.2563908846253648E-2"/>
    <n v="5.3235217673733175E-2"/>
    <n v="5.5132293670081753E-2"/>
    <m/>
    <m/>
    <m/>
    <n v="0"/>
    <m/>
    <n v="0"/>
    <m/>
    <n v="0"/>
    <m/>
    <n v="14.846139456097273"/>
    <n v="29.216847706993608"/>
    <n v="23.100581476875188"/>
    <n v="0.23204192409166852"/>
    <n v="14.846139456097273"/>
    <n v="-18.670278694087404"/>
    <n v="34.876477182727683"/>
    <n v="24.698210865743388"/>
    <s v="Medianas"/>
    <n v="2024"/>
    <n v="1"/>
    <d v="2025-05-07T00:00:00"/>
    <x v="29"/>
    <x v="14"/>
  </r>
  <r>
    <n v="2025"/>
    <n v="3"/>
    <n v="704"/>
    <x v="12"/>
    <s v="GMM. Gpo y Col"/>
    <n v="51"/>
    <s v="031b4af5197ec30a926f48cf40e11a7dbc470048a21e4003b7a3c07c5dab1baa"/>
    <s v="5ee0b1f3d4f170289262539d5c2c0d24e2fb46189fbbd99a0a6b6a68b9dfe06a"/>
    <x v="17"/>
    <n v="16356.830449999999"/>
    <n v="26275.099979999999"/>
    <n v="1505588.5852999999"/>
    <n v="1152208.18407"/>
    <n v="308266.24254999997"/>
    <n v="294407.98382000002"/>
    <n v="1319194.5158799998"/>
    <n v="996525.34818000009"/>
    <n v="35327673.869999997"/>
    <n v="32941908.920000002"/>
    <n v="139.161"/>
    <n v="134.065"/>
    <n v="0"/>
    <n v="0"/>
    <n v="281999.72999000002"/>
    <n v="273434.46025"/>
    <n v="428685.91664999997"/>
    <n v="331508.08987999998"/>
    <n v="0"/>
    <n v="0"/>
    <n v="0"/>
    <n v="0"/>
    <n v="0"/>
    <n v="0"/>
    <s v="GMM. Gpo y Col"/>
    <s v="Accidentes y Enfermedades"/>
    <s v="Gastos Medicos"/>
    <x v="29"/>
    <x v="2"/>
    <n v="112639.99425"/>
    <n v="142204.66168000002"/>
    <n v="286204877.29896003"/>
    <n v="243390493.02682006"/>
    <n v="276418493.85822004"/>
    <n v="235015541.95325008"/>
    <n v="30232392.911280002"/>
    <n v="27251337.087690003"/>
    <n v="14814107.762880005"/>
    <n v="14242900.059900003"/>
    <n v="112639.99425"/>
    <n v="142204.66168000002"/>
    <n v="5.4103657947291044E-2"/>
    <n v="9.6417654280416973E-2"/>
    <n v="-9918.2695299999996"/>
    <n v="-37.747789875393657"/>
    <n v="14.521334592486451"/>
    <n v="18.476961071168166"/>
    <n v="14.521334592486451"/>
    <n v="18.476961071168166"/>
    <n v="5.7150774663124286E-3"/>
    <n v="5.9174153732238005E-3"/>
    <n v="1.0795450411082676E-2"/>
    <n v="1.1180154198153717E-2"/>
    <m/>
    <m/>
    <m/>
    <n v="0"/>
    <m/>
    <n v="0"/>
    <m/>
    <n v="0"/>
    <m/>
    <n v="4.7071613174977101"/>
    <n v="1884.6331108726506"/>
    <n v="1120.4828299191881"/>
    <n v="2.0808964500881291"/>
    <n v="3.1324763280271339"/>
    <n v="29.313862839720329"/>
    <n v="65.782363972604756"/>
    <n v="82.481987196444706"/>
    <s v="Resto"/>
    <n v="2024"/>
    <n v="1"/>
    <d v="2025-05-07T00:00:00"/>
    <x v="29"/>
    <x v="17"/>
  </r>
  <r>
    <n v="2025"/>
    <n v="3"/>
    <n v="61"/>
    <x v="46"/>
    <s v="GMM.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9854.7964499999998"/>
    <n v="18129.900280000002"/>
    <n v="1818.8637200000001"/>
    <n v="878.9364599999999"/>
    <n v="0"/>
    <n v="0"/>
    <n v="0"/>
    <n v="0"/>
    <n v="0"/>
    <n v="0"/>
    <s v="GMM. Gpo y Col"/>
    <s v="Accidentes y Enfermedades"/>
    <s v="Gastos Medicos"/>
    <x v="29"/>
    <x v="2"/>
    <n v="0"/>
    <n v="0"/>
    <n v="286204877.29896003"/>
    <n v="243390493.02682006"/>
    <n v="276418493.85822004"/>
    <n v="235015541.95325008"/>
    <n v="30232392.911280002"/>
    <n v="27251337.087690003"/>
    <n v="14814107.762880005"/>
    <n v="14242900.0599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5.643405105369951"/>
    <n v="106.93915917425936"/>
    <n v="541.81060085139302"/>
    <n v="2062.708865211941"/>
    <m/>
    <n v="2024"/>
    <n v="1"/>
    <d v="2025-05-07T00:00:00"/>
    <x v="29"/>
    <x v="69"/>
  </r>
  <r>
    <n v="2025"/>
    <n v="3"/>
    <n v="22"/>
    <x v="35"/>
    <s v="GMM. Gpo y Col"/>
    <n v="16"/>
    <s v="b17ef6d19c7a5b1ee83b907c595526dcb1eb06db8227d650d5dda0a9f4ce8cd9"/>
    <s v="5ee0b1f3d4f170289262539d5c2c0d24e2fb46189fbbd99a0a6b6a68b9dfe06a"/>
    <x v="24"/>
    <n v="1166310.5181199999"/>
    <n v="979749.49684000004"/>
    <n v="3333986.9119699998"/>
    <n v="3438931.7058500005"/>
    <n v="617906.84614000004"/>
    <n v="572144.1031200001"/>
    <n v="2733304.5971500003"/>
    <n v="2659212.7615199997"/>
    <n v="35327673.869999997"/>
    <n v="32941908.920000002"/>
    <n v="139.161"/>
    <n v="134.065"/>
    <n v="0"/>
    <n v="60.800609999999999"/>
    <n v="617906.84614000004"/>
    <n v="572144.10311999999"/>
    <n v="943819.04787000001"/>
    <n v="947410.21460000006"/>
    <n v="0"/>
    <n v="0"/>
    <n v="0"/>
    <n v="0"/>
    <n v="0"/>
    <n v="0"/>
    <s v="GMM. Gpo y Col"/>
    <s v="Accidentes y Enfermedades"/>
    <s v="Gastos Medicos"/>
    <x v="29"/>
    <x v="2"/>
    <n v="9409393.7623899989"/>
    <n v="7962644.3306700001"/>
    <n v="286204877.29896003"/>
    <n v="243390493.02682006"/>
    <n v="276418493.85822004"/>
    <n v="235015541.95325008"/>
    <n v="30232392.911280002"/>
    <n v="27251337.087690003"/>
    <n v="14814107.762880005"/>
    <n v="14242900.059900003"/>
    <n v="1979754.9339700001"/>
    <n v="1694398.53749"/>
    <n v="3.8578174130729761"/>
    <n v="3.5952345886271151"/>
    <n v="186561.02127999987"/>
    <n v="19.041706260806237"/>
    <n v="58.911863186076211"/>
    <n v="57.822848353690951"/>
    <n v="12.395171756780167"/>
    <n v="12.304323239282008"/>
    <n v="0.40750895970990425"/>
    <n v="0.42193649992110199"/>
    <n v="0.40254222120830246"/>
    <n v="0.41688710827256453"/>
    <m/>
    <m/>
    <m/>
    <n v="0"/>
    <m/>
    <n v="0"/>
    <m/>
    <n v="0"/>
    <m/>
    <n v="7.9984645075336536"/>
    <n v="52.979617052242389"/>
    <n v="58.39697850984814"/>
    <n v="4.1710702799685393"/>
    <n v="7.9984645075336758"/>
    <n v="-0.3790508772924972"/>
    <n v="65.468783188311903"/>
    <n v="60.390324518673388"/>
    <s v="Medianas"/>
    <n v="2024"/>
    <n v="1"/>
    <d v="2025-05-07T00:00:00"/>
    <x v="29"/>
    <x v="24"/>
  </r>
  <r>
    <n v="2025"/>
    <n v="3"/>
    <n v="201.1"/>
    <x v="67"/>
    <s v="GMM. Gpo y Col"/>
    <n v="201.1"/>
    <m/>
    <m/>
    <x v="74"/>
    <n v="30232392.911280002"/>
    <n v="27251337.087689999"/>
    <n v="81968443.474519983"/>
    <n v="72822111.900279999"/>
    <n v="14814107.762880003"/>
    <n v="14242900.059900001"/>
    <n v="62770145.631219991"/>
    <n v="55861805.958179995"/>
    <n v="0"/>
    <n v="0"/>
    <n v="0"/>
    <n v="0"/>
    <n v="104272.00797000001"/>
    <n v="23235.876190000003"/>
    <n v="13624674.97398"/>
    <n v="13129157.560769999"/>
    <n v="19862088.180209998"/>
    <n v="18456428.162280004"/>
    <n v="0"/>
    <n v="0"/>
    <n v="0"/>
    <n v="0"/>
    <n v="0"/>
    <n v="0"/>
    <s v="GMM. Gpo y Col"/>
    <s v="Accidentes y Enfermedades"/>
    <s v="Gastos Medicos"/>
    <x v="29"/>
    <x v="2"/>
    <n v="173606017.77965"/>
    <n v="150745806.74961999"/>
    <n v="286204877.29896003"/>
    <n v="243390493.02682006"/>
    <n v="276418493.85822004"/>
    <n v="235015541.95325008"/>
    <n v="30232392.911280002"/>
    <n v="27251337.087690003"/>
    <n v="14814107.762880005"/>
    <n v="14242900.059900003"/>
    <n v="53812863.585500002"/>
    <n v="47904027.873300001"/>
    <n v="100"/>
    <n v="99.999999999999986"/>
    <n v="2981055.823590003"/>
    <n v="10.93911764401685"/>
    <n v="56.180606079893117"/>
    <n v="56.887360619792318"/>
    <n v="17.414369212507694"/>
    <n v="18.077675044688231"/>
    <n v="10.56319975976519"/>
    <n v="10.937181694791642"/>
    <n v="11.196549523685412"/>
    <n v="11.595546771587944"/>
    <m/>
    <m/>
    <m/>
    <n v="0"/>
    <m/>
    <n v="0"/>
    <m/>
    <n v="0"/>
    <m/>
    <n v="4.0104732925017261"/>
    <n v="49.000778093727121"/>
    <n v="52.264958647969671"/>
    <n v="99.999999999999986"/>
    <n v="3.7741752349031987"/>
    <n v="7.61609996024466"/>
    <n v="68.596387501467376"/>
    <n v="71.135961115176556"/>
    <m/>
    <n v="2024"/>
    <n v="1"/>
    <d v="2025-05-07T00:00:00"/>
    <x v="29"/>
    <x v="74"/>
  </r>
  <r>
    <n v="2025"/>
    <n v="3"/>
    <n v="23"/>
    <x v="9"/>
    <s v="Automoviles Residentes"/>
    <n v="17"/>
    <s v="4523540f1504cd17100c4835e85b7eefd49911580f8efff0599a8f283be6b9e3"/>
    <s v="5ee0b1f3d4f170289262539d5c2c0d24e2fb46189fbbd99a0a6b6a68b9dfe06a"/>
    <x v="0"/>
    <n v="813333.07963000005"/>
    <n v="893540.37409000006"/>
    <n v="3025721.8505900004"/>
    <n v="2785998.8097999999"/>
    <n v="472853.11138999969"/>
    <n v="443953.18059000006"/>
    <n v="2100350.8771099988"/>
    <n v="1662770.2323400006"/>
    <n v="35327673.869999997"/>
    <n v="32941908.920000002"/>
    <n v="139.161"/>
    <n v="134.065"/>
    <n v="7590.0038199999999"/>
    <n v="-951.19981000000007"/>
    <n v="468797.11969999998"/>
    <n v="426649.04950999998"/>
    <n v="723892.59097999998"/>
    <n v="750879.54087000003"/>
    <n v="0"/>
    <n v="0"/>
    <n v="0"/>
    <n v="0"/>
    <n v="0"/>
    <n v="0"/>
    <s v="Automoviles Residentes"/>
    <s v="Automóviles"/>
    <s v="Automóviles"/>
    <x v="13"/>
    <x v="2"/>
    <n v="7196469.1106400006"/>
    <n v="7252607.47162"/>
    <n v="286204877.29896003"/>
    <n v="243390493.02682006"/>
    <n v="276418493.85822004"/>
    <n v="235015541.95325008"/>
    <n v="33933542.557379998"/>
    <n v="29469312.513919998"/>
    <n v="17354647.463510003"/>
    <n v="16649033.802779997"/>
    <n v="1431801.6990199999"/>
    <n v="1448680.1658099999"/>
    <n v="2.3968410555859081"/>
    <n v="3.0321045788493746"/>
    <n v="-80207.294460000005"/>
    <n v="-8.9763481075698195"/>
    <n v="56.804869011308469"/>
    <n v="61.679616742070543"/>
    <n v="11.301835207316943"/>
    <n v="12.320263816654782"/>
    <n v="0.28417862312682379"/>
    <n v="0.29423974795520486"/>
    <n v="0.36712213487793777"/>
    <n v="0.38020480120746464"/>
    <m/>
    <m/>
    <m/>
    <n v="0"/>
    <m/>
    <n v="0"/>
    <m/>
    <n v="0"/>
    <m/>
    <n v="6.509679863446971"/>
    <n v="58.137695764828493"/>
    <n v="49.684736522636832"/>
    <n v="2.7246483248030464"/>
    <n v="9.8788618510708979"/>
    <n v="-3.5940451725095413"/>
    <n v="64.76059094144702"/>
    <n v="56.819906028557767"/>
    <s v="Medianas"/>
    <n v="2024"/>
    <n v="1"/>
    <d v="2025-05-07T00:00:00"/>
    <x v="13"/>
    <x v="0"/>
  </r>
  <r>
    <n v="2025"/>
    <n v="3"/>
    <n v="39"/>
    <x v="20"/>
    <s v="Automoviles Residentes"/>
    <n v="27"/>
    <s v="670671cd97404156226e507973f2ab8330d3022ca96e0c93bdbdb320c41adcaf"/>
    <s v="5ee0b1f3d4f170289262539d5c2c0d24e2fb46189fbbd99a0a6b6a68b9dfe06a"/>
    <x v="25"/>
    <n v="4336263.0088599995"/>
    <n v="3587530.5901899999"/>
    <n v="12394114.312580001"/>
    <n v="10977032.45682"/>
    <n v="1555864.9367900004"/>
    <n v="1706089.7293600002"/>
    <n v="6668750.6962899975"/>
    <n v="6828794.6959300023"/>
    <n v="35327673.869999997"/>
    <n v="32941908.920000002"/>
    <n v="139.161"/>
    <n v="134.065"/>
    <n v="5599.8949400000001"/>
    <n v="-102.50185999999999"/>
    <n v="831720.04"/>
    <n v="942821.64146000007"/>
    <n v="1598320.16661"/>
    <n v="1172196.0998199999"/>
    <n v="0"/>
    <n v="0"/>
    <n v="0"/>
    <n v="0"/>
    <n v="0"/>
    <n v="0"/>
    <s v="Automoviles Residentes"/>
    <s v="Automóviles"/>
    <s v="Automóviles"/>
    <x v="13"/>
    <x v="2"/>
    <n v="9815016.0217700005"/>
    <n v="7956382.9574300004"/>
    <n v="286204877.29896003"/>
    <n v="243390493.02682006"/>
    <n v="276418493.85822004"/>
    <n v="235015541.95325008"/>
    <n v="33933542.557379998"/>
    <n v="29469312.513919998"/>
    <n v="17354647.463510003"/>
    <n v="16649033.802779997"/>
    <n v="6225825.4504799992"/>
    <n v="5153144.6697399998"/>
    <n v="12.778692355882344"/>
    <n v="12.173784469846078"/>
    <n v="748732.41866999958"/>
    <n v="20.870412107910298"/>
    <n v="69.64960780462745"/>
    <n v="69.618278160450089"/>
    <n v="44.179887218136358"/>
    <n v="45.089968763253346"/>
    <n v="1.5150905357669653"/>
    <n v="1.568731146868974"/>
    <n v="1.4739813973731"/>
    <n v="1.5265078047066525"/>
    <m/>
    <m/>
    <m/>
    <n v="0"/>
    <m/>
    <n v="0"/>
    <m/>
    <n v="0"/>
    <m/>
    <n v="-8.8052105340528097"/>
    <n v="35.880317536344187"/>
    <n v="47.55610263018395"/>
    <n v="8.9651198047172809"/>
    <n v="-11.783946886067909"/>
    <n v="36.352626224864146"/>
    <n v="52.037136074185874"/>
    <n v="80.432074599529713"/>
    <s v="Grandes"/>
    <n v="2024"/>
    <n v="1"/>
    <d v="2025-05-07T00:00:00"/>
    <x v="13"/>
    <x v="25"/>
  </r>
  <r>
    <n v="2025"/>
    <n v="3"/>
    <n v="43"/>
    <x v="26"/>
    <s v="Automoviles Residentes"/>
    <n v="31"/>
    <s v="eb1e33e8a81b697b75855af6bfcdbcbf7cbbde9f94962ceaec1ed8af21f5a50f"/>
    <s v="5ee0b1f3d4f170289262539d5c2c0d24e2fb46189fbbd99a0a6b6a68b9dfe06a"/>
    <x v="1"/>
    <n v="5322606.7401700001"/>
    <n v="4363781.1687299991"/>
    <n v="21293154.716420002"/>
    <n v="15165538.72961"/>
    <n v="2324681.9668999994"/>
    <n v="2014190.6012099991"/>
    <n v="9641747.6091400012"/>
    <n v="8259781.3043399965"/>
    <n v="35327673.869999997"/>
    <n v="32941908.920000002"/>
    <n v="139.161"/>
    <n v="134.065"/>
    <n v="1951.5830700000001"/>
    <n v="6688.36265"/>
    <n v="2288501.5195500003"/>
    <n v="1976476.6863900002"/>
    <n v="4205174.85592"/>
    <n v="3323844.01492"/>
    <n v="0"/>
    <n v="0"/>
    <n v="0"/>
    <n v="0"/>
    <n v="0"/>
    <n v="0"/>
    <s v="Automoviles Residentes"/>
    <s v="Automóviles"/>
    <s v="Automóviles"/>
    <x v="13"/>
    <x v="2"/>
    <n v="33699803.03413"/>
    <n v="29454782.112069998"/>
    <n v="286204877.29896003"/>
    <n v="243390493.02682006"/>
    <n v="276418493.85822004"/>
    <n v="235015541.95325008"/>
    <n v="33933542.557379998"/>
    <n v="29469312.513919998"/>
    <n v="17354647.463510003"/>
    <n v="16649033.802779997"/>
    <n v="9100603.7929899991"/>
    <n v="7358056.5876199994"/>
    <n v="15.685384840588709"/>
    <n v="14.807882493589702"/>
    <n v="958825.57144000102"/>
    <n v="21.972356870476382"/>
    <n v="58.486303340333201"/>
    <n v="59.306164838037567"/>
    <n v="15.794177594389639"/>
    <n v="14.815187401918706"/>
    <n v="1.8597190901852394"/>
    <n v="1.9255610092789448"/>
    <n v="1.792913566368896"/>
    <n v="1.8568053552807389"/>
    <m/>
    <m/>
    <m/>
    <n v="0"/>
    <m/>
    <n v="0"/>
    <m/>
    <n v="0"/>
    <m/>
    <n v="15.415192857293469"/>
    <n v="43.675628886039981"/>
    <n v="46.157002913970437"/>
    <n v="13.395155227370022"/>
    <n v="15.786922016768546"/>
    <n v="26.515409178165438"/>
    <n v="54.421078741310183"/>
    <n v="59.463581248639642"/>
    <s v="Grandes"/>
    <n v="2024"/>
    <n v="1"/>
    <d v="2025-05-07T00:00:00"/>
    <x v="13"/>
    <x v="1"/>
  </r>
  <r>
    <n v="2025"/>
    <n v="3"/>
    <n v="27"/>
    <x v="32"/>
    <s v="Automoviles Residentes"/>
    <n v="21"/>
    <s v="6f4b6612125fb3a0daecd2799dfd6c9c299424fd920f9b308110a2c1fbd8f443"/>
    <s v="5ee0b1f3d4f170289262539d5c2c0d24e2fb46189fbbd99a0a6b6a68b9dfe06a"/>
    <x v="3"/>
    <n v="1999397.02795"/>
    <n v="1541097.23862"/>
    <n v="7047027.9121899996"/>
    <n v="5962411.9098499995"/>
    <n v="984305.12081000023"/>
    <n v="972487.28413999989"/>
    <n v="4075600.6389099983"/>
    <n v="3917902.6924600024"/>
    <n v="35327673.869999997"/>
    <n v="32941908.920000002"/>
    <n v="139.161"/>
    <n v="134.065"/>
    <n v="0"/>
    <n v="0"/>
    <n v="978236.96863000002"/>
    <n v="944511.80047999998"/>
    <n v="1669473.8400999999"/>
    <n v="1347939.0942299999"/>
    <n v="0"/>
    <n v="0"/>
    <n v="0"/>
    <n v="0"/>
    <n v="0"/>
    <n v="0"/>
    <s v="Automoviles Residentes"/>
    <s v="Automóviles"/>
    <s v="Automóviles"/>
    <x v="13"/>
    <x v="2"/>
    <n v="3901951.9240700002"/>
    <n v="3037839.4733099998"/>
    <n v="286204877.29896003"/>
    <n v="243390493.02682006"/>
    <n v="276418493.85822004"/>
    <n v="235015541.95325008"/>
    <n v="33933542.557379998"/>
    <n v="29469312.513919998"/>
    <n v="17354647.463510003"/>
    <n v="16649033.802779997"/>
    <n v="3256985.1831"/>
    <n v="2513275.1873400002"/>
    <n v="5.8920963662108523"/>
    <n v="5.2294984414449903"/>
    <n v="458299.78933000006"/>
    <n v="29.738538091236343"/>
    <n v="61.387968183722997"/>
    <n v="61.318284857260942"/>
    <n v="51.240944708116587"/>
    <n v="50.730041931440027"/>
    <n v="0.69858943244405192"/>
    <n v="0.72332245214226742"/>
    <n v="0.63317889678220951"/>
    <n v="0.65574269080746972"/>
    <m/>
    <m/>
    <m/>
    <n v="0"/>
    <m/>
    <n v="0"/>
    <m/>
    <n v="0"/>
    <m/>
    <n v="1.2152176036369644"/>
    <n v="49.23009822712487"/>
    <n v="63.103564121030352"/>
    <n v="5.6717091077741957"/>
    <n v="3.5706455052081809"/>
    <n v="23.853803724987621"/>
    <n v="58.595525436409623"/>
    <n v="70.070806946922573"/>
    <s v="Medianas"/>
    <n v="2024"/>
    <n v="1"/>
    <d v="2025-05-07T00:00:00"/>
    <x v="13"/>
    <x v="3"/>
  </r>
  <r>
    <n v="2025"/>
    <n v="3"/>
    <n v="201.1"/>
    <x v="67"/>
    <s v="Automoviles Residentes"/>
    <n v="201.1"/>
    <m/>
    <m/>
    <x v="74"/>
    <n v="33933542.557379991"/>
    <n v="29469312.513919994"/>
    <n v="122566524.55808002"/>
    <n v="100834279.77475999"/>
    <n v="17354647.463509995"/>
    <n v="16649033.802779997"/>
    <n v="71807244.580579981"/>
    <n v="65347897.427579992"/>
    <n v="0"/>
    <n v="0"/>
    <n v="0"/>
    <n v="0"/>
    <n v="78937.435529999988"/>
    <n v="33996.134240000007"/>
    <n v="16456437.158500001"/>
    <n v="15647044.10017"/>
    <n v="26783115.91406"/>
    <n v="22519542.778069995"/>
    <n v="0"/>
    <n v="0"/>
    <n v="0"/>
    <n v="0"/>
    <n v="0"/>
    <n v="0"/>
    <s v="Automoviles Residentes"/>
    <s v="Automóviles"/>
    <s v="Automóviles"/>
    <x v="13"/>
    <x v="2"/>
    <n v="199864894.74833"/>
    <n v="175184381.56885007"/>
    <n v="286204877.29896003"/>
    <n v="243390493.02682006"/>
    <n v="276418493.85822004"/>
    <n v="235015541.95325008"/>
    <n v="33933542.557379998"/>
    <n v="29469312.513919998"/>
    <n v="17354647.463510003"/>
    <n v="16649033.802779997"/>
    <n v="55937760.024860017"/>
    <n v="48655321.364079982"/>
    <n v="99.999999999999972"/>
    <n v="99.999999999999986"/>
    <n v="4464230.0434599966"/>
    <n v="15.148741733799497"/>
    <n v="60.663034312241223"/>
    <n v="60.567501534736245"/>
    <n v="16.978240525985878"/>
    <n v="16.821883463588399"/>
    <n v="11.856381651363037"/>
    <n v="12.27614769320938"/>
    <n v="12.107832211290466"/>
    <n v="12.539303685618423"/>
    <m/>
    <m/>
    <m/>
    <n v="0"/>
    <m/>
    <n v="0"/>
    <m/>
    <n v="0"/>
    <m/>
    <n v="4.2381658244466935"/>
    <n v="51.143046542117197"/>
    <n v="56.496173078064629"/>
    <n v="99.999999999999957"/>
    <n v="5.1728176462492836"/>
    <n v="18.932769541582182"/>
    <n v="61.443325755316877"/>
    <n v="69.482068327814446"/>
    <m/>
    <n v="2024"/>
    <n v="1"/>
    <d v="2025-05-07T00:00:00"/>
    <x v="13"/>
    <x v="74"/>
  </r>
  <r>
    <n v="2025"/>
    <n v="3"/>
    <n v="18"/>
    <x v="77"/>
    <s v="Automoviles Residentes"/>
    <n v="5"/>
    <s v="ef2d127de37b942baad06145e54b0c619a1f22327b2ebbcfbec78f5564afe39d"/>
    <s v="5ee0b1f3d4f170289262539d5c2c0d24e2fb46189fbbd99a0a6b6a68b9dfe06a"/>
    <x v="45"/>
    <n v="213.39577"/>
    <n v="238.14708999999999"/>
    <n v="921.87473000000011"/>
    <n v="1079.0911500000002"/>
    <n v="1200.2969800000001"/>
    <n v="48.018899999999995"/>
    <n v="-2819.9243499999998"/>
    <n v="-709.25175000000013"/>
    <n v="35327673.869999997"/>
    <n v="32941908.920000002"/>
    <n v="139.161"/>
    <n v="134.065"/>
    <n v="0"/>
    <n v="0"/>
    <n v="1200.2969800000001"/>
    <n v="48.018900000000002"/>
    <n v="229.21010000000001"/>
    <n v="259.77519000000001"/>
    <n v="0"/>
    <n v="0"/>
    <n v="0"/>
    <n v="0"/>
    <n v="0"/>
    <n v="0"/>
    <s v="Automoviles Residentes"/>
    <s v="Automóviles"/>
    <s v="Automóviles"/>
    <x v="13"/>
    <x v="2"/>
    <n v="5268679.1510399999"/>
    <n v="4323802.96117"/>
    <n v="286204877.29896003"/>
    <n v="243390493.02682006"/>
    <n v="276418493.85822004"/>
    <n v="235015541.95325008"/>
    <n v="33933542.557379998"/>
    <n v="29469312.513919998"/>
    <n v="17354647.463510003"/>
    <n v="16649033.802779997"/>
    <n v="213.39577"/>
    <n v="238.14708999999999"/>
    <n v="6.2886381414247556E-4"/>
    <n v="8.0811891993581419E-4"/>
    <n v="-24.751319999999993"/>
    <n v="-10.393290969879153"/>
    <n v="100"/>
    <n v="100"/>
    <n v="4.0502707392587609E-3"/>
    <n v="5.5078155072903357E-3"/>
    <n v="7.4560493872050234E-5"/>
    <n v="7.7200250613280053E-5"/>
    <n v="9.7845682893521105E-5"/>
    <n v="1.0133248551169134E-4"/>
    <m/>
    <m/>
    <m/>
    <n v="0"/>
    <m/>
    <n v="0"/>
    <m/>
    <n v="0"/>
    <m/>
    <n v="2399.6344772579137"/>
    <n v="562.47458888243193"/>
    <n v="20.163546823099956"/>
    <n v="6.9162855801234366E-3"/>
    <n v="2399.6344772579132"/>
    <n v="-11.765977343717848"/>
    <n v="523.66670578652509"/>
    <n v="18.484790637627864"/>
    <s v="Resto"/>
    <n v="2024"/>
    <n v="1"/>
    <d v="2025-05-07T00:00:00"/>
    <x v="13"/>
    <x v="45"/>
  </r>
  <r>
    <n v="2025"/>
    <n v="3"/>
    <n v="37"/>
    <x v="76"/>
    <s v="Automoviles Residentes"/>
    <n v="25"/>
    <s v="b7a56873cd771f2c446d369b649430b65a756ba278ff97ec81bb6f55b2e73569"/>
    <s v="5ee0b1f3d4f170289262539d5c2c0d24e2fb46189fbbd99a0a6b6a68b9dfe06a"/>
    <x v="8"/>
    <n v="738080.88433000003"/>
    <n v="1099907.9528699999"/>
    <n v="3617841.2467600005"/>
    <n v="3735525.1935099997"/>
    <n v="472330.21279000014"/>
    <n v="593742.35594999965"/>
    <n v="2199932.6383699998"/>
    <n v="2281934.3931700001"/>
    <n v="35327673.869999997"/>
    <n v="32941908.920000002"/>
    <n v="139.161"/>
    <n v="134.065"/>
    <n v="3209.26395"/>
    <n v="1917.62085"/>
    <n v="467068.85918999999"/>
    <n v="597911.33964000002"/>
    <n v="796851.70013999997"/>
    <n v="857249.50353999995"/>
    <n v="0"/>
    <n v="0"/>
    <n v="0"/>
    <n v="0"/>
    <n v="0"/>
    <n v="0"/>
    <s v="Automoviles Residentes"/>
    <s v="Automóviles"/>
    <s v="Automóviles"/>
    <x v="13"/>
    <x v="2"/>
    <n v="3594603.0314199999"/>
    <n v="3691577.5016000001"/>
    <n v="286204877.29896003"/>
    <n v="243390493.02682006"/>
    <n v="276418493.85822004"/>
    <n v="235015541.95325008"/>
    <n v="33933542.557379998"/>
    <n v="29469312.513919998"/>
    <n v="17354647.463510003"/>
    <n v="16649033.802779997"/>
    <n v="743828.58750999998"/>
    <n v="1108309.8441600001"/>
    <n v="2.1750776037660686"/>
    <n v="3.7323841618308951"/>
    <n v="-361827.06853999989"/>
    <n v="-32.896122588793105"/>
    <n v="99.227281220900551"/>
    <n v="99.241918554249779"/>
    <n v="20.533029040439857"/>
    <n v="29.795065995317149"/>
    <n v="0.25788550191582704"/>
    <n v="0.26701573908024218"/>
    <n v="0.45191081179526477"/>
    <n v="0.46801498476589964"/>
    <m/>
    <m/>
    <m/>
    <n v="0"/>
    <m/>
    <n v="0"/>
    <m/>
    <n v="0"/>
    <m/>
    <n v="-20.448624212725676"/>
    <n v="63.994370104675234"/>
    <n v="53.981094908964181"/>
    <n v="2.7216353071021739"/>
    <n v="-21.883257897195886"/>
    <n v="-7.0455337857400995"/>
    <n v="58.614276547058886"/>
    <n v="69.747644900455867"/>
    <s v="Medianas"/>
    <n v="2024"/>
    <n v="1"/>
    <d v="2025-05-07T00:00:00"/>
    <x v="13"/>
    <x v="8"/>
  </r>
  <r>
    <n v="2025"/>
    <n v="3"/>
    <n v="89"/>
    <x v="1"/>
    <s v="Automoviles Residentes"/>
    <n v="61"/>
    <s v="d029fa3a95e174a19934857f535eb9427d967218a36ea014b70ad704bc6c8d1c"/>
    <s v="5ee0b1f3d4f170289262539d5c2c0d24e2fb46189fbbd99a0a6b6a68b9dfe06a"/>
    <x v="10"/>
    <n v="534169.32873000007"/>
    <n v="446046.84495"/>
    <n v="1962114.77507"/>
    <n v="1801221.6226600001"/>
    <n v="292965.46250999992"/>
    <n v="324751.22511999996"/>
    <n v="1376419.6334399995"/>
    <n v="1351905.1985700005"/>
    <n v="35327673.869999997"/>
    <n v="32941908.920000002"/>
    <n v="139.161"/>
    <n v="134.065"/>
    <n v="1024.6965400000001"/>
    <n v="6195.5362999999998"/>
    <n v="234389.73697"/>
    <n v="256890.10493"/>
    <n v="381910.91106000001"/>
    <n v="376179.55860000005"/>
    <n v="0"/>
    <n v="0"/>
    <n v="0"/>
    <n v="0"/>
    <n v="0"/>
    <n v="0"/>
    <s v="Automoviles Residentes"/>
    <s v="Automóviles"/>
    <s v="Automóviles"/>
    <x v="13"/>
    <x v="2"/>
    <n v="1155771.3412000001"/>
    <n v="912531.90619000001"/>
    <n v="286204877.29896003"/>
    <n v="243390493.02682006"/>
    <n v="276418493.85822004"/>
    <n v="235015541.95325008"/>
    <n v="33933542.557379998"/>
    <n v="29469312.513919998"/>
    <n v="17354647.463510003"/>
    <n v="16649033.802779997"/>
    <n v="1155771.3412000001"/>
    <n v="912531.90619000001"/>
    <n v="1.5741631685720558"/>
    <n v="1.5135977289572236"/>
    <n v="88122.483780000068"/>
    <n v="19.756329358159274"/>
    <n v="46.217561353908401"/>
    <n v="48.880136894317836"/>
    <n v="46.217561353908401"/>
    <n v="48.880136894317836"/>
    <n v="0.1866387930810923"/>
    <n v="0.19324659550601017"/>
    <n v="0.18326387337604372"/>
    <n v="0.1897946158125699"/>
    <m/>
    <m/>
    <m/>
    <n v="0"/>
    <m/>
    <n v="0"/>
    <m/>
    <n v="0"/>
    <m/>
    <n v="-9.787726774011329"/>
    <n v="54.845055070183847"/>
    <n v="72.806528909850982"/>
    <n v="1.6881095575464213"/>
    <n v="-8.7587522945389971"/>
    <n v="1.523568287795829"/>
    <n v="61.372883094501653"/>
    <n v="68.289224934509761"/>
    <s v="Medianas"/>
    <n v="2024"/>
    <n v="1"/>
    <d v="2025-05-07T00:00:00"/>
    <x v="13"/>
    <x v="10"/>
  </r>
  <r>
    <n v="2025"/>
    <n v="3"/>
    <n v="129"/>
    <x v="22"/>
    <s v="Automoviles Residentes"/>
    <n v="208"/>
    <s v="8df66f64b57424391d363fd6b811fed3c430c77597da265025728bd637bad804"/>
    <s v="5ee0b1f3d4f170289262539d5c2c0d24e2fb46189fbbd99a0a6b6a68b9dfe06a"/>
    <x v="33"/>
    <n v="94285.992639999997"/>
    <n v="48627.729460000002"/>
    <n v="299279.64967000001"/>
    <n v="135499.49314999999"/>
    <n v="52183.738820000006"/>
    <n v="23400.596109999999"/>
    <n v="177529.89444999999"/>
    <n v="76404.782640000019"/>
    <n v="35327673.869999997"/>
    <n v="32941908.920000002"/>
    <n v="139.161"/>
    <n v="134.065"/>
    <n v="0"/>
    <n v="0"/>
    <n v="52189.330299999994"/>
    <n v="18912.777610000001"/>
    <n v="70036.032500000001"/>
    <n v="28405.38781"/>
    <n v="0"/>
    <n v="0"/>
    <n v="0"/>
    <n v="0"/>
    <n v="0"/>
    <n v="0"/>
    <s v="Automoviles Residentes"/>
    <s v="Automóviles"/>
    <s v="Automóviles"/>
    <x v="13"/>
    <x v="2"/>
    <n v="94285.992639999997"/>
    <n v="48627.729460000002"/>
    <n v="286204877.29896003"/>
    <n v="243390493.02682006"/>
    <n v="276418493.85822004"/>
    <n v="235015541.95325008"/>
    <n v="33933542.557379998"/>
    <n v="29469312.513919998"/>
    <n v="17354647.463510003"/>
    <n v="16649033.802779997"/>
    <n v="94285.992639999997"/>
    <n v="48627.729460000002"/>
    <n v="0.2778548466626109"/>
    <n v="0.16501141462675933"/>
    <n v="45658.263179999994"/>
    <n v="93.893471249891249"/>
    <n v="100"/>
    <n v="100"/>
    <n v="100"/>
    <n v="100"/>
    <n v="3.2943531057128703E-2"/>
    <n v="3.4109871349042573E-2"/>
    <n v="1.9979305212484835E-2"/>
    <n v="2.069128239598433E-2"/>
    <m/>
    <m/>
    <m/>
    <n v="0"/>
    <m/>
    <n v="0"/>
    <m/>
    <n v="0"/>
    <m/>
    <n v="123.0017499327713"/>
    <n v="55.346226262098575"/>
    <n v="48.121918028783895"/>
    <n v="0.30069028443085277"/>
    <n v="175.94746459877607"/>
    <n v="146.55897313728667"/>
    <n v="74.517828090847374"/>
    <n v="66.581656045343038"/>
    <s v="Resto"/>
    <n v="2024"/>
    <n v="1"/>
    <d v="2025-05-07T00:00:00"/>
    <x v="13"/>
    <x v="33"/>
  </r>
  <r>
    <n v="2025"/>
    <n v="3"/>
    <n v="12"/>
    <x v="0"/>
    <s v="Automoviles Residentes"/>
    <n v="12"/>
    <s v="6b51d431df5d7f141cbececcf79edf3dd861c3b4069f0b11661a3eefacbba918"/>
    <s v="5ee0b1f3d4f170289262539d5c2c0d24e2fb46189fbbd99a0a6b6a68b9dfe06a"/>
    <x v="9"/>
    <n v="129288.15525"/>
    <n v="86629.947939999998"/>
    <n v="407374.54323000007"/>
    <n v="365563.60668000003"/>
    <n v="49219.09951"/>
    <n v="64134.129360000014"/>
    <n v="249265.10583999997"/>
    <n v="269738.19584"/>
    <n v="35327673.869999997"/>
    <n v="32941908.920000002"/>
    <n v="139.161"/>
    <n v="134.065"/>
    <n v="0"/>
    <n v="0"/>
    <n v="50039.286610000003"/>
    <n v="60282.204060000004"/>
    <n v="97584.086379999993"/>
    <n v="91292.590959999987"/>
    <n v="0"/>
    <n v="0"/>
    <n v="0"/>
    <n v="0"/>
    <n v="0"/>
    <n v="0"/>
    <s v="Automoviles Residentes"/>
    <s v="Automóviles"/>
    <s v="Automóviles"/>
    <x v="13"/>
    <x v="2"/>
    <n v="2698569.0604299996"/>
    <n v="1911910.06005"/>
    <n v="286204877.29896003"/>
    <n v="243390493.02682006"/>
    <n v="276418493.85822004"/>
    <n v="235015541.95325008"/>
    <n v="33933542.557379998"/>
    <n v="29469312.513919998"/>
    <n v="17354647.463510003"/>
    <n v="16649033.802779997"/>
    <n v="145904.62529"/>
    <n v="86947.50361"/>
    <n v="0.38100400225346326"/>
    <n v="0.29396664037913967"/>
    <n v="42658.207309999998"/>
    <n v="49.241871113145685"/>
    <n v="88.611416528452665"/>
    <n v="99.634773102371767"/>
    <n v="4.7909893115501276"/>
    <n v="4.5310681579725811"/>
    <n v="4.517328861413844E-2"/>
    <n v="4.6772614033673957E-2"/>
    <n v="3.5592987574273878E-2"/>
    <n v="3.6861369771550107E-2"/>
    <m/>
    <m/>
    <m/>
    <n v="0"/>
    <m/>
    <n v="0"/>
    <m/>
    <n v="0"/>
    <m/>
    <n v="-23.255994895133647"/>
    <n v="38.06930295727922"/>
    <n v="74.032284313987333"/>
    <n v="0.28360760201835505"/>
    <n v="-16.991610724460294"/>
    <n v="6.8915728580390967"/>
    <n v="51.278121737127449"/>
    <n v="66.031868989689173"/>
    <s v="Resto"/>
    <n v="2024"/>
    <n v="1"/>
    <d v="2025-05-07T00:00:00"/>
    <x v="13"/>
    <x v="9"/>
  </r>
  <r>
    <n v="2025"/>
    <n v="3"/>
    <n v="81"/>
    <x v="24"/>
    <s v="Automoviles Residentes"/>
    <n v="53"/>
    <s v="2858dcd1057d3eae7f7d5f782167e24b61153c01551450a628cee722509f6529"/>
    <s v="5ee0b1f3d4f170289262539d5c2c0d24e2fb46189fbbd99a0a6b6a68b9dfe06a"/>
    <x v="12"/>
    <n v="251510.51926"/>
    <n v="252135.16988"/>
    <n v="960752.4483500002"/>
    <n v="874991.52288000006"/>
    <n v="156269.34757000001"/>
    <n v="162850.19960000002"/>
    <n v="652655.91835999978"/>
    <n v="580689.13343000005"/>
    <n v="35327673.869999997"/>
    <n v="32941908.920000002"/>
    <n v="139.161"/>
    <n v="134.065"/>
    <n v="0"/>
    <n v="0"/>
    <n v="152649.75231000001"/>
    <n v="162566.2996"/>
    <n v="234049.77758000002"/>
    <n v="235583.00198"/>
    <n v="0"/>
    <n v="0"/>
    <n v="0"/>
    <n v="0"/>
    <n v="0"/>
    <n v="0"/>
    <s v="Automoviles Residentes"/>
    <s v="Automóviles"/>
    <s v="Automóviles"/>
    <x v="13"/>
    <x v="2"/>
    <n v="477689.46314999997"/>
    <n v="425847.00738999998"/>
    <n v="286204877.29896003"/>
    <n v="243390493.02682006"/>
    <n v="276418493.85822004"/>
    <n v="235015541.95325008"/>
    <n v="33933542.557379998"/>
    <n v="29469312.513919998"/>
    <n v="17354647.463510003"/>
    <n v="16649033.802779997"/>
    <n v="260388.27383000002"/>
    <n v="261133.34872000001"/>
    <n v="0.7411855653877214"/>
    <n v="0.85558551717452702"/>
    <n v="-624.65062000000034"/>
    <n v="-0.2477443429638515"/>
    <n v="96.590570520162501"/>
    <n v="96.554182419018304"/>
    <n v="52.651468927423842"/>
    <n v="59.207923386693928"/>
    <n v="8.7877789377181201E-2"/>
    <n v="9.0989034687745676E-2"/>
    <n v="0.10359285884359351"/>
    <n v="0.10728446628868291"/>
    <m/>
    <m/>
    <m/>
    <n v="0"/>
    <m/>
    <n v="0"/>
    <m/>
    <n v="0"/>
    <m/>
    <n v="-4.0410463396202134"/>
    <n v="62.132330699240434"/>
    <n v="64.588450582878281"/>
    <n v="0.90044668379794501"/>
    <n v="-6.1000018542588403"/>
    <n v="-0.65082131864935278"/>
    <n v="65.221062753551706"/>
    <n v="69.005954688446153"/>
    <s v="Medianas"/>
    <n v="2024"/>
    <n v="1"/>
    <d v="2025-05-07T00:00:00"/>
    <x v="13"/>
    <x v="12"/>
  </r>
  <r>
    <n v="2025"/>
    <n v="3"/>
    <n v="80"/>
    <x v="73"/>
    <s v="Automoviles Residentes"/>
    <n v="52"/>
    <s v="41cfc0d1f2d127b04555b7246d84019b4d27710a3f3aff6e7764375b1e06e05d"/>
    <s v="5ee0b1f3d4f170289262539d5c2c0d24e2fb46189fbbd99a0a6b6a68b9dfe06a"/>
    <x v="31"/>
    <n v="9419.2333800000015"/>
    <n v="9268.6955600000001"/>
    <n v="23484.545610000001"/>
    <n v="22682.562449999998"/>
    <n v="2222.92256"/>
    <n v="3203.9907099999996"/>
    <n v="13866.17515999999"/>
    <n v="14357.834580000008"/>
    <n v="35327673.869999997"/>
    <n v="32941908.920000002"/>
    <n v="139.161"/>
    <n v="134.065"/>
    <n v="0"/>
    <n v="0"/>
    <n v="2222.92256"/>
    <n v="3203.99071"/>
    <n v="5570.5988399999997"/>
    <n v="6220.8720599999997"/>
    <n v="0"/>
    <n v="0"/>
    <n v="0"/>
    <n v="0"/>
    <n v="0"/>
    <n v="0"/>
    <s v="Automoviles Residentes"/>
    <s v="Automóviles"/>
    <s v="Automóviles"/>
    <x v="13"/>
    <x v="2"/>
    <n v="377875.53304000001"/>
    <n v="280605.04624"/>
    <n v="286204877.29896003"/>
    <n v="243390493.02682006"/>
    <n v="276418493.85822004"/>
    <n v="235015541.95325008"/>
    <n v="33933542.557379998"/>
    <n v="29469312.513919998"/>
    <n v="17354647.463510003"/>
    <n v="16649033.802779997"/>
    <n v="13723.660320000001"/>
    <n v="11503.237580000001"/>
    <n v="2.7757883999504407E-2"/>
    <n v="3.1452025070560705E-2"/>
    <n v="150.53782000000137"/>
    <n v="1.6241532481621634"/>
    <n v="68.634993583111367"/>
    <n v="80.57466861429458"/>
    <n v="2.4926814668900326"/>
    <n v="3.3031107901290326"/>
    <n v="3.2910806653238776E-3"/>
    <n v="3.407598836288897E-3"/>
    <n v="3.8081584225965019E-3"/>
    <n v="3.9438649388744487E-3"/>
    <m/>
    <m/>
    <m/>
    <n v="0"/>
    <m/>
    <n v="0"/>
    <m/>
    <n v="0"/>
    <m/>
    <n v="-30.620193340073687"/>
    <n v="23.599824638807281"/>
    <n v="34.567870842874029"/>
    <n v="1.2808802741017538E-2"/>
    <n v="-30.620193340073698"/>
    <n v="-10.45308782640355"/>
    <n v="39.904552882863847"/>
    <n v="51.503883685400851"/>
    <s v="Resto"/>
    <n v="2024"/>
    <n v="1"/>
    <d v="2025-05-07T00:00:00"/>
    <x v="13"/>
    <x v="31"/>
  </r>
  <r>
    <n v="2025"/>
    <n v="3"/>
    <n v="10"/>
    <x v="62"/>
    <s v="Automoviles Residentes"/>
    <n v="10"/>
    <s v="4a44dc15364204a80fe80e9039455cc1608281820fe2b24f1e5233ade6af1dd5"/>
    <s v="5ee0b1f3d4f170289262539d5c2c0d24e2fb46189fbbd99a0a6b6a68b9dfe06a"/>
    <x v="17"/>
    <n v="165718.03224999999"/>
    <n v="289601.89556999999"/>
    <n v="733645.18341000006"/>
    <n v="878360.63422999997"/>
    <n v="157196.69856000002"/>
    <n v="146426.82041999997"/>
    <n v="659331.8627099999"/>
    <n v="621785.38199999998"/>
    <n v="35327673.869999997"/>
    <n v="32941908.920000002"/>
    <n v="139.161"/>
    <n v="134.065"/>
    <n v="1103.81079"/>
    <n v="-357.73773"/>
    <n v="156591.07674000002"/>
    <n v="144892.46475000001"/>
    <n v="204864.27369"/>
    <n v="216010.24930000002"/>
    <n v="0"/>
    <n v="0"/>
    <n v="0"/>
    <n v="0"/>
    <n v="0"/>
    <n v="0"/>
    <s v="Automoviles Residentes"/>
    <s v="Automóviles"/>
    <s v="Automóviles"/>
    <x v="13"/>
    <x v="2"/>
    <n v="1657972.1827799999"/>
    <n v="1600535.0540100001"/>
    <n v="286204877.29896003"/>
    <n v="243390493.02682006"/>
    <n v="276418493.85822004"/>
    <n v="235015541.95325008"/>
    <n v="33933542.557379998"/>
    <n v="29469312.513919998"/>
    <n v="17354647.463510003"/>
    <n v="16649033.802779997"/>
    <n v="407840.40747999999"/>
    <n v="457634.72164"/>
    <n v="0.48836054169640181"/>
    <n v="0.9827236228643097"/>
    <n v="-123883.86332"/>
    <n v="-42.777297115465842"/>
    <n v="40.633058718716242"/>
    <n v="63.282325810456399"/>
    <n v="9.9952239230053177"/>
    <n v="18.094067658463828"/>
    <n v="5.7901889658189327E-2"/>
    <n v="5.9951861374007674E-2"/>
    <n v="0.11898652735712555"/>
    <n v="0.12322669946126727"/>
    <m/>
    <m/>
    <m/>
    <n v="0"/>
    <m/>
    <n v="0"/>
    <m/>
    <n v="0"/>
    <m/>
    <n v="7.3551266831503259"/>
    <n v="94.857932130677966"/>
    <n v="50.561416434032623"/>
    <n v="0.90579021492959066"/>
    <n v="8.0739961254610471"/>
    <n v="-5.1599290524961372"/>
    <n v="76.436498135811206"/>
    <n v="67.076661973002032"/>
    <s v="Resto"/>
    <n v="2024"/>
    <n v="1"/>
    <d v="2025-05-07T00:00:00"/>
    <x v="13"/>
    <x v="17"/>
  </r>
  <r>
    <n v="2025"/>
    <n v="3"/>
    <n v="3"/>
    <x v="7"/>
    <s v="Automoviles Residentes"/>
    <n v="3"/>
    <s v="4e07408562bedb8b60ce05c1decfe3ad16b72230967de01f640b7e4729b49fce"/>
    <s v="5ee0b1f3d4f170289262539d5c2c0d24e2fb46189fbbd99a0a6b6a68b9dfe06a"/>
    <x v="26"/>
    <n v="126774.56956"/>
    <n v="77794.039669999998"/>
    <n v="435044.14647000004"/>
    <n v="269000.07468000002"/>
    <n v="72438.740560000006"/>
    <n v="32365.476520000004"/>
    <n v="294453.70317000011"/>
    <n v="129583.43882999996"/>
    <n v="35327673.869999997"/>
    <n v="32941908.920000002"/>
    <n v="139.161"/>
    <n v="134.065"/>
    <n v="9260.9768899999999"/>
    <n v="18.173200000000001"/>
    <n v="71855.80575"/>
    <n v="32365.47652"/>
    <n v="102533.89181999999"/>
    <n v="57636.823990000004"/>
    <n v="0"/>
    <n v="0"/>
    <n v="0"/>
    <n v="0"/>
    <n v="0"/>
    <n v="0"/>
    <s v="Automoviles Residentes"/>
    <s v="Automóviles"/>
    <s v="Automóviles"/>
    <x v="13"/>
    <x v="2"/>
    <n v="7215896.8496199995"/>
    <n v="5461228.9250799995"/>
    <n v="286204877.29896003"/>
    <n v="243390493.02682006"/>
    <n v="276418493.85822004"/>
    <n v="235015541.95325008"/>
    <n v="33933542.557379998"/>
    <n v="29469312.513919998"/>
    <n v="17354647.463510003"/>
    <n v="16649033.802779997"/>
    <n v="126774.56956"/>
    <n v="77794.039669999998"/>
    <n v="0.3735966244774776"/>
    <n v="0.26398321858799229"/>
    <n v="48980.529890000005"/>
    <n v="62.96180285504385"/>
    <n v="100"/>
    <n v="100"/>
    <n v="1.7568789050341835"/>
    <n v="1.4244786427600711"/>
    <n v="4.4295041634659332E-2"/>
    <n v="4.5863273397699987E-2"/>
    <n v="3.196264517259826E-2"/>
    <n v="3.3101657457818255E-2"/>
    <m/>
    <m/>
    <m/>
    <n v="0"/>
    <m/>
    <n v="0"/>
    <m/>
    <n v="0"/>
    <m/>
    <n v="123.81484331070185"/>
    <n v="57.139803993352245"/>
    <n v="41.604056888282692"/>
    <n v="0.41740254714081731"/>
    <n v="122.01374265445236"/>
    <n v="77.896498665140939"/>
    <n v="70.080053019097434"/>
    <n v="56.154163743677856"/>
    <s v="Resto"/>
    <n v="2024"/>
    <n v="1"/>
    <d v="2025-05-07T00:00:00"/>
    <x v="13"/>
    <x v="26"/>
  </r>
  <r>
    <n v="2025"/>
    <n v="3"/>
    <n v="93"/>
    <x v="65"/>
    <s v="Automoviles Residentes"/>
    <n v="220"/>
    <s v="36790ecd55c2030dc553685bef719df653f413a20cdad1bfd1dc934c76686ddd"/>
    <s v="5ee0b1f3d4f170289262539d5c2c0d24e2fb46189fbbd99a0a6b6a68b9dfe06a"/>
    <x v="2"/>
    <n v="32.401000000000003"/>
    <n v="246.31904"/>
    <n v="361.88500000000005"/>
    <n v="481.14603999999997"/>
    <n v="-14.333879999999999"/>
    <n v="-75.046350000000004"/>
    <n v="21.461360000000003"/>
    <n v="107.39183999999996"/>
    <n v="35327673.869999997"/>
    <n v="32941908.920000002"/>
    <n v="139.161"/>
    <n v="134.065"/>
    <n v="0"/>
    <n v="0"/>
    <n v="-14.333879999999999"/>
    <n v="-75.046350000000004"/>
    <n v="96.328029999999998"/>
    <n v="63.535550000000001"/>
    <n v="0"/>
    <n v="0"/>
    <n v="0"/>
    <n v="0"/>
    <n v="0"/>
    <n v="0"/>
    <s v="Automoviles Residentes"/>
    <s v="Automóviles"/>
    <s v="Automóviles"/>
    <x v="13"/>
    <x v="2"/>
    <n v="240270.31215000001"/>
    <n v="300191.93695999996"/>
    <n v="286204877.29896003"/>
    <n v="243390493.02682006"/>
    <n v="276418493.85822004"/>
    <n v="235015541.95325008"/>
    <n v="33933542.557379998"/>
    <n v="29469312.513919998"/>
    <n v="17354647.463510003"/>
    <n v="16649033.802779997"/>
    <n v="84.664630000000002"/>
    <n v="435.17144999999999"/>
    <n v="9.5483694180209633E-5"/>
    <n v="8.3584929198348215E-4"/>
    <n v="-213.91803999999999"/>
    <n v="-86.845921452113487"/>
    <n v="38.269818222792686"/>
    <n v="56.602757372984833"/>
    <n v="1.3485228245665306E-2"/>
    <n v="8.2053849445270596E-2"/>
    <n v="1.1320911196825973E-5"/>
    <n v="1.1721719320494906E-5"/>
    <n v="1.0120322981261936E-4"/>
    <n v="1.0480968107590027E-4"/>
    <m/>
    <m/>
    <m/>
    <n v="0"/>
    <m/>
    <n v="0"/>
    <m/>
    <n v="0"/>
    <m/>
    <n v="-80.899963822357776"/>
    <n v="-44.239004968982428"/>
    <n v="-30.467133194413233"/>
    <n v="-8.2593899012575796E-5"/>
    <n v="-80.899963822357776"/>
    <n v="51.612805744185742"/>
    <n v="-14.880279395312037"/>
    <n v="-118.11710137080738"/>
    <s v="Resto"/>
    <n v="2024"/>
    <n v="1"/>
    <d v="2025-05-07T00:00:00"/>
    <x v="13"/>
    <x v="2"/>
  </r>
  <r>
    <n v="2025"/>
    <n v="3"/>
    <n v="41"/>
    <x v="38"/>
    <s v="Automoviles Residentes"/>
    <n v="29"/>
    <s v="35135aaa6cc23891b40cb3f378c53a17a1127210ce60e125ccf03efcfdaec458"/>
    <s v="5ee0b1f3d4f170289262539d5c2c0d24e2fb46189fbbd99a0a6b6a68b9dfe06a"/>
    <x v="16"/>
    <n v="775604.37673000002"/>
    <n v="758891.94952999998"/>
    <n v="2752751.7033600002"/>
    <n v="2551900.5479799998"/>
    <n v="450297.0031100004"/>
    <n v="462555.8834300001"/>
    <n v="1897495.4622"/>
    <n v="1745349.4983700002"/>
    <n v="35327673.869999997"/>
    <n v="32941908.920000002"/>
    <n v="139.161"/>
    <n v="134.065"/>
    <n v="1260.31305"/>
    <n v="450.21633000000003"/>
    <n v="443019.65898000001"/>
    <n v="455320.88101999997"/>
    <n v="740551.62190000003"/>
    <n v="705142.76795000001"/>
    <n v="0"/>
    <n v="0"/>
    <n v="0"/>
    <n v="0"/>
    <n v="0"/>
    <n v="0"/>
    <s v="Automoviles Residentes"/>
    <s v="Automóviles"/>
    <s v="Automóviles"/>
    <x v="13"/>
    <x v="2"/>
    <n v="7965231.1104300003"/>
    <n v="6566357.3494999995"/>
    <n v="286204877.29896003"/>
    <n v="243390493.02682006"/>
    <n v="276418493.85822004"/>
    <n v="235015541.95325008"/>
    <n v="33933542.557379998"/>
    <n v="29469312.513919998"/>
    <n v="17354647.463510003"/>
    <n v="16649033.802779997"/>
    <n v="1058055.7373200001"/>
    <n v="910436.06596000004"/>
    <n v="2.285656958504966"/>
    <n v="2.5751939383436007"/>
    <n v="16712.427200000035"/>
    <n v="2.2022143218610291"/>
    <n v="73.304680403186069"/>
    <n v="83.354776672845674"/>
    <n v="9.7373744211187017"/>
    <n v="11.557274591334668"/>
    <n v="0.27099621224128534"/>
    <n v="0.28059062398618717"/>
    <n v="0.31180016116996606"/>
    <n v="0.32291138842254136"/>
    <m/>
    <m/>
    <m/>
    <n v="0"/>
    <m/>
    <n v="0"/>
    <m/>
    <n v="0"/>
    <m/>
    <n v="-2.6502484908625945"/>
    <n v="58.057563446003577"/>
    <n v="60.9514811319941"/>
    <n v="2.5946767519005953"/>
    <n v="-2.7016599837114907"/>
    <n v="5.0215155794536503"/>
    <n v="59.822927379912336"/>
    <n v="64.571445913529629"/>
    <s v="Medianas"/>
    <n v="2024"/>
    <n v="1"/>
    <d v="2025-05-07T00:00:00"/>
    <x v="13"/>
    <x v="16"/>
  </r>
  <r>
    <n v="2025"/>
    <n v="3"/>
    <n v="130"/>
    <x v="41"/>
    <s v="Automoviles Residentes"/>
    <n v="282"/>
    <s v="27e1615212f3c6ea846ed6c412df1361ce97f006ee20bb5aa2483a3b61d5cadd"/>
    <s v="5ee0b1f3d4f170289262539d5c2c0d24e2fb46189fbbd99a0a6b6a68b9dfe06a"/>
    <x v="6"/>
    <n v="23676.77938"/>
    <n v="3160.3379799999998"/>
    <n v="60916.139040000002"/>
    <n v="5151.6574899999996"/>
    <n v="8674.7068600000002"/>
    <n v="940.02241000000026"/>
    <n v="20638.618210000004"/>
    <n v="1458.00883"/>
    <n v="35327673.869999997"/>
    <n v="32941908.920000002"/>
    <n v="139.161"/>
    <n v="134.065"/>
    <n v="0"/>
    <n v="0"/>
    <n v="2863.5724"/>
    <n v="433.56693999999999"/>
    <n v="5091.4586100000006"/>
    <n v="380.12597"/>
    <n v="0"/>
    <n v="0"/>
    <n v="0"/>
    <n v="0"/>
    <n v="0"/>
    <n v="0"/>
    <s v="Automoviles Residentes"/>
    <s v="Automóviles"/>
    <s v="Automóviles"/>
    <x v="13"/>
    <x v="2"/>
    <n v="23778.726200000001"/>
    <n v="3160.3379799999998"/>
    <n v="286204877.29896003"/>
    <n v="243390493.02682006"/>
    <n v="276418493.85822004"/>
    <n v="235015541.95325008"/>
    <n v="33933542.557379998"/>
    <n v="29469312.513919998"/>
    <n v="17354647.463510003"/>
    <n v="16649033.802779997"/>
    <n v="23778.726200000001"/>
    <n v="3160.3379799999998"/>
    <n v="6.9773968750724155E-2"/>
    <n v="1.0724165955711374E-2"/>
    <n v="20516.4414"/>
    <n v="649.18504064555782"/>
    <n v="99.571268792354388"/>
    <n v="100"/>
    <n v="99.571268792354388"/>
    <n v="100"/>
    <n v="8.272668028388639E-3"/>
    <n v="8.5655554552526592E-3"/>
    <n v="1.2984640199778677E-3"/>
    <n v="1.3447357369363523E-3"/>
    <m/>
    <m/>
    <m/>
    <n v="0"/>
    <m/>
    <n v="0"/>
    <m/>
    <n v="0"/>
    <m/>
    <n v="822.81915491780637"/>
    <n v="36.638035607695905"/>
    <n v="29.744363291169268"/>
    <n v="4.9984921204763715E-2"/>
    <n v="560.46834659487649"/>
    <n v="1239.4135133676873"/>
    <n v="56.242672667037539"/>
    <n v="114.05875268138087"/>
    <s v="Resto"/>
    <n v="2024"/>
    <n v="1"/>
    <d v="2025-05-07T00:00:00"/>
    <x v="13"/>
    <x v="6"/>
  </r>
  <r>
    <n v="2025"/>
    <n v="3"/>
    <n v="61"/>
    <x v="46"/>
    <s v="Automoviles Resident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6547.150200000004"/>
    <n v="29651.081910000001"/>
    <n v="117447.37179"/>
    <n v="52558.297290000002"/>
    <n v="0"/>
    <n v="0"/>
    <n v="0"/>
    <n v="0"/>
    <n v="0"/>
    <n v="0"/>
    <s v="Automoviles Residentes"/>
    <s v="Automóviles"/>
    <s v="Automóviles"/>
    <x v="13"/>
    <x v="2"/>
    <n v="0"/>
    <n v="0"/>
    <n v="286204877.29896003"/>
    <n v="243390493.02682006"/>
    <n v="276418493.85822004"/>
    <n v="235015541.95325008"/>
    <n v="33933542.557379998"/>
    <n v="29469312.513919998"/>
    <n v="17354647.463510003"/>
    <n v="16649033.80277999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0.70855617220883"/>
    <n v="123.46114285621294"/>
    <n v="48.146799147713821"/>
    <n v="56.415605982048355"/>
    <m/>
    <n v="2024"/>
    <n v="1"/>
    <d v="2025-05-07T00:00:00"/>
    <x v="13"/>
    <x v="69"/>
  </r>
  <r>
    <n v="2025"/>
    <n v="3"/>
    <n v="79"/>
    <x v="11"/>
    <s v="Automoviles Residentes"/>
    <n v="51"/>
    <s v="031b4af5197ec30a926f48cf40e11a7dbc470048a21e4003b7a3c07c5dab1baa"/>
    <s v="5ee0b1f3d4f170289262539d5c2c0d24e2fb46189fbbd99a0a6b6a68b9dfe06a"/>
    <x v="11"/>
    <n v="2301993.0366199999"/>
    <n v="2070099.8870000001"/>
    <n v="8610928.3813799992"/>
    <n v="7210662.5811499991"/>
    <n v="1473339.7656699996"/>
    <n v="1373532.47456"/>
    <n v="6034313.1553199971"/>
    <n v="5771828.9125599992"/>
    <n v="35327673.869999997"/>
    <n v="32941908.920000002"/>
    <n v="139.161"/>
    <n v="134.065"/>
    <n v="0"/>
    <n v="0"/>
    <n v="1472293.81109"/>
    <n v="1359982.9069600001"/>
    <n v="1949737.00398"/>
    <n v="1446076.27226"/>
    <n v="0"/>
    <n v="0"/>
    <n v="0"/>
    <n v="0"/>
    <n v="0"/>
    <n v="0"/>
    <s v="Automoviles Residentes"/>
    <s v="Automóviles"/>
    <s v="Automóviles"/>
    <x v="13"/>
    <x v="2"/>
    <n v="25064503.866439998"/>
    <n v="22979281.170580003"/>
    <n v="286204877.29896003"/>
    <n v="243390493.02682006"/>
    <n v="276418493.85822004"/>
    <n v="235015541.95325008"/>
    <n v="33933542.557379998"/>
    <n v="29469312.513919998"/>
    <n v="17354647.463510003"/>
    <n v="16649033.802779997"/>
    <n v="3126999.7203699998"/>
    <n v="2790980.2966199997"/>
    <n v="6.7838276322828346"/>
    <n v="7.024595114060352"/>
    <n v="231893.14961999981"/>
    <n v="11.202027065276576"/>
    <n v="73.616669090959135"/>
    <n v="74.171067760921943"/>
    <n v="9.184275295798864"/>
    <n v="9.0085493607620553"/>
    <n v="0.80431649465407784"/>
    <n v="0.83279269939179001"/>
    <n v="0.85052618993293561"/>
    <n v="0.88083531403714144"/>
    <m/>
    <m/>
    <m/>
    <n v="0"/>
    <m/>
    <n v="0"/>
    <m/>
    <n v="0"/>
    <m/>
    <n v="7.2664675177754434"/>
    <n v="64.002789853495557"/>
    <n v="66.351024082733062"/>
    <n v="8.489597779314467"/>
    <n v="8.2582585086345759"/>
    <n v="34.829472095054427"/>
    <n v="75.512431065554225"/>
    <n v="94.046416018883363"/>
    <s v="Grandes"/>
    <n v="2024"/>
    <n v="1"/>
    <d v="2025-05-07T00:00:00"/>
    <x v="13"/>
    <x v="11"/>
  </r>
  <r>
    <n v="2025"/>
    <n v="3"/>
    <n v="15.1"/>
    <x v="69"/>
    <s v="Automoviles Residentes"/>
    <n v="15.1"/>
    <m/>
    <m/>
    <x v="76"/>
    <n v="8879366.4472600017"/>
    <n v="8179684.2551699998"/>
    <n v="32501129.178629998"/>
    <n v="28605684.76949"/>
    <n v="4938473.0590700014"/>
    <n v="4917263.4954100009"/>
    <n v="20626464.26134"/>
    <n v="19253912.792790003"/>
    <n v="0"/>
    <n v="0"/>
    <n v="0"/>
    <n v="0"/>
    <n v="13402.034340000002"/>
    <n v="9041.2742299999973"/>
    <n v="4852614.3784499997"/>
    <n v="4790817.8580099996"/>
    <n v="7753793.3216599999"/>
    <n v="6971826.0774499997"/>
    <n v="0"/>
    <n v="0"/>
    <n v="0"/>
    <n v="0"/>
    <n v="0"/>
    <n v="0"/>
    <s v="Automoviles Residentes"/>
    <s v="Automóviles"/>
    <s v="Automóviles"/>
    <x v="13"/>
    <x v="2"/>
    <n v="59540640.98881001"/>
    <n v="50921292.118590005"/>
    <n v="286204877.29896003"/>
    <n v="243390493.02682006"/>
    <n v="276418493.85822004"/>
    <n v="235015541.95325008"/>
    <n v="33933542.557379998"/>
    <n v="29469312.513919998"/>
    <n v="17354647.463510003"/>
    <n v="16649033.802779997"/>
    <n v="13824040.087979998"/>
    <n v="12099313.7169"/>
    <n v="26.166930352896156"/>
    <n v="27.756617163384046"/>
    <n v="699682.19209000189"/>
    <n v="8.5539022077504523"/>
    <n v="64.231341856282739"/>
    <n v="67.604530691231133"/>
    <n v="14.913118669529906"/>
    <n v="16.063387072190604"/>
    <n v="3.102451129085726"/>
    <n v="3.2122910169007675"/>
    <n v="3.3607246336727918"/>
    <n v="3.4804865189712113"/>
    <m/>
    <m/>
    <m/>
    <n v="0"/>
    <m/>
    <n v="0"/>
    <m/>
    <n v="0"/>
    <m/>
    <n v="0.43132859729397843"/>
    <n v="55.617403430780996"/>
    <n v="60.115566102713878"/>
    <n v="28.456199236853802"/>
    <n v="1.2898950089843098"/>
    <n v="11.216103722656424"/>
    <n v="62.583746782292479"/>
    <n v="68.716829777289561"/>
    <s v="Resto"/>
    <n v="2024"/>
    <n v="1"/>
    <d v="2025-05-07T00:00:00"/>
    <x v="13"/>
    <x v="76"/>
  </r>
  <r>
    <n v="2025"/>
    <n v="3"/>
    <n v="13"/>
    <x v="37"/>
    <s v="Automoviles Residentes"/>
    <n v="13"/>
    <s v="3fdba35f04dc8c462986c992bcf875546257113072a909c162f7e470e581e278"/>
    <s v="5ee0b1f3d4f170289262539d5c2c0d24e2fb46189fbbd99a0a6b6a68b9dfe06a"/>
    <x v="20"/>
    <n v="51193.1008"/>
    <n v="66758.283620000002"/>
    <n v="193683.94998999999"/>
    <n v="226874.82053000003"/>
    <n v="43671.790880000015"/>
    <n v="60924.723929999964"/>
    <n v="198151.36441999997"/>
    <n v="226108.95160999996"/>
    <n v="35327673.869999997"/>
    <n v="32941908.920000002"/>
    <n v="139.161"/>
    <n v="134.065"/>
    <n v="0"/>
    <n v="0"/>
    <n v="23626.82429"/>
    <n v="32510.468690000002"/>
    <n v="29818.04579"/>
    <n v="28975.090120000001"/>
    <n v="0"/>
    <n v="0"/>
    <n v="0"/>
    <n v="0"/>
    <n v="0"/>
    <n v="0"/>
    <s v="Automoviles Residentes"/>
    <s v="Automóviles"/>
    <s v="Automóviles"/>
    <x v="13"/>
    <x v="2"/>
    <n v="380253.94800999999"/>
    <n v="509825.93995999999"/>
    <n v="286204877.29896003"/>
    <n v="243390493.02682006"/>
    <n v="276418493.85822004"/>
    <n v="235015541.95325008"/>
    <n v="33933542.557379998"/>
    <n v="29469312.513919998"/>
    <n v="17354647.463510003"/>
    <n v="16649033.802779997"/>
    <n v="77890.750719999996"/>
    <n v="97811.10686"/>
    <n v="0.15086282463269171"/>
    <n v="0.22653492031232944"/>
    <n v="-15565.182820000002"/>
    <n v="-23.315732484375694"/>
    <n v="65.724235967410124"/>
    <n v="68.252252492708379"/>
    <n v="13.46287160670156"/>
    <n v="13.094328551669562"/>
    <n v="1.7886872258478462E-2"/>
    <n v="1.8520143166056702E-2"/>
    <n v="2.7428468051397419E-2"/>
    <n v="2.840590161193669E-2"/>
    <m/>
    <m/>
    <m/>
    <n v="0"/>
    <m/>
    <n v="0"/>
    <m/>
    <n v="0"/>
    <m/>
    <n v="-28.318442722568371"/>
    <n v="85.307961810353973"/>
    <n v="91.261669153740229"/>
    <n v="0.25164320376904581"/>
    <n v="-27.325488551730871"/>
    <n v="2.9092426167059537"/>
    <n v="79.236662443934094"/>
    <n v="112.20144115292918"/>
    <s v="Resto"/>
    <n v="2024"/>
    <n v="1"/>
    <d v="2025-05-07T00:00:00"/>
    <x v="13"/>
    <x v="20"/>
  </r>
  <r>
    <n v="2025"/>
    <n v="3"/>
    <n v="5.0999999999999996"/>
    <x v="68"/>
    <s v="Automoviles Residentes"/>
    <n v="5.0999999999999996"/>
    <m/>
    <m/>
    <x v="75"/>
    <n v="23874525.960719999"/>
    <n v="20083542.600859996"/>
    <n v="85715843.959910005"/>
    <n v="68398481.716570005"/>
    <n v="11684141.003229998"/>
    <n v="11118353.977469996"/>
    <n v="48098439.303739987"/>
    <n v="43659709.033069983"/>
    <n v="0"/>
    <n v="0"/>
    <n v="0"/>
    <n v="0"/>
    <n v="54881.203729999994"/>
    <n v="25322.233059999999"/>
    <n v="10904471.64744"/>
    <n v="10283477.028420001"/>
    <n v="17994819.737879999"/>
    <n v="14602342.590009999"/>
    <n v="0"/>
    <n v="0"/>
    <n v="0"/>
    <n v="0"/>
    <n v="0"/>
    <n v="0"/>
    <s v="Automoviles Residentes"/>
    <s v="Automóviles"/>
    <s v="Automóviles"/>
    <x v="13"/>
    <x v="2"/>
    <n v="104495720.85613"/>
    <n v="93238207.496559992"/>
    <n v="286204877.29896003"/>
    <n v="243390493.02682006"/>
    <n v="276418493.85822004"/>
    <n v="235015541.95325008"/>
    <n v="33933542.557379998"/>
    <n v="29469312.513919998"/>
    <n v="17354647.463510003"/>
    <n v="16649033.802779997"/>
    <n v="40229373.392050005"/>
    <n v="34680955.679959998"/>
    <n v="70.35671539553914"/>
    <n v="68.150699448361479"/>
    <n v="3790983.359860003"/>
    <n v="18.876069004368134"/>
    <n v="59.34600503978519"/>
    <n v="57.909426678414874"/>
    <n v="22.847371897257414"/>
    <n v="21.540035078002735"/>
    <n v="8.3417606946584186"/>
    <n v="8.6370942940473689"/>
    <n v="8.2515723400284653"/>
    <n v="8.5456231677031251"/>
    <m/>
    <m/>
    <m/>
    <n v="0"/>
    <m/>
    <n v="0"/>
    <m/>
    <n v="0"/>
    <m/>
    <n v="5.0887660791021805"/>
    <n v="48.939782186475853"/>
    <n v="55.360521788590709"/>
    <n v="67.325717954208812"/>
    <n v="6.0387611826601351"/>
    <n v="23.232417175247754"/>
    <n v="60.597837634825204"/>
    <n v="70.423474624238082"/>
    <m/>
    <n v="2024"/>
    <n v="1"/>
    <d v="2025-05-07T00:00:00"/>
    <x v="13"/>
    <x v="75"/>
  </r>
  <r>
    <n v="2025"/>
    <n v="3"/>
    <n v="94"/>
    <x v="5"/>
    <s v="Automoviles Residentes"/>
    <n v="7"/>
    <s v="7902699be42c8a8e46fbbb4501726517e86b22c56a189f7625a6da49081b2451"/>
    <s v="5ee0b1f3d4f170289262539d5c2c0d24e2fb46189fbbd99a0a6b6a68b9dfe06a"/>
    <x v="28"/>
    <n v="393756.32299000002"/>
    <n v="365737.76605999999"/>
    <n v="1591649.7371400001"/>
    <n v="1532664.5082100001"/>
    <n v="312975.5772"/>
    <n v="291372.58898000023"/>
    <n v="1259627.4326299995"/>
    <n v="1206745.9632699997"/>
    <n v="35327673.869999997"/>
    <n v="32941908.920000002"/>
    <n v="139.161"/>
    <n v="134.065"/>
    <n v="143.73198000000002"/>
    <n v="308.95431000000002"/>
    <n v="312988.37719999999"/>
    <n v="291581.55168000003"/>
    <n v="383144.57657999999"/>
    <n v="362390.21107999998"/>
    <n v="0"/>
    <n v="0"/>
    <n v="0"/>
    <n v="0"/>
    <n v="0"/>
    <n v="0"/>
    <s v="Automoviles Residentes"/>
    <s v="Automóviles"/>
    <s v="Automóviles"/>
    <x v="13"/>
    <x v="2"/>
    <n v="2139089.51168"/>
    <n v="2040660.5806099998"/>
    <n v="286204877.29896003"/>
    <n v="243390493.02682006"/>
    <n v="276418493.85822004"/>
    <n v="235015541.95325008"/>
    <n v="33933542.557379998"/>
    <n v="29469312.513919998"/>
    <n v="17354647.463510003"/>
    <n v="16649033.802779997"/>
    <n v="671098.03969000001"/>
    <n v="669405.47897000005"/>
    <n v="1.1603749367581557"/>
    <n v="1.2410800757134788"/>
    <n v="28018.556930000021"/>
    <n v="7.6608323039309978"/>
    <n v="58.673442582530519"/>
    <n v="54.636207433311256"/>
    <n v="18.407659933816952"/>
    <n v="17.92251830290526"/>
    <n v="0.13757848108880943"/>
    <n v="0.14244934103141618"/>
    <n v="0.15026789317514469"/>
    <n v="0.15562279967541615"/>
    <m/>
    <m/>
    <m/>
    <n v="0"/>
    <m/>
    <n v="0"/>
    <m/>
    <n v="0"/>
    <m/>
    <n v="7.4142143211290756"/>
    <n v="79.48458448194836"/>
    <n v="79.667077348583135"/>
    <n v="1.803410745496643"/>
    <n v="7.3416254892192834"/>
    <n v="5.7270767436426118"/>
    <n v="81.689366451112605"/>
    <n v="80.460658915433982"/>
    <s v="Medianas"/>
    <n v="2024"/>
    <n v="1"/>
    <d v="2025-05-07T00:00:00"/>
    <x v="13"/>
    <x v="28"/>
  </r>
  <r>
    <n v="2025"/>
    <n v="3"/>
    <n v="16"/>
    <x v="74"/>
    <s v="Automoviles Residentes"/>
    <n v="14"/>
    <s v="8527a891e224136950ff32ca212b45bc93f69fbb801c3b1ebedac52775f99e61"/>
    <s v="5ee0b1f3d4f170289262539d5c2c0d24e2fb46189fbbd99a0a6b6a68b9dfe06a"/>
    <x v="5"/>
    <n v="77578.34954000001"/>
    <n v="55806.033029999999"/>
    <n v="219321.87427000003"/>
    <n v="185046.78349999999"/>
    <n v="28898.447530000001"/>
    <n v="42235.292190000007"/>
    <n v="174591.13513999997"/>
    <n v="143311.71487999996"/>
    <n v="35327673.869999997"/>
    <n v="32941908.920000002"/>
    <n v="139.161"/>
    <n v="134.065"/>
    <n v="0"/>
    <n v="0"/>
    <n v="23930.404730000002"/>
    <n v="41482.29219"/>
    <n v="49696.019670000001"/>
    <n v="47259.355960000001"/>
    <n v="0"/>
    <n v="0"/>
    <n v="0"/>
    <n v="0"/>
    <n v="0"/>
    <n v="0"/>
    <s v="Automoviles Residentes"/>
    <s v="Automóviles"/>
    <s v="Automóviles"/>
    <x v="13"/>
    <x v="2"/>
    <n v="1168356.06944"/>
    <n v="1156642.3969100001"/>
    <n v="286204877.29896003"/>
    <n v="243390493.02682006"/>
    <n v="276418493.85822004"/>
    <n v="235015541.95325008"/>
    <n v="33933542.557379998"/>
    <n v="29469312.513919998"/>
    <n v="17354647.463510003"/>
    <n v="16649033.802779997"/>
    <n v="127168.98613999999"/>
    <n v="96726.082590000005"/>
    <n v="0.22861848098770921"/>
    <n v="0.18936998616319842"/>
    <n v="21772.316510000011"/>
    <n v="39.014270192428356"/>
    <n v="61.004142515215321"/>
    <n v="57.694916961073631"/>
    <n v="6.6399577636622169"/>
    <n v="4.8248303173986402"/>
    <n v="2.7105879631451658E-2"/>
    <n v="2.8065542380022998E-2"/>
    <n v="2.2928600183184038E-2"/>
    <n v="2.3745677654417038E-2"/>
    <m/>
    <m/>
    <m/>
    <n v="0"/>
    <m/>
    <n v="0"/>
    <m/>
    <n v="0"/>
    <m/>
    <n v="-31.577488797763664"/>
    <n v="37.250660398620276"/>
    <n v="75.682305114386679"/>
    <n v="0.1665170530877223"/>
    <n v="-42.311758905722115"/>
    <n v="5.155939306626145"/>
    <n v="48.15356418664264"/>
    <n v="87.775830515147803"/>
    <s v="Resto"/>
    <n v="2024"/>
    <n v="1"/>
    <d v="2025-05-07T00:00:00"/>
    <x v="13"/>
    <x v="5"/>
  </r>
  <r>
    <n v="2025"/>
    <n v="3"/>
    <n v="48"/>
    <x v="4"/>
    <s v="Automoviles Residentes"/>
    <n v="36"/>
    <s v="76a50887d8f1c2e9301755428990ad81479ee21c25b43215cf524541e0503269"/>
    <s v="5ee0b1f3d4f170289262539d5c2c0d24e2fb46189fbbd99a0a6b6a68b9dfe06a"/>
    <x v="19"/>
    <n v="2637758.8890800001"/>
    <n v="2235135.6411700002"/>
    <n v="9935737.3811700009"/>
    <n v="7805746.2504100017"/>
    <n v="1748246.4008499999"/>
    <n v="1904421.7638400008"/>
    <n v="6747254.3165599992"/>
    <n v="6384639.6175999977"/>
    <n v="35327673.869999997"/>
    <n v="32941908.920000002"/>
    <n v="139.161"/>
    <n v="134.065"/>
    <n v="713.03670999999997"/>
    <n v="11011.80334"/>
    <n v="1728620.7524100002"/>
    <n v="1878312.6529999999"/>
    <n v="2319660.07265"/>
    <n v="2181895.0918100001"/>
    <n v="0"/>
    <n v="0"/>
    <n v="0"/>
    <n v="0"/>
    <n v="0"/>
    <n v="0"/>
    <s v="Automoviles Residentes"/>
    <s v="Automóviles"/>
    <s v="Automóviles"/>
    <x v="13"/>
    <x v="2"/>
    <n v="18106734.740540002"/>
    <n v="16982442.389800001"/>
    <n v="286204877.29896003"/>
    <n v="243390493.02682006"/>
    <n v="276418493.85822004"/>
    <n v="235015541.95325008"/>
    <n v="33933542.557379998"/>
    <n v="29469312.513919998"/>
    <n v="17354647.463510003"/>
    <n v="16649033.802779997"/>
    <n v="3967197.5553800003"/>
    <n v="3514100.7115199999"/>
    <n v="7.7733083264727689"/>
    <n v="7.5846209174856769"/>
    <n v="402623.24790999992"/>
    <n v="18.013369770223143"/>
    <n v="66.48922450314781"/>
    <n v="63.604769033588902"/>
    <n v="14.567833057023808"/>
    <n v="13.161449866083267"/>
    <n v="0.92163310212379279"/>
    <n v="0.95426281080633979"/>
    <n v="0.91833317455160524"/>
    <n v="0.95105865024646719"/>
    <m/>
    <m/>
    <m/>
    <n v="0"/>
    <m/>
    <n v="0"/>
    <m/>
    <n v="0"/>
    <m/>
    <n v="-8.2006709834640432"/>
    <n v="66.277718107122169"/>
    <n v="85.203856480187284"/>
    <n v="10.073649750165622"/>
    <n v="-7.9694879524404572"/>
    <n v="6.3140057171912956"/>
    <n v="74.520433954584078"/>
    <n v="86.08629535170904"/>
    <s v="Grandes"/>
    <n v="2024"/>
    <n v="1"/>
    <d v="2025-05-07T00:00:00"/>
    <x v="13"/>
    <x v="19"/>
  </r>
  <r>
    <n v="2025"/>
    <n v="3"/>
    <n v="22"/>
    <x v="35"/>
    <s v="Automoviles Residentes"/>
    <n v="16"/>
    <s v="b17ef6d19c7a5b1ee83b907c595526dcb1eb06db8227d650d5dda0a9f4ce8cd9"/>
    <s v="5ee0b1f3d4f170289262539d5c2c0d24e2fb46189fbbd99a0a6b6a68b9dfe06a"/>
    <x v="4"/>
    <n v="1318128.76036"/>
    <n v="964365.29148000001"/>
    <n v="4658718.5817999998"/>
    <n v="3426120.1658899998"/>
    <n v="675068.1972500002"/>
    <n v="639126.35492999991"/>
    <n v="2807594.667630001"/>
    <n v="2548173.2861200003"/>
    <n v="35327673.869999997"/>
    <n v="32941908.920000002"/>
    <n v="139.161"/>
    <n v="134.065"/>
    <n v="0"/>
    <n v="0"/>
    <n v="675068.19724999997"/>
    <n v="638442.03292999999"/>
    <n v="1105479.6673699999"/>
    <n v="849160.48040999996"/>
    <n v="0"/>
    <n v="0"/>
    <n v="0"/>
    <n v="0"/>
    <n v="0"/>
    <n v="0"/>
    <s v="Automoviles Residentes"/>
    <s v="Automóviles"/>
    <s v="Automóviles"/>
    <x v="13"/>
    <x v="2"/>
    <n v="9409393.7623899989"/>
    <n v="7962644.3306700001"/>
    <n v="286204877.29896003"/>
    <n v="243390493.02682006"/>
    <n v="276418493.85822004"/>
    <n v="235015541.95325008"/>
    <n v="33933542.557379998"/>
    <n v="29469312.513919998"/>
    <n v="17354647.463510003"/>
    <n v="16649033.802779997"/>
    <n v="2060936.7257100001"/>
    <n v="1646899.5781400001"/>
    <n v="3.8844419445187817"/>
    <n v="3.2724390534203214"/>
    <n v="353763.46887999994"/>
    <n v="36.683554666000397"/>
    <n v="63.957750081138464"/>
    <n v="58.556411348963323"/>
    <n v="14.008647035568353"/>
    <n v="12.111118510788181"/>
    <n v="0.46055426196777449"/>
    <n v="0.47685983016610017"/>
    <n v="0.39622142980487457"/>
    <n v="0.41034107083515103"/>
    <m/>
    <m/>
    <m/>
    <n v="0"/>
    <m/>
    <n v="0"/>
    <m/>
    <n v="0"/>
    <m/>
    <n v="5.6235894581341039"/>
    <n v="51.214131543994931"/>
    <n v="66.274300887492572"/>
    <n v="3.8898410277097422"/>
    <n v="5.7368034106262789"/>
    <n v="30.185011299188268"/>
    <n v="61.065636680231869"/>
    <n v="75.185085464851255"/>
    <s v="Medianas"/>
    <n v="2024"/>
    <n v="1"/>
    <d v="2025-05-07T00:00:00"/>
    <x v="13"/>
    <x v="4"/>
  </r>
  <r>
    <n v="2025"/>
    <n v="3"/>
    <n v="103"/>
    <x v="61"/>
    <s v="Automoviles Residentes"/>
    <n v="205"/>
    <s v="f8809aff4d69bece79dabe35be0c708b890d7eafb841f121330667b77d2e2590"/>
    <s v="5ee0b1f3d4f170289262539d5c2c0d24e2fb46189fbbd99a0a6b6a68b9dfe06a"/>
    <x v="7"/>
    <n v="137806.84022000001"/>
    <n v="87936.218180000011"/>
    <n v="487049.64866000001"/>
    <n v="327409.29230000003"/>
    <n v="27366.751970000005"/>
    <n v="-3859.0352400000002"/>
    <n v="125408.57307999999"/>
    <n v="79660.961290000007"/>
    <n v="35327673.869999997"/>
    <n v="32941908.920000002"/>
    <n v="139.161"/>
    <n v="134.065"/>
    <n v="0"/>
    <n v="0"/>
    <n v="27366.751969999998"/>
    <n v="-3859.0352400000002"/>
    <n v="103963.91565000001"/>
    <n v="104188.72266"/>
    <n v="0"/>
    <n v="0"/>
    <n v="0"/>
    <n v="0"/>
    <n v="0"/>
    <n v="0"/>
    <s v="Automoviles Residentes"/>
    <s v="Automóviles"/>
    <s v="Automóviles"/>
    <x v="13"/>
    <x v="2"/>
    <n v="1404442.7234499999"/>
    <n v="1311840.66753"/>
    <n v="286204877.29896003"/>
    <n v="243390493.02682006"/>
    <n v="276418493.85822004"/>
    <n v="235015541.95325008"/>
    <n v="33933542.557379998"/>
    <n v="29469312.513919998"/>
    <n v="17354647.463510003"/>
    <n v="16649033.802779997"/>
    <n v="141417.60715999999"/>
    <n v="87936.218180000011"/>
    <n v="0.40610802714445515"/>
    <n v="0.29839928616747619"/>
    <n v="49870.622040000002"/>
    <n v="56.712266085764476"/>
    <n v="97.446734524425409"/>
    <n v="100"/>
    <n v="9.8122079255378143"/>
    <n v="6.7032697153359928"/>
    <n v="4.8149717615067616E-2"/>
    <n v="4.9854421206232166E-2"/>
    <n v="3.6129684888846506E-2"/>
    <n v="3.7417192688257404E-2"/>
    <m/>
    <m/>
    <m/>
    <n v="0"/>
    <m/>
    <n v="0"/>
    <m/>
    <n v="0"/>
    <m/>
    <n v="-809.1604576795728"/>
    <n v="19.858776187242007"/>
    <n v="-4.3884480363947347"/>
    <n v="0.15769120074344076"/>
    <n v="-809.1604576795728"/>
    <n v="-0.21576904319443591"/>
    <n v="26.323317853986577"/>
    <n v="-3.7038895779471495"/>
    <s v="Resto"/>
    <n v="2024"/>
    <n v="1"/>
    <d v="2025-05-07T00:00:00"/>
    <x v="13"/>
    <x v="7"/>
  </r>
  <r>
    <n v="2025"/>
    <n v="3"/>
    <n v="46"/>
    <x v="54"/>
    <s v="Automoviles Residentes"/>
    <n v="34"/>
    <s v="86e50149658661312a9e0b35558d84f6c6d3da797f552a9657fe0558ca40cdef"/>
    <s v="5ee0b1f3d4f170289262539d5c2c0d24e2fb46189fbbd99a0a6b6a68b9dfe06a"/>
    <x v="13"/>
    <n v="9275904.2859899998"/>
    <n v="7826995.3137700008"/>
    <n v="33481909.168359999"/>
    <n v="27239501.698580001"/>
    <n v="4582007.9330199994"/>
    <n v="4120119.4084999962"/>
    <n v="19006373.526429988"/>
    <n v="16414664.50263999"/>
    <n v="35327673.869999997"/>
    <n v="32941908.920000002"/>
    <n v="139.161"/>
    <n v="134.065"/>
    <n v="46616.689009999995"/>
    <n v="7724.5689299999995"/>
    <n v="4583335.5243899999"/>
    <n v="4125883.1406100001"/>
    <n v="7921927.6387200002"/>
    <n v="6478331.1112000002"/>
    <n v="0"/>
    <n v="0"/>
    <n v="0"/>
    <n v="0"/>
    <n v="0"/>
    <n v="0"/>
    <s v="Automoviles Residentes"/>
    <s v="Automóviles"/>
    <s v="Automóviles"/>
    <x v="13"/>
    <x v="2"/>
    <n v="17809663.19325"/>
    <n v="15865318.86668"/>
    <n v="286204877.29896003"/>
    <n v="243390493.02682006"/>
    <n v="276418493.85822004"/>
    <n v="235015541.95325008"/>
    <n v="33933542.557379998"/>
    <n v="29469312.513919998"/>
    <n v="17354647.463510003"/>
    <n v="16649033.802779997"/>
    <n v="17808746.872830003"/>
    <n v="15864673.41446"/>
    <n v="27.335502240312486"/>
    <n v="26.559816453379682"/>
    <n v="1448908.9722199989"/>
    <n v="18.511688255018367"/>
    <n v="52.086226797584658"/>
    <n v="49.336000239601624"/>
    <n v="52.083546922468692"/>
    <n v="49.333993092367571"/>
    <n v="3.241001471928342"/>
    <n v="3.3557466277013197"/>
    <n v="3.2158180118019306"/>
    <n v="3.3304160434321264"/>
    <m/>
    <m/>
    <m/>
    <n v="0"/>
    <m/>
    <n v="0"/>
    <m/>
    <n v="0"/>
    <m/>
    <n v="11.210561605741475"/>
    <n v="49.396886726618163"/>
    <n v="52.639860423213577"/>
    <n v="26.402195392641421"/>
    <n v="11.08738100886606"/>
    <n v="22.283463175018213"/>
    <n v="57.856316459999377"/>
    <n v="63.687438474347303"/>
    <s v="Grandes"/>
    <n v="2024"/>
    <n v="1"/>
    <d v="2025-05-07T00:00:00"/>
    <x v="13"/>
    <x v="13"/>
  </r>
  <r>
    <n v="2025"/>
    <n v="3"/>
    <n v="1"/>
    <x v="16"/>
    <s v="Automoviles Residentes"/>
    <n v="30"/>
    <s v="624b60c58c9d8bfb6ff1886c2fd605d2adeb6ea4da576068201b6c6958ce93f4"/>
    <s v="5ee0b1f3d4f170289262539d5c2c0d24e2fb46189fbbd99a0a6b6a68b9dfe06a"/>
    <x v="24"/>
    <n v="1731821.38998"/>
    <n v="1668040.6353800001"/>
    <n v="6022869.6219599992"/>
    <n v="5375109.0235200003"/>
    <n v="1001282.5959400001"/>
    <n v="912670.68011000042"/>
    <n v="3752500.8127800007"/>
    <n v="3550462.8687699987"/>
    <n v="35327673.869999997"/>
    <n v="32941908.920000002"/>
    <n v="139.161"/>
    <n v="134.065"/>
    <n v="174.02500000000001"/>
    <n v="1120.14625"/>
    <n v="1000269.27772"/>
    <n v="904534.85709000006"/>
    <n v="1478709.1026700002"/>
    <n v="1322624.9443299999"/>
    <n v="0"/>
    <n v="0"/>
    <n v="0"/>
    <n v="0"/>
    <n v="0"/>
    <n v="0"/>
    <s v="Automoviles Residentes"/>
    <s v="Automóviles"/>
    <s v="Automóviles"/>
    <x v="13"/>
    <x v="2"/>
    <n v="22498819.590630002"/>
    <n v="18341736.750830002"/>
    <n v="286204877.29896003"/>
    <n v="243390493.02682006"/>
    <n v="276418493.85822004"/>
    <n v="235015541.95325008"/>
    <n v="33933542.557379998"/>
    <n v="29469312.513919998"/>
    <n v="17354647.463510003"/>
    <n v="16649033.802779997"/>
    <n v="2432982.44031"/>
    <n v="2228647.8628499997"/>
    <n v="5.1035679138173462"/>
    <n v="5.6602631452365628"/>
    <n v="63780.754599999869"/>
    <n v="3.8236930951906833"/>
    <n v="71.181006541064022"/>
    <n v="74.845410223170305"/>
    <n v="7.6973877807404829"/>
    <n v="9.0942349573549386"/>
    <n v="0.6050984896986914"/>
    <n v="0.62652153472346239"/>
    <n v="0.68533516434275543"/>
    <n v="0.70975758518634957"/>
    <m/>
    <m/>
    <m/>
    <n v="0"/>
    <m/>
    <n v="0"/>
    <m/>
    <n v="0"/>
    <m/>
    <n v="9.7090788343633161"/>
    <n v="57.816735705727915"/>
    <n v="54.715134676685075"/>
    <n v="5.7695357859922165"/>
    <n v="10.583828791074934"/>
    <n v="11.801089871253545"/>
    <n v="67.644763659998091"/>
    <n v="68.389369259038816"/>
    <s v="Medianas"/>
    <n v="2024"/>
    <n v="1"/>
    <d v="2025-05-07T00:00:00"/>
    <x v="13"/>
    <x v="24"/>
  </r>
  <r>
    <n v="2025"/>
    <n v="3"/>
    <n v="115"/>
    <x v="58"/>
    <s v="Automoviles Residentes"/>
    <n v="232"/>
    <s v="835d5e8314340ab852a2f979ab4cd53e994dbe38366afb6eed84fe4957b980c8"/>
    <s v="5ee0b1f3d4f170289262539d5c2c0d24e2fb46189fbbd99a0a6b6a68b9dfe06a"/>
    <x v="34"/>
    <n v="16643.393499999998"/>
    <n v="15621.602800000001"/>
    <n v="58362.907109999993"/>
    <n v="51778.351300000009"/>
    <n v="10390.281370000001"/>
    <n v="10405.648079999999"/>
    <n v="43059.916889999993"/>
    <n v="34169.17512"/>
    <n v="35327673.869999997"/>
    <n v="32941908.920000002"/>
    <n v="139.161"/>
    <n v="134.065"/>
    <n v="0"/>
    <n v="0"/>
    <n v="10390.281369999999"/>
    <n v="10405.648080000001"/>
    <n v="13798.82423"/>
    <n v="11321.791569999999"/>
    <n v="0"/>
    <n v="0"/>
    <n v="0"/>
    <n v="0"/>
    <n v="0"/>
    <n v="0"/>
    <s v="Automoviles Residentes"/>
    <s v="Automóviles"/>
    <s v="Automóviles"/>
    <x v="13"/>
    <x v="2"/>
    <n v="16643.393499999998"/>
    <n v="15621.602800000001"/>
    <n v="286204877.29896003"/>
    <n v="243390493.02682006"/>
    <n v="276418493.85822004"/>
    <n v="235015541.95325008"/>
    <n v="33933542.557379998"/>
    <n v="29469312.513919998"/>
    <n v="17354647.463510003"/>
    <n v="16649033.802779997"/>
    <n v="16643.393499999998"/>
    <n v="15621.602800000001"/>
    <n v="4.9047026174343034E-2"/>
    <n v="5.3009729333254881E-2"/>
    <n v="1021.7906999999977"/>
    <n v="6.540882603928444"/>
    <n v="100"/>
    <n v="100"/>
    <n v="100"/>
    <n v="100"/>
    <n v="5.8152026118740343E-3"/>
    <n v="6.0210853722894135E-3"/>
    <n v="6.4183290833297255E-3"/>
    <n v="6.6470509440211796E-3"/>
    <m/>
    <m/>
    <m/>
    <n v="0"/>
    <m/>
    <n v="0"/>
    <m/>
    <n v="0"/>
    <m/>
    <n v="-0.14767662601942178"/>
    <n v="62.428863260368153"/>
    <n v="66.61063024851714"/>
    <n v="5.9870310773218964E-2"/>
    <n v="-0.14767662601945508"/>
    <n v="21.878451344781304"/>
    <n v="75.29830945603689"/>
    <n v="91.908140294442831"/>
    <s v="Resto"/>
    <n v="2024"/>
    <n v="1"/>
    <d v="2025-05-07T00:00:00"/>
    <x v="13"/>
    <x v="34"/>
  </r>
  <r>
    <n v="2025"/>
    <n v="3"/>
    <n v="150.1"/>
    <x v="70"/>
    <s v="Automoviles Residentes"/>
    <n v="150.1"/>
    <m/>
    <m/>
    <x v="77"/>
    <n v="1179650.1493999998"/>
    <n v="1206085.6578900001"/>
    <n v="4349551.4195400001"/>
    <n v="3830113.2887000004"/>
    <n v="732033.40121000004"/>
    <n v="613416.3298999999"/>
    <n v="3082341.0155000002"/>
    <n v="2434275.6017200002"/>
    <n v="0"/>
    <n v="0"/>
    <n v="0"/>
    <n v="0"/>
    <n v="10654.197459999999"/>
    <n v="-367.37304999999998"/>
    <n v="699351.13260999997"/>
    <n v="572749.21374000004"/>
    <n v="1034502.8545199998"/>
    <n v="945374.11061000009"/>
    <n v="0"/>
    <n v="0"/>
    <n v="0"/>
    <n v="0"/>
    <n v="0"/>
    <n v="0"/>
    <s v="Automoviles Residentes"/>
    <s v="Automóviles"/>
    <s v="Automóviles"/>
    <x v="13"/>
    <x v="2"/>
    <n v="35828532.903389998"/>
    <n v="31024881.953699995"/>
    <n v="286204877.29896003"/>
    <n v="243390493.02682006"/>
    <n v="276418493.85822004"/>
    <n v="235015541.95325008"/>
    <n v="33933542.557379998"/>
    <n v="29469312.513919998"/>
    <n v="17354647.463510003"/>
    <n v="16649033.802779997"/>
    <n v="1884346.54483"/>
    <n v="1875051.9672200002"/>
    <n v="3.4763542515647097"/>
    <n v="4.0926833882544722"/>
    <n v="-26435.508490000386"/>
    <n v="-2.1918433667678539"/>
    <n v="62.602611639379965"/>
    <n v="64.322785660078182"/>
    <n v="3.2924880083169259"/>
    <n v="3.8874786363084413"/>
    <n v="0.4121698276188972"/>
    <n v="0.42676238226124746"/>
    <n v="0.49553523758920903"/>
    <n v="0.51319399894408591"/>
    <m/>
    <m/>
    <m/>
    <n v="0"/>
    <m/>
    <n v="0"/>
    <m/>
    <n v="0"/>
    <m/>
    <n v="19.337123178533133"/>
    <n v="62.055127241100337"/>
    <n v="50.860096535195339"/>
    <n v="4.2180828089373659"/>
    <n v="22.104250138258763"/>
    <n v="9.4278807627268044"/>
    <n v="67.602629567850997"/>
    <n v="60.584397997786844"/>
    <s v="Resto"/>
    <n v="2024"/>
    <n v="1"/>
    <d v="2025-05-07T00:00:00"/>
    <x v="13"/>
    <x v="77"/>
  </r>
  <r>
    <n v="2025"/>
    <n v="3"/>
    <n v="50"/>
    <x v="15"/>
    <s v="Automoviles Residentes"/>
    <n v="38"/>
    <s v="aea92132c4cbeb263e6ac2bf6c183b5d81737f179f21efdc5863739672f0f470"/>
    <s v="5ee0b1f3d4f170289262539d5c2c0d24e2fb46189fbbd99a0a6b6a68b9dfe06a"/>
    <x v="39"/>
    <n v="-0.35863999999999996"/>
    <n v="-0.54688999999999999"/>
    <n v="-3.5280300000000002"/>
    <n v="-10.05241"/>
    <n v="-157.73243999999997"/>
    <n v="98.860230000000001"/>
    <n v="-144.49898999999999"/>
    <n v="-75.089390000000009"/>
    <n v="35327673.869999997"/>
    <n v="32941908.920000002"/>
    <n v="139.161"/>
    <n v="134.065"/>
    <n v="0"/>
    <n v="0"/>
    <n v="5.6074999999999999"/>
    <n v="0"/>
    <n v="0"/>
    <n v="0"/>
    <n v="0"/>
    <n v="0"/>
    <n v="0"/>
    <n v="0"/>
    <n v="0"/>
    <n v="0"/>
    <s v="Automoviles Residentes"/>
    <s v="Automóviles"/>
    <s v="Automóviles"/>
    <x v="13"/>
    <x v="2"/>
    <n v="13959565.0382"/>
    <n v="12741554.66168"/>
    <n v="286204877.29896003"/>
    <n v="243390493.02682006"/>
    <n v="276418493.85822004"/>
    <n v="235015541.95325008"/>
    <n v="33933542.557379998"/>
    <n v="29469312.513919998"/>
    <n v="17354647.463510003"/>
    <n v="16649033.802779997"/>
    <n v="-0.35863999999999996"/>
    <n v="-0.54688999999999999"/>
    <n v="-1.0568893577602659E-6"/>
    <n v="-1.8557949044168349E-6"/>
    <n v="0.18825000000000003"/>
    <n v="-34.421912998957751"/>
    <n v="100"/>
    <n v="100"/>
    <n v="-2.5691344896391153E-6"/>
    <n v="-4.2921763828770597E-6"/>
    <n v="-1.2530883588869684E-7"/>
    <n v="-1.2974529851246234E-7"/>
    <n v="-2.2469653321246868E-7"/>
    <n v="-2.3270375884705906E-7"/>
    <m/>
    <m/>
    <m/>
    <n v="0"/>
    <m/>
    <n v="0"/>
    <m/>
    <n v="0"/>
    <m/>
    <n v="-259.55095390734976"/>
    <n v="43980.716038367158"/>
    <n v="-18076.803379107318"/>
    <n v="-9.0887723494037693E-4"/>
    <m/>
    <m/>
    <m/>
    <m/>
    <s v="Resto"/>
    <n v="2024"/>
    <n v="1"/>
    <d v="2025-05-07T00:00:00"/>
    <x v="13"/>
    <x v="39"/>
  </r>
  <r>
    <n v="2025"/>
    <n v="3"/>
    <n v="8"/>
    <x v="23"/>
    <s v="Automoviles Residentes"/>
    <n v="8"/>
    <s v="2c624232cdd221771294dfbb310aca000a0df6ac8b66b696d90ef06fdefb64a3"/>
    <s v="5ee0b1f3d4f170289262539d5c2c0d24e2fb46189fbbd99a0a6b6a68b9dfe06a"/>
    <x v="14"/>
    <n v="323564.7573"/>
    <n v="189921.03231000001"/>
    <n v="861681.30140999984"/>
    <n v="559741.46519000002"/>
    <n v="120126.4305"/>
    <n v="113753.74255999998"/>
    <n v="504286.17991000018"/>
    <n v="407979.5262900003"/>
    <n v="35327673.869999997"/>
    <n v="32941908.920000002"/>
    <n v="139.161"/>
    <n v="134.065"/>
    <n v="0"/>
    <n v="0"/>
    <n v="120126.4305"/>
    <n v="112409.94112999999"/>
    <n v="239729.53328"/>
    <n v="164676.97446"/>
    <n v="0"/>
    <n v="0"/>
    <n v="0"/>
    <n v="0"/>
    <n v="0"/>
    <n v="0"/>
    <s v="Automoviles Residentes"/>
    <s v="Automóviles"/>
    <s v="Automóviles"/>
    <x v="13"/>
    <x v="2"/>
    <n v="1201622.1432"/>
    <n v="689489.74687000003"/>
    <n v="286204877.29896003"/>
    <n v="243390493.02682006"/>
    <n v="276418493.85822004"/>
    <n v="235015541.95325008"/>
    <n v="33933542.557379998"/>
    <n v="29469312.513919998"/>
    <n v="17354647.463510003"/>
    <n v="16649033.802779997"/>
    <n v="752192.06028999994"/>
    <n v="399994.27876000002"/>
    <n v="0.95352483977429547"/>
    <n v="0.64447052241306857"/>
    <n v="133643.72498999999"/>
    <n v="70.368048954082681"/>
    <n v="43.016242045316581"/>
    <n v="47.480937202092896"/>
    <n v="26.927329787575772"/>
    <n v="27.54515686015106"/>
    <n v="0.11305354414418839"/>
    <n v="0.11705611762213063"/>
    <n v="7.8031409505001467E-2"/>
    <n v="8.0812115969666212E-2"/>
    <m/>
    <m/>
    <m/>
    <n v="0"/>
    <m/>
    <n v="0"/>
    <m/>
    <n v="0"/>
    <m/>
    <n v="5.6021787033852632"/>
    <n v="37.125931607137986"/>
    <n v="59.895284464505536"/>
    <n v="0.69218594473081996"/>
    <n v="6.8645969319350852"/>
    <n v="45.575624076230682"/>
    <n v="50.109149613908599"/>
    <n v="68.260873445488485"/>
    <s v="Medianas"/>
    <n v="2024"/>
    <n v="1"/>
    <d v="2025-05-07T00:00:00"/>
    <x v="13"/>
    <x v="14"/>
  </r>
  <r>
    <n v="2025"/>
    <n v="3"/>
    <n v="107"/>
    <x v="51"/>
    <s v="Automoviles Residentes"/>
    <n v="70"/>
    <s v="ff5a1ae012afa5d4c889c50ad427aaf545d31a4fac04ffc1c4d03d403ba4250a"/>
    <s v="5ee0b1f3d4f170289262539d5c2c0d24e2fb46189fbbd99a0a6b6a68b9dfe06a"/>
    <x v="27"/>
    <n v="169244.95864"/>
    <n v="291141.01701999997"/>
    <n v="835923.86765000003"/>
    <n v="801691.18793999986"/>
    <n v="164579.73036999995"/>
    <n v="123303.14170000002"/>
    <n v="694439.89212000009"/>
    <n v="345827.23184999992"/>
    <n v="35327673.869999997"/>
    <n v="32941908.920000002"/>
    <n v="139.161"/>
    <n v="134.065"/>
    <n v="0"/>
    <n v="0"/>
    <n v="162934.30181999999"/>
    <n v="122282.69595000001"/>
    <n v="189936.69127000001"/>
    <n v="207879.45153999998"/>
    <n v="0"/>
    <n v="0"/>
    <n v="0"/>
    <n v="0"/>
    <n v="0"/>
    <n v="0"/>
    <s v="Automoviles Residentes"/>
    <s v="Automóviles"/>
    <s v="Automóviles"/>
    <x v="13"/>
    <x v="2"/>
    <n v="346104.38500999997"/>
    <n v="551156.13301999995"/>
    <n v="286204877.29896003"/>
    <n v="243390493.02682006"/>
    <n v="276418493.85822004"/>
    <n v="235015541.95325008"/>
    <n v="33933542.557379998"/>
    <n v="29469312.513919998"/>
    <n v="17354647.463510003"/>
    <n v="16649033.802779997"/>
    <n v="263381.04217999999"/>
    <n v="439102.67599999998"/>
    <n v="0.49875417031338498"/>
    <n v="0.9879464167427654"/>
    <n v="-121896.05837999997"/>
    <n v="-41.86839066088249"/>
    <n v="64.258595546271152"/>
    <n v="66.303630775413453"/>
    <n v="48.899975258941033"/>
    <n v="52.823691795775638"/>
    <n v="5.913419793444414E-2"/>
    <n v="6.1227798573712196E-2"/>
    <n v="0.11961889447667051"/>
    <n v="0.12388160144656073"/>
    <m/>
    <m/>
    <m/>
    <n v="0"/>
    <m/>
    <n v="0"/>
    <m/>
    <n v="0"/>
    <m/>
    <n v="33.475699078639053"/>
    <n v="97.243505326546568"/>
    <n v="42.351690243470472"/>
    <n v="0.94833231683931574"/>
    <n v="33.24395619035252"/>
    <n v="-8.6313294253364088"/>
    <n v="85.783479079555306"/>
    <n v="58.823849612894755"/>
    <s v="Resto"/>
    <n v="2024"/>
    <n v="1"/>
    <d v="2025-05-07T00:00:00"/>
    <x v="13"/>
    <x v="27"/>
  </r>
  <r>
    <n v="2025"/>
    <n v="3"/>
    <n v="9"/>
    <x v="29"/>
    <s v="Automoviles Residentes"/>
    <n v="9"/>
    <s v="19581e27de7ced00ff1ce50b2047e7a567c76b1cbaebabe5ef03f7c3017bb5b7"/>
    <s v="5ee0b1f3d4f170289262539d5c2c0d24e2fb46189fbbd99a0a6b6a68b9dfe06a"/>
    <x v="29"/>
    <n v="177775.30611"/>
    <n v="173255.93781999999"/>
    <n v="594184.73273000005"/>
    <n v="559504.63967000006"/>
    <n v="114162.26156"/>
    <n v="109863.69093000003"/>
    <n v="434547.73628999991"/>
    <n v="492546.87355000002"/>
    <n v="35327673.869999997"/>
    <n v="32941908.920000002"/>
    <n v="139.161"/>
    <n v="134.065"/>
    <n v="289.40978000000001"/>
    <n v="-27.808520000000001"/>
    <n v="114149.00347"/>
    <n v="109863.69093000001"/>
    <n v="161283.47794000001"/>
    <n v="145480.33793000001"/>
    <n v="0"/>
    <n v="0"/>
    <n v="0"/>
    <n v="0"/>
    <n v="0"/>
    <n v="0"/>
    <s v="Automoviles Residentes"/>
    <s v="Automóviles"/>
    <s v="Automóviles"/>
    <x v="13"/>
    <x v="2"/>
    <n v="975839.53787999996"/>
    <n v="808178.50085000007"/>
    <n v="286204877.29896003"/>
    <n v="243390493.02682006"/>
    <n v="276418493.85822004"/>
    <n v="235015541.95325008"/>
    <n v="33933542.557379998"/>
    <n v="29469312.513919998"/>
    <n v="17354647.463510003"/>
    <n v="16649033.802779997"/>
    <n v="445239.08188000001"/>
    <n v="451513.93919999996"/>
    <n v="0.52389256385297955"/>
    <n v="0.58791984963395927"/>
    <n v="4519.3682900000131"/>
    <n v="2.6084925843611106"/>
    <n v="39.928055138231031"/>
    <n v="38.372223485941056"/>
    <n v="18.21767813345776"/>
    <n v="21.437830582944041"/>
    <n v="6.2114701813520065E-2"/>
    <n v="6.4313824892333046E-2"/>
    <n v="7.1184348930551006E-2"/>
    <n v="7.372105537363334E-2"/>
    <m/>
    <m/>
    <m/>
    <n v="0"/>
    <m/>
    <n v="0"/>
    <m/>
    <n v="0"/>
    <m/>
    <n v="3.9126399209897578"/>
    <n v="64.217164947172762"/>
    <n v="63.411212517368497"/>
    <n v="0.6578195368130545"/>
    <n v="3.9005721578482033"/>
    <n v="10.862732541633168"/>
    <n v="70.775385630303205"/>
    <n v="75.517896434130179"/>
    <s v="Resto"/>
    <n v="2024"/>
    <n v="1"/>
    <d v="2025-05-07T00:00:00"/>
    <x v="13"/>
    <x v="29"/>
  </r>
  <r>
    <n v="2025"/>
    <n v="3"/>
    <n v="38"/>
    <x v="42"/>
    <s v="Vida Gpo y Col"/>
    <n v="26"/>
    <s v="5f9c4ab08cac7457e9111a30e4664920607ea2c115a1433d7be98e97e64244ca"/>
    <s v="5ee0b1f3d4f170289262539d5c2c0d24e2fb46189fbbd99a0a6b6a68b9dfe06a"/>
    <x v="20"/>
    <n v="277368.24911999993"/>
    <n v="202740.73048"/>
    <n v="684433.75718999992"/>
    <n v="555274.13574000006"/>
    <n v="78504.811239999966"/>
    <n v="95576.880309999979"/>
    <n v="388677.58917000005"/>
    <n v="588253.80096000002"/>
    <n v="35327673.869999997"/>
    <n v="32941908.920000002"/>
    <n v="139.161"/>
    <n v="134.065"/>
    <n v="-5775.0440399999998"/>
    <n v="4606.9278700000004"/>
    <n v="54147.820140000003"/>
    <n v="58851.819860000003"/>
    <n v="146479.76977000001"/>
    <n v="121465.38757000001"/>
    <n v="5299.0192100000004"/>
    <n v="14904.20959"/>
    <n v="272069.22991000005"/>
    <n v="187836.52088999999"/>
    <n v="0"/>
    <n v="0"/>
    <s v="Vida Gpo y Col"/>
    <s v="Vida"/>
    <s v="Vida"/>
    <x v="37"/>
    <x v="2"/>
    <n v="11775468.25543"/>
    <n v="10667983.633719999"/>
    <n v="286204877.29896003"/>
    <n v="243390493.02682006"/>
    <n v="276418493.85822004"/>
    <n v="235015541.95325008"/>
    <n v="38551947.676540002"/>
    <n v="35783393.388319999"/>
    <n v="14507048.616379999"/>
    <n v="12662600.811029999"/>
    <n v="6945764.6465400001"/>
    <n v="6466189.7113999994"/>
    <n v="0.71946624188013908"/>
    <n v="0.56657770905030003"/>
    <n v="74627.518639999937"/>
    <n v="36.809336961209091"/>
    <n v="3.993343616360074"/>
    <n v="3.1353971895158712"/>
    <n v="2.3554753246614855"/>
    <n v="1.9004597067356288"/>
    <n v="9.6912481624228358E-2"/>
    <n v="0.10034359324100327"/>
    <n v="8.3298541351678537E-2"/>
    <n v="8.6266945919827601E-2"/>
    <n v="1.3745140075567725E-2"/>
    <n v="0.70572110180457159"/>
    <m/>
    <n v="-9605.19038"/>
    <n v="-64.446157456378074"/>
    <n v="84232.709020000068"/>
    <n v="44.843627118353659"/>
    <n v="0"/>
    <m/>
    <n v="-17.862132572885201"/>
    <n v="28.303459927035785"/>
    <n v="47.142416861040395"/>
    <n v="0.54114943236186375"/>
    <n v="-7.9929554110478414"/>
    <n v="20.593835577714948"/>
    <n v="36.966074035357899"/>
    <n v="48.451514490977061"/>
    <s v="Resto"/>
    <n v="2024"/>
    <n v="1"/>
    <d v="2025-05-07T00:00:00"/>
    <x v="37"/>
    <x v="20"/>
  </r>
  <r>
    <n v="2025"/>
    <n v="3"/>
    <n v="22"/>
    <x v="35"/>
    <s v="Vida Gpo y Col"/>
    <n v="16"/>
    <s v="b17ef6d19c7a5b1ee83b907c595526dcb1eb06db8227d650d5dda0a9f4ce8cd9"/>
    <s v="5ee0b1f3d4f170289262539d5c2c0d24e2fb46189fbbd99a0a6b6a68b9dfe06a"/>
    <x v="12"/>
    <n v="786516.27428999997"/>
    <n v="902287.86184000003"/>
    <n v="2590851.4241599999"/>
    <n v="2189380.8673200002"/>
    <n v="523415.16120999999"/>
    <n v="418281.90969"/>
    <n v="1730389.0269399998"/>
    <n v="1781350.7026099993"/>
    <n v="35327673.869999997"/>
    <n v="32941908.920000002"/>
    <n v="139.161"/>
    <n v="134.065"/>
    <n v="150338.837"/>
    <n v="-2297.355"/>
    <n v="523415.16120999999"/>
    <n v="418281.90969000006"/>
    <n v="702365.16073"/>
    <n v="452482.29758000001"/>
    <n v="786516.27428999997"/>
    <n v="902287.86184000003"/>
    <n v="0"/>
    <n v="0"/>
    <n v="0"/>
    <n v="0"/>
    <s v="Vida Gpo y Col"/>
    <s v="Vida"/>
    <s v="Vida"/>
    <x v="37"/>
    <x v="2"/>
    <n v="9409393.7623899989"/>
    <n v="7962644.3306700001"/>
    <n v="286204877.29896003"/>
    <n v="243390493.02682006"/>
    <n v="276418493.85822004"/>
    <n v="235015541.95325008"/>
    <n v="38551947.676540002"/>
    <n v="35783393.388319999"/>
    <n v="14507048.616379999"/>
    <n v="12662600.811029999"/>
    <n v="1773249.4410399999"/>
    <n v="1603832.41613"/>
    <n v="2.0401466636369667"/>
    <n v="2.5215268212503132"/>
    <n v="-115771.58755000005"/>
    <n v="-12.830892716866614"/>
    <n v="44.354519792134433"/>
    <n v="56.258238252671923"/>
    <n v="8.3588411129499143"/>
    <n v="11.331510291934373"/>
    <n v="0.27480882985387817"/>
    <n v="0.2845382243828512"/>
    <n v="0.37071614861332064"/>
    <n v="0.38392689025625615"/>
    <n v="2.0401466636369667"/>
    <m/>
    <m/>
    <n v="-115771.58755000005"/>
    <n v="-12.830892716866614"/>
    <n v="0"/>
    <m/>
    <n v="0"/>
    <m/>
    <n v="25.134544211562272"/>
    <n v="66.548548112687783"/>
    <n v="46.357922718478576"/>
    <n v="3.6080058394442038"/>
    <n v="25.13454421156225"/>
    <n v="55.224892661313476"/>
    <n v="74.52180012260159"/>
    <n v="92.441607534059784"/>
    <s v="Medianas"/>
    <n v="2024"/>
    <n v="1"/>
    <d v="2025-05-07T00:00:00"/>
    <x v="37"/>
    <x v="12"/>
  </r>
  <r>
    <n v="2025"/>
    <n v="3"/>
    <n v="10"/>
    <x v="62"/>
    <s v="Vida Gpo y Col"/>
    <n v="10"/>
    <s v="4a44dc15364204a80fe80e9039455cc1608281820fe2b24f1e5233ade6af1dd5"/>
    <s v="5ee0b1f3d4f170289262539d5c2c0d24e2fb46189fbbd99a0a6b6a68b9dfe06a"/>
    <x v="6"/>
    <n v="247930.46752999999"/>
    <n v="284922.89150000003"/>
    <n v="1159866.20325"/>
    <n v="1338754.2661600001"/>
    <n v="100555.36403000001"/>
    <n v="25066.104940000005"/>
    <n v="563552.59526999993"/>
    <n v="802818.61423000018"/>
    <n v="35327673.869999997"/>
    <n v="32941908.920000002"/>
    <n v="139.161"/>
    <n v="134.065"/>
    <n v="603.60191000000009"/>
    <n v="1998.60998"/>
    <n v="47822.519539999994"/>
    <n v="-12410.514209999998"/>
    <n v="237728.53724999999"/>
    <n v="279407.75397999998"/>
    <n v="200133.12159"/>
    <n v="220182.29817999998"/>
    <n v="47797.345939999999"/>
    <n v="64740.59332"/>
    <n v="0"/>
    <n v="0"/>
    <s v="Vida Gpo y Col"/>
    <s v="Vida"/>
    <s v="Vida"/>
    <x v="37"/>
    <x v="2"/>
    <n v="1657972.1827799999"/>
    <n v="1600535.0540100001"/>
    <n v="286204877.29896003"/>
    <n v="243390493.02682006"/>
    <n v="276418493.85822004"/>
    <n v="235015541.95325008"/>
    <n v="38551947.676540002"/>
    <n v="35783393.388319999"/>
    <n v="14507048.616379999"/>
    <n v="12662600.811029999"/>
    <n v="261360.25803"/>
    <n v="299255.71986000001"/>
    <n v="0.64310750162403085"/>
    <n v="0.79624335346854291"/>
    <n v="-36992.423970000033"/>
    <n v="-12.983310598615072"/>
    <n v="94.861578955719239"/>
    <n v="95.210508134412507"/>
    <n v="14.953837591791396"/>
    <n v="17.801727665142401"/>
    <n v="8.6626919104184283E-2"/>
    <n v="8.9693878318130166E-2"/>
    <n v="0.11706410055572851"/>
    <n v="0.12123576557191168"/>
    <n v="0.51912583838607695"/>
    <n v="0.12398166323795384"/>
    <m/>
    <n v="-20049.176589999988"/>
    <n v="-9.1057168336074348"/>
    <n v="-16943.247380000001"/>
    <n v="-26.170979459908349"/>
    <n v="0"/>
    <m/>
    <n v="301.1607079388537"/>
    <n v="40.557889085508478"/>
    <n v="8.7975047592832691"/>
    <n v="0.69314832181965902"/>
    <n v="-485.33874367160496"/>
    <n v="-14.916986424429501"/>
    <n v="20.116440412750656"/>
    <n v="-4.4417214745186859"/>
    <s v="Resto"/>
    <n v="2024"/>
    <n v="1"/>
    <d v="2025-05-07T00:00:00"/>
    <x v="37"/>
    <x v="6"/>
  </r>
  <r>
    <n v="2025"/>
    <n v="3"/>
    <n v="94"/>
    <x v="5"/>
    <s v="Vida Gpo y Col"/>
    <n v="7"/>
    <s v="7902699be42c8a8e46fbbb4501726517e86b22c56a189f7625a6da49081b2451"/>
    <s v="5ee0b1f3d4f170289262539d5c2c0d24e2fb46189fbbd99a0a6b6a68b9dfe06a"/>
    <x v="7"/>
    <n v="417584.19351000001"/>
    <n v="363679.08195999998"/>
    <n v="1227653.93658"/>
    <n v="1072729.9001599997"/>
    <n v="45018.613679999995"/>
    <n v="66921.490029999986"/>
    <n v="260018.40322999997"/>
    <n v="296379.60441999999"/>
    <n v="35327673.869999997"/>
    <n v="32941908.920000002"/>
    <n v="139.161"/>
    <n v="134.065"/>
    <n v="6071.4314999999997"/>
    <n v="1056.6160199999999"/>
    <n v="26531.015510000001"/>
    <n v="33929.213499999998"/>
    <n v="182851.66849000001"/>
    <n v="141596.13805000001"/>
    <n v="417584.19351000001"/>
    <n v="363679.08195999998"/>
    <n v="0"/>
    <n v="0"/>
    <n v="0"/>
    <n v="0"/>
    <s v="Vida Gpo y Col"/>
    <s v="Vida"/>
    <s v="Vida"/>
    <x v="37"/>
    <x v="2"/>
    <n v="2139089.51168"/>
    <n v="2040660.5806099998"/>
    <n v="286204877.29896003"/>
    <n v="243390493.02682006"/>
    <n v="276418493.85822004"/>
    <n v="235015541.95325008"/>
    <n v="38551947.676540002"/>
    <n v="35783393.388319999"/>
    <n v="14507048.616379999"/>
    <n v="12662600.811029999"/>
    <n v="762574.33009000006"/>
    <n v="733947.90046999999"/>
    <n v="1.0831727543667329"/>
    <n v="1.0163348065214741"/>
    <n v="53905.111550000031"/>
    <n v="14.822164436702167"/>
    <n v="54.759802032769208"/>
    <n v="49.551075999687434"/>
    <n v="19.52158576019745"/>
    <n v="17.821635083051785"/>
    <n v="0.14590394036989299"/>
    <n v="0.15106955677292214"/>
    <n v="0.14942205730275787"/>
    <n v="0.15474682182182828"/>
    <n v="1.0831727543667329"/>
    <m/>
    <m/>
    <n v="53905.111550000031"/>
    <n v="14.822164436702167"/>
    <n v="0"/>
    <m/>
    <n v="0"/>
    <m/>
    <n v="-32.729212006757813"/>
    <n v="10.780727426868451"/>
    <n v="18.401248064457139"/>
    <n v="0.31032234653966212"/>
    <n v="-21.804802489748244"/>
    <n v="29.136056257008903"/>
    <n v="14.509583494148403"/>
    <n v="23.961962499301368"/>
    <s v="Resto"/>
    <n v="2024"/>
    <n v="1"/>
    <d v="2025-05-07T00:00:00"/>
    <x v="37"/>
    <x v="7"/>
  </r>
  <r>
    <n v="2025"/>
    <n v="3"/>
    <n v="68"/>
    <x v="8"/>
    <s v="Vida Gpo y Col"/>
    <n v="213"/>
    <s v="d48ff4b2f68a10fd7c86f185a6ccede0dc0f2c48538d697cb33b6ada3f1e85db"/>
    <s v="5ee0b1f3d4f170289262539d5c2c0d24e2fb46189fbbd99a0a6b6a68b9dfe06a"/>
    <x v="8"/>
    <n v="990935.71594000002"/>
    <n v="960692.43901999993"/>
    <n v="1142980.5445500002"/>
    <n v="1095430.6494299998"/>
    <n v="63333.841970000001"/>
    <n v="52563.274020000004"/>
    <n v="215889.70765000003"/>
    <n v="206396.35083000001"/>
    <n v="35327673.869999997"/>
    <n v="32941908.920000002"/>
    <n v="139.161"/>
    <n v="134.065"/>
    <n v="-100.88772"/>
    <n v="-217.50644"/>
    <n v="8113.1441599999998"/>
    <n v="6226.8687099999997"/>
    <n v="-5246.0871999999999"/>
    <n v="-1630.90905"/>
    <n v="988726.44110000005"/>
    <n v="958292.20519000001"/>
    <n v="2209.27484"/>
    <n v="2400.2338300000001"/>
    <n v="0"/>
    <n v="0"/>
    <s v="Vida Gpo y Col"/>
    <s v="Vida"/>
    <s v="Vida"/>
    <x v="37"/>
    <x v="2"/>
    <n v="990935.71594000002"/>
    <n v="960692.43901999993"/>
    <n v="286204877.29896003"/>
    <n v="243390493.02682006"/>
    <n v="276418493.85822004"/>
    <n v="235015541.95325008"/>
    <n v="38551947.676540002"/>
    <n v="35783393.388319999"/>
    <n v="14507048.616379999"/>
    <n v="12662600.811029999"/>
    <n v="990935.71594000002"/>
    <n v="960692.43901999993"/>
    <n v="2.5703907990698318"/>
    <n v="2.6847438100534591"/>
    <n v="30243.276920000091"/>
    <n v="3.1480706719052787"/>
    <n v="100"/>
    <n v="100"/>
    <n v="100"/>
    <n v="100"/>
    <n v="0.34623299410264829"/>
    <n v="0.35849110604309586"/>
    <n v="0.39471239286003573"/>
    <n v="0.40877825825285347"/>
    <n v="2.5646601551642725"/>
    <n v="5.7306439055591716E-3"/>
    <m/>
    <n v="30434.235910000047"/>
    <n v="3.1758826530333684"/>
    <n v="-190.95899000000009"/>
    <n v="-7.9558494515511446"/>
    <n v="0"/>
    <m/>
    <n v="20.490671768090142"/>
    <n v="6.3913169089804809"/>
    <n v="5.4713945780212114"/>
    <n v="0.43657289394128984"/>
    <n v="30.292520010430746"/>
    <n v="221.66644731047387"/>
    <n v="-154.6513401454707"/>
    <n v="-381.80355366842804"/>
    <s v="Medianas"/>
    <n v="2024"/>
    <n v="1"/>
    <d v="2025-05-07T00:00:00"/>
    <x v="37"/>
    <x v="8"/>
  </r>
  <r>
    <n v="2025"/>
    <n v="3"/>
    <n v="37"/>
    <x v="76"/>
    <s v="Vida Gpo y Col"/>
    <n v="25"/>
    <s v="b7a56873cd771f2c446d369b649430b65a756ba278ff97ec81bb6f55b2e73569"/>
    <s v="5ee0b1f3d4f170289262539d5c2c0d24e2fb46189fbbd99a0a6b6a68b9dfe06a"/>
    <x v="5"/>
    <n v="292290.8885"/>
    <n v="309749.49841"/>
    <n v="745834.11708"/>
    <n v="758172.45204"/>
    <n v="1513.9956400000042"/>
    <n v="52778.21001000001"/>
    <n v="237858.17814"/>
    <n v="291525.17670000013"/>
    <n v="35327673.869999997"/>
    <n v="32941908.920000002"/>
    <n v="139.161"/>
    <n v="134.065"/>
    <n v="5228.0718499999994"/>
    <n v="-753.15277000000003"/>
    <n v="-11298.45356"/>
    <n v="40004.298820000004"/>
    <n v="176166.55516999998"/>
    <n v="228621.76228"/>
    <n v="93381.273290000012"/>
    <n v="108289.10451"/>
    <n v="101833.16957"/>
    <n v="92586.113989999998"/>
    <n v="97076.445640000005"/>
    <n v="108874.27991"/>
    <s v="Vida Gpo y Col"/>
    <s v="Vida"/>
    <s v="Vida"/>
    <x v="37"/>
    <x v="2"/>
    <n v="3594603.0314199999"/>
    <n v="3691577.5016000001"/>
    <n v="286204877.29896003"/>
    <n v="243390493.02682006"/>
    <n v="276418493.85822004"/>
    <n v="235015541.95325008"/>
    <n v="38551947.676540002"/>
    <n v="35783393.388319999"/>
    <n v="14507048.616379999"/>
    <n v="12662600.811029999"/>
    <n v="293132.80180999998"/>
    <n v="310410.93948"/>
    <n v="0.75817411600677087"/>
    <n v="0.86562360100566893"/>
    <n v="-17458.609909999999"/>
    <n v="-5.6363642232249545"/>
    <n v="99.712787751898986"/>
    <n v="99.786914381591046"/>
    <n v="8.1313815724607128"/>
    <n v="8.3907082615968029"/>
    <n v="0.10212645265114849"/>
    <n v="0.1057421608880921"/>
    <n v="0.12726441964019836"/>
    <n v="0.13179958050247426"/>
    <n v="0.24222193408616105"/>
    <n v="0.26414533041081212"/>
    <n v="0.25180685150979776"/>
    <n v="-14907.831219999993"/>
    <n v="-13.766695446838161"/>
    <n v="9247.0555800000002"/>
    <n v="9.9875188421870256"/>
    <n v="-11797.834269999992"/>
    <n v="-10.836199587039818"/>
    <n v="-97.13140017497156"/>
    <n v="0.51797565355856245"/>
    <n v="17.038997732335346"/>
    <n v="1.0436276047841616E-2"/>
    <n v="-128.2430986000719"/>
    <n v="-22.944100590807505"/>
    <n v="-6.4135065529873359"/>
    <n v="17.498027493553099"/>
    <s v="Resto"/>
    <n v="2024"/>
    <n v="1"/>
    <d v="2025-05-07T00:00:00"/>
    <x v="37"/>
    <x v="5"/>
  </r>
  <r>
    <n v="2025"/>
    <n v="3"/>
    <n v="111"/>
    <x v="36"/>
    <s v="Vida Gpo y Col"/>
    <n v="230"/>
    <s v="a0eaec5a55dc2f5b2ba523018adc485ff620b9d83509b9f37186a7716e438d21"/>
    <s v="5ee0b1f3d4f170289262539d5c2c0d24e2fb46189fbbd99a0a6b6a68b9dfe06a"/>
    <x v="34"/>
    <n v="226850.1685"/>
    <n v="193973.10793"/>
    <n v="730932.76013000007"/>
    <n v="690729.27230000007"/>
    <n v="65641.291370000006"/>
    <n v="101711.46013000001"/>
    <n v="459569.71038"/>
    <n v="333200.31520000001"/>
    <n v="35327673.869999997"/>
    <n v="32941908.920000002"/>
    <n v="139.161"/>
    <n v="134.065"/>
    <n v="12356.998720000001"/>
    <n v="14048.006660000001"/>
    <n v="57516.490520000007"/>
    <n v="89187.867199999993"/>
    <n v="121347.65590000001"/>
    <n v="138452.79165999999"/>
    <n v="64120.489100000006"/>
    <n v="116947.35992"/>
    <n v="162729.67939999999"/>
    <n v="77025.74801000001"/>
    <n v="0"/>
    <n v="0"/>
    <s v="Vida Gpo y Col"/>
    <s v="Vida"/>
    <s v="Vida"/>
    <x v="37"/>
    <x v="2"/>
    <n v="600408.22382000007"/>
    <n v="522729.34349"/>
    <n v="286204877.29896003"/>
    <n v="243390493.02682006"/>
    <n v="276418493.85822004"/>
    <n v="235015541.95325008"/>
    <n v="38551947.676540002"/>
    <n v="35783393.388319999"/>
    <n v="14507048.616379999"/>
    <n v="12662600.811029999"/>
    <n v="600408.22382000007"/>
    <n v="522729.34349"/>
    <n v="0.58842725769220994"/>
    <n v="0.54207577751224245"/>
    <n v="32877.060570000001"/>
    <n v="16.94928793009003"/>
    <n v="37.782655116997319"/>
    <n v="37.107751907505218"/>
    <n v="37.782655116997319"/>
    <n v="37.107751907505218"/>
    <n v="7.9261461454075741E-2"/>
    <n v="8.2067652324433651E-2"/>
    <n v="7.9696254984218062E-2"/>
    <n v="8.2536289437651594E-2"/>
    <n v="0.16632230785844113"/>
    <n v="0.42210494983376878"/>
    <m/>
    <n v="-52826.870819999996"/>
    <n v="-45.171494983843317"/>
    <n v="85703.931389999983"/>
    <n v="111.26660059032898"/>
    <n v="0"/>
    <m/>
    <n v="-35.463229722489288"/>
    <n v="28.935967649501659"/>
    <n v="52.435856297515791"/>
    <n v="0.45247860613001611"/>
    <n v="-35.510857781785809"/>
    <n v="-12.354489609718556"/>
    <n v="47.398105957150179"/>
    <n v="64.417528986356302"/>
    <s v="Resto"/>
    <n v="2024"/>
    <n v="1"/>
    <d v="2025-05-07T00:00:00"/>
    <x v="37"/>
    <x v="34"/>
  </r>
  <r>
    <n v="2025"/>
    <n v="3"/>
    <n v="15.1"/>
    <x v="69"/>
    <s v="Vida Gpo y Col"/>
    <n v="15.1"/>
    <m/>
    <m/>
    <x v="76"/>
    <n v="11249140.52083"/>
    <n v="9991782.3448699992"/>
    <n v="33726200.981210001"/>
    <n v="30009523.65594"/>
    <n v="4407112.4146699999"/>
    <n v="3712866.6010799999"/>
    <n v="17816310.436999999"/>
    <n v="16485442.628389997"/>
    <n v="0"/>
    <n v="0"/>
    <n v="0"/>
    <n v="0"/>
    <n v="247286.08549999999"/>
    <n v="77422.536500000002"/>
    <n v="3478350.9372700006"/>
    <n v="2857383.2759399996"/>
    <n v="6803617.6881800005"/>
    <n v="5895079.590090001"/>
    <n v="7883380.9496400002"/>
    <n v="6561548.8911700007"/>
    <n v="2483278.8961999998"/>
    <n v="2831943.5993600003"/>
    <n v="882480.67498999997"/>
    <n v="598289.85433999996"/>
    <s v="Vida Gpo y Col"/>
    <s v="Vida"/>
    <s v="Vida"/>
    <x v="37"/>
    <x v="2"/>
    <n v="112117223.91067001"/>
    <n v="100608787.66723"/>
    <n v="286204877.29896003"/>
    <n v="243390493.02682006"/>
    <n v="276418493.85822004"/>
    <n v="235015541.95325008"/>
    <n v="38551947.676540002"/>
    <n v="35783393.388319999"/>
    <n v="14507048.616379999"/>
    <n v="12662600.811029999"/>
    <n v="53433908.118510008"/>
    <n v="47194956.013809994"/>
    <n v="29.179175628720401"/>
    <n v="27.922959224240039"/>
    <n v="1257358.1759600006"/>
    <n v="12.583922793369862"/>
    <n v="21.052438268001573"/>
    <n v="21.17129284312977"/>
    <n v="10.033374113680171"/>
    <n v="9.9313216832693172"/>
    <n v="3.9304503218089897"/>
    <n v="4.0696048820090462"/>
    <n v="4.1052475881911166"/>
    <n v="4.2515410946130494"/>
    <n v="20.448722891469554"/>
    <n v="6.4413837584427629"/>
    <n v="2.2890689788080811"/>
    <n v="1321832.0584699996"/>
    <n v="20.145122445842233"/>
    <n v="-348664.7031600005"/>
    <n v="-12.311851946443998"/>
    <n v="284190.82065000001"/>
    <n v="47.500524802230437"/>
    <n v="18.698377512083454"/>
    <n v="39.177325649985107"/>
    <n v="37.159202161627022"/>
    <n v="30.379111087377908"/>
    <n v="21.732039469773955"/>
    <n v="15.411803762875564"/>
    <n v="51.125020491862408"/>
    <n v="48.470647974684525"/>
    <s v="Resto"/>
    <n v="2024"/>
    <n v="1"/>
    <d v="2025-05-07T00:00:00"/>
    <x v="37"/>
    <x v="76"/>
  </r>
  <r>
    <n v="2025"/>
    <n v="3"/>
    <n v="39"/>
    <x v="20"/>
    <s v="Vida Gpo y Col"/>
    <n v="27"/>
    <s v="670671cd97404156226e507973f2ab8330d3022ca96e0c93bdbdb320c41adcaf"/>
    <s v="5ee0b1f3d4f170289262539d5c2c0d24e2fb46189fbbd99a0a6b6a68b9dfe06a"/>
    <x v="17"/>
    <n v="418862.82402999996"/>
    <n v="406151.98267"/>
    <n v="894082.34909000003"/>
    <n v="798972.39305999991"/>
    <n v="148377.3112600001"/>
    <n v="149200.37807000001"/>
    <n v="391944.26837000012"/>
    <n v="417538.02658000006"/>
    <n v="35327673.869999997"/>
    <n v="32941908.920000002"/>
    <n v="139.161"/>
    <n v="134.065"/>
    <n v="16443.690460000002"/>
    <n v="42249.191659999997"/>
    <n v="133692.71770000001"/>
    <n v="137995.78168000001"/>
    <n v="297964.74033999996"/>
    <n v="276847.24845999997"/>
    <n v="418862.82402999996"/>
    <n v="406151.98267"/>
    <n v="0"/>
    <n v="0"/>
    <n v="0"/>
    <n v="0"/>
    <s v="Vida Gpo y Col"/>
    <s v="Vida"/>
    <s v="Vida"/>
    <x v="37"/>
    <x v="2"/>
    <n v="9815016.0217700005"/>
    <n v="7956382.9574300004"/>
    <n v="286204877.29896003"/>
    <n v="243390493.02682006"/>
    <n v="276418493.85822004"/>
    <n v="235015541.95325008"/>
    <n v="38551947.676540002"/>
    <n v="35783393.388319999"/>
    <n v="14507048.616379999"/>
    <n v="12662600.811029999"/>
    <n v="492257.98501999996"/>
    <n v="480290.3922"/>
    <n v="1.0864893974861103"/>
    <n v="1.1350292529902193"/>
    <n v="12710.841359999962"/>
    <n v="3.1295775725235231"/>
    <n v="85.090102502447365"/>
    <n v="84.563836642576916"/>
    <n v="4.2675714751860783"/>
    <n v="5.104731444465207"/>
    <n v="0.14635069394448855"/>
    <n v="0.1515321273130307"/>
    <n v="0.16687257485658843"/>
    <n v="0.17281920135766715"/>
    <n v="1.0864893974861103"/>
    <m/>
    <m/>
    <n v="12710.841359999962"/>
    <n v="3.1295775725235231"/>
    <n v="0"/>
    <m/>
    <n v="0"/>
    <m/>
    <n v="-0.55165196003307271"/>
    <n v="35.423843499028926"/>
    <n v="36.735110115472679"/>
    <n v="1.0227946095973399"/>
    <n v="-3.1182576218006686"/>
    <n v="7.627849652640184"/>
    <n v="44.868636989546701"/>
    <n v="49.845458984194387"/>
    <s v="Resto"/>
    <n v="2024"/>
    <n v="1"/>
    <d v="2025-05-07T00:00:00"/>
    <x v="37"/>
    <x v="17"/>
  </r>
  <r>
    <n v="2025"/>
    <n v="3"/>
    <n v="16"/>
    <x v="74"/>
    <s v="Vida Gpo y Col"/>
    <n v="14"/>
    <s v="8527a891e224136950ff32ca212b45bc93f69fbb801c3b1ebedac52775f99e61"/>
    <s v="5ee0b1f3d4f170289262539d5c2c0d24e2fb46189fbbd99a0a6b6a68b9dfe06a"/>
    <x v="2"/>
    <n v="77283.024950000006"/>
    <n v="130777.4155"/>
    <n v="465682.84162000008"/>
    <n v="596620.21158"/>
    <n v="67526.944329999984"/>
    <n v="68870.75536000001"/>
    <n v="352193.38633000001"/>
    <n v="308731.6035100001"/>
    <n v="35327673.869999997"/>
    <n v="32941908.920000002"/>
    <n v="139.161"/>
    <n v="134.065"/>
    <n v="-3151.7710099999999"/>
    <n v="6796.0531700000001"/>
    <n v="39376.345959999999"/>
    <n v="40264.07028"/>
    <n v="57477.018859999996"/>
    <n v="76086.061109999995"/>
    <n v="9058.1245099999996"/>
    <n v="29754.863410000002"/>
    <n v="68224.900439999998"/>
    <n v="101022.55209"/>
    <n v="0"/>
    <n v="0"/>
    <s v="Vida Gpo y Col"/>
    <s v="Vida"/>
    <s v="Vida"/>
    <x v="37"/>
    <x v="2"/>
    <n v="1168356.06944"/>
    <n v="1156642.3969100001"/>
    <n v="286204877.29896003"/>
    <n v="243390493.02682006"/>
    <n v="276418493.85822004"/>
    <n v="235015541.95325008"/>
    <n v="38551947.676540002"/>
    <n v="35783393.388319999"/>
    <n v="14507048.616379999"/>
    <n v="12662600.811029999"/>
    <n v="129779.46493999999"/>
    <n v="199697.51095"/>
    <n v="0.20046464473967163"/>
    <n v="0.3654695743380415"/>
    <n v="-53494.390549999996"/>
    <n v="-40.904914923938065"/>
    <n v="59.549501907508798"/>
    <n v="65.487754393064961"/>
    <n v="6.6146808298811006"/>
    <n v="11.306642039871202"/>
    <n v="2.7002693203328168E-2"/>
    <n v="2.7958702716049035E-2"/>
    <n v="5.3731521668592533E-2"/>
    <n v="5.5646283821524707E-2"/>
    <n v="2.349589334889074E-2"/>
    <n v="0.17696875139078086"/>
    <m/>
    <n v="-20696.738900000004"/>
    <n v="-69.557499272687807"/>
    <n v="-32797.65165"/>
    <n v="-32.46567322985554"/>
    <n v="0"/>
    <m/>
    <n v="-1.9512070442318841"/>
    <n v="87.376166206858571"/>
    <n v="52.66257564173992"/>
    <n v="0.46547679073574544"/>
    <n v="-2.2047555396826124"/>
    <n v="-24.457886212687928"/>
    <n v="68.507982391903752"/>
    <n v="52.919115134359465"/>
    <s v="Resto"/>
    <n v="2024"/>
    <n v="1"/>
    <d v="2025-05-07T00:00:00"/>
    <x v="37"/>
    <x v="2"/>
  </r>
  <r>
    <n v="2025"/>
    <n v="3"/>
    <n v="201.1"/>
    <x v="67"/>
    <s v="Vida Gpo y Col"/>
    <n v="201.1"/>
    <m/>
    <m/>
    <x v="74"/>
    <n v="38551947.67654001"/>
    <n v="35783393.388320006"/>
    <n v="98150626.736710027"/>
    <n v="91317846.997289985"/>
    <n v="14507048.616380002"/>
    <n v="12662600.81103"/>
    <n v="58389104.502879992"/>
    <n v="52402567.022039995"/>
    <n v="0"/>
    <n v="0"/>
    <n v="0"/>
    <n v="0"/>
    <n v="347707.92083999986"/>
    <n v="402355.40235000005"/>
    <n v="12311946.282380002"/>
    <n v="10794861.123890003"/>
    <n v="21950855.165039998"/>
    <n v="18666375.349689998"/>
    <n v="17712422.531529997"/>
    <n v="13945957.227289999"/>
    <n v="19275470.58537"/>
    <n v="20140694.539340001"/>
    <n v="1564054.5596399999"/>
    <n v="1696741.6216899999"/>
    <s v="Vida Gpo y Col"/>
    <s v="Vida"/>
    <s v="Vida"/>
    <x v="37"/>
    <x v="2"/>
    <n v="240878666.31313995"/>
    <n v="202978176.79399002"/>
    <n v="286204877.29896003"/>
    <n v="243390493.02682006"/>
    <n v="276418493.85822004"/>
    <n v="235015541.95325008"/>
    <n v="38551947.676540002"/>
    <n v="35783393.388319999"/>
    <n v="14507048.616379999"/>
    <n v="12662600.811029999"/>
    <n v="116547964.87997003"/>
    <n v="100637127.48424998"/>
    <n v="100.00000000000003"/>
    <n v="100.00000000000003"/>
    <n v="2768554.2882200032"/>
    <n v="7.7369808340303603"/>
    <n v="33.078181773696123"/>
    <n v="35.556850918583919"/>
    <n v="16.004716510022039"/>
    <n v="17.629182581848628"/>
    <n v="13.47005265611527"/>
    <n v="13.946949474485592"/>
    <n v="14.702050578605347"/>
    <n v="15.225968925679876"/>
    <n v="45.944300091246824"/>
    <n v="49.998694610959163"/>
    <n v="4.057005297794003"/>
    <n v="3766465.3042399976"/>
    <n v="27.00757820244586"/>
    <n v="-865223.95397000015"/>
    <n v="-4.295899291258265"/>
    <n v="-132687.06205000007"/>
    <n v="-7.82011004821348"/>
    <n v="14.566105596121769"/>
    <n v="37.629872135378434"/>
    <n v="35.386808270573852"/>
    <n v="100.00000000000003"/>
    <n v="14.053771892743971"/>
    <n v="17.595702185451589"/>
    <n v="56.088686248491157"/>
    <n v="57.830515682142213"/>
    <m/>
    <n v="2024"/>
    <n v="1"/>
    <d v="2025-05-07T00:00:00"/>
    <x v="37"/>
    <x v="74"/>
  </r>
  <r>
    <n v="2025"/>
    <n v="3"/>
    <n v="77"/>
    <x v="33"/>
    <s v="Vida Gpo y Col"/>
    <n v="49"/>
    <s v="0e17daca5f3e175f448bacace3bc0da47d0655a74c8dd0dc497a3afbdad95f1f"/>
    <s v="5ee0b1f3d4f170289262539d5c2c0d24e2fb46189fbbd99a0a6b6a68b9dfe06a"/>
    <x v="45"/>
    <n v="120868.99919"/>
    <n v="23180.321329999999"/>
    <n v="806568.70259000012"/>
    <n v="789567.63888999994"/>
    <n v="145068.45214000001"/>
    <n v="147290.53895999998"/>
    <n v="392712.11759000004"/>
    <n v="444831.40177"/>
    <n v="35327673.869999997"/>
    <n v="32941908.920000002"/>
    <n v="139.161"/>
    <n v="134.065"/>
    <n v="0"/>
    <n v="0"/>
    <n v="128587.44168"/>
    <n v="97878.05674"/>
    <n v="172354.73930000002"/>
    <n v="104112.34047000001"/>
    <n v="121841.74026000001"/>
    <n v="23910.410469999999"/>
    <n v="-972.74106999999992"/>
    <n v="-730.08914000000004"/>
    <n v="0"/>
    <n v="0"/>
    <s v="Vida Gpo y Col"/>
    <s v="Vida"/>
    <s v="Vida"/>
    <x v="37"/>
    <x v="2"/>
    <n v="3770209.43444"/>
    <n v="2712146.0854199999"/>
    <n v="286204877.29896003"/>
    <n v="243390493.02682006"/>
    <n v="276418493.85822004"/>
    <n v="235015541.95325008"/>
    <n v="38551947.676540002"/>
    <n v="35783393.388319999"/>
    <n v="14507048.616379999"/>
    <n v="12662600.811029999"/>
    <n v="3602708.6710000001"/>
    <n v="2557471.3273800001"/>
    <n v="0.31352241968193051"/>
    <n v="6.4779550330646529E-2"/>
    <n v="97688.677859999996"/>
    <n v="421.42935151451593"/>
    <n v="3.3549479080263942"/>
    <n v="0.90637658697613099"/>
    <n v="3.2058961522373099"/>
    <n v="0.85468557370906961"/>
    <n v="4.2231635019882731E-2"/>
    <n v="4.372681346422351E-2"/>
    <n v="9.5239222542047586E-3"/>
    <n v="9.8633142035393952E-3"/>
    <n v="0.31604561534032249"/>
    <n v="-2.5231956583919662E-3"/>
    <m/>
    <n v="97931.329790000003"/>
    <n v="409.57611293571415"/>
    <n v="-242.65192999999988"/>
    <n v="33.235931984962797"/>
    <n v="0"/>
    <m/>
    <n v="-1.508641923432319"/>
    <n v="120.02122389708852"/>
    <n v="635.41198097791846"/>
    <n v="0.99998597906539255"/>
    <n v="31.375147773494703"/>
    <n v="65.546887642646041"/>
    <n v="74.606269721531234"/>
    <n v="94.011964670224259"/>
    <s v="Resto"/>
    <n v="2024"/>
    <n v="1"/>
    <d v="2025-05-07T00:00:00"/>
    <x v="37"/>
    <x v="45"/>
  </r>
  <r>
    <n v="2025"/>
    <n v="3"/>
    <n v="43"/>
    <x v="26"/>
    <s v="Vida Gpo y Col"/>
    <n v="31"/>
    <s v="eb1e33e8a81b697b75855af6bfcdbcbf7cbbde9f94962ceaec1ed8af21f5a50f"/>
    <s v="5ee0b1f3d4f170289262539d5c2c0d24e2fb46189fbbd99a0a6b6a68b9dfe06a"/>
    <x v="24"/>
    <n v="1417099.90072"/>
    <n v="1353995.8053499998"/>
    <n v="6121490.5627000006"/>
    <n v="5865436.8088299995"/>
    <n v="766223.39690000017"/>
    <n v="801247.91862000001"/>
    <n v="3680901.4250899996"/>
    <n v="3286421.0570700001"/>
    <n v="35327673.869999997"/>
    <n v="32941908.920000002"/>
    <n v="139.161"/>
    <n v="134.065"/>
    <n v="96433.179199999999"/>
    <n v="30864.975460000001"/>
    <n v="681674.79496000009"/>
    <n v="704266.16252999997"/>
    <n v="1442401.1502700001"/>
    <n v="1557292.6060300001"/>
    <n v="1417099.90072"/>
    <n v="1353958.37179"/>
    <n v="0"/>
    <n v="0"/>
    <n v="0"/>
    <n v="37.43356"/>
    <s v="Vida Gpo y Col"/>
    <s v="Vida"/>
    <s v="Vida"/>
    <x v="37"/>
    <x v="2"/>
    <n v="33699803.03413"/>
    <n v="29454782.112069998"/>
    <n v="286204877.29896003"/>
    <n v="243390493.02682006"/>
    <n v="276418493.85822004"/>
    <n v="235015541.95325008"/>
    <n v="38551947.676540002"/>
    <n v="35783393.388319999"/>
    <n v="14507048.616379999"/>
    <n v="12662600.811029999"/>
    <n v="9801535.5701599997"/>
    <n v="8010292.7908000005"/>
    <n v="3.6758192156977509"/>
    <n v="3.7838664171854517"/>
    <n v="63104.095370000228"/>
    <n v="4.6605827817677969"/>
    <n v="14.457937642283813"/>
    <n v="16.903199929284661"/>
    <n v="4.2050687930870394"/>
    <n v="4.5968624048831739"/>
    <n v="0.49513478389809024"/>
    <n v="0.51266464878679785"/>
    <n v="0.55630595448146702"/>
    <n v="0.57613032486989324"/>
    <n v="3.6758192156977509"/>
    <m/>
    <m/>
    <n v="63141.52893000003"/>
    <n v="4.6634763849145333"/>
    <n v="0"/>
    <m/>
    <n v="-37.43356"/>
    <m/>
    <n v="-4.371246515101479"/>
    <n v="54.069822213006823"/>
    <n v="59.176543638765722"/>
    <n v="5.281731778542829"/>
    <n v="-3.2077883010654396"/>
    <n v="-7.3776408694890332"/>
    <n v="47.259723470991325"/>
    <n v="45.223753057261533"/>
    <s v="Medianas"/>
    <n v="2024"/>
    <n v="1"/>
    <d v="2025-05-07T00:00:00"/>
    <x v="37"/>
    <x v="24"/>
  </r>
  <r>
    <n v="2025"/>
    <n v="3"/>
    <n v="3"/>
    <x v="7"/>
    <s v="Vida Gpo y Col"/>
    <n v="3"/>
    <s v="4e07408562bedb8b60ce05c1decfe3ad16b72230967de01f640b7e4729b49fce"/>
    <s v="5ee0b1f3d4f170289262539d5c2c0d24e2fb46189fbbd99a0a6b6a68b9dfe06a"/>
    <x v="39"/>
    <n v="52492.958249999996"/>
    <n v="62939.170530000003"/>
    <n v="294917.0074"/>
    <n v="256914.58435999998"/>
    <n v="208891.34855000005"/>
    <n v="182825.53098000001"/>
    <n v="874131.43514999968"/>
    <n v="802318.49243000033"/>
    <n v="35327673.869999997"/>
    <n v="32941908.920000002"/>
    <n v="139.161"/>
    <n v="134.065"/>
    <n v="-583.38367000000005"/>
    <n v="2782.27333"/>
    <n v="198525.20654000001"/>
    <n v="179966.52997999999"/>
    <n v="107026.9538"/>
    <n v="14970.683399999994"/>
    <n v="-369.14536000000226"/>
    <n v="-1245.21225"/>
    <n v="52862.103609999998"/>
    <n v="64184.38278"/>
    <n v="0"/>
    <n v="0"/>
    <s v="Vida Gpo y Col"/>
    <s v="Vida"/>
    <s v="Vida"/>
    <x v="37"/>
    <x v="2"/>
    <n v="7215896.8496199995"/>
    <n v="5461228.9250799995"/>
    <n v="286204877.29896003"/>
    <n v="243390493.02682006"/>
    <n v="276418493.85822004"/>
    <n v="235015541.95325008"/>
    <n v="38551947.676540002"/>
    <n v="35783393.388319999"/>
    <n v="14507048.616379999"/>
    <n v="12662600.811029999"/>
    <n v="4533232.9229199998"/>
    <n v="3126617.3954600003"/>
    <n v="0.13616162454470104"/>
    <n v="0.1758893290163584"/>
    <n v="-10446.212280000007"/>
    <n v="-16.597314823240026"/>
    <n v="1.157958550609564"/>
    <n v="2.0130115895021476"/>
    <n v="0.72746270275141689"/>
    <n v="1.1524726649153978"/>
    <n v="1.8341042523593198E-2"/>
    <n v="1.8990392978888226E-2"/>
    <n v="2.585933811435458E-2"/>
    <n v="2.6780854579617559E-2"/>
    <n v="-9.5752713480838766E-4"/>
    <n v="0.13711915167950942"/>
    <m/>
    <n v="876.06688999999778"/>
    <n v="-70.354824247833875"/>
    <n v="-11322.279170000002"/>
    <n v="-17.640240007929229"/>
    <n v="0"/>
    <m/>
    <n v="14.257208733528293"/>
    <n v="397.94165829852062"/>
    <n v="290.47972739465337"/>
    <n v="1.4399300234931283"/>
    <n v="10.312293381476255"/>
    <n v="614.91027457036489"/>
    <n v="185.49085019366402"/>
    <n v="1202.1263503575265"/>
    <s v="Resto"/>
    <n v="2024"/>
    <n v="1"/>
    <d v="2025-05-07T00:00:00"/>
    <x v="37"/>
    <x v="39"/>
  </r>
  <r>
    <n v="2025"/>
    <n v="3"/>
    <n v="34"/>
    <x v="40"/>
    <s v="Vida Gpo y Col"/>
    <n v="23"/>
    <s v="535fa30d7e25dd8a49f1536779734ec8286108d115da5045d77f3b4185d8f790"/>
    <s v="5ee0b1f3d4f170289262539d5c2c0d24e2fb46189fbbd99a0a6b6a68b9dfe06a"/>
    <x v="1"/>
    <n v="6652533.22511"/>
    <n v="7510928.7432599999"/>
    <n v="19671630.471140005"/>
    <n v="19234412.099339999"/>
    <n v="4971132.4097300004"/>
    <n v="4186787.7665399997"/>
    <n v="19160026.508089997"/>
    <n v="15183701.396659998"/>
    <n v="35327673.869999997"/>
    <n v="32941908.920000002"/>
    <n v="139.161"/>
    <n v="134.065"/>
    <n v="34332.060380000003"/>
    <n v="66276.206059999997"/>
    <n v="4918539.6778899999"/>
    <n v="4125128.52984"/>
    <n v="4705693.3086599996"/>
    <n v="3040522.39108"/>
    <n v="1217219.86044"/>
    <n v="1385436.0082099999"/>
    <n v="5423350.4633200001"/>
    <n v="5801619.50263"/>
    <n v="11962.901349999998"/>
    <n v="323873.23242000001"/>
    <s v="Vida Gpo y Col"/>
    <s v="Vida"/>
    <s v="Vida"/>
    <x v="37"/>
    <x v="2"/>
    <n v="28972049.40374"/>
    <n v="25559096.22566"/>
    <n v="286204877.29896003"/>
    <n v="243390493.02682006"/>
    <n v="276418493.85822004"/>
    <n v="235015541.95325008"/>
    <n v="38551947.676540002"/>
    <n v="35783393.388319999"/>
    <n v="14507048.616379999"/>
    <n v="12662600.811029999"/>
    <n v="16384416.03607"/>
    <n v="15703738.81435"/>
    <n v="17.256023692826972"/>
    <n v="20.989984548842788"/>
    <n v="-858395.5181499999"/>
    <n v="-11.428620181229764"/>
    <n v="40.60280946519282"/>
    <n v="47.828920437702074"/>
    <n v="22.961900735442018"/>
    <n v="29.386519292178331"/>
    <n v="2.3243954777755191"/>
    <n v="2.4066889057438403"/>
    <n v="3.0859581448123135"/>
    <n v="3.195928524911809"/>
    <n v="3.1573498455973321"/>
    <n v="14.067643245480612"/>
    <n v="3.1030601749025968E-2"/>
    <n v="-168216.14776999992"/>
    <n v="-12.141747924347456"/>
    <n v="-378269.03930999991"/>
    <n v="-6.5200594271741297"/>
    <n v="-311910.33107000001"/>
    <n v="-96.306301307887509"/>
    <n v="18.733804695292466"/>
    <n v="74.725405218067181"/>
    <n v="55.74261066312274"/>
    <n v="34.267014202441317"/>
    <n v="19.233610354457831"/>
    <n v="54.765948195781178"/>
    <n v="104.52316705039604"/>
    <n v="135.67170371584552"/>
    <s v="Grandes"/>
    <n v="2024"/>
    <n v="1"/>
    <d v="2025-05-07T00:00:00"/>
    <x v="37"/>
    <x v="1"/>
  </r>
  <r>
    <n v="2025"/>
    <n v="3"/>
    <n v="119"/>
    <x v="45"/>
    <s v="Vida Gpo y Col"/>
    <n v="217"/>
    <s v="16badfc6202cb3f8889e0f2779b19218af4cbb736e56acadce8148aba9a7a9f8"/>
    <s v="5ee0b1f3d4f170289262539d5c2c0d24e2fb46189fbbd99a0a6b6a68b9dfe06a"/>
    <x v="26"/>
    <n v="331426.76410999999"/>
    <n v="378854.65468000004"/>
    <n v="494012.26804999996"/>
    <n v="633795.85728000011"/>
    <n v="71761.889649999997"/>
    <n v="59650.239739999997"/>
    <n v="249392.71596999996"/>
    <n v="225817.88006000002"/>
    <n v="35327673.869999997"/>
    <n v="32941908.920000002"/>
    <n v="139.161"/>
    <n v="134.065"/>
    <n v="-10714.974050000001"/>
    <n v="9883.8438399999995"/>
    <n v="64042.299119999996"/>
    <n v="51695.909729999999"/>
    <n v="124871.07437999999"/>
    <n v="145750.11587000001"/>
    <n v="24123.995039999998"/>
    <n v="72587.079089999999"/>
    <n v="307302.76906999998"/>
    <n v="306267.57558999996"/>
    <n v="0"/>
    <n v="0"/>
    <s v="Vida Gpo y Col"/>
    <s v="Vida"/>
    <s v="Vida"/>
    <x v="37"/>
    <x v="2"/>
    <n v="490022.74757999997"/>
    <n v="531338.51546000002"/>
    <n v="286204877.29896003"/>
    <n v="243390493.02682006"/>
    <n v="276418493.85822004"/>
    <n v="235015541.95325008"/>
    <n v="38551947.676540002"/>
    <n v="35783393.388319999"/>
    <n v="14507048.616379999"/>
    <n v="12662600.811029999"/>
    <n v="331426.76410999999"/>
    <n v="378854.65468000004"/>
    <n v="0.85968876823228035"/>
    <n v="1.0587443470458042"/>
    <n v="-47427.890570000047"/>
    <n v="-12.518756199540448"/>
    <n v="100"/>
    <n v="100"/>
    <n v="67.634975263243675"/>
    <n v="71.301937212665848"/>
    <n v="0.11580052975959691"/>
    <n v="0.11990035814318366"/>
    <n v="0.15565712940079904"/>
    <n v="0.1612040852835864"/>
    <n v="6.2575295137890424E-2"/>
    <n v="0.79711347309438985"/>
    <m/>
    <n v="-48463.084050000005"/>
    <n v="-66.765441808053879"/>
    <n v="1035.1934800000163"/>
    <n v="0.33800296293389209"/>
    <n v="0"/>
    <m/>
    <n v="20.304444647316689"/>
    <n v="21.652412364072791"/>
    <n v="15.744887651013192"/>
    <n v="0.49466911945806263"/>
    <n v="23.882720034299322"/>
    <n v="-14.325231486349432"/>
    <n v="51.286736690604904"/>
    <n v="35.468863555559373"/>
    <s v="Resto"/>
    <n v="2024"/>
    <n v="1"/>
    <d v="2025-05-07T00:00:00"/>
    <x v="37"/>
    <x v="26"/>
  </r>
  <r>
    <n v="2025"/>
    <n v="3"/>
    <n v="23"/>
    <x v="9"/>
    <s v="Vida Gpo y Col"/>
    <n v="17"/>
    <s v="4523540f1504cd17100c4835e85b7eefd49911580f8efff0599a8f283be6b9e3"/>
    <s v="5ee0b1f3d4f170289262539d5c2c0d24e2fb46189fbbd99a0a6b6a68b9dfe06a"/>
    <x v="3"/>
    <n v="1552113.0600899998"/>
    <n v="1514730.89754"/>
    <n v="2059170.2204399998"/>
    <n v="2078378.4357400001"/>
    <n v="384498.99650000007"/>
    <n v="311014.16701000003"/>
    <n v="1363494.0305099995"/>
    <n v="1248720.1107499995"/>
    <n v="35327673.869999997"/>
    <n v="32941908.920000002"/>
    <n v="139.161"/>
    <n v="134.065"/>
    <n v="2940.3118199999999"/>
    <n v="192.28071"/>
    <n v="75098.572659999991"/>
    <n v="73471.719719999994"/>
    <n v="100551.42989"/>
    <n v="122791.73397"/>
    <n v="1552113.0600899998"/>
    <n v="1514730.89754"/>
    <n v="0"/>
    <n v="0"/>
    <n v="0"/>
    <n v="0"/>
    <s v="Vida Gpo y Col"/>
    <s v="Vida"/>
    <s v="Vida"/>
    <x v="37"/>
    <x v="2"/>
    <n v="7196469.1106400006"/>
    <n v="7252607.47162"/>
    <n v="286204877.29896003"/>
    <n v="243390493.02682006"/>
    <n v="276418493.85822004"/>
    <n v="235015541.95325008"/>
    <n v="38551947.676540002"/>
    <n v="35783393.388319999"/>
    <n v="14507048.616379999"/>
    <n v="12662600.811029999"/>
    <n v="1803163.5194900001"/>
    <n v="1735477.9002100001"/>
    <n v="4.0260302102311334"/>
    <n v="4.2330554877850712"/>
    <n v="37382.162549999775"/>
    <n v="2.4679078383302411"/>
    <n v="86.077221689189543"/>
    <n v="87.280333408838644"/>
    <n v="21.567702664007772"/>
    <n v="20.88532853139035"/>
    <n v="0.54230838926924174"/>
    <n v="0.56150839924846208"/>
    <n v="0.62234595883459032"/>
    <n v="0.64452371317694146"/>
    <n v="4.0260302102311334"/>
    <m/>
    <m/>
    <n v="37382.162549999775"/>
    <n v="2.4679078383302411"/>
    <n v="0"/>
    <m/>
    <n v="0"/>
    <m/>
    <n v="23.627486232045914"/>
    <n v="24.772615242197933"/>
    <n v="20.532635038679338"/>
    <n v="2.650428813382895"/>
    <n v="2.2142573308477242"/>
    <n v="-18.112215994468873"/>
    <n v="74.686727719491799"/>
    <n v="59.834418282545244"/>
    <s v="Medianas"/>
    <n v="2024"/>
    <n v="1"/>
    <d v="2025-05-07T00:00:00"/>
    <x v="37"/>
    <x v="3"/>
  </r>
  <r>
    <n v="2025"/>
    <n v="3"/>
    <n v="48"/>
    <x v="4"/>
    <s v="Vida Gpo y Col"/>
    <n v="36"/>
    <s v="76a50887d8f1c2e9301755428990ad81479ee21c25b43215cf524541e0503269"/>
    <s v="5ee0b1f3d4f170289262539d5c2c0d24e2fb46189fbbd99a0a6b6a68b9dfe06a"/>
    <x v="10"/>
    <n v="923125.17048999993"/>
    <n v="997367.26231999998"/>
    <n v="2156303.5230900003"/>
    <n v="2147373.57479"/>
    <n v="279495.42524999997"/>
    <n v="118524.02547999998"/>
    <n v="1380476.7640099996"/>
    <n v="1104940.0863999999"/>
    <n v="35327673.869999997"/>
    <n v="32941908.920000002"/>
    <n v="139.161"/>
    <n v="134.065"/>
    <n v="9113.1399800000017"/>
    <n v="34558.086559999996"/>
    <n v="223324.91965"/>
    <n v="83294.074460000003"/>
    <n v="551437.49691999995"/>
    <n v="601810.33175000001"/>
    <n v="44537.535550000001"/>
    <n v="147637.89185000001"/>
    <n v="878587.63494000002"/>
    <n v="849729.37047000008"/>
    <n v="0"/>
    <n v="0"/>
    <s v="Vida Gpo y Col"/>
    <s v="Vida"/>
    <s v="Vida"/>
    <x v="37"/>
    <x v="2"/>
    <n v="18106734.740540002"/>
    <n v="16982442.389800001"/>
    <n v="286204877.29896003"/>
    <n v="243390493.02682006"/>
    <n v="276418493.85822004"/>
    <n v="235015541.95325008"/>
    <n v="38551947.676540002"/>
    <n v="35783393.388319999"/>
    <n v="14507048.616379999"/>
    <n v="12662600.811029999"/>
    <n v="1952815.9694999999"/>
    <n v="1884808.5469200001"/>
    <n v="2.3944968441938119"/>
    <n v="2.7872349933294731"/>
    <n v="-74242.091830000049"/>
    <n v="-7.4438067735754343"/>
    <n v="47.271488194883894"/>
    <n v="52.916104606476658"/>
    <n v="5.0982420835004145"/>
    <n v="5.8729318164449591"/>
    <n v="0.32253998576192477"/>
    <n v="0.33395926502786288"/>
    <n v="0.40978069846388643"/>
    <n v="0.42438353397002104"/>
    <n v="0.11552603236464343"/>
    <n v="2.2789708118291689"/>
    <m/>
    <n v="-103100.35630000001"/>
    <n v="-69.833262320454907"/>
    <n v="28858.264469999936"/>
    <n v="3.3961712367359898"/>
    <n v="0"/>
    <m/>
    <n v="135.81330799227933"/>
    <n v="30.277088544952385"/>
    <n v="11.883689184292894"/>
    <n v="1.9266181057284109"/>
    <n v="168.11621486621652"/>
    <n v="-8.3702176869448692"/>
    <n v="40.4986822436558"/>
    <n v="13.840585657243496"/>
    <s v="Medianas"/>
    <n v="2024"/>
    <n v="1"/>
    <d v="2025-05-07T00:00:00"/>
    <x v="37"/>
    <x v="10"/>
  </r>
  <r>
    <n v="2025"/>
    <n v="3"/>
    <n v="60"/>
    <x v="59"/>
    <s v="Vida Gpo y Col"/>
    <n v="210"/>
    <s v="d29d53701d3c859e29e1b90028eec1ca8e2f29439198b6e036c60951fb458aa1"/>
    <s v="5ee0b1f3d4f170289262539d5c2c0d24e2fb46189fbbd99a0a6b6a68b9dfe06a"/>
    <x v="28"/>
    <n v="853458.48209000006"/>
    <n v="780274.18437000003"/>
    <n v="4115664.9367700005"/>
    <n v="3629093.5901799998"/>
    <n v="460247.99021999998"/>
    <n v="587438.49943999993"/>
    <n v="2401529.8745800001"/>
    <n v="2388174.8964899997"/>
    <n v="35327673.869999997"/>
    <n v="32941908.920000002"/>
    <n v="139.161"/>
    <n v="134.065"/>
    <n v="-11302.03068"/>
    <n v="10239.427539999999"/>
    <n v="376397.53102999995"/>
    <n v="444798.63772000006"/>
    <n v="437555.35595"/>
    <n v="636814.22881"/>
    <n v="988061.05611"/>
    <n v="398634.18877000001"/>
    <n v="-134602.57402"/>
    <n v="372674.44547000004"/>
    <n v="0"/>
    <n v="8965.5501300000014"/>
    <s v="Vida Gpo y Col"/>
    <s v="Vida"/>
    <s v="Vida"/>
    <x v="37"/>
    <x v="2"/>
    <n v="1125496.297"/>
    <n v="987539.39345000009"/>
    <n v="286204877.29896003"/>
    <n v="243390493.02682006"/>
    <n v="276418493.85822004"/>
    <n v="235015541.95325008"/>
    <n v="38551947.676540002"/>
    <n v="35783393.388319999"/>
    <n v="14507048.616379999"/>
    <n v="12662600.811029999"/>
    <n v="1125496.297"/>
    <n v="987539.39345000009"/>
    <n v="2.2137882351644578"/>
    <n v="2.1805483228001741"/>
    <n v="73184.297720000031"/>
    <n v="9.3793052731956816"/>
    <n v="75.829523772302565"/>
    <n v="79.011955325051645"/>
    <n v="75.829523772302565"/>
    <n v="79.011955325051645"/>
    <n v="0.29819844097153725"/>
    <n v="0.30875592663049312"/>
    <n v="0.32058531730901213"/>
    <n v="0.33200961003898805"/>
    <n v="2.5629342112623386"/>
    <n v="-0.34914597609788112"/>
    <m/>
    <n v="589426.86734"/>
    <n v="147.86159440029408"/>
    <n v="-507277.01949000004"/>
    <n v="-136.11800477766738"/>
    <n v="-8965.5501300000014"/>
    <m/>
    <n v="-21.651714918455223"/>
    <n v="53.927402431213437"/>
    <n v="75.286163659804117"/>
    <n v="3.1725818420456049"/>
    <n v="-15.377993745803353"/>
    <n v="-31.289952994981039"/>
    <n v="86.022837090585497"/>
    <n v="69.847471616830063"/>
    <s v="Medianas"/>
    <n v="2024"/>
    <n v="1"/>
    <d v="2025-05-07T00:00:00"/>
    <x v="37"/>
    <x v="28"/>
  </r>
  <r>
    <n v="2025"/>
    <n v="3"/>
    <n v="91"/>
    <x v="34"/>
    <s v="Vida Gpo y Col"/>
    <n v="218"/>
    <s v="5966abd0cbfc86f98a186531b2b4ee5f6e910120ce13222f98207203dfc9a9a2"/>
    <s v="5ee0b1f3d4f170289262539d5c2c0d24e2fb46189fbbd99a0a6b6a68b9dfe06a"/>
    <x v="25"/>
    <n v="2916444.7715700003"/>
    <n v="2393752.6715899999"/>
    <n v="5099113.8782200003"/>
    <n v="5132708.2115100008"/>
    <n v="648764.52205000003"/>
    <n v="600939.76940999995"/>
    <n v="3067517.9536900003"/>
    <n v="2190687.97382"/>
    <n v="35327673.869999997"/>
    <n v="32941908.920000002"/>
    <n v="139.161"/>
    <n v="134.065"/>
    <n v="71549.907129999992"/>
    <n v="124256.48646"/>
    <n v="383511.35491000005"/>
    <n v="343117.64507999999"/>
    <n v="1155250.7591199998"/>
    <n v="1022479.3035"/>
    <n v="273548.99602999998"/>
    <n v="727828.2573099999"/>
    <n v="2642895.7755400003"/>
    <n v="1665924.4142799999"/>
    <n v="0"/>
    <n v="0"/>
    <s v="Vida Gpo y Col"/>
    <s v="Vida"/>
    <s v="Vida"/>
    <x v="37"/>
    <x v="2"/>
    <n v="2926330.4537199996"/>
    <n v="2402565.80688"/>
    <n v="286204877.29896003"/>
    <n v="243390493.02682006"/>
    <n v="276418493.85822004"/>
    <n v="235015541.95325008"/>
    <n v="38551947.676540002"/>
    <n v="35783393.388319999"/>
    <n v="14507048.616379999"/>
    <n v="12662600.811029999"/>
    <n v="2918047.6887399997"/>
    <n v="2395768.96392"/>
    <n v="7.564973878984441"/>
    <n v="6.6895630764055509"/>
    <n v="522692.09998000041"/>
    <n v="21.835676934526948"/>
    <n v="99.945068849416529"/>
    <n v="99.915839450282334"/>
    <n v="99.662181619391873"/>
    <n v="99.633178193714286"/>
    <n v="1.0190059649205698"/>
    <n v="1.0550830846599926"/>
    <n v="0.98350294698085183"/>
    <n v="1.0185507952772637"/>
    <n v="0.70955947109375916"/>
    <n v="6.8554144078906827"/>
    <m/>
    <n v="-454279.26127999992"/>
    <n v="-62.415721939538713"/>
    <n v="976971.36126000038"/>
    <n v="58.644399042692477"/>
    <n v="0"/>
    <m/>
    <n v="7.9583271193640837"/>
    <n v="22.245047407523945"/>
    <n v="25.104505429578833"/>
    <n v="4.4720641613999685"/>
    <n v="11.772553935715546"/>
    <n v="12.985246270072759"/>
    <n v="33.197238944221588"/>
    <n v="33.557417143358343"/>
    <s v="Grandes"/>
    <n v="2024"/>
    <n v="1"/>
    <d v="2025-05-07T00:00:00"/>
    <x v="37"/>
    <x v="25"/>
  </r>
  <r>
    <n v="2025"/>
    <n v="3"/>
    <n v="9"/>
    <x v="29"/>
    <s v="Vida Gpo y Col"/>
    <n v="9"/>
    <s v="19581e27de7ced00ff1ce50b2047e7a567c76b1cbaebabe5ef03f7c3017bb5b7"/>
    <s v="5ee0b1f3d4f170289262539d5c2c0d24e2fb46189fbbd99a0a6b6a68b9dfe06a"/>
    <x v="33"/>
    <n v="301453.43394000002"/>
    <n v="114045.41748"/>
    <n v="830696.4998799999"/>
    <n v="636155.89124000003"/>
    <n v="90701.796380000014"/>
    <n v="84590.116270000013"/>
    <n v="412526.34517999983"/>
    <n v="309094.47080000007"/>
    <n v="35327673.869999997"/>
    <n v="32941908.920000002"/>
    <n v="139.161"/>
    <n v="134.065"/>
    <n v="11532.35383"/>
    <n v="21590.381809999999"/>
    <n v="84618.900900000008"/>
    <n v="75537.470419999998"/>
    <n v="192836.15818"/>
    <n v="137730.99987999999"/>
    <n v="258433.94012000001"/>
    <n v="71337.820939999991"/>
    <n v="43019.493820000003"/>
    <n v="42707.596539999999"/>
    <n v="0"/>
    <n v="0"/>
    <s v="Vida Gpo y Col"/>
    <s v="Vida"/>
    <s v="Vida"/>
    <x v="37"/>
    <x v="2"/>
    <n v="975839.53787999996"/>
    <n v="808178.50085000007"/>
    <n v="286204877.29896003"/>
    <n v="243390493.02682006"/>
    <n v="276418493.85822004"/>
    <n v="235015541.95325008"/>
    <n v="38551947.676540002"/>
    <n v="35783393.388319999"/>
    <n v="14507048.616379999"/>
    <n v="12662600.811029999"/>
    <n v="328025.45064"/>
    <n v="142991.82962999999"/>
    <n v="0.78194086708476029"/>
    <n v="0.31871045946476778"/>
    <n v="187408.01646000001"/>
    <n v="164.32752898016753"/>
    <n v="91.899403949249617"/>
    <n v="79.756597125233952"/>
    <n v="30.891701169938667"/>
    <n v="14.11141441649994"/>
    <n v="0.1053278465360015"/>
    <n v="0.10905689765266605"/>
    <n v="4.6856972949815646E-2"/>
    <n v="4.8526755520997084E-2"/>
    <n v="0.67035248721626772"/>
    <n v="0.11158837986849271"/>
    <m/>
    <n v="187096.11918000004"/>
    <n v="262.2677798602241"/>
    <n v="311.89728000000468"/>
    <n v="0.73030866934382654"/>
    <n v="0"/>
    <m/>
    <n v="7.2250522631891911"/>
    <n v="30.088161609083848"/>
    <n v="74.172306208475646"/>
    <n v="0.62522570081958684"/>
    <n v="12.022418052267113"/>
    <n v="40.009263236316528"/>
    <n v="43.881241826552966"/>
    <n v="54.844203908933387"/>
    <s v="Resto"/>
    <n v="2024"/>
    <n v="1"/>
    <d v="2025-05-07T00:00:00"/>
    <x v="37"/>
    <x v="33"/>
  </r>
  <r>
    <n v="2025"/>
    <n v="3"/>
    <n v="41"/>
    <x v="38"/>
    <s v="Vida Gpo y Col"/>
    <n v="29"/>
    <s v="35135aaa6cc23891b40cb3f378c53a17a1127210ce60e125ccf03efcfdaec458"/>
    <s v="5ee0b1f3d4f170289262539d5c2c0d24e2fb46189fbbd99a0a6b6a68b9dfe06a"/>
    <x v="19"/>
    <n v="2008237.12628"/>
    <n v="1790794.4274299999"/>
    <n v="7436610.3023499995"/>
    <n v="5384407.8596900003"/>
    <n v="709944.47862999991"/>
    <n v="575078.86437999993"/>
    <n v="2691672.9525699997"/>
    <n v="2047246.8915500001"/>
    <n v="35327673.869999997"/>
    <n v="32941908.920000002"/>
    <n v="139.161"/>
    <n v="134.065"/>
    <n v="4974.1485099999991"/>
    <n v="15398.63644"/>
    <n v="613926.24035999994"/>
    <n v="576580.75665999996"/>
    <n v="1483649.0646899999"/>
    <n v="1566000.335"/>
    <n v="2008237.12628"/>
    <n v="1790794.4274299999"/>
    <n v="0"/>
    <n v="0"/>
    <n v="0"/>
    <n v="0"/>
    <s v="Vida Gpo y Col"/>
    <s v="Vida"/>
    <s v="Vida"/>
    <x v="37"/>
    <x v="2"/>
    <n v="7965231.1104300003"/>
    <n v="6566357.3494999995"/>
    <n v="286204877.29896003"/>
    <n v="243390493.02682006"/>
    <n v="276418493.85822004"/>
    <n v="235015541.95325008"/>
    <n v="38551947.676540002"/>
    <n v="35783393.388319999"/>
    <n v="14507048.616379999"/>
    <n v="12662600.811029999"/>
    <n v="2445807.10231"/>
    <n v="2065615.4161099999"/>
    <n v="5.2091716432321045"/>
    <n v="5.0045405364336695"/>
    <n v="217442.69885000004"/>
    <n v="12.142247905140957"/>
    <n v="82.109383212734684"/>
    <n v="86.695442600949065"/>
    <n v="25.212540583415489"/>
    <n v="27.27226576492005"/>
    <n v="0.70167816329078936"/>
    <n v="0.72652053712081233"/>
    <n v="0.73577008089328533"/>
    <n v="0.76198978695044328"/>
    <n v="5.2091716432321045"/>
    <m/>
    <m/>
    <n v="217442.69885000004"/>
    <n v="12.142247905140957"/>
    <n v="0"/>
    <m/>
    <n v="0"/>
    <m/>
    <n v="23.451672910184307"/>
    <n v="35.351626027603643"/>
    <n v="32.113058627578241"/>
    <n v="4.8937898907183444"/>
    <n v="6.4770603716179931"/>
    <n v="-5.2587006828450082"/>
    <n v="41.379478137458086"/>
    <n v="36.818686674163445"/>
    <s v="Grandes"/>
    <n v="2024"/>
    <n v="1"/>
    <d v="2025-05-07T00:00:00"/>
    <x v="37"/>
    <x v="19"/>
  </r>
  <r>
    <n v="2025"/>
    <n v="3"/>
    <n v="5.0999999999999996"/>
    <x v="68"/>
    <s v="Vida Gpo y Col"/>
    <n v="5.0999999999999996"/>
    <m/>
    <m/>
    <x v="75"/>
    <n v="22561657.788909998"/>
    <n v="21227201.88659"/>
    <n v="47468517.537900001"/>
    <n v="44783333.888670005"/>
    <n v="8493236.5238800012"/>
    <n v="7159676.6719300002"/>
    <n v="33515622.029809996"/>
    <n v="27817701.317249995"/>
    <n v="0"/>
    <n v="0"/>
    <n v="0"/>
    <n v="0"/>
    <n v="64782.252629999995"/>
    <n v="219012.37055999998"/>
    <n v="7509749.0754900007"/>
    <n v="6540484.2037300002"/>
    <n v="11412278.139579998"/>
    <n v="9328784.9312300012"/>
    <n v="7160389.7361500002"/>
    <n v="4679196.5665899999"/>
    <n v="15389305.15141"/>
    <n v="16224132.087579999"/>
    <n v="11962.901349999998"/>
    <n v="323873.23242000001"/>
    <s v="Vida Gpo y Col"/>
    <s v="Vida"/>
    <s v="Vida"/>
    <x v="37"/>
    <x v="2"/>
    <n v="64075136.538220003"/>
    <n v="53490262.968520001"/>
    <n v="286204877.29896003"/>
    <n v="243390493.02682006"/>
    <n v="276418493.85822004"/>
    <n v="235015541.95325008"/>
    <n v="38551947.676540002"/>
    <n v="35783393.388319999"/>
    <n v="14507048.616379999"/>
    <n v="12662600.811029999"/>
    <n v="38397127.517049998"/>
    <n v="32890353.506620005"/>
    <n v="58.522744371328947"/>
    <n v="59.321377534637996"/>
    <n v="1334455.9023199975"/>
    <n v="6.2865370077957561"/>
    <n v="58.758712559661241"/>
    <n v="64.539293815487568"/>
    <n v="35.211251989220898"/>
    <n v="39.684235426329082"/>
    <n v="7.8830444826217425"/>
    <n v="8.1621375885516088"/>
    <n v="8.7214589290679072"/>
    <n v="9.0322545097092224"/>
    <n v="18.573354052634048"/>
    <n v="39.918359716945886"/>
    <n v="3.1030601749025968E-2"/>
    <n v="2481193.1695600003"/>
    <n v="53.026051251533303"/>
    <n v="-834826.93616999872"/>
    <n v="-5.145587644771954"/>
    <n v="-311910.33107000001"/>
    <n v="-96.306301307887509"/>
    <n v="18.625978700662738"/>
    <n v="37.644558761345913"/>
    <n v="33.728782107890673"/>
    <n v="58.545585311475655"/>
    <n v="14.819466595565412"/>
    <n v="22.334025531825485"/>
    <n v="65.804118894059656"/>
    <n v="70.110783472286968"/>
    <m/>
    <n v="2024"/>
    <n v="1"/>
    <d v="2025-05-07T00:00:00"/>
    <x v="37"/>
    <x v="75"/>
  </r>
  <r>
    <n v="2025"/>
    <n v="3"/>
    <n v="74"/>
    <x v="6"/>
    <s v="Vida Gpo y Col"/>
    <n v="46"/>
    <s v="25fc0e7096fc653718202dc30b0c580b8ab87eac11a700cba03a7c021bc35b0c"/>
    <s v="5ee0b1f3d4f170289262539d5c2c0d24e2fb46189fbbd99a0a6b6a68b9dfe06a"/>
    <x v="9"/>
    <n v="356022.75644000003"/>
    <n v="314769.85541000002"/>
    <n v="425278.76536000002"/>
    <n v="369809.52254999999"/>
    <n v="93900.118139999977"/>
    <n v="100376.70913"/>
    <n v="513497.85983000003"/>
    <n v="351246.73921000003"/>
    <n v="35327673.869999997"/>
    <n v="32941908.920000002"/>
    <n v="139.161"/>
    <n v="134.065"/>
    <n v="0"/>
    <n v="0"/>
    <n v="94745.030019999991"/>
    <n v="99760.433269999994"/>
    <n v="293460.81530000002"/>
    <n v="131882.47617000001"/>
    <n v="356022.75644000003"/>
    <n v="314769.85541000002"/>
    <n v="0"/>
    <n v="0"/>
    <n v="0"/>
    <n v="0"/>
    <s v="Vida Gpo y Col"/>
    <s v="Vida"/>
    <s v="Vida"/>
    <x v="37"/>
    <x v="2"/>
    <n v="8503254.3343199994"/>
    <n v="1149390.6832699999"/>
    <n v="286204877.29896003"/>
    <n v="243390493.02682006"/>
    <n v="276418493.85822004"/>
    <n v="235015541.95325008"/>
    <n v="38551947.676540002"/>
    <n v="35783393.388319999"/>
    <n v="14507048.616379999"/>
    <n v="12662600.811029999"/>
    <n v="356022.75644000003"/>
    <n v="314769.85541000002"/>
    <n v="0.92348837840078923"/>
    <n v="0.87965345263410244"/>
    <n v="41252.901030000008"/>
    <n v="13.105734339225883"/>
    <n v="100"/>
    <n v="100"/>
    <n v="4.1869000084244918"/>
    <n v="27.385801885437623"/>
    <n v="0.1243943708436913"/>
    <n v="0.12879845753830438"/>
    <n v="0.12932709552271396"/>
    <n v="0.13393576135173857"/>
    <n v="0.92348837840078923"/>
    <m/>
    <m/>
    <n v="41252.901030000008"/>
    <n v="13.105734339225883"/>
    <n v="0"/>
    <m/>
    <n v="0"/>
    <m/>
    <n v="-6.4522846446500415"/>
    <n v="26.374751737484743"/>
    <n v="31.8889205572927"/>
    <n v="0.64727237512650759"/>
    <n v="-5.0274473411977887"/>
    <n v="122.51691340836008"/>
    <n v="32.285410889744767"/>
    <n v="75.643433583553701"/>
    <s v="Resto"/>
    <n v="2024"/>
    <n v="1"/>
    <d v="2025-05-07T00:00:00"/>
    <x v="37"/>
    <x v="9"/>
  </r>
  <r>
    <n v="2025"/>
    <n v="3"/>
    <n v="120"/>
    <x v="71"/>
    <s v="Vida Gpo y Col"/>
    <n v="234"/>
    <s v="114bd151f8fb0c58642d2170da4ae7d7c57977260ac2cc8905306cab6b2acabc"/>
    <s v="5ee0b1f3d4f170289262539d5c2c0d24e2fb46189fbbd99a0a6b6a68b9dfe06a"/>
    <x v="16"/>
    <n v="1219138.5804699999"/>
    <n v="1252267.0356099999"/>
    <n v="3365589.52342"/>
    <n v="4670907.14004"/>
    <n v="509315.47431000002"/>
    <n v="615424.17280000006"/>
    <n v="2284927.8463800005"/>
    <n v="2819192.6903199991"/>
    <n v="35327673.869999997"/>
    <n v="32941908.920000002"/>
    <n v="139.161"/>
    <n v="134.065"/>
    <n v="-136.4641"/>
    <n v="4082.6276699999999"/>
    <n v="228098.65587000002"/>
    <n v="339839.08100999997"/>
    <n v="692096.27405999997"/>
    <n v="795310.48334000004"/>
    <n v="1219138.5804699999"/>
    <n v="1252267.0356099999"/>
    <n v="0"/>
    <n v="0"/>
    <n v="0"/>
    <n v="0"/>
    <s v="Vida Gpo y Col"/>
    <s v="Vida"/>
    <s v="Vida"/>
    <x v="37"/>
    <x v="2"/>
    <n v="1246423.7302300001"/>
    <n v="1287243.6983399999"/>
    <n v="286204877.29896003"/>
    <n v="243390493.02682006"/>
    <n v="276418493.85822004"/>
    <n v="235015541.95325008"/>
    <n v="38551947.676540002"/>
    <n v="35783393.388319999"/>
    <n v="14507048.616379999"/>
    <n v="12662600.811029999"/>
    <n v="1219753.54217"/>
    <n v="1256337.9776300001"/>
    <n v="3.1623268186055404"/>
    <n v="3.4995759681605558"/>
    <n v="-33128.455139999976"/>
    <n v="-2.6454784960352029"/>
    <n v="99.949583118331759"/>
    <n v="99.675967606449362"/>
    <n v="97.810925041120228"/>
    <n v="97.282825095581742"/>
    <n v="0.42596708762462093"/>
    <n v="0.44104812360902229"/>
    <n v="0.51450942887568263"/>
    <n v="0.53284434944268666"/>
    <n v="3.1623268186055404"/>
    <m/>
    <m/>
    <n v="-33128.455139999976"/>
    <n v="-2.6454784960352029"/>
    <n v="0"/>
    <m/>
    <n v="0"/>
    <m/>
    <n v="-17.241555203663271"/>
    <n v="41.776667761071892"/>
    <n v="49.14480340850119"/>
    <n v="3.5108138655779282"/>
    <n v="-32.880392922411396"/>
    <n v="-12.97785097042099"/>
    <n v="32.957648295362077"/>
    <n v="42.730366080779639"/>
    <s v="Medianas"/>
    <n v="2024"/>
    <n v="1"/>
    <d v="2025-05-07T00:00:00"/>
    <x v="37"/>
    <x v="16"/>
  </r>
  <r>
    <n v="2025"/>
    <n v="3"/>
    <n v="88"/>
    <x v="63"/>
    <s v="Vida Gpo y Col"/>
    <n v="60"/>
    <s v="39fa9ec190eee7b6f4dff1100d6343e10918d044c75eac8f9e9a2596173f80c9"/>
    <s v="5ee0b1f3d4f170289262539d5c2c0d24e2fb46189fbbd99a0a6b6a68b9dfe06a"/>
    <x v="18"/>
    <n v="2584.49863"/>
    <n v="2493.2752099999998"/>
    <n v="3129.3170200000004"/>
    <n v="2648.0694800000001"/>
    <n v="-337.06233000000003"/>
    <n v="-310.65740999999997"/>
    <n v="587.47659999999996"/>
    <n v="573.20758000000001"/>
    <n v="35327673.869999997"/>
    <n v="32941908.920000002"/>
    <n v="139.161"/>
    <n v="134.065"/>
    <n v="0"/>
    <n v="0"/>
    <n v="-337.06233000000003"/>
    <n v="-310.65740999999997"/>
    <n v="1046.8676800000001"/>
    <n v="1136.4739999999999"/>
    <n v="188.09370000000001"/>
    <n v="0"/>
    <n v="2396.4049300000001"/>
    <n v="2493.2752099999998"/>
    <n v="0"/>
    <n v="0"/>
    <s v="Vida Gpo y Col"/>
    <s v="Vida"/>
    <s v="Vida"/>
    <x v="37"/>
    <x v="2"/>
    <n v="303986.462"/>
    <n v="153057.80162000001"/>
    <n v="286204877.29896003"/>
    <n v="243390493.02682006"/>
    <n v="276418493.85822004"/>
    <n v="235015541.95325008"/>
    <n v="38551947.676540002"/>
    <n v="35783393.388319999"/>
    <n v="14507048.616379999"/>
    <n v="12662600.811029999"/>
    <n v="303986.462"/>
    <n v="153057.80162000001"/>
    <n v="6.703937896172088E-3"/>
    <n v="6.967688008074231E-3"/>
    <n v="91.22342000000026"/>
    <n v="3.6587786071157424"/>
    <n v="0.8502018849773646"/>
    <n v="1.6289762322538184"/>
    <n v="0.8502018849773646"/>
    <n v="1.6289762322538184"/>
    <n v="9.0302396464764624E-4"/>
    <n v="9.3499483118001346E-4"/>
    <n v="1.0243930151064926E-3"/>
    <n v="1.0608980109477052E-3"/>
    <n v="4.8789675058222959E-4"/>
    <n v="6.2160411455898582E-3"/>
    <m/>
    <n v="188.09370000000001"/>
    <m/>
    <n v="-96.870279999999639"/>
    <n v="-3.8852622290340588"/>
    <n v="0"/>
    <m/>
    <n v="8.4996910262015177"/>
    <n v="-13.041691184800513"/>
    <n v="-12.459812248323763"/>
    <n v="-2.323438343064632E-3"/>
    <n v="8.4996910262015177"/>
    <n v="-7.8845904085795055"/>
    <n v="-32.197223817244982"/>
    <n v="-27.335197285639616"/>
    <s v="Resto"/>
    <n v="2024"/>
    <n v="1"/>
    <d v="2025-05-07T00:00:00"/>
    <x v="37"/>
    <x v="18"/>
  </r>
  <r>
    <n v="2025"/>
    <n v="3"/>
    <n v="69"/>
    <x v="47"/>
    <s v="Vida Gpo y Col"/>
    <n v="202"/>
    <s v="c17edaae86e4016a583e098582f6dbf3eccade8ef83747df9ba617ded9d31309"/>
    <s v="5ee0b1f3d4f170289262539d5c2c0d24e2fb46189fbbd99a0a6b6a68b9dfe06a"/>
    <x v="11"/>
    <n v="1712705.9797"/>
    <n v="620506.83565000002"/>
    <n v="4965666.6079900004"/>
    <n v="1333730.29721"/>
    <n v="477458.23421000008"/>
    <n v="223309.88834"/>
    <n v="1679433.0991800001"/>
    <n v="1485393.2653099999"/>
    <n v="35327673.869999997"/>
    <n v="32941908.920000002"/>
    <n v="139.161"/>
    <n v="134.065"/>
    <n v="874.73361999999997"/>
    <n v="1657.0107700000001"/>
    <n v="225095.15218"/>
    <n v="171072.73586000002"/>
    <n v="600600.28019000008"/>
    <n v="373102.84619999997"/>
    <n v="1712705.9797"/>
    <n v="620506.83565000002"/>
    <n v="0"/>
    <n v="0"/>
    <n v="0"/>
    <n v="0"/>
    <s v="Vida Gpo y Col"/>
    <s v="Vida"/>
    <s v="Vida"/>
    <x v="37"/>
    <x v="2"/>
    <n v="1712705.9797"/>
    <n v="620506.83565000002"/>
    <n v="286204877.29896003"/>
    <n v="243390493.02682006"/>
    <n v="276418493.85822004"/>
    <n v="235015541.95325008"/>
    <n v="38551947.676540002"/>
    <n v="35783393.388319999"/>
    <n v="14507048.616379999"/>
    <n v="12662600.811029999"/>
    <n v="1712705.9797"/>
    <n v="620506.83565000002"/>
    <n v="4.4425926131411311"/>
    <n v="1.7340637007683533"/>
    <n v="1092199.14405"/>
    <n v="176.01726222820537"/>
    <n v="100"/>
    <n v="100"/>
    <n v="100"/>
    <n v="100"/>
    <n v="0.59841956428679755"/>
    <n v="0.61960614711202266"/>
    <n v="0.25494292235219895"/>
    <n v="0.26402800023048389"/>
    <n v="4.4425926131411311"/>
    <m/>
    <m/>
    <n v="1092199.14405"/>
    <n v="176.01726222820537"/>
    <n v="0"/>
    <m/>
    <n v="0"/>
    <m/>
    <n v="113.8097142760857"/>
    <n v="27.877419701286517"/>
    <n v="35.988304319979974"/>
    <n v="3.2912155107200718"/>
    <n v="31.578624173176294"/>
    <n v="60.974456857413315"/>
    <n v="37.478362832063794"/>
    <n v="45.851361790013605"/>
    <s v="Grandes"/>
    <n v="2024"/>
    <n v="1"/>
    <d v="2025-05-07T00:00:00"/>
    <x v="37"/>
    <x v="11"/>
  </r>
  <r>
    <n v="2025"/>
    <n v="3"/>
    <n v="79"/>
    <x v="11"/>
    <s v="Vida Gpo y Col"/>
    <n v="51"/>
    <s v="031b4af5197ec30a926f48cf40e11a7dbc470048a21e4003b7a3c07c5dab1baa"/>
    <s v="5ee0b1f3d4f170289262539d5c2c0d24e2fb46189fbbd99a0a6b6a68b9dfe06a"/>
    <x v="14"/>
    <n v="838243.21103000001"/>
    <n v="853937.65632000007"/>
    <n v="4272677.9318300001"/>
    <n v="4036253.21637"/>
    <n v="636112.99441000004"/>
    <n v="489302.74775000004"/>
    <n v="1993779.5451400001"/>
    <n v="1522566.7699899999"/>
    <n v="35327673.869999997"/>
    <n v="32941908.920000002"/>
    <n v="139.161"/>
    <n v="134.065"/>
    <n v="0"/>
    <n v="0"/>
    <n v="632955.72484000004"/>
    <n v="489302.74774999998"/>
    <n v="888370.81892999995"/>
    <n v="947564.96163000003"/>
    <n v="514.64166999999998"/>
    <n v="25125.373339999998"/>
    <n v="219356.23313000001"/>
    <n v="239525.41233000002"/>
    <n v="618372.33623000002"/>
    <n v="589286.87064999994"/>
    <s v="Vida Gpo y Col"/>
    <s v="Vida"/>
    <s v="Vida"/>
    <x v="37"/>
    <x v="2"/>
    <n v="25064503.866439998"/>
    <n v="22979281.170580003"/>
    <n v="286204877.29896003"/>
    <n v="243390493.02682006"/>
    <n v="276418493.85822004"/>
    <n v="235015541.95325008"/>
    <n v="38551947.676540002"/>
    <n v="35783393.388319999"/>
    <n v="14507048.616379999"/>
    <n v="12662600.811029999"/>
    <n v="19731547.784499999"/>
    <n v="18225464.553270001"/>
    <n v="2.1743213029418373"/>
    <n v="2.386407703297174"/>
    <n v="-15694.445290000062"/>
    <n v="-1.8378912293942506"/>
    <n v="4.248238507110309"/>
    <n v="4.6854095478558708"/>
    <n v="3.3443439195792819"/>
    <n v="3.7161199690322881"/>
    <n v="0.29288222441939704"/>
    <n v="0.30325149353427483"/>
    <n v="0.35085086755048467"/>
    <n v="0.36335369534405842"/>
    <n v="1.3349304017477037E-3"/>
    <n v="0.56898871872946832"/>
    <n v="1.6039976538106213"/>
    <n v="-24610.731669999997"/>
    <n v="-97.951705381504993"/>
    <n v="-20169.179200000013"/>
    <n v="-8.4204757248105384"/>
    <n v="29085.465580000076"/>
    <n v="4.9357056857414872"/>
    <n v="30.003969390135097"/>
    <n v="75.886447517823569"/>
    <n v="57.299586700348215"/>
    <n v="4.3848546401902926"/>
    <n v="29.358710481510887"/>
    <n v="-6.246974624111723"/>
    <n v="71.249045033060057"/>
    <n v="51.637910598583346"/>
    <s v="Medianas"/>
    <n v="2024"/>
    <n v="1"/>
    <d v="2025-05-07T00:00:00"/>
    <x v="37"/>
    <x v="14"/>
  </r>
  <r>
    <n v="2025"/>
    <n v="3"/>
    <n v="8"/>
    <x v="23"/>
    <s v="Vida Gpo y Col"/>
    <n v="8"/>
    <s v="2c624232cdd221771294dfbb310aca000a0df6ac8b66b696d90ef06fdefb64a3"/>
    <s v="5ee0b1f3d4f170289262539d5c2c0d24e2fb46189fbbd99a0a6b6a68b9dfe06a"/>
    <x v="31"/>
    <n v="126366.40545000001"/>
    <n v="94974.980069999991"/>
    <n v="357539.78829000005"/>
    <n v="241226.33704000001"/>
    <n v="50859.235649999995"/>
    <n v="41783.349230000007"/>
    <n v="185317.82535999996"/>
    <n v="145687.18979999996"/>
    <n v="35327673.869999997"/>
    <n v="32941908.920000002"/>
    <n v="139.161"/>
    <n v="134.065"/>
    <n v="853.50932999999998"/>
    <n v="1403.5426100000002"/>
    <n v="39855.665700000005"/>
    <n v="31118.682840000001"/>
    <n v="71402.148109999995"/>
    <n v="58671.809909999996"/>
    <n v="33197.194739999999"/>
    <n v="16314.87499"/>
    <n v="93169.210709999999"/>
    <n v="78660.105079999994"/>
    <n v="0"/>
    <n v="0"/>
    <s v="Vida Gpo y Col"/>
    <s v="Vida"/>
    <s v="Vida"/>
    <x v="37"/>
    <x v="2"/>
    <n v="1201622.1432"/>
    <n v="689489.74687000003"/>
    <n v="286204877.29896003"/>
    <n v="243390493.02682006"/>
    <n v="276418493.85822004"/>
    <n v="235015541.95325008"/>
    <n v="38551947.676540002"/>
    <n v="35783393.388319999"/>
    <n v="14507048.616379999"/>
    <n v="12662600.811029999"/>
    <n v="150803.19838999998"/>
    <n v="118956.91813999999"/>
    <n v="0.32778215645612557"/>
    <n v="0.2654163595926613"/>
    <n v="31391.425380000015"/>
    <n v="33.052310573651496"/>
    <n v="83.795573833386001"/>
    <n v="79.839812223635661"/>
    <n v="10.516317976088375"/>
    <n v="13.774676200936614"/>
    <n v="4.4152429071990233E-2"/>
    <n v="4.5715611747315137E-2"/>
    <n v="3.9021647431206098E-2"/>
    <n v="4.0412212435249353E-2"/>
    <n v="8.6110292062368282E-2"/>
    <n v="0.24167186439375726"/>
    <m/>
    <n v="16882.319749999999"/>
    <n v="103.47808218173786"/>
    <n v="14509.105630000005"/>
    <n v="18.445316867100225"/>
    <n v="0"/>
    <m/>
    <n v="21.72129948233923"/>
    <n v="40.247434014512436"/>
    <n v="43.994059487250397"/>
    <n v="0.35058292692680793"/>
    <n v="28.076326060849443"/>
    <n v="21.697537913910935"/>
    <n v="55.818580749979077"/>
    <n v="53.038559553105159"/>
    <s v="Resto"/>
    <n v="2024"/>
    <n v="1"/>
    <d v="2025-05-07T00:00:00"/>
    <x v="37"/>
    <x v="31"/>
  </r>
  <r>
    <n v="2025"/>
    <n v="3"/>
    <n v="104"/>
    <x v="19"/>
    <s v="Vida Gpo y Col"/>
    <n v="225"/>
    <s v="0e6523810856a138a75dec70a9cf3778a5c70b83ac915f22c33f05db97cb3e68"/>
    <s v="5ee0b1f3d4f170289262539d5c2c0d24e2fb46189fbbd99a0a6b6a68b9dfe06a"/>
    <x v="0"/>
    <n v="1255700.4550999999"/>
    <n v="0"/>
    <n v="4830769.8847500002"/>
    <n v="1715777.5252999999"/>
    <n v="392233.47746999998"/>
    <n v="0"/>
    <n v="1334306.4320699999"/>
    <n v="564059.92287999997"/>
    <n v="35327673.869999997"/>
    <n v="32941908.920000002"/>
    <n v="139.161"/>
    <n v="134.065"/>
    <n v="0"/>
    <n v="0"/>
    <n v="339344.43186000001"/>
    <n v="0"/>
    <n v="1042124.64974"/>
    <n v="0"/>
    <n v="886429.84724000003"/>
    <n v="0"/>
    <n v="105162.26909999999"/>
    <n v="0"/>
    <n v="264108.33876000001"/>
    <n v="0"/>
    <s v="Vida Gpo y Col"/>
    <s v="Vida"/>
    <s v="Vida"/>
    <x v="37"/>
    <x v="2"/>
    <n v="1317898.61516"/>
    <n v="0"/>
    <n v="286204877.29896003"/>
    <n v="243390493.02682006"/>
    <n v="276418493.85822004"/>
    <n v="235015541.95325008"/>
    <n v="38551947.676540002"/>
    <n v="35783393.388319999"/>
    <n v="14507048.616379999"/>
    <n v="12662600.811029999"/>
    <n v="1304544.65188"/>
    <n v="0"/>
    <n v="3.2571647628172382"/>
    <m/>
    <m/>
    <m/>
    <n v="96.255843239278178"/>
    <m/>
    <n v="95.280504938352266"/>
    <m/>
    <n v="0.43874180864791384"/>
    <n v="0.45427512377086865"/>
    <m/>
    <m/>
    <n v="2.2993127472504296"/>
    <n v="0.27278069056934923"/>
    <n v="0.68507132499745982"/>
    <n v="886429.84724000003"/>
    <m/>
    <n v="105162.26909999999"/>
    <m/>
    <n v="264108.33876000001"/>
    <m/>
    <m/>
    <n v="31.236229618055191"/>
    <m/>
    <n v="2.7037441442577559"/>
    <m/>
    <m/>
    <n v="32.562748798300007"/>
    <m/>
    <s v="Medianas"/>
    <n v="2024"/>
    <n v="1"/>
    <d v="2025-05-07T00:00:00"/>
    <x v="37"/>
    <x v="0"/>
  </r>
  <r>
    <n v="2025"/>
    <n v="3"/>
    <n v="27"/>
    <x v="32"/>
    <s v="Vida Gpo y Col"/>
    <n v="21"/>
    <s v="6f4b6612125fb3a0daecd2799dfd6c9c299424fd920f9b308110a2c1fbd8f443"/>
    <s v="5ee0b1f3d4f170289262539d5c2c0d24e2fb46189fbbd99a0a6b6a68b9dfe06a"/>
    <x v="44"/>
    <n v="64.361639999999994"/>
    <n v="-1593.18688"/>
    <n v="8755.7239699999991"/>
    <n v="25893.78515"/>
    <n v="4382.9769600000009"/>
    <n v="4731.4268900000006"/>
    <n v="4791.5892099999983"/>
    <n v="7555.0963200000006"/>
    <n v="35327673.869999997"/>
    <n v="32941908.920000002"/>
    <n v="139.161"/>
    <n v="134.065"/>
    <n v="0"/>
    <n v="0"/>
    <n v="4382.97696"/>
    <n v="4731.4268899999997"/>
    <n v="-182.30185999999998"/>
    <n v="-2416.7249500000003"/>
    <n v="0"/>
    <n v="0"/>
    <n v="64.361639999999994"/>
    <n v="-1593.18688"/>
    <n v="0"/>
    <n v="0"/>
    <s v="Vida Gpo y Col"/>
    <s v="Vida"/>
    <s v="Vida"/>
    <x v="37"/>
    <x v="2"/>
    <n v="3901951.9240700002"/>
    <n v="3037839.4733099998"/>
    <n v="286204877.29896003"/>
    <n v="243390493.02682006"/>
    <n v="276418493.85822004"/>
    <n v="235015541.95325008"/>
    <n v="38551947.676540002"/>
    <n v="35783393.388319999"/>
    <n v="14507048.616379999"/>
    <n v="12662600.811029999"/>
    <n v="64.361639999999994"/>
    <n v="-1593.18688"/>
    <n v="1.669478298217497E-4"/>
    <n v="-4.4523079818361488E-3"/>
    <n v="1657.5485200000001"/>
    <n v="-104.03980479678567"/>
    <n v="100"/>
    <n v="100"/>
    <n v="1.6494729113132292E-3"/>
    <n v="-5.2444735608892436E-2"/>
    <n v="2.248796058523139E-5"/>
    <n v="2.3284129473989617E-5"/>
    <n v="-6.5458057140483337E-4"/>
    <n v="-6.7790702978993663E-4"/>
    <m/>
    <n v="1.669478298217497E-4"/>
    <m/>
    <n v="0"/>
    <m/>
    <n v="1657.5485200000001"/>
    <n v="-104.03980479678567"/>
    <n v="0"/>
    <m/>
    <n v="-7.3645844710494845"/>
    <n v="6809.9211890809511"/>
    <n v="-296.9787756474621"/>
    <n v="3.0212740550487678E-2"/>
    <n v="-7.3645844710494845"/>
    <n v="-92.456656683252277"/>
    <n v="-2404.2414926539973"/>
    <n v="-195.77846001879524"/>
    <s v="Resto"/>
    <n v="2024"/>
    <n v="1"/>
    <d v="2025-05-07T00:00:00"/>
    <x v="37"/>
    <x v="44"/>
  </r>
  <r>
    <n v="2025"/>
    <n v="3"/>
    <n v="1"/>
    <x v="16"/>
    <s v="Vida Gpo y Col"/>
    <n v="30"/>
    <s v="624b60c58c9d8bfb6ff1886c2fd605d2adeb6ea4da576068201b6c6958ce93f4"/>
    <s v="5ee0b1f3d4f170289262539d5c2c0d24e2fb46189fbbd99a0a6b6a68b9dfe06a"/>
    <x v="13"/>
    <n v="9271736.6862499993"/>
    <n v="8911219.2086599991"/>
    <n v="10295496.278200001"/>
    <n v="13698075.420919999"/>
    <n v="1685936.8792600005"/>
    <n v="1573560.38326"/>
    <n v="6916971.516280002"/>
    <n v="6910671.789909998"/>
    <n v="35327673.869999997"/>
    <n v="32941908.920000002"/>
    <n v="139.161"/>
    <n v="134.065"/>
    <n v="-46948.597009999998"/>
    <n v="11424.03083"/>
    <n v="1368676.6501500001"/>
    <n v="1324584.5362900002"/>
    <n v="3467084.7269199998"/>
    <n v="3326680.0554499999"/>
    <n v="1948677.7737"/>
    <n v="154631.03799000001"/>
    <n v="7323058.9125500005"/>
    <n v="8756588.1706700008"/>
    <n v="0"/>
    <n v="0"/>
    <s v="Vida Gpo y Col"/>
    <s v="Vida"/>
    <s v="Vida"/>
    <x v="37"/>
    <x v="2"/>
    <n v="22498819.590630002"/>
    <n v="18341736.750830002"/>
    <n v="286204877.29896003"/>
    <n v="243390493.02682006"/>
    <n v="276418493.85822004"/>
    <n v="235015541.95325008"/>
    <n v="38551947.676540002"/>
    <n v="35783393.388319999"/>
    <n v="14507048.616379999"/>
    <n v="12662600.811029999"/>
    <n v="14936150.71023"/>
    <n v="12104723.47659"/>
    <n v="24.04998254314431"/>
    <n v="24.903225672187634"/>
    <n v="360517.47759000026"/>
    <n v="4.045658278046238"/>
    <n v="62.075811004636186"/>
    <n v="73.617701601312106"/>
    <n v="41.209880584630156"/>
    <n v="48.58438069261215"/>
    <n v="3.239545312348068"/>
    <n v="3.3542389139149411"/>
    <n v="3.661284834029257"/>
    <n v="3.7917574023392215"/>
    <n v="5.0546804795697211"/>
    <n v="18.995302063574592"/>
    <m/>
    <n v="1794046.7357099999"/>
    <n v="1160.2112739009235"/>
    <n v="-1433529.2581200004"/>
    <n v="-16.370865343668605"/>
    <n v="0"/>
    <m/>
    <n v="7.1415432922368183"/>
    <n v="18.183614745662997"/>
    <n v="17.658194085617382"/>
    <n v="11.621501546195956"/>
    <n v="3.3287504611443364"/>
    <n v="4.2205643202741783"/>
    <n v="39.476296599358569"/>
    <n v="39.817010178660652"/>
    <s v="Grandes"/>
    <n v="2024"/>
    <n v="1"/>
    <d v="2025-05-07T00:00:00"/>
    <x v="37"/>
    <x v="13"/>
  </r>
  <r>
    <n v="2025"/>
    <n v="3"/>
    <n v="61"/>
    <x v="46"/>
    <s v="Vida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66163.70738999997"/>
    <n v="149184.98127000002"/>
    <n v="157028.17979999998"/>
    <n v="124729.42488999999"/>
    <n v="0"/>
    <n v="0"/>
    <n v="0"/>
    <n v="0"/>
    <n v="0"/>
    <n v="0"/>
    <s v="Vida Gpo y Col"/>
    <s v="Vida"/>
    <s v="Vida"/>
    <x v="37"/>
    <x v="2"/>
    <n v="0"/>
    <n v="0"/>
    <n v="286204877.29896003"/>
    <n v="243390493.02682006"/>
    <n v="276418493.85822004"/>
    <n v="235015541.95325008"/>
    <n v="38551947.676540002"/>
    <n v="35783393.388319999"/>
    <n v="14507048.616379999"/>
    <n v="12662600.81102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1.380988873988107"/>
    <n v="25.895056389849103"/>
    <n v="105.81776315667386"/>
    <n v="119.60688618709467"/>
    <m/>
    <n v="2024"/>
    <n v="1"/>
    <d v="2025-05-07T00:00:00"/>
    <x v="37"/>
    <x v="69"/>
  </r>
  <r>
    <n v="2025"/>
    <n v="3"/>
    <n v="18"/>
    <x v="77"/>
    <s v="Vida Gpo y Col"/>
    <n v="5"/>
    <s v="ef2d127de37b942baad06145e54b0c619a1f22327b2ebbcfbec78f5564afe39d"/>
    <s v="5ee0b1f3d4f170289262539d5c2c0d24e2fb46189fbbd99a0a6b6a68b9dfe06a"/>
    <x v="29"/>
    <n v="745885.41452999995"/>
    <n v="847140.39882"/>
    <n v="4555245.8085200004"/>
    <n v="4360037.6787099997"/>
    <n v="247725.32441999999"/>
    <n v="247352.81163000004"/>
    <n v="917783.33317000011"/>
    <n v="781133.26210000005"/>
    <n v="35327673.869999997"/>
    <n v="32941908.920000002"/>
    <n v="139.161"/>
    <n v="134.065"/>
    <n v="0"/>
    <n v="0"/>
    <n v="184722.80694000001"/>
    <n v="192098.65134000001"/>
    <n v="827604.90736000007"/>
    <n v="807375.98746000009"/>
    <n v="-5231.7057699999996"/>
    <n v="181093.92383000001"/>
    <n v="178582.58263999998"/>
    <n v="342.21996999999999"/>
    <n v="572534.53765999991"/>
    <n v="665704.25501999992"/>
    <s v="Vida Gpo y Col"/>
    <s v="Vida"/>
    <s v="Vida"/>
    <x v="37"/>
    <x v="2"/>
    <n v="5268679.1510399999"/>
    <n v="4323802.96117"/>
    <n v="286204877.29896003"/>
    <n v="243390493.02682006"/>
    <n v="276418493.85822004"/>
    <n v="235015541.95325008"/>
    <n v="38551947.676540002"/>
    <n v="35783393.388319999"/>
    <n v="14507048.616379999"/>
    <n v="12662600.811029999"/>
    <n v="4275339.1001399998"/>
    <n v="3402954.3250000002"/>
    <n v="1.9347541680336249"/>
    <n v="2.3674121389966154"/>
    <n v="-101254.98429000005"/>
    <n v="-11.952562341618966"/>
    <n v="17.446228171832622"/>
    <n v="24.894262981916455"/>
    <n v="14.156971664952636"/>
    <n v="19.592483895028554"/>
    <n v="0.2606124052005141"/>
    <n v="0.26983918627115372"/>
    <n v="0.34805813007932507"/>
    <n v="0.36046143662639785"/>
    <n v="-1.3570535563845576E-2"/>
    <n v="0.46322583787037241"/>
    <n v="1.485098865727098"/>
    <n v="-186325.62960000001"/>
    <n v="-102.88894605592137"/>
    <n v="178240.36266999997"/>
    <n v="52083.565628855613"/>
    <n v="-93169.71736000001"/>
    <n v="-13.995661986147423"/>
    <n v="0.15059977994393847"/>
    <n v="33.21224944130293"/>
    <n v="29.198561652182221"/>
    <n v="1.7076204193614668"/>
    <n v="-3.8396127971483396"/>
    <n v="2.5055141859791963"/>
    <n v="22.320168149951218"/>
    <n v="23.79296069286643"/>
    <s v="Resto"/>
    <n v="2024"/>
    <n v="1"/>
    <d v="2025-05-07T00:00:00"/>
    <x v="37"/>
    <x v="29"/>
  </r>
  <r>
    <n v="2025"/>
    <n v="3"/>
    <n v="80"/>
    <x v="73"/>
    <s v="Vida Gpo y Col"/>
    <n v="52"/>
    <s v="41cfc0d1f2d127b04555b7246d84019b4d27710a3f3aff6e7764375b1e06e05d"/>
    <s v="5ee0b1f3d4f170289262539d5c2c0d24e2fb46189fbbd99a0a6b6a68b9dfe06a"/>
    <x v="32"/>
    <n v="20616.932580000001"/>
    <n v="25128.137500000001"/>
    <n v="79416.220740000004"/>
    <n v="91438.039109999998"/>
    <n v="15505.139370000001"/>
    <n v="12273.76938"/>
    <n v="40041.812690000006"/>
    <n v="46739.392179999988"/>
    <n v="35327673.869999997"/>
    <n v="32941908.920000002"/>
    <n v="139.161"/>
    <n v="134.065"/>
    <n v="208.16676999999999"/>
    <n v="336.69701000000003"/>
    <n v="14975.634569999998"/>
    <n v="9746.0268599999999"/>
    <n v="18870.140469999998"/>
    <n v="20164.519500000002"/>
    <n v="8012.3285800000003"/>
    <n v="12103.286459999999"/>
    <n v="12604.603999999999"/>
    <n v="13024.85104"/>
    <n v="0"/>
    <n v="0"/>
    <s v="Vida Gpo y Col"/>
    <s v="Vida"/>
    <s v="Vida"/>
    <x v="37"/>
    <x v="2"/>
    <n v="377875.53304000001"/>
    <n v="280605.04624"/>
    <n v="286204877.29896003"/>
    <n v="243390493.02682006"/>
    <n v="276418493.85822004"/>
    <n v="235015541.95325008"/>
    <n v="38551947.676540002"/>
    <n v="35783393.388319999"/>
    <n v="14507048.616379999"/>
    <n v="12662600.811029999"/>
    <n v="20616.932579999997"/>
    <n v="25128.137500000001"/>
    <n v="5.3478316460120155E-2"/>
    <n v="7.0222902638971171E-2"/>
    <n v="-4511.2049200000001"/>
    <n v="-17.952802590323302"/>
    <n v="100.00000000000003"/>
    <n v="100"/>
    <n v="5.456011511022492"/>
    <n v="8.9549841803301131"/>
    <n v="7.2035573867821421E-3"/>
    <n v="7.4585937764984692E-3"/>
    <n v="1.0324206663746329E-2"/>
    <n v="1.0692117334520182E-2"/>
    <n v="2.0783200494110803E-2"/>
    <n v="3.2695115966009346E-2"/>
    <m/>
    <n v="-4090.957879999999"/>
    <n v="-33.80038879126058"/>
    <n v="-420.2470400000002"/>
    <n v="-3.2265016982489847"/>
    <n v="0"/>
    <m/>
    <n v="26.327445872215026"/>
    <n v="75.205849899519833"/>
    <n v="48.844723887713521"/>
    <n v="0.10688004004131516"/>
    <n v="53.65886822520001"/>
    <n v="-6.4190918608301288"/>
    <n v="79.361542611770503"/>
    <n v="48.332551936087533"/>
    <s v="Resto"/>
    <n v="2024"/>
    <n v="1"/>
    <d v="2025-05-07T00:00:00"/>
    <x v="37"/>
    <x v="32"/>
  </r>
  <r>
    <n v="2025"/>
    <n v="3"/>
    <n v="13"/>
    <x v="37"/>
    <s v="Vida Gpo y Col"/>
    <n v="13"/>
    <s v="3fdba35f04dc8c462986c992bcf875546257113072a909c162f7e470e581e278"/>
    <s v="5ee0b1f3d4f170289262539d5c2c0d24e2fb46189fbbd99a0a6b6a68b9dfe06a"/>
    <x v="15"/>
    <n v="59433.525110000002"/>
    <n v="74734.273849999998"/>
    <n v="195607.84697000001"/>
    <n v="219549.97622000001"/>
    <n v="24192.20800000001"/>
    <n v="31864.054970000001"/>
    <n v="95363.463780000005"/>
    <n v="148647.97936"/>
    <n v="35327673.869999997"/>
    <n v="32941908.920000002"/>
    <n v="139.161"/>
    <n v="134.065"/>
    <n v="2566.93111"/>
    <n v="-78.495899999999992"/>
    <n v="21674.3"/>
    <n v="23067.903719999998"/>
    <n v="46049.01064"/>
    <n v="51822.566760000002"/>
    <n v="372.75951000000003"/>
    <n v="20792.151710000002"/>
    <n v="59060.765599999999"/>
    <n v="53942.122139999999"/>
    <n v="0"/>
    <n v="0"/>
    <s v="Vida Gpo y Col"/>
    <s v="Vida"/>
    <s v="Vida"/>
    <x v="37"/>
    <x v="2"/>
    <n v="380253.94800999999"/>
    <n v="509825.93995999999"/>
    <n v="286204877.29896003"/>
    <n v="243390493.02682006"/>
    <n v="276418493.85822004"/>
    <n v="235015541.95325008"/>
    <n v="38551947.676540002"/>
    <n v="35783393.388319999"/>
    <n v="14507048.616379999"/>
    <n v="12662600.811029999"/>
    <n v="62384.163070000002"/>
    <n v="77057.257830000002"/>
    <n v="0.15416477945203028"/>
    <n v="0.20885183537230956"/>
    <n v="-15300.748739999995"/>
    <n v="-20.473536373298153"/>
    <n v="95.27021312013251"/>
    <n v="96.985379384866178"/>
    <n v="15.629956091458389"/>
    <n v="14.658782143541679"/>
    <n v="2.0766076969372445E-2"/>
    <n v="2.1501283897626802E-2"/>
    <n v="3.0705502470782523E-2"/>
    <n v="3.1799715554499938E-2"/>
    <n v="9.6690188814204888E-4"/>
    <n v="0.15319787756388822"/>
    <m/>
    <n v="-20419.392200000002"/>
    <n v="-98.207210512894051"/>
    <n v="5118.6434599999993"/>
    <n v="9.4891399465434567"/>
    <n v="0"/>
    <m/>
    <n v="-24.076806850926648"/>
    <n v="40.704649362838389"/>
    <n v="42.636468287568704"/>
    <n v="0.16676174899341301"/>
    <n v="-6.0413106319311405"/>
    <n v="-11.141007636187572"/>
    <n v="47.067895050871819"/>
    <n v="44.513240393575593"/>
    <s v="Resto"/>
    <n v="2024"/>
    <n v="1"/>
    <d v="2025-05-07T00:00:00"/>
    <x v="37"/>
    <x v="15"/>
  </r>
  <r>
    <n v="2025"/>
    <n v="3"/>
    <n v="106"/>
    <x v="53"/>
    <s v="Vida Gpo y Col"/>
    <n v="227"/>
    <s v="dfe62e836a0a6f2633422230c81287700a56e2639652c73f264e6562220c207a"/>
    <s v="5ee0b1f3d4f170289262539d5c2c0d24e2fb46189fbbd99a0a6b6a68b9dfe06a"/>
    <x v="49"/>
    <n v="0"/>
    <n v="-2868.94373"/>
    <n v="-975.17837999999983"/>
    <n v="19257.03542"/>
    <n v="-15.95918"/>
    <n v="2567.5152300000004"/>
    <n v="-476.9653000000003"/>
    <n v="5453.3761599999998"/>
    <n v="35327673.869999997"/>
    <n v="32941908.920000002"/>
    <n v="139.161"/>
    <n v="134.065"/>
    <n v="0"/>
    <n v="0"/>
    <n v="-15.95918"/>
    <n v="2567.51523"/>
    <n v="0"/>
    <n v="2034.4441499999998"/>
    <n v="0"/>
    <n v="-2868.94373"/>
    <n v="0"/>
    <n v="0"/>
    <n v="0"/>
    <n v="0"/>
    <s v="Vida Gpo y Col"/>
    <s v="Vida"/>
    <s v="Vida"/>
    <x v="37"/>
    <x v="2"/>
    <n v="568242.50150999997"/>
    <n v="474615.68398999999"/>
    <n v="286204877.29896003"/>
    <n v="243390493.02682006"/>
    <n v="276418493.85822004"/>
    <n v="235015541.95325008"/>
    <n v="38551947.676540002"/>
    <n v="35783393.388319999"/>
    <n v="14507048.616379999"/>
    <n v="12662600.811029999"/>
    <n v="568242.50150999997"/>
    <n v="474615.68398999999"/>
    <m/>
    <n v="-8.0175284072875191E-3"/>
    <m/>
    <m/>
    <m/>
    <n v="-0.60447722795027725"/>
    <m/>
    <n v="-0.60447722795027725"/>
    <m/>
    <m/>
    <n v="-1.1787410815934625E-3"/>
    <n v="-1.2207463839011541E-3"/>
    <m/>
    <m/>
    <m/>
    <n v="2868.94373"/>
    <m/>
    <n v="0"/>
    <m/>
    <n v="0"/>
    <m/>
    <n v="-100.62158073352501"/>
    <m/>
    <n v="-89.493397976125536"/>
    <n v="-1.1000983330255329E-4"/>
    <n v="-100.62158073352501"/>
    <m/>
    <m/>
    <n v="126.20229609153932"/>
    <s v="Resto"/>
    <n v="2024"/>
    <n v="1"/>
    <d v="2025-05-07T00:00:00"/>
    <x v="37"/>
    <x v="49"/>
  </r>
  <r>
    <n v="2025"/>
    <n v="3"/>
    <n v="98"/>
    <x v="60"/>
    <s v="Vida Gpo y Col"/>
    <n v="205"/>
    <s v="f8809aff4d69bece79dabe35be0c708b890d7eafb841f121330667b77d2e2590"/>
    <s v="5ee0b1f3d4f170289262539d5c2c0d24e2fb46189fbbd99a0a6b6a68b9dfe06a"/>
    <x v="27"/>
    <n v="665763.50078999996"/>
    <n v="738616.09413999994"/>
    <n v="2997229.4822500004"/>
    <n v="3067442.4061899995"/>
    <n v="146925.87852999999"/>
    <n v="314936.85416999995"/>
    <n v="717688.8959499998"/>
    <n v="1791877.4470300002"/>
    <n v="35327673.869999997"/>
    <n v="32941908.920000002"/>
    <n v="139.161"/>
    <n v="134.065"/>
    <n v="0"/>
    <n v="0"/>
    <n v="140280.57288999998"/>
    <n v="241313.15747999999"/>
    <n v="659602.87813999993"/>
    <n v="706797.99263999995"/>
    <n v="663620.84323999996"/>
    <n v="736507.62237"/>
    <n v="2142.6575499999999"/>
    <n v="2108.4717700000001"/>
    <n v="0"/>
    <n v="0"/>
    <s v="Vida Gpo y Col"/>
    <s v="Vida"/>
    <s v="Vida"/>
    <x v="37"/>
    <x v="2"/>
    <n v="977558.00120000006"/>
    <n v="1111095.3272299999"/>
    <n v="286204877.29896003"/>
    <n v="243390493.02682006"/>
    <n v="276418493.85822004"/>
    <n v="235015541.95325008"/>
    <n v="38551947.676540002"/>
    <n v="35783393.388319999"/>
    <n v="14507048.616379999"/>
    <n v="12662600.811029999"/>
    <n v="698798.24972000008"/>
    <n v="768414.44621000008"/>
    <n v="1.7269257220826137"/>
    <n v="2.0641309395242837"/>
    <n v="-72852.593349999981"/>
    <n v="-9.8633909994643609"/>
    <n v="95.272634277026782"/>
    <n v="96.122098925004266"/>
    <n v="68.104756952809225"/>
    <n v="66.476392802532629"/>
    <n v="0.23261780409652688"/>
    <n v="0.2408534579207576"/>
    <n v="0.30346957473750186"/>
    <n v="0.31428393543731137"/>
    <n v="1.7213678769434335"/>
    <n v="5.5578451391805304E-3"/>
    <m/>
    <n v="-72886.779130000039"/>
    <n v="-9.8962694907974598"/>
    <n v="34.185779999999795"/>
    <n v="1.6213534601888346"/>
    <n v="0"/>
    <m/>
    <n v="-53.347511863222344"/>
    <n v="22.068779432284384"/>
    <n v="42.638774956114844"/>
    <n v="1.01278959225452"/>
    <n v="-41.867830848955499"/>
    <n v="-6.6773130358957271"/>
    <n v="21.267428863496498"/>
    <n v="34.141743467416759"/>
    <s v="Resto"/>
    <n v="2024"/>
    <n v="1"/>
    <d v="2025-05-07T00:00:00"/>
    <x v="37"/>
    <x v="27"/>
  </r>
  <r>
    <n v="2025"/>
    <n v="3"/>
    <n v="150.1"/>
    <x v="70"/>
    <s v="Vida Gpo y Col"/>
    <n v="150.1"/>
    <m/>
    <m/>
    <x v="77"/>
    <n v="4741149.366799999"/>
    <n v="4564409.1568600005"/>
    <n v="16955908.217599999"/>
    <n v="16524989.452679999"/>
    <n v="1606699.6778299999"/>
    <n v="1790057.5380200003"/>
    <n v="7057172.0360700004"/>
    <n v="8099423.0764000015"/>
    <n v="0"/>
    <n v="0"/>
    <n v="0"/>
    <n v="0"/>
    <n v="35639.582710000002"/>
    <n v="105920.49529000001"/>
    <n v="1323846.2696200002"/>
    <n v="1396993.6442200001"/>
    <n v="3734959.3372800001"/>
    <n v="3442510.8283700002"/>
    <n v="2668651.8457400003"/>
    <n v="2705211.7695299997"/>
    <n v="1402886.53776"/>
    <n v="1084618.8523999997"/>
    <n v="669610.98329999996"/>
    <n v="774578.53492999997"/>
    <s v="Vida Gpo y Col"/>
    <s v="Vida"/>
    <s v="Vida"/>
    <x v="37"/>
    <x v="2"/>
    <n v="64686305.864250004"/>
    <n v="48879126.15823999"/>
    <n v="286204877.29896003"/>
    <n v="243390493.02682006"/>
    <n v="276418493.85822004"/>
    <n v="235015541.95325008"/>
    <n v="38551947.676540002"/>
    <n v="35783393.388319999"/>
    <n v="14507048.616379999"/>
    <n v="12662600.811029999"/>
    <n v="24716929.244410008"/>
    <n v="20551817.963819999"/>
    <n v="12.298079999950634"/>
    <n v="12.755663241121962"/>
    <n v="176740.20993999857"/>
    <n v="3.8721377480888108"/>
    <n v="19.181789614388524"/>
    <n v="22.209272021070426"/>
    <n v="7.3294483329280302"/>
    <n v="9.3381562143384134"/>
    <n v="1.6565578516845307"/>
    <n v="1.7152070039249325"/>
    <n v="1.8753440613463206"/>
    <n v="1.9421733213575998"/>
    <n v="6.9222231471432343"/>
    <n v="3.6389511355705069"/>
    <n v="1.736905717236896"/>
    <n v="-36559.923789999448"/>
    <n v="-1.351462543590487"/>
    <n v="318267.68536000024"/>
    <n v="29.343735327460951"/>
    <n v="-104967.55163"/>
    <n v="-13.551569904978855"/>
    <n v="-10.24312661998643"/>
    <n v="33.888400333491894"/>
    <n v="39.217727344396025"/>
    <n v="11.075303601146448"/>
    <n v="-5.2360563630796779"/>
    <n v="8.4952095575098419"/>
    <n v="35.444730452784441"/>
    <n v="40.580660856816095"/>
    <s v="Resto"/>
    <n v="2024"/>
    <n v="1"/>
    <d v="2025-05-07T00:00:00"/>
    <x v="37"/>
    <x v="77"/>
  </r>
  <r>
    <n v="2025"/>
    <n v="3"/>
    <n v="50"/>
    <x v="15"/>
    <s v="Vida Gpo y Col"/>
    <n v="38"/>
    <s v="aea92132c4cbeb263e6ac2bf6c183b5d81737f179f21efdc5863739672f0f470"/>
    <s v="5ee0b1f3d4f170289262539d5c2c0d24e2fb46189fbbd99a0a6b6a68b9dfe06a"/>
    <x v="4"/>
    <n v="1412809.6706099999"/>
    <n v="1376229.2025000001"/>
    <n v="3070702.4295000001"/>
    <n v="2581491.8479400007"/>
    <n v="392235.65642999997"/>
    <n v="319069.88626999996"/>
    <n v="1430615.7846299999"/>
    <n v="1563620.0410500001"/>
    <n v="35327673.869999997"/>
    <n v="32941908.920000002"/>
    <n v="139.161"/>
    <n v="134.065"/>
    <n v="0"/>
    <n v="0"/>
    <n v="389928.00102999998"/>
    <n v="297902.07435000001"/>
    <n v="951961.43888999999"/>
    <n v="782643.85603000002"/>
    <n v="243.61239999999907"/>
    <n v="8615.0652399999999"/>
    <n v="1412566.0582099999"/>
    <n v="1367614.13726"/>
    <n v="0"/>
    <n v="0"/>
    <s v="Vida Gpo y Col"/>
    <s v="Vida"/>
    <s v="Vida"/>
    <x v="37"/>
    <x v="2"/>
    <n v="13959565.0382"/>
    <n v="12741554.66168"/>
    <n v="286204877.29896003"/>
    <n v="243390493.02682006"/>
    <n v="276418493.85822004"/>
    <n v="235015541.95325008"/>
    <n v="38551947.676540002"/>
    <n v="35783393.388319999"/>
    <n v="14507048.616379999"/>
    <n v="12662600.811029999"/>
    <n v="13730865.62683"/>
    <n v="12530509.996379999"/>
    <n v="3.6646907763618293"/>
    <n v="3.8459997003783686"/>
    <n v="36580.468109999783"/>
    <n v="2.6580215013276343"/>
    <n v="10.289297914687777"/>
    <n v="10.983026252703089"/>
    <n v="10.120728452096333"/>
    <n v="10.801108962307286"/>
    <n v="0.49363577725973773"/>
    <n v="0.51111257097531804"/>
    <n v="0.56544082120263783"/>
    <n v="0.58559071926135131"/>
    <n v="6.3190685473005139E-4"/>
    <n v="3.664058869507099"/>
    <m/>
    <n v="-8371.4528400000017"/>
    <n v="-97.172251245772358"/>
    <n v="44951.920949999942"/>
    <n v="3.2868862441024937"/>
    <n v="0"/>
    <m/>
    <n v="22.930954411061677"/>
    <n v="27.762809427871971"/>
    <n v="23.184356623910539"/>
    <n v="2.7037591642667018"/>
    <n v="30.891334637663626"/>
    <n v="21.634052520244886"/>
    <n v="40.960482757018113"/>
    <n v="38.063554968810863"/>
    <s v="Medianas"/>
    <n v="2024"/>
    <n v="1"/>
    <d v="2025-05-07T00:00:00"/>
    <x v="37"/>
    <x v="4"/>
  </r>
  <r>
    <n v="2025"/>
    <n v="3"/>
    <n v="5.0999999999999996"/>
    <x v="68"/>
    <s v="Daños Sin Autos"/>
    <n v="5.0999999999999996"/>
    <m/>
    <m/>
    <x v="75"/>
    <n v="21949973.53339"/>
    <n v="13857030.93856"/>
    <n v="53593951.470510006"/>
    <n v="41004635.67447"/>
    <n v="6102375.8802199997"/>
    <n v="5448726.8934299992"/>
    <n v="23952853.572810002"/>
    <n v="40779434.628209993"/>
    <n v="0"/>
    <n v="0"/>
    <n v="0"/>
    <n v="0"/>
    <n v="99.033119999999599"/>
    <n v="1640.4039200000013"/>
    <n v="1397848.71484"/>
    <n v="1595759.56385"/>
    <n v="5758698.0208400004"/>
    <n v="4370508.9459499996"/>
    <n v="0"/>
    <n v="0"/>
    <n v="0"/>
    <n v="0"/>
    <n v="0"/>
    <n v="0"/>
    <s v="Daños Sin Autos"/>
    <s v="Totales"/>
    <s v="Daños Sin Autos Total"/>
    <x v="24"/>
    <x v="2"/>
    <n v="61809601.045380004"/>
    <n v="48866706.237049997"/>
    <n v="286204877.29896003"/>
    <n v="243390493.02682006"/>
    <n v="276418493.85822004"/>
    <n v="235015541.95325008"/>
    <n v="47995470.177200004"/>
    <n v="35972415.092709996"/>
    <n v="9690720.4485899974"/>
    <n v="9643938.9465399999"/>
    <n v="30411090.254790001"/>
    <n v="21246679.09107"/>
    <n v="45.73342745127897"/>
    <n v="38.521269430609351"/>
    <n v="8092942.5948300008"/>
    <n v="58.403150218202569"/>
    <n v="72.177529149691352"/>
    <n v="65.219749774373554"/>
    <n v="35.512239461430184"/>
    <n v="28.356793419511888"/>
    <n v="7.6693219698215671"/>
    <n v="7.9408483951325382"/>
    <n v="5.6933328686067641"/>
    <n v="5.8962189578578927"/>
    <m/>
    <m/>
    <m/>
    <n v="0"/>
    <m/>
    <n v="0"/>
    <m/>
    <n v="0"/>
    <m/>
    <n v="11.996361711176263"/>
    <n v="27.801290379403643"/>
    <n v="39.321027120375483"/>
    <n v="62.971333376022599"/>
    <n v="-12.402297532374584"/>
    <n v="31.762641194828987"/>
    <n v="24.273693633202541"/>
    <n v="36.511984841690705"/>
    <m/>
    <n v="2024"/>
    <n v="1"/>
    <d v="2025-05-07T00:00:00"/>
    <x v="24"/>
    <x v="75"/>
  </r>
  <r>
    <n v="2025"/>
    <n v="3"/>
    <n v="23"/>
    <x v="9"/>
    <s v="Daños Sin Autos"/>
    <n v="17"/>
    <s v="4523540f1504cd17100c4835e85b7eefd49911580f8efff0599a8f283be6b9e3"/>
    <s v="5ee0b1f3d4f170289262539d5c2c0d24e2fb46189fbbd99a0a6b6a68b9dfe06a"/>
    <x v="10"/>
    <n v="1585867.6465599998"/>
    <n v="2070342.57571"/>
    <n v="7371404.1885900013"/>
    <n v="7466316.3775800001"/>
    <n v="454543.75741000002"/>
    <n v="134771.84927999997"/>
    <n v="1223998.8567899996"/>
    <n v="5522577.181669998"/>
    <n v="35327673.869999997"/>
    <n v="32941908.920000002"/>
    <n v="139.161"/>
    <n v="134.065"/>
    <n v="1652.4393"/>
    <n v="1024.52385"/>
    <n v="154159.04304000002"/>
    <n v="69217.363520000014"/>
    <n v="293533.5638"/>
    <n v="234093.69996999999"/>
    <n v="0"/>
    <n v="0"/>
    <n v="0"/>
    <n v="0"/>
    <n v="0"/>
    <n v="0"/>
    <s v="Daños Sin Autos"/>
    <s v="Totales"/>
    <s v="Daños Sin Autos Total"/>
    <x v="24"/>
    <x v="2"/>
    <n v="7196469.1106400006"/>
    <n v="7252607.47162"/>
    <n v="286204877.29896003"/>
    <n v="243390493.02682006"/>
    <n v="276418493.85822004"/>
    <n v="235015541.95325008"/>
    <n v="47995470.177200004"/>
    <n v="35972415.092709996"/>
    <n v="9690720.4485899974"/>
    <n v="9643938.9465399999"/>
    <n v="3017669.34558"/>
    <n v="3519022.7415200002"/>
    <n v="3.3042027522700628"/>
    <n v="5.7553616302219481"/>
    <n v="-484474.92915000021"/>
    <n v="-23.400713236255367"/>
    <n v="52.552730764980282"/>
    <n v="58.832884234665109"/>
    <n v="22.036746384630344"/>
    <n v="28.546182649638858"/>
    <n v="0.55410224365375005"/>
    <n v="0.57371980594519101"/>
    <n v="0.85062590159668305"/>
    <n v="0.88093857899910222"/>
    <m/>
    <m/>
    <m/>
    <n v="0"/>
    <m/>
    <n v="0"/>
    <m/>
    <n v="0"/>
    <m/>
    <n v="237.26906608341238"/>
    <n v="28.662149605988745"/>
    <n v="6.5096400403098276"/>
    <n v="4.6905053119774625"/>
    <n v="122.71729982240154"/>
    <n v="25.391483768088353"/>
    <n v="52.518369975924372"/>
    <n v="29.568229956154518"/>
    <s v="Medianas"/>
    <n v="2024"/>
    <n v="1"/>
    <d v="2025-05-07T00:00:00"/>
    <x v="24"/>
    <x v="10"/>
  </r>
  <r>
    <n v="2025"/>
    <n v="3"/>
    <n v="59"/>
    <x v="64"/>
    <s v="Daños Sin Autos"/>
    <n v="209"/>
    <s v="83f814f7a92e365cbd79f9addceed185761a8d38a06a2d4350bb1fe4b7632b34"/>
    <s v="5ee0b1f3d4f170289262539d5c2c0d24e2fb46189fbbd99a0a6b6a68b9dfe06a"/>
    <x v="39"/>
    <n v="181988.00256999998"/>
    <n v="163520.59635000001"/>
    <n v="643446.95626000001"/>
    <n v="542352.41373000003"/>
    <n v="65732.941050000009"/>
    <n v="60392.378539999998"/>
    <n v="237657.57664000004"/>
    <n v="244049.69449999998"/>
    <n v="35327673.869999997"/>
    <n v="32941908.920000002"/>
    <n v="139.161"/>
    <n v="134.065"/>
    <n v="388.20134999999999"/>
    <n v="463.88895000000002"/>
    <n v="8399.8496699999996"/>
    <n v="4988.0851900000007"/>
    <n v="7618.94542"/>
    <n v="4222.0681500000001"/>
    <n v="0"/>
    <n v="0"/>
    <n v="0"/>
    <n v="0"/>
    <n v="0"/>
    <n v="0"/>
    <s v="Daños Sin Autos"/>
    <s v="Totales"/>
    <s v="Daños Sin Autos Total"/>
    <x v="24"/>
    <x v="2"/>
    <n v="181988.00256999998"/>
    <n v="163520.59635000001"/>
    <n v="286204877.29896003"/>
    <n v="243390493.02682006"/>
    <n v="276418493.85822004"/>
    <n v="235015541.95325008"/>
    <n v="47995470.177200004"/>
    <n v="35972415.092709996"/>
    <n v="9690720.4485899974"/>
    <n v="9643938.9465399999"/>
    <n v="181988.00256999998"/>
    <n v="163520.59635000001"/>
    <n v="0.37917745549339865"/>
    <n v="0.45457219352263711"/>
    <n v="18467.406219999975"/>
    <n v="11.293627000033846"/>
    <n v="100"/>
    <n v="100"/>
    <n v="100"/>
    <n v="100"/>
    <n v="6.3586618190262845E-2"/>
    <n v="6.5837853332398541E-2"/>
    <n v="6.7184463253452176E-2"/>
    <n v="6.9578630839031042E-2"/>
    <m/>
    <m/>
    <m/>
    <n v="0"/>
    <m/>
    <n v="0"/>
    <m/>
    <n v="0"/>
    <m/>
    <n v="8.8431067613320877"/>
    <n v="36.119381564571242"/>
    <n v="36.932582126068056"/>
    <n v="0.67830809276480752"/>
    <n v="68.398280102349233"/>
    <n v="80.455292271869183"/>
    <n v="110.24950576427675"/>
    <n v="118.143170900735"/>
    <s v="Resto"/>
    <n v="2024"/>
    <n v="1"/>
    <d v="2025-05-07T00:00:00"/>
    <x v="24"/>
    <x v="39"/>
  </r>
  <r>
    <n v="2025"/>
    <n v="3"/>
    <n v="27"/>
    <x v="32"/>
    <s v="Daños Sin Autos"/>
    <n v="21"/>
    <s v="6f4b6612125fb3a0daecd2799dfd6c9c299424fd920f9b308110a2c1fbd8f443"/>
    <s v="5ee0b1f3d4f170289262539d5c2c0d24e2fb46189fbbd99a0a6b6a68b9dfe06a"/>
    <x v="9"/>
    <n v="608665.31423999998"/>
    <n v="504806.11164000002"/>
    <n v="2650916.7914499999"/>
    <n v="2162834.7891899999"/>
    <n v="608242.25783000025"/>
    <n v="137847.48579000004"/>
    <n v="1176319.5163200002"/>
    <n v="1081559.4736599999"/>
    <n v="35327673.869999997"/>
    <n v="32941908.920000002"/>
    <n v="139.161"/>
    <n v="134.065"/>
    <n v="0"/>
    <n v="0"/>
    <n v="295912.85831000004"/>
    <n v="120957.04657999999"/>
    <n v="539774.34119000006"/>
    <n v="419099.41847999993"/>
    <n v="0"/>
    <n v="0"/>
    <n v="0"/>
    <n v="0"/>
    <n v="0"/>
    <n v="0"/>
    <s v="Daños Sin Autos"/>
    <s v="Totales"/>
    <s v="Daños Sin Autos Total"/>
    <x v="24"/>
    <x v="2"/>
    <n v="3901951.9240700002"/>
    <n v="3037839.4733099998"/>
    <n v="286204877.29896003"/>
    <n v="243390493.02682006"/>
    <n v="276418493.85822004"/>
    <n v="235015541.95325008"/>
    <n v="47995470.177200004"/>
    <n v="35972415.092709996"/>
    <n v="9690720.4485899974"/>
    <n v="9643938.9465399999"/>
    <n v="3865650.4973400002"/>
    <n v="3018081.29898"/>
    <n v="1.2681724170901929"/>
    <n v="1.4033144851102912"/>
    <n v="103859.20259999996"/>
    <n v="20.57407788954557"/>
    <n v="15.745482284516662"/>
    <n v="16.726060752922919"/>
    <n v="15.598995735578432"/>
    <n v="16.617274088217975"/>
    <n v="0.21266769454952669"/>
    <n v="0.22019703014234468"/>
    <n v="0.20740584620302882"/>
    <n v="0.21479690553419545"/>
    <m/>
    <m/>
    <m/>
    <n v="0"/>
    <m/>
    <n v="0"/>
    <m/>
    <n v="0"/>
    <m/>
    <n v="341.24291012214047"/>
    <n v="99.93049441127954"/>
    <n v="27.307016022877566"/>
    <n v="6.2765432256226079"/>
    <n v="144.64292629225673"/>
    <n v="28.793865462201531"/>
    <n v="54.821586675947422"/>
    <n v="28.861182155463251"/>
    <s v="Resto"/>
    <n v="2024"/>
    <n v="1"/>
    <d v="2025-05-07T00:00:00"/>
    <x v="24"/>
    <x v="9"/>
  </r>
  <r>
    <n v="2025"/>
    <n v="3"/>
    <n v="39"/>
    <x v="20"/>
    <s v="Daños Sin Autos"/>
    <n v="27"/>
    <s v="670671cd97404156226e507973f2ab8330d3022ca96e0c93bdbdb320c41adcaf"/>
    <s v="5ee0b1f3d4f170289262539d5c2c0d24e2fb46189fbbd99a0a6b6a68b9dfe06a"/>
    <x v="24"/>
    <n v="2615451.9819400003"/>
    <n v="1935011.5613800001"/>
    <n v="7537642.7685900005"/>
    <n v="6402739.7990500005"/>
    <n v="329950.62063999992"/>
    <n v="232494.89627000003"/>
    <n v="2299169.1828900008"/>
    <n v="3019983.3847199995"/>
    <n v="35327673.869999997"/>
    <n v="32941908.920000002"/>
    <n v="139.161"/>
    <n v="134.065"/>
    <n v="7475.4427399999986"/>
    <n v="-74.443680000000086"/>
    <n v="-78926.700730000011"/>
    <n v="27001.393779999999"/>
    <n v="494136.31671000004"/>
    <n v="516813.70339000004"/>
    <n v="0"/>
    <n v="0"/>
    <n v="0"/>
    <n v="0"/>
    <n v="0"/>
    <n v="0"/>
    <s v="Daños Sin Autos"/>
    <s v="Totales"/>
    <s v="Daños Sin Autos Total"/>
    <x v="24"/>
    <x v="2"/>
    <n v="9815016.0217700005"/>
    <n v="7956382.9574300004"/>
    <n v="286204877.29896003"/>
    <n v="243390493.02682006"/>
    <n v="276418493.85822004"/>
    <n v="235015541.95325008"/>
    <n v="47995470.177200004"/>
    <n v="35972415.092709996"/>
    <n v="9690720.4485899974"/>
    <n v="9643938.9465399999"/>
    <n v="8841277.4324200004"/>
    <n v="7088156.2311199997"/>
    <n v="5.4493725601264282"/>
    <n v="5.3791538777504559"/>
    <n v="680440.42056000023"/>
    <n v="35.164669511055926"/>
    <n v="29.582286065918744"/>
    <n v="27.299222792021453"/>
    <n v="26.647455043770169"/>
    <n v="24.320241644138132"/>
    <n v="0.9138390675320277"/>
    <n v="0.94619283443513436"/>
    <n v="0.79502347742348933"/>
    <n v="0.82335472169109469"/>
    <m/>
    <m/>
    <m/>
    <n v="0"/>
    <m/>
    <n v="0"/>
    <m/>
    <n v="0"/>
    <m/>
    <n v="41.917360739318333"/>
    <n v="12.615434078635252"/>
    <n v="12.015168328203202"/>
    <n v="3.4048100178971508"/>
    <n v="-392.30602454478191"/>
    <n v="-4.3879228687725202"/>
    <n v="-15.972657354047652"/>
    <n v="5.2245893641918579"/>
    <s v="Medianas"/>
    <n v="2024"/>
    <n v="1"/>
    <d v="2025-05-07T00:00:00"/>
    <x v="24"/>
    <x v="24"/>
  </r>
  <r>
    <n v="2025"/>
    <n v="3"/>
    <n v="150.1"/>
    <x v="70"/>
    <s v="Daños Sin Autos"/>
    <n v="150.1"/>
    <m/>
    <m/>
    <x v="77"/>
    <n v="7062191.7951600002"/>
    <n v="5786417.4976600008"/>
    <n v="30118742.866819996"/>
    <n v="26489100.947989997"/>
    <n v="5869991.4279899988"/>
    <n v="1509188.96908"/>
    <n v="15175592.756080005"/>
    <n v="10839177.212619998"/>
    <n v="0"/>
    <n v="0"/>
    <n v="0"/>
    <n v="0"/>
    <n v="7262.2126000000007"/>
    <n v="10555.706920000001"/>
    <n v="872297.36341000011"/>
    <n v="424279.23549000011"/>
    <n v="2926240.2295199996"/>
    <n v="2303899.1462399992"/>
    <n v="0"/>
    <n v="0"/>
    <n v="0"/>
    <n v="0"/>
    <n v="0"/>
    <n v="0"/>
    <s v="Daños Sin Autos"/>
    <s v="Totales"/>
    <s v="Daños Sin Autos Total"/>
    <x v="24"/>
    <x v="2"/>
    <n v="56534037.184649996"/>
    <n v="48811627.826739997"/>
    <n v="286204877.29896003"/>
    <n v="243390493.02682006"/>
    <n v="276418493.85822004"/>
    <n v="235015541.95325008"/>
    <n v="47995470.177200004"/>
    <n v="35972415.092709996"/>
    <n v="9690720.4485899974"/>
    <n v="9643938.9465399999"/>
    <n v="31434176.429540001"/>
    <n v="27050600.95806"/>
    <n v="14.714288179876728"/>
    <n v="16.085707569944756"/>
    <n v="1275774.2974999994"/>
    <n v="22.047740212591236"/>
    <n v="22.466603542135001"/>
    <n v="21.391086677266145"/>
    <n v="12.491929016308625"/>
    <n v="11.854588251388092"/>
    <n v="2.4675302048689658"/>
    <n v="2.5548912073814871"/>
    <n v="2.377421330512846"/>
    <n v="2.4621424819687245"/>
    <m/>
    <m/>
    <m/>
    <n v="0"/>
    <m/>
    <n v="0"/>
    <m/>
    <n v="0"/>
    <m/>
    <n v="288.95006180494016"/>
    <n v="83.118550136417085"/>
    <n v="26.081577585618536"/>
    <n v="60.573323305844454"/>
    <n v="105.59511058856886"/>
    <n v="27.012514167370185"/>
    <n v="29.809492556702555"/>
    <n v="18.415703490425379"/>
    <s v="Resto"/>
    <n v="2024"/>
    <n v="1"/>
    <d v="2025-05-07T00:00:00"/>
    <x v="24"/>
    <x v="77"/>
  </r>
  <r>
    <n v="2025"/>
    <n v="3"/>
    <n v="107"/>
    <x v="51"/>
    <s v="Daños Sin Autos"/>
    <n v="70"/>
    <s v="ff5a1ae012afa5d4c889c50ad427aaf545d31a4fac04ffc1c4d03d403ba4250a"/>
    <s v="5ee0b1f3d4f170289262539d5c2c0d24e2fb46189fbbd99a0a6b6a68b9dfe06a"/>
    <x v="44"/>
    <n v="82723.342829999994"/>
    <n v="112053.45702"/>
    <n v="417238.93607000005"/>
    <n v="394374.2756099999"/>
    <n v="90292.978810000015"/>
    <n v="36709.276279999998"/>
    <n v="213684.77090999999"/>
    <n v="171329.55460999993"/>
    <n v="35327673.869999997"/>
    <n v="32941908.920000002"/>
    <n v="139.161"/>
    <n v="134.065"/>
    <n v="0"/>
    <n v="0"/>
    <n v="17752.095239999999"/>
    <n v="11734.111069999999"/>
    <n v="28579.892540000001"/>
    <n v="26620.474679999999"/>
    <n v="0"/>
    <n v="0"/>
    <n v="0"/>
    <n v="0"/>
    <n v="0"/>
    <n v="0"/>
    <s v="Daños Sin Autos"/>
    <s v="Totales"/>
    <s v="Daños Sin Autos Total"/>
    <x v="24"/>
    <x v="2"/>
    <n v="346104.38500999997"/>
    <n v="551156.13301999995"/>
    <n v="286204877.29896003"/>
    <n v="243390493.02682006"/>
    <n v="276418493.85822004"/>
    <n v="235015541.95325008"/>
    <n v="47995470.177200004"/>
    <n v="35972415.092709996"/>
    <n v="9690720.4485899974"/>
    <n v="9643938.9465399999"/>
    <n v="346104.38500999997"/>
    <n v="551156.13301999995"/>
    <n v="0.17235656307685737"/>
    <n v="0.31149828759400766"/>
    <n v="-29330.114190000008"/>
    <n v="-26.175108711518813"/>
    <n v="23.901269793969778"/>
    <n v="20.330619638761036"/>
    <n v="23.901269793969778"/>
    <n v="20.330619638761036"/>
    <n v="2.8903540572297784E-2"/>
    <n v="2.9926848119080723E-2"/>
    <n v="4.6038551311719654E-2"/>
    <n v="4.767916882803009E-2"/>
    <m/>
    <m/>
    <m/>
    <n v="0"/>
    <m/>
    <n v="0"/>
    <m/>
    <n v="0"/>
    <m/>
    <n v="145.96774428700346"/>
    <n v="109.15054411613411"/>
    <n v="32.760503117229035"/>
    <n v="0.93174681169486906"/>
    <n v="51.286238336245795"/>
    <n v="7.3605669453825184"/>
    <n v="62.113932776879501"/>
    <n v="44.079270602998875"/>
    <s v="Resto"/>
    <n v="2024"/>
    <n v="1"/>
    <d v="2025-05-07T00:00:00"/>
    <x v="24"/>
    <x v="44"/>
  </r>
  <r>
    <n v="2025"/>
    <n v="3"/>
    <n v="10"/>
    <x v="62"/>
    <s v="Daños Sin Autos"/>
    <n v="10"/>
    <s v="4a44dc15364204a80fe80e9039455cc1608281820fe2b24f1e5233ade6af1dd5"/>
    <s v="5ee0b1f3d4f170289262539d5c2c0d24e2fb46189fbbd99a0a6b6a68b9dfe06a"/>
    <x v="27"/>
    <n v="765339.86066000012"/>
    <n v="673584.05198999995"/>
    <n v="2627596.2115300004"/>
    <n v="2681041.4660099996"/>
    <n v="240028.41058999996"/>
    <n v="40430.624770000031"/>
    <n v="727551.78185000003"/>
    <n v="1749574.9463100003"/>
    <n v="35327673.869999997"/>
    <n v="32941908.920000002"/>
    <n v="139.161"/>
    <n v="134.065"/>
    <n v="1419.4880600000001"/>
    <n v="3265.4207099999999"/>
    <n v="165988.84122999999"/>
    <n v="16995.88921999999"/>
    <n v="242484.88404999996"/>
    <n v="324308.54573999997"/>
    <n v="0"/>
    <n v="0"/>
    <n v="0"/>
    <n v="0"/>
    <n v="0"/>
    <n v="0"/>
    <s v="Daños Sin Autos"/>
    <s v="Totales"/>
    <s v="Daños Sin Autos Total"/>
    <x v="24"/>
    <x v="2"/>
    <n v="1657972.1827799999"/>
    <n v="1600535.0540100001"/>
    <n v="286204877.29896003"/>
    <n v="243390493.02682006"/>
    <n v="276418493.85822004"/>
    <n v="235015541.95325008"/>
    <n v="47995470.177200004"/>
    <n v="35972415.092709996"/>
    <n v="9690720.4485899974"/>
    <n v="9643938.9465399999"/>
    <n v="1173180.2681400001"/>
    <n v="1131218.7736300002"/>
    <n v="1.5946085283347653"/>
    <n v="1.8725016106202592"/>
    <n v="91755.808670000173"/>
    <n v="13.622028074881198"/>
    <n v="65.236339328600877"/>
    <n v="59.544985257671854"/>
    <n v="46.161200327059696"/>
    <n v="42.084929680383709"/>
    <n v="0.26740978975719965"/>
    <n v="0.27687722698198208"/>
    <n v="0.27675035438453849"/>
    <n v="0.28661255608532948"/>
    <m/>
    <m/>
    <m/>
    <n v="0"/>
    <m/>
    <n v="0"/>
    <m/>
    <n v="0"/>
    <m/>
    <n v="493.67969690170025"/>
    <n v="31.362329721466299"/>
    <n v="6.0023132451776435"/>
    <n v="2.4768892247317291"/>
    <n v="876.6411105732077"/>
    <n v="-25.230189819172544"/>
    <n v="68.453273646440323"/>
    <n v="5.24065413731826"/>
    <s v="Resto"/>
    <n v="2024"/>
    <n v="1"/>
    <d v="2025-05-07T00:00:00"/>
    <x v="24"/>
    <x v="27"/>
  </r>
  <r>
    <n v="2025"/>
    <n v="3"/>
    <n v="16"/>
    <x v="74"/>
    <s v="Daños Sin Autos"/>
    <n v="14"/>
    <s v="8527a891e224136950ff32ca212b45bc93f69fbb801c3b1ebedac52775f99e61"/>
    <s v="5ee0b1f3d4f170289262539d5c2c0d24e2fb46189fbbd99a0a6b6a68b9dfe06a"/>
    <x v="6"/>
    <n v="261280.67465"/>
    <n v="267434.16128"/>
    <n v="1089312.3722699999"/>
    <n v="904851.22918999998"/>
    <n v="119799.24671999997"/>
    <n v="20405.220559999998"/>
    <n v="448127.27144999994"/>
    <n v="112399.01879999999"/>
    <n v="35327673.869999997"/>
    <n v="32941908.920000002"/>
    <n v="139.161"/>
    <n v="134.065"/>
    <n v="0"/>
    <n v="0"/>
    <n v="12223.51957"/>
    <n v="10314.408370000001"/>
    <n v="69257.663780000003"/>
    <n v="58480.698629999999"/>
    <n v="0"/>
    <n v="0"/>
    <n v="0"/>
    <n v="0"/>
    <n v="0"/>
    <n v="0"/>
    <s v="Daños Sin Autos"/>
    <s v="Totales"/>
    <s v="Daños Sin Autos Total"/>
    <x v="24"/>
    <x v="2"/>
    <n v="1168356.06944"/>
    <n v="1156642.3969100001"/>
    <n v="286204877.29896003"/>
    <n v="243390493.02682006"/>
    <n v="276418493.85822004"/>
    <n v="235015541.95325008"/>
    <n v="47995470.177200004"/>
    <n v="35972415.092709996"/>
    <n v="9690720.4485899974"/>
    <n v="9643938.9465399999"/>
    <n v="388449.66078999999"/>
    <n v="364160.24387000001"/>
    <n v="0.54438611328391573"/>
    <n v="0.74344233099377577"/>
    <n v="-6153.4866299999994"/>
    <n v="-2.3009351537395362"/>
    <n v="67.26242832047447"/>
    <n v="73.438593526280187"/>
    <n v="22.363103293949884"/>
    <n v="23.121594193197243"/>
    <n v="9.1291482212259772E-2"/>
    <n v="9.4523586683029792E-2"/>
    <n v="0.10987863903563828"/>
    <n v="0.11379424486453696"/>
    <m/>
    <m/>
    <m/>
    <n v="0"/>
    <m/>
    <n v="0"/>
    <m/>
    <n v="0"/>
    <m/>
    <n v="487.10096451905241"/>
    <n v="45.850787426386482"/>
    <n v="7.6299977767746743"/>
    <n v="1.23622642254045"/>
    <n v="18.509168257800891"/>
    <n v="18.428242826209207"/>
    <n v="17.649338575480318"/>
    <n v="17.637286509277121"/>
    <s v="Resto"/>
    <n v="2024"/>
    <n v="1"/>
    <d v="2025-05-07T00:00:00"/>
    <x v="24"/>
    <x v="6"/>
  </r>
  <r>
    <n v="2025"/>
    <n v="3"/>
    <n v="603"/>
    <x v="56"/>
    <s v="Daños Sin Autos"/>
    <n v="242"/>
    <s v="14063697603e22d600d336bee6cff12c8be93509ce84a0642918d89b2aef1753"/>
    <s v="5ee0b1f3d4f170289262539d5c2c0d24e2fb46189fbbd99a0a6b6a68b9dfe06a"/>
    <x v="18"/>
    <n v="133660.96544"/>
    <n v="120604.40656999999"/>
    <n v="483073.70987000002"/>
    <n v="493976.84310999996"/>
    <n v="60649.533640000001"/>
    <n v="25542.160500000002"/>
    <n v="152911.05955999999"/>
    <n v="42241.432990000001"/>
    <n v="35327673.869999997"/>
    <n v="32941908.920000002"/>
    <n v="139.161"/>
    <n v="134.065"/>
    <n v="0"/>
    <n v="0"/>
    <n v="54520.102450000006"/>
    <n v="18913.2912"/>
    <n v="159528.11379"/>
    <n v="143032.79149"/>
    <n v="0"/>
    <n v="0"/>
    <n v="0"/>
    <n v="0"/>
    <n v="0"/>
    <n v="0"/>
    <s v="Daños Sin Autos"/>
    <s v="Totales"/>
    <s v="Daños Sin Autos Total"/>
    <x v="24"/>
    <x v="2"/>
    <n v="133660.96544"/>
    <n v="120604.40656999999"/>
    <n v="286204877.29896003"/>
    <n v="243390493.02682006"/>
    <n v="276418493.85822004"/>
    <n v="235015541.95325008"/>
    <n v="47995470.177200004"/>
    <n v="35972415.092709996"/>
    <n v="9690720.4485899974"/>
    <n v="9643938.9465399999"/>
    <n v="133660.96544"/>
    <n v="120604.40656999999"/>
    <n v="0.27848662581389805"/>
    <n v="0.33526913958701959"/>
    <n v="13056.558870000008"/>
    <n v="10.825938488758169"/>
    <n v="100"/>
    <n v="100"/>
    <n v="100"/>
    <n v="100"/>
    <n v="4.6701148737022476E-2"/>
    <n v="4.8354566865036565E-2"/>
    <n v="4.9551814892256352E-2"/>
    <n v="5.1317630131028073E-2"/>
    <m/>
    <m/>
    <m/>
    <n v="0"/>
    <m/>
    <n v="0"/>
    <m/>
    <n v="0"/>
    <m/>
    <n v="137.44872184950836"/>
    <n v="45.375651328229701"/>
    <n v="21.178463728168239"/>
    <n v="0.62585164809727356"/>
    <n v="188.26343270176059"/>
    <n v="11.532545878581457"/>
    <n v="34.175858508406435"/>
    <n v="13.22304557086289"/>
    <s v="Resto"/>
    <n v="2024"/>
    <n v="1"/>
    <d v="2025-05-07T00:00:00"/>
    <x v="24"/>
    <x v="18"/>
  </r>
  <r>
    <n v="2025"/>
    <n v="3"/>
    <n v="1"/>
    <x v="16"/>
    <s v="Daños Sin Autos"/>
    <n v="30"/>
    <s v="624b60c58c9d8bfb6ff1886c2fd605d2adeb6ea4da576068201b6c6958ce93f4"/>
    <s v="5ee0b1f3d4f170289262539d5c2c0d24e2fb46189fbbd99a0a6b6a68b9dfe06a"/>
    <x v="19"/>
    <n v="3404869.28309"/>
    <n v="2562431.6221799999"/>
    <n v="6491897.59222"/>
    <n v="5208867.0881399997"/>
    <n v="1255958.2907100001"/>
    <n v="861140.15333999984"/>
    <n v="2609279.4337400002"/>
    <n v="1815725.3445399997"/>
    <n v="35327673.869999997"/>
    <n v="32941908.920000002"/>
    <n v="139.161"/>
    <n v="134.065"/>
    <n v="0"/>
    <n v="0"/>
    <n v="183373.81871000002"/>
    <n v="103718.28616000002"/>
    <n v="920243.76642"/>
    <n v="1018518.02359"/>
    <n v="0"/>
    <n v="0"/>
    <n v="0"/>
    <n v="0"/>
    <n v="0"/>
    <n v="0"/>
    <s v="Daños Sin Autos"/>
    <s v="Totales"/>
    <s v="Daños Sin Autos Total"/>
    <x v="24"/>
    <x v="2"/>
    <n v="22498819.590630002"/>
    <n v="18341736.750830002"/>
    <n v="286204877.29896003"/>
    <n v="243390493.02682006"/>
    <n v="276418493.85822004"/>
    <n v="235015541.95325008"/>
    <n v="47995470.177200004"/>
    <n v="35972415.092709996"/>
    <n v="9690720.4485899974"/>
    <n v="9643938.9465399999"/>
    <n v="5837851.7233999996"/>
    <n v="4791079.4850300001"/>
    <n v="7.0941471570528867"/>
    <n v="7.1233238457189128"/>
    <n v="842437.66091000009"/>
    <n v="32.876493312757837"/>
    <n v="58.324011030327853"/>
    <n v="53.483387829119998"/>
    <n v="15.133546315060961"/>
    <n v="13.970496125804688"/>
    <n v="1.1896615163316688"/>
    <n v="1.2317805641602322"/>
    <n v="1.0528067839928474"/>
    <n v="1.0903243253119512"/>
    <m/>
    <m/>
    <m/>
    <n v="0"/>
    <m/>
    <n v="0"/>
    <m/>
    <n v="0"/>
    <m/>
    <n v="45.848301909818858"/>
    <n v="36.887122126761589"/>
    <n v="33.606366151826563"/>
    <n v="12.96042226553695"/>
    <n v="76.799892766373091"/>
    <n v="-9.648749938033486"/>
    <n v="19.926656979527753"/>
    <n v="10.183254862238094"/>
    <s v="Grandes"/>
    <n v="2024"/>
    <n v="1"/>
    <d v="2025-05-07T00:00:00"/>
    <x v="24"/>
    <x v="19"/>
  </r>
  <r>
    <n v="2025"/>
    <n v="3"/>
    <n v="50"/>
    <x v="15"/>
    <s v="Daños Sin Autos"/>
    <n v="38"/>
    <s v="aea92132c4cbeb263e6ac2bf6c183b5d81737f179f21efdc5863739672f0f470"/>
    <s v="5ee0b1f3d4f170289262539d5c2c0d24e2fb46189fbbd99a0a6b6a68b9dfe06a"/>
    <x v="40"/>
    <n v="0"/>
    <n v="0"/>
    <n v="0"/>
    <n v="-21208.248330000002"/>
    <n v="229.98018999999999"/>
    <n v="70.757589999999993"/>
    <n v="367.34480999999994"/>
    <n v="-989.0854499999997"/>
    <n v="35327673.869999997"/>
    <n v="32941908.920000002"/>
    <n v="139.161"/>
    <n v="134.065"/>
    <n v="0"/>
    <n v="0"/>
    <n v="229.98018999999999"/>
    <n v="526.64469000000008"/>
    <n v="0"/>
    <n v="0"/>
    <n v="0"/>
    <n v="0"/>
    <n v="0"/>
    <n v="0"/>
    <n v="0"/>
    <n v="0"/>
    <s v="Daños Sin Autos"/>
    <s v="Totales"/>
    <s v="Daños Sin Autos Total"/>
    <x v="24"/>
    <x v="2"/>
    <n v="13959565.0382"/>
    <n v="12741554.66168"/>
    <n v="286204877.29896003"/>
    <n v="243390493.02682006"/>
    <n v="276418493.85822004"/>
    <n v="235015541.95325008"/>
    <n v="47995470.177200004"/>
    <n v="35972415.092709996"/>
    <n v="9690720.4485899974"/>
    <n v="9643938.9465399999"/>
    <n v="-0.35863999999999996"/>
    <n v="-0.54688999999999999"/>
    <m/>
    <m/>
    <m/>
    <m/>
    <m/>
    <m/>
    <m/>
    <m/>
    <m/>
    <m/>
    <m/>
    <m/>
    <m/>
    <m/>
    <m/>
    <n v="0"/>
    <m/>
    <n v="0"/>
    <m/>
    <n v="0"/>
    <m/>
    <n v="225.02547076575107"/>
    <m/>
    <m/>
    <n v="2.3732001270706576E-3"/>
    <n v="-56.331053105272929"/>
    <m/>
    <m/>
    <m/>
    <s v="Resto"/>
    <n v="2024"/>
    <n v="1"/>
    <d v="2025-05-07T00:00:00"/>
    <x v="24"/>
    <x v="40"/>
  </r>
  <r>
    <n v="2025"/>
    <n v="3"/>
    <n v="22"/>
    <x v="35"/>
    <s v="Daños Sin Autos"/>
    <n v="16"/>
    <s v="b17ef6d19c7a5b1ee83b907c595526dcb1eb06db8227d650d5dda0a9f4ce8cd9"/>
    <s v="5ee0b1f3d4f170289262539d5c2c0d24e2fb46189fbbd99a0a6b6a68b9dfe06a"/>
    <x v="1"/>
    <n v="3595452.6616700003"/>
    <n v="3017513.7989100004"/>
    <n v="12498247.085409999"/>
    <n v="10773642.93832"/>
    <n v="1853611.3198799998"/>
    <n v="208519.85760999998"/>
    <n v="6266831.4421599992"/>
    <n v="12137077.854759995"/>
    <n v="35327673.869999997"/>
    <n v="32941908.920000002"/>
    <n v="139.161"/>
    <n v="134.065"/>
    <n v="0"/>
    <n v="0"/>
    <n v="196479.99691000002"/>
    <n v="179196.24591"/>
    <n v="433527.09763999999"/>
    <n v="458765.15480000002"/>
    <n v="0"/>
    <n v="0"/>
    <n v="0"/>
    <n v="0"/>
    <n v="0"/>
    <n v="0"/>
    <s v="Daños Sin Autos"/>
    <s v="Totales"/>
    <s v="Daños Sin Autos Total"/>
    <x v="24"/>
    <x v="2"/>
    <n v="9409393.7623899989"/>
    <n v="7962644.3306700001"/>
    <n v="286204877.29896003"/>
    <n v="243390493.02682006"/>
    <n v="276418493.85822004"/>
    <n v="235015541.95325008"/>
    <n v="47995470.177200004"/>
    <n v="35972415.092709996"/>
    <n v="9690720.4485899974"/>
    <n v="9643938.9465399999"/>
    <n v="5656389.3873800002"/>
    <n v="4664413.3770500002"/>
    <n v="7.4912333359701124"/>
    <n v="8.3884103725955157"/>
    <n v="577938.86275999993"/>
    <n v="19.152815903236807"/>
    <n v="63.564447484676947"/>
    <n v="64.692246483917373"/>
    <n v="38.21131044638895"/>
    <n v="37.895875711631817"/>
    <n v="1.2562513593764899"/>
    <n v="1.3007279692053353"/>
    <n v="1.2397829353907794"/>
    <n v="1.2839635088943404"/>
    <m/>
    <m/>
    <m/>
    <n v="0"/>
    <m/>
    <n v="0"/>
    <m/>
    <n v="0"/>
    <m/>
    <n v="788.93755305878665"/>
    <n v="51.554324150635388"/>
    <n v="6.9103199357471849"/>
    <n v="19.127693649956655"/>
    <n v="9.645152392690548"/>
    <n v="-5.5013021141508966"/>
    <n v="45.321272414015652"/>
    <n v="39.060561604361851"/>
    <s v="Grandes"/>
    <n v="2024"/>
    <n v="1"/>
    <d v="2025-05-07T00:00:00"/>
    <x v="24"/>
    <x v="1"/>
  </r>
  <r>
    <n v="2025"/>
    <n v="3"/>
    <n v="79"/>
    <x v="11"/>
    <s v="Daños Sin Autos"/>
    <n v="51"/>
    <s v="031b4af5197ec30a926f48cf40e11a7dbc470048a21e4003b7a3c07c5dab1baa"/>
    <s v="5ee0b1f3d4f170289262539d5c2c0d24e2fb46189fbbd99a0a6b6a68b9dfe06a"/>
    <x v="0"/>
    <n v="2044625.5985999999"/>
    <n v="1775315.43358"/>
    <n v="6811800.3122900007"/>
    <n v="5675660.7270300006"/>
    <n v="159560.18761999998"/>
    <n v="168280.86384000001"/>
    <n v="756744.11379000009"/>
    <n v="943674.65214999986"/>
    <n v="35327673.869999997"/>
    <n v="32941908.920000002"/>
    <n v="139.161"/>
    <n v="134.065"/>
    <n v="0"/>
    <n v="0"/>
    <n v="179682.12336000003"/>
    <n v="135162.58614999999"/>
    <n v="1708814.7243299999"/>
    <n v="1523456.32788"/>
    <n v="0"/>
    <n v="0"/>
    <n v="0"/>
    <n v="0"/>
    <n v="0"/>
    <n v="0"/>
    <s v="Daños Sin Autos"/>
    <s v="Totales"/>
    <s v="Daños Sin Autos Total"/>
    <x v="24"/>
    <x v="2"/>
    <n v="25064503.866439998"/>
    <n v="22979281.170580003"/>
    <n v="286204877.29896003"/>
    <n v="243390493.02682006"/>
    <n v="276418493.85822004"/>
    <n v="235015541.95325008"/>
    <n v="47995470.177200004"/>
    <n v="35972415.092709996"/>
    <n v="9690720.4485899974"/>
    <n v="9643938.9465399999"/>
    <n v="5171625.3189700004"/>
    <n v="4566295.7302000001"/>
    <n v="4.2600386891746469"/>
    <n v="4.935213354467761"/>
    <n v="269310.16501999996"/>
    <n v="15.169707868585602"/>
    <n v="39.535454958427167"/>
    <n v="38.878678440352402"/>
    <n v="8.1574548991478029"/>
    <n v="7.7257222295225985"/>
    <n v="0.71439229753735201"/>
    <n v="0.73968480547785798"/>
    <n v="0.7294103444641824"/>
    <n v="0.75540341665282307"/>
    <m/>
    <m/>
    <m/>
    <n v="0"/>
    <m/>
    <n v="0"/>
    <m/>
    <n v="0"/>
    <m/>
    <n v="-5.1822150308733601"/>
    <n v="7.803882907914991"/>
    <n v="9.4789275560261643"/>
    <n v="1.6465255443749389"/>
    <n v="32.93776663949992"/>
    <n v="12.166964884903496"/>
    <n v="10.515014928283149"/>
    <n v="8.8721011345358711"/>
    <s v="Medianas"/>
    <n v="2024"/>
    <n v="1"/>
    <d v="2025-05-07T00:00:00"/>
    <x v="24"/>
    <x v="0"/>
  </r>
  <r>
    <n v="2025"/>
    <n v="3"/>
    <n v="74"/>
    <x v="6"/>
    <s v="Daños Sin Autos"/>
    <n v="46"/>
    <s v="25fc0e7096fc653718202dc30b0c580b8ab87eac11a700cba03a7c021bc35b0c"/>
    <s v="5ee0b1f3d4f170289262539d5c2c0d24e2fb46189fbbd99a0a6b6a68b9dfe06a"/>
    <x v="13"/>
    <n v="8147231.5778800007"/>
    <n v="834620.82785999996"/>
    <n v="13368652.522490002"/>
    <n v="2803346.1498999991"/>
    <n v="620230.82519000024"/>
    <n v="2062513.2859399999"/>
    <n v="5821372.05045"/>
    <n v="7180875.7482100017"/>
    <n v="35327673.869999997"/>
    <n v="32941908.920000002"/>
    <n v="139.161"/>
    <n v="134.065"/>
    <n v="99.033119999999599"/>
    <n v="1640.4039200000013"/>
    <n v="180855.46541"/>
    <n v="507846.36390000005"/>
    <n v="1892775.5942799998"/>
    <n v="915632.2851000001"/>
    <n v="0"/>
    <n v="0"/>
    <n v="0"/>
    <n v="0"/>
    <n v="0"/>
    <n v="0"/>
    <s v="Daños Sin Autos"/>
    <s v="Totales"/>
    <s v="Daños Sin Autos Total"/>
    <x v="24"/>
    <x v="2"/>
    <n v="8503254.3343199994"/>
    <n v="1149390.6832699999"/>
    <n v="286204877.29896003"/>
    <n v="243390493.02682006"/>
    <n v="276418493.85822004"/>
    <n v="235015541.95325008"/>
    <n v="47995470.177200004"/>
    <n v="35972415.092709996"/>
    <n v="9690720.4485899974"/>
    <n v="9643938.9465399999"/>
    <n v="8147231.5778799998"/>
    <n v="834620.82785999996"/>
    <n v="16.975001073643611"/>
    <n v="2.3201690120303891"/>
    <n v="7312610.7500200011"/>
    <n v="876.15962913001067"/>
    <n v="100.00000000000003"/>
    <n v="100"/>
    <n v="95.813099991575527"/>
    <n v="72.614198114562384"/>
    <n v="2.8466431651231701"/>
    <n v="2.9474263694016294"/>
    <n v="0.34291430921586163"/>
    <n v="0.35513431193670797"/>
    <m/>
    <m/>
    <m/>
    <n v="0"/>
    <m/>
    <n v="0"/>
    <m/>
    <n v="0"/>
    <m/>
    <n v="-69.928396126315022"/>
    <n v="7.6127801113932634"/>
    <n v="247.11979585129257"/>
    <n v="6.4002550530723861"/>
    <n v="-64.38776010502022"/>
    <n v="106.71787409432399"/>
    <n v="9.5550400140697231"/>
    <n v="55.464008004538201"/>
    <s v="Grandes"/>
    <n v="2024"/>
    <n v="1"/>
    <d v="2025-05-07T00:00:00"/>
    <x v="24"/>
    <x v="13"/>
  </r>
  <r>
    <n v="2025"/>
    <n v="3"/>
    <n v="81"/>
    <x v="24"/>
    <s v="Daños Sin Autos"/>
    <n v="53"/>
    <s v="2858dcd1057d3eae7f7d5f782167e24b61153c01551450a628cee722509f6529"/>
    <s v="5ee0b1f3d4f170289262539d5c2c0d24e2fb46189fbbd99a0a6b6a68b9dfe06a"/>
    <x v="2"/>
    <n v="217301.18932"/>
    <n v="164713.65867"/>
    <n v="838357.92946999997"/>
    <n v="772207.03990000009"/>
    <n v="340723.74298999994"/>
    <n v="33453.934690000002"/>
    <n v="425975.05018000008"/>
    <n v="1660198.7164699999"/>
    <n v="35327673.869999997"/>
    <n v="32941908.920000002"/>
    <n v="139.161"/>
    <n v="134.065"/>
    <n v="0"/>
    <n v="0"/>
    <n v="32277.89286"/>
    <n v="28905.677489999998"/>
    <n v="114884.91636999999"/>
    <n v="98952.629669999995"/>
    <n v="0"/>
    <n v="0"/>
    <n v="0"/>
    <n v="0"/>
    <n v="0"/>
    <n v="0"/>
    <s v="Daños Sin Autos"/>
    <s v="Totales"/>
    <s v="Daños Sin Autos Total"/>
    <x v="24"/>
    <x v="2"/>
    <n v="477689.46314999997"/>
    <n v="425847.00738999998"/>
    <n v="286204877.29896003"/>
    <n v="243390493.02682006"/>
    <n v="276418493.85822004"/>
    <n v="235015541.95325008"/>
    <n v="47995470.177200004"/>
    <n v="35972415.092709996"/>
    <n v="9690720.4485899974"/>
    <n v="9643938.9465399999"/>
    <n v="477689.46314999997"/>
    <n v="425847.00738999998"/>
    <n v="0.45275353802706941"/>
    <n v="0.45788879686140427"/>
    <n v="52587.530650000001"/>
    <n v="31.926636245363184"/>
    <n v="45.490052865529698"/>
    <n v="38.67906919894159"/>
    <n v="45.490052865529698"/>
    <n v="38.67906919894159"/>
    <n v="7.5925047599036705E-2"/>
    <n v="7.8613115311834972E-2"/>
    <n v="6.7674647691292375E-2"/>
    <n v="7.0086283358555615E-2"/>
    <m/>
    <m/>
    <m/>
    <n v="0"/>
    <m/>
    <n v="0"/>
    <m/>
    <n v="0"/>
    <m/>
    <n v="918.48630406948382"/>
    <n v="156.79791908006843"/>
    <n v="20.310358570216806"/>
    <n v="3.5159794857107385"/>
    <n v="11.66627342039166"/>
    <n v="16.100922990256095"/>
    <n v="28.095849202732026"/>
    <n v="29.211631450723829"/>
    <s v="Resto"/>
    <n v="2024"/>
    <n v="1"/>
    <d v="2025-05-07T00:00:00"/>
    <x v="24"/>
    <x v="2"/>
  </r>
  <r>
    <n v="2025"/>
    <n v="3"/>
    <n v="3"/>
    <x v="7"/>
    <s v="Daños Sin Autos"/>
    <n v="3"/>
    <s v="4e07408562bedb8b60ce05c1decfe3ad16b72230967de01f640b7e4729b49fce"/>
    <s v="5ee0b1f3d4f170289262539d5c2c0d24e2fb46189fbbd99a0a6b6a68b9dfe06a"/>
    <x v="8"/>
    <n v="1913733.9953300001"/>
    <n v="1450258.7519399999"/>
    <n v="6637146.74407"/>
    <n v="6055140.9084500009"/>
    <n v="272745.95525000006"/>
    <n v="446384.84155999997"/>
    <n v="2615991.0828599986"/>
    <n v="2342212.9610999995"/>
    <n v="35327673.869999997"/>
    <n v="32941908.920000002"/>
    <n v="139.161"/>
    <n v="134.065"/>
    <n v="1266.7524900000001"/>
    <n v="-826.13268999999991"/>
    <n v="-8701.7775299999994"/>
    <n v="125054.17395"/>
    <n v="121146.14838"/>
    <n v="135706.77062000002"/>
    <n v="0"/>
    <n v="0"/>
    <n v="0"/>
    <n v="0"/>
    <n v="0"/>
    <n v="0"/>
    <s v="Daños Sin Autos"/>
    <s v="Totales"/>
    <s v="Daños Sin Autos Total"/>
    <x v="24"/>
    <x v="2"/>
    <n v="7215896.8496199995"/>
    <n v="5461228.9250799995"/>
    <n v="286204877.29896003"/>
    <n v="243390493.02682006"/>
    <n v="276418493.85822004"/>
    <n v="235015541.95325008"/>
    <n v="47995470.177200004"/>
    <n v="35972415.092709996"/>
    <n v="9690720.4485899974"/>
    <n v="9643938.9465399999"/>
    <n v="2040508.56489"/>
    <n v="1528052.79161"/>
    <n v="3.9873221124086609"/>
    <n v="4.0315857253462601"/>
    <n v="463475.24339000019"/>
    <n v="31.958106977117918"/>
    <n v="93.787109167717006"/>
    <n v="94.908942930693257"/>
    <n v="26.521083036695298"/>
    <n v="26.555538539684193"/>
    <n v="0.66865876409610503"/>
    <n v="0.69233211158135766"/>
    <n v="0.59585677891707567"/>
    <n v="0.61709057191991545"/>
    <m/>
    <m/>
    <m/>
    <n v="0"/>
    <m/>
    <n v="0"/>
    <m/>
    <n v="0"/>
    <m/>
    <n v="-38.898920873562091"/>
    <n v="14.252030633074913"/>
    <n v="30.779668866874577"/>
    <n v="2.8145064827423094"/>
    <n v="-106.95840630915623"/>
    <n v="-10.729473683204816"/>
    <n v="-7.1828759282590404"/>
    <n v="92.150283569985646"/>
    <s v="Medianas"/>
    <n v="2024"/>
    <n v="1"/>
    <d v="2025-05-07T00:00:00"/>
    <x v="24"/>
    <x v="8"/>
  </r>
  <r>
    <n v="2025"/>
    <n v="3"/>
    <n v="76"/>
    <x v="31"/>
    <s v="Daños Sin Autos"/>
    <n v="48"/>
    <s v="98010bd9270f9b100b6214a21754fd33bdc8d41b2bc9f9dd16ff54d3c34ffd71"/>
    <s v="5ee0b1f3d4f170289262539d5c2c0d24e2fb46189fbbd99a0a6b6a68b9dfe06a"/>
    <x v="28"/>
    <n v="1270133.73486"/>
    <n v="1133682.78908"/>
    <n v="2604890.4864299996"/>
    <n v="1958915.9774800001"/>
    <n v="495858.72625000007"/>
    <n v="132678.40400999997"/>
    <n v="1887019.9246600003"/>
    <n v="1089773.0107500001"/>
    <n v="35327673.869999997"/>
    <n v="32941908.920000002"/>
    <n v="139.161"/>
    <n v="134.065"/>
    <n v="0"/>
    <n v="0"/>
    <n v="7105.4427299999998"/>
    <n v="4077.3793500000002"/>
    <n v="-29304.187239999999"/>
    <n v="-30962.09433"/>
    <n v="0"/>
    <n v="0"/>
    <n v="0"/>
    <n v="0"/>
    <n v="0"/>
    <n v="0"/>
    <s v="Daños Sin Autos"/>
    <s v="Totales"/>
    <s v="Daños Sin Autos Total"/>
    <x v="24"/>
    <x v="2"/>
    <n v="1270133.73486"/>
    <n v="1133682.78908"/>
    <n v="286204877.29896003"/>
    <n v="243390493.02682006"/>
    <n v="276418493.85822004"/>
    <n v="235015541.95325008"/>
    <n v="47995470.177200004"/>
    <n v="35972415.092709996"/>
    <n v="9690720.4485899974"/>
    <n v="9643938.9465399999"/>
    <n v="1270133.73486"/>
    <n v="1133682.78908"/>
    <n v="2.6463616882398422"/>
    <n v="3.1515337131471801"/>
    <n v="136450.94577999995"/>
    <n v="12.036078089421466"/>
    <n v="100"/>
    <n v="100"/>
    <n v="100"/>
    <n v="100"/>
    <n v="0.44378479739646814"/>
    <n v="0.45949665564398673"/>
    <n v="0.46578762176839644"/>
    <n v="0.48238630503233493"/>
    <m/>
    <m/>
    <m/>
    <n v="0"/>
    <m/>
    <n v="0"/>
    <m/>
    <n v="0"/>
    <m/>
    <n v="273.72979419667064"/>
    <n v="39.039883174558462"/>
    <n v="11.703309363783356"/>
    <n v="5.1168406815630272"/>
    <n v="74.264941279010486"/>
    <n v="-5.354634839393313"/>
    <n v="-24.247192634304231"/>
    <n v="-13.168939111619846"/>
    <s v="Medianas"/>
    <n v="2024"/>
    <n v="1"/>
    <d v="2025-05-07T00:00:00"/>
    <x v="24"/>
    <x v="28"/>
  </r>
  <r>
    <n v="2025"/>
    <n v="3"/>
    <n v="80"/>
    <x v="73"/>
    <s v="Daños Sin Autos"/>
    <n v="52"/>
    <s v="41cfc0d1f2d127b04555b7246d84019b4d27710a3f3aff6e7764375b1e06e05d"/>
    <s v="5ee0b1f3d4f170289262539d5c2c0d24e2fb46189fbbd99a0a6b6a68b9dfe06a"/>
    <x v="33"/>
    <n v="343534.94014000002"/>
    <n v="243973.67116000003"/>
    <n v="1090207.1801400001"/>
    <n v="956213.27477999998"/>
    <n v="152622.17946999994"/>
    <n v="59194.870439999984"/>
    <n v="690660.37074000004"/>
    <n v="702281.86810999992"/>
    <n v="35327673.869999997"/>
    <n v="32941908.920000002"/>
    <n v="139.161"/>
    <n v="134.065"/>
    <n v="850.78055000000006"/>
    <n v="574.82315000000006"/>
    <n v="8513.6035300000003"/>
    <n v="12275.128180000002"/>
    <n v="33568.211490000002"/>
    <n v="41047.822929999995"/>
    <n v="0"/>
    <n v="0"/>
    <n v="0"/>
    <n v="0"/>
    <n v="0"/>
    <n v="0"/>
    <s v="Daños Sin Autos"/>
    <s v="Totales"/>
    <s v="Daños Sin Autos Total"/>
    <x v="24"/>
    <x v="2"/>
    <n v="377875.53304000001"/>
    <n v="280605.04624"/>
    <n v="286204877.29896003"/>
    <n v="243390493.02682006"/>
    <n v="276418493.85822004"/>
    <n v="235015541.95325008"/>
    <n v="47995470.177200004"/>
    <n v="35972415.092709996"/>
    <n v="9690720.4485899974"/>
    <n v="9643938.9465399999"/>
    <n v="357258.60045999999"/>
    <n v="255476.90874000001"/>
    <n v="0.71576533966989753"/>
    <n v="0.67822432975717162"/>
    <n v="99561.268979999993"/>
    <n v="40.808202174695673"/>
    <n v="96.158620029768457"/>
    <n v="95.49734743670831"/>
    <n v="90.912194652103906"/>
    <n v="86.945575081116203"/>
    <n v="0.12003112713594848"/>
    <n v="0.12428073655455384"/>
    <n v="0.10023960596238887"/>
    <n v="0.10381171778355489"/>
    <m/>
    <m/>
    <m/>
    <n v="0"/>
    <m/>
    <n v="0"/>
    <m/>
    <n v="0"/>
    <m/>
    <n v="157.8300760446769"/>
    <n v="44.426974271613297"/>
    <n v="24.262810883875861"/>
    <n v="1.5749311960826042"/>
    <n v="-30.643465345874709"/>
    <n v="-18.221700704456811"/>
    <n v="25.362100487647993"/>
    <n v="29.904456080248455"/>
    <s v="Resto"/>
    <n v="2024"/>
    <n v="1"/>
    <d v="2025-05-07T00:00:00"/>
    <x v="24"/>
    <x v="33"/>
  </r>
  <r>
    <n v="2025"/>
    <n v="3"/>
    <n v="93"/>
    <x v="65"/>
    <s v="Daños Sin Autos"/>
    <n v="220"/>
    <s v="36790ecd55c2030dc553685bef719df653f413a20cdad1bfd1dc934c76686ddd"/>
    <s v="5ee0b1f3d4f170289262539d5c2c0d24e2fb46189fbbd99a0a6b6a68b9dfe06a"/>
    <x v="31"/>
    <n v="240185.64752"/>
    <n v="299756.76551"/>
    <n v="730207.48115999997"/>
    <n v="765022.74569000001"/>
    <n v="53570.349460000005"/>
    <n v="35017.314359999997"/>
    <n v="218698.56541000004"/>
    <n v="167749.08892000001"/>
    <n v="35327673.869999997"/>
    <n v="32941908.920000002"/>
    <n v="139.161"/>
    <n v="134.065"/>
    <n v="0.62529999999999997"/>
    <n v="1.61138"/>
    <n v="4348.6056900000003"/>
    <n v="1802.9067400000001"/>
    <n v="29147.129919999999"/>
    <n v="3113.8817800000006"/>
    <n v="0"/>
    <n v="0"/>
    <n v="0"/>
    <n v="0"/>
    <n v="0"/>
    <n v="0"/>
    <s v="Daños Sin Autos"/>
    <s v="Totales"/>
    <s v="Daños Sin Autos Total"/>
    <x v="24"/>
    <x v="2"/>
    <n v="240270.31215000001"/>
    <n v="300191.93695999996"/>
    <n v="286204877.29896003"/>
    <n v="243390493.02682006"/>
    <n v="276418493.85822004"/>
    <n v="235015541.95325008"/>
    <n v="47995470.177200004"/>
    <n v="35972415.092709996"/>
    <n v="9690720.4485899974"/>
    <n v="9643938.9465399999"/>
    <n v="240270.31215000001"/>
    <n v="300191.93695999996"/>
    <n v="0.50043399227725238"/>
    <n v="0.83329619303416558"/>
    <n v="-59571.117989999999"/>
    <n v="-19.873152116732683"/>
    <n v="99.964762758560383"/>
    <n v="99.855035596756238"/>
    <n v="99.964762758560383"/>
    <n v="99.855035596756238"/>
    <n v="8.3920878563194468E-2"/>
    <n v="8.6892032500255026E-2"/>
    <n v="0.12315878150465341"/>
    <n v="0.1275476349430662"/>
    <m/>
    <m/>
    <m/>
    <n v="0"/>
    <m/>
    <n v="0"/>
    <m/>
    <n v="0"/>
    <m/>
    <n v="52.98246150251029"/>
    <n v="22.303726310515394"/>
    <n v="11.681909597744109"/>
    <n v="0.55280048314462016"/>
    <n v="141.19970232070904"/>
    <n v="836.03842339833443"/>
    <n v="14.919498770326955"/>
    <n v="57.89901053982851"/>
    <s v="Resto"/>
    <n v="2024"/>
    <n v="1"/>
    <d v="2025-05-07T00:00:00"/>
    <x v="24"/>
    <x v="31"/>
  </r>
  <r>
    <n v="2025"/>
    <n v="3"/>
    <n v="127"/>
    <x v="66"/>
    <s v="Daños Sin Autos"/>
    <n v="263"/>
    <s v="4be84111a613654b362415e563cb7607df7b203b5d303802a8a546061bbc7847"/>
    <s v="5ee0b1f3d4f170289262539d5c2c0d24e2fb46189fbbd99a0a6b6a68b9dfe06a"/>
    <x v="26"/>
    <n v="408775.34256000002"/>
    <n v="212525.78091999999"/>
    <n v="1837354.4812100001"/>
    <n v="1033760.7911400001"/>
    <n v="133078.70647999994"/>
    <n v="77194.529419999977"/>
    <n v="302489.10817999998"/>
    <n v="295721.32564999996"/>
    <n v="35327673.869999997"/>
    <n v="32941908.920000002"/>
    <n v="139.161"/>
    <n v="134.065"/>
    <n v="0"/>
    <n v="0"/>
    <n v="-3123.2125900000001"/>
    <n v="535.29494"/>
    <n v="8708.3835600000002"/>
    <n v="5815.0023500000007"/>
    <n v="0"/>
    <n v="0"/>
    <n v="0"/>
    <n v="0"/>
    <n v="0"/>
    <n v="0"/>
    <s v="Daños Sin Autos"/>
    <s v="Totales"/>
    <s v="Daños Sin Autos Total"/>
    <x v="24"/>
    <x v="2"/>
    <n v="408775.34256000002"/>
    <n v="212525.78091999999"/>
    <n v="286204877.29896003"/>
    <n v="243390493.02682006"/>
    <n v="276418493.85822004"/>
    <n v="235015541.95325008"/>
    <n v="47995470.177200004"/>
    <n v="35972415.092709996"/>
    <n v="9690720.4485899974"/>
    <n v="9643938.9465399999"/>
    <n v="408775.34256000002"/>
    <n v="212525.78091999999"/>
    <n v="0.8516956726349284"/>
    <n v="0.59080209202597989"/>
    <n v="196249.56164000003"/>
    <n v="92.341531832259577"/>
    <n v="100"/>
    <n v="100"/>
    <n v="100"/>
    <n v="100"/>
    <n v="0.1428261273594604"/>
    <n v="0.14788277616825024"/>
    <n v="8.731885057506375E-2"/>
    <n v="9.043052180875602E-2"/>
    <m/>
    <m/>
    <m/>
    <n v="0"/>
    <m/>
    <n v="0"/>
    <m/>
    <n v="0"/>
    <m/>
    <n v="72.393960400931178"/>
    <n v="32.55546326414408"/>
    <n v="36.322430665039143"/>
    <n v="1.3732591625771531"/>
    <n v="-683.45640069005697"/>
    <n v="49.757180407674298"/>
    <n v="-35.864435328110424"/>
    <n v="9.2054122729632244"/>
    <s v="Resto"/>
    <n v="2024"/>
    <n v="1"/>
    <d v="2025-05-07T00:00:00"/>
    <x v="24"/>
    <x v="26"/>
  </r>
  <r>
    <n v="2025"/>
    <n v="3"/>
    <n v="77"/>
    <x v="33"/>
    <s v="Daños Sin Autos"/>
    <n v="49"/>
    <s v="0e17daca5f3e175f448bacace3bc0da47d0655a74c8dd0dc497a3afbdad95f1f"/>
    <s v="5ee0b1f3d4f170289262539d5c2c0d24e2fb46189fbbd99a0a6b6a68b9dfe06a"/>
    <x v="40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s v="Daños Sin Autos"/>
    <s v="Totales"/>
    <s v="Daños Sin Autos Total"/>
    <x v="24"/>
    <x v="2"/>
    <n v="3770209.43444"/>
    <n v="2712146.0854199999"/>
    <n v="286204877.29896003"/>
    <n v="243390493.02682006"/>
    <n v="276418493.85822004"/>
    <n v="235015541.95325008"/>
    <n v="47995470.177200004"/>
    <n v="35972415.092709996"/>
    <n v="9690720.4485899974"/>
    <n v="9643938.94653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4"/>
    <x v="40"/>
  </r>
  <r>
    <n v="2025"/>
    <n v="3"/>
    <n v="43"/>
    <x v="26"/>
    <s v="Daños Sin Autos"/>
    <n v="31"/>
    <s v="eb1e33e8a81b697b75855af6bfcdbcbf7cbbde9f94962ceaec1ed8af21f5a50f"/>
    <s v="5ee0b1f3d4f170289262539d5c2c0d24e2fb46189fbbd99a0a6b6a68b9dfe06a"/>
    <x v="12"/>
    <n v="1233038.263"/>
    <n v="1097039.3265499999"/>
    <n v="5735245.69527"/>
    <n v="5455812.6659200005"/>
    <n v="256282.64356000011"/>
    <n v="141134.56757999992"/>
    <n v="1638088.2983100007"/>
    <n v="2149278.53632"/>
    <n v="35327673.869999997"/>
    <n v="32941908.920000002"/>
    <n v="139.161"/>
    <n v="134.065"/>
    <n v="-40.405300000000004"/>
    <n v="0"/>
    <n v="141374.11070000002"/>
    <n v="90801.772319999989"/>
    <n v="489937.39254000003"/>
    <n v="450013.21723999997"/>
    <n v="0"/>
    <n v="0"/>
    <n v="0"/>
    <n v="0"/>
    <n v="0"/>
    <n v="0"/>
    <s v="Daños Sin Autos"/>
    <s v="Totales"/>
    <s v="Daños Sin Autos Total"/>
    <x v="24"/>
    <x v="2"/>
    <n v="33699803.03413"/>
    <n v="29454782.112069998"/>
    <n v="286204877.29896003"/>
    <n v="243390493.02682006"/>
    <n v="276418493.85822004"/>
    <n v="235015541.95325008"/>
    <n v="47995470.177200004"/>
    <n v="35972415.092709996"/>
    <n v="9690720.4485899974"/>
    <n v="9643938.9465399999"/>
    <n v="10333642.055989999"/>
    <n v="8455095.9141700007"/>
    <n v="2.5690721612843963"/>
    <n v="3.04966826309174"/>
    <n v="135998.93645000015"/>
    <n v="12.396906214628922"/>
    <n v="11.932271858451465"/>
    <n v="12.97488919920421"/>
    <n v="3.6588886343081035"/>
    <n v="3.7244863070993639"/>
    <n v="0.43082363747142216"/>
    <n v="0.44607661585496061"/>
    <n v="0.45073220112550294"/>
    <n v="0.46679437344115132"/>
    <m/>
    <m/>
    <m/>
    <n v="0"/>
    <m/>
    <n v="0"/>
    <m/>
    <n v="0"/>
    <m/>
    <n v="81.587436695641784"/>
    <n v="20.78464645018077"/>
    <n v="12.865041768725272"/>
    <n v="2.6446190963778067"/>
    <n v="55.695320793712042"/>
    <n v="8.8717783768355041"/>
    <n v="28.855546209091969"/>
    <n v="20.177578977991175"/>
    <s v="Medianas"/>
    <n v="2024"/>
    <n v="1"/>
    <d v="2025-05-07T00:00:00"/>
    <x v="24"/>
    <x v="12"/>
  </r>
  <r>
    <n v="2025"/>
    <n v="3"/>
    <n v="46"/>
    <x v="54"/>
    <s v="Daños Sin Autos"/>
    <n v="34"/>
    <s v="86e50149658661312a9e0b35558d84f6c6d3da797f552a9657fe0558ca40cdef"/>
    <s v="5ee0b1f3d4f170289262539d5c2c0d24e2fb46189fbbd99a0a6b6a68b9dfe06a"/>
    <x v="30"/>
    <n v="916.32042000000001"/>
    <n v="645.45222000000001"/>
    <n v="2701.1755599999997"/>
    <n v="1873.8281499999998"/>
    <n v="273.40527999999995"/>
    <n v="-165.80573999999999"/>
    <n v="908.05790999999988"/>
    <n v="2073.6199599999995"/>
    <n v="35327673.869999997"/>
    <n v="32941908.920000002"/>
    <n v="139.161"/>
    <n v="134.065"/>
    <n v="0"/>
    <n v="0"/>
    <n v="45.405279999999998"/>
    <n v="-165.80573999999999"/>
    <n v="583.33087999999998"/>
    <n v="503.48594000000003"/>
    <n v="0"/>
    <n v="0"/>
    <n v="0"/>
    <n v="0"/>
    <n v="0"/>
    <n v="0"/>
    <s v="Daños Sin Autos"/>
    <s v="Totales"/>
    <s v="Daños Sin Autos Total"/>
    <x v="24"/>
    <x v="2"/>
    <n v="17809663.19325"/>
    <n v="15865318.86668"/>
    <n v="286204877.29896003"/>
    <n v="243390493.02682006"/>
    <n v="276418493.85822004"/>
    <n v="235015541.95325008"/>
    <n v="47995470.177200004"/>
    <n v="35972415.092709996"/>
    <n v="9690720.4485899974"/>
    <n v="9643938.9465399999"/>
    <n v="17809663.19325"/>
    <n v="15865318.86668"/>
    <n v="1.9091810469132422E-3"/>
    <n v="1.7942977093322943E-3"/>
    <n v="270.8682"/>
    <n v="41.965646969190075"/>
    <n v="5.1450743905549689E-3"/>
    <n v="4.0683217615976493E-3"/>
    <n v="5.1450743905549689E-3"/>
    <n v="4.0683217615976493E-3"/>
    <n v="3.2016240556335539E-4"/>
    <n v="3.3149750843733237E-4"/>
    <n v="2.6519204261970711E-4"/>
    <n v="2.7464235541000732E-4"/>
    <m/>
    <m/>
    <m/>
    <n v="0"/>
    <m/>
    <n v="0"/>
    <m/>
    <n v="0"/>
    <m/>
    <n v="-264.89494272031834"/>
    <n v="29.83730079921169"/>
    <n v="-25.688305789698884"/>
    <n v="2.8213101538779864E-3"/>
    <n v="-127.38462492311785"/>
    <n v="15.858424964160855"/>
    <n v="7.7837950221322076"/>
    <n v="-32.93155316313301"/>
    <s v="Resto"/>
    <n v="2024"/>
    <n v="1"/>
    <d v="2025-05-07T00:00:00"/>
    <x v="24"/>
    <x v="30"/>
  </r>
  <r>
    <n v="2025"/>
    <n v="3"/>
    <n v="128"/>
    <x v="57"/>
    <s v="Daños Sin Autos"/>
    <n v="267"/>
    <s v="8acc23987b8960d83c44541f9f0eb46454cea080ea94d916f56fccf033db866f"/>
    <s v="5ee0b1f3d4f170289262539d5c2c0d24e2fb46189fbbd99a0a6b6a68b9dfe06a"/>
    <x v="52"/>
    <n v="28415.030360000001"/>
    <n v="23288.610760000003"/>
    <n v="102190.06672999999"/>
    <n v="96733.754669999995"/>
    <n v="1633.9259399999999"/>
    <n v="2183.3526699999993"/>
    <n v="3939.7739299999994"/>
    <n v="6375.0720200000014"/>
    <n v="35327673.869999997"/>
    <n v="32941908.920000002"/>
    <n v="139.161"/>
    <n v="134.065"/>
    <n v="0"/>
    <n v="0"/>
    <n v="1796.61681"/>
    <n v="2144.7163999999998"/>
    <n v="24319.312519999999"/>
    <n v="16022.462750000001"/>
    <n v="0"/>
    <n v="0"/>
    <n v="0"/>
    <n v="0"/>
    <n v="0"/>
    <n v="0"/>
    <s v="Daños Sin Autos"/>
    <s v="Totales"/>
    <s v="Daños Sin Autos Total"/>
    <x v="24"/>
    <x v="2"/>
    <n v="28409.071170000003"/>
    <n v="23307.048429999999"/>
    <n v="286204877.29896003"/>
    <n v="243390493.02682006"/>
    <n v="276418493.85822004"/>
    <n v="235015541.95325008"/>
    <n v="47995470.177200004"/>
    <n v="35972415.092709996"/>
    <n v="9690720.4485899974"/>
    <n v="9643938.9465399999"/>
    <n v="28415.030360000001"/>
    <n v="23288.610760000003"/>
    <n v="5.9203567034745733E-2"/>
    <n v="6.4740192450185433E-2"/>
    <n v="5126.4195999999974"/>
    <n v="22.0125607870308"/>
    <n v="100"/>
    <n v="100"/>
    <n v="100.0209763633747"/>
    <n v="99.920892299789173"/>
    <n v="9.9282131835645177E-3"/>
    <n v="1.0279713908930628E-2"/>
    <n v="9.5684143083738897E-3"/>
    <n v="9.9093917646657752E-3"/>
    <m/>
    <m/>
    <m/>
    <n v="0"/>
    <m/>
    <n v="0"/>
    <m/>
    <n v="0"/>
    <m/>
    <n v="-25.164360185567258"/>
    <n v="5.750217118543314"/>
    <n v="9.3751949933831042"/>
    <n v="1.6860727214948572E-2"/>
    <n v="-16.230565029483614"/>
    <n v="51.782612320318847"/>
    <n v="7.3876134801198727"/>
    <n v="13.385685043954929"/>
    <s v="Resto"/>
    <n v="2024"/>
    <n v="1"/>
    <d v="2025-05-07T00:00:00"/>
    <x v="24"/>
    <x v="52"/>
  </r>
  <r>
    <n v="2025"/>
    <n v="3"/>
    <n v="37"/>
    <x v="76"/>
    <s v="Daños Sin Autos"/>
    <n v="25"/>
    <s v="b7a56873cd771f2c446d369b649430b65a756ba278ff97ec81bb6f55b2e73569"/>
    <s v="5ee0b1f3d4f170289262539d5c2c0d24e2fb46189fbbd99a0a6b6a68b9dfe06a"/>
    <x v="16"/>
    <n v="1915184.3953799999"/>
    <n v="1754698.6460800001"/>
    <n v="6693491.7463500006"/>
    <n v="5516245.7763700001"/>
    <n v="557613.89895999967"/>
    <n v="426896.88128999993"/>
    <n v="1662122.6062699999"/>
    <n v="2377105.4524000003"/>
    <n v="35327673.869999997"/>
    <n v="32941908.920000002"/>
    <n v="139.161"/>
    <n v="134.065"/>
    <n v="4131.9506000000001"/>
    <n v="801.65823"/>
    <n v="267793.95724999998"/>
    <n v="213426.81204999995"/>
    <n v="548880.46665000007"/>
    <n v="548444.20019"/>
    <n v="0"/>
    <n v="0"/>
    <n v="0"/>
    <n v="0"/>
    <n v="0"/>
    <n v="0"/>
    <s v="Daños Sin Autos"/>
    <s v="Totales"/>
    <s v="Daños Sin Autos Total"/>
    <x v="24"/>
    <x v="2"/>
    <n v="3594603.0314199999"/>
    <n v="3691577.5016000001"/>
    <n v="286204877.29896003"/>
    <n v="243390493.02682006"/>
    <n v="276418493.85822004"/>
    <n v="235015541.95325008"/>
    <n v="47995470.177200004"/>
    <n v="35972415.092709996"/>
    <n v="9690720.4485899974"/>
    <n v="9643938.9465399999"/>
    <n v="2659012.9828899996"/>
    <n v="2863008.4902399997"/>
    <n v="3.9903440643650532"/>
    <n v="4.8779005845387324"/>
    <n v="160485.74929999979"/>
    <n v="9.146057624112558"/>
    <n v="72.026139311980515"/>
    <n v="61.288628799452404"/>
    <n v="53.279440835040745"/>
    <n v="47.532488355438296"/>
    <n v="0.66916553395400824"/>
    <n v="0.69285682323496489"/>
    <n v="0.72093968184971124"/>
    <n v="0.74663089576818253"/>
    <m/>
    <m/>
    <m/>
    <n v="0"/>
    <m/>
    <n v="0"/>
    <m/>
    <n v="0"/>
    <m/>
    <n v="30.620279369340466"/>
    <n v="29.115415743002703"/>
    <n v="24.328786156169226"/>
    <n v="5.7541015853071347"/>
    <n v="25.473437323921289"/>
    <n v="7.9546188992241085E-2"/>
    <n v="48.789121406421238"/>
    <n v="38.914954698410803"/>
    <s v="Medianas"/>
    <n v="2024"/>
    <n v="1"/>
    <d v="2025-05-07T00:00:00"/>
    <x v="24"/>
    <x v="16"/>
  </r>
  <r>
    <n v="2025"/>
    <n v="3"/>
    <n v="601"/>
    <x v="30"/>
    <s v="Daños Sin Autos"/>
    <n v="241"/>
    <s v="749fc650cacb0f06547520d53c31505c8156e0a3be07073eddb2ef3ad9e383ba"/>
    <s v="5ee0b1f3d4f170289262539d5c2c0d24e2fb46189fbbd99a0a6b6a68b9dfe06a"/>
    <x v="49"/>
    <n v="41842.14213"/>
    <n v="38414.936820000003"/>
    <n v="161190.29771999997"/>
    <n v="124680.04518"/>
    <n v="31675.553309999999"/>
    <n v="17095.743770000005"/>
    <n v="101379.91789"/>
    <n v="40918.716890000003"/>
    <n v="35327673.869999997"/>
    <n v="32941908.920000002"/>
    <n v="139.161"/>
    <n v="134.065"/>
    <n v="0"/>
    <n v="0"/>
    <n v="32568.35615"/>
    <n v="17071.971710000002"/>
    <n v="52395.142810000005"/>
    <n v="46225.124579999996"/>
    <n v="0"/>
    <n v="0"/>
    <n v="0"/>
    <n v="0"/>
    <n v="0"/>
    <n v="0"/>
    <s v="Daños Sin Autos"/>
    <s v="Totales"/>
    <s v="Daños Sin Autos Total"/>
    <x v="24"/>
    <x v="2"/>
    <n v="41842.14213"/>
    <n v="38414.936820000003"/>
    <n v="286204877.29896003"/>
    <n v="243390493.02682006"/>
    <n v="276418493.85822004"/>
    <n v="235015541.95325008"/>
    <n v="47995470.177200004"/>
    <n v="35972415.092709996"/>
    <n v="9690720.4485899974"/>
    <n v="9643938.9465399999"/>
    <n v="41842.14213"/>
    <n v="38414.936820000003"/>
    <n v="8.717935666744836E-2"/>
    <n v="0.10678998538462045"/>
    <n v="3427.2053099999976"/>
    <n v="8.9215435289111014"/>
    <n v="100"/>
    <n v="100"/>
    <n v="100"/>
    <n v="100"/>
    <n v="1.4619646780614818E-2"/>
    <n v="1.5137244091729108E-2"/>
    <n v="1.5783252805920783E-2"/>
    <n v="1.6345700586747409E-2"/>
    <m/>
    <m/>
    <m/>
    <n v="0"/>
    <m/>
    <n v="0"/>
    <m/>
    <n v="0"/>
    <m/>
    <n v="85.283271299286611"/>
    <n v="75.702513536679675"/>
    <n v="44.50285536093719"/>
    <n v="0.32686479274725955"/>
    <n v="90.77091213150797"/>
    <n v="13.347759007813597"/>
    <n v="62.159113237084419"/>
    <n v="36.932235153751101"/>
    <s v="Resto"/>
    <n v="2024"/>
    <n v="1"/>
    <d v="2025-05-07T00:00:00"/>
    <x v="24"/>
    <x v="49"/>
  </r>
  <r>
    <n v="2025"/>
    <n v="3"/>
    <n v="48"/>
    <x v="4"/>
    <s v="Daños Sin Autos"/>
    <n v="36"/>
    <s v="76a50887d8f1c2e9301755428990ad81479ee21c25b43215cf524541e0503269"/>
    <s v="5ee0b1f3d4f170289262539d5c2c0d24e2fb46189fbbd99a0a6b6a68b9dfe06a"/>
    <x v="25"/>
    <n v="3511021.3932500002"/>
    <n v="3011972.6071299994"/>
    <n v="10328914.268150002"/>
    <n v="9997296.9382499997"/>
    <n v="615716.75050999981"/>
    <n v="969088.05958999996"/>
    <n v="2885379.644249999"/>
    <n v="12481536.770260002"/>
    <n v="35327673.869999997"/>
    <n v="32941908.920000002"/>
    <n v="139.161"/>
    <n v="134.065"/>
    <n v="0"/>
    <n v="0"/>
    <n v="371697.24900000001"/>
    <n v="524642.94731000008"/>
    <n v="1602941.6367000001"/>
    <n v="1130746.4941100001"/>
    <n v="0"/>
    <n v="0"/>
    <n v="0"/>
    <n v="0"/>
    <n v="0"/>
    <n v="0"/>
    <s v="Daños Sin Autos"/>
    <s v="Totales"/>
    <s v="Daños Sin Autos Total"/>
    <x v="24"/>
    <x v="2"/>
    <n v="18106734.740540002"/>
    <n v="16982442.389800001"/>
    <n v="286204877.29896003"/>
    <n v="243390493.02682006"/>
    <n v="276418493.85822004"/>
    <n v="235015541.95325008"/>
    <n v="47995470.177200004"/>
    <n v="35972415.092709996"/>
    <n v="9690720.4485899974"/>
    <n v="9643938.9465399999"/>
    <n v="7478218.9486300005"/>
    <n v="6526073.3186499998"/>
    <n v="7.3153182587591212"/>
    <n v="8.3730063699292518"/>
    <n v="499048.78612000076"/>
    <n v="16.568835484713329"/>
    <n v="46.949967864918086"/>
    <n v="46.152907882945208"/>
    <n v="19.390693261712244"/>
    <n v="17.735803472762264"/>
    <n v="1.2267510695083317"/>
    <n v="1.2701832443421335"/>
    <n v="1.2375062680850477"/>
    <n v="1.2816057108806655"/>
    <m/>
    <m/>
    <m/>
    <n v="0"/>
    <m/>
    <n v="0"/>
    <m/>
    <n v="0"/>
    <m/>
    <n v="-36.464313597002096"/>
    <n v="17.536684672264485"/>
    <n v="32.174530979994842"/>
    <n v="6.3536736383679999"/>
    <n v="-29.152340481121108"/>
    <n v="41.75959377717642"/>
    <n v="23.188445573428279"/>
    <n v="46.39792827506767"/>
    <s v="Grandes"/>
    <n v="2024"/>
    <n v="1"/>
    <d v="2025-05-07T00:00:00"/>
    <x v="24"/>
    <x v="25"/>
  </r>
  <r>
    <n v="2025"/>
    <n v="3"/>
    <n v="103"/>
    <x v="61"/>
    <s v="Daños Sin Autos"/>
    <n v="205"/>
    <s v="f8809aff4d69bece79dabe35be0c708b890d7eafb841f121330667b77d2e2590"/>
    <s v="5ee0b1f3d4f170289262539d5c2c0d24e2fb46189fbbd99a0a6b6a68b9dfe06a"/>
    <x v="14"/>
    <n v="1263025.11629"/>
    <n v="1223904.4493499999"/>
    <n v="1877640.7208600002"/>
    <n v="1651629.91875"/>
    <n v="8113.5166499999959"/>
    <n v="10603.931130000004"/>
    <n v="-439570.22041999997"/>
    <n v="1077495.82999"/>
    <n v="35327673.869999997"/>
    <n v="32941908.920000002"/>
    <n v="139.161"/>
    <n v="134.065"/>
    <n v="2471.9955599999998"/>
    <n v="1556.1641100000002"/>
    <n v="-19888.54926"/>
    <n v="-24332.825960000002"/>
    <n v="14309.499479999999"/>
    <n v="-5063.9613899999995"/>
    <n v="0"/>
    <n v="0"/>
    <n v="0"/>
    <n v="0"/>
    <n v="0"/>
    <n v="0"/>
    <s v="Daños Sin Autos"/>
    <s v="Totales"/>
    <s v="Daños Sin Autos Total"/>
    <x v="24"/>
    <x v="2"/>
    <n v="1404442.7234499999"/>
    <n v="1311840.66753"/>
    <n v="286204877.29896003"/>
    <n v="243390493.02682006"/>
    <n v="276418493.85822004"/>
    <n v="235015541.95325008"/>
    <n v="47995470.177200004"/>
    <n v="35972415.092709996"/>
    <n v="9690720.4485899974"/>
    <n v="9643938.9465399999"/>
    <n v="1404442.7234499999"/>
    <n v="1311840.66753"/>
    <n v="2.6315506684836967"/>
    <n v="3.4023416170298519"/>
    <n v="39120.666940000141"/>
    <n v="3.196382443153678"/>
    <n v="89.930696012108712"/>
    <n v="93.296730284663994"/>
    <n v="89.930696012108712"/>
    <n v="93.296730284663994"/>
    <n v="0.44130104567389539"/>
    <n v="0.45692496860858672"/>
    <n v="0.50285630885966182"/>
    <n v="0.5207759619546618"/>
    <m/>
    <m/>
    <m/>
    <n v="0"/>
    <m/>
    <n v="0"/>
    <m/>
    <n v="0"/>
    <m/>
    <n v="-23.485766264119512"/>
    <n v="0.64238759351299168"/>
    <n v="0.86640187766550047"/>
    <n v="8.3724597082774327E-2"/>
    <n v="-18.264531654916759"/>
    <n v="-382.57520897093571"/>
    <n v="-138.98843413634202"/>
    <n v="480.5097054659812"/>
    <s v="Medianas"/>
    <n v="2024"/>
    <n v="1"/>
    <d v="2025-05-07T00:00:00"/>
    <x v="24"/>
    <x v="14"/>
  </r>
  <r>
    <n v="2025"/>
    <n v="3"/>
    <n v="61"/>
    <x v="46"/>
    <s v="Daños Sin Aut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348040.7132600003"/>
    <n v="925407.78358000005"/>
    <n v="2785922.9257"/>
    <n v="1696835.1373799997"/>
    <n v="0"/>
    <n v="0"/>
    <n v="0"/>
    <n v="0"/>
    <n v="0"/>
    <n v="0"/>
    <s v="Daños Sin Autos"/>
    <s v="Totales"/>
    <s v="Daños Sin Autos Total"/>
    <x v="24"/>
    <x v="2"/>
    <n v="0"/>
    <n v="0"/>
    <n v="286204877.29896003"/>
    <n v="243390493.02682006"/>
    <n v="276418493.85822004"/>
    <n v="235015541.95325008"/>
    <n v="47995470.177200004"/>
    <n v="35972415.092709996"/>
    <n v="9690720.4485899974"/>
    <n v="9643938.94653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5.669913002570325"/>
    <n v="64.183476893436307"/>
    <n v="48.38758103551222"/>
    <n v="54.5372831569764"/>
    <m/>
    <n v="2024"/>
    <n v="1"/>
    <d v="2025-05-07T00:00:00"/>
    <x v="24"/>
    <x v="69"/>
  </r>
  <r>
    <n v="2025"/>
    <n v="3"/>
    <n v="105"/>
    <x v="18"/>
    <s v="Daños Sin Autos"/>
    <n v="226"/>
    <s v="8f1f64db81c40ea10e1e9080c9ae60a7acb8925968c431ee16784dea9841c66f"/>
    <s v="5ee0b1f3d4f170289262539d5c2c0d24e2fb46189fbbd99a0a6b6a68b9dfe06a"/>
    <x v="5"/>
    <n v="307007.50331999996"/>
    <n v="0"/>
    <n v="1616116.1114000001"/>
    <n v="1132922.5859099999"/>
    <n v="83075.508759999997"/>
    <n v="0"/>
    <n v="423130.50481000007"/>
    <n v="235665.84248000002"/>
    <n v="35327673.869999997"/>
    <n v="32941908.920000002"/>
    <n v="139.161"/>
    <n v="134.065"/>
    <n v="0"/>
    <n v="0"/>
    <n v="76571.307320000007"/>
    <n v="0"/>
    <n v="306684.65054"/>
    <n v="0"/>
    <n v="0"/>
    <n v="0"/>
    <n v="0"/>
    <n v="0"/>
    <n v="0"/>
    <n v="0"/>
    <s v="Daños Sin Autos"/>
    <s v="Totales"/>
    <s v="Daños Sin Autos Total"/>
    <x v="24"/>
    <x v="2"/>
    <n v="593688.09351000004"/>
    <n v="0"/>
    <n v="286204877.29896003"/>
    <n v="243390493.02682006"/>
    <n v="276418493.85822004"/>
    <n v="235015541.95325008"/>
    <n v="47995470.177200004"/>
    <n v="35972415.092709996"/>
    <n v="9690720.4485899974"/>
    <n v="9643938.9465399999"/>
    <n v="593688.09351000004"/>
    <n v="0"/>
    <n v="0.63965933073792924"/>
    <m/>
    <m/>
    <m/>
    <n v="51.711918543778033"/>
    <m/>
    <n v="51.711918543778033"/>
    <m/>
    <n v="0.10726843868537929"/>
    <n v="0.11106619496938203"/>
    <m/>
    <m/>
    <m/>
    <m/>
    <m/>
    <n v="0"/>
    <m/>
    <n v="0"/>
    <m/>
    <n v="0"/>
    <m/>
    <m/>
    <n v="27.059764944379474"/>
    <m/>
    <n v="0.85726865407708164"/>
    <m/>
    <m/>
    <n v="24.967440393634252"/>
    <m/>
    <s v="Resto"/>
    <n v="2024"/>
    <n v="1"/>
    <d v="2025-05-07T00:00:00"/>
    <x v="24"/>
    <x v="5"/>
  </r>
  <r>
    <n v="2025"/>
    <n v="3"/>
    <n v="12"/>
    <x v="0"/>
    <s v="Daños Sin Autos"/>
    <n v="12"/>
    <s v="6b51d431df5d7f141cbececcf79edf3dd861c3b4069f0b11661a3eefacbba918"/>
    <s v="5ee0b1f3d4f170289262539d5c2c0d24e2fb46189fbbd99a0a6b6a68b9dfe06a"/>
    <x v="4"/>
    <n v="2478047.5662499997"/>
    <n v="1757992.44041"/>
    <n v="6518028.5770999994"/>
    <n v="5334277.3117199996"/>
    <n v="237994.62628"/>
    <n v="216872.25301000004"/>
    <n v="1357323.7353500002"/>
    <n v="1861879.34118"/>
    <n v="35327673.869999997"/>
    <n v="32941908.920000002"/>
    <n v="139.161"/>
    <n v="134.065"/>
    <n v="3194.1082399999996"/>
    <n v="5740.9326700000001"/>
    <n v="113581.73802999998"/>
    <n v="81471.993210000001"/>
    <n v="28800.187650000007"/>
    <n v="72800.204360000003"/>
    <n v="0"/>
    <n v="0"/>
    <n v="0"/>
    <n v="0"/>
    <n v="0"/>
    <n v="0"/>
    <s v="Daños Sin Autos"/>
    <s v="Totales"/>
    <s v="Daños Sin Autos Total"/>
    <x v="24"/>
    <x v="2"/>
    <n v="2698569.0604299996"/>
    <n v="1911910.06005"/>
    <n v="286204877.29896003"/>
    <n v="243390493.02682006"/>
    <n v="276418493.85822004"/>
    <n v="235015541.95325008"/>
    <n v="47995470.177200004"/>
    <n v="35972415.092709996"/>
    <n v="9690720.4485899974"/>
    <n v="9643938.9465399999"/>
    <n v="2623952.19154"/>
    <n v="1844939.9440200001"/>
    <n v="5.1630863435674463"/>
    <n v="4.8870570293354216"/>
    <n v="720055.12583999964"/>
    <n v="40.958943240510635"/>
    <n v="94.439509006283799"/>
    <n v="95.287244774995372"/>
    <n v="91.828206384873425"/>
    <n v="91.949536599228182"/>
    <n v="0.86582995707005872"/>
    <n v="0.89648399846973847"/>
    <n v="0.72229297806479265"/>
    <n v="0.74803241768567996"/>
    <m/>
    <m/>
    <m/>
    <n v="0"/>
    <m/>
    <n v="0"/>
    <m/>
    <n v="0"/>
    <m/>
    <n v="9.739546196823067"/>
    <n v="9.6041185617818652"/>
    <n v="12.336358679643752"/>
    <n v="2.4559022989320498"/>
    <n v="39.412003505590889"/>
    <n v="-60.43941373078858"/>
    <n v="394.37846520420135"/>
    <n v="111.91176443285467"/>
    <s v="Medianas"/>
    <n v="2024"/>
    <n v="1"/>
    <d v="2025-05-07T00:00:00"/>
    <x v="24"/>
    <x v="4"/>
  </r>
  <r>
    <n v="2025"/>
    <n v="3"/>
    <n v="41"/>
    <x v="38"/>
    <s v="Daños Sin Autos"/>
    <n v="29"/>
    <s v="35135aaa6cc23891b40cb3f378c53a17a1127210ce60e125ccf03efcfdaec458"/>
    <s v="5ee0b1f3d4f170289262539d5c2c0d24e2fb46189fbbd99a0a6b6a68b9dfe06a"/>
    <x v="3"/>
    <n v="2664196.5504400004"/>
    <n v="2130720.6824099999"/>
    <n v="14398302.961830001"/>
    <n v="12677036.768879998"/>
    <n v="-5054310.7922400003"/>
    <n v="775904.59605999978"/>
    <n v="4034213.4881900013"/>
    <n v="19492359.865570009"/>
    <n v="35327673.869999997"/>
    <n v="32941908.920000002"/>
    <n v="139.161"/>
    <n v="134.065"/>
    <n v="33724.51498"/>
    <n v="27851.465089999998"/>
    <n v="179756.97852"/>
    <n v="110700.03523000002"/>
    <n v="465153.55325999996"/>
    <n v="414948.19205000001"/>
    <n v="0"/>
    <n v="0"/>
    <n v="0"/>
    <n v="0"/>
    <n v="0"/>
    <n v="0"/>
    <s v="Daños Sin Autos"/>
    <s v="Totales"/>
    <s v="Daños Sin Autos Total"/>
    <x v="24"/>
    <x v="2"/>
    <n v="7965231.1104300003"/>
    <n v="6566357.3494999995"/>
    <n v="286204877.29896003"/>
    <n v="243390493.02682006"/>
    <n v="276418493.85822004"/>
    <n v="235015541.95325008"/>
    <n v="47995470.177200004"/>
    <n v="35972415.092709996"/>
    <n v="9690720.4485899974"/>
    <n v="9643938.9465399999"/>
    <n v="3722252.2877600002"/>
    <n v="3041156.7483699997"/>
    <n v="5.5509333289240548"/>
    <n v="5.923207204516558"/>
    <n v="533475.86803000048"/>
    <n v="25.037344051431475"/>
    <n v="71.574851581145154"/>
    <n v="70.062836568750512"/>
    <n v="33.447824846555832"/>
    <n v="32.449051566958133"/>
    <n v="0.93087042246910068"/>
    <n v="0.96382717134929263"/>
    <n v="0.87543299490141069"/>
    <n v="0.90662969125414206"/>
    <m/>
    <m/>
    <m/>
    <n v="0"/>
    <m/>
    <n v="0"/>
    <m/>
    <n v="0"/>
    <m/>
    <n v="-751.40879663627572"/>
    <n v="-189.71238407336219"/>
    <n v="36.415124819757949"/>
    <n v="-52.156192298121695"/>
    <n v="62.382042739662438"/>
    <n v="12.099187843659864"/>
    <n v="38.64465341824959"/>
    <n v="26.678037728782538"/>
    <s v="Medianas"/>
    <n v="2024"/>
    <n v="1"/>
    <d v="2025-05-07T00:00:00"/>
    <x v="24"/>
    <x v="3"/>
  </r>
  <r>
    <n v="2025"/>
    <n v="3"/>
    <n v="102"/>
    <x v="21"/>
    <s v="Daños Sin Autos"/>
    <n v="224"/>
    <s v="84a5092e4a5b6fe968fd523fb2fc917dbffae44105f82b6b94c8ed5b9a800223"/>
    <s v="5ee0b1f3d4f170289262539d5c2c0d24e2fb46189fbbd99a0a6b6a68b9dfe06a"/>
    <x v="32"/>
    <n v="138797.63574"/>
    <n v="102437.40072000001"/>
    <n v="378840.86043"/>
    <n v="357230.06292"/>
    <n v="35151.168609999993"/>
    <n v="112278.08322"/>
    <n v="37030.724149999987"/>
    <n v="182941.79522999999"/>
    <n v="35327673.869999997"/>
    <n v="32941908.920000002"/>
    <n v="139.161"/>
    <n v="134.065"/>
    <n v="-1712.4140400000001"/>
    <n v="2601.14572"/>
    <n v="5154.1299200000003"/>
    <n v="15505.120289999999"/>
    <n v="22644.295679999999"/>
    <n v="17285.65827"/>
    <n v="0"/>
    <n v="0"/>
    <n v="0"/>
    <n v="0"/>
    <n v="0"/>
    <n v="0"/>
    <s v="Daños Sin Autos"/>
    <s v="Totales"/>
    <s v="Daños Sin Autos Total"/>
    <x v="24"/>
    <x v="2"/>
    <n v="138797.63574"/>
    <n v="102437.40072000001"/>
    <n v="286204877.29896003"/>
    <n v="243390493.02682006"/>
    <n v="276418493.85822004"/>
    <n v="235015541.95325008"/>
    <n v="47995470.177200004"/>
    <n v="35972415.092709996"/>
    <n v="9690720.4485899974"/>
    <n v="9643938.9465399999"/>
    <n v="138797.63574"/>
    <n v="102437.40072000001"/>
    <n v="0.28918903227233117"/>
    <n v="0.28476653695892523"/>
    <n v="36360.235019999993"/>
    <n v="35.495077739610181"/>
    <n v="100"/>
    <n v="100"/>
    <n v="100"/>
    <n v="100"/>
    <n v="4.8495901624701049E-2"/>
    <n v="5.0212861593548722E-2"/>
    <n v="4.2087675424821162E-2"/>
    <n v="4.3587500583419765E-2"/>
    <m/>
    <m/>
    <m/>
    <n v="0"/>
    <m/>
    <n v="0"/>
    <m/>
    <n v="0"/>
    <m/>
    <n v="-68.692760330505394"/>
    <n v="25.325480814274275"/>
    <n v="109.60653280035706"/>
    <n v="0.36273018911730653"/>
    <n v="-66.758529933339844"/>
    <n v="31.000482170240183"/>
    <n v="22.76127282930798"/>
    <n v="89.699333677733279"/>
    <s v="Resto"/>
    <n v="2024"/>
    <n v="1"/>
    <d v="2025-05-07T00:00:00"/>
    <x v="24"/>
    <x v="32"/>
  </r>
  <r>
    <n v="2025"/>
    <n v="3"/>
    <n v="125"/>
    <x v="75"/>
    <s v="Daños Sin Autos"/>
    <n v="238"/>
    <s v="8ae4c23b80d1e7c8ff79e515fe791ebd68190bae842dda7af193db125f700452"/>
    <s v="5ee0b1f3d4f170289262539d5c2c0d24e2fb46189fbbd99a0a6b6a68b9dfe06a"/>
    <x v="47"/>
    <n v="35568.358039999999"/>
    <n v="38187.308450000004"/>
    <n v="117465.26791"/>
    <n v="128055.00606000001"/>
    <n v="8216.0840000000007"/>
    <n v="8361.926089999999"/>
    <n v="34598.67755"/>
    <n v="40151.212070000001"/>
    <n v="35327673.869999997"/>
    <n v="32941908.920000002"/>
    <n v="139.161"/>
    <n v="134.065"/>
    <n v="0"/>
    <n v="0"/>
    <n v="5732.2719100000004"/>
    <n v="4694.9096"/>
    <n v="23734.213500000002"/>
    <n v="21495.353489999998"/>
    <n v="0"/>
    <n v="0"/>
    <n v="0"/>
    <n v="0"/>
    <n v="0"/>
    <n v="0"/>
    <s v="Daños Sin Autos"/>
    <s v="Totales"/>
    <s v="Daños Sin Autos Total"/>
    <x v="24"/>
    <x v="2"/>
    <n v="35920.34201"/>
    <n v="38924.525079999999"/>
    <n v="286204877.29896003"/>
    <n v="243390493.02682006"/>
    <n v="276418493.85822004"/>
    <n v="235015541.95325008"/>
    <n v="47995470.177200004"/>
    <n v="35972415.092709996"/>
    <n v="9690720.4485899974"/>
    <n v="9643938.9465399999"/>
    <n v="35920.34201"/>
    <n v="38924.525079999999"/>
    <n v="7.410773956100665E-2"/>
    <n v="0.10615719948627766"/>
    <n v="-2618.9504100000049"/>
    <n v="-6.8581696807175856"/>
    <n v="99.020098500448555"/>
    <n v="98.106035645946037"/>
    <n v="99.020098500448555"/>
    <n v="98.106035645946037"/>
    <n v="1.2427586271650599E-2"/>
    <n v="1.2867575372233828E-2"/>
    <n v="1.568972886948054E-2"/>
    <n v="1.6248843856291141E-2"/>
    <m/>
    <m/>
    <m/>
    <n v="0"/>
    <m/>
    <n v="0"/>
    <m/>
    <n v="0"/>
    <m/>
    <n v="-1.744120773495117"/>
    <n v="23.099418845143859"/>
    <n v="21.897133967816991"/>
    <n v="8.4783004974572793E-2"/>
    <n v="22.095469314254746"/>
    <n v="10.415553347571427"/>
    <n v="24.151935390654508"/>
    <n v="21.841509153055572"/>
    <s v="Resto"/>
    <n v="2024"/>
    <n v="1"/>
    <d v="2025-05-07T00:00:00"/>
    <x v="24"/>
    <x v="47"/>
  </r>
  <r>
    <n v="2025"/>
    <n v="3"/>
    <n v="94"/>
    <x v="5"/>
    <s v="Daños Sin Autos"/>
    <n v="7"/>
    <s v="7902699be42c8a8e46fbbb4501726517e86b22c56a189f7625a6da49081b2451"/>
    <s v="5ee0b1f3d4f170289262539d5c2c0d24e2fb46189fbbd99a0a6b6a68b9dfe06a"/>
    <x v="7"/>
    <n v="705417.14189999993"/>
    <n v="637307.20117000001"/>
    <n v="2594198.85323"/>
    <n v="3194271.78144"/>
    <n v="-125241.12373000005"/>
    <n v="153644.2953"/>
    <n v="636365.80355000042"/>
    <n v="1601687.3507500004"/>
    <n v="35327673.869999997"/>
    <n v="32941908.920000002"/>
    <n v="139.161"/>
    <n v="134.065"/>
    <n v="0"/>
    <n v="0"/>
    <n v="62262.070789999991"/>
    <n v="82506.996810000011"/>
    <n v="170615.49842000002"/>
    <n v="166945.20280999999"/>
    <n v="0"/>
    <n v="0"/>
    <n v="0"/>
    <n v="0"/>
    <n v="0"/>
    <n v="0"/>
    <s v="Daños Sin Autos"/>
    <s v="Totales"/>
    <s v="Daños Sin Autos Total"/>
    <x v="24"/>
    <x v="2"/>
    <n v="2139089.51168"/>
    <n v="2040660.5806099998"/>
    <n v="286204877.29896003"/>
    <n v="243390493.02682006"/>
    <n v="276418493.85822004"/>
    <n v="235015541.95325008"/>
    <n v="47995470.177200004"/>
    <n v="35972415.092709996"/>
    <n v="9690720.4485899974"/>
    <n v="9643938.9465399999"/>
    <n v="1376515.1815899999"/>
    <n v="1306712.6801400001"/>
    <n v="1.4697577485866669"/>
    <n v="1.7716553073445263"/>
    <n v="68109.940729999915"/>
    <n v="10.687144379501801"/>
    <n v="51.246593668889226"/>
    <n v="48.771792824549578"/>
    <n v="32.977448491436846"/>
    <n v="31.230436223719988"/>
    <n v="0.24647278849938845"/>
    <n v="0.25519896735340036"/>
    <n v="0.26184556070551729"/>
    <n v="0.27117661916026597"/>
    <m/>
    <m/>
    <m/>
    <n v="0"/>
    <m/>
    <n v="0"/>
    <m/>
    <n v="0"/>
    <m/>
    <n v="-181.5136829424477"/>
    <n v="-17.754193411386403"/>
    <n v="24.10835700866587"/>
    <n v="-1.2923819688578744"/>
    <n v="-24.53722326922254"/>
    <n v="2.1985031904014463"/>
    <n v="36.492623100822271"/>
    <n v="49.421603868366951"/>
    <s v="Resto"/>
    <n v="2024"/>
    <n v="1"/>
    <d v="2025-05-07T00:00:00"/>
    <x v="24"/>
    <x v="7"/>
  </r>
  <r>
    <n v="2025"/>
    <n v="3"/>
    <n v="8"/>
    <x v="23"/>
    <s v="Daños Sin Autos"/>
    <n v="8"/>
    <s v="2c624232cdd221771294dfbb310aca000a0df6ac8b66b696d90ef06fdefb64a3"/>
    <s v="5ee0b1f3d4f170289262539d5c2c0d24e2fb46189fbbd99a0a6b6a68b9dfe06a"/>
    <x v="20"/>
    <n v="284453.84263000003"/>
    <n v="163345.88797999997"/>
    <n v="824172.21274999995"/>
    <n v="612988.45506999991"/>
    <n v="42029.499400000001"/>
    <n v="9711.5958599999976"/>
    <n v="246049.85135999997"/>
    <n v="97722.717380000016"/>
    <n v="35327673.869999997"/>
    <n v="32941908.920000002"/>
    <n v="139.161"/>
    <n v="134.065"/>
    <n v="0"/>
    <n v="0"/>
    <n v="29590.803799999998"/>
    <n v="8625.7882099999988"/>
    <n v="102929.00201"/>
    <n v="63536.317009999999"/>
    <n v="0"/>
    <n v="0"/>
    <n v="0"/>
    <n v="0"/>
    <n v="0"/>
    <n v="0"/>
    <s v="Daños Sin Autos"/>
    <s v="Totales"/>
    <s v="Daños Sin Autos Total"/>
    <x v="24"/>
    <x v="2"/>
    <n v="1201622.1432"/>
    <n v="689489.74687000003"/>
    <n v="286204877.29896003"/>
    <n v="243390493.02682006"/>
    <n v="276418493.85822004"/>
    <n v="235015541.95325008"/>
    <n v="47995470.177200004"/>
    <n v="35972415.092709996"/>
    <n v="9690720.4485899974"/>
    <n v="9643938.9465399999"/>
    <n v="1036645.9029199999"/>
    <n v="563340.16674000002"/>
    <n v="0.59266810301012185"/>
    <n v="0.45408652034904073"/>
    <n v="121107.95465000006"/>
    <n v="74.142028396104152"/>
    <n v="27.439827025675505"/>
    <n v="28.995959745826088"/>
    <n v="23.67248674965996"/>
    <n v="23.690836407868737"/>
    <n v="9.938818838956022E-2"/>
    <n v="0.10290695049366032"/>
    <n v="6.7112682154762834E-2"/>
    <n v="6.9504291768283641E-2"/>
    <m/>
    <m/>
    <m/>
    <n v="0"/>
    <m/>
    <n v="0"/>
    <m/>
    <n v="0"/>
    <m/>
    <n v="332.77644586829018"/>
    <n v="14.775507692708295"/>
    <n v="5.9454180206783551"/>
    <n v="0.43370871776736997"/>
    <n v="243.05043295283971"/>
    <n v="62.000265129941297"/>
    <n v="28.748752268214091"/>
    <n v="13.576153947737296"/>
    <s v="Resto"/>
    <n v="2024"/>
    <n v="1"/>
    <d v="2025-05-07T00:00:00"/>
    <x v="24"/>
    <x v="20"/>
  </r>
  <r>
    <n v="2025"/>
    <n v="3"/>
    <n v="7"/>
    <x v="10"/>
    <s v="Daños Sin Autos"/>
    <n v="264"/>
    <s v="bba58959c32abe688d9cb5222b97de973002a67c412d6a8c8d2a79ac692f32b7"/>
    <s v="5ee0b1f3d4f170289262539d5c2c0d24e2fb46189fbbd99a0a6b6a68b9dfe06a"/>
    <x v="45"/>
    <n v="225355.91631999999"/>
    <n v="185162.79790999999"/>
    <n v="764707.14179999998"/>
    <n v="712623.09807999991"/>
    <n v="103727.20794000002"/>
    <n v="-26212.01339"/>
    <n v="642245.54486000014"/>
    <n v="238529.23901999998"/>
    <n v="35327673.869999997"/>
    <n v="32941908.920000002"/>
    <n v="139.161"/>
    <n v="134.065"/>
    <n v="1716.7819500000001"/>
    <n v="1855.2157500000001"/>
    <n v="-29683.40598"/>
    <n v="-6284.7953600000001"/>
    <n v="50852.129030000004"/>
    <n v="45187.763380000004"/>
    <n v="0"/>
    <n v="0"/>
    <n v="0"/>
    <n v="0"/>
    <n v="0"/>
    <n v="0"/>
    <s v="Daños Sin Autos"/>
    <s v="Totales"/>
    <s v="Daños Sin Autos Total"/>
    <x v="24"/>
    <x v="2"/>
    <n v="225355.91631999999"/>
    <n v="185162.79790999999"/>
    <n v="286204877.29896003"/>
    <n v="243390493.02682006"/>
    <n v="276418493.85822004"/>
    <n v="235015541.95325008"/>
    <n v="47995470.177200004"/>
    <n v="35972415.092709996"/>
    <n v="9690720.4485899974"/>
    <n v="9643938.9465399999"/>
    <n v="225355.91631999999"/>
    <n v="185162.79790999999"/>
    <n v="0.4695358030413756"/>
    <n v="0.51473552007222401"/>
    <n v="40193.118409999995"/>
    <n v="21.706908117437408"/>
    <n v="100"/>
    <n v="100"/>
    <n v="100"/>
    <n v="100"/>
    <n v="7.8739369659518679E-2"/>
    <n v="8.1527076272830373E-2"/>
    <n v="7.6076429940752144E-2"/>
    <n v="7.878746927589711E-2"/>
    <m/>
    <m/>
    <m/>
    <n v="0"/>
    <m/>
    <n v="0"/>
    <m/>
    <n v="0"/>
    <m/>
    <n v="-495.72392397591409"/>
    <n v="46.028171629055379"/>
    <n v="-14.156198591652617"/>
    <n v="1.0703766401092745"/>
    <n v="372.30505179089874"/>
    <n v="12.535175955415912"/>
    <n v="-58.372002404242309"/>
    <n v="-13.908179759084149"/>
    <s v="Resto"/>
    <n v="2024"/>
    <n v="1"/>
    <d v="2025-05-07T00:00:00"/>
    <x v="24"/>
    <x v="45"/>
  </r>
  <r>
    <n v="2025"/>
    <n v="3"/>
    <n v="15.1"/>
    <x v="69"/>
    <s v="Daños Sin Autos"/>
    <n v="15.1"/>
    <m/>
    <m/>
    <x v="76"/>
    <n v="18983304.848649997"/>
    <n v="16328966.656490002"/>
    <n v="66185594.201380007"/>
    <n v="58193776.231230006"/>
    <n v="-2281646.8596199998"/>
    <n v="2686023.0840299996"/>
    <n v="17035101.068690002"/>
    <n v="39876340.215849996"/>
    <n v="0"/>
    <n v="0"/>
    <n v="0"/>
    <n v="0"/>
    <n v="53876.798609999998"/>
    <n v="36074.167580000001"/>
    <n v="935936.36611000006"/>
    <n v="832580.68359999999"/>
    <n v="4135407.6655599996"/>
    <n v="3860250.2599799996"/>
    <n v="0"/>
    <n v="0"/>
    <n v="0"/>
    <n v="0"/>
    <n v="0"/>
    <n v="0"/>
    <s v="Daños Sin Autos"/>
    <s v="Totales"/>
    <s v="Daños Sin Autos Total"/>
    <x v="24"/>
    <x v="2"/>
    <n v="99924668.543190002"/>
    <n v="87719651.004539996"/>
    <n v="286204877.29896003"/>
    <n v="243390493.02682006"/>
    <n v="276418493.85822004"/>
    <n v="235015541.95325008"/>
    <n v="47995470.177200004"/>
    <n v="35972415.092709996"/>
    <n v="9690720.4485899974"/>
    <n v="9643938.9465399999"/>
    <n v="41084516.638350002"/>
    <n v="35351252.047859997"/>
    <n v="39.552284368844283"/>
    <n v="45.393022999445911"/>
    <n v="2654338.1921599954"/>
    <n v="16.255395996567977"/>
    <n v="46.205496381403663"/>
    <n v="46.190631761452657"/>
    <n v="18.997616029564238"/>
    <n v="18.614947129286783"/>
    <n v="6.6327677668541876"/>
    <n v="6.8675957906010705"/>
    <n v="6.7089582889709067"/>
    <n v="6.9480369343990889"/>
    <m/>
    <m/>
    <m/>
    <n v="0"/>
    <m/>
    <n v="0"/>
    <m/>
    <n v="0"/>
    <m/>
    <n v="-184.94516942857803"/>
    <n v="-12.019228884596771"/>
    <n v="16.449437006856957"/>
    <n v="-23.544656681867032"/>
    <n v="12.413893877900195"/>
    <n v="7.1279680603253404"/>
    <n v="22.63226365575882"/>
    <n v="21.568049414607479"/>
    <s v="Resto"/>
    <n v="2024"/>
    <n v="1"/>
    <d v="2025-05-07T00:00:00"/>
    <x v="24"/>
    <x v="76"/>
  </r>
  <r>
    <n v="2025"/>
    <n v="3"/>
    <n v="109"/>
    <x v="25"/>
    <s v="Daños Sin Autos"/>
    <n v="228"/>
    <s v="9d693eeee1d1899cbc50b6d45df953d3835acf28ee869879b45565fccc814765"/>
    <s v="5ee0b1f3d4f170289262539d5c2c0d24e2fb46189fbbd99a0a6b6a68b9dfe06a"/>
    <x v="29"/>
    <n v="819593.15071000007"/>
    <n v="671133.07495999988"/>
    <n v="4613665.7787999995"/>
    <n v="3840625.6658099997"/>
    <n v="3675189.7614999996"/>
    <n v="634282.76856"/>
    <n v="7530052.7213599999"/>
    <n v="915661.72503999993"/>
    <n v="35327673.869999997"/>
    <n v="32941908.920000002"/>
    <n v="139.161"/>
    <n v="134.065"/>
    <n v="0"/>
    <n v="0"/>
    <n v="5522.8587100000004"/>
    <n v="-500.96820999999989"/>
    <n v="22802.785779999998"/>
    <n v="9940.923139999999"/>
    <n v="0"/>
    <n v="0"/>
    <n v="0"/>
    <n v="0"/>
    <n v="0"/>
    <n v="0"/>
    <s v="Daños Sin Autos"/>
    <s v="Totales"/>
    <s v="Daños Sin Autos Total"/>
    <x v="24"/>
    <x v="2"/>
    <n v="819593.15071000007"/>
    <n v="671133.07496"/>
    <n v="286204877.29896003"/>
    <n v="243390493.02682006"/>
    <n v="276418493.85822004"/>
    <n v="235015541.95325008"/>
    <n v="47995470.177200004"/>
    <n v="35972415.092709996"/>
    <n v="9690720.4485899974"/>
    <n v="9643938.9465399999"/>
    <n v="819593.15071000007"/>
    <n v="671133.07496"/>
    <n v="1.7076468835164023"/>
    <n v="1.8656881202730495"/>
    <n v="148460.07575000019"/>
    <n v="22.120810505256138"/>
    <n v="100"/>
    <n v="99.999999999999972"/>
    <n v="100"/>
    <n v="99.999999999999972"/>
    <n v="0.28636589230933357"/>
    <n v="0.29650445571503042"/>
    <n v="0.27574334010081708"/>
    <n v="0.28556965610959612"/>
    <m/>
    <m/>
    <m/>
    <n v="0"/>
    <m/>
    <n v="0"/>
    <m/>
    <n v="0"/>
    <m/>
    <n v="479.42450018683502"/>
    <n v="448.41635856964439"/>
    <n v="94.509240003974455"/>
    <n v="37.924835217331449"/>
    <n v="-1202.4369610199421"/>
    <n v="129.38298042207782"/>
    <n v="24.220105224353869"/>
    <n v="-5.0394536095367082"/>
    <s v="Resto"/>
    <n v="2024"/>
    <n v="1"/>
    <d v="2025-05-07T00:00:00"/>
    <x v="24"/>
    <x v="29"/>
  </r>
  <r>
    <n v="2025"/>
    <n v="3"/>
    <n v="123"/>
    <x v="72"/>
    <s v="Daños Sin Autos"/>
    <n v="236"/>
    <s v="9a049b03f6fc40bfcf2f136320359257ed4af8513f71aa6fef47f17059bbae23"/>
    <s v="5ee0b1f3d4f170289262539d5c2c0d24e2fb46189fbbd99a0a6b6a68b9dfe06a"/>
    <x v="48"/>
    <n v="9874.2959800000008"/>
    <n v="0"/>
    <n v="130045.24274"/>
    <n v="0"/>
    <n v="2611.4477099999999"/>
    <n v="0"/>
    <n v="97151.697329999981"/>
    <n v="0"/>
    <n v="35327673.869999997"/>
    <n v="32941908.920000002"/>
    <n v="139.161"/>
    <n v="134.065"/>
    <n v="0"/>
    <n v="0"/>
    <n v="-781.61959000000002"/>
    <n v="0"/>
    <n v="5385.3846900000008"/>
    <n v="0"/>
    <n v="0"/>
    <n v="0"/>
    <n v="0"/>
    <n v="0"/>
    <n v="0"/>
    <n v="0"/>
    <s v="Daños Sin Autos"/>
    <s v="Totales"/>
    <s v="Daños Sin Autos Total"/>
    <x v="24"/>
    <x v="2"/>
    <n v="9874.2959800000008"/>
    <n v="0"/>
    <n v="286204877.29896003"/>
    <n v="243390493.02682006"/>
    <n v="276418493.85822004"/>
    <n v="235015541.95325008"/>
    <n v="47995470.177200004"/>
    <n v="35972415.092709996"/>
    <n v="9690720.4485899974"/>
    <n v="9643938.9465399999"/>
    <n v="9874.2959800000008"/>
    <n v="0"/>
    <n v="2.0573391496205684E-2"/>
    <m/>
    <m/>
    <m/>
    <n v="100"/>
    <m/>
    <n v="100"/>
    <m/>
    <n v="3.4500795629997744E-3"/>
    <n v="3.5722269672248137E-3"/>
    <m/>
    <m/>
    <m/>
    <m/>
    <m/>
    <n v="0"/>
    <m/>
    <n v="0"/>
    <m/>
    <n v="0"/>
    <m/>
    <m/>
    <n v="26.446925586283669"/>
    <m/>
    <n v="2.6947921197953514E-2"/>
    <m/>
    <m/>
    <n v="-14.513718796196153"/>
    <m/>
    <s v="Resto"/>
    <n v="2024"/>
    <n v="1"/>
    <d v="2025-05-07T00:00:00"/>
    <x v="24"/>
    <x v="48"/>
  </r>
  <r>
    <n v="2025"/>
    <n v="3"/>
    <n v="18"/>
    <x v="77"/>
    <s v="Daños Sin Autos"/>
    <n v="5"/>
    <s v="ef2d127de37b942baad06145e54b0c619a1f22327b2ebbcfbec78f5564afe39d"/>
    <s v="5ee0b1f3d4f170289262539d5c2c0d24e2fb46189fbbd99a0a6b6a68b9dfe06a"/>
    <x v="17"/>
    <n v="760215.07804000005"/>
    <n v="695078.69095000008"/>
    <n v="4041217.8958999999"/>
    <n v="3707226.0889800005"/>
    <n v="-1622.7556199999972"/>
    <n v="-31584.189349999982"/>
    <n v="221925.39578000002"/>
    <n v="713951.28972999996"/>
    <n v="35327673.869999997"/>
    <n v="32941908.920000002"/>
    <n v="139.161"/>
    <n v="134.065"/>
    <n v="0"/>
    <n v="0"/>
    <n v="9578.7328600000073"/>
    <n v="41997.838629999998"/>
    <n v="702844.68388999999"/>
    <n v="643047.79065999994"/>
    <n v="0"/>
    <n v="0"/>
    <n v="0"/>
    <n v="0"/>
    <n v="0"/>
    <n v="0"/>
    <s v="Daños Sin Autos"/>
    <s v="Totales"/>
    <s v="Daños Sin Autos Total"/>
    <x v="24"/>
    <x v="2"/>
    <n v="5268679.1510399999"/>
    <n v="4323802.96117"/>
    <n v="286204877.29896003"/>
    <n v="243390493.02682006"/>
    <n v="276418493.85822004"/>
    <n v="235015541.95325008"/>
    <n v="47995470.177200004"/>
    <n v="35972415.092709996"/>
    <n v="9690720.4485899974"/>
    <n v="9643938.9465399999"/>
    <n v="760428.47381"/>
    <n v="695316.83803999994"/>
    <n v="1.5839308902137523"/>
    <n v="1.932254726736047"/>
    <n v="65136.387089999975"/>
    <n v="9.3710809924232752"/>
    <n v="99.97193743036334"/>
    <n v="99.96574984568602"/>
    <n v="14.428949955890538"/>
    <n v="16.075632890586558"/>
    <n v="0.26561919042557225"/>
    <n v="0.27502323286296754"/>
    <n v="0.28558169314912679"/>
    <n v="0.2957586060790256"/>
    <m/>
    <m/>
    <m/>
    <n v="0"/>
    <m/>
    <n v="0"/>
    <m/>
    <n v="0"/>
    <m/>
    <n v="-94.862126736838363"/>
    <n v="-0.21346006766714154"/>
    <n v="-4.5439731876735046"/>
    <n v="-1.6745459004919583E-2"/>
    <n v="-77.19231948008462"/>
    <n v="9.2989812108096537"/>
    <n v="1.3628520040850369"/>
    <n v="6.5310602477764528"/>
    <s v="Resto"/>
    <n v="2024"/>
    <n v="1"/>
    <d v="2025-05-07T00:00:00"/>
    <x v="24"/>
    <x v="17"/>
  </r>
  <r>
    <n v="2025"/>
    <n v="3"/>
    <n v="126"/>
    <x v="17"/>
    <s v="Daños Sin Autos"/>
    <n v="239"/>
    <s v="79bf08685d3138f9b109c3546780f056bc954fd69377b84a2cf23622e464897b"/>
    <s v="5ee0b1f3d4f170289262539d5c2c0d24e2fb46189fbbd99a0a6b6a68b9dfe06a"/>
    <x v="34"/>
    <n v="240990.39917000002"/>
    <n v="211802.86790000001"/>
    <n v="933169.90067"/>
    <n v="791473.10434000008"/>
    <n v="65533.639060000001"/>
    <n v="47041.093720000004"/>
    <n v="276783.02521999995"/>
    <n v="225519.22879999995"/>
    <n v="35327673.869999997"/>
    <n v="32941908.920000002"/>
    <n v="139.161"/>
    <n v="134.065"/>
    <n v="2943.1679700000004"/>
    <n v="1540.6093900000001"/>
    <n v="4715.0810799999999"/>
    <n v="4243.0603900000006"/>
    <n v="10955.30781"/>
    <n v="3515.4595899999995"/>
    <n v="0"/>
    <n v="0"/>
    <n v="0"/>
    <n v="0"/>
    <n v="0"/>
    <n v="0"/>
    <s v="Daños Sin Autos"/>
    <s v="Totales"/>
    <s v="Daños Sin Autos Total"/>
    <x v="24"/>
    <x v="2"/>
    <n v="240990.39916999999"/>
    <n v="211802.86790000001"/>
    <n v="286204877.29896003"/>
    <n v="243390493.02682006"/>
    <n v="276418493.85822004"/>
    <n v="235015541.95325008"/>
    <n v="47995470.177200004"/>
    <n v="35972415.092709996"/>
    <n v="9690720.4485899974"/>
    <n v="9643938.9465399999"/>
    <n v="240990.39916999999"/>
    <n v="211802.86790000001"/>
    <n v="0.50211071644940619"/>
    <n v="0.58879246042872169"/>
    <n v="29187.531270000007"/>
    <n v="13.780517496949351"/>
    <n v="100.00000000000003"/>
    <n v="100"/>
    <n v="100.00000000000003"/>
    <n v="100"/>
    <n v="8.4202058834332696E-2"/>
    <n v="8.7183167741883533E-2"/>
    <n v="8.7021832802919183E-2"/>
    <n v="9.0122919590625364E-2"/>
    <m/>
    <m/>
    <m/>
    <n v="0"/>
    <m/>
    <n v="0"/>
    <m/>
    <n v="0"/>
    <m/>
    <n v="39.311469775919996"/>
    <n v="27.193464671499672"/>
    <n v="22.209847386112756"/>
    <n v="0.67625146559186078"/>
    <n v="11.124533865048281"/>
    <n v="211.63230665951139"/>
    <n v="43.039238712180008"/>
    <n v="120.69717433446594"/>
    <s v="Resto"/>
    <n v="2024"/>
    <n v="1"/>
    <d v="2025-05-07T00:00:00"/>
    <x v="24"/>
    <x v="34"/>
  </r>
  <r>
    <n v="2025"/>
    <n v="3"/>
    <n v="92"/>
    <x v="27"/>
    <s v="Daños Sin Autos"/>
    <n v="219"/>
    <s v="314f04b30f62e0056bd059354a5536fb2e302107eed143b5fa2aa0bbba07f608"/>
    <s v="5ee0b1f3d4f170289262539d5c2c0d24e2fb46189fbbd99a0a6b6a68b9dfe06a"/>
    <x v="11"/>
    <n v="3291398.6175000002"/>
    <n v="4430492.0824800003"/>
    <n v="10906240.00224"/>
    <n v="12221482.559859999"/>
    <n v="1756858.6939299996"/>
    <n v="1347465.5369499999"/>
    <n v="6369991.0022100005"/>
    <n v="7164218.9104399979"/>
    <n v="35327673.869999997"/>
    <n v="32941908.920000002"/>
    <n v="139.161"/>
    <n v="134.065"/>
    <n v="0"/>
    <n v="0"/>
    <n v="465442.18481000001"/>
    <n v="280355.72057"/>
    <n v="909209.92580000008"/>
    <n v="846846.98835"/>
    <n v="0"/>
    <n v="0"/>
    <n v="0"/>
    <n v="0"/>
    <n v="0"/>
    <n v="0"/>
    <s v="Daños Sin Autos"/>
    <s v="Totales"/>
    <s v="Daños Sin Autos Total"/>
    <x v="24"/>
    <x v="2"/>
    <n v="3291398.6175000002"/>
    <n v="4430492.0824799994"/>
    <n v="286204877.29896003"/>
    <n v="243390493.02682006"/>
    <n v="276418493.85822004"/>
    <n v="235015541.95325008"/>
    <n v="47995470.177200004"/>
    <n v="35972415.092709996"/>
    <n v="9690720.4485899974"/>
    <n v="9643938.9465399999"/>
    <n v="3291398.6175000002"/>
    <n v="4430492.0824799994"/>
    <n v="6.8577276258532454"/>
    <n v="12.316359830335283"/>
    <n v="-1139093.4649800002"/>
    <n v="-25.710314876409491"/>
    <n v="100"/>
    <n v="100.00000000000003"/>
    <n v="100"/>
    <n v="100.00000000000003"/>
    <n v="1.1500148594819073"/>
    <n v="1.1907302480232083"/>
    <n v="1.8203225719222271"/>
    <n v="1.8851911008342275"/>
    <m/>
    <m/>
    <m/>
    <n v="0"/>
    <m/>
    <n v="0"/>
    <m/>
    <n v="0"/>
    <m/>
    <n v="30.382458456537954"/>
    <n v="53.377269000144111"/>
    <n v="30.413450963572114"/>
    <n v="18.129288769088607"/>
    <n v="66.018436814378134"/>
    <n v="7.3641328726347988"/>
    <n v="51.191938363460388"/>
    <n v="33.105829556794689"/>
    <s v="Grandes"/>
    <n v="2024"/>
    <n v="1"/>
    <d v="2025-05-07T00:00:00"/>
    <x v="24"/>
    <x v="11"/>
  </r>
  <r>
    <n v="2025"/>
    <n v="3"/>
    <n v="201.1"/>
    <x v="67"/>
    <s v="Daños Sin Autos"/>
    <n v="201.1"/>
    <m/>
    <m/>
    <x v="74"/>
    <n v="47995470.177200012"/>
    <n v="35972415.092709988"/>
    <n v="149898288.53871"/>
    <n v="125687512.85369"/>
    <n v="9690720.4485899974"/>
    <n v="9643938.9465400018"/>
    <n v="56163547.397580005"/>
    <n v="91494952.056680009"/>
    <n v="0"/>
    <n v="0"/>
    <n v="0"/>
    <n v="0"/>
    <n v="61238.044330000012"/>
    <n v="48270.278420000002"/>
    <n v="3206082.4443600005"/>
    <n v="2852619.4829400005"/>
    <n v="12820345.915920002"/>
    <n v="10534658.35217"/>
    <n v="0"/>
    <n v="0"/>
    <n v="0"/>
    <n v="0"/>
    <n v="0"/>
    <n v="0"/>
    <s v="Daños Sin Autos"/>
    <s v="Totales"/>
    <s v="Daños Sin Autos Total"/>
    <x v="24"/>
    <x v="2"/>
    <n v="218268306.77322003"/>
    <n v="185397985.06833002"/>
    <n v="286204877.29896003"/>
    <n v="243390493.02682006"/>
    <n v="276418493.85822004"/>
    <n v="235015541.95325008"/>
    <n v="47995470.177200004"/>
    <n v="35972415.092709996"/>
    <n v="9690720.4485899974"/>
    <n v="9643938.9465399999"/>
    <n v="102929783.32268"/>
    <n v="83648532.096989989"/>
    <n v="100.00000000000003"/>
    <n v="99.999999999999972"/>
    <n v="12023055.084490024"/>
    <n v="33.422985511269054"/>
    <n v="46.62933179091273"/>
    <n v="43.004239513731314"/>
    <n v="21.98920717659075"/>
    <n v="19.402808007569256"/>
    <n v="16.769619941544725"/>
    <n v="17.363335393115101"/>
    <n v="14.77971248809051"/>
    <n v="15.306398374225699"/>
    <m/>
    <m/>
    <m/>
    <n v="0"/>
    <m/>
    <n v="0"/>
    <m/>
    <n v="0"/>
    <m/>
    <n v="0.48508708225263319"/>
    <n v="20.190906376813704"/>
    <n v="26.809261823775632"/>
    <n v="100"/>
    <n v="12.390820561027294"/>
    <n v="21.696836170099253"/>
    <n v="25.007768631100376"/>
    <n v="27.078424259979904"/>
    <m/>
    <n v="2024"/>
    <n v="1"/>
    <d v="2025-05-07T00:00:00"/>
    <x v="24"/>
    <x v="74"/>
  </r>
  <r>
    <n v="2025"/>
    <n v="3"/>
    <n v="13"/>
    <x v="37"/>
    <s v="Daños Sin Autos"/>
    <n v="13"/>
    <s v="3fdba35f04dc8c462986c992bcf875546257113072a909c162f7e470e581e278"/>
    <s v="5ee0b1f3d4f170289262539d5c2c0d24e2fb46189fbbd99a0a6b6a68b9dfe06a"/>
    <x v="53"/>
    <n v="30320.37729"/>
    <n v="52840.621500000001"/>
    <n v="202532.58721999999"/>
    <n v="201102.37485999998"/>
    <n v="2182.2434000000003"/>
    <n v="1414.2825500000004"/>
    <n v="8419.982469999999"/>
    <n v="7471.0697800000007"/>
    <n v="35327673.869999997"/>
    <n v="32941908.920000002"/>
    <n v="139.161"/>
    <n v="134.065"/>
    <n v="1627.0411799999999"/>
    <n v="252.99187000000001"/>
    <n v="2061.3385900000003"/>
    <n v="373.84064999999987"/>
    <n v="19912.213660000001"/>
    <n v="32296.799940000001"/>
    <n v="0"/>
    <n v="0"/>
    <n v="0"/>
    <n v="0"/>
    <n v="0"/>
    <n v="0"/>
    <s v="Daños Sin Autos"/>
    <s v="Totales"/>
    <s v="Daños Sin Autos Total"/>
    <x v="24"/>
    <x v="2"/>
    <n v="380253.94800999999"/>
    <n v="509825.93995999999"/>
    <n v="286204877.29896003"/>
    <n v="243390493.02682006"/>
    <n v="276418493.85822004"/>
    <n v="235015541.95325008"/>
    <n v="47995470.177200004"/>
    <n v="35972415.092709996"/>
    <n v="9690720.4485899974"/>
    <n v="9643938.9465399999"/>
    <n v="108211.12801"/>
    <n v="150651.72836000001"/>
    <n v="6.3173414445273079E-2"/>
    <n v="0.14689205982922296"/>
    <n v="-22520.244210000001"/>
    <n v="-42.619188742887893"/>
    <n v="28.019648115301077"/>
    <n v="35.074686547061127"/>
    <n v="7.9737179452513214"/>
    <n v="10.364443500883024"/>
    <n v="1.0593941506569208E-2"/>
    <n v="1.0969011829415386E-2"/>
    <n v="2.1710224110593056E-2"/>
    <n v="2.2483883857566833E-2"/>
    <m/>
    <m/>
    <m/>
    <n v="0"/>
    <m/>
    <n v="0"/>
    <m/>
    <n v="0"/>
    <m/>
    <n v="54.300383611464319"/>
    <n v="7.1972831311691117"/>
    <n v="2.6765062746281294"/>
    <n v="2.2518897450163444E-2"/>
    <n v="451.39498339733814"/>
    <n v="-38.346171456638743"/>
    <n v="10.352131737823067"/>
    <n v="1.1575160718538973"/>
    <s v="Resto"/>
    <n v="2024"/>
    <n v="1"/>
    <d v="2025-05-07T00:00:00"/>
    <x v="24"/>
    <x v="53"/>
  </r>
  <r>
    <n v="2025"/>
    <n v="3"/>
    <n v="9"/>
    <x v="29"/>
    <s v="Daños Sin Autos"/>
    <n v="9"/>
    <s v="19581e27de7ced00ff1ce50b2047e7a567c76b1cbaebabe5ef03f7c3017bb5b7"/>
    <s v="5ee0b1f3d4f170289262539d5c2c0d24e2fb46189fbbd99a0a6b6a68b9dfe06a"/>
    <x v="15"/>
    <n v="189969.32317999998"/>
    <n v="203799.98520999998"/>
    <n v="1228817.42453"/>
    <n v="901868.47649999999"/>
    <n v="80585.535199999998"/>
    <n v="54879.282880000006"/>
    <n v="321168.66186000011"/>
    <n v="304392.29889999999"/>
    <n v="35327673.869999997"/>
    <n v="32941908.920000002"/>
    <n v="139.161"/>
    <n v="134.065"/>
    <n v="28.540279999999999"/>
    <n v="0"/>
    <n v="70119.279609999998"/>
    <n v="26118.078439999997"/>
    <n v="176029.79619000002"/>
    <n v="113203.47078"/>
    <n v="0"/>
    <n v="0"/>
    <n v="0"/>
    <n v="0"/>
    <n v="0"/>
    <n v="0"/>
    <s v="Daños Sin Autos"/>
    <s v="Totales"/>
    <s v="Daños Sin Autos Total"/>
    <x v="24"/>
    <x v="2"/>
    <n v="975839.53787999996"/>
    <n v="808178.50085000007"/>
    <n v="286204877.29896003"/>
    <n v="243390493.02682006"/>
    <n v="276418493.85822004"/>
    <n v="235015541.95325008"/>
    <n v="47995470.177200004"/>
    <n v="35972415.092709996"/>
    <n v="9690720.4485899974"/>
    <n v="9643938.9465399999"/>
    <n v="635208.4050599999"/>
    <n v="655313.92440999998"/>
    <n v="0.39580677609497389"/>
    <n v="0.56654518381586549"/>
    <n v="-13830.662030000007"/>
    <n v="-6.7863901048611837"/>
    <n v="29.906613588032737"/>
    <n v="31.099596333694208"/>
    <n v="19.467270571215643"/>
    <n v="25.217199541395097"/>
    <n v="6.6375292054007995E-2"/>
    <n v="6.8725258042046419E-2"/>
    <n v="8.3733749283108824E-2"/>
    <n v="8.6717662804845649E-2"/>
    <m/>
    <m/>
    <m/>
    <n v="0"/>
    <m/>
    <n v="0"/>
    <m/>
    <n v="0"/>
    <m/>
    <n v="46.84145085534324"/>
    <n v="42.420288629255943"/>
    <n v="26.928011218180998"/>
    <n v="0.83157424288021042"/>
    <n v="168.47028494489814"/>
    <n v="55.498585844683944"/>
    <n v="39.833756061568039"/>
    <n v="23.071800060581143"/>
    <s v="Resto"/>
    <n v="2024"/>
    <n v="1"/>
    <d v="2025-05-07T00:00:00"/>
    <x v="24"/>
    <x v="15"/>
  </r>
  <r>
    <n v="2025"/>
    <n v="3"/>
    <n v="718"/>
    <x v="55"/>
    <s v="Gastos Medicos"/>
    <n v="281"/>
    <s v="71a1c003a2b855d85582c8f6c7648c49d3fe836408a7e1b5d9b222448acb3c1b"/>
    <s v="5ee0b1f3d4f170289262539d5c2c0d24e2fb46189fbbd99a0a6b6a68b9dfe06a"/>
    <x v="44"/>
    <n v="-56.602220000000003"/>
    <n v="505.346"/>
    <n v="85166.349939999986"/>
    <n v="53295.034549999997"/>
    <n v="10547.719920000001"/>
    <n v="11859.794240000001"/>
    <n v="34324.041280000005"/>
    <n v="17158.514510000001"/>
    <n v="35327673.869999997"/>
    <n v="32941908.920000002"/>
    <n v="139.161"/>
    <n v="134.065"/>
    <n v="0"/>
    <n v="0"/>
    <n v="8680.1347799999985"/>
    <n v="10159.505300000001"/>
    <n v="17542.091130000001"/>
    <n v="10127.600570000001"/>
    <n v="0"/>
    <n v="0"/>
    <n v="0"/>
    <n v="0"/>
    <n v="0"/>
    <n v="0"/>
    <s v="Gastos Medicos"/>
    <s v="Accidentes y Enfermedades"/>
    <s v="Gastos Medicos"/>
    <x v="28"/>
    <x v="2"/>
    <n v="12089.056859999999"/>
    <n v="4861.5922599999994"/>
    <n v="286204877.29896003"/>
    <n v="243390493.02682006"/>
    <n v="276418493.85822004"/>
    <n v="235015541.95325008"/>
    <n v="52140391.075669996"/>
    <n v="46375433.441699997"/>
    <n v="28893520.681470007"/>
    <n v="26806060.82274"/>
    <n v="12089.056859999999"/>
    <n v="4861.5922599999994"/>
    <n v="-1.0855733689809628E-4"/>
    <n v="1.0896846940207819E-3"/>
    <n v="-561.94821999999999"/>
    <n v="-111.20068626248154"/>
    <n v="-0.4682103877539377"/>
    <n v="10.394660287697596"/>
    <n v="-0.4682103877539377"/>
    <n v="10.394660287697596"/>
    <n v="-1.977681880692593E-5"/>
    <n v="-2.0477001813428694E-5"/>
    <n v="2.0762766602568742E-4"/>
    <n v="2.1502663006879981E-4"/>
    <m/>
    <m/>
    <m/>
    <n v="0"/>
    <m/>
    <n v="0"/>
    <m/>
    <n v="0"/>
    <m/>
    <n v="-11.063213184379828"/>
    <n v="-18634.816655601142"/>
    <n v="2346.8661550699917"/>
    <n v="3.6505485213383725E-2"/>
    <n v="-14.561442474959897"/>
    <n v="73.210732480536606"/>
    <n v="49.481756283636393"/>
    <n v="100.31502753075105"/>
    <s v="Resto"/>
    <n v="2024"/>
    <n v="1"/>
    <d v="2025-05-07T00:00:00"/>
    <x v="28"/>
    <x v="44"/>
  </r>
  <r>
    <n v="2025"/>
    <n v="3"/>
    <n v="150.1"/>
    <x v="70"/>
    <s v="Gastos Medicos"/>
    <n v="150.1"/>
    <m/>
    <m/>
    <x v="77"/>
    <n v="825037.19102999999"/>
    <n v="760506.27838999988"/>
    <n v="4771417.2980699996"/>
    <n v="3875540.1887800004"/>
    <n v="688396.52087999985"/>
    <n v="616053.64753999992"/>
    <n v="2700825.1689800001"/>
    <n v="2137971.4858700004"/>
    <n v="0"/>
    <n v="0"/>
    <n v="0"/>
    <n v="0"/>
    <n v="363.82928999999996"/>
    <n v="39.328019999999995"/>
    <n v="587390.73165999982"/>
    <n v="506507.40031"/>
    <n v="1088672.1719899999"/>
    <n v="920309.67251999991"/>
    <n v="0"/>
    <n v="0"/>
    <n v="0"/>
    <n v="0"/>
    <n v="0"/>
    <n v="0"/>
    <s v="Gastos Medicos"/>
    <s v="Accidentes y Enfermedades"/>
    <s v="Gastos Medicos"/>
    <x v="28"/>
    <x v="2"/>
    <n v="67466285.731600016"/>
    <n v="58358739.451180004"/>
    <n v="286204877.29896003"/>
    <n v="243390493.02682006"/>
    <n v="276418493.85822004"/>
    <n v="235015541.95325008"/>
    <n v="52140391.075669996"/>
    <n v="46375433.441699997"/>
    <n v="28893520.681470007"/>
    <n v="26806060.82274"/>
    <n v="2701159.8380999998"/>
    <n v="2689860.7436799994"/>
    <n v="1.5823379418705259"/>
    <n v="1.6398903944392369"/>
    <n v="64530.912640000111"/>
    <n v="8.4852570548941131"/>
    <n v="30.543812305840163"/>
    <n v="28.273072506703489"/>
    <n v="1.2228881167583932"/>
    <n v="1.3031574799969785"/>
    <n v="0.28826804029904557"/>
    <n v="0.29847394778627806"/>
    <n v="0.31246342818583184"/>
    <n v="0.32359829144460661"/>
    <m/>
    <m/>
    <m/>
    <n v="0"/>
    <m/>
    <n v="0"/>
    <m/>
    <n v="0"/>
    <m/>
    <n v="11.74295024936165"/>
    <n v="83.43824113196473"/>
    <n v="81.005728032146195"/>
    <n v="2.3825290398808421"/>
    <n v="15.968835065488962"/>
    <n v="18.294113872452122"/>
    <n v="53.95478517525617"/>
    <n v="55.036626847904039"/>
    <s v="Resto"/>
    <n v="2024"/>
    <n v="1"/>
    <d v="2025-05-07T00:00:00"/>
    <x v="28"/>
    <x v="77"/>
  </r>
  <r>
    <n v="2025"/>
    <n v="3"/>
    <n v="43"/>
    <x v="26"/>
    <s v="Gastos Medicos"/>
    <n v="31"/>
    <s v="eb1e33e8a81b697b75855af6bfcdbcbf7cbbde9f94962ceaec1ed8af21f5a50f"/>
    <s v="5ee0b1f3d4f170289262539d5c2c0d24e2fb46189fbbd99a0a6b6a68b9dfe06a"/>
    <x v="13"/>
    <n v="13521506.686479999"/>
    <n v="12937002.753830001"/>
    <n v="41811952.197999999"/>
    <n v="38304621.039070003"/>
    <n v="7758507.5323900003"/>
    <n v="6936897.1027199998"/>
    <n v="31479716.710990008"/>
    <n v="27519841.723130003"/>
    <n v="35327673.869999997"/>
    <n v="32941908.920000002"/>
    <n v="139.161"/>
    <n v="134.065"/>
    <n v="12201.821240000001"/>
    <n v="9000.3985599999996"/>
    <n v="7416216.4730799999"/>
    <n v="6701264.3988000005"/>
    <n v="10397220.83532"/>
    <n v="9954089.7393299993"/>
    <n v="0"/>
    <n v="0"/>
    <n v="0"/>
    <n v="0"/>
    <n v="0"/>
    <n v="0"/>
    <s v="Gastos Medicos"/>
    <s v="Accidentes y Enfermedades"/>
    <s v="Gastos Medicos"/>
    <x v="28"/>
    <x v="2"/>
    <n v="33699803.03413"/>
    <n v="29454782.112069998"/>
    <n v="286204877.29896003"/>
    <n v="243390493.02682006"/>
    <n v="276418493.85822004"/>
    <n v="235015541.95325008"/>
    <n v="52140391.075669996"/>
    <n v="46375433.441699997"/>
    <n v="28893520.681470007"/>
    <n v="26806060.82274"/>
    <n v="13564625.407979999"/>
    <n v="12989393.407099999"/>
    <n v="25.932883140167835"/>
    <n v="27.896241164179113"/>
    <n v="584503.93264999799"/>
    <n v="4.5180784434551979"/>
    <n v="99.682123757913473"/>
    <n v="99.596665897875098"/>
    <n v="40.123399750395819"/>
    <n v="43.921570034390669"/>
    <n v="4.7244151861031654"/>
    <n v="4.8916794595572251"/>
    <n v="5.3153278885073076"/>
    <n v="5.5047434932637191"/>
    <m/>
    <m/>
    <m/>
    <n v="0"/>
    <m/>
    <n v="0"/>
    <m/>
    <n v="0"/>
    <m/>
    <n v="11.844062518209221"/>
    <n v="57.379016349913456"/>
    <n v="53.620589210018764"/>
    <n v="26.852067001186487"/>
    <n v="10.668913084641552"/>
    <n v="4.4517490558591888"/>
    <n v="71.328834796762763"/>
    <n v="67.321719758285568"/>
    <s v="Grandes"/>
    <n v="2024"/>
    <n v="1"/>
    <d v="2025-05-07T00:00:00"/>
    <x v="28"/>
    <x v="13"/>
  </r>
  <r>
    <n v="2025"/>
    <n v="3"/>
    <n v="112"/>
    <x v="44"/>
    <s v="Gastos Medicos"/>
    <n v="231"/>
    <s v="138d9e809e386a7b800791d1f664f56d1c55f3d1ba411b950862729bc486c5ce"/>
    <s v="5ee0b1f3d4f170289262539d5c2c0d24e2fb46189fbbd99a0a6b6a68b9dfe06a"/>
    <x v="12"/>
    <n v="182167.48585"/>
    <n v="206213.78668000002"/>
    <n v="614472.26532000001"/>
    <n v="589966.55371999997"/>
    <n v="125239.25939000001"/>
    <n v="119298.27166"/>
    <n v="474476.54127999995"/>
    <n v="447898.14445000008"/>
    <n v="35327673.869999997"/>
    <n v="32941908.920000002"/>
    <n v="139.161"/>
    <n v="134.065"/>
    <n v="0"/>
    <n v="0"/>
    <n v="121377.36916"/>
    <n v="114970.73363"/>
    <n v="226923.83278"/>
    <n v="164581.85178999999"/>
    <n v="0"/>
    <n v="0"/>
    <n v="0"/>
    <n v="0"/>
    <n v="0"/>
    <n v="0"/>
    <s v="Gastos Medicos"/>
    <s v="Accidentes y Enfermedades"/>
    <s v="Gastos Medicos"/>
    <x v="28"/>
    <x v="2"/>
    <n v="193321.77777000002"/>
    <n v="210617.18328999999"/>
    <n v="286204877.29896003"/>
    <n v="243390493.02682006"/>
    <n v="276418493.85822004"/>
    <n v="235015541.95325008"/>
    <n v="52140391.075669996"/>
    <n v="46375433.441699997"/>
    <n v="28893520.681470007"/>
    <n v="26806060.82274"/>
    <n v="193321.77777000002"/>
    <n v="210617.18328999999"/>
    <n v="0.3493788253057501"/>
    <n v="0.44466169127936622"/>
    <n v="-24046.300830000022"/>
    <n v="-11.660859934314082"/>
    <n v="94.230193799857062"/>
    <n v="97.909289004241927"/>
    <n v="94.230193799857062"/>
    <n v="97.909289004241927"/>
    <n v="6.3649329658248252E-2"/>
    <n v="6.5902785051508511E-2"/>
    <n v="8.4725489527348374E-2"/>
    <n v="8.7744744439506306E-2"/>
    <m/>
    <m/>
    <m/>
    <n v="0"/>
    <m/>
    <n v="0"/>
    <m/>
    <n v="0"/>
    <m/>
    <n v="4.9799445099521833"/>
    <n v="68.749513013054525"/>
    <n v="57.851743853152534"/>
    <n v="0.43345101751590431"/>
    <n v="5.5724055398462591"/>
    <n v="37.879012972551763"/>
    <n v="53.48815400878317"/>
    <n v="69.85626445417455"/>
    <s v="Medianas"/>
    <n v="2024"/>
    <n v="1"/>
    <d v="2025-05-07T00:00:00"/>
    <x v="28"/>
    <x v="12"/>
  </r>
  <r>
    <n v="2025"/>
    <n v="3"/>
    <n v="1"/>
    <x v="16"/>
    <s v="Gastos Medicos"/>
    <n v="30"/>
    <s v="624b60c58c9d8bfb6ff1886c2fd605d2adeb6ea4da576068201b6c6958ce93f4"/>
    <s v="5ee0b1f3d4f170289262539d5c2c0d24e2fb46189fbbd99a0a6b6a68b9dfe06a"/>
    <x v="4"/>
    <n v="1669550.7401400001"/>
    <n v="1389087.8060599999"/>
    <n v="4844897.6769500002"/>
    <n v="4387233.4457099997"/>
    <n v="1006735.8171100002"/>
    <n v="984759.09305000002"/>
    <n v="4515148.9217800014"/>
    <n v="4002295.8902200004"/>
    <n v="35327673.869999997"/>
    <n v="32941908.920000002"/>
    <n v="139.161"/>
    <n v="134.065"/>
    <n v="0"/>
    <n v="0"/>
    <n v="957455.55654000002"/>
    <n v="935903.48570000008"/>
    <n v="1145963.5927299999"/>
    <n v="1057300.23465"/>
    <n v="0"/>
    <n v="0"/>
    <n v="0"/>
    <n v="0"/>
    <n v="0"/>
    <n v="0"/>
    <s v="Gastos Medicos"/>
    <s v="Accidentes y Enfermedades"/>
    <s v="Gastos Medicos"/>
    <x v="28"/>
    <x v="2"/>
    <n v="22498819.590630002"/>
    <n v="18341736.750830002"/>
    <n v="286204877.29896003"/>
    <n v="243390493.02682006"/>
    <n v="276418493.85822004"/>
    <n v="235015541.95325008"/>
    <n v="52140391.075669996"/>
    <n v="46375433.441699997"/>
    <n v="28893520.681470007"/>
    <n v="26806060.82274"/>
    <n v="1724817.1569999999"/>
    <n v="1445933.7892100001"/>
    <n v="3.202029569968174"/>
    <n v="2.9953095916747938"/>
    <n v="280462.93408000027"/>
    <n v="20.190439571671391"/>
    <n v="96.795810116121203"/>
    <n v="96.068562504438148"/>
    <n v="7.4206148167671504"/>
    <n v="7.5733711857855583"/>
    <n v="0.58334112119132175"/>
    <n v="0.60399386337599481"/>
    <n v="0.57072393781088704"/>
    <n v="0.59106210360177835"/>
    <m/>
    <m/>
    <m/>
    <n v="0"/>
    <m/>
    <n v="0"/>
    <m/>
    <n v="0"/>
    <m/>
    <n v="2.2316853142156479"/>
    <n v="60.299803588214417"/>
    <n v="70.89250144979421"/>
    <n v="3.4842961098736573"/>
    <n v="2.3028091218060043"/>
    <n v="8.3858260098987216"/>
    <n v="83.550259590627832"/>
    <n v="88.51823304567921"/>
    <s v="Medianas"/>
    <n v="2024"/>
    <n v="1"/>
    <d v="2025-05-07T00:00:00"/>
    <x v="28"/>
    <x v="4"/>
  </r>
  <r>
    <n v="2025"/>
    <n v="3"/>
    <n v="106"/>
    <x v="53"/>
    <s v="Gastos Medicos"/>
    <n v="227"/>
    <s v="dfe62e836a0a6f2633422230c81287700a56e2639652c73f264e6562220c207a"/>
    <s v="5ee0b1f3d4f170289262539d5c2c0d24e2fb46189fbbd99a0a6b6a68b9dfe06a"/>
    <x v="15"/>
    <n v="0"/>
    <n v="0"/>
    <n v="0.16563999999999998"/>
    <n v="0"/>
    <n v="5.7599999999999995E-3"/>
    <n v="0"/>
    <n v="1.132E-2"/>
    <n v="0"/>
    <n v="35327673.869999997"/>
    <n v="32941908.920000002"/>
    <n v="139.161"/>
    <n v="134.065"/>
    <n v="0"/>
    <n v="0"/>
    <n v="5.7599999999999995E-3"/>
    <n v="0"/>
    <n v="1.899E-2"/>
    <n v="0"/>
    <n v="0"/>
    <n v="0"/>
    <n v="0"/>
    <n v="0"/>
    <n v="0"/>
    <n v="0"/>
    <s v="Gastos Medicos"/>
    <s v="Accidentes y Enfermedades"/>
    <s v="Gastos Medicos"/>
    <x v="28"/>
    <x v="2"/>
    <n v="568242.50150999997"/>
    <n v="474615.68398999999"/>
    <n v="286204877.29896003"/>
    <n v="243390493.02682006"/>
    <n v="276418493.85822004"/>
    <n v="235015541.95325008"/>
    <n v="52140391.075669996"/>
    <n v="46375433.441699997"/>
    <n v="28893520.681470007"/>
    <n v="26806060.82274"/>
    <n v="0"/>
    <n v="0"/>
    <m/>
    <m/>
    <m/>
    <m/>
    <m/>
    <m/>
    <m/>
    <m/>
    <m/>
    <m/>
    <m/>
    <m/>
    <m/>
    <m/>
    <m/>
    <n v="0"/>
    <m/>
    <n v="0"/>
    <m/>
    <n v="0"/>
    <m/>
    <m/>
    <m/>
    <m/>
    <n v="1.9935265291827184E-8"/>
    <m/>
    <m/>
    <n v="30.331753554502367"/>
    <m/>
    <s v="Resto"/>
    <n v="2024"/>
    <n v="1"/>
    <d v="2025-05-07T00:00:00"/>
    <x v="28"/>
    <x v="15"/>
  </r>
  <r>
    <n v="2025"/>
    <n v="3"/>
    <n v="77"/>
    <x v="33"/>
    <s v="Gastos Medicos"/>
    <n v="49"/>
    <s v="0e17daca5f3e175f448bacace3bc0da47d0655a74c8dd0dc497a3afbdad95f1f"/>
    <s v="5ee0b1f3d4f170289262539d5c2c0d24e2fb46189fbbd99a0a6b6a68b9dfe06a"/>
    <x v="5"/>
    <n v="27348.330190000001"/>
    <n v="27443.947889999999"/>
    <n v="108662.50206"/>
    <n v="135996.33740000002"/>
    <n v="8002.7566299999999"/>
    <n v="11706.102059999999"/>
    <n v="34017.126850000001"/>
    <n v="47655.74181"/>
    <n v="35327673.869999997"/>
    <n v="32941908.920000002"/>
    <n v="139.161"/>
    <n v="134.065"/>
    <n v="0"/>
    <n v="0"/>
    <n v="8002.7566299999999"/>
    <n v="11706.102060000001"/>
    <n v="26560.583710000003"/>
    <n v="26936.75171"/>
    <n v="0"/>
    <n v="0"/>
    <n v="0"/>
    <n v="0"/>
    <n v="0"/>
    <n v="0"/>
    <s v="Gastos Medicos"/>
    <s v="Accidentes y Enfermedades"/>
    <s v="Gastos Medicos"/>
    <x v="28"/>
    <x v="2"/>
    <n v="3770209.43444"/>
    <n v="2712146.0854199999"/>
    <n v="286204877.29896003"/>
    <n v="243390493.02682006"/>
    <n v="276418493.85822004"/>
    <n v="235015541.95325008"/>
    <n v="52140391.075669996"/>
    <n v="46375433.441699997"/>
    <n v="28893520.681470007"/>
    <n v="26806060.82274"/>
    <n v="167500.76344000001"/>
    <n v="154674.75803999999"/>
    <n v="5.2451333075561477E-2"/>
    <n v="5.9177771188921917E-2"/>
    <n v="-95.617699999998877"/>
    <n v="-0.34841087872361509"/>
    <n v="16.327286890125951"/>
    <n v="17.743003601727182"/>
    <n v="0.72537960199715334"/>
    <n v="1.0118904743934567"/>
    <n v="9.5555080850117206E-3"/>
    <n v="9.8938134740099715E-3"/>
    <n v="1.1275686058524831E-2"/>
    <n v="1.1677503394843233E-2"/>
    <m/>
    <m/>
    <m/>
    <n v="0"/>
    <m/>
    <n v="0"/>
    <m/>
    <n v="0"/>
    <m/>
    <n v="-31.636025476442832"/>
    <n v="29.262322688082186"/>
    <n v="42.654584926775271"/>
    <n v="2.7697409111975501E-2"/>
    <n v="-31.636025476442843"/>
    <n v="-1.3964861244214144"/>
    <n v="30.130198633349231"/>
    <n v="43.457734570327673"/>
    <s v="Resto"/>
    <n v="2024"/>
    <n v="1"/>
    <d v="2025-05-07T00:00:00"/>
    <x v="28"/>
    <x v="5"/>
  </r>
  <r>
    <n v="2025"/>
    <n v="3"/>
    <n v="34"/>
    <x v="40"/>
    <s v="Gastos Medicos"/>
    <n v="23"/>
    <s v="535fa30d7e25dd8a49f1536779734ec8286108d115da5045d77f3b4185d8f790"/>
    <s v="5ee0b1f3d4f170289262539d5c2c0d24e2fb46189fbbd99a0a6b6a68b9dfe06a"/>
    <x v="1"/>
    <n v="12586045.415110001"/>
    <n v="9852875.4778700005"/>
    <n v="32205220.612120003"/>
    <n v="26879211.966200002"/>
    <n v="5163900.9194600005"/>
    <n v="5587695.0379800005"/>
    <n v="22200456.293780006"/>
    <n v="20638814.349550009"/>
    <n v="35327673.869999997"/>
    <n v="32941908.920000002"/>
    <n v="139.161"/>
    <n v="134.065"/>
    <n v="9217.55782"/>
    <n v="-857.76443000000006"/>
    <n v="4611015.2940800004"/>
    <n v="5072829.9990600003"/>
    <n v="7410998.1926199999"/>
    <n v="6394448.3785500005"/>
    <n v="0"/>
    <n v="0"/>
    <n v="0"/>
    <n v="0"/>
    <n v="0"/>
    <n v="0"/>
    <s v="Gastos Medicos"/>
    <s v="Accidentes y Enfermedades"/>
    <s v="Gastos Medicos"/>
    <x v="28"/>
    <x v="2"/>
    <n v="28972049.40374"/>
    <n v="25559096.22566"/>
    <n v="286204877.29896003"/>
    <n v="243390493.02682006"/>
    <n v="276418493.85822004"/>
    <n v="235015541.95325008"/>
    <n v="52140391.075669996"/>
    <n v="46375433.441699997"/>
    <n v="28893520.681470007"/>
    <n v="26806060.82274"/>
    <n v="12587633.36767"/>
    <n v="9855357.4113100003"/>
    <n v="24.138762973304516"/>
    <n v="21.245894100928151"/>
    <n v="2733169.9372400008"/>
    <n v="27.739820150765347"/>
    <n v="99.987384820373975"/>
    <n v="99.974816403541581"/>
    <n v="43.442026622684374"/>
    <n v="38.549389191540456"/>
    <n v="4.3975649660096598"/>
    <n v="4.5532573596778247"/>
    <n v="4.0481759806387654"/>
    <n v="4.1924356984994473"/>
    <m/>
    <m/>
    <m/>
    <n v="0"/>
    <m/>
    <n v="0"/>
    <m/>
    <n v="0"/>
    <m/>
    <n v="-7.5844174680156691"/>
    <n v="41.028780281219632"/>
    <n v="56.711312860192066"/>
    <n v="17.872176175372473"/>
    <n v="-9.1036897563209216"/>
    <n v="15.897380882454026"/>
    <n v="62.218545656531518"/>
    <n v="79.331784365898827"/>
    <s v="Grandes"/>
    <n v="2024"/>
    <n v="1"/>
    <d v="2025-05-07T00:00:00"/>
    <x v="28"/>
    <x v="1"/>
  </r>
  <r>
    <n v="2025"/>
    <n v="3"/>
    <n v="3"/>
    <x v="7"/>
    <s v="Gastos Medicos"/>
    <n v="3"/>
    <s v="4e07408562bedb8b60ce05c1decfe3ad16b72230967de01f640b7e4729b49fce"/>
    <s v="5ee0b1f3d4f170289262539d5c2c0d24e2fb46189fbbd99a0a6b6a68b9dfe06a"/>
    <x v="8"/>
    <n v="642155.36180999991"/>
    <n v="806558.73800999997"/>
    <n v="3274782.8002300002"/>
    <n v="3114793.2847100003"/>
    <n v="681017.85159999994"/>
    <n v="579991.8829000002"/>
    <n v="2463243.3989799987"/>
    <n v="2407618.3301199991"/>
    <n v="35327673.869999997"/>
    <n v="32941908.920000002"/>
    <n v="139.161"/>
    <n v="134.065"/>
    <n v="826.72196999999994"/>
    <n v="1674.1999599999999"/>
    <n v="670554.98466999992"/>
    <n v="565819.19539999997"/>
    <n v="804216.30963000003"/>
    <n v="722021.04527999996"/>
    <n v="0"/>
    <n v="0"/>
    <n v="0"/>
    <n v="0"/>
    <n v="0"/>
    <n v="0"/>
    <s v="Gastos Medicos"/>
    <s v="Accidentes y Enfermedades"/>
    <s v="Gastos Medicos"/>
    <x v="28"/>
    <x v="2"/>
    <n v="7215896.8496199995"/>
    <n v="5461228.9250799995"/>
    <n v="286204877.29896003"/>
    <n v="243390493.02682006"/>
    <n v="276418493.85822004"/>
    <n v="235015541.95325008"/>
    <n v="52140391.075669996"/>
    <n v="46375433.441699997"/>
    <n v="28893520.681470007"/>
    <n v="26806060.82274"/>
    <n v="642155.36180999991"/>
    <n v="806558.73800999997"/>
    <n v="1.2315890781832772"/>
    <n v="1.7391939614407059"/>
    <n v="-164403.37620000006"/>
    <n v="-20.383311028980721"/>
    <n v="100"/>
    <n v="100"/>
    <n v="8.8991760164062885"/>
    <n v="14.768813925854335"/>
    <n v="0.22436911902770476"/>
    <n v="0.23231273452324533"/>
    <n v="0.33138465187344945"/>
    <n v="0.34319378680514789"/>
    <m/>
    <m/>
    <m/>
    <n v="0"/>
    <m/>
    <n v="0"/>
    <m/>
    <n v="0"/>
    <m/>
    <n v="17.418514237623949"/>
    <n v="106.05188278432512"/>
    <n v="71.909441379433588"/>
    <n v="2.3569915868257287"/>
    <n v="18.510469443504498"/>
    <n v="11.384053814958349"/>
    <n v="83.379928588927228"/>
    <n v="78.366025353260326"/>
    <s v="Medianas"/>
    <n v="2024"/>
    <n v="1"/>
    <d v="2025-05-07T00:00:00"/>
    <x v="28"/>
    <x v="8"/>
  </r>
  <r>
    <n v="2025"/>
    <n v="3"/>
    <n v="79"/>
    <x v="11"/>
    <s v="Gastos Medicos"/>
    <n v="51"/>
    <s v="031b4af5197ec30a926f48cf40e11a7dbc470048a21e4003b7a3c07c5dab1baa"/>
    <s v="5ee0b1f3d4f170289262539d5c2c0d24e2fb46189fbbd99a0a6b6a68b9dfe06a"/>
    <x v="15"/>
    <n v="0"/>
    <n v="0"/>
    <n v="10.820930000000001"/>
    <n v="11.086690000000001"/>
    <n v="0"/>
    <n v="0"/>
    <n v="0"/>
    <n v="0"/>
    <n v="35327673.869999997"/>
    <n v="32941908.920000002"/>
    <n v="139.161"/>
    <n v="134.065"/>
    <n v="0"/>
    <n v="0"/>
    <n v="0"/>
    <n v="0"/>
    <n v="2.14106"/>
    <n v="2.2128299999999999"/>
    <n v="0"/>
    <n v="0"/>
    <n v="0"/>
    <n v="0"/>
    <n v="0"/>
    <n v="0"/>
    <s v="Gastos Medicos"/>
    <s v="Accidentes y Enfermedades"/>
    <s v="Gastos Medicos"/>
    <x v="28"/>
    <x v="2"/>
    <n v="25064503.866439998"/>
    <n v="22979281.170580003"/>
    <n v="286204877.29896003"/>
    <n v="243390493.02682006"/>
    <n v="276418493.85822004"/>
    <n v="235015541.95325008"/>
    <n v="52140391.075669996"/>
    <n v="46375433.441699997"/>
    <n v="28893520.681470007"/>
    <n v="26806060.82274"/>
    <n v="161330.76297000001"/>
    <n v="187520.88711000001"/>
    <m/>
    <m/>
    <m/>
    <m/>
    <m/>
    <m/>
    <m/>
    <m/>
    <m/>
    <m/>
    <m/>
    <m/>
    <m/>
    <m/>
    <m/>
    <n v="0"/>
    <m/>
    <n v="0"/>
    <m/>
    <n v="0"/>
    <m/>
    <m/>
    <m/>
    <m/>
    <m/>
    <m/>
    <n v="-3.2433580528101968"/>
    <m/>
    <m/>
    <s v="Resto"/>
    <n v="2024"/>
    <n v="1"/>
    <d v="2025-05-07T00:00:00"/>
    <x v="28"/>
    <x v="15"/>
  </r>
  <r>
    <n v="2025"/>
    <n v="3"/>
    <n v="65"/>
    <x v="13"/>
    <s v="Gastos Medicos"/>
    <n v="225"/>
    <s v="0e6523810856a138a75dec70a9cf3778a5c70b83ac915f22c33f05db97cb3e68"/>
    <s v="5ee0b1f3d4f170289262539d5c2c0d24e2fb46189fbbd99a0a6b6a68b9dfe06a"/>
    <x v="0"/>
    <n v="1376118.0223399999"/>
    <n v="1104104.3804600001"/>
    <n v="5411335.7252899995"/>
    <n v="4821936.8789900001"/>
    <n v="830665.9008200001"/>
    <n v="661010.30914000003"/>
    <n v="3605304.1057300004"/>
    <n v="2781707.0738400002"/>
    <n v="35327673.869999997"/>
    <n v="32941908.920000002"/>
    <n v="139.161"/>
    <n v="134.065"/>
    <n v="0"/>
    <n v="0"/>
    <n v="807954.25469000009"/>
    <n v="600104.18016999995"/>
    <n v="1386485.4993399999"/>
    <n v="1213406.4324400001"/>
    <n v="0"/>
    <n v="0"/>
    <n v="0"/>
    <n v="0"/>
    <n v="0"/>
    <n v="0"/>
    <s v="Gastos Medicos"/>
    <s v="Accidentes y Enfermedades"/>
    <s v="Gastos Medicos"/>
    <x v="28"/>
    <x v="2"/>
    <n v="1376118.0223399999"/>
    <n v="1104104.3804600001"/>
    <n v="286204877.29896003"/>
    <n v="243390493.02682006"/>
    <n v="276418493.85822004"/>
    <n v="235015541.95325008"/>
    <n v="52140391.075669996"/>
    <n v="46375433.441699997"/>
    <n v="28893520.681470007"/>
    <n v="26806060.82274"/>
    <n v="1376118.0223399999"/>
    <n v="1104104.3804600001"/>
    <n v="2.6392552759009336"/>
    <n v="2.3807958190795224"/>
    <n v="272013.64187999978"/>
    <n v="24.636587508752704"/>
    <n v="100"/>
    <n v="100"/>
    <n v="100"/>
    <n v="100"/>
    <n v="0.48081571331943207"/>
    <n v="0.4978386225654769"/>
    <n v="0.45363496607007364"/>
    <n v="0.46980058054187396"/>
    <m/>
    <m/>
    <m/>
    <n v="0"/>
    <m/>
    <n v="0"/>
    <m/>
    <n v="0"/>
    <m/>
    <n v="25.666103740610112"/>
    <n v="60.362983939960777"/>
    <n v="59.868461790234448"/>
    <n v="2.8749210246043941"/>
    <n v="34.635665170857408"/>
    <n v="14.263898910768136"/>
    <n v="58.27354523899497"/>
    <n v="49.456156167168956"/>
    <s v="Medianas"/>
    <n v="2024"/>
    <n v="1"/>
    <d v="2025-05-07T00:00:00"/>
    <x v="28"/>
    <x v="0"/>
  </r>
  <r>
    <n v="2025"/>
    <n v="3"/>
    <n v="37"/>
    <x v="76"/>
    <s v="Gastos Medicos"/>
    <n v="25"/>
    <s v="b7a56873cd771f2c446d369b649430b65a756ba278ff97ec81bb6f55b2e73569"/>
    <s v="5ee0b1f3d4f170289262539d5c2c0d24e2fb46189fbbd99a0a6b6a68b9dfe06a"/>
    <x v="10"/>
    <n v="638628.64138000004"/>
    <n v="515185.56410000002"/>
    <n v="2280713.3676"/>
    <n v="1689195.59608"/>
    <n v="349248.54029000009"/>
    <n v="264718.73014"/>
    <n v="1425162.1454400003"/>
    <n v="960220.95307999966"/>
    <n v="35327673.869999997"/>
    <n v="32941908.920000002"/>
    <n v="139.161"/>
    <n v="134.065"/>
    <n v="0"/>
    <n v="0"/>
    <n v="323502.60677999997"/>
    <n v="257871.21359"/>
    <n v="556921.28588999994"/>
    <n v="395461.46914999996"/>
    <n v="0"/>
    <n v="0"/>
    <n v="0"/>
    <n v="0"/>
    <n v="0"/>
    <n v="0"/>
    <s v="Gastos Medicos"/>
    <s v="Accidentes y Enfermedades"/>
    <s v="Gastos Medicos"/>
    <x v="28"/>
    <x v="2"/>
    <n v="3594603.0314199999"/>
    <n v="3691577.5016000001"/>
    <n v="286204877.29896003"/>
    <n v="243390493.02682006"/>
    <n v="276418493.85822004"/>
    <n v="235015541.95325008"/>
    <n v="52140391.075669996"/>
    <n v="46375433.441699997"/>
    <n v="28893520.681470007"/>
    <n v="26806060.82274"/>
    <n v="642457.24672000005"/>
    <n v="518158.07188"/>
    <n v="1.2248251848613387"/>
    <n v="1.1109018846102126"/>
    <n v="123443.07728000003"/>
    <n v="23.960896011449396"/>
    <n v="99.404068463769917"/>
    <n v="99.426331858690347"/>
    <n v="17.76631900095289"/>
    <n v="13.95570224048415"/>
    <n v="0.2231368827138854"/>
    <n v="0.23103687183375077"/>
    <n v="0.2116703728617822"/>
    <n v="0.21921340172578124"/>
    <m/>
    <m/>
    <m/>
    <n v="0"/>
    <m/>
    <n v="0"/>
    <m/>
    <n v="0"/>
    <m/>
    <n v="31.931933983400196"/>
    <n v="54.687265440415544"/>
    <n v="51.383180854931098"/>
    <n v="1.2087434554625951"/>
    <n v="25.451229036502699"/>
    <n v="40.828204347452534"/>
    <n v="58.087671449479572"/>
    <n v="65.20767096330907"/>
    <s v="Medianas"/>
    <n v="2024"/>
    <n v="1"/>
    <d v="2025-05-07T00:00:00"/>
    <x v="28"/>
    <x v="10"/>
  </r>
  <r>
    <n v="2025"/>
    <n v="3"/>
    <n v="48"/>
    <x v="4"/>
    <s v="Gastos Medicos"/>
    <n v="36"/>
    <s v="76a50887d8f1c2e9301755428990ad81479ee21c25b43215cf524541e0503269"/>
    <s v="5ee0b1f3d4f170289262539d5c2c0d24e2fb46189fbbd99a0a6b6a68b9dfe06a"/>
    <x v="25"/>
    <n v="8600773.40099"/>
    <n v="8534419.5945999995"/>
    <n v="30111327.493220001"/>
    <n v="26968077.501230001"/>
    <n v="5239891.1836700011"/>
    <n v="4885578.9278999995"/>
    <n v="22687044.118259992"/>
    <n v="20661550.745639998"/>
    <n v="35327673.869999997"/>
    <n v="32941908.920000002"/>
    <n v="139.161"/>
    <n v="134.065"/>
    <n v="78767.243260000003"/>
    <n v="12055.57171"/>
    <n v="5086525.7485400001"/>
    <n v="4760458.7487500003"/>
    <n v="7215928.5532900002"/>
    <n v="6836714.1588100009"/>
    <n v="0"/>
    <n v="0"/>
    <n v="0"/>
    <n v="0"/>
    <n v="0"/>
    <n v="0"/>
    <s v="Gastos Medicos"/>
    <s v="Accidentes y Enfermedades"/>
    <s v="Gastos Medicos"/>
    <x v="28"/>
    <x v="2"/>
    <n v="18106734.740540002"/>
    <n v="16982442.389800001"/>
    <n v="286204877.29896003"/>
    <n v="243390493.02682006"/>
    <n v="276418493.85822004"/>
    <n v="235015541.95325008"/>
    <n v="52140391.075669996"/>
    <n v="46375433.441699997"/>
    <n v="28893520.681470007"/>
    <n v="26806060.82274"/>
    <n v="8675699.8224100005"/>
    <n v="8571560.5242299996"/>
    <n v="16.495414061064331"/>
    <n v="18.402889118716022"/>
    <n v="66353.806390000507"/>
    <n v="0.77748469775242857"/>
    <n v="99.136364524433404"/>
    <n v="99.566695824814971"/>
    <n v="47.500410892601927"/>
    <n v="50.254370947997117"/>
    <n v="3.0051107032693647"/>
    <n v="3.1115043284337873"/>
    <n v="3.5064720435319394"/>
    <n v="3.6314277445947334"/>
    <m/>
    <m/>
    <m/>
    <n v="0"/>
    <m/>
    <n v="0"/>
    <m/>
    <n v="0"/>
    <m/>
    <n v="7.2522061560941431"/>
    <n v="60.923488381485072"/>
    <n v="57.245590912723131"/>
    <n v="18.13517723034164"/>
    <n v="6.8494869297127892"/>
    <n v="5.5467346691880026"/>
    <n v="70.49024544763364"/>
    <n v="69.630799798987155"/>
    <s v="Grandes"/>
    <n v="2024"/>
    <n v="1"/>
    <d v="2025-05-07T00:00:00"/>
    <x v="28"/>
    <x v="25"/>
  </r>
  <r>
    <n v="2025"/>
    <n v="3"/>
    <n v="704"/>
    <x v="12"/>
    <s v="Gastos Medicos"/>
    <n v="51"/>
    <s v="031b4af5197ec30a926f48cf40e11a7dbc470048a21e4003b7a3c07c5dab1baa"/>
    <s v="5ee0b1f3d4f170289262539d5c2c0d24e2fb46189fbbd99a0a6b6a68b9dfe06a"/>
    <x v="9"/>
    <n v="109552.18643"/>
    <n v="138788.37399000002"/>
    <n v="1928706.4328099999"/>
    <n v="1568428.1156300001"/>
    <n v="386368.21906999993"/>
    <n v="350982.30249000003"/>
    <n v="1513050.6968199997"/>
    <n v="1124093.46866"/>
    <n v="35327673.869999997"/>
    <n v="32941908.920000002"/>
    <n v="139.161"/>
    <n v="134.065"/>
    <n v="0"/>
    <n v="0"/>
    <n v="358636.28858999995"/>
    <n v="328736.89661"/>
    <n v="517938.19738999999"/>
    <n v="409488.66417"/>
    <n v="0"/>
    <n v="0"/>
    <n v="0"/>
    <n v="0"/>
    <n v="0"/>
    <n v="0"/>
    <s v="Gastos Medicos"/>
    <s v="Accidentes y Enfermedades"/>
    <s v="Gastos Medicos"/>
    <x v="28"/>
    <x v="2"/>
    <n v="112639.99425"/>
    <n v="142204.66168000002"/>
    <n v="286204877.29896003"/>
    <n v="243390493.02682006"/>
    <n v="276418493.85822004"/>
    <n v="235015541.95325008"/>
    <n v="52140391.075669996"/>
    <n v="46375433.441699997"/>
    <n v="28893520.681470007"/>
    <n v="26806060.82274"/>
    <n v="112639.99425"/>
    <n v="142204.66168000002"/>
    <n v="0.2101100205999793"/>
    <n v="0.29927132468632389"/>
    <n v="-29236.18756000002"/>
    <n v="-21.065300154108403"/>
    <n v="97.25869320168222"/>
    <n v="97.597626090706086"/>
    <n v="97.25869320168222"/>
    <n v="97.597626090706086"/>
    <n v="3.8277540013954919E-2"/>
    <n v="3.9632726776302918E-2"/>
    <n v="5.7022923230903043E-2"/>
    <n v="5.9054976890680781E-2"/>
    <m/>
    <m/>
    <m/>
    <n v="0"/>
    <m/>
    <n v="0"/>
    <m/>
    <n v="0"/>
    <m/>
    <n v="10.081966050413072"/>
    <n v="352.67960563879359"/>
    <n v="252.89027632479431"/>
    <n v="1.3372140533838979"/>
    <n v="9.0952346050377599"/>
    <n v="26.484135632867467"/>
    <n v="69.243066141335774"/>
    <n v="80.279852746674379"/>
    <s v="Resto"/>
    <n v="2024"/>
    <n v="1"/>
    <d v="2025-05-07T00:00:00"/>
    <x v="28"/>
    <x v="9"/>
  </r>
  <r>
    <n v="2025"/>
    <n v="3"/>
    <n v="10"/>
    <x v="62"/>
    <s v="Gastos Medicos"/>
    <n v="10"/>
    <s v="4a44dc15364204a80fe80e9039455cc1608281820fe2b24f1e5233ade6af1dd5"/>
    <s v="5ee0b1f3d4f170289262539d5c2c0d24e2fb46189fbbd99a0a6b6a68b9dfe06a"/>
    <x v="14"/>
    <n v="208059.81437000001"/>
    <n v="150378.57191999999"/>
    <n v="859793.61023999995"/>
    <n v="685971.05791000009"/>
    <n v="126229.89597"/>
    <n v="97079.787120000008"/>
    <n v="513764.14333000011"/>
    <n v="544455.80447000009"/>
    <n v="35327673.869999997"/>
    <n v="32941908.920000002"/>
    <n v="139.161"/>
    <n v="134.065"/>
    <n v="0"/>
    <n v="0"/>
    <n v="105133.97155"/>
    <n v="92831.774430000005"/>
    <n v="201842.97802000001"/>
    <n v="168215.14509999999"/>
    <n v="0"/>
    <n v="0"/>
    <n v="0"/>
    <n v="0"/>
    <n v="0"/>
    <n v="0"/>
    <s v="Gastos Medicos"/>
    <s v="Accidentes y Enfermedades"/>
    <s v="Gastos Medicos"/>
    <x v="28"/>
    <x v="2"/>
    <n v="1657972.1827799999"/>
    <n v="1600535.0540100001"/>
    <n v="286204877.29896003"/>
    <n v="243390493.02682006"/>
    <n v="276418493.85822004"/>
    <n v="235015541.95325008"/>
    <n v="52140391.075669996"/>
    <n v="46375433.441699997"/>
    <n v="28893520.681470007"/>
    <n v="26806060.82274"/>
    <n v="223431.65661000001"/>
    <n v="170060.56052"/>
    <n v="0.3990376943434279"/>
    <n v="0.32426343164866711"/>
    <n v="57681.24245000002"/>
    <n v="38.357354850188294"/>
    <n v="93.120114457714664"/>
    <n v="88.426482577843018"/>
    <n v="12.549053387683282"/>
    <n v="9.3955188012433517"/>
    <n v="7.2696110679018128E-2"/>
    <n v="7.5269860372192604E-2"/>
    <n v="6.1784899668792422E-2"/>
    <n v="6.3986649848848595E-2"/>
    <m/>
    <m/>
    <m/>
    <n v="0"/>
    <m/>
    <n v="0"/>
    <m/>
    <n v="0"/>
    <m/>
    <n v="30.026960003494473"/>
    <n v="60.670003168185559"/>
    <n v="64.556928477579618"/>
    <n v="0.43687959443085023"/>
    <n v="13.252140439560911"/>
    <n v="19.990966271205266"/>
    <n v="52.087009704931418"/>
    <n v="55.186335555465995"/>
    <s v="Medianas"/>
    <n v="2024"/>
    <n v="1"/>
    <d v="2025-05-07T00:00:00"/>
    <x v="28"/>
    <x v="14"/>
  </r>
  <r>
    <n v="2025"/>
    <n v="3"/>
    <n v="41"/>
    <x v="38"/>
    <s v="Gastos Medicos"/>
    <n v="29"/>
    <s v="35135aaa6cc23891b40cb3f378c53a17a1127210ce60e125ccf03efcfdaec458"/>
    <s v="5ee0b1f3d4f170289262539d5c2c0d24e2fb46189fbbd99a0a6b6a68b9dfe06a"/>
    <x v="24"/>
    <n v="1753989.60836"/>
    <n v="1428457.33767"/>
    <n v="5696940.8763699997"/>
    <n v="4784630.1481300006"/>
    <n v="1096236.3449800001"/>
    <n v="894301.48509000032"/>
    <n v="4078588.9869599985"/>
    <n v="3337864.9810799994"/>
    <n v="35327673.869999997"/>
    <n v="32941908.920000002"/>
    <n v="139.161"/>
    <n v="134.065"/>
    <n v="0"/>
    <n v="0"/>
    <n v="1096236.3449800001"/>
    <n v="894301.48509000009"/>
    <n v="1511242.38797"/>
    <n v="1281501.5132000002"/>
    <n v="0"/>
    <n v="0"/>
    <n v="0"/>
    <n v="0"/>
    <n v="0"/>
    <n v="0"/>
    <s v="Gastos Medicos"/>
    <s v="Accidentes y Enfermedades"/>
    <s v="Gastos Medicos"/>
    <x v="28"/>
    <x v="2"/>
    <n v="7965231.1104300003"/>
    <n v="6566357.3494999995"/>
    <n v="286204877.29896003"/>
    <n v="243390493.02682006"/>
    <n v="276418493.85822004"/>
    <n v="235015541.95325008"/>
    <n v="52140391.075669996"/>
    <n v="46375433.441699997"/>
    <n v="28893520.681470007"/>
    <n v="26806060.82274"/>
    <n v="1797171.7203599999"/>
    <n v="1459585.18502"/>
    <n v="3.363974784566691"/>
    <n v="3.0802026669265707"/>
    <n v="325532.27068999992"/>
    <n v="22.789078966893438"/>
    <n v="97.597218367572026"/>
    <n v="97.867349732686321"/>
    <n v="22.0205739675683"/>
    <n v="21.75418213842369"/>
    <n v="0.61284406643002143"/>
    <n v="0.63454133762108278"/>
    <n v="0.58689939771500987"/>
    <n v="0.60781398787410945"/>
    <m/>
    <m/>
    <m/>
    <n v="0"/>
    <m/>
    <n v="0"/>
    <m/>
    <n v="0"/>
    <m/>
    <n v="22.580177183724292"/>
    <n v="62.499591773807218"/>
    <n v="62.606103907080801"/>
    <n v="3.7940559652290426"/>
    <n v="22.580177183724317"/>
    <n v="17.927475886963308"/>
    <n v="72.538750481485408"/>
    <n v="69.785441209262871"/>
    <s v="Medianas"/>
    <n v="2024"/>
    <n v="1"/>
    <d v="2025-05-07T00:00:00"/>
    <x v="28"/>
    <x v="24"/>
  </r>
  <r>
    <n v="2025"/>
    <n v="3"/>
    <n v="22"/>
    <x v="35"/>
    <s v="Gastos Medicos"/>
    <n v="16"/>
    <s v="b17ef6d19c7a5b1ee83b907c595526dcb1eb06db8227d650d5dda0a9f4ce8cd9"/>
    <s v="5ee0b1f3d4f170289262539d5c2c0d24e2fb46189fbbd99a0a6b6a68b9dfe06a"/>
    <x v="3"/>
    <n v="1942518.3525799999"/>
    <n v="1676512.10277"/>
    <n v="6339465.8085200004"/>
    <n v="6193299.68872"/>
    <n v="1078751.7834800002"/>
    <n v="983906.68050000002"/>
    <n v="4519473.1342200004"/>
    <n v="4338670.8120600004"/>
    <n v="35327673.869999997"/>
    <n v="32941908.920000002"/>
    <n v="139.161"/>
    <n v="134.065"/>
    <n v="0"/>
    <n v="60.800609999999999"/>
    <n v="1078751.78348"/>
    <n v="983906.68050000002"/>
    <n v="1677617.3073"/>
    <n v="1624576.67459"/>
    <n v="0"/>
    <n v="0"/>
    <n v="0"/>
    <n v="0"/>
    <n v="0"/>
    <n v="0"/>
    <s v="Gastos Medicos"/>
    <s v="Accidentes y Enfermedades"/>
    <s v="Gastos Medicos"/>
    <x v="28"/>
    <x v="2"/>
    <n v="9409393.7623899989"/>
    <n v="7962644.3306700001"/>
    <n v="286204877.29896003"/>
    <n v="243390493.02682006"/>
    <n v="276418493.85822004"/>
    <n v="235015541.95325008"/>
    <n v="52140391.075669996"/>
    <n v="46375433.441699997"/>
    <n v="28893520.681470007"/>
    <n v="26806060.82274"/>
    <n v="1979754.9339700001"/>
    <n v="1694398.53749"/>
    <n v="3.7255538604627527"/>
    <n v="3.615086649006948"/>
    <n v="266006.24980999995"/>
    <n v="15.866646555697027"/>
    <n v="98.119131779844608"/>
    <n v="98.94437853171803"/>
    <n v="20.644458098293015"/>
    <n v="21.054715407952092"/>
    <n v="0.67871602011551679"/>
    <n v="0.70274543698814607"/>
    <n v="0.68881577169296382"/>
    <n v="0.71336222653031867"/>
    <m/>
    <m/>
    <m/>
    <n v="0"/>
    <m/>
    <n v="0"/>
    <m/>
    <n v="0"/>
    <m/>
    <n v="9.6396441715185901"/>
    <n v="55.533672670182575"/>
    <n v="58.687717128576068"/>
    <n v="3.7335421853655424"/>
    <n v="9.6396441715185475"/>
    <n v="3.2648894656440941"/>
    <n v="64.302614117409803"/>
    <n v="60.563880787486504"/>
    <s v="Medianas"/>
    <n v="2024"/>
    <n v="1"/>
    <d v="2025-05-07T00:00:00"/>
    <x v="28"/>
    <x v="3"/>
  </r>
  <r>
    <n v="2025"/>
    <n v="3"/>
    <n v="119"/>
    <x v="45"/>
    <s v="Gastos Medicos"/>
    <n v="217"/>
    <s v="16badfc6202cb3f8889e0f2779b19218af4cbb736e56acadce8148aba9a7a9f8"/>
    <s v="5ee0b1f3d4f170289262539d5c2c0d24e2fb46189fbbd99a0a6b6a68b9dfe06a"/>
    <x v="27"/>
    <n v="145534.88006999998"/>
    <n v="133202.08634000001"/>
    <n v="596438.63933999988"/>
    <n v="524595.99213000003"/>
    <n v="87982.866020000016"/>
    <n v="64490.804230000002"/>
    <n v="355409.2169099999"/>
    <n v="293445.81730000011"/>
    <n v="35327673.869999997"/>
    <n v="32941908.920000002"/>
    <n v="139.161"/>
    <n v="134.065"/>
    <n v="0"/>
    <n v="0"/>
    <n v="83941.119090000007"/>
    <n v="58332.32819"/>
    <n v="145671.57315000001"/>
    <n v="129653.63915999999"/>
    <n v="0"/>
    <n v="0"/>
    <n v="0"/>
    <n v="0"/>
    <n v="0"/>
    <n v="0"/>
    <s v="Gastos Medicos"/>
    <s v="Accidentes y Enfermedades"/>
    <s v="Gastos Medicos"/>
    <x v="28"/>
    <x v="2"/>
    <n v="490022.74757999997"/>
    <n v="531338.51546000002"/>
    <n v="286204877.29896003"/>
    <n v="243390493.02682006"/>
    <n v="276418493.85822004"/>
    <n v="235015541.95325008"/>
    <n v="52140391.075669996"/>
    <n v="46375433.441699997"/>
    <n v="28893520.681470007"/>
    <n v="26806060.82274"/>
    <n v="158595.98347000001"/>
    <n v="152483.86077999999"/>
    <n v="0.27912119005549646"/>
    <n v="0.28722553398331574"/>
    <n v="12332.793729999976"/>
    <n v="9.2587091305164506"/>
    <n v="91.764543392443059"/>
    <n v="87.354875236390257"/>
    <n v="29.699617168535692"/>
    <n v="25.06915694313669"/>
    <n v="5.084989516722286E-2"/>
    <n v="5.2650196460677992E-2"/>
    <n v="5.4727727728182879E-2"/>
    <n v="5.6677990414139047E-2"/>
    <m/>
    <m/>
    <m/>
    <n v="0"/>
    <m/>
    <n v="0"/>
    <m/>
    <n v="0"/>
    <m/>
    <n v="36.426994624253609"/>
    <n v="60.454831156408453"/>
    <n v="48.415761345799353"/>
    <n v="0.30450725264652567"/>
    <n v="43.901540868705055"/>
    <n v="12.354403697248317"/>
    <n v="57.623541281842748"/>
    <n v="44.990891553776265"/>
    <s v="Resto"/>
    <n v="2024"/>
    <n v="1"/>
    <d v="2025-05-07T00:00:00"/>
    <x v="28"/>
    <x v="27"/>
  </r>
  <r>
    <n v="2025"/>
    <n v="3"/>
    <n v="38"/>
    <x v="42"/>
    <s v="Gastos Medicos"/>
    <n v="26"/>
    <s v="5f9c4ab08cac7457e9111a30e4664920607ea2c115a1433d7be98e97e64244ca"/>
    <s v="5ee0b1f3d4f170289262539d5c2c0d24e2fb46189fbbd99a0a6b6a68b9dfe06a"/>
    <x v="19"/>
    <n v="4800660.7530699996"/>
    <n v="4171978.2409600001"/>
    <n v="15333855.498749997"/>
    <n v="12891853.06543"/>
    <n v="2810353.3336599995"/>
    <n v="2588416.2605499988"/>
    <n v="11108568.564410003"/>
    <n v="9327651.5291299988"/>
    <n v="35327673.869999997"/>
    <n v="32941908.920000002"/>
    <n v="139.161"/>
    <n v="134.065"/>
    <n v="2894.83439"/>
    <n v="1263.34176"/>
    <n v="2438383.7122199996"/>
    <n v="2216574.2914100001"/>
    <n v="3486543.72554"/>
    <n v="3076716.7627600003"/>
    <n v="0"/>
    <n v="0"/>
    <n v="0"/>
    <n v="0"/>
    <n v="0"/>
    <n v="0"/>
    <s v="Gastos Medicos"/>
    <s v="Accidentes y Enfermedades"/>
    <s v="Gastos Medicos"/>
    <x v="28"/>
    <x v="2"/>
    <n v="11775468.25543"/>
    <n v="10667983.633719999"/>
    <n v="286204877.29896003"/>
    <n v="243390493.02682006"/>
    <n v="276418493.85822004"/>
    <n v="235015541.95325008"/>
    <n v="52140391.075669996"/>
    <n v="46375433.441699997"/>
    <n v="28893520.681470007"/>
    <n v="26806060.82274"/>
    <n v="4829703.6088900007"/>
    <n v="4201793.9223199999"/>
    <n v="9.2071820982372863"/>
    <n v="8.9960954137597948"/>
    <n v="628682.51210999954"/>
    <n v="15.069170446232615"/>
    <n v="99.398661736373597"/>
    <n v="99.290405909684949"/>
    <n v="40.768321470836455"/>
    <n v="39.10746757965547"/>
    <n v="1.6773511333475253"/>
    <n v="1.7367364556773628"/>
    <n v="1.7141089567949044"/>
    <n v="1.775192485690968"/>
    <m/>
    <m/>
    <m/>
    <n v="0"/>
    <m/>
    <n v="0"/>
    <m/>
    <n v="0"/>
    <m/>
    <n v="8.5742419599404975"/>
    <n v="58.540969216847735"/>
    <n v="62.042899340586857"/>
    <n v="9.7265866788685784"/>
    <n v="10.006857052776819"/>
    <n v="13.320269442428634"/>
    <n v="69.936989298544944"/>
    <n v="72.043495138681507"/>
    <s v="Grandes"/>
    <n v="2024"/>
    <n v="1"/>
    <d v="2025-05-07T00:00:00"/>
    <x v="28"/>
    <x v="19"/>
  </r>
  <r>
    <n v="2025"/>
    <n v="3"/>
    <n v="13"/>
    <x v="37"/>
    <s v="Gastos Medicos"/>
    <n v="13"/>
    <s v="3fdba35f04dc8c462986c992bcf875546257113072a909c162f7e470e581e278"/>
    <s v="5ee0b1f3d4f170289262539d5c2c0d24e2fb46189fbbd99a0a6b6a68b9dfe06a"/>
    <x v="29"/>
    <n v="151218.09694999998"/>
    <n v="159434.78209999998"/>
    <n v="592594.9945400001"/>
    <n v="552832.89547999995"/>
    <n v="92118.237330000004"/>
    <n v="104193.21640999994"/>
    <n v="367924.47290000017"/>
    <n v="318655.29096999986"/>
    <n v="35327673.869999997"/>
    <n v="32941908.920000002"/>
    <n v="139.161"/>
    <n v="134.065"/>
    <n v="0"/>
    <n v="0"/>
    <n v="50794.191679999996"/>
    <n v="43397.887439999999"/>
    <n v="89844.631139999998"/>
    <n v="115027.1205"/>
    <n v="0"/>
    <n v="0"/>
    <n v="0"/>
    <n v="0"/>
    <n v="0"/>
    <n v="0"/>
    <s v="Gastos Medicos"/>
    <s v="Accidentes y Enfermedades"/>
    <s v="Gastos Medicos"/>
    <x v="28"/>
    <x v="2"/>
    <n v="380253.94800999999"/>
    <n v="509825.93995999999"/>
    <n v="286204877.29896003"/>
    <n v="243390493.02682006"/>
    <n v="276418493.85822004"/>
    <n v="235015541.95325008"/>
    <n v="52140391.075669996"/>
    <n v="46375433.441699997"/>
    <n v="28893520.681470007"/>
    <n v="26806060.82274"/>
    <n v="209658.65693"/>
    <n v="282116.95376999996"/>
    <n v="0.29002102560094167"/>
    <n v="0.34379146515240749"/>
    <n v="-8216.6851500000048"/>
    <n v="-5.1536340074441078"/>
    <n v="72.125854073599299"/>
    <n v="56.5137188564646"/>
    <n v="39.767659939200215"/>
    <n v="31.272395067326102"/>
    <n v="5.2835611460262645E-2"/>
    <n v="5.4706215506536413E-2"/>
    <n v="6.5505755840032459E-2"/>
    <n v="6.7840101456658197E-2"/>
    <m/>
    <m/>
    <m/>
    <n v="0"/>
    <m/>
    <n v="0"/>
    <m/>
    <n v="0"/>
    <m/>
    <n v="-11.589026134374169"/>
    <n v="60.917468998739452"/>
    <n v="65.351622172788069"/>
    <n v="0.31881970475504312"/>
    <n v="17.043005262009125"/>
    <n v="-21.892653880699385"/>
    <n v="56.535589311786673"/>
    <n v="37.728395922072998"/>
    <s v="Resto"/>
    <n v="2024"/>
    <n v="1"/>
    <d v="2025-05-07T00:00:00"/>
    <x v="28"/>
    <x v="29"/>
  </r>
  <r>
    <n v="2025"/>
    <n v="3"/>
    <n v="104"/>
    <x v="19"/>
    <s v="Gastos Medicos"/>
    <n v="225"/>
    <s v="0e6523810856a138a75dec70a9cf3778a5c70b83ac915f22c33f05db97cb3e68"/>
    <s v="5ee0b1f3d4f170289262539d5c2c0d24e2fb46189fbbd99a0a6b6a68b9dfe06a"/>
    <x v="6"/>
    <n v="5839.5355999999992"/>
    <n v="0"/>
    <n v="50707.137069999997"/>
    <n v="-207272.44323999999"/>
    <n v="824.92221000000018"/>
    <n v="0"/>
    <n v="8081.1345199999996"/>
    <n v="-14660.642170000003"/>
    <n v="35327673.869999997"/>
    <n v="32941908.920000002"/>
    <n v="139.161"/>
    <n v="134.065"/>
    <n v="0"/>
    <n v="0"/>
    <n v="598.79012999999998"/>
    <n v="0"/>
    <n v="9908.17418"/>
    <n v="0"/>
    <n v="0"/>
    <n v="0"/>
    <n v="0"/>
    <n v="0"/>
    <n v="0"/>
    <n v="0"/>
    <s v="Gastos Medicos"/>
    <s v="Accidentes y Enfermedades"/>
    <s v="Gastos Medicos"/>
    <x v="28"/>
    <x v="2"/>
    <n v="1317898.61516"/>
    <n v="0"/>
    <n v="286204877.29896003"/>
    <n v="243390493.02682006"/>
    <n v="276418493.85822004"/>
    <n v="235015541.95325008"/>
    <n v="52140391.075669996"/>
    <n v="46375433.441699997"/>
    <n v="28893520.681470007"/>
    <n v="26806060.82274"/>
    <n v="13353.96328"/>
    <n v="0"/>
    <n v="1.1199639050511211E-2"/>
    <m/>
    <m/>
    <m/>
    <n v="43.728857699839345"/>
    <m/>
    <n v="0.44309444845201906"/>
    <m/>
    <n v="2.040334062476586E-3"/>
    <n v="2.1125705152692138E-3"/>
    <m/>
    <m/>
    <m/>
    <m/>
    <m/>
    <n v="0"/>
    <m/>
    <n v="0"/>
    <m/>
    <n v="0"/>
    <m/>
    <m/>
    <n v="14.126503655530421"/>
    <m/>
    <n v="2.8550422051163856E-3"/>
    <m/>
    <m/>
    <n v="6.0433952726495166"/>
    <m/>
    <s v="Resto"/>
    <n v="2024"/>
    <n v="1"/>
    <d v="2025-05-07T00:00:00"/>
    <x v="28"/>
    <x v="6"/>
  </r>
  <r>
    <n v="2025"/>
    <n v="3"/>
    <n v="201.1"/>
    <x v="67"/>
    <s v="Gastos Medicos"/>
    <n v="201.1"/>
    <m/>
    <m/>
    <x v="74"/>
    <n v="52140391.075669996"/>
    <n v="46375433.441700011"/>
    <n v="164031296.38195002"/>
    <n v="144283145.90638998"/>
    <n v="28893520.681470003"/>
    <n v="26806060.82274"/>
    <n v="119525025.41293997"/>
    <n v="105546143.99361999"/>
    <n v="0"/>
    <n v="0"/>
    <n v="0"/>
    <n v="0"/>
    <n v="104272.00797000001"/>
    <n v="23235.876190000003"/>
    <n v="26953651.637219995"/>
    <n v="25066589.643919997"/>
    <n v="39674169.065990001"/>
    <n v="36027595.996540003"/>
    <n v="0"/>
    <n v="0"/>
    <n v="0"/>
    <n v="0"/>
    <n v="0"/>
    <n v="0"/>
    <s v="Gastos Medicos"/>
    <s v="Accidentes y Enfermedades"/>
    <s v="Gastos Medicos"/>
    <x v="28"/>
    <x v="2"/>
    <n v="223260592.78732997"/>
    <n v="195167666.22644004"/>
    <n v="286204877.29896003"/>
    <n v="243390493.02682006"/>
    <n v="276418493.85822004"/>
    <n v="235015541.95325008"/>
    <n v="52140391.075669996"/>
    <n v="46375433.441699997"/>
    <n v="28893520.681470007"/>
    <n v="26806060.82274"/>
    <n v="54927883.225339994"/>
    <n v="49104844.996539988"/>
    <n v="100"/>
    <n v="100.00000000000003"/>
    <n v="5764957.6339699849"/>
    <n v="12.431059304744373"/>
    <n v="94.925178277425331"/>
    <n v="94.441665471029808"/>
    <n v="23.354050271351319"/>
    <n v="23.76184249080157"/>
    <n v="18.217855533330372"/>
    <n v="18.862844648308418"/>
    <n v="19.053921484348912"/>
    <n v="19.732921940509424"/>
    <m/>
    <m/>
    <m/>
    <n v="0"/>
    <m/>
    <n v="0"/>
    <m/>
    <n v="0"/>
    <m/>
    <n v="7.7872682321125541"/>
    <n v="55.414852258276291"/>
    <n v="57.802286325665776"/>
    <n v="99.999999999999986"/>
    <n v="7.5281959776196006"/>
    <n v="10.121610861297015"/>
    <n v="67.937532837519583"/>
    <n v="69.576081752241606"/>
    <m/>
    <n v="2024"/>
    <n v="1"/>
    <d v="2025-05-07T00:00:00"/>
    <x v="28"/>
    <x v="74"/>
  </r>
  <r>
    <n v="2025"/>
    <n v="3"/>
    <n v="120"/>
    <x v="71"/>
    <s v="Gastos Medicos"/>
    <n v="234"/>
    <s v="114bd151f8fb0c58642d2170da4ae7d7c57977260ac2cc8905306cab6b2acabc"/>
    <s v="5ee0b1f3d4f170289262539d5c2c0d24e2fb46189fbbd99a0a6b6a68b9dfe06a"/>
    <x v="31"/>
    <n v="3263.5813800000001"/>
    <n v="112.9983"/>
    <n v="3331.2726700000003"/>
    <n v="200.28910999999999"/>
    <n v="108.83646"/>
    <n v="53.511000000000003"/>
    <n v="134.43110000000001"/>
    <n v="251.46159000000003"/>
    <n v="35327673.869999997"/>
    <n v="32941908.920000002"/>
    <n v="139.161"/>
    <n v="134.065"/>
    <n v="0"/>
    <n v="0"/>
    <n v="108.83646"/>
    <n v="53.511000000000003"/>
    <n v="1243.42677"/>
    <n v="52.003019999999999"/>
    <n v="0"/>
    <n v="0"/>
    <n v="0"/>
    <n v="0"/>
    <n v="0"/>
    <n v="0"/>
    <s v="Gastos Medicos"/>
    <s v="Accidentes y Enfermedades"/>
    <s v="Gastos Medicos"/>
    <x v="28"/>
    <x v="2"/>
    <n v="1246423.7302300001"/>
    <n v="1287243.6983399999"/>
    <n v="286204877.29896003"/>
    <n v="243390493.02682006"/>
    <n v="276418493.85822004"/>
    <n v="235015541.95325008"/>
    <n v="52140391.075669996"/>
    <n v="46375433.441699997"/>
    <n v="28893520.681470007"/>
    <n v="26806060.82274"/>
    <n v="26670.18806"/>
    <n v="30905.720710000001"/>
    <n v="6.2592192207834591E-3"/>
    <n v="2.436598250710771E-4"/>
    <n v="3150.5830799999999"/>
    <n v="2788.1685653677978"/>
    <n v="12.236814276142004"/>
    <n v="0.36562260126630131"/>
    <n v="0.26183562626794488"/>
    <n v="8.7783144827758754E-3"/>
    <n v="1.1402955151567779E-3"/>
    <n v="1.1806667978134448E-3"/>
    <n v="4.6426751757944922E-5"/>
    <n v="4.808120308165743E-5"/>
    <m/>
    <m/>
    <m/>
    <n v="0"/>
    <m/>
    <n v="0"/>
    <m/>
    <n v="0"/>
    <m/>
    <n v="103.39081684139711"/>
    <n v="3.3348780780211458"/>
    <n v="47.355579685712087"/>
    <n v="3.7668119852835729E-4"/>
    <n v="103.39081684139711"/>
    <n v="2291.0664611401417"/>
    <n v="8.7529448959828979"/>
    <n v="102.89979312739914"/>
    <s v="Resto"/>
    <n v="2024"/>
    <n v="1"/>
    <d v="2025-05-07T00:00:00"/>
    <x v="28"/>
    <x v="31"/>
  </r>
  <r>
    <n v="2025"/>
    <n v="3"/>
    <n v="39"/>
    <x v="20"/>
    <s v="Gastos Medicos"/>
    <n v="27"/>
    <s v="670671cd97404156226e507973f2ab8330d3022ca96e0c93bdbdb320c41adcaf"/>
    <s v="5ee0b1f3d4f170289262539d5c2c0d24e2fb46189fbbd99a0a6b6a68b9dfe06a"/>
    <x v="17"/>
    <n v="130911.53486"/>
    <n v="56951.498890000003"/>
    <n v="482072.39282000007"/>
    <n v="439360.53381000005"/>
    <n v="42137.538979999998"/>
    <n v="29164.655980000003"/>
    <n v="130360.42260000002"/>
    <n v="152142.66091999991"/>
    <n v="35327673.869999997"/>
    <n v="32941908.920000002"/>
    <n v="139.161"/>
    <n v="134.065"/>
    <n v="0"/>
    <n v="0"/>
    <n v="24476.785960000001"/>
    <n v="14141.86484"/>
    <n v="74734.74639"/>
    <n v="10671.38286"/>
    <n v="0"/>
    <n v="0"/>
    <n v="0"/>
    <n v="0"/>
    <n v="0"/>
    <n v="0"/>
    <s v="Gastos Medicos"/>
    <s v="Accidentes y Enfermedades"/>
    <s v="Gastos Medicos"/>
    <x v="28"/>
    <x v="2"/>
    <n v="9815016.0217700005"/>
    <n v="7956382.9574300004"/>
    <n v="286204877.29896003"/>
    <n v="243390493.02682006"/>
    <n v="276418493.85822004"/>
    <n v="235015541.95325008"/>
    <n v="52140391.075669996"/>
    <n v="46375433.441699997"/>
    <n v="28893520.681470007"/>
    <n v="26806060.82274"/>
    <n v="481480.60433"/>
    <n v="387936.33411"/>
    <n v="0.25107509199540046"/>
    <n v="0.12280531881517724"/>
    <n v="73960.035969999997"/>
    <n v="129.86495072386322"/>
    <n v="27.189368311558216"/>
    <n v="14.680630269051134"/>
    <n v="1.3337882950943154"/>
    <n v="0.71579635111475282"/>
    <n v="4.5740497539898381E-2"/>
    <n v="4.7359904553689831E-2"/>
    <n v="2.3399229025648227E-2"/>
    <n v="2.4233077700592649E-2"/>
    <m/>
    <m/>
    <m/>
    <n v="0"/>
    <m/>
    <n v="0"/>
    <m/>
    <n v="0"/>
    <m/>
    <n v="44.481522459569888"/>
    <n v="32.187796915728562"/>
    <n v="51.209637232429309"/>
    <n v="0.14583732956788351"/>
    <n v="73.080327360843313"/>
    <n v="600.32860192966598"/>
    <n v="32.751547496085642"/>
    <n v="132.52138945373758"/>
    <s v="Resto"/>
    <n v="2024"/>
    <n v="1"/>
    <d v="2025-05-07T00:00:00"/>
    <x v="28"/>
    <x v="17"/>
  </r>
  <r>
    <n v="2025"/>
    <n v="3"/>
    <n v="16"/>
    <x v="74"/>
    <s v="Gastos Medicos"/>
    <n v="14"/>
    <s v="8527a891e224136950ff32ca212b45bc93f69fbb801c3b1ebedac52775f99e61"/>
    <s v="5ee0b1f3d4f170289262539d5c2c0d24e2fb46189fbbd99a0a6b6a68b9dfe06a"/>
    <x v="16"/>
    <n v="645274.52445999999"/>
    <n v="586792.80437999999"/>
    <n v="2412933.8521999996"/>
    <n v="2220751.0884500002"/>
    <n v="489551.20625000005"/>
    <n v="420015.49803999998"/>
    <n v="1873422.29941"/>
    <n v="1605183.7893599998"/>
    <n v="35327673.869999997"/>
    <n v="32941908.920000002"/>
    <n v="139.161"/>
    <n v="134.065"/>
    <n v="0"/>
    <n v="0"/>
    <n v="432479.56873"/>
    <n v="356582.33352999995"/>
    <n v="605939.48291000002"/>
    <n v="562730.30703000003"/>
    <n v="0"/>
    <n v="0"/>
    <n v="0"/>
    <n v="0"/>
    <n v="0"/>
    <n v="0"/>
    <s v="Gastos Medicos"/>
    <s v="Accidentes y Enfermedades"/>
    <s v="Gastos Medicos"/>
    <x v="28"/>
    <x v="2"/>
    <n v="1168356.06944"/>
    <n v="1156642.3969100001"/>
    <n v="286204877.29896003"/>
    <n v="243390493.02682006"/>
    <n v="276418493.85822004"/>
    <n v="235015541.95325008"/>
    <n v="52140391.075669996"/>
    <n v="46375433.441699997"/>
    <n v="28893520.681470007"/>
    <n v="26806060.82274"/>
    <n v="650126.94371000002"/>
    <n v="592784.64208999998"/>
    <n v="1.237571316877025"/>
    <n v="1.265309584907008"/>
    <n v="58481.720079999999"/>
    <n v="9.9663321778104006"/>
    <n v="99.253619728124278"/>
    <n v="98.989204968456264"/>
    <n v="55.229269683965775"/>
    <n v="50.732430866068199"/>
    <n v="0.22545895463059068"/>
    <n v="0.23344115491453796"/>
    <n v="0.24109109484212235"/>
    <n v="0.24968255269548359"/>
    <m/>
    <m/>
    <m/>
    <n v="0"/>
    <m/>
    <n v="0"/>
    <m/>
    <n v="0"/>
    <m/>
    <n v="16.555510102481463"/>
    <n v="75.867121309288095"/>
    <n v="71.578160963269582"/>
    <n v="1.6943286754388471"/>
    <n v="21.284631363716922"/>
    <n v="7.6784874282053606"/>
    <n v="71.37339304133711"/>
    <n v="63.366470416705312"/>
    <s v="Medianas"/>
    <n v="2024"/>
    <n v="1"/>
    <d v="2025-05-07T00:00:00"/>
    <x v="28"/>
    <x v="16"/>
  </r>
  <r>
    <n v="2025"/>
    <n v="3"/>
    <n v="15.1"/>
    <x v="69"/>
    <s v="Gastos Medicos"/>
    <n v="15.1"/>
    <m/>
    <m/>
    <x v="76"/>
    <n v="9441018.5728600007"/>
    <n v="8133501.7701000012"/>
    <n v="32830134.021120004"/>
    <n v="29376099.706670005"/>
    <n v="5971591.3601899995"/>
    <n v="5118423.382170002"/>
    <n v="24182965.035520002"/>
    <n v="20824359.952890001"/>
    <n v="0"/>
    <n v="0"/>
    <n v="0"/>
    <n v="0"/>
    <n v="826.72196999999994"/>
    <n v="1735.0005699999999"/>
    <n v="5745972.1260599997"/>
    <n v="4898479.4582200004"/>
    <n v="8407699.0438299999"/>
    <n v="7387912.7358300006"/>
    <n v="0"/>
    <n v="0"/>
    <n v="0"/>
    <n v="0"/>
    <n v="0"/>
    <n v="0"/>
    <s v="Gastos Medicos"/>
    <s v="Accidentes y Enfermedades"/>
    <s v="Gastos Medicos"/>
    <x v="28"/>
    <x v="2"/>
    <n v="56043782.511249997"/>
    <n v="46892014.94239001"/>
    <n v="286204877.29896003"/>
    <n v="243390493.02682006"/>
    <n v="276418493.85822004"/>
    <n v="235015541.95325008"/>
    <n v="52140391.075669996"/>
    <n v="46375433.441699997"/>
    <n v="28893520.681470007"/>
    <n v="26806060.82274"/>
    <n v="10193424.93472"/>
    <n v="8798772.1580100004"/>
    <n v="18.106919373041325"/>
    <n v="17.53838436965744"/>
    <n v="1307516.8027599994"/>
    <n v="16.075693344859545"/>
    <n v="92.618708955248053"/>
    <n v="92.439054268448501"/>
    <n v="16.845791182928899"/>
    <n v="17.345174397160275"/>
    <n v="3.2986924129172785"/>
    <n v="3.4154800719312464"/>
    <n v="3.3417499874178498"/>
    <n v="3.460835697291007"/>
    <m/>
    <m/>
    <m/>
    <n v="0"/>
    <m/>
    <n v="0"/>
    <m/>
    <n v="0"/>
    <m/>
    <n v="16.668569876263128"/>
    <n v="63.25155823076625"/>
    <n v="62.930131778984922"/>
    <n v="20.667579510376875"/>
    <n v="17.301137527847455"/>
    <n v="13.803442791821642"/>
    <n v="68.341791209530612"/>
    <n v="66.303970192599692"/>
    <s v="Resto"/>
    <n v="2024"/>
    <n v="1"/>
    <d v="2025-05-07T00:00:00"/>
    <x v="28"/>
    <x v="76"/>
  </r>
  <r>
    <n v="2025"/>
    <n v="3"/>
    <n v="702"/>
    <x v="39"/>
    <s v="Gastos Medicos"/>
    <n v="244"/>
    <s v="82c01ce15b431d420eb6a1febfba7d7a2b69e5bcdcb929cb42cd3e9179d43fc4"/>
    <s v="5ee0b1f3d4f170289262539d5c2c0d24e2fb46189fbbd99a0a6b6a68b9dfe06a"/>
    <x v="2"/>
    <n v="14.65691"/>
    <n v="12.61923"/>
    <n v="14.65691"/>
    <n v="12.61923"/>
    <n v="-0.98393000000000008"/>
    <n v="-0.86325000000000007"/>
    <n v="0.21497999999999998"/>
    <n v="0.15622000000000011"/>
    <n v="35327673.869999997"/>
    <n v="32941908.920000002"/>
    <n v="139.161"/>
    <n v="134.065"/>
    <n v="0"/>
    <n v="0"/>
    <n v="-0.98392999999999997"/>
    <n v="-0.86324999999999996"/>
    <n v="5.2958299999999996"/>
    <n v="4.6117400000000002"/>
    <n v="0"/>
    <n v="0"/>
    <n v="0"/>
    <n v="0"/>
    <n v="0"/>
    <n v="0"/>
    <s v="Gastos Medicos"/>
    <s v="Accidentes y Enfermedades"/>
    <s v="Gastos Medicos"/>
    <x v="28"/>
    <x v="2"/>
    <n v="45817.01485"/>
    <n v="79363.586750000002"/>
    <n v="286204877.29896003"/>
    <n v="243390493.02682006"/>
    <n v="276418493.85822004"/>
    <n v="235015541.95325008"/>
    <n v="52140391.075669996"/>
    <n v="46375433.441699997"/>
    <n v="28893520.681470007"/>
    <n v="26806060.82274"/>
    <n v="45817.01485"/>
    <n v="79363.586750000002"/>
    <n v="2.8110471934759379E-5"/>
    <n v="2.7211023301515937E-5"/>
    <n v="2.0376799999999999"/>
    <n v="16.147419454277312"/>
    <n v="3.1990102471723993E-2"/>
    <n v="1.5900528840450876E-2"/>
    <n v="3.1990102471723993E-2"/>
    <n v="1.5900528840450876E-2"/>
    <n v="5.1211251668118438E-6"/>
    <n v="5.3024346509600004E-6"/>
    <n v="5.1847670149587328E-6"/>
    <n v="5.3695299873019677E-6"/>
    <m/>
    <m/>
    <m/>
    <n v="0"/>
    <m/>
    <n v="0"/>
    <m/>
    <n v="0"/>
    <m/>
    <n v="13.979727772951067"/>
    <n v="-6.713079359837784"/>
    <n v="-6.8407501884029385"/>
    <n v="-3.4053655518381121E-6"/>
    <n v="13.979727772951067"/>
    <n v="14.833663649728713"/>
    <n v="-18.579335061737254"/>
    <n v="-18.718531400295767"/>
    <s v="Resto"/>
    <n v="2024"/>
    <n v="1"/>
    <d v="2025-05-07T00:00:00"/>
    <x v="28"/>
    <x v="2"/>
  </r>
  <r>
    <n v="2025"/>
    <n v="3"/>
    <n v="50"/>
    <x v="15"/>
    <s v="Gastos Medicos"/>
    <n v="38"/>
    <s v="aea92132c4cbeb263e6ac2bf6c183b5d81737f179f21efdc5863739672f0f470"/>
    <s v="5ee0b1f3d4f170289262539d5c2c0d24e2fb46189fbbd99a0a6b6a68b9dfe06a"/>
    <x v="15"/>
    <n v="0"/>
    <n v="0"/>
    <n v="0"/>
    <n v="82.924189999999996"/>
    <n v="0"/>
    <n v="0"/>
    <n v="0"/>
    <n v="0"/>
    <n v="35327673.869999997"/>
    <n v="32941908.920000002"/>
    <n v="139.161"/>
    <n v="134.065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28"/>
    <x v="2"/>
    <n v="13959565.0382"/>
    <n v="12741554.66168"/>
    <n v="286204877.29896003"/>
    <n v="243390493.02682006"/>
    <n v="276418493.85822004"/>
    <n v="235015541.95325008"/>
    <n v="52140391.075669996"/>
    <n v="46375433.441699997"/>
    <n v="28893520.681470007"/>
    <n v="26806060.82274"/>
    <n v="228699.77000999998"/>
    <n v="211045.212189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8"/>
    <x v="15"/>
  </r>
  <r>
    <n v="2025"/>
    <n v="3"/>
    <n v="18"/>
    <x v="77"/>
    <s v="Gastos Medicos"/>
    <n v="5"/>
    <s v="ef2d127de37b942baad06145e54b0c619a1f22327b2ebbcfbec78f5564afe39d"/>
    <s v="5ee0b1f3d4f170289262539d5c2c0d24e2fb46189fbbd99a0a6b6a68b9dfe06a"/>
    <x v="26"/>
    <n v="73611.525640000007"/>
    <n v="70779.201249999998"/>
    <n v="291332.82105000003"/>
    <n v="280471.66475999996"/>
    <n v="7458.9543400000002"/>
    <n v="5608.2199700000001"/>
    <n v="32875.512600000002"/>
    <n v="25945.653079999996"/>
    <n v="35327673.869999997"/>
    <n v="32941908.920000002"/>
    <n v="139.161"/>
    <n v="134.065"/>
    <n v="0"/>
    <n v="0"/>
    <n v="7458.9543400000002"/>
    <n v="5608.2199700000001"/>
    <n v="71924.492010000002"/>
    <n v="70427.962520000001"/>
    <n v="0"/>
    <n v="0"/>
    <n v="0"/>
    <n v="0"/>
    <n v="0"/>
    <n v="0"/>
    <s v="Gastos Medicos"/>
    <s v="Accidentes y Enfermedades"/>
    <s v="Gastos Medicos"/>
    <x v="28"/>
    <x v="2"/>
    <n v="5268679.1510399999"/>
    <n v="4323802.96117"/>
    <n v="286204877.29896003"/>
    <n v="243390493.02682006"/>
    <n v="276418493.85822004"/>
    <n v="235015541.95325008"/>
    <n v="52140391.075669996"/>
    <n v="46375433.441699997"/>
    <n v="28893520.681470007"/>
    <n v="26806060.82274"/>
    <n v="232911.57709000001"/>
    <n v="225531.79812999998"/>
    <n v="0.14117946590229735"/>
    <n v="0.15262218807933892"/>
    <n v="2832.3243900000089"/>
    <n v="4.0016337285241788"/>
    <n v="31.604923447646215"/>
    <n v="31.383246990830884"/>
    <n v="1.3971533192616146"/>
    <n v="1.6369663901346581"/>
    <n v="2.5719871140807947E-2"/>
    <n v="2.6630463328461907E-2"/>
    <n v="2.9080511884332551E-2"/>
    <n v="3.0116817237593414E-2"/>
    <m/>
    <m/>
    <m/>
    <n v="0"/>
    <m/>
    <n v="0"/>
    <m/>
    <n v="0"/>
    <m/>
    <n v="33.000388356735577"/>
    <n v="10.132862041846955"/>
    <n v="7.9235423273443626"/>
    <n v="2.5815318327695444E-2"/>
    <n v="33.000388356735577"/>
    <n v="2.1249081138404735"/>
    <n v="10.370534614221462"/>
    <n v="7.9630586621150483"/>
    <s v="Resto"/>
    <n v="2024"/>
    <n v="1"/>
    <d v="2025-05-07T00:00:00"/>
    <x v="28"/>
    <x v="26"/>
  </r>
  <r>
    <n v="2025"/>
    <n v="3"/>
    <n v="5.0999999999999996"/>
    <x v="68"/>
    <s v="Gastos Medicos"/>
    <n v="5.0999999999999996"/>
    <m/>
    <m/>
    <x v="75"/>
    <n v="41874335.311779998"/>
    <n v="37481425.393210001"/>
    <n v="126429745.06276"/>
    <n v="111031506.01093999"/>
    <n v="22233532.800400004"/>
    <n v="21071583.793029997"/>
    <n v="92641235.208440006"/>
    <n v="82583812.554859996"/>
    <n v="0"/>
    <n v="0"/>
    <n v="0"/>
    <n v="0"/>
    <n v="103081.45671000001"/>
    <n v="21461.547599999998"/>
    <n v="20620288.779500004"/>
    <n v="19661602.785390001"/>
    <n v="30177797.850169998"/>
    <n v="27719373.588189997"/>
    <n v="0"/>
    <n v="0"/>
    <n v="0"/>
    <n v="0"/>
    <n v="0"/>
    <n v="0"/>
    <s v="Gastos Medicos"/>
    <s v="Accidentes y Enfermedades"/>
    <s v="Gastos Medicos"/>
    <x v="28"/>
    <x v="2"/>
    <n v="99750524.544480011"/>
    <n v="89916911.832869992"/>
    <n v="286204877.29896003"/>
    <n v="243390493.02682006"/>
    <n v="276418493.85822004"/>
    <n v="235015541.95325008"/>
    <n v="52140391.075669996"/>
    <n v="46375433.441699997"/>
    <n v="28893520.681470007"/>
    <n v="26806060.82274"/>
    <n v="42033298.452519998"/>
    <n v="37616212.094849996"/>
    <n v="80.310742685088158"/>
    <n v="80.821725235903344"/>
    <n v="4392909.918569997"/>
    <n v="11.720231748085542"/>
    <n v="99.621816163393504"/>
    <n v="99.641679227828334"/>
    <n v="41.979062769848099"/>
    <n v="41.684511433040903"/>
    <n v="14.630895080114051"/>
    <n v="15.148890628590896"/>
    <n v="15.399708068745227"/>
    <n v="15.948487951773805"/>
    <m/>
    <m/>
    <m/>
    <n v="0"/>
    <m/>
    <n v="0"/>
    <m/>
    <n v="0"/>
    <m/>
    <n v="5.5142936515021335"/>
    <n v="53.095846500864482"/>
    <n v="56.218736539425343"/>
    <n v="76.949891449742267"/>
    <n v="4.8759300275477813"/>
    <n v="8.8689748134403334"/>
    <n v="68.329335632367375"/>
    <n v="70.930905862053621"/>
    <m/>
    <n v="2024"/>
    <n v="1"/>
    <d v="2025-05-07T00:00:00"/>
    <x v="28"/>
    <x v="75"/>
  </r>
  <r>
    <n v="2025"/>
    <n v="3"/>
    <n v="714"/>
    <x v="78"/>
    <s v="Gastos Medicos"/>
    <n v="250"/>
    <s v="1e472b39b105d349bcd069c4a711b44a2fffb8e274714bb07ecfff69a9a7f67b"/>
    <s v="5ee0b1f3d4f170289262539d5c2c0d24e2fb46189fbbd99a0a6b6a68b9dfe06a"/>
    <x v="7"/>
    <n v="117654.51576000001"/>
    <n v="129569.45876000001"/>
    <n v="408900.95195999998"/>
    <n v="381110.63581000001"/>
    <n v="34374.940689999996"/>
    <n v="29931.298389999996"/>
    <n v="150482.11816000001"/>
    <n v="152165.44092999998"/>
    <n v="35327673.869999997"/>
    <n v="32941908.920000002"/>
    <n v="139.161"/>
    <n v="134.065"/>
    <n v="363.82928999999996"/>
    <n v="39.328019999999995"/>
    <n v="34374.940689999996"/>
    <n v="29931.29839"/>
    <n v="98561.963439999992"/>
    <n v="121188.12392"/>
    <n v="0"/>
    <n v="0"/>
    <n v="0"/>
    <n v="0"/>
    <n v="0"/>
    <n v="0"/>
    <s v="Gastos Medicos"/>
    <s v="Accidentes y Enfermedades"/>
    <s v="Gastos Medicos"/>
    <x v="28"/>
    <x v="2"/>
    <n v="179414.37324000002"/>
    <n v="176513.31369000001"/>
    <n v="286204877.29896003"/>
    <n v="243390493.02682006"/>
    <n v="276418493.85822004"/>
    <n v="235015541.95325008"/>
    <n v="52140391.075669996"/>
    <n v="46375433.441699997"/>
    <n v="28893520.681470007"/>
    <n v="26806060.82274"/>
    <n v="179414.37324000002"/>
    <n v="176513.31369000001"/>
    <n v="0.22564946931305344"/>
    <n v="0.27939244799271973"/>
    <n v="-11914.942999999999"/>
    <n v="-9.1957959182880522"/>
    <n v="65.576973369137633"/>
    <n v="73.404921165071585"/>
    <n v="65.576973369137633"/>
    <n v="73.404921165071585"/>
    <n v="4.1108494331178726E-2"/>
    <n v="4.2563908846253648E-2"/>
    <n v="5.3235217673733175E-2"/>
    <n v="5.5132293670081753E-2"/>
    <m/>
    <m/>
    <m/>
    <n v="0"/>
    <m/>
    <n v="0"/>
    <m/>
    <n v="0"/>
    <m/>
    <n v="14.846139456097273"/>
    <n v="29.216847706993608"/>
    <n v="23.100581476875188"/>
    <n v="0.11897110452187065"/>
    <n v="14.846139456097273"/>
    <n v="-18.670278694087404"/>
    <n v="34.876477182727683"/>
    <n v="24.698210865743388"/>
    <s v="Resto"/>
    <n v="2024"/>
    <n v="1"/>
    <d v="2025-05-07T00:00:00"/>
    <x v="28"/>
    <x v="7"/>
  </r>
  <r>
    <n v="2025"/>
    <n v="3"/>
    <n v="61"/>
    <x v="46"/>
    <s v="Gastos Med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1261.496039999998"/>
    <n v="46857.711210000001"/>
    <n v="5705.8604999999998"/>
    <n v="7272.4236200000005"/>
    <n v="0"/>
    <n v="0"/>
    <n v="0"/>
    <n v="0"/>
    <n v="0"/>
    <n v="0"/>
    <s v="Gastos Medicos"/>
    <s v="Accidentes y Enfermedades"/>
    <s v="Gastos Medicos"/>
    <x v="28"/>
    <x v="2"/>
    <n v="0"/>
    <n v="0"/>
    <n v="286204877.29896003"/>
    <n v="243390493.02682006"/>
    <n v="276418493.85822004"/>
    <n v="235015541.95325008"/>
    <n v="52140391.075669996"/>
    <n v="46375433.441699997"/>
    <n v="28893520.681470007"/>
    <n v="26806060.8227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4.62540638249839"/>
    <n v="-21.541142291158234"/>
    <n v="372.62558451963554"/>
    <n v="644.32043096521375"/>
    <m/>
    <n v="2024"/>
    <n v="1"/>
    <d v="2025-05-07T00:00:00"/>
    <x v="28"/>
    <x v="69"/>
  </r>
  <r>
    <n v="2025"/>
    <n v="3"/>
    <n v="707"/>
    <x v="28"/>
    <s v="Gastos Medicos"/>
    <n v="9"/>
    <s v="19581e27de7ced00ff1ce50b2047e7a567c76b1cbaebabe5ef03f7c3017bb5b7"/>
    <s v="5ee0b1f3d4f170289262539d5c2c0d24e2fb46189fbbd99a0a6b6a68b9dfe06a"/>
    <x v="45"/>
    <n v="959.21510999999998"/>
    <n v="1276.5701200000001"/>
    <n v="4344.3780299999999"/>
    <n v="4864.3568000000005"/>
    <n v="344.45125000000002"/>
    <n v="554.43515999999988"/>
    <n v="1350.32546"/>
    <n v="648.36117000000013"/>
    <n v="35327673.869999997"/>
    <n v="32941908.920000002"/>
    <n v="139.161"/>
    <n v="134.065"/>
    <n v="0"/>
    <n v="0"/>
    <n v="179.45124999999999"/>
    <n v="-570.58801000000005"/>
    <n v="613.52098000000001"/>
    <n v="412.71047999999996"/>
    <n v="0"/>
    <n v="0"/>
    <n v="0"/>
    <n v="0"/>
    <n v="0"/>
    <n v="0"/>
    <s v="Gastos Medicos"/>
    <s v="Accidentes y Enfermedades"/>
    <s v="Gastos Medicos"/>
    <x v="28"/>
    <x v="2"/>
    <n v="338850.30685000005"/>
    <n v="242648.48286000002"/>
    <n v="286204877.29896003"/>
    <n v="243390493.02682006"/>
    <n v="276418493.85822004"/>
    <n v="235015541.95325008"/>
    <n v="52140391.075669996"/>
    <n v="46375433.441699997"/>
    <n v="28893520.681470007"/>
    <n v="26806060.82274"/>
    <n v="338850.30685000005"/>
    <n v="242648.48286000002"/>
    <n v="1.8396776284395643E-3"/>
    <n v="2.7526861212085838E-3"/>
    <n v="-317.35501000000011"/>
    <n v="-24.859974789320628"/>
    <n v="0.28307930983359531"/>
    <n v="0.52609853766798043"/>
    <n v="0.28307930983359531"/>
    <n v="0.52609853766798043"/>
    <n v="3.3514981262811814E-4"/>
    <n v="3.4701553308223959E-4"/>
    <n v="5.2449465224565291E-4"/>
    <n v="5.431854035653263E-4"/>
    <m/>
    <m/>
    <m/>
    <n v="0"/>
    <m/>
    <n v="0"/>
    <m/>
    <n v="0"/>
    <m/>
    <n v="-37.873483709077881"/>
    <n v="35.909698086386484"/>
    <n v="43.431625988551247"/>
    <n v="1.1921401126478281E-3"/>
    <n v="-131.45023149014295"/>
    <n v="48.656506129914632"/>
    <n v="29.249407249284289"/>
    <n v="-138.25382141980018"/>
    <s v="Resto"/>
    <n v="2024"/>
    <n v="1"/>
    <d v="2025-05-07T00:00:00"/>
    <x v="28"/>
    <x v="45"/>
  </r>
  <r>
    <n v="2025"/>
    <n v="3"/>
    <n v="715"/>
    <x v="43"/>
    <s v="Gastos Medicos"/>
    <n v="251"/>
    <s v="c75d3f1f5bcd6914d0331ce5ec17c0db8f2070a2d4285f8e3ff11c6ca19168ff"/>
    <s v="5ee0b1f3d4f170289262539d5c2c0d24e2fb46189fbbd99a0a6b6a68b9dfe06a"/>
    <x v="34"/>
    <n v="5599.5751300000002"/>
    <n v="6889.2155400000001"/>
    <n v="28079.897440000001"/>
    <n v="28509.384360000004"/>
    <n v="2375.5847700000004"/>
    <n v="2043.3570099999999"/>
    <n v="6251.1847899999993"/>
    <n v="6518.5549200000005"/>
    <n v="35327673.869999997"/>
    <n v="32941908.920000002"/>
    <n v="139.161"/>
    <n v="134.065"/>
    <n v="0"/>
    <n v="0"/>
    <n v="2369.5847699999999"/>
    <n v="2038.3570099999999"/>
    <n v="6041.9412300000004"/>
    <n v="6878.2209199999998"/>
    <n v="0"/>
    <n v="0"/>
    <n v="0"/>
    <n v="0"/>
    <n v="0"/>
    <n v="0"/>
    <s v="Gastos Medicos"/>
    <s v="Accidentes y Enfermedades"/>
    <s v="Gastos Medicos"/>
    <x v="28"/>
    <x v="2"/>
    <n v="17150.0059"/>
    <n v="48021.339369999994"/>
    <n v="286204877.29896003"/>
    <n v="243390493.02682006"/>
    <n v="276418493.85822004"/>
    <n v="235015541.95325008"/>
    <n v="52140391.075669996"/>
    <n v="46375433.441699997"/>
    <n v="28893520.681470007"/>
    <n v="26806060.82274"/>
    <n v="17150.0059"/>
    <n v="48021.339369999994"/>
    <n v="1.0739419123023996E-2"/>
    <n v="1.4855312454730256E-2"/>
    <n v="-1289.64041"/>
    <n v="-18.71969896299688"/>
    <n v="32.650572615837994"/>
    <n v="14.34615450210422"/>
    <n v="32.650572615837994"/>
    <n v="14.34615450210422"/>
    <n v="1.9564918609513674E-3"/>
    <n v="2.0257599453067428E-3"/>
    <n v="2.8305195713790076E-3"/>
    <n v="2.9313872107106947E-3"/>
    <m/>
    <m/>
    <m/>
    <n v="0"/>
    <m/>
    <n v="0"/>
    <m/>
    <n v="0"/>
    <m/>
    <n v="16.258918944369903"/>
    <n v="42.424375329347534"/>
    <n v="29.660227614245905"/>
    <n v="8.2218598286760893E-3"/>
    <n v="16.249742237254104"/>
    <n v="-12.158372051824118"/>
    <n v="39.218931131509862"/>
    <n v="29.634945339906299"/>
    <s v="Resto"/>
    <n v="2024"/>
    <n v="1"/>
    <d v="2025-05-07T00:00:00"/>
    <x v="28"/>
    <x v="34"/>
  </r>
  <r>
    <n v="2025"/>
    <n v="3"/>
    <n v="98"/>
    <x v="60"/>
    <s v="Gastos Medicos"/>
    <n v="205"/>
    <s v="f8809aff4d69bece79dabe35be0c708b890d7eafb841f121330667b77d2e2590"/>
    <s v="5ee0b1f3d4f170289262539d5c2c0d24e2fb46189fbbd99a0a6b6a68b9dfe06a"/>
    <x v="20"/>
    <n v="18853.616460000001"/>
    <n v="15562.37765"/>
    <n v="73770.872069999998"/>
    <n v="58240.922720000002"/>
    <n v="1.3220900000000029"/>
    <n v="-351.41407000000004"/>
    <n v="886.80498"/>
    <n v="1012.73159"/>
    <n v="35327673.869999997"/>
    <n v="32941908.920000002"/>
    <n v="139.161"/>
    <n v="134.065"/>
    <n v="0"/>
    <n v="0"/>
    <n v="1.32209"/>
    <n v="-351.41406999999998"/>
    <n v="18216.668089999999"/>
    <n v="14988.009400000001"/>
    <n v="0"/>
    <n v="0"/>
    <n v="0"/>
    <n v="0"/>
    <n v="0"/>
    <n v="0"/>
    <s v="Gastos Medicos"/>
    <s v="Accidentes y Enfermedades"/>
    <s v="Gastos Medicos"/>
    <x v="28"/>
    <x v="2"/>
    <n v="977558.00120000006"/>
    <n v="1111095.3272299999"/>
    <n v="286204877.29896003"/>
    <n v="243390493.02682006"/>
    <n v="276418493.85822004"/>
    <n v="235015541.95325008"/>
    <n v="52140391.075669996"/>
    <n v="46375433.441699997"/>
    <n v="28893520.681470007"/>
    <n v="26806060.82274"/>
    <n v="278759.75148000004"/>
    <n v="342680.88101999997"/>
    <n v="3.6159330743488739E-2"/>
    <n v="3.3557374012609394E-2"/>
    <n v="3291.2388100000007"/>
    <n v="21.148688741658962"/>
    <n v="6.763392620312576"/>
    <n v="4.5413615150276589"/>
    <n v="1.9286442785856461"/>
    <n v="1.4006338851948519"/>
    <n v="6.587454636667895E-3"/>
    <n v="6.8206783840123074E-3"/>
    <n v="6.3939956965718978E-3"/>
    <n v="6.6218504191930035E-3"/>
    <m/>
    <m/>
    <m/>
    <n v="0"/>
    <m/>
    <n v="0"/>
    <m/>
    <n v="0"/>
    <m/>
    <n v="-100.37621999597228"/>
    <n v="7.0123946925777381E-3"/>
    <n v="-2.2581001303486556"/>
    <n v="4.5757317516791423E-6"/>
    <n v="-100.37621999597228"/>
    <n v="21.541611056101949"/>
    <n v="7.257584062399197E-3"/>
    <n v="-2.3446347051263525"/>
    <s v="Resto"/>
    <n v="2024"/>
    <n v="1"/>
    <d v="2025-05-07T00:00:00"/>
    <x v="28"/>
    <x v="20"/>
  </r>
  <r>
    <n v="2025"/>
    <n v="3"/>
    <n v="23"/>
    <x v="9"/>
    <s v="Gastos Medicos"/>
    <n v="17"/>
    <s v="4523540f1504cd17100c4835e85b7eefd49911580f8efff0599a8f283be6b9e3"/>
    <s v="5ee0b1f3d4f170289262539d5c2c0d24e2fb46189fbbd99a0a6b6a68b9dfe06a"/>
    <x v="11"/>
    <n v="2365349.0561299999"/>
    <n v="1985149.32595"/>
    <n v="6967389.2606699988"/>
    <n v="5987742.4390099999"/>
    <n v="1260879.8312200001"/>
    <n v="1072996.4638800002"/>
    <n v="5165449.5210000016"/>
    <n v="4435954.2074099984"/>
    <n v="35327673.869999997"/>
    <n v="32941908.920000002"/>
    <n v="139.161"/>
    <n v="134.065"/>
    <n v="0"/>
    <n v="0"/>
    <n v="1068147.55158"/>
    <n v="910475.34736999997"/>
    <n v="1667106.5434000001"/>
    <n v="1457404.54874"/>
    <n v="0"/>
    <n v="0"/>
    <n v="0"/>
    <n v="0"/>
    <n v="0"/>
    <n v="0"/>
    <s v="Gastos Medicos"/>
    <s v="Accidentes y Enfermedades"/>
    <s v="Gastos Medicos"/>
    <x v="28"/>
    <x v="2"/>
    <n v="7196469.1106400006"/>
    <n v="7252607.47162"/>
    <n v="286204877.29896003"/>
    <n v="243390493.02682006"/>
    <n v="276418493.85822004"/>
    <n v="235015541.95325008"/>
    <n v="52140391.075669996"/>
    <n v="46375433.441699997"/>
    <n v="28893520.681470007"/>
    <n v="26806060.82274"/>
    <n v="2375636.2455700003"/>
    <n v="1998106.8298900002"/>
    <n v="4.5365004123141883"/>
    <n v="4.2806054383202543"/>
    <n v="380199.73017999995"/>
    <n v="19.152198034173274"/>
    <n v="99.566971186805915"/>
    <n v="99.351510952959728"/>
    <n v="32.868188826556967"/>
    <n v="27.371525809414599"/>
    <n v="0.82645309138433565"/>
    <n v="0.85571302524469639"/>
    <n v="0.81562319927231064"/>
    <n v="0.84468852972493669"/>
    <m/>
    <m/>
    <m/>
    <n v="0"/>
    <m/>
    <n v="0"/>
    <m/>
    <n v="0"/>
    <m/>
    <n v="17.510157178021423"/>
    <n v="53.306290162643201"/>
    <n v="54.051171357928652"/>
    <n v="4.3638843639730887"/>
    <n v="17.31756984584505"/>
    <n v="14.388729254433708"/>
    <n v="64.071942840650948"/>
    <n v="62.472382713307162"/>
    <s v="Grandes"/>
    <n v="2024"/>
    <n v="1"/>
    <d v="2025-05-07T00:00:00"/>
    <x v="28"/>
    <x v="11"/>
  </r>
  <r>
    <n v="2025"/>
    <n v="3"/>
    <n v="701"/>
    <x v="50"/>
    <s v="Gastos Medicos"/>
    <n v="243"/>
    <s v="72440a20f54075ac43f51a2cf0dbb2a14366b38a5c01b110ae174abc1cb44238"/>
    <s v="5ee0b1f3d4f170289262539d5c2c0d24e2fb46189fbbd99a0a6b6a68b9dfe06a"/>
    <x v="28"/>
    <n v="382556.02156999998"/>
    <n v="270210.67804999999"/>
    <n v="1094798.0384"/>
    <n v="888321.96424999996"/>
    <n v="187914.76029999999"/>
    <n v="113341.64453000001"/>
    <n v="714381.35838999995"/>
    <n v="398444.17421000003"/>
    <n v="35327673.869999997"/>
    <n v="32941908.920000002"/>
    <n v="139.161"/>
    <n v="134.065"/>
    <n v="0"/>
    <n v="0"/>
    <n v="152525.68547999999"/>
    <n v="96188.376180000007"/>
    <n v="290546.36725999997"/>
    <n v="198118.0626"/>
    <n v="0"/>
    <n v="0"/>
    <n v="0"/>
    <n v="0"/>
    <n v="0"/>
    <n v="0"/>
    <s v="Gastos Medicos"/>
    <s v="Accidentes y Enfermedades"/>
    <s v="Gastos Medicos"/>
    <x v="28"/>
    <x v="2"/>
    <n v="964070.11442999996"/>
    <n v="796571.0700399999"/>
    <n v="286204877.29896003"/>
    <n v="243390493.02682006"/>
    <n v="276418493.85822004"/>
    <n v="235015541.95325008"/>
    <n v="52140391.075669996"/>
    <n v="46375433.441699997"/>
    <n v="28893520.681470007"/>
    <n v="26806060.82274"/>
    <n v="964070.11442999996"/>
    <n v="796571.0700399999"/>
    <n v="0.73370378257195334"/>
    <n v="0.58265908908364228"/>
    <n v="112345.34351999999"/>
    <n v="41.576944453398525"/>
    <n v="39.681348466670777"/>
    <n v="33.921728796456456"/>
    <n v="39.681348466670777"/>
    <n v="33.921728796456456"/>
    <n v="0.13366509515153885"/>
    <n v="0.13839740468531014"/>
    <n v="0.11101940535541974"/>
    <n v="0.11497566322815835"/>
    <m/>
    <m/>
    <m/>
    <n v="0"/>
    <m/>
    <n v="0"/>
    <m/>
    <n v="0"/>
    <m/>
    <n v="65.794983017262894"/>
    <n v="49.120847589538045"/>
    <n v="41.945657125003471"/>
    <n v="0.65036989563031511"/>
    <n v="58.569768549345703"/>
    <n v="46.653143810825839"/>
    <n v="52.496159879194082"/>
    <n v="48.551038162635457"/>
    <s v="Medianas"/>
    <n v="2024"/>
    <n v="1"/>
    <d v="2025-05-07T00:00:00"/>
    <x v="28"/>
    <x v="28"/>
  </r>
  <r>
    <n v="2025"/>
    <n v="3"/>
    <n v="27"/>
    <x v="32"/>
    <s v="Gastos Medicos"/>
    <n v="21"/>
    <s v="6f4b6612125fb3a0daecd2799dfd6c9c299424fd920f9b308110a2c1fbd8f443"/>
    <s v="5ee0b1f3d4f170289262539d5c2c0d24e2fb46189fbbd99a0a6b6a68b9dfe06a"/>
    <x v="33"/>
    <n v="34732.542759999997"/>
    <n v="19977.802329999999"/>
    <n v="117283.01278999999"/>
    <n v="54799.839350000002"/>
    <n v="15751.149290000005"/>
    <n v="5818.2279200000021"/>
    <n v="65677.453709999972"/>
    <n v="12938.274370000005"/>
    <n v="35327673.869999997"/>
    <n v="32941908.920000002"/>
    <n v="139.161"/>
    <n v="134.065"/>
    <n v="0"/>
    <n v="0"/>
    <n v="7768.5533700000005"/>
    <n v="3324.2948300000003"/>
    <n v="9862.7065000000002"/>
    <n v="4450.6587199999994"/>
    <n v="0"/>
    <n v="0"/>
    <n v="0"/>
    <n v="0"/>
    <n v="0"/>
    <n v="0"/>
    <s v="Gastos Medicos"/>
    <s v="Accidentes y Enfermedades"/>
    <s v="Gastos Medicos"/>
    <x v="28"/>
    <x v="2"/>
    <n v="3901951.9240700002"/>
    <n v="3037839.4733099998"/>
    <n v="286204877.29896003"/>
    <n v="243390493.02682006"/>
    <n v="276418493.85822004"/>
    <n v="235015541.95325008"/>
    <n v="52140391.075669996"/>
    <n v="46375433.441699997"/>
    <n v="28893520.681470007"/>
    <n v="26806060.82274"/>
    <n v="36237.065090000004"/>
    <n v="21351.361209999999"/>
    <n v="6.6613506426512148E-2"/>
    <n v="4.3078416410090734E-2"/>
    <n v="14754.740429999998"/>
    <n v="73.855673343225021"/>
    <n v="95.848112074575269"/>
    <n v="93.566879102037348"/>
    <n v="0.89013251408212124"/>
    <n v="0.6576319290575412"/>
    <n v="1.2135552366467727E-2"/>
    <n v="1.2565202232023932E-2"/>
    <n v="8.2081276394795639E-3"/>
    <n v="8.5006302834108038E-3"/>
    <m/>
    <m/>
    <m/>
    <n v="0"/>
    <m/>
    <n v="0"/>
    <m/>
    <n v="0"/>
    <m/>
    <n v="170.72073329846452"/>
    <n v="45.349830557582834"/>
    <n v="29.123463251325514"/>
    <n v="5.4514468706132906E-2"/>
    <n v="133.69026416949907"/>
    <n v="121.60105100127745"/>
    <n v="78.766952762915537"/>
    <n v="74.692198147244156"/>
    <s v="Resto"/>
    <n v="2024"/>
    <n v="1"/>
    <d v="2025-05-07T00:00:00"/>
    <x v="28"/>
    <x v="33"/>
  </r>
  <r>
    <n v="2025"/>
    <n v="3"/>
    <n v="50"/>
    <x v="15"/>
    <s v="Accidentes y Enfermedades Total"/>
    <n v="38"/>
    <s v="aea92132c4cbeb263e6ac2bf6c183b5d81737f179f21efdc5863739672f0f470"/>
    <s v="5ee0b1f3d4f170289262539d5c2c0d24e2fb46189fbbd99a0a6b6a68b9dfe06a"/>
    <x v="7"/>
    <n v="228699.77000999998"/>
    <n v="211045.21218999999"/>
    <n v="1045815.8856500001"/>
    <n v="880794.11989999993"/>
    <n v="33664.904050000005"/>
    <n v="40363.466029999996"/>
    <n v="135912.79475999999"/>
    <n v="29557.893649999998"/>
    <n v="35327673.869999997"/>
    <n v="32941908.920000002"/>
    <n v="139.161"/>
    <n v="134.065"/>
    <n v="0"/>
    <n v="0"/>
    <n v="33664.904049999997"/>
    <n v="40364.966030000003"/>
    <n v="224370.34187"/>
    <n v="198491.08491000001"/>
    <n v="0"/>
    <n v="0"/>
    <n v="0"/>
    <n v="0"/>
    <n v="0"/>
    <n v="0"/>
    <s v="Accidentes y Enfermedades Total"/>
    <s v="Totales"/>
    <s v="Accidentes y Enfermedades Total"/>
    <x v="2"/>
    <x v="2"/>
    <n v="13959565.0382"/>
    <n v="12741554.66168"/>
    <n v="286204877.29896003"/>
    <n v="243390493.02682006"/>
    <n v="276418493.85822004"/>
    <n v="235015541.95325008"/>
    <n v="55650266.202029996"/>
    <n v="49749940.79558"/>
    <n v="30168381.219329994"/>
    <n v="27963604.448800009"/>
    <n v="228699.77000999998"/>
    <n v="211045.21218999999"/>
    <n v="0.4109589865747264"/>
    <n v="0.42421198661758036"/>
    <n v="17654.557819999987"/>
    <n v="8.3652965337616578"/>
    <n v="100"/>
    <n v="100"/>
    <n v="1.6383015472485625"/>
    <n v="1.6563537008926761"/>
    <n v="7.9907712324241029E-2"/>
    <n v="8.273678320789353E-2"/>
    <n v="8.6710540566078798E-2"/>
    <n v="8.9800534226788145E-2"/>
    <m/>
    <m/>
    <m/>
    <n v="0"/>
    <m/>
    <n v="0"/>
    <m/>
    <n v="0"/>
    <m/>
    <n v="-16.595606470022449"/>
    <n v="14.720130260090771"/>
    <n v="19.125506620667394"/>
    <n v="0.11159002468594391"/>
    <n v="-16.598705855519349"/>
    <n v="13.037994614082638"/>
    <n v="15.004168451775776"/>
    <n v="20.335908813386919"/>
    <s v="Resto"/>
    <n v="2024"/>
    <n v="1"/>
    <d v="2025-05-07T00:00:00"/>
    <x v="2"/>
    <x v="7"/>
  </r>
  <r>
    <n v="2025"/>
    <n v="3"/>
    <n v="16"/>
    <x v="74"/>
    <s v="Accidentes y Enfermedades Total"/>
    <n v="14"/>
    <s v="8527a891e224136950ff32ca212b45bc93f69fbb801c3b1ebedac52775f99e61"/>
    <s v="5ee0b1f3d4f170289262539d5c2c0d24e2fb46189fbbd99a0a6b6a68b9dfe06a"/>
    <x v="8"/>
    <n v="650126.94371000002"/>
    <n v="592784.64208999998"/>
    <n v="2436657.5520099998"/>
    <n v="2249766.0304399999"/>
    <n v="493181.39797000005"/>
    <n v="425034.55773999996"/>
    <n v="1886890.2734000001"/>
    <n v="1622026.6919899995"/>
    <n v="35327673.869999997"/>
    <n v="32941908.920000002"/>
    <n v="139.161"/>
    <n v="134.065"/>
    <n v="0"/>
    <n v="0"/>
    <n v="436109.76045"/>
    <n v="361601.39323000005"/>
    <n v="611422.04944000009"/>
    <n v="569324.03453999991"/>
    <n v="0"/>
    <n v="0"/>
    <n v="0"/>
    <n v="0"/>
    <n v="0"/>
    <n v="0"/>
    <s v="Accidentes y Enfermedades Total"/>
    <s v="Totales"/>
    <s v="Accidentes y Enfermedades Total"/>
    <x v="2"/>
    <x v="2"/>
    <n v="1168356.06944"/>
    <n v="1156642.3969100001"/>
    <n v="286204877.29896003"/>
    <n v="243390493.02682006"/>
    <n v="276418493.85822004"/>
    <n v="235015541.95325008"/>
    <n v="55650266.202029996"/>
    <n v="49749940.79558"/>
    <n v="30168381.219329994"/>
    <n v="27963604.448800009"/>
    <n v="650126.94371000002"/>
    <n v="592784.64208999998"/>
    <n v="1.1682368981844777"/>
    <n v="1.1915283367385747"/>
    <n v="57342.301620000042"/>
    <n v="9.6733784157812188"/>
    <n v="100"/>
    <n v="100"/>
    <n v="55.644589925536117"/>
    <n v="51.250468050768269"/>
    <n v="0.22715439018563588"/>
    <n v="0.23519661605690598"/>
    <n v="0.24355291561231149"/>
    <n v="0.25223210225301534"/>
    <m/>
    <m/>
    <m/>
    <n v="0"/>
    <m/>
    <n v="0"/>
    <m/>
    <n v="0"/>
    <m/>
    <n v="16.033246941696099"/>
    <n v="75.859246065948597"/>
    <n v="71.701344394052086"/>
    <n v="1.6347625495198945"/>
    <n v="20.60511065913073"/>
    <n v="7.3943856830169352"/>
    <n v="71.327123522848396"/>
    <n v="63.514162637129004"/>
    <s v="Medianas"/>
    <n v="2024"/>
    <n v="1"/>
    <d v="2025-05-07T00:00:00"/>
    <x v="2"/>
    <x v="8"/>
  </r>
  <r>
    <n v="2025"/>
    <n v="3"/>
    <n v="79"/>
    <x v="11"/>
    <s v="Accidentes y Enfermedades Total"/>
    <n v="51"/>
    <s v="031b4af5197ec30a926f48cf40e11a7dbc470048a21e4003b7a3c07c5dab1baa"/>
    <s v="5ee0b1f3d4f170289262539d5c2c0d24e2fb46189fbbd99a0a6b6a68b9dfe06a"/>
    <x v="6"/>
    <n v="161330.76297000001"/>
    <n v="187520.88711000001"/>
    <n v="556949.68255000014"/>
    <n v="606070.74554000003"/>
    <n v="7929.5875399999995"/>
    <n v="-3199.4510299999993"/>
    <n v="12498.709739999998"/>
    <n v="17725.088"/>
    <n v="35327673.869999997"/>
    <n v="32941908.920000002"/>
    <n v="139.161"/>
    <n v="134.065"/>
    <n v="0"/>
    <n v="0"/>
    <n v="7929.5875400000004"/>
    <n v="-3199.4510299999997"/>
    <n v="153958.57638999997"/>
    <n v="181875.33591999998"/>
    <n v="0"/>
    <n v="0"/>
    <n v="0"/>
    <n v="0"/>
    <n v="0"/>
    <n v="0"/>
    <s v="Accidentes y Enfermedades Total"/>
    <s v="Totales"/>
    <s v="Accidentes y Enfermedades Total"/>
    <x v="2"/>
    <x v="2"/>
    <n v="25064503.866439998"/>
    <n v="22979281.170580003"/>
    <n v="286204877.29896003"/>
    <n v="243390493.02682006"/>
    <n v="276418493.85822004"/>
    <n v="235015541.95325008"/>
    <n v="55650266.202029996"/>
    <n v="49749940.79558"/>
    <n v="30168381.219329994"/>
    <n v="27963604.448800009"/>
    <n v="161330.76297000001"/>
    <n v="187520.88711000001"/>
    <n v="0.28990115228615931"/>
    <n v="0.3769268548087602"/>
    <n v="-26190.12414"/>
    <n v="-13.966510367795371"/>
    <n v="100"/>
    <n v="100"/>
    <n v="0.64366230358947218"/>
    <n v="0.81604331187730939"/>
    <n v="5.6368977528457452E-2"/>
    <n v="5.8364677673393817E-2"/>
    <n v="7.7045280108511235E-2"/>
    <n v="7.9790845129426455E-2"/>
    <m/>
    <m/>
    <m/>
    <n v="0"/>
    <m/>
    <n v="0"/>
    <m/>
    <n v="0"/>
    <m/>
    <n v="-347.84212871668802"/>
    <n v="4.9151119067567617"/>
    <n v="-1.7061838173382768"/>
    <n v="2.6284431645007256E-2"/>
    <n v="-347.84212871668802"/>
    <n v="-15.349392697358111"/>
    <n v="5.150468214198848"/>
    <n v="-1.7591450835353046"/>
    <s v="Resto"/>
    <n v="2024"/>
    <n v="1"/>
    <d v="2025-05-07T00:00:00"/>
    <x v="2"/>
    <x v="6"/>
  </r>
  <r>
    <n v="2025"/>
    <n v="3"/>
    <n v="12"/>
    <x v="0"/>
    <s v="Accidentes y Enfermedades Total"/>
    <n v="12"/>
    <s v="6b51d431df5d7f141cbececcf79edf3dd861c3b4069f0b11661a3eefacbba918"/>
    <s v="5ee0b1f3d4f170289262539d5c2c0d24e2fb46189fbbd99a0a6b6a68b9dfe06a"/>
    <x v="45"/>
    <n v="74616.868889999998"/>
    <n v="66970.116030000005"/>
    <n v="260396.54629000003"/>
    <n v="231952.31065000003"/>
    <n v="18981.146250000002"/>
    <n v="12537.877289999999"/>
    <n v="81768.520100000023"/>
    <n v="86057.616339999979"/>
    <n v="35327673.869999997"/>
    <n v="32941908.920000002"/>
    <n v="139.161"/>
    <n v="134.065"/>
    <n v="0"/>
    <n v="0.24675999999999998"/>
    <n v="15680.818499999999"/>
    <n v="10272.143960000001"/>
    <n v="49921.615760000001"/>
    <n v="46202.46544"/>
    <n v="0"/>
    <n v="0"/>
    <n v="0"/>
    <n v="0"/>
    <n v="0"/>
    <n v="0"/>
    <s v="Accidentes y Enfermedades Total"/>
    <s v="Totales"/>
    <s v="Accidentes y Enfermedades Total"/>
    <x v="2"/>
    <x v="2"/>
    <n v="2698569.0604299996"/>
    <n v="1911910.06005"/>
    <n v="286204877.29896003"/>
    <n v="243390493.02682006"/>
    <n v="276418493.85822004"/>
    <n v="235015541.95325008"/>
    <n v="55650266.202029996"/>
    <n v="49749940.79558"/>
    <n v="30168381.219329994"/>
    <n v="27963604.448800009"/>
    <n v="74616.868889999998"/>
    <n v="66970.116030000005"/>
    <n v="0.13408178250058064"/>
    <n v="0.13461345874797487"/>
    <n v="7646.7528599999932"/>
    <n v="11.418156803811641"/>
    <n v="100"/>
    <n v="100"/>
    <n v="2.7650531529517455"/>
    <n v="3.5027859013539899"/>
    <n v="2.6071138128110138E-2"/>
    <n v="2.6994166652348637E-2"/>
    <n v="2.7515502021938192E-2"/>
    <n v="2.849603710180235E-2"/>
    <m/>
    <m/>
    <m/>
    <n v="0"/>
    <m/>
    <n v="0"/>
    <m/>
    <n v="0"/>
    <m/>
    <n v="51.390429264601643"/>
    <n v="25.438143589195573"/>
    <n v="18.721600070669606"/>
    <n v="6.2917350825035592E-2"/>
    <n v="52.653803928970611"/>
    <n v="8.0496793506178008"/>
    <n v="31.410879358124365"/>
    <n v="22.232891388317221"/>
    <s v="Resto"/>
    <n v="2024"/>
    <n v="1"/>
    <d v="2025-05-07T00:00:00"/>
    <x v="2"/>
    <x v="45"/>
  </r>
  <r>
    <n v="2025"/>
    <n v="3"/>
    <n v="48"/>
    <x v="4"/>
    <s v="Accidentes y Enfermedades Total"/>
    <n v="36"/>
    <s v="76a50887d8f1c2e9301755428990ad81479ee21c25b43215cf524541e0503269"/>
    <s v="5ee0b1f3d4f170289262539d5c2c0d24e2fb46189fbbd99a0a6b6a68b9dfe06a"/>
    <x v="25"/>
    <n v="8675699.8224100005"/>
    <n v="8571560.5242299996"/>
    <n v="30400277.266580001"/>
    <n v="27233799.742429998"/>
    <n v="5263369.2305700015"/>
    <n v="4916116.2014200008"/>
    <n v="22823373.929560002"/>
    <n v="20785307.965679999"/>
    <n v="35327673.869999997"/>
    <n v="32941908.920000002"/>
    <n v="139.161"/>
    <n v="134.065"/>
    <n v="78767.243260000003"/>
    <n v="12055.57171"/>
    <n v="5103176.07553"/>
    <n v="4788660.7721099993"/>
    <n v="7256901.5984700006"/>
    <n v="6871052.2803100003"/>
    <n v="0"/>
    <n v="0"/>
    <n v="0"/>
    <n v="0"/>
    <n v="0"/>
    <n v="0"/>
    <s v="Accidentes y Enfermedades Total"/>
    <s v="Totales"/>
    <s v="Accidentes y Enfermedades Total"/>
    <x v="2"/>
    <x v="2"/>
    <n v="18106734.740540002"/>
    <n v="16982442.389800001"/>
    <n v="286204877.29896003"/>
    <n v="243390493.02682006"/>
    <n v="276418493.85822004"/>
    <n v="235015541.95325008"/>
    <n v="55650266.202029996"/>
    <n v="49749940.79558"/>
    <n v="30168381.219329994"/>
    <n v="27963604.448800009"/>
    <n v="8675699.8224100005"/>
    <n v="8571560.5242299996"/>
    <n v="15.589682519961659"/>
    <n v="17.229287888904452"/>
    <n v="104139.29818000086"/>
    <n v="1.2149397753842051"/>
    <n v="100"/>
    <n v="100"/>
    <n v="47.914215051627046"/>
    <n v="50.473072880130907"/>
    <n v="3.0312899990686235"/>
    <n v="3.1386104819961584"/>
    <n v="3.5217318546971632"/>
    <n v="3.6472313503143026"/>
    <m/>
    <m/>
    <m/>
    <n v="0"/>
    <m/>
    <n v="0"/>
    <m/>
    <n v="0"/>
    <m/>
    <n v="7.0635643040678708"/>
    <n v="60.667950001846691"/>
    <n v="57.353806083771715"/>
    <n v="17.44664121122139"/>
    <n v="6.5679178039044439"/>
    <n v="5.6155782610722849"/>
    <n v="70.321693167314294"/>
    <n v="69.693266427801802"/>
    <s v="Grandes"/>
    <n v="2024"/>
    <n v="1"/>
    <d v="2025-05-07T00:00:00"/>
    <x v="2"/>
    <x v="25"/>
  </r>
  <r>
    <n v="2025"/>
    <n v="3"/>
    <n v="150.1"/>
    <x v="70"/>
    <s v="Accidentes y Enfermedades Total"/>
    <n v="150.1"/>
    <m/>
    <m/>
    <x v="77"/>
    <n v="2746105.0669"/>
    <n v="2773452.9588399995"/>
    <n v="11872099.172380002"/>
    <n v="10367909.76214"/>
    <n v="1476553.8167899998"/>
    <n v="1354070.0211500002"/>
    <n v="5930908.5902099991"/>
    <n v="5186283.7159500001"/>
    <n v="0"/>
    <n v="0"/>
    <n v="0"/>
    <n v="0"/>
    <n v="398.64720999999992"/>
    <n v="172.98724999999999"/>
    <n v="1185649.2466500001"/>
    <n v="1094602.9777500001"/>
    <n v="2689339.3494299995"/>
    <n v="2446342.3680599998"/>
    <n v="0"/>
    <n v="0"/>
    <n v="0"/>
    <n v="0"/>
    <n v="0"/>
    <n v="0"/>
    <s v="Accidentes y Enfermedades Total"/>
    <s v="Totales"/>
    <s v="Accidentes y Enfermedades Total"/>
    <x v="2"/>
    <x v="2"/>
    <n v="76214463.804140002"/>
    <n v="59478955.623640008"/>
    <n v="286204877.29896003"/>
    <n v="243390493.02682006"/>
    <n v="276418493.85822004"/>
    <n v="235015541.95325008"/>
    <n v="55650266.202029996"/>
    <n v="49749940.79558"/>
    <n v="30168381.219329994"/>
    <n v="27963604.448800009"/>
    <n v="2746105.0669"/>
    <n v="2773452.9588399995"/>
    <n v="4.9345766953399197"/>
    <n v="5.5747864509748428"/>
    <n v="-27347.891939999536"/>
    <n v="-0.9860593399585893"/>
    <n v="100"/>
    <n v="100"/>
    <n v="3.6031285005915508"/>
    <n v="4.6629146893387725"/>
    <n v="0.95948926266253343"/>
    <n v="0.99345923949232062"/>
    <n v="1.1395075150015752"/>
    <n v="1.1801147004106232"/>
    <m/>
    <m/>
    <m/>
    <n v="0"/>
    <m/>
    <n v="0"/>
    <m/>
    <n v="0"/>
    <m/>
    <n v="9.0456027920901239"/>
    <n v="53.769021243489398"/>
    <n v="48.822534264880474"/>
    <n v="4.8943753596030444"/>
    <n v="8.317743579242709"/>
    <n v="9.9330733319515474"/>
    <n v="44.087007721851698"/>
    <n v="44.744472075592711"/>
    <s v="Resto"/>
    <n v="2024"/>
    <n v="1"/>
    <d v="2025-05-07T00:00:00"/>
    <x v="2"/>
    <x v="77"/>
  </r>
  <r>
    <n v="2025"/>
    <n v="3"/>
    <n v="23"/>
    <x v="9"/>
    <s v="Accidentes y Enfermedades Total"/>
    <n v="17"/>
    <s v="4523540f1504cd17100c4835e85b7eefd49911580f8efff0599a8f283be6b9e3"/>
    <s v="5ee0b1f3d4f170289262539d5c2c0d24e2fb46189fbbd99a0a6b6a68b9dfe06a"/>
    <x v="11"/>
    <n v="2375636.2455700003"/>
    <n v="1998106.8298900002"/>
    <n v="7003596.2668299992"/>
    <n v="6026467.1446000002"/>
    <n v="1267903.0006499996"/>
    <n v="1077116.0361000006"/>
    <n v="5188606.3324400019"/>
    <n v="4458538.2383400006"/>
    <n v="35327673.869999997"/>
    <n v="32941908.920000002"/>
    <n v="139.161"/>
    <n v="134.065"/>
    <n v="0"/>
    <n v="0"/>
    <n v="1070001.8593899999"/>
    <n v="911938.44864999992"/>
    <n v="1672015.2893599998"/>
    <n v="1462966.1610899998"/>
    <n v="0"/>
    <n v="0"/>
    <n v="0"/>
    <n v="0"/>
    <n v="0"/>
    <n v="0"/>
    <s v="Accidentes y Enfermedades Total"/>
    <s v="Totales"/>
    <s v="Accidentes y Enfermedades Total"/>
    <x v="2"/>
    <x v="2"/>
    <n v="7196469.1106400006"/>
    <n v="7252607.47162"/>
    <n v="286204877.29896003"/>
    <n v="243390493.02682006"/>
    <n v="276418493.85822004"/>
    <n v="235015541.95325008"/>
    <n v="55650266.202029996"/>
    <n v="49749940.79558"/>
    <n v="30168381.219329994"/>
    <n v="27963604.448800009"/>
    <n v="2375636.2455700003"/>
    <n v="1998106.8298900002"/>
    <n v="4.2688677120529972"/>
    <n v="4.0162999150091867"/>
    <n v="377529.41568000009"/>
    <n v="18.89435589891777"/>
    <n v="100"/>
    <n v="100"/>
    <n v="33.011136559422113"/>
    <n v="27.55018574641938"/>
    <n v="0.83004743594515695"/>
    <n v="0.85943462480064969"/>
    <n v="0.82094695032719367"/>
    <n v="0.85020199655028295"/>
    <m/>
    <m/>
    <m/>
    <n v="0"/>
    <m/>
    <n v="0"/>
    <m/>
    <n v="0"/>
    <m/>
    <n v="17.712758714538921"/>
    <n v="53.371091766020108"/>
    <n v="53.906829203886865"/>
    <n v="4.2027545045658847"/>
    <n v="17.332684127310483"/>
    <n v="14.289402846764787"/>
    <n v="63.994741327967539"/>
    <n v="62.334896930941284"/>
    <s v="Grandes"/>
    <n v="2024"/>
    <n v="1"/>
    <d v="2025-05-07T00:00:00"/>
    <x v="2"/>
    <x v="11"/>
  </r>
  <r>
    <n v="2025"/>
    <n v="3"/>
    <n v="13"/>
    <x v="37"/>
    <s v="Accidentes y Enfermedades Total"/>
    <n v="13"/>
    <s v="3fdba35f04dc8c462986c992bcf875546257113072a909c162f7e470e581e278"/>
    <s v="5ee0b1f3d4f170289262539d5c2c0d24e2fb46189fbbd99a0a6b6a68b9dfe06a"/>
    <x v="26"/>
    <n v="209658.65693"/>
    <n v="282116.95376999996"/>
    <n v="725151.34542000003"/>
    <n v="747440.22097999998"/>
    <n v="109494.26167000001"/>
    <n v="122683.52735999999"/>
    <n v="486205.08237999986"/>
    <n v="367315.82387999992"/>
    <n v="35327673.869999997"/>
    <n v="32941908.920000002"/>
    <n v="139.161"/>
    <n v="134.065"/>
    <n v="0"/>
    <n v="0"/>
    <n v="68170.216019999993"/>
    <n v="61817.686580000001"/>
    <n v="140045.45819"/>
    <n v="191847.71878"/>
    <n v="0"/>
    <n v="0"/>
    <n v="0"/>
    <n v="0"/>
    <n v="0"/>
    <n v="0"/>
    <s v="Accidentes y Enfermedades Total"/>
    <s v="Totales"/>
    <s v="Accidentes y Enfermedades Total"/>
    <x v="2"/>
    <x v="2"/>
    <n v="380253.94800999999"/>
    <n v="509825.93995999999"/>
    <n v="286204877.29896003"/>
    <n v="243390493.02682006"/>
    <n v="276418493.85822004"/>
    <n v="235015541.95325008"/>
    <n v="55650266.202029996"/>
    <n v="49749940.79558"/>
    <n v="30168381.219329994"/>
    <n v="27963604.448800009"/>
    <n v="209658.65693"/>
    <n v="282116.95376999996"/>
    <n v="0.37674331362381175"/>
    <n v="0.56706992864414518"/>
    <n v="-72458.296839999966"/>
    <n v="-25.683779677797268"/>
    <n v="100"/>
    <n v="100"/>
    <n v="55.136483927968669"/>
    <n v="55.335935592475806"/>
    <n v="7.3254746358147341E-2"/>
    <n v="7.5848274116397454E-2"/>
    <n v="0.11591124626996524"/>
    <n v="0.12004182847878181"/>
    <m/>
    <m/>
    <m/>
    <n v="0"/>
    <m/>
    <n v="0"/>
    <m/>
    <n v="0"/>
    <m/>
    <n v="-10.750641079382795"/>
    <n v="52.225013397160843"/>
    <n v="43.486761685375193"/>
    <n v="0.36294377505360809"/>
    <n v="10.276232889723236"/>
    <n v="-27.001759999765163"/>
    <n v="48.677205888043368"/>
    <n v="32.222268251669433"/>
    <s v="Resto"/>
    <n v="2024"/>
    <n v="1"/>
    <d v="2025-05-07T00:00:00"/>
    <x v="2"/>
    <x v="26"/>
  </r>
  <r>
    <n v="2025"/>
    <n v="3"/>
    <n v="38"/>
    <x v="42"/>
    <s v="Accidentes y Enfermedades Total"/>
    <n v="26"/>
    <s v="5f9c4ab08cac7457e9111a30e4664920607ea2c115a1433d7be98e97e64244ca"/>
    <s v="5ee0b1f3d4f170289262539d5c2c0d24e2fb46189fbbd99a0a6b6a68b9dfe06a"/>
    <x v="19"/>
    <n v="4829703.6088900007"/>
    <n v="4201793.9223199999"/>
    <n v="15395438.668719999"/>
    <n v="12945215.46658"/>
    <n v="2813669.0786600001"/>
    <n v="2590809.8617599998"/>
    <n v="11127464.098849999"/>
    <n v="9340771.7989799958"/>
    <n v="35327673.869999997"/>
    <n v="32941908.920000002"/>
    <n v="139.161"/>
    <n v="134.065"/>
    <n v="2894.83439"/>
    <n v="1263.34176"/>
    <n v="2441354.7045500004"/>
    <n v="2218633.93095"/>
    <n v="3509812.2270399998"/>
    <n v="3097162.8729400001"/>
    <n v="0"/>
    <n v="0"/>
    <n v="0"/>
    <n v="0"/>
    <n v="0"/>
    <n v="0"/>
    <s v="Accidentes y Enfermedades Total"/>
    <s v="Totales"/>
    <s v="Accidentes y Enfermedades Total"/>
    <x v="2"/>
    <x v="2"/>
    <n v="11775468.25543"/>
    <n v="10667983.633719999"/>
    <n v="286204877.29896003"/>
    <n v="243390493.02682006"/>
    <n v="276418493.85822004"/>
    <n v="235015541.95325008"/>
    <n v="55650266.202029996"/>
    <n v="49749940.79558"/>
    <n v="30168381.219329994"/>
    <n v="27963604.448800009"/>
    <n v="4829703.6088900007"/>
    <n v="4201793.9223199999"/>
    <n v="8.6786711699751482"/>
    <n v="8.4458269801464887"/>
    <n v="627909.68657000083"/>
    <n v="14.943847751183936"/>
    <n v="100"/>
    <n v="100"/>
    <n v="41.014960119848212"/>
    <n v="39.386955085295774"/>
    <n v="1.6874987087816307"/>
    <n v="1.7472432981880153"/>
    <n v="1.7263590989385889"/>
    <n v="1.7878791706277164"/>
    <m/>
    <m/>
    <m/>
    <n v="0"/>
    <m/>
    <n v="0"/>
    <m/>
    <n v="0"/>
    <m/>
    <n v="8.601913254591631"/>
    <n v="58.257593146728503"/>
    <n v="61.659612766765505"/>
    <n v="9.3265497349827271"/>
    <n v="10.038644523237483"/>
    <n v="13.323463150915593"/>
    <n v="69.55798620055856"/>
    <n v="71.634396445026098"/>
    <s v="Grandes"/>
    <n v="2024"/>
    <n v="1"/>
    <d v="2025-05-07T00:00:00"/>
    <x v="2"/>
    <x v="19"/>
  </r>
  <r>
    <n v="2025"/>
    <n v="3"/>
    <n v="18"/>
    <x v="77"/>
    <s v="Accidentes y Enfermedades Total"/>
    <n v="5"/>
    <s v="ef2d127de37b942baad06145e54b0c619a1f22327b2ebbcfbec78f5564afe39d"/>
    <s v="5ee0b1f3d4f170289262539d5c2c0d24e2fb46189fbbd99a0a6b6a68b9dfe06a"/>
    <x v="17"/>
    <n v="232911.57709000001"/>
    <n v="225531.79812999998"/>
    <n v="986815.38760999998"/>
    <n v="970269.44420999987"/>
    <n v="4797.9994500000003"/>
    <n v="11982.870139999999"/>
    <n v="42772.697790000006"/>
    <n v="69248.597080000021"/>
    <n v="35327673.869999997"/>
    <n v="32941908.920000002"/>
    <n v="139.161"/>
    <n v="134.065"/>
    <n v="0"/>
    <n v="0"/>
    <n v="7673.9094299999997"/>
    <n v="9496.9600900000005"/>
    <n v="236360.54568000001"/>
    <n v="228118.5105"/>
    <n v="0"/>
    <n v="0"/>
    <n v="0"/>
    <n v="0"/>
    <n v="0"/>
    <n v="0"/>
    <s v="Accidentes y Enfermedades Total"/>
    <s v="Totales"/>
    <s v="Accidentes y Enfermedades Total"/>
    <x v="2"/>
    <x v="2"/>
    <n v="5268679.1510399999"/>
    <n v="4323802.96117"/>
    <n v="286204877.29896003"/>
    <n v="243390493.02682006"/>
    <n v="276418493.85822004"/>
    <n v="235015541.95325008"/>
    <n v="55650266.202029996"/>
    <n v="49749940.79558"/>
    <n v="30168381.219329994"/>
    <n v="27963604.448800009"/>
    <n v="232911.57709000001"/>
    <n v="225531.79812999998"/>
    <n v="0.41852733685846033"/>
    <n v="0.45333078697861928"/>
    <n v="7379.7789600000251"/>
    <n v="3.2721678367261475"/>
    <n v="100"/>
    <n v="100"/>
    <n v="4.4206824977001098"/>
    <n v="5.2160517062269687"/>
    <n v="8.1379317951562502E-2"/>
    <n v="8.4260489896694282E-2"/>
    <n v="9.2662533908071679E-2"/>
    <n v="9.5964631213566035E-2"/>
    <m/>
    <m/>
    <m/>
    <n v="0"/>
    <m/>
    <n v="0"/>
    <m/>
    <n v="0"/>
    <m/>
    <n v="-59.95951392326446"/>
    <n v="2.0600089999588089"/>
    <n v="5.3131621524574948"/>
    <n v="1.5904066628957027E-2"/>
    <n v="-19.196149533360838"/>
    <n v="3.6130497090897107"/>
    <n v="3.2466964433181791"/>
    <n v="4.1631694285501659"/>
    <s v="Resto"/>
    <n v="2024"/>
    <n v="1"/>
    <d v="2025-05-07T00:00:00"/>
    <x v="2"/>
    <x v="17"/>
  </r>
  <r>
    <n v="2025"/>
    <n v="3"/>
    <n v="27"/>
    <x v="32"/>
    <s v="Accidentes y Enfermedades Total"/>
    <n v="21"/>
    <s v="6f4b6612125fb3a0daecd2799dfd6c9c299424fd920f9b308110a2c1fbd8f443"/>
    <s v="5ee0b1f3d4f170289262539d5c2c0d24e2fb46189fbbd99a0a6b6a68b9dfe06a"/>
    <x v="15"/>
    <n v="36237.065090000004"/>
    <n v="21351.361209999999"/>
    <n v="151084.27243000001"/>
    <n v="89549.193140000003"/>
    <n v="17990.681819999991"/>
    <n v="10010.34993"/>
    <n v="85433.48927999998"/>
    <n v="35563.531230000008"/>
    <n v="35327673.869999997"/>
    <n v="32941908.920000002"/>
    <n v="139.161"/>
    <n v="134.065"/>
    <n v="0"/>
    <n v="0"/>
    <n v="10008.0859"/>
    <n v="7516.4168399999999"/>
    <n v="13547.46169"/>
    <n v="8347.14509"/>
    <n v="0"/>
    <n v="0"/>
    <n v="0"/>
    <n v="0"/>
    <n v="0"/>
    <n v="0"/>
    <s v="Accidentes y Enfermedades Total"/>
    <s v="Totales"/>
    <s v="Accidentes y Enfermedades Total"/>
    <x v="2"/>
    <x v="2"/>
    <n v="3901951.9240700002"/>
    <n v="3037839.4733099998"/>
    <n v="286204877.29896003"/>
    <n v="243390493.02682006"/>
    <n v="276418493.85822004"/>
    <n v="235015541.95325008"/>
    <n v="55650266.202029996"/>
    <n v="49749940.79558"/>
    <n v="30168381.219329994"/>
    <n v="27963604.448800009"/>
    <n v="36237.065090000004"/>
    <n v="21351.361209999999"/>
    <n v="6.5115708446832482E-2"/>
    <n v="4.2917360038138876E-2"/>
    <n v="14885.703880000005"/>
    <n v="69.717821424088982"/>
    <n v="100"/>
    <n v="100"/>
    <n v="0.92869071160165106"/>
    <n v="0.70284692122772929"/>
    <n v="1.266123255200434E-2"/>
    <n v="1.3109493718819929E-2"/>
    <n v="8.7724713255941406E-3"/>
    <n v="9.0850847703711733E-3"/>
    <m/>
    <m/>
    <m/>
    <n v="0"/>
    <m/>
    <n v="0"/>
    <m/>
    <n v="0"/>
    <m/>
    <n v="79.720808421329494"/>
    <n v="49.647182450669021"/>
    <n v="46.883895745773863"/>
    <n v="5.9634229921732423E-2"/>
    <n v="33.149692373899796"/>
    <n v="62.300541609490587"/>
    <n v="73.874251346932567"/>
    <n v="90.047755956761506"/>
    <s v="Resto"/>
    <n v="2024"/>
    <n v="1"/>
    <d v="2025-05-07T00:00:00"/>
    <x v="2"/>
    <x v="15"/>
  </r>
  <r>
    <n v="2025"/>
    <n v="3"/>
    <n v="1"/>
    <x v="16"/>
    <s v="Accidentes y Enfermedades Total"/>
    <n v="30"/>
    <s v="624b60c58c9d8bfb6ff1886c2fd605d2adeb6ea4da576068201b6c6958ce93f4"/>
    <s v="5ee0b1f3d4f170289262539d5c2c0d24e2fb46189fbbd99a0a6b6a68b9dfe06a"/>
    <x v="4"/>
    <n v="1724817.1569999999"/>
    <n v="1445933.7892100001"/>
    <n v="5056631.9426099993"/>
    <n v="4599889.9881000007"/>
    <n v="1014132.8833200004"/>
    <n v="1002065.8972699998"/>
    <n v="4563307.0517499996"/>
    <n v="4069041.8368800008"/>
    <n v="35327673.869999997"/>
    <n v="32941908.920000002"/>
    <n v="139.161"/>
    <n v="134.065"/>
    <n v="0"/>
    <n v="0"/>
    <n v="964838.67275000003"/>
    <n v="952775.21491999994"/>
    <n v="1194163.7812300001"/>
    <n v="1105247.46169"/>
    <n v="0"/>
    <n v="0"/>
    <n v="0"/>
    <n v="0"/>
    <n v="0"/>
    <n v="0"/>
    <s v="Accidentes y Enfermedades Total"/>
    <s v="Totales"/>
    <s v="Accidentes y Enfermedades Total"/>
    <x v="2"/>
    <x v="2"/>
    <n v="22498819.590630002"/>
    <n v="18341736.750830002"/>
    <n v="286204877.29896003"/>
    <n v="243390493.02682006"/>
    <n v="276418493.85822004"/>
    <n v="235015541.95325008"/>
    <n v="55650266.202029996"/>
    <n v="49749940.79558"/>
    <n v="30168381.219329994"/>
    <n v="27963604.448800009"/>
    <n v="1724817.1569999999"/>
    <n v="1445933.7892100001"/>
    <n v="3.0993870734388014"/>
    <n v="2.9064030350332861"/>
    <n v="278883.36778999981"/>
    <n v="19.287423108244141"/>
    <n v="100"/>
    <n v="100"/>
    <n v="7.6662562231412714"/>
    <n v="7.8832981241243063"/>
    <n v="0.60265121030705338"/>
    <n v="0.62398761129372526"/>
    <n v="0.59407981438727253"/>
    <n v="0.61525028395680703"/>
    <m/>
    <m/>
    <m/>
    <n v="0"/>
    <m/>
    <n v="0"/>
    <m/>
    <n v="0"/>
    <m/>
    <n v="1.2042108291356435"/>
    <n v="58.796544271619887"/>
    <n v="69.302336299747736"/>
    <n v="3.3615754055448228"/>
    <n v="1.2661389214467578"/>
    <n v="8.044924111749685"/>
    <n v="80.796176195882197"/>
    <n v="86.204696047267149"/>
    <s v="Medianas"/>
    <n v="2024"/>
    <n v="1"/>
    <d v="2025-05-07T00:00:00"/>
    <x v="2"/>
    <x v="4"/>
  </r>
  <r>
    <n v="2025"/>
    <n v="3"/>
    <n v="77"/>
    <x v="33"/>
    <s v="Accidentes y Enfermedades Total"/>
    <n v="49"/>
    <s v="0e17daca5f3e175f448bacace3bc0da47d0655a74c8dd0dc497a3afbdad95f1f"/>
    <s v="5ee0b1f3d4f170289262539d5c2c0d24e2fb46189fbbd99a0a6b6a68b9dfe06a"/>
    <x v="20"/>
    <n v="167500.76344000001"/>
    <n v="154674.75803999999"/>
    <n v="448532.50271000003"/>
    <n v="443431.33447999996"/>
    <n v="14439.212780000002"/>
    <n v="17398.29565"/>
    <n v="66935.700750000004"/>
    <n v="74965.319069999998"/>
    <n v="35327673.869999997"/>
    <n v="32941908.920000002"/>
    <n v="139.161"/>
    <n v="134.065"/>
    <n v="0"/>
    <n v="0"/>
    <n v="14425.08778"/>
    <n v="17322.870649999997"/>
    <n v="154324.24195"/>
    <n v="139987.15074000001"/>
    <n v="0"/>
    <n v="0"/>
    <n v="0"/>
    <n v="0"/>
    <n v="0"/>
    <n v="0"/>
    <s v="Accidentes y Enfermedades Total"/>
    <s v="Totales"/>
    <s v="Accidentes y Enfermedades Total"/>
    <x v="2"/>
    <x v="2"/>
    <n v="3770209.43444"/>
    <n v="2712146.0854199999"/>
    <n v="286204877.29896003"/>
    <n v="243390493.02682006"/>
    <n v="276418493.85822004"/>
    <n v="235015541.95325008"/>
    <n v="55650266.202029996"/>
    <n v="49749940.79558"/>
    <n v="30168381.219329994"/>
    <n v="27963604.448800009"/>
    <n v="167500.76344000001"/>
    <n v="154674.75803999999"/>
    <n v="0.30098825193740036"/>
    <n v="0.31090440624954868"/>
    <n v="12826.005400000024"/>
    <n v="8.292242097241953"/>
    <n v="100"/>
    <n v="100"/>
    <n v="4.4427442653428981"/>
    <n v="5.7030393337402856"/>
    <n v="5.8524776034838258E-2"/>
    <n v="6.0596800562090512E-2"/>
    <n v="6.3550040971795813E-2"/>
    <n v="6.5814693255805315E-2"/>
    <m/>
    <m/>
    <m/>
    <n v="0"/>
    <m/>
    <n v="0"/>
    <m/>
    <n v="0"/>
    <m/>
    <n v="-17.007889333114068"/>
    <n v="8.6203862498646053"/>
    <n v="11.248309595222175"/>
    <n v="4.7862073457054649E-2"/>
    <n v="-16.728075435926648"/>
    <n v="10.241719425112429"/>
    <n v="9.3472597679589633"/>
    <n v="12.374614783162489"/>
    <s v="Resto"/>
    <n v="2024"/>
    <n v="1"/>
    <d v="2025-05-07T00:00:00"/>
    <x v="2"/>
    <x v="20"/>
  </r>
  <r>
    <n v="2025"/>
    <n v="3"/>
    <n v="8"/>
    <x v="23"/>
    <s v="Accidentes y Enfermedades Total"/>
    <n v="8"/>
    <s v="2c624232cdd221771294dfbb310aca000a0df6ac8b66b696d90ef06fdefb64a3"/>
    <s v="5ee0b1f3d4f170289262539d5c2c0d24e2fb46189fbbd99a0a6b6a68b9dfe06a"/>
    <x v="18"/>
    <n v="14173.04189"/>
    <n v="7192.6619900000005"/>
    <n v="63866.46761"/>
    <n v="82015.519520000002"/>
    <n v="7955.766660000003"/>
    <n v="9150.2456300000013"/>
    <n v="30391.116689999999"/>
    <n v="41293.76587000001"/>
    <n v="35327673.869999997"/>
    <n v="32941908.920000002"/>
    <n v="139.161"/>
    <n v="134.065"/>
    <n v="0"/>
    <n v="0"/>
    <n v="7955.7666600000002"/>
    <n v="9504.2151799999992"/>
    <n v="15560.476970000002"/>
    <n v="13532.822789999998"/>
    <n v="0"/>
    <n v="0"/>
    <n v="0"/>
    <n v="0"/>
    <n v="0"/>
    <n v="0"/>
    <s v="Accidentes y Enfermedades Total"/>
    <s v="Totales"/>
    <s v="Accidentes y Enfermedades Total"/>
    <x v="2"/>
    <x v="2"/>
    <n v="1201622.1432"/>
    <n v="689489.74687000003"/>
    <n v="286204877.29896003"/>
    <n v="243390493.02682006"/>
    <n v="276418493.85822004"/>
    <n v="235015541.95325008"/>
    <n v="55650266.202029996"/>
    <n v="49749940.79558"/>
    <n v="30168381.219329994"/>
    <n v="27963604.448800009"/>
    <n v="14173.04189"/>
    <n v="7192.6619900000005"/>
    <n v="2.5468057670284781E-2"/>
    <n v="1.4457629245337771E-2"/>
    <n v="6980.3798999999999"/>
    <n v="97.048629696555494"/>
    <n v="100"/>
    <n v="100"/>
    <n v="1.1794924028493885"/>
    <n v="1.0431862145378854"/>
    <n v="4.9520616223445125E-3"/>
    <n v="5.1273855421806926E-3"/>
    <n v="2.9551943054765971E-3"/>
    <n v="3.0605048203283442E-3"/>
    <m/>
    <m/>
    <m/>
    <n v="0"/>
    <m/>
    <n v="0"/>
    <m/>
    <n v="0"/>
    <m/>
    <n v="-13.054064538811705"/>
    <n v="56.133092117742997"/>
    <n v="127.21639975188101"/>
    <n v="2.6371208326227493E-2"/>
    <n v="-16.292229191721642"/>
    <n v="14.983231595246526"/>
    <n v="51.128038525672515"/>
    <n v="70.230840435027972"/>
    <s v="Resto"/>
    <n v="2024"/>
    <n v="1"/>
    <d v="2025-05-07T00:00:00"/>
    <x v="2"/>
    <x v="18"/>
  </r>
  <r>
    <n v="2025"/>
    <n v="3"/>
    <n v="718"/>
    <x v="55"/>
    <s v="Accidentes y Enfermedades Total"/>
    <n v="281"/>
    <s v="71a1c003a2b855d85582c8f6c7648c49d3fe836408a7e1b5d9b222448acb3c1b"/>
    <s v="5ee0b1f3d4f170289262539d5c2c0d24e2fb46189fbbd99a0a6b6a68b9dfe06a"/>
    <x v="47"/>
    <n v="12089.056859999999"/>
    <n v="4861.5922599999994"/>
    <n v="120985.43412999999"/>
    <n v="66257.422859999991"/>
    <n v="15930.851930000001"/>
    <n v="13878.278839999999"/>
    <n v="46640.639910000005"/>
    <n v="27625.288059999995"/>
    <n v="35327673.869999997"/>
    <n v="32941908.920000002"/>
    <n v="139.161"/>
    <n v="134.065"/>
    <n v="0"/>
    <n v="0"/>
    <n v="12608.365310000001"/>
    <n v="10510.58567"/>
    <n v="24933.123629999998"/>
    <n v="12399.01633"/>
    <n v="0"/>
    <n v="0"/>
    <n v="0"/>
    <n v="0"/>
    <n v="0"/>
    <n v="0"/>
    <s v="Accidentes y Enfermedades Total"/>
    <s v="Totales"/>
    <s v="Accidentes y Enfermedades Total"/>
    <x v="2"/>
    <x v="2"/>
    <n v="12089.056859999999"/>
    <n v="4861.5922599999994"/>
    <n v="286204877.29896003"/>
    <n v="243390493.02682006"/>
    <n v="276418493.85822004"/>
    <n v="235015541.95325008"/>
    <n v="55650266.202029996"/>
    <n v="49749940.79558"/>
    <n v="30168381.219329994"/>
    <n v="27963604.448800009"/>
    <n v="12089.056859999999"/>
    <n v="4861.5922599999994"/>
    <n v="2.1723268701199883E-2"/>
    <n v="9.7720563728428082E-3"/>
    <n v="7227.4645999999993"/>
    <n v="148.6645570725012"/>
    <n v="100"/>
    <n v="100"/>
    <n v="100"/>
    <n v="100"/>
    <n v="4.2239171372932876E-3"/>
    <n v="4.3734616636036993E-3"/>
    <n v="1.9974454217750745E-3"/>
    <n v="2.0686258532497739E-3"/>
    <m/>
    <m/>
    <m/>
    <n v="0"/>
    <m/>
    <n v="0"/>
    <m/>
    <n v="0"/>
    <m/>
    <n v="14.78982454282496"/>
    <n v="131.77911324672189"/>
    <n v="285.46776648027657"/>
    <n v="5.2806452604067855E-2"/>
    <n v="19.95873213790189"/>
    <n v="101.08952973691258"/>
    <n v="50.568735378303664"/>
    <n v="84.769512276301683"/>
    <s v="Resto"/>
    <n v="2024"/>
    <n v="1"/>
    <d v="2025-05-07T00:00:00"/>
    <x v="2"/>
    <x v="47"/>
  </r>
  <r>
    <n v="2025"/>
    <n v="3"/>
    <n v="80"/>
    <x v="73"/>
    <s v="Accidentes y Enfermedades Total"/>
    <n v="52"/>
    <s v="41cfc0d1f2d127b04555b7246d84019b4d27710a3f3aff6e7764375b1e06e05d"/>
    <s v="5ee0b1f3d4f170289262539d5c2c0d24e2fb46189fbbd99a0a6b6a68b9dfe06a"/>
    <x v="52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2"/>
    <x v="2"/>
    <n v="377875.53304000001"/>
    <n v="280605.04624"/>
    <n v="286204877.29896003"/>
    <n v="243390493.02682006"/>
    <n v="276418493.85822004"/>
    <n v="235015541.95325008"/>
    <n v="55650266.202029996"/>
    <n v="49749940.79558"/>
    <n v="30168381.219329994"/>
    <n v="27963604.44880000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"/>
    <x v="52"/>
  </r>
  <r>
    <n v="2025"/>
    <n v="3"/>
    <n v="707"/>
    <x v="28"/>
    <s v="Accidentes y Enfermedades Total"/>
    <n v="9"/>
    <s v="19581e27de7ced00ff1ce50b2047e7a567c76b1cbaebabe5ef03f7c3017bb5b7"/>
    <s v="5ee0b1f3d4f170289262539d5c2c0d24e2fb46189fbbd99a0a6b6a68b9dfe06a"/>
    <x v="29"/>
    <n v="338850.30685000005"/>
    <n v="242648.48286000002"/>
    <n v="1348385.2969400003"/>
    <n v="1062415.5377800001"/>
    <n v="254973.88636999999"/>
    <n v="284177.12603000004"/>
    <n v="970536.38937000011"/>
    <n v="1072773.46328"/>
    <n v="35327673.869999997"/>
    <n v="32941908.920000002"/>
    <n v="139.161"/>
    <n v="134.065"/>
    <n v="0"/>
    <n v="0"/>
    <n v="139371.07297000001"/>
    <n v="163603.72900999998"/>
    <n v="150817.86750999998"/>
    <n v="101099.83442"/>
    <n v="0"/>
    <n v="0"/>
    <n v="0"/>
    <n v="0"/>
    <n v="0"/>
    <n v="0"/>
    <s v="Accidentes y Enfermedades Total"/>
    <s v="Totales"/>
    <s v="Accidentes y Enfermedades Total"/>
    <x v="2"/>
    <x v="2"/>
    <n v="338850.30685000005"/>
    <n v="242648.48286000002"/>
    <n v="286204877.29896003"/>
    <n v="243390493.02682006"/>
    <n v="276418493.85822004"/>
    <n v="235015541.95325008"/>
    <n v="55650266.202029996"/>
    <n v="49749940.79558"/>
    <n v="30168381.219329994"/>
    <n v="27963604.448800009"/>
    <n v="338850.30685000005"/>
    <n v="242648.48286000002"/>
    <n v="0.60889251745868478"/>
    <n v="0.48773622436462871"/>
    <n v="96201.823990000034"/>
    <n v="39.646579634913778"/>
    <n v="100"/>
    <n v="100"/>
    <n v="100"/>
    <n v="100"/>
    <n v="0.11839431600463202"/>
    <n v="0.12258597538839149"/>
    <n v="9.96951359284447E-2"/>
    <n v="0.10324784516092486"/>
    <m/>
    <m/>
    <m/>
    <n v="0"/>
    <m/>
    <n v="0"/>
    <m/>
    <n v="0"/>
    <m/>
    <n v="-10.276421634624144"/>
    <n v="75.246762719583458"/>
    <n v="117.11473431876375"/>
    <n v="0.84516926684362115"/>
    <n v="-14.81179933161474"/>
    <n v="49.177165694906954"/>
    <n v="92.410186717935801"/>
    <n v="161.82393368750681"/>
    <s v="Resto"/>
    <n v="2024"/>
    <n v="1"/>
    <d v="2025-05-07T00:00:00"/>
    <x v="2"/>
    <x v="29"/>
  </r>
  <r>
    <n v="2025"/>
    <n v="3"/>
    <n v="5.0999999999999996"/>
    <x v="68"/>
    <s v="Accidentes y Enfermedades Total"/>
    <n v="5.0999999999999996"/>
    <m/>
    <m/>
    <x v="75"/>
    <n v="42033298.452519998"/>
    <n v="37616212.094849996"/>
    <n v="126988926.12702999"/>
    <n v="111649094.16847"/>
    <n v="22284796.934980001"/>
    <n v="21119312.606990002"/>
    <n v="92901514.392059997"/>
    <n v="82808882.772950009"/>
    <n v="0"/>
    <n v="0"/>
    <n v="0"/>
    <n v="0"/>
    <n v="106336.59670000001"/>
    <n v="24522.37543"/>
    <n v="20659211.579880003"/>
    <n v="19704005.916579999"/>
    <n v="30293921.881750003"/>
    <n v="27860396.756330002"/>
    <n v="0"/>
    <n v="0"/>
    <n v="0"/>
    <n v="0"/>
    <n v="0"/>
    <n v="0"/>
    <s v="Accidentes y Enfermedades Total"/>
    <s v="Totales"/>
    <s v="Accidentes y Enfermedades Total"/>
    <x v="2"/>
    <x v="2"/>
    <n v="99750524.544480011"/>
    <n v="89916911.832869992"/>
    <n v="286204877.29896003"/>
    <n v="243390493.02682006"/>
    <n v="276418493.85822004"/>
    <n v="235015541.95325008"/>
    <n v="55650266.202029996"/>
    <n v="49749940.79558"/>
    <n v="30168381.219329994"/>
    <n v="27963604.448800009"/>
    <n v="42033298.452519998"/>
    <n v="37616212.094849996"/>
    <n v="75.531172303694603"/>
    <n v="75.610566552055033"/>
    <n v="4417086.3576700017"/>
    <n v="11.742507051300732"/>
    <n v="100"/>
    <n v="100"/>
    <n v="42.138423476436785"/>
    <n v="41.834412824105719"/>
    <n v="14.686436810304047"/>
    <n v="15.206398770872266"/>
    <n v="15.455086855304959"/>
    <n v="16.005840201978096"/>
    <m/>
    <m/>
    <m/>
    <n v="0"/>
    <m/>
    <n v="0"/>
    <m/>
    <n v="0"/>
    <m/>
    <n v="5.5185713175354589"/>
    <n v="53.01700736180026"/>
    <n v="56.144176754791928"/>
    <n v="73.868056668222266"/>
    <n v="4.8477739366503236"/>
    <n v="8.734710947241231"/>
    <n v="68.195896393083899"/>
    <n v="70.724067890753076"/>
    <m/>
    <n v="2024"/>
    <n v="1"/>
    <d v="2025-05-07T00:00:00"/>
    <x v="2"/>
    <x v="75"/>
  </r>
  <r>
    <n v="2025"/>
    <n v="3"/>
    <n v="22"/>
    <x v="35"/>
    <s v="Accidentes y Enfermedades Total"/>
    <n v="16"/>
    <s v="b17ef6d19c7a5b1ee83b907c595526dcb1eb06db8227d650d5dda0a9f4ce8cd9"/>
    <s v="5ee0b1f3d4f170289262539d5c2c0d24e2fb46189fbbd99a0a6b6a68b9dfe06a"/>
    <x v="3"/>
    <n v="1979754.9339700001"/>
    <n v="1694398.53749"/>
    <n v="6434979.2392299995"/>
    <n v="6252120.7537899995"/>
    <n v="1084075.1190299997"/>
    <n v="990693.94247000013"/>
    <n v="4552747.5718599996"/>
    <n v="4367089.1076199999"/>
    <n v="35327673.869999997"/>
    <n v="32941908.920000002"/>
    <n v="139.161"/>
    <n v="134.065"/>
    <n v="0"/>
    <n v="-667.75448999999992"/>
    <n v="1084069.8544999999"/>
    <n v="990689.81032000005"/>
    <n v="1704318.44793"/>
    <n v="1638755.8981999999"/>
    <n v="0"/>
    <n v="0"/>
    <n v="0"/>
    <n v="0"/>
    <n v="0"/>
    <n v="0"/>
    <s v="Accidentes y Enfermedades Total"/>
    <s v="Totales"/>
    <s v="Accidentes y Enfermedades Total"/>
    <x v="2"/>
    <x v="2"/>
    <n v="9409393.7623899989"/>
    <n v="7962644.3306700001"/>
    <n v="286204877.29896003"/>
    <n v="243390493.02682006"/>
    <n v="276418493.85822004"/>
    <n v="235015541.95325008"/>
    <n v="55650266.202029996"/>
    <n v="49749940.79558"/>
    <n v="30168381.219329994"/>
    <n v="27963604.448800009"/>
    <n v="1979754.9339700001"/>
    <n v="1694398.53749"/>
    <n v="3.557494094965862"/>
    <n v="3.4058302590794995"/>
    <n v="285356.39648000011"/>
    <n v="16.84116163737448"/>
    <n v="100"/>
    <n v="100"/>
    <n v="21.040196467100973"/>
    <n v="21.279344739330185"/>
    <n v="0.69172648371817036"/>
    <n v="0.71621652601343366"/>
    <n v="0.69616463503497983"/>
    <n v="0.72097297200329602"/>
    <m/>
    <m/>
    <m/>
    <n v="0"/>
    <m/>
    <n v="0"/>
    <m/>
    <n v="0"/>
    <m/>
    <n v="9.4258350189546434"/>
    <n v="54.758046080789669"/>
    <n v="58.468767562651827"/>
    <n v="3.5934149437736247"/>
    <n v="9.4257600317739545"/>
    <n v="4.0007514116052079"/>
    <n v="63.607235831817086"/>
    <n v="60.453775416348954"/>
    <s v="Medianas"/>
    <n v="2024"/>
    <n v="1"/>
    <d v="2025-05-07T00:00:00"/>
    <x v="2"/>
    <x v="3"/>
  </r>
  <r>
    <n v="2025"/>
    <n v="3"/>
    <n v="120"/>
    <x v="71"/>
    <s v="Accidentes y Enfermedades Total"/>
    <n v="234"/>
    <s v="114bd151f8fb0c58642d2170da4ae7d7c57977260ac2cc8905306cab6b2acabc"/>
    <s v="5ee0b1f3d4f170289262539d5c2c0d24e2fb46189fbbd99a0a6b6a68b9dfe06a"/>
    <x v="39"/>
    <n v="26670.18806"/>
    <n v="30905.720710000001"/>
    <n v="135409.79459"/>
    <n v="146892.54022"/>
    <n v="27492.079529999995"/>
    <n v="14749.753529999998"/>
    <n v="105199.90131"/>
    <n v="69623.603459999984"/>
    <n v="35327673.869999997"/>
    <n v="32941908.920000002"/>
    <n v="139.161"/>
    <n v="134.065"/>
    <n v="0.32971"/>
    <n v="120.35039"/>
    <n v="19628.13912"/>
    <n v="11447.092199999999"/>
    <n v="29697.290800000002"/>
    <n v="28409.135899999997"/>
    <n v="0"/>
    <n v="0"/>
    <n v="0"/>
    <n v="0"/>
    <n v="0"/>
    <n v="0"/>
    <s v="Accidentes y Enfermedades Total"/>
    <s v="Totales"/>
    <s v="Accidentes y Enfermedades Total"/>
    <x v="2"/>
    <x v="2"/>
    <n v="1246423.7302300001"/>
    <n v="1287243.6983399999"/>
    <n v="286204877.29896003"/>
    <n v="243390493.02682006"/>
    <n v="276418493.85822004"/>
    <n v="235015541.95325008"/>
    <n v="55650266.202029996"/>
    <n v="49749940.79558"/>
    <n v="30168381.219329994"/>
    <n v="27963604.448800009"/>
    <n v="26670.18806"/>
    <n v="30905.720710000001"/>
    <n v="4.7924636987679188E-2"/>
    <n v="6.2122125606118912E-2"/>
    <n v="-4235.532650000001"/>
    <n v="-13.70468817001097"/>
    <n v="100"/>
    <n v="100"/>
    <n v="2.1397368658151752"/>
    <n v="2.4009222767884055"/>
    <n v="9.3185651871827528E-3"/>
    <n v="9.6484817957511963E-3"/>
    <n v="1.2697998317705199E-2"/>
    <n v="1.3150500793750845E-2"/>
    <m/>
    <m/>
    <m/>
    <n v="0"/>
    <m/>
    <n v="0"/>
    <m/>
    <n v="0"/>
    <m/>
    <n v="86.390094411292836"/>
    <n v="103.08168606892079"/>
    <n v="47.724994567842252"/>
    <n v="9.1128785897152495E-2"/>
    <n v="71.468341278844605"/>
    <n v="4.5342980671228661"/>
    <n v="66.094039527673004"/>
    <n v="40.293700731672025"/>
    <s v="Resto"/>
    <n v="2024"/>
    <n v="1"/>
    <d v="2025-05-07T00:00:00"/>
    <x v="2"/>
    <x v="39"/>
  </r>
  <r>
    <n v="2025"/>
    <n v="3"/>
    <n v="119"/>
    <x v="45"/>
    <s v="Accidentes y Enfermedades Total"/>
    <n v="217"/>
    <s v="16badfc6202cb3f8889e0f2779b19218af4cbb736e56acadce8148aba9a7a9f8"/>
    <s v="5ee0b1f3d4f170289262539d5c2c0d24e2fb46189fbbd99a0a6b6a68b9dfe06a"/>
    <x v="34"/>
    <n v="158595.98347000001"/>
    <n v="152483.86077999999"/>
    <n v="654073.91684999992"/>
    <n v="589872.17453999992"/>
    <n v="96427.964670000001"/>
    <n v="71271.127130000008"/>
    <n v="401532.36566999991"/>
    <n v="334989.78742000001"/>
    <n v="35327673.869999997"/>
    <n v="32941908.920000002"/>
    <n v="139.161"/>
    <n v="134.065"/>
    <n v="0"/>
    <n v="0"/>
    <n v="90091.029970000003"/>
    <n v="61058.400450000001"/>
    <n v="156637.59563"/>
    <n v="146284.00712999998"/>
    <n v="0"/>
    <n v="0"/>
    <n v="0"/>
    <n v="0"/>
    <n v="0"/>
    <n v="0"/>
    <s v="Accidentes y Enfermedades Total"/>
    <s v="Totales"/>
    <s v="Accidentes y Enfermedades Total"/>
    <x v="2"/>
    <x v="2"/>
    <n v="490022.74757999997"/>
    <n v="531338.51546000002"/>
    <n v="286204877.29896003"/>
    <n v="243390493.02682006"/>
    <n v="276418493.85822004"/>
    <n v="235015541.95325008"/>
    <n v="55650266.202029996"/>
    <n v="49749940.79558"/>
    <n v="30168381.219329994"/>
    <n v="27963604.448800009"/>
    <n v="158595.98347000001"/>
    <n v="152483.86077999999"/>
    <n v="0.2849869269164696"/>
    <n v="0.30650058742089459"/>
    <n v="6112.1226900000183"/>
    <n v="4.0083735148983779"/>
    <n v="100"/>
    <n v="100"/>
    <n v="32.365024736756325"/>
    <n v="28.698062787334148"/>
    <n v="5.5413445419497845E-2"/>
    <n v="5.7375315687577221E-2"/>
    <n v="6.2649883684321742E-2"/>
    <n v="6.4882458203692955E-2"/>
    <m/>
    <m/>
    <m/>
    <n v="0"/>
    <m/>
    <n v="0"/>
    <m/>
    <n v="0"/>
    <m/>
    <n v="35.297375743915758"/>
    <n v="60.80101309012047"/>
    <n v="46.740111881629396"/>
    <n v="0.31963254497796867"/>
    <n v="47.548951996825515"/>
    <n v="7.0777309858616189"/>
    <n v="57.515585327808317"/>
    <n v="41.739628034483964"/>
    <s v="Resto"/>
    <n v="2024"/>
    <n v="1"/>
    <d v="2025-05-07T00:00:00"/>
    <x v="2"/>
    <x v="34"/>
  </r>
  <r>
    <n v="2025"/>
    <n v="3"/>
    <n v="106"/>
    <x v="53"/>
    <s v="Accidentes y Enfermedades Total"/>
    <n v="227"/>
    <s v="dfe62e836a0a6f2633422230c81287700a56e2639652c73f264e6562220c207a"/>
    <s v="5ee0b1f3d4f170289262539d5c2c0d24e2fb46189fbbd99a0a6b6a68b9dfe06a"/>
    <x v="52"/>
    <n v="0"/>
    <n v="0"/>
    <n v="0.16563999999999998"/>
    <n v="0"/>
    <n v="5.7599999999999995E-3"/>
    <n v="0"/>
    <n v="1.132E-2"/>
    <n v="0"/>
    <n v="35327673.869999997"/>
    <n v="32941908.920000002"/>
    <n v="139.161"/>
    <n v="134.065"/>
    <n v="0"/>
    <n v="0"/>
    <n v="5.7599999999999995E-3"/>
    <n v="0"/>
    <n v="1.899E-2"/>
    <n v="0"/>
    <n v="0"/>
    <n v="0"/>
    <n v="0"/>
    <n v="0"/>
    <n v="0"/>
    <n v="0"/>
    <s v="Accidentes y Enfermedades Total"/>
    <s v="Totales"/>
    <s v="Accidentes y Enfermedades Total"/>
    <x v="2"/>
    <x v="2"/>
    <n v="568242.50150999997"/>
    <n v="474615.68398999999"/>
    <n v="286204877.29896003"/>
    <n v="243390493.02682006"/>
    <n v="276418493.85822004"/>
    <n v="235015541.95325008"/>
    <n v="55650266.202029996"/>
    <n v="49749940.79558"/>
    <n v="30168381.219329994"/>
    <n v="27963604.448800009"/>
    <n v="0"/>
    <n v="0"/>
    <m/>
    <m/>
    <m/>
    <m/>
    <m/>
    <m/>
    <m/>
    <m/>
    <m/>
    <m/>
    <m/>
    <m/>
    <m/>
    <m/>
    <m/>
    <n v="0"/>
    <m/>
    <n v="0"/>
    <m/>
    <n v="0"/>
    <m/>
    <m/>
    <m/>
    <m/>
    <n v="1.9092837491424153E-8"/>
    <m/>
    <m/>
    <n v="30.331753554502367"/>
    <m/>
    <s v="Resto"/>
    <n v="2024"/>
    <n v="1"/>
    <d v="2025-05-07T00:00:00"/>
    <x v="2"/>
    <x v="52"/>
  </r>
  <r>
    <n v="2025"/>
    <n v="3"/>
    <n v="702"/>
    <x v="39"/>
    <s v="Accidentes y Enfermedades Total"/>
    <n v="244"/>
    <s v="82c01ce15b431d420eb6a1febfba7d7a2b69e5bcdcb929cb42cd3e9179d43fc4"/>
    <s v="5ee0b1f3d4f170289262539d5c2c0d24e2fb46189fbbd99a0a6b6a68b9dfe06a"/>
    <x v="2"/>
    <n v="45817.01485"/>
    <n v="79363.586750000002"/>
    <n v="381884.69313999999"/>
    <n v="340745.83224999998"/>
    <n v="71539.885410000003"/>
    <n v="51220.723750000005"/>
    <n v="261372.67005999995"/>
    <n v="215257.03054000001"/>
    <n v="35327673.869999997"/>
    <n v="32941908.920000002"/>
    <n v="139.161"/>
    <n v="134.065"/>
    <n v="0"/>
    <n v="0"/>
    <n v="64355.483700000004"/>
    <n v="48867.314549999996"/>
    <n v="79317.003750000003"/>
    <n v="85025.966589999996"/>
    <n v="0"/>
    <n v="0"/>
    <n v="0"/>
    <n v="0"/>
    <n v="0"/>
    <n v="0"/>
    <s v="Accidentes y Enfermedades Total"/>
    <s v="Totales"/>
    <s v="Accidentes y Enfermedades Total"/>
    <x v="2"/>
    <x v="2"/>
    <n v="45817.01485"/>
    <n v="79363.586750000002"/>
    <n v="286204877.29896003"/>
    <n v="243390493.02682006"/>
    <n v="276418493.85822004"/>
    <n v="235015541.95325008"/>
    <n v="55650266.202029996"/>
    <n v="49749940.79558"/>
    <n v="30168381.219329994"/>
    <n v="27963604.448800009"/>
    <n v="45817.01485"/>
    <n v="79363.586750000002"/>
    <n v="8.2330270772952199E-2"/>
    <n v="0.15952498732832865"/>
    <n v="-33546.571900000003"/>
    <n v="-42.269475553913274"/>
    <n v="100"/>
    <n v="100"/>
    <n v="100"/>
    <n v="100"/>
    <n v="1.6008467529412884E-2"/>
    <n v="1.6575234967274064E-2"/>
    <n v="3.2607513039243752E-2"/>
    <n v="3.3769505663496596E-2"/>
    <m/>
    <m/>
    <m/>
    <n v="0"/>
    <m/>
    <n v="0"/>
    <m/>
    <n v="0"/>
    <m/>
    <n v="39.669805837134419"/>
    <n v="156.14261567283231"/>
    <n v="64.539325712871715"/>
    <n v="0.23713531359170759"/>
    <n v="31.694332485065946"/>
    <n v="-6.7143757006949851"/>
    <n v="81.137058458288024"/>
    <n v="57.473400785481147"/>
    <s v="Resto"/>
    <n v="2024"/>
    <n v="1"/>
    <d v="2025-05-07T00:00:00"/>
    <x v="2"/>
    <x v="2"/>
  </r>
  <r>
    <n v="2025"/>
    <n v="3"/>
    <n v="98"/>
    <x v="60"/>
    <s v="Accidentes y Enfermedades Total"/>
    <n v="205"/>
    <s v="f8809aff4d69bece79dabe35be0c708b890d7eafb841f121330667b77d2e2590"/>
    <s v="5ee0b1f3d4f170289262539d5c2c0d24e2fb46189fbbd99a0a6b6a68b9dfe06a"/>
    <x v="27"/>
    <n v="278759.75148000004"/>
    <n v="342680.88101999997"/>
    <n v="393540.98110000003"/>
    <n v="447052.11896999995"/>
    <n v="51465.376420000008"/>
    <n v="36596.447490000006"/>
    <n v="254634.29584000001"/>
    <n v="189482.46548999997"/>
    <n v="35327673.869999997"/>
    <n v="32941908.920000002"/>
    <n v="139.161"/>
    <n v="134.065"/>
    <n v="0"/>
    <n v="0"/>
    <n v="3712.4292300000002"/>
    <n v="15640.9105"/>
    <n v="39205.69081"/>
    <n v="55506.087030000002"/>
    <n v="0"/>
    <n v="0"/>
    <n v="0"/>
    <n v="0"/>
    <n v="0"/>
    <n v="0"/>
    <s v="Accidentes y Enfermedades Total"/>
    <s v="Totales"/>
    <s v="Accidentes y Enfermedades Total"/>
    <x v="2"/>
    <x v="2"/>
    <n v="977558.00120000006"/>
    <n v="1111095.3272299999"/>
    <n v="286204877.29896003"/>
    <n v="243390493.02682006"/>
    <n v="276418493.85822004"/>
    <n v="235015541.95325008"/>
    <n v="55650266.202029996"/>
    <n v="49749940.79558"/>
    <n v="30168381.219329994"/>
    <n v="27963604.448800009"/>
    <n v="278759.75148000004"/>
    <n v="342680.88101999997"/>
    <n v="0.50091359934920043"/>
    <n v="0.68880661070142468"/>
    <n v="-63921.129539999936"/>
    <n v="-18.653252364046914"/>
    <n v="100"/>
    <n v="100"/>
    <n v="28.515929605998707"/>
    <n v="30.841717413600829"/>
    <n v="9.7398672625979371E-2"/>
    <n v="0.10084699745993872"/>
    <n v="0.14079468625023031"/>
    <n v="0.14581200807909417"/>
    <m/>
    <m/>
    <m/>
    <n v="0"/>
    <m/>
    <n v="0"/>
    <m/>
    <n v="0"/>
    <m/>
    <n v="40.629432499050466"/>
    <n v="18.462269444121116"/>
    <n v="10.679454126845238"/>
    <n v="0.17059376187882511"/>
    <n v="-76.264621998828005"/>
    <n v="-29.366862432925501"/>
    <n v="9.469108063906603"/>
    <n v="28.178730184216338"/>
    <s v="Resto"/>
    <n v="2024"/>
    <n v="1"/>
    <d v="2025-05-07T00:00:00"/>
    <x v="2"/>
    <x v="27"/>
  </r>
  <r>
    <n v="2025"/>
    <n v="3"/>
    <n v="34"/>
    <x v="40"/>
    <s v="Accidentes y Enfermedades Total"/>
    <n v="23"/>
    <s v="535fa30d7e25dd8a49f1536779734ec8286108d115da5045d77f3b4185d8f790"/>
    <s v="5ee0b1f3d4f170289262539d5c2c0d24e2fb46189fbbd99a0a6b6a68b9dfe06a"/>
    <x v="1"/>
    <n v="12587633.36767"/>
    <n v="9855357.4113100003"/>
    <n v="32209852.40095"/>
    <n v="26918446.286289997"/>
    <n v="5163792.4934200011"/>
    <n v="5587729.563120001"/>
    <n v="22200764.976130005"/>
    <n v="20639470.565510005"/>
    <n v="35327673.869999997"/>
    <n v="32941908.920000002"/>
    <n v="139.161"/>
    <n v="134.065"/>
    <n v="9217.55782"/>
    <n v="-857.76443000000006"/>
    <n v="4610906.8680400001"/>
    <n v="5072864.5241999999"/>
    <n v="7412305.5218700003"/>
    <n v="6397271.6787700001"/>
    <n v="0"/>
    <n v="0"/>
    <n v="0"/>
    <n v="0"/>
    <n v="0"/>
    <n v="0"/>
    <s v="Accidentes y Enfermedades Total"/>
    <s v="Totales"/>
    <s v="Accidentes y Enfermedades Total"/>
    <x v="2"/>
    <x v="2"/>
    <n v="28972049.40374"/>
    <n v="25559096.22566"/>
    <n v="286204877.29896003"/>
    <n v="243390493.02682006"/>
    <n v="276418493.85822004"/>
    <n v="235015541.95325008"/>
    <n v="55650266.202029996"/>
    <n v="49749940.79558"/>
    <n v="30168381.219329994"/>
    <n v="27963604.448800009"/>
    <n v="12587633.36767"/>
    <n v="9855357.4113100003"/>
    <n v="22.619179074494404"/>
    <n v="19.809787215235424"/>
    <n v="2732275.9563599993"/>
    <n v="27.723763252101264"/>
    <n v="100"/>
    <n v="100"/>
    <n v="43.447507603811637"/>
    <n v="38.559099759621915"/>
    <n v="4.3981197967221854"/>
    <n v="4.5538318337435193"/>
    <n v="4.0491957137471282"/>
    <n v="4.1934917705444583"/>
    <m/>
    <m/>
    <m/>
    <n v="0"/>
    <m/>
    <n v="0"/>
    <m/>
    <n v="0"/>
    <m/>
    <n v="-7.5869289111280436"/>
    <n v="41.022743057345906"/>
    <n v="56.697381230512519"/>
    <n v="17.11657133963611"/>
    <n v="-9.1064457557705314"/>
    <n v="15.866667761953801"/>
    <n v="62.206109211709148"/>
    <n v="79.297312650247747"/>
    <s v="Grandes"/>
    <n v="2024"/>
    <n v="1"/>
    <d v="2025-05-07T00:00:00"/>
    <x v="2"/>
    <x v="1"/>
  </r>
  <r>
    <n v="2025"/>
    <n v="3"/>
    <n v="104"/>
    <x v="19"/>
    <s v="Accidentes y Enfermedades Total"/>
    <n v="225"/>
    <s v="0e6523810856a138a75dec70a9cf3778a5c70b83ac915f22c33f05db97cb3e68"/>
    <s v="5ee0b1f3d4f170289262539d5c2c0d24e2fb46189fbbd99a0a6b6a68b9dfe06a"/>
    <x v="44"/>
    <n v="13353.96328"/>
    <n v="0"/>
    <n v="122768.49741"/>
    <n v="-194651.43909"/>
    <n v="3928.6644500000002"/>
    <n v="0"/>
    <n v="21677.247199999998"/>
    <n v="-9588.9703700000027"/>
    <n v="35327673.869999997"/>
    <n v="32941908.920000002"/>
    <n v="139.161"/>
    <n v="134.065"/>
    <n v="0"/>
    <n v="0"/>
    <n v="3702.5323699999999"/>
    <n v="0"/>
    <n v="18542.256699999998"/>
    <n v="0"/>
    <n v="0"/>
    <n v="0"/>
    <n v="0"/>
    <n v="0"/>
    <n v="0"/>
    <n v="0"/>
    <s v="Accidentes y Enfermedades Total"/>
    <s v="Totales"/>
    <s v="Accidentes y Enfermedades Total"/>
    <x v="2"/>
    <x v="2"/>
    <n v="1317898.61516"/>
    <n v="0"/>
    <n v="286204877.29896003"/>
    <n v="243390493.02682006"/>
    <n v="276418493.85822004"/>
    <n v="235015541.95325008"/>
    <n v="55650266.202029996"/>
    <n v="49749940.79558"/>
    <n v="30168381.219329994"/>
    <n v="27963604.448800009"/>
    <n v="13353.96328"/>
    <n v="0"/>
    <n v="2.3996225339732297E-2"/>
    <m/>
    <m/>
    <m/>
    <n v="100"/>
    <m/>
    <n v="1.0132769794570848"/>
    <m/>
    <n v="4.6658755105877872E-3"/>
    <n v="4.8310672320099847E-3"/>
    <m/>
    <m/>
    <m/>
    <m/>
    <m/>
    <n v="0"/>
    <m/>
    <n v="0"/>
    <m/>
    <n v="0"/>
    <m/>
    <m/>
    <n v="29.419464226653169"/>
    <m/>
    <n v="1.3022456927462719E-2"/>
    <m/>
    <m/>
    <n v="19.968078480975837"/>
    <m/>
    <s v="Resto"/>
    <n v="2024"/>
    <n v="1"/>
    <d v="2025-05-07T00:00:00"/>
    <x v="2"/>
    <x v="44"/>
  </r>
  <r>
    <n v="2025"/>
    <n v="3"/>
    <n v="201.1"/>
    <x v="67"/>
    <s v="Accidentes y Enfermedades Total"/>
    <n v="201.1"/>
    <m/>
    <m/>
    <x v="74"/>
    <n v="55650266.202030003"/>
    <n v="49749940.795580007"/>
    <n v="175554387.07888001"/>
    <n v="154605891.22732997"/>
    <n v="30168381.219330002"/>
    <n v="27963604.448799998"/>
    <n v="124483358.04773001"/>
    <n v="110142152.64893998"/>
    <n v="0"/>
    <n v="0"/>
    <n v="0"/>
    <n v="0"/>
    <n v="107898.07658000002"/>
    <n v="22341.26959"/>
    <n v="27781346.966420006"/>
    <n v="25863198.737589996"/>
    <n v="41630511.480670005"/>
    <n v="37837275.505429998"/>
    <n v="0"/>
    <n v="0"/>
    <n v="0"/>
    <n v="0"/>
    <n v="0"/>
    <n v="0"/>
    <s v="Accidentes y Enfermedades Total"/>
    <s v="Totales"/>
    <s v="Accidentes y Enfermedades Total"/>
    <x v="2"/>
    <x v="2"/>
    <n v="240585203.49903002"/>
    <n v="202987358.11261001"/>
    <n v="286204877.29896003"/>
    <n v="243390493.02682006"/>
    <n v="276418493.85822004"/>
    <n v="235015541.95325008"/>
    <n v="55650266.202029996"/>
    <n v="49749940.79558"/>
    <n v="30168381.219329994"/>
    <n v="27963604.448800009"/>
    <n v="55650266.202030003"/>
    <n v="49749940.795580007"/>
    <n v="100.00000000000003"/>
    <n v="100.00000000000003"/>
    <n v="5900325.4064499959"/>
    <n v="11.85996467954431"/>
    <n v="100"/>
    <n v="100"/>
    <n v="23.131208982373835"/>
    <n v="24.508886296249319"/>
    <n v="19.444206097123772"/>
    <n v="20.132613207339887"/>
    <n v="20.440379645435815"/>
    <n v="21.168787554261581"/>
    <m/>
    <m/>
    <m/>
    <n v="0"/>
    <m/>
    <n v="0"/>
    <m/>
    <n v="0"/>
    <m/>
    <n v="7.8844512858377902"/>
    <n v="54.210668300863439"/>
    <n v="56.208317038408218"/>
    <n v="100.00000000000003"/>
    <n v="7.4165158312074597"/>
    <n v="10.02512978159762"/>
    <n v="66.733138696409043"/>
    <n v="68.353755369829386"/>
    <m/>
    <n v="2024"/>
    <n v="1"/>
    <d v="2025-05-07T00:00:00"/>
    <x v="2"/>
    <x v="74"/>
  </r>
  <r>
    <n v="2025"/>
    <n v="3"/>
    <n v="714"/>
    <x v="78"/>
    <s v="Accidentes y Enfermedades Total"/>
    <n v="250"/>
    <s v="1e472b39b105d349bcd069c4a711b44a2fffb8e274714bb07ecfff69a9a7f67b"/>
    <s v="5ee0b1f3d4f170289262539d5c2c0d24e2fb46189fbbd99a0a6b6a68b9dfe06a"/>
    <x v="5"/>
    <n v="179414.37324000002"/>
    <n v="176513.31369000001"/>
    <n v="603503.19325000001"/>
    <n v="577746.42392999993"/>
    <n v="50159.516779999998"/>
    <n v="45959.256969999995"/>
    <n v="219492.31338999997"/>
    <n v="235811.32752000002"/>
    <n v="35327673.869999997"/>
    <n v="32941908.920000002"/>
    <n v="139.161"/>
    <n v="134.065"/>
    <n v="398.31749999999994"/>
    <n v="52.390099999999997"/>
    <n v="50159.516779999998"/>
    <n v="45959.256970000002"/>
    <n v="158615.93271000002"/>
    <n v="171528.21479"/>
    <n v="0"/>
    <n v="0"/>
    <n v="0"/>
    <n v="0"/>
    <n v="0"/>
    <n v="0"/>
    <s v="Accidentes y Enfermedades Total"/>
    <s v="Totales"/>
    <s v="Accidentes y Enfermedades Total"/>
    <x v="2"/>
    <x v="2"/>
    <n v="179414.37324000002"/>
    <n v="176513.31369000001"/>
    <n v="286204877.29896003"/>
    <n v="243390493.02682006"/>
    <n v="276418493.85822004"/>
    <n v="235015541.95325008"/>
    <n v="55650266.202029996"/>
    <n v="49749940.79558"/>
    <n v="30168381.219329994"/>
    <n v="27963604.448800009"/>
    <n v="179414.37324000002"/>
    <n v="176513.31369000001"/>
    <n v="0.3223962533955595"/>
    <n v="0.35480105275960894"/>
    <n v="2901.0595500000054"/>
    <n v="1.643535827045306"/>
    <n v="100"/>
    <n v="100"/>
    <n v="100"/>
    <n v="100"/>
    <n v="6.2687391959637975E-2"/>
    <n v="6.4906790691083363E-2"/>
    <n v="7.252268217006709E-2"/>
    <n v="7.5107081098965162E-2"/>
    <m/>
    <m/>
    <m/>
    <n v="0"/>
    <m/>
    <n v="0"/>
    <m/>
    <n v="0"/>
    <m/>
    <n v="9.1390942476327055"/>
    <n v="27.957356968776597"/>
    <n v="26.03727504131249"/>
    <n v="0.16626519141126786"/>
    <n v="9.1390942476326842"/>
    <n v="-7.5277889971678054"/>
    <n v="31.623252420491337"/>
    <n v="26.793992478885986"/>
    <s v="Resto"/>
    <n v="2024"/>
    <n v="1"/>
    <d v="2025-05-07T00:00:00"/>
    <x v="2"/>
    <x v="5"/>
  </r>
  <r>
    <n v="2025"/>
    <n v="3"/>
    <n v="701"/>
    <x v="50"/>
    <s v="Accidentes y Enfermedades Total"/>
    <n v="243"/>
    <s v="72440a20f54075ac43f51a2cf0dbb2a14366b38a5c01b110ae174abc1cb44238"/>
    <s v="5ee0b1f3d4f170289262539d5c2c0d24e2fb46189fbbd99a0a6b6a68b9dfe06a"/>
    <x v="16"/>
    <n v="964070.11442999996"/>
    <n v="796571.0700399999"/>
    <n v="3286177.3429300003"/>
    <n v="2793865.0090399999"/>
    <n v="599708.53624000004"/>
    <n v="477688.35000000003"/>
    <n v="2022720.8733499995"/>
    <n v="1623459.8766599998"/>
    <n v="35327673.869999997"/>
    <n v="32941908.920000002"/>
    <n v="139.161"/>
    <n v="134.065"/>
    <n v="0"/>
    <n v="0"/>
    <n v="444580.34828999999"/>
    <n v="354249.84366000001"/>
    <n v="698729.10173999995"/>
    <n v="529302.81991000008"/>
    <n v="0"/>
    <n v="0"/>
    <n v="0"/>
    <n v="0"/>
    <n v="0"/>
    <n v="0"/>
    <s v="Accidentes y Enfermedades Total"/>
    <s v="Totales"/>
    <s v="Accidentes y Enfermedades Total"/>
    <x v="2"/>
    <x v="2"/>
    <n v="964070.11442999996"/>
    <n v="796571.0700399999"/>
    <n v="286204877.29896003"/>
    <n v="243390493.02682006"/>
    <n v="276418493.85822004"/>
    <n v="235015541.95325008"/>
    <n v="55650266.202029996"/>
    <n v="49749940.79558"/>
    <n v="30168381.219329994"/>
    <n v="27963604.448800009"/>
    <n v="964070.11442999996"/>
    <n v="796571.0700399999"/>
    <n v="1.7323728711918236"/>
    <n v="1.6011497849074237"/>
    <n v="167499.04439000005"/>
    <n v="21.027507863371063"/>
    <n v="100"/>
    <n v="100"/>
    <n v="100"/>
    <n v="100"/>
    <n v="0.33684615144519869"/>
    <n v="0.34877192946593821"/>
    <n v="0.32728109472715639"/>
    <n v="0.33894399639256878"/>
    <m/>
    <m/>
    <m/>
    <n v="0"/>
    <m/>
    <n v="0"/>
    <m/>
    <n v="0"/>
    <m/>
    <n v="25.543889910649909"/>
    <n v="62.205904660220043"/>
    <n v="59.968076668414895"/>
    <n v="1.9878711153906552"/>
    <n v="25.49909512922661"/>
    <n v="32.009329150902353"/>
    <n v="63.626997527781548"/>
    <n v="66.927632034953987"/>
    <s v="Medianas"/>
    <n v="2024"/>
    <n v="1"/>
    <d v="2025-05-07T00:00:00"/>
    <x v="2"/>
    <x v="16"/>
  </r>
  <r>
    <n v="2025"/>
    <n v="3"/>
    <n v="128"/>
    <x v="57"/>
    <s v="Accidentes y Enfermedades Total"/>
    <n v="267"/>
    <s v="8acc23987b8960d83c44541f9f0eb46454cea080ea94d916f56fccf033db866f"/>
    <s v="5ee0b1f3d4f170289262539d5c2c0d24e2fb46189fbbd99a0a6b6a68b9dfe06a"/>
    <x v="57"/>
    <n v="-5.9591899999999995"/>
    <n v="18.437669999999997"/>
    <n v="90.758100000000013"/>
    <n v="215.71829"/>
    <n v="-6.32456"/>
    <n v="-36.978459999999998"/>
    <n v="6.0837499999999975"/>
    <n v="402.39081000000004"/>
    <n v="35327673.869999997"/>
    <n v="32941908.920000002"/>
    <n v="139.161"/>
    <n v="134.065"/>
    <n v="0"/>
    <n v="0"/>
    <n v="-6.32456"/>
    <n v="-36.978459999999998"/>
    <n v="-2.77346"/>
    <n v="26.10229"/>
    <n v="0"/>
    <n v="0"/>
    <n v="0"/>
    <n v="0"/>
    <n v="0"/>
    <n v="0"/>
    <s v="Accidentes y Enfermedades Total"/>
    <s v="Totales"/>
    <s v="Accidentes y Enfermedades Total"/>
    <x v="2"/>
    <x v="2"/>
    <n v="28409.071170000003"/>
    <n v="23307.048429999999"/>
    <n v="286204877.29896003"/>
    <n v="243390493.02682006"/>
    <n v="276418493.85822004"/>
    <n v="235015541.95325008"/>
    <n v="55650266.202029996"/>
    <n v="49749940.79558"/>
    <n v="30168381.219329994"/>
    <n v="27963604.448800009"/>
    <n v="-5.9591899999999995"/>
    <n v="18.437669999999997"/>
    <n v="-1.0708286602558285E-5"/>
    <n v="3.7060687319728585E-5"/>
    <n v="-24.396859999999997"/>
    <n v="-132.32073250036476"/>
    <n v="100"/>
    <n v="100"/>
    <n v="-2.0976363374712891E-2"/>
    <n v="7.910770021084132E-2"/>
    <n v="-2.0821413164721259E-6"/>
    <n v="-2.1558579228264568E-6"/>
    <n v="7.575345187360414E-6"/>
    <n v="7.8452981648625038E-6"/>
    <m/>
    <m/>
    <m/>
    <n v="0"/>
    <m/>
    <n v="0"/>
    <m/>
    <n v="0"/>
    <m/>
    <n v="-82.89663766419693"/>
    <n v="106.13120239495638"/>
    <n v="-200.55928975841312"/>
    <n v="-2.0964200743882212E-5"/>
    <n v="-82.89663766419693"/>
    <n v="-110.62535126228387"/>
    <n v="228.03862323595797"/>
    <n v="-141.6674935417544"/>
    <s v="Resto"/>
    <n v="2024"/>
    <n v="1"/>
    <d v="2025-05-07T00:00:00"/>
    <x v="2"/>
    <x v="57"/>
  </r>
  <r>
    <n v="2025"/>
    <n v="3"/>
    <n v="74"/>
    <x v="6"/>
    <s v="Accidentes y Enfermedades Total"/>
    <n v="46"/>
    <s v="25fc0e7096fc653718202dc30b0c580b8ab87eac11a700cba03a7c021bc35b0c"/>
    <s v="5ee0b1f3d4f170289262539d5c2c0d24e2fb46189fbbd99a0a6b6a68b9dfe06a"/>
    <x v="52"/>
    <n v="0"/>
    <n v="0"/>
    <n v="0"/>
    <n v="0"/>
    <n v="-1.15177"/>
    <n v="-1.9316600000000002"/>
    <n v="-0.88895999999999975"/>
    <n v="-1.7703"/>
    <n v="0"/>
    <n v="0"/>
    <n v="0"/>
    <n v="0"/>
    <n v="0"/>
    <n v="0"/>
    <n v="-12.636329999999999"/>
    <n v="-6.2213700000000003"/>
    <n v="0"/>
    <n v="0"/>
    <n v="0"/>
    <n v="0"/>
    <n v="0"/>
    <n v="0"/>
    <n v="0"/>
    <n v="0"/>
    <s v="Accidentes y Enfermedades Total"/>
    <s v="Totales"/>
    <s v="Accidentes y Enfermedades Total"/>
    <x v="2"/>
    <x v="2"/>
    <n v="8503254.3343199994"/>
    <n v="1149390.6832699999"/>
    <n v="286204877.29896003"/>
    <n v="243390493.02682006"/>
    <n v="276418493.85822004"/>
    <n v="235015541.95325008"/>
    <n v="55650266.202029996"/>
    <n v="49749940.79558"/>
    <n v="30168381.219329994"/>
    <n v="27963604.448800009"/>
    <n v="0"/>
    <n v="0"/>
    <m/>
    <m/>
    <m/>
    <m/>
    <m/>
    <m/>
    <m/>
    <m/>
    <m/>
    <m/>
    <m/>
    <m/>
    <m/>
    <m/>
    <m/>
    <n v="0"/>
    <m/>
    <n v="0"/>
    <m/>
    <n v="0"/>
    <m/>
    <n v="-40.374082395452625"/>
    <m/>
    <m/>
    <n v="-3.8178051106766652E-6"/>
    <n v="103.11169404809549"/>
    <m/>
    <m/>
    <m/>
    <s v="Resto"/>
    <n v="2024"/>
    <n v="1"/>
    <d v="2025-05-07T00:00:00"/>
    <x v="2"/>
    <x v="52"/>
  </r>
  <r>
    <n v="2025"/>
    <n v="3"/>
    <n v="37"/>
    <x v="76"/>
    <s v="Accidentes y Enfermedades Total"/>
    <n v="25"/>
    <s v="b7a56873cd771f2c446d369b649430b65a756ba278ff97ec81bb6f55b2e73569"/>
    <s v="5ee0b1f3d4f170289262539d5c2c0d24e2fb46189fbbd99a0a6b6a68b9dfe06a"/>
    <x v="10"/>
    <n v="642457.24672000005"/>
    <n v="518158.07188"/>
    <n v="2292949.5201300001"/>
    <n v="1697795.0907399997"/>
    <n v="350767.95348000003"/>
    <n v="267938.38423999998"/>
    <n v="1438332.1519900002"/>
    <n v="972587.71940999967"/>
    <n v="35327673.869999997"/>
    <n v="32941908.920000002"/>
    <n v="139.161"/>
    <n v="134.065"/>
    <n v="0"/>
    <n v="0"/>
    <n v="325022.01997000002"/>
    <n v="261090.86768999998"/>
    <n v="560016.97646000003"/>
    <n v="398139.15606000001"/>
    <n v="0"/>
    <n v="0"/>
    <n v="0"/>
    <n v="0"/>
    <n v="0"/>
    <n v="0"/>
    <s v="Accidentes y Enfermedades Total"/>
    <s v="Totales"/>
    <s v="Accidentes y Enfermedades Total"/>
    <x v="2"/>
    <x v="2"/>
    <n v="3594603.0314199999"/>
    <n v="3691577.5016000001"/>
    <n v="286204877.29896003"/>
    <n v="243390493.02682006"/>
    <n v="276418493.85822004"/>
    <n v="235015541.95325008"/>
    <n v="55650266.202029996"/>
    <n v="49749940.79558"/>
    <n v="30168381.219329994"/>
    <n v="27963604.448800009"/>
    <n v="642457.24672000005"/>
    <n v="518158.07188"/>
    <n v="1.1544549389712797"/>
    <n v="1.0415250020278122"/>
    <n v="124299.17484000005"/>
    <n v="23.988659365859768"/>
    <n v="100"/>
    <n v="100"/>
    <n v="17.872828824333514"/>
    <n v="14.036223583425253"/>
    <n v="0.22447459763200009"/>
    <n v="0.23242194751611944"/>
    <n v="0.2128916645166179"/>
    <n v="0.22047821500378617"/>
    <m/>
    <m/>
    <m/>
    <n v="0"/>
    <m/>
    <n v="0"/>
    <m/>
    <n v="0"/>
    <m/>
    <n v="30.913663032993167"/>
    <n v="54.597867059763125"/>
    <n v="51.709777147320345"/>
    <n v="1.162700613366852"/>
    <n v="24.486169449598361"/>
    <n v="40.658603389314685"/>
    <n v="58.037886998451583"/>
    <n v="65.57779201467271"/>
    <s v="Medianas"/>
    <n v="2024"/>
    <n v="1"/>
    <d v="2025-05-07T00:00:00"/>
    <x v="2"/>
    <x v="10"/>
  </r>
  <r>
    <n v="2025"/>
    <n v="3"/>
    <n v="715"/>
    <x v="43"/>
    <s v="Accidentes y Enfermedades Total"/>
    <n v="251"/>
    <s v="c75d3f1f5bcd6914d0331ce5ec17c0db8f2070a2d4285f8e3ff11c6ca19168ff"/>
    <s v="5ee0b1f3d4f170289262539d5c2c0d24e2fb46189fbbd99a0a6b6a68b9dfe06a"/>
    <x v="32"/>
    <n v="17150.0059"/>
    <n v="48021.339369999994"/>
    <n v="104322.38088"/>
    <n v="132433.02294999998"/>
    <n v="7324.9443799999999"/>
    <n v="8157.7585199999985"/>
    <n v="38011.890619999998"/>
    <n v="32592.665779999992"/>
    <n v="35327673.869999997"/>
    <n v="32941908.920000002"/>
    <n v="139.161"/>
    <n v="134.065"/>
    <n v="0"/>
    <n v="0"/>
    <n v="7318.9443799999999"/>
    <n v="8152.7585199999994"/>
    <n v="24562.687020000001"/>
    <n v="38820.30831"/>
    <n v="0"/>
    <n v="0"/>
    <n v="0"/>
    <n v="0"/>
    <n v="0"/>
    <n v="0"/>
    <s v="Accidentes y Enfermedades Total"/>
    <s v="Totales"/>
    <s v="Accidentes y Enfermedades Total"/>
    <x v="2"/>
    <x v="2"/>
    <n v="17150.0059"/>
    <n v="48021.339369999994"/>
    <n v="286204877.29896003"/>
    <n v="243390493.02682006"/>
    <n v="276418493.85822004"/>
    <n v="235015541.95325008"/>
    <n v="55650266.202029996"/>
    <n v="49749940.79558"/>
    <n v="30168381.219329994"/>
    <n v="27963604.448800009"/>
    <n v="17150.0059"/>
    <n v="48021.339369999994"/>
    <n v="3.0817473249345223E-2"/>
    <n v="9.6525420135306808E-2"/>
    <n v="-30871.333469999994"/>
    <n v="-64.286698111727404"/>
    <n v="100"/>
    <n v="100"/>
    <n v="100"/>
    <n v="100"/>
    <n v="5.9922130125286714E-3"/>
    <n v="6.2043626895661131E-3"/>
    <n v="1.9730162330008655E-2"/>
    <n v="2.0433261124301525E-2"/>
    <m/>
    <m/>
    <m/>
    <n v="0"/>
    <m/>
    <n v="0"/>
    <m/>
    <n v="0"/>
    <m/>
    <n v="-10.208859920997003"/>
    <n v="42.711031253930933"/>
    <n v="16.987777989999863"/>
    <n v="2.4280203590461916E-2"/>
    <n v="-10.227386693160634"/>
    <n v="-36.727223225909512"/>
    <n v="29.797002152250684"/>
    <n v="21.001271949970249"/>
    <s v="Resto"/>
    <n v="2024"/>
    <n v="1"/>
    <d v="2025-05-07T00:00:00"/>
    <x v="2"/>
    <x v="32"/>
  </r>
  <r>
    <n v="2025"/>
    <n v="3"/>
    <n v="9"/>
    <x v="29"/>
    <s v="Accidentes y Enfermedades Total"/>
    <n v="9"/>
    <s v="19581e27de7ced00ff1ce50b2047e7a567c76b1cbaebabe5ef03f7c3017bb5b7"/>
    <s v="5ee0b1f3d4f170289262539d5c2c0d24e2fb46189fbbd99a0a6b6a68b9dfe06a"/>
    <x v="49"/>
    <n v="12605.68218"/>
    <n v="9872.7468100000006"/>
    <n v="59606.889920000001"/>
    <n v="60459.09706"/>
    <n v="5410.3525099999988"/>
    <n v="9282.3891999999996"/>
    <n v="22945.46718"/>
    <n v="31578.419740000001"/>
    <n v="35327673.869999997"/>
    <n v="32941908.920000002"/>
    <n v="139.161"/>
    <n v="134.065"/>
    <n v="0"/>
    <n v="0"/>
    <n v="5410.3525099999997"/>
    <n v="9282.3891999999996"/>
    <n v="16112.18943"/>
    <n v="14454.646570000001"/>
    <n v="0"/>
    <n v="0"/>
    <n v="0"/>
    <n v="0"/>
    <n v="0"/>
    <n v="0"/>
    <s v="Accidentes y Enfermedades Total"/>
    <s v="Totales"/>
    <s v="Accidentes y Enfermedades Total"/>
    <x v="2"/>
    <x v="2"/>
    <n v="975839.53787999996"/>
    <n v="808178.50085000007"/>
    <n v="286204877.29896003"/>
    <n v="243390493.02682006"/>
    <n v="276418493.85822004"/>
    <n v="235015541.95325008"/>
    <n v="55650266.202029996"/>
    <n v="49749940.79558"/>
    <n v="30168381.219329994"/>
    <n v="27963604.448800009"/>
    <n v="12605.68218"/>
    <n v="9872.7468100000006"/>
    <n v="2.2651611645911899E-2"/>
    <n v="1.9844740822037597E-2"/>
    <n v="2732.9353699999992"/>
    <n v="27.681611030800845"/>
    <n v="100"/>
    <n v="100"/>
    <n v="1.2917781756809832"/>
    <n v="1.2216047320754462"/>
    <n v="4.4044260527511996E-3"/>
    <n v="4.5603613579001979E-3"/>
    <n v="4.0563403636772648E-3"/>
    <n v="4.2008910253109617E-3"/>
    <m/>
    <m/>
    <m/>
    <n v="0"/>
    <m/>
    <n v="0"/>
    <m/>
    <n v="0"/>
    <m/>
    <n v="-41.713793793520324"/>
    <n v="42.919950168059842"/>
    <n v="94.020330700651272"/>
    <n v="1.7933850910546657E-2"/>
    <n v="-41.713793793520317"/>
    <n v="11.467197430064857"/>
    <n v="33.579250874038415"/>
    <n v="64.21733769170946"/>
    <s v="Resto"/>
    <n v="2024"/>
    <n v="1"/>
    <d v="2025-05-07T00:00:00"/>
    <x v="2"/>
    <x v="49"/>
  </r>
  <r>
    <n v="2025"/>
    <n v="3"/>
    <n v="3"/>
    <x v="7"/>
    <s v="Accidentes y Enfermedades Total"/>
    <n v="3"/>
    <s v="4e07408562bedb8b60ce05c1decfe3ad16b72230967de01f640b7e4729b49fce"/>
    <s v="5ee0b1f3d4f170289262539d5c2c0d24e2fb46189fbbd99a0a6b6a68b9dfe06a"/>
    <x v="28"/>
    <n v="642155.36180999991"/>
    <n v="806558.73800999997"/>
    <n v="3274810.68279"/>
    <n v="3114821.5015799999"/>
    <n v="681009.33243999991"/>
    <n v="579993.03233000007"/>
    <n v="2463226.9679699992"/>
    <n v="2407770.3858599989"/>
    <n v="35327673.869999997"/>
    <n v="32941908.920000002"/>
    <n v="139.161"/>
    <n v="134.065"/>
    <n v="826.72196999999994"/>
    <n v="1674.1999599999999"/>
    <n v="670546.46551000001"/>
    <n v="565820.34483000007"/>
    <n v="804219.46239999996"/>
    <n v="722026.11251999997"/>
    <n v="0"/>
    <n v="0"/>
    <n v="0"/>
    <n v="0"/>
    <n v="0"/>
    <n v="0"/>
    <s v="Accidentes y Enfermedades Total"/>
    <s v="Totales"/>
    <s v="Accidentes y Enfermedades Total"/>
    <x v="2"/>
    <x v="2"/>
    <n v="7215896.8496199995"/>
    <n v="5461228.9250799995"/>
    <n v="286204877.29896003"/>
    <n v="243390493.02682006"/>
    <n v="276418493.85822004"/>
    <n v="235015541.95325008"/>
    <n v="55650266.202029996"/>
    <n v="49749940.79558"/>
    <n v="30168381.219329994"/>
    <n v="27963604.448800009"/>
    <n v="642155.36180999991"/>
    <n v="806558.73800999997"/>
    <n v="1.1539124709282622"/>
    <n v="1.6212255233108901"/>
    <n v="-164403.37620000006"/>
    <n v="-20.383311028980721"/>
    <n v="100"/>
    <n v="100"/>
    <n v="8.8991760164062885"/>
    <n v="14.768813925854335"/>
    <n v="0.22436911902770476"/>
    <n v="0.23231273452324533"/>
    <n v="0.33138465187344945"/>
    <n v="0.34319378680514789"/>
    <m/>
    <m/>
    <m/>
    <n v="0"/>
    <m/>
    <n v="0"/>
    <m/>
    <n v="0"/>
    <m/>
    <n v="17.416812699316075"/>
    <n v="106.05055613340748"/>
    <n v="71.909583889823182"/>
    <n v="2.2573612004201675"/>
    <n v="18.508723066765075"/>
    <n v="11.383708768250855"/>
    <n v="83.378542407928677"/>
    <n v="78.365634568975096"/>
    <s v="Medianas"/>
    <n v="2024"/>
    <n v="1"/>
    <d v="2025-05-07T00:00:00"/>
    <x v="2"/>
    <x v="28"/>
  </r>
  <r>
    <n v="2025"/>
    <n v="3"/>
    <n v="15.1"/>
    <x v="69"/>
    <s v="Accidentes y Enfermedades Total"/>
    <n v="15.1"/>
    <m/>
    <m/>
    <x v="76"/>
    <n v="10870862.682610001"/>
    <n v="9360275.7418900002"/>
    <n v="36693361.779469997"/>
    <n v="32588887.296719998"/>
    <n v="6407030.4675600007"/>
    <n v="5490221.8206599997"/>
    <n v="25650935.06546"/>
    <n v="22146986.160039999"/>
    <n v="0"/>
    <n v="0"/>
    <n v="0"/>
    <n v="0"/>
    <n v="1162.8326699999993"/>
    <n v="-2354.0930899999998"/>
    <n v="5936486.1398900002"/>
    <n v="5064589.8432600005"/>
    <n v="8647250.2494900003"/>
    <n v="7530536.3810400004"/>
    <n v="0"/>
    <n v="0"/>
    <n v="0"/>
    <n v="0"/>
    <n v="0"/>
    <n v="0"/>
    <s v="Accidentes y Enfermedades Total"/>
    <s v="Totales"/>
    <s v="Accidentes y Enfermedades Total"/>
    <x v="2"/>
    <x v="2"/>
    <n v="64620215.150409997"/>
    <n v="53591490.656099997"/>
    <n v="286204877.29896003"/>
    <n v="243390493.02682006"/>
    <n v="276418493.85822004"/>
    <n v="235015541.95325008"/>
    <n v="55650266.202029996"/>
    <n v="49749940.79558"/>
    <n v="30168381.219329994"/>
    <n v="27963604.448800009"/>
    <n v="10870862.682610001"/>
    <n v="9360275.7418900002"/>
    <n v="19.534251000965487"/>
    <n v="18.814646996970112"/>
    <n v="1510586.9407200012"/>
    <n v="16.138273939513105"/>
    <n v="100"/>
    <n v="100"/>
    <n v="16.822696515799247"/>
    <n v="17.465973846399393"/>
    <n v="3.7982800241571919"/>
    <n v="3.9327551969753007"/>
    <n v="3.8457852751292787"/>
    <n v="3.9828326518728585"/>
    <m/>
    <m/>
    <m/>
    <n v="0"/>
    <m/>
    <n v="0"/>
    <m/>
    <n v="0"/>
    <m/>
    <n v="16.698936342608238"/>
    <n v="58.937645103449384"/>
    <n v="58.654488094721771"/>
    <n v="21.237567972174723"/>
    <n v="17.215536175951684"/>
    <n v="14.829141138758795"/>
    <n v="68.651721282613792"/>
    <n v="67.254038583644132"/>
    <s v="Resto"/>
    <n v="2024"/>
    <n v="1"/>
    <d v="2025-05-07T00:00:00"/>
    <x v="2"/>
    <x v="76"/>
  </r>
  <r>
    <n v="2025"/>
    <n v="3"/>
    <n v="41"/>
    <x v="38"/>
    <s v="Accidentes y Enfermedades Total"/>
    <n v="29"/>
    <s v="35135aaa6cc23891b40cb3f378c53a17a1127210ce60e125ccf03efcfdaec458"/>
    <s v="5ee0b1f3d4f170289262539d5c2c0d24e2fb46189fbbd99a0a6b6a68b9dfe06a"/>
    <x v="24"/>
    <n v="1797171.7203599999"/>
    <n v="1459585.18502"/>
    <n v="5926912.5631500008"/>
    <n v="4969434.2094999999"/>
    <n v="1124131.8099300002"/>
    <n v="917755.75137000019"/>
    <n v="4147560.7597700008"/>
    <n v="3409024.8178799995"/>
    <n v="35327673.869999997"/>
    <n v="32941908.920000002"/>
    <n v="139.161"/>
    <n v="134.065"/>
    <n v="0"/>
    <n v="0"/>
    <n v="1129051.3358099998"/>
    <n v="916789.47055999993"/>
    <n v="1547617.1245799998"/>
    <n v="1311130.6267300001"/>
    <n v="0"/>
    <n v="0"/>
    <n v="0"/>
    <n v="0"/>
    <n v="0"/>
    <n v="0"/>
    <s v="Accidentes y Enfermedades Total"/>
    <s v="Totales"/>
    <s v="Accidentes y Enfermedades Total"/>
    <x v="2"/>
    <x v="2"/>
    <n v="7965231.1104300003"/>
    <n v="6566357.3494999995"/>
    <n v="286204877.29896003"/>
    <n v="243390493.02682006"/>
    <n v="276418493.85822004"/>
    <n v="235015541.95325008"/>
    <n v="55650266.202029996"/>
    <n v="49749940.79558"/>
    <n v="30168381.219329994"/>
    <n v="27963604.448800009"/>
    <n v="1797171.7203599999"/>
    <n v="1459585.18502"/>
    <n v="3.2294036363377598"/>
    <n v="2.9338430592658633"/>
    <n v="337586.53533999994"/>
    <n v="23.128936824291912"/>
    <n v="100"/>
    <n v="100"/>
    <n v="22.562706535993783"/>
    <n v="22.228232600395124"/>
    <n v="0.62793189875752342"/>
    <n v="0.65016334300765033"/>
    <n v="0.59968865951521089"/>
    <n v="0.62105900439143913"/>
    <m/>
    <m/>
    <m/>
    <n v="0"/>
    <m/>
    <n v="0"/>
    <m/>
    <n v="0"/>
    <m/>
    <n v="22.487035167246571"/>
    <n v="62.550050014409308"/>
    <n v="62.877847815194464"/>
    <n v="3.7261920079746527"/>
    <n v="23.152738122127925"/>
    <n v="18.036837293611562"/>
    <n v="72.954176965210792"/>
    <n v="69.923579837845821"/>
    <s v="Medianas"/>
    <n v="2024"/>
    <n v="1"/>
    <d v="2025-05-07T00:00:00"/>
    <x v="2"/>
    <x v="24"/>
  </r>
  <r>
    <n v="2025"/>
    <n v="3"/>
    <n v="705"/>
    <x v="3"/>
    <s v="Accidentes y Enfermedades Total"/>
    <n v="36"/>
    <s v="76a50887d8f1c2e9301755428990ad81479ee21c25b43215cf524541e0503269"/>
    <s v="5ee0b1f3d4f170289262539d5c2c0d24e2fb46189fbbd99a0a6b6a68b9dfe06a"/>
    <x v="14"/>
    <n v="612710.5779400001"/>
    <n v="554244.99358000001"/>
    <n v="730391.63514000003"/>
    <n v="670965.63406000007"/>
    <n v="134751.37116999997"/>
    <n v="94382.956310000009"/>
    <n v="676906.58824999991"/>
    <n v="616821.68876000016"/>
    <n v="35327673.869999997"/>
    <n v="32941908.920000002"/>
    <n v="139.161"/>
    <n v="134.065"/>
    <n v="0"/>
    <n v="0"/>
    <n v="22895.523379999999"/>
    <n v="27719.927609999999"/>
    <n v="-100278.84418"/>
    <n v="-97377.245849999992"/>
    <n v="0"/>
    <n v="0"/>
    <n v="0"/>
    <n v="0"/>
    <n v="0"/>
    <n v="0"/>
    <s v="Accidentes y Enfermedades Total"/>
    <s v="Totales"/>
    <s v="Accidentes y Enfermedades Total"/>
    <x v="2"/>
    <x v="2"/>
    <n v="612710.5779400001"/>
    <n v="554244.99358000001"/>
    <n v="286204877.29896003"/>
    <n v="243390493.02682006"/>
    <n v="276418493.85822004"/>
    <n v="235015541.95325008"/>
    <n v="55650266.202029996"/>
    <n v="49749940.79558"/>
    <n v="30168381.219329994"/>
    <n v="27963604.448800009"/>
    <n v="612710.5779400001"/>
    <n v="554244.99358000001"/>
    <n v="1.1010020611862765"/>
    <n v="1.1140616143793312"/>
    <n v="58465.584360000095"/>
    <n v="10.548689665621879"/>
    <n v="100"/>
    <n v="100"/>
    <n v="100"/>
    <n v="100"/>
    <n v="0.21408110991064039"/>
    <n v="0.22166048638347269"/>
    <n v="0.22771842346320639"/>
    <n v="0.23583333637153744"/>
    <m/>
    <m/>
    <m/>
    <n v="0"/>
    <m/>
    <n v="0"/>
    <m/>
    <n v="0"/>
    <m/>
    <n v="42.770873511749571"/>
    <n v="21.992662771230229"/>
    <n v="17.029103988898136"/>
    <n v="0.44666424157906021"/>
    <n v="-17.404101114101"/>
    <n v="2.9797498426579416"/>
    <n v="-22.831858072578754"/>
    <n v="-28.466534833712387"/>
    <s v="Medianas"/>
    <n v="2024"/>
    <n v="1"/>
    <d v="2025-05-07T00:00:00"/>
    <x v="2"/>
    <x v="14"/>
  </r>
  <r>
    <n v="2025"/>
    <n v="3"/>
    <n v="43"/>
    <x v="26"/>
    <s v="Accidentes y Enfermedades Total"/>
    <n v="31"/>
    <s v="eb1e33e8a81b697b75855af6bfcdbcbf7cbbde9f94962ceaec1ed8af21f5a50f"/>
    <s v="5ee0b1f3d4f170289262539d5c2c0d24e2fb46189fbbd99a0a6b6a68b9dfe06a"/>
    <x v="13"/>
    <n v="13564625.407979999"/>
    <n v="12989393.407099999"/>
    <n v="41979761.523949996"/>
    <n v="38525165.528569996"/>
    <n v="7776063.1316800006"/>
    <n v="6947540.9445899995"/>
    <n v="31561305.05508"/>
    <n v="27584794.204440001"/>
    <n v="35327673.869999997"/>
    <n v="32941908.920000002"/>
    <n v="139.161"/>
    <n v="134.065"/>
    <n v="15456.961230000001"/>
    <n v="12061.22639"/>
    <n v="7433772.0723700002"/>
    <n v="6711908.2406700002"/>
    <n v="10442887.24501"/>
    <n v="10031943.763219999"/>
    <n v="0"/>
    <n v="0"/>
    <n v="0"/>
    <n v="0"/>
    <n v="0"/>
    <n v="0"/>
    <s v="Accidentes y Enfermedades Total"/>
    <s v="Totales"/>
    <s v="Accidentes y Enfermedades Total"/>
    <x v="2"/>
    <x v="2"/>
    <n v="33699803.03413"/>
    <n v="29454782.112069998"/>
    <n v="286204877.29896003"/>
    <n v="243390493.02682006"/>
    <n v="276418493.85822004"/>
    <n v="235015541.95325008"/>
    <n v="55650266.202029996"/>
    <n v="49749940.79558"/>
    <n v="30168381.219329994"/>
    <n v="27963604.448800009"/>
    <n v="13564625.407979999"/>
    <n v="12989393.407099999"/>
    <n v="24.374771827210402"/>
    <n v="26.109364552759494"/>
    <n v="575232.00087999925"/>
    <n v="4.4284747012556913"/>
    <n v="100"/>
    <n v="100"/>
    <n v="40.251349226706793"/>
    <n v="44.099438107122161"/>
    <n v="4.7394808697864521"/>
    <n v="4.9072785321439225"/>
    <n v="5.3368532375948856"/>
    <n v="5.5270359139413365"/>
    <m/>
    <m/>
    <m/>
    <n v="0"/>
    <m/>
    <n v="0"/>
    <m/>
    <n v="0"/>
    <m/>
    <n v="11.925402004793728"/>
    <n v="57.326044013757894"/>
    <n v="53.486261650928789"/>
    <n v="25.775539877816151"/>
    <n v="10.75497169830113"/>
    <n v="4.0963495359357838"/>
    <n v="71.185026688113794"/>
    <n v="66.905361504096476"/>
    <s v="Grandes"/>
    <n v="2024"/>
    <n v="1"/>
    <d v="2025-05-07T00:00:00"/>
    <x v="2"/>
    <x v="13"/>
  </r>
  <r>
    <n v="2025"/>
    <n v="3"/>
    <n v="91"/>
    <x v="34"/>
    <s v="Accidentes y Enfermedades Total"/>
    <n v="218"/>
    <s v="5966abd0cbfc86f98a186531b2b4ee5f6e910120ce13222f98207203dfc9a9a2"/>
    <s v="5ee0b1f3d4f170289262539d5c2c0d24e2fb46189fbbd99a0a6b6a68b9dfe06a"/>
    <x v="53"/>
    <n v="8282.7649799999999"/>
    <n v="6796.8429599999999"/>
    <n v="84300.60845"/>
    <n v="68936.762199999997"/>
    <n v="8636.7285599999996"/>
    <n v="11041.24309"/>
    <n v="47532.158760000006"/>
    <n v="46595.942589999991"/>
    <n v="35327673.869999997"/>
    <n v="32941908.920000002"/>
    <n v="139.161"/>
    <n v="134.065"/>
    <n v="0"/>
    <n v="0"/>
    <n v="8636.7285600000014"/>
    <n v="11041.24309"/>
    <n v="12378.623539999999"/>
    <n v="10242.35751"/>
    <n v="0"/>
    <n v="0"/>
    <n v="0"/>
    <n v="0"/>
    <n v="0"/>
    <n v="0"/>
    <s v="Accidentes y Enfermedades Total"/>
    <s v="Totales"/>
    <s v="Accidentes y Enfermedades Total"/>
    <x v="2"/>
    <x v="2"/>
    <n v="2926330.4537199996"/>
    <n v="2402565.80688"/>
    <n v="286204877.29896003"/>
    <n v="243390493.02682006"/>
    <n v="276418493.85822004"/>
    <n v="235015541.95325008"/>
    <n v="55650266.202029996"/>
    <n v="49749940.79558"/>
    <n v="30168381.219329994"/>
    <n v="27963604.448800009"/>
    <n v="8282.7649799999999"/>
    <n v="6796.8429599999999"/>
    <n v="1.4883603521195488E-2"/>
    <n v="1.3662012157819212E-2"/>
    <n v="1485.92202"/>
    <n v="21.861944269490664"/>
    <n v="100"/>
    <n v="100"/>
    <n v="0.283042708641152"/>
    <n v="0.28289934621297469"/>
    <n v="2.8939985433400215E-3"/>
    <n v="2.9964583282363071E-3"/>
    <n v="2.7925671522638445E-3"/>
    <n v="2.8920823293261374E-3"/>
    <m/>
    <m/>
    <m/>
    <n v="0"/>
    <m/>
    <n v="0"/>
    <m/>
    <n v="0"/>
    <m/>
    <n v="-21.777570789812216"/>
    <n v="104.2734953950124"/>
    <n v="162.44664110938939"/>
    <n v="2.8628412300975993E-2"/>
    <n v="-21.777570789812206"/>
    <n v="20.857171094782444"/>
    <n v="69.771316108705278"/>
    <n v="107.79982127376455"/>
    <s v="Resto"/>
    <n v="2024"/>
    <n v="1"/>
    <d v="2025-05-07T00:00:00"/>
    <x v="2"/>
    <x v="53"/>
  </r>
  <r>
    <n v="2025"/>
    <n v="3"/>
    <n v="65"/>
    <x v="13"/>
    <s v="Accidentes y Enfermedades Total"/>
    <n v="225"/>
    <s v="0e6523810856a138a75dec70a9cf3778a5c70b83ac915f22c33f05db97cb3e68"/>
    <s v="5ee0b1f3d4f170289262539d5c2c0d24e2fb46189fbbd99a0a6b6a68b9dfe06a"/>
    <x v="0"/>
    <n v="1376118.0223399999"/>
    <n v="1104104.3804600001"/>
    <n v="5411343.9243900003"/>
    <n v="4821936.8789900001"/>
    <n v="830666.30037000007"/>
    <n v="661010.30914000003"/>
    <n v="3605305.4121300005"/>
    <n v="2781707.0738400002"/>
    <n v="35327673.869999997"/>
    <n v="32941908.920000002"/>
    <n v="139.161"/>
    <n v="134.065"/>
    <n v="0"/>
    <n v="0"/>
    <n v="807954.65424000006"/>
    <n v="600104.18016999995"/>
    <n v="1386488.19025"/>
    <n v="1213406.4324400001"/>
    <n v="0"/>
    <n v="0"/>
    <n v="0"/>
    <n v="0"/>
    <n v="0"/>
    <n v="0"/>
    <s v="Accidentes y Enfermedades Total"/>
    <s v="Totales"/>
    <s v="Accidentes y Enfermedades Total"/>
    <x v="2"/>
    <x v="2"/>
    <n v="1376118.0223399999"/>
    <n v="1104104.3804600001"/>
    <n v="286204877.29896003"/>
    <n v="243390493.02682006"/>
    <n v="276418493.85822004"/>
    <n v="235015541.95325008"/>
    <n v="55650266.202029996"/>
    <n v="49749940.79558"/>
    <n v="30168381.219329994"/>
    <n v="27963604.448800009"/>
    <n v="1376118.0223399999"/>
    <n v="1104104.3804600001"/>
    <n v="2.4727968368456832"/>
    <n v="2.2193079284188686"/>
    <n v="272013.64187999978"/>
    <n v="24.636587508752704"/>
    <n v="100"/>
    <n v="100"/>
    <n v="100"/>
    <n v="100"/>
    <n v="0.48081571331943207"/>
    <n v="0.4978386225654769"/>
    <n v="0.45363496607007364"/>
    <n v="0.46980058054187396"/>
    <m/>
    <m/>
    <m/>
    <n v="0"/>
    <m/>
    <n v="0"/>
    <m/>
    <n v="0"/>
    <m/>
    <n v="25.666164185960881"/>
    <n v="60.363012974534378"/>
    <n v="59.868461790234448"/>
    <n v="2.7534334518345371"/>
    <n v="34.635731750963551"/>
    <n v="14.264120675704284"/>
    <n v="58.273460958532688"/>
    <n v="49.456156167168956"/>
    <s v="Medianas"/>
    <n v="2024"/>
    <n v="1"/>
    <d v="2025-05-07T00:00:00"/>
    <x v="2"/>
    <x v="0"/>
  </r>
  <r>
    <n v="2025"/>
    <n v="3"/>
    <n v="704"/>
    <x v="12"/>
    <s v="Accidentes y Enfermedades Total"/>
    <n v="51"/>
    <s v="031b4af5197ec30a926f48cf40e11a7dbc470048a21e4003b7a3c07c5dab1baa"/>
    <s v="5ee0b1f3d4f170289262539d5c2c0d24e2fb46189fbbd99a0a6b6a68b9dfe06a"/>
    <x v="31"/>
    <n v="112639.99425"/>
    <n v="142204.66168000002"/>
    <n v="1944041.21533"/>
    <n v="1583130.5178899998"/>
    <n v="388977.04616999993"/>
    <n v="353669.99042000005"/>
    <n v="1524776.6393599997"/>
    <n v="1133773.45104"/>
    <n v="35327673.869999997"/>
    <n v="32941908.920000002"/>
    <n v="139.161"/>
    <n v="134.065"/>
    <n v="0"/>
    <n v="0"/>
    <n v="361245.11569000001"/>
    <n v="331424.58454000001"/>
    <n v="521434.39705000003"/>
    <n v="412913.85970999999"/>
    <n v="0"/>
    <n v="0"/>
    <n v="0"/>
    <n v="0"/>
    <n v="0"/>
    <n v="0"/>
    <s v="Accidentes y Enfermedades Total"/>
    <s v="Totales"/>
    <s v="Accidentes y Enfermedades Total"/>
    <x v="2"/>
    <x v="2"/>
    <n v="112639.99425"/>
    <n v="142204.66168000002"/>
    <n v="286204877.29896003"/>
    <n v="243390493.02682006"/>
    <n v="276418493.85822004"/>
    <n v="235015541.95325008"/>
    <n v="55650266.202029996"/>
    <n v="49749940.79558"/>
    <n v="30168381.219329994"/>
    <n v="27963604.448800009"/>
    <n v="112639.99425"/>
    <n v="142204.66168000002"/>
    <n v="0.20240692801194748"/>
    <n v="0.28583885609896864"/>
    <n v="-29564.667430000016"/>
    <n v="-20.790223808927401"/>
    <n v="100"/>
    <n v="100"/>
    <n v="100"/>
    <n v="100"/>
    <n v="3.9356420237500016E-2"/>
    <n v="4.0749803921504277E-2"/>
    <n v="5.8426547360800149E-2"/>
    <n v="6.050862019512214E-2"/>
    <m/>
    <m/>
    <m/>
    <n v="0"/>
    <m/>
    <n v="0"/>
    <m/>
    <n v="0"/>
    <m/>
    <n v="9.9830510663545535"/>
    <n v="345.32765094667957"/>
    <n v="248.70492024787185"/>
    <n v="1.2893533906975692"/>
    <n v="8.9976822906451925"/>
    <n v="26.281640780044736"/>
    <n v="69.279111185171857"/>
    <n v="80.26482442918433"/>
    <s v="Resto"/>
    <n v="2024"/>
    <n v="1"/>
    <d v="2025-05-07T00:00:00"/>
    <x v="2"/>
    <x v="31"/>
  </r>
  <r>
    <n v="2025"/>
    <n v="3"/>
    <n v="39"/>
    <x v="20"/>
    <s v="Accidentes y Enfermedades Total"/>
    <n v="27"/>
    <s v="670671cd97404156226e507973f2ab8330d3022ca96e0c93bdbdb320c41adcaf"/>
    <s v="5ee0b1f3d4f170289262539d5c2c0d24e2fb46189fbbd99a0a6b6a68b9dfe06a"/>
    <x v="12"/>
    <n v="481480.60433"/>
    <n v="387936.33411"/>
    <n v="1842507.3770899998"/>
    <n v="1418292.2004799999"/>
    <n v="94605.763609999995"/>
    <n v="73658.639789999987"/>
    <n v="293937.4149899999"/>
    <n v="277456.96113999997"/>
    <n v="35327673.869999997"/>
    <n v="32941908.920000002"/>
    <n v="139.161"/>
    <n v="134.065"/>
    <n v="336.11069999999927"/>
    <n v="-3360.53856"/>
    <n v="51417.504990000001"/>
    <n v="33748.790270000005"/>
    <n v="240553.95963999999"/>
    <n v="140581.08480000001"/>
    <n v="0"/>
    <n v="0"/>
    <n v="0"/>
    <n v="0"/>
    <n v="0"/>
    <n v="0"/>
    <s v="Accidentes y Enfermedades Total"/>
    <s v="Totales"/>
    <s v="Accidentes y Enfermedades Total"/>
    <x v="2"/>
    <x v="2"/>
    <n v="9815016.0217700005"/>
    <n v="7956382.9574300004"/>
    <n v="286204877.29896003"/>
    <n v="243390493.02682006"/>
    <n v="276418493.85822004"/>
    <n v="235015541.95325008"/>
    <n v="55650266.202029996"/>
    <n v="49749940.79558"/>
    <n v="30168381.219329994"/>
    <n v="27963604.448800009"/>
    <n v="481480.60433"/>
    <n v="387936.33411"/>
    <n v="0.86519011891525632"/>
    <n v="0.77977245380855997"/>
    <n v="93544.270220000006"/>
    <n v="24.113304682998681"/>
    <n v="100"/>
    <n v="100"/>
    <n v="4.9055508749253347"/>
    <n v="4.8757876058206691"/>
    <n v="0.16822934985383267"/>
    <n v="0.17418538014933255"/>
    <n v="0.15938844992900025"/>
    <n v="0.16506837415338654"/>
    <m/>
    <m/>
    <m/>
    <n v="0"/>
    <m/>
    <n v="0"/>
    <m/>
    <n v="0"/>
    <m/>
    <n v="28.438108387176353"/>
    <n v="19.648925161097154"/>
    <n v="18.98730108871781"/>
    <n v="0.31359244277045462"/>
    <n v="52.353623874056552"/>
    <n v="71.114030014939786"/>
    <n v="21.374624249357048"/>
    <n v="24.006636680897202"/>
    <s v="Medianas"/>
    <n v="2024"/>
    <n v="1"/>
    <d v="2025-05-07T00:00:00"/>
    <x v="2"/>
    <x v="12"/>
  </r>
  <r>
    <n v="2025"/>
    <n v="3"/>
    <n v="112"/>
    <x v="44"/>
    <s v="Accidentes y Enfermedades Total"/>
    <n v="231"/>
    <s v="138d9e809e386a7b800791d1f664f56d1c55f3d1ba411b950862729bc486c5ce"/>
    <s v="5ee0b1f3d4f170289262539d5c2c0d24e2fb46189fbbd99a0a6b6a68b9dfe06a"/>
    <x v="33"/>
    <n v="193321.77777000002"/>
    <n v="210617.18328999999"/>
    <n v="644890.95162000007"/>
    <n v="614321.77152999991"/>
    <n v="126988.09048999999"/>
    <n v="120598.14616"/>
    <n v="479608.91758000007"/>
    <n v="450908.07534999994"/>
    <n v="35327673.869999997"/>
    <n v="32941908.920000002"/>
    <n v="139.161"/>
    <n v="134.065"/>
    <n v="0"/>
    <n v="0"/>
    <n v="122963.70026000001"/>
    <n v="116230.60812999999"/>
    <n v="236094.85144"/>
    <n v="168876.06693"/>
    <n v="0"/>
    <n v="0"/>
    <n v="0"/>
    <n v="0"/>
    <n v="0"/>
    <n v="0"/>
    <s v="Accidentes y Enfermedades Total"/>
    <s v="Totales"/>
    <s v="Accidentes y Enfermedades Total"/>
    <x v="2"/>
    <x v="2"/>
    <n v="193321.77777000002"/>
    <n v="210617.18328999999"/>
    <n v="286204877.29896003"/>
    <n v="243390493.02682006"/>
    <n v="276418493.85822004"/>
    <n v="235015541.95325008"/>
    <n v="55650266.202029996"/>
    <n v="49749940.79558"/>
    <n v="30168381.219329994"/>
    <n v="27963604.448800009"/>
    <n v="193321.77777000002"/>
    <n v="210617.18328999999"/>
    <n v="0.34738697757199244"/>
    <n v="0.42335162599572812"/>
    <n v="-17295.405519999971"/>
    <n v="-8.211773251276389"/>
    <n v="100"/>
    <n v="100"/>
    <n v="100"/>
    <n v="100"/>
    <n v="6.7546639873667338E-2"/>
    <n v="6.9938076527237797E-2"/>
    <n v="8.6534679588652352E-2"/>
    <n v="8.9618406314547705E-2"/>
    <m/>
    <m/>
    <m/>
    <n v="0"/>
    <m/>
    <n v="0"/>
    <m/>
    <n v="0"/>
    <m/>
    <n v="5.2985427500040538"/>
    <n v="65.687421228394172"/>
    <n v="57.259405085646662"/>
    <n v="0.42093107206108243"/>
    <n v="5.7928735281753685"/>
    <n v="39.803617961959368"/>
    <n v="52.082330262610334"/>
    <n v="68.825980047355188"/>
    <s v="Resto"/>
    <n v="2024"/>
    <n v="1"/>
    <d v="2025-05-07T00:00:00"/>
    <x v="2"/>
    <x v="33"/>
  </r>
  <r>
    <n v="2025"/>
    <n v="3"/>
    <n v="10"/>
    <x v="62"/>
    <s v="Accidentes y Enfermedades Total"/>
    <n v="10"/>
    <s v="4a44dc15364204a80fe80e9039455cc1608281820fe2b24f1e5233ade6af1dd5"/>
    <s v="5ee0b1f3d4f170289262539d5c2c0d24e2fb46189fbbd99a0a6b6a68b9dfe06a"/>
    <x v="9"/>
    <n v="223431.65661000001"/>
    <n v="170060.56052"/>
    <n v="1035682.30476"/>
    <n v="820559.37234"/>
    <n v="152052.33946999998"/>
    <n v="112579.50913999999"/>
    <n v="595024.37635999999"/>
    <n v="632743.90740999987"/>
    <n v="35327673.869999997"/>
    <n v="32941908.920000002"/>
    <n v="139.161"/>
    <n v="134.065"/>
    <n v="0"/>
    <n v="0"/>
    <n v="130956.41505"/>
    <n v="108331.49645000001"/>
    <n v="232903.87537999998"/>
    <n v="192354.53037999998"/>
    <n v="0"/>
    <n v="0"/>
    <n v="0"/>
    <n v="0"/>
    <n v="0"/>
    <n v="0"/>
    <s v="Accidentes y Enfermedades Total"/>
    <s v="Totales"/>
    <s v="Accidentes y Enfermedades Total"/>
    <x v="2"/>
    <x v="2"/>
    <n v="1657972.1827799999"/>
    <n v="1600535.0540100001"/>
    <n v="286204877.29896003"/>
    <n v="243390493.02682006"/>
    <n v="276418493.85822004"/>
    <n v="235015541.95325008"/>
    <n v="55650266.202029996"/>
    <n v="49749940.79558"/>
    <n v="30168381.219329994"/>
    <n v="27963604.448800009"/>
    <n v="223431.65661000001"/>
    <n v="170060.56052"/>
    <n v="0.40149252080639591"/>
    <n v="0.34183067919371057"/>
    <n v="53371.096090000006"/>
    <n v="31.383582370189412"/>
    <n v="100"/>
    <n v="100"/>
    <n v="13.476200561782747"/>
    <n v="10.625231861928185"/>
    <n v="7.8067033210133169E-2"/>
    <n v="8.0830936270350304E-2"/>
    <n v="6.9871488571766199E-2"/>
    <n v="7.2361410273806021E-2"/>
    <m/>
    <m/>
    <m/>
    <n v="0"/>
    <m/>
    <n v="0"/>
    <m/>
    <n v="0"/>
    <m/>
    <n v="35.062180170738657"/>
    <n v="68.053176428534186"/>
    <n v="66.199657813523473"/>
    <n v="0.50401225827978613"/>
    <n v="20.884894367209661"/>
    <n v="21.080525069980951"/>
    <n v="56.227666815906296"/>
    <n v="56.318661294844006"/>
    <s v="Resto"/>
    <n v="2024"/>
    <n v="1"/>
    <d v="2025-05-07T00:00:00"/>
    <x v="2"/>
    <x v="9"/>
  </r>
  <r>
    <n v="2025"/>
    <n v="3"/>
    <n v="61"/>
    <x v="46"/>
    <s v="Accidentes y Enfermedades Tot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46392.67787000001"/>
    <n v="123994.29739000001"/>
    <n v="180547.19183000003"/>
    <n v="98284.322140000004"/>
    <n v="0"/>
    <n v="0"/>
    <n v="0"/>
    <n v="0"/>
    <n v="0"/>
    <n v="0"/>
    <s v="Accidentes y Enfermedades Total"/>
    <s v="Totales"/>
    <s v="Accidentes y Enfermedades Total"/>
    <x v="2"/>
    <x v="2"/>
    <n v="0"/>
    <n v="0"/>
    <n v="286204877.29896003"/>
    <n v="243390493.02682006"/>
    <n v="276418493.85822004"/>
    <n v="235015541.95325008"/>
    <n v="55650266.202029996"/>
    <n v="49749940.79558"/>
    <n v="30168381.219329994"/>
    <n v="27963604.44880000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8.064040807901229"/>
    <n v="83.698872718297437"/>
    <n v="81.082777519929934"/>
    <n v="126.15877557091733"/>
    <m/>
    <n v="2024"/>
    <n v="1"/>
    <d v="2025-05-07T00:00:00"/>
    <x v="2"/>
    <x v="69"/>
  </r>
  <r>
    <n v="2025"/>
    <n v="3"/>
    <n v="27"/>
    <x v="32"/>
    <s v="Automoviles"/>
    <n v="21"/>
    <s v="6f4b6612125fb3a0daecd2799dfd6c9c299424fd920f9b308110a2c1fbd8f443"/>
    <s v="5ee0b1f3d4f170289262539d5c2c0d24e2fb46189fbbd99a0a6b6a68b9dfe06a"/>
    <x v="11"/>
    <n v="3256985.1831"/>
    <n v="2513275.1873400002"/>
    <n v="10957983.18671"/>
    <n v="9460463.8073000014"/>
    <n v="1521802.9253200006"/>
    <n v="1488781.3477800007"/>
    <n v="6329272.6085299999"/>
    <n v="6342459.1951100035"/>
    <n v="35327673.869999997"/>
    <n v="32941908.920000002"/>
    <n v="139.161"/>
    <n v="134.065"/>
    <n v="0"/>
    <n v="0"/>
    <n v="1504721.2537400001"/>
    <n v="1465643.2055799998"/>
    <n v="2667996.3915599999"/>
    <n v="2230350.21379"/>
    <n v="0"/>
    <n v="0"/>
    <n v="0"/>
    <n v="0"/>
    <n v="0"/>
    <n v="0"/>
    <s v="Automoviles"/>
    <s v="Totales"/>
    <s v="Automoviles Total"/>
    <x v="11"/>
    <x v="2"/>
    <n v="3901951.9240700002"/>
    <n v="3037839.4733099998"/>
    <n v="286204877.29896003"/>
    <n v="243390493.02682006"/>
    <n v="276418493.85822004"/>
    <n v="235015541.95325008"/>
    <n v="56224792.599020004"/>
    <n v="48656058.580709986"/>
    <n v="28276347.340569999"/>
    <n v="26436819.905060004"/>
    <n v="3256985.1831"/>
    <n v="2513275.1873400002"/>
    <n v="5.7927918139741958"/>
    <n v="5.1653900062024434"/>
    <n v="743709.99575999985"/>
    <n v="29.591267979975065"/>
    <n v="100"/>
    <n v="100"/>
    <n v="83.470664079908602"/>
    <n v="82.732323726163202"/>
    <n v="1.13799080359412"/>
    <n v="1.1782804897166417"/>
    <n v="1.0326102536236095"/>
    <n v="1.069408076781555"/>
    <m/>
    <m/>
    <m/>
    <n v="0"/>
    <m/>
    <n v="0"/>
    <m/>
    <n v="0"/>
    <m/>
    <n v="2.2180273543351614"/>
    <n v="46.724281498620385"/>
    <n v="59.236702581530551"/>
    <n v="5.3818935911024353"/>
    <n v="2.6662729381354389"/>
    <n v="19.622307522113957"/>
    <n v="56.398923870364634"/>
    <n v="65.713590471940037"/>
    <s v="Grandes"/>
    <n v="2024"/>
    <n v="1"/>
    <d v="2025-05-07T00:00:00"/>
    <x v="11"/>
    <x v="11"/>
  </r>
  <r>
    <n v="2025"/>
    <n v="3"/>
    <n v="80"/>
    <x v="73"/>
    <s v="Automoviles"/>
    <n v="52"/>
    <s v="41cfc0d1f2d127b04555b7246d84019b4d27710a3f3aff6e7764375b1e06e05d"/>
    <s v="5ee0b1f3d4f170289262539d5c2c0d24e2fb46189fbbd99a0a6b6a68b9dfe06a"/>
    <x v="45"/>
    <n v="13723.660320000001"/>
    <n v="11503.237580000001"/>
    <n v="31890.558680000002"/>
    <n v="26654.809710000001"/>
    <n v="2798.6261499999996"/>
    <n v="4117.5384499999982"/>
    <n v="18221.437669999999"/>
    <n v="17056.834890000006"/>
    <n v="35327673.869999997"/>
    <n v="32941908.920000002"/>
    <n v="139.161"/>
    <n v="134.065"/>
    <n v="0"/>
    <n v="-68.005229999999997"/>
    <n v="2798.6261500000001"/>
    <n v="4117.53845"/>
    <n v="7987.6012199999996"/>
    <n v="7220.6169400000008"/>
    <n v="0"/>
    <n v="0"/>
    <n v="0"/>
    <n v="0"/>
    <n v="0"/>
    <n v="0"/>
    <s v="Automoviles"/>
    <s v="Totales"/>
    <s v="Automoviles Total"/>
    <x v="11"/>
    <x v="2"/>
    <n v="377875.53304000001"/>
    <n v="280605.04624"/>
    <n v="286204877.29896003"/>
    <n v="243390493.02682006"/>
    <n v="276418493.85822004"/>
    <n v="235015541.95325008"/>
    <n v="56224792.599020004"/>
    <n v="48656058.580709986"/>
    <n v="28276347.340569999"/>
    <n v="26436819.905060004"/>
    <n v="13723.660320000001"/>
    <n v="11503.237580000001"/>
    <n v="2.4408556591526142E-2"/>
    <n v="2.3641942885526974E-2"/>
    <n v="2220.42274"/>
    <n v="19.302589593216069"/>
    <n v="100"/>
    <n v="100"/>
    <n v="3.6317938368736042"/>
    <n v="4.0994407385536977"/>
    <n v="4.7950476768656618E-3"/>
    <n v="4.9648126391424125E-3"/>
    <n v="4.7262477005346375E-3"/>
    <n v="4.8946710010728802E-3"/>
    <m/>
    <m/>
    <m/>
    <n v="0"/>
    <m/>
    <n v="0"/>
    <m/>
    <n v="0"/>
    <m/>
    <n v="-32.031572164189484"/>
    <n v="20.392709268105811"/>
    <n v="35.794604965465716"/>
    <n v="9.897410426786702E-3"/>
    <n v="-32.031572164189505"/>
    <n v="10.622143320623213"/>
    <n v="35.037129081914784"/>
    <n v="57.024745727613677"/>
    <s v="Resto"/>
    <n v="2024"/>
    <n v="1"/>
    <d v="2025-05-07T00:00:00"/>
    <x v="11"/>
    <x v="45"/>
  </r>
  <r>
    <n v="2025"/>
    <n v="3"/>
    <n v="12"/>
    <x v="0"/>
    <s v="Automoviles"/>
    <n v="12"/>
    <s v="6b51d431df5d7f141cbececcf79edf3dd861c3b4069f0b11661a3eefacbba918"/>
    <s v="5ee0b1f3d4f170289262539d5c2c0d24e2fb46189fbbd99a0a6b6a68b9dfe06a"/>
    <x v="9"/>
    <n v="145904.62529"/>
    <n v="86947.50361"/>
    <n v="601841.67645999999"/>
    <n v="510081.25784000009"/>
    <n v="66532.268799999991"/>
    <n v="77191.040950000024"/>
    <n v="326138.69123000005"/>
    <n v="332834.29708000005"/>
    <n v="35327673.869999997"/>
    <n v="32941908.920000002"/>
    <n v="139.161"/>
    <n v="134.065"/>
    <n v="0"/>
    <n v="0"/>
    <n v="60639.265149999999"/>
    <n v="67508.122560000003"/>
    <n v="126077.55613"/>
    <n v="110662.12367"/>
    <n v="0"/>
    <n v="0"/>
    <n v="0"/>
    <n v="0"/>
    <n v="0"/>
    <n v="0"/>
    <s v="Automoviles"/>
    <s v="Totales"/>
    <s v="Automoviles Total"/>
    <x v="11"/>
    <x v="2"/>
    <n v="2698569.0604299996"/>
    <n v="1911910.06005"/>
    <n v="286204877.29896003"/>
    <n v="243390493.02682006"/>
    <n v="276418493.85822004"/>
    <n v="235015541.95325008"/>
    <n v="56224792.599020004"/>
    <n v="48656058.580709986"/>
    <n v="28276347.340569999"/>
    <n v="26436819.905060004"/>
    <n v="145904.62529"/>
    <n v="86947.50361"/>
    <n v="0.25950229168571998"/>
    <n v="0.17869820562175767"/>
    <n v="58957.121679999997"/>
    <n v="67.807722168137346"/>
    <n v="100"/>
    <n v="100"/>
    <n v="5.4067404621748327"/>
    <n v="4.5476774994178415"/>
    <n v="5.0979084167595404E-2"/>
    <n v="5.2783959297903228E-2"/>
    <n v="3.5723459256240937E-2"/>
    <n v="3.6996490907522973E-2"/>
    <m/>
    <m/>
    <m/>
    <n v="0"/>
    <m/>
    <n v="0"/>
    <m/>
    <n v="0"/>
    <m/>
    <n v="-13.808302127839134"/>
    <n v="45.599835281273968"/>
    <n v="88.778904218156455"/>
    <n v="0.23529301008600084"/>
    <n v="-10.17486066790717"/>
    <n v="13.930179494810346"/>
    <n v="48.096796139888824"/>
    <n v="61.003819844730799"/>
    <s v="Resto"/>
    <n v="2024"/>
    <n v="1"/>
    <d v="2025-05-07T00:00:00"/>
    <x v="11"/>
    <x v="9"/>
  </r>
  <r>
    <n v="2025"/>
    <n v="3"/>
    <n v="150.1"/>
    <x v="70"/>
    <s v="Automoviles"/>
    <n v="150.1"/>
    <m/>
    <m/>
    <x v="77"/>
    <n v="1986528.3109400002"/>
    <n v="1685408.5933700001"/>
    <n v="7907666.0721100001"/>
    <n v="6866314.419999999"/>
    <n v="1119199.7458799998"/>
    <n v="935858.88526999974"/>
    <n v="4756728.4413699992"/>
    <n v="3429416.1671700007"/>
    <n v="0"/>
    <n v="0"/>
    <n v="0"/>
    <n v="0"/>
    <n v="10364.787679999999"/>
    <n v="-407.56975999999997"/>
    <n v="1067396.0588399998"/>
    <n v="878119.13986999996"/>
    <n v="1814212.1457499999"/>
    <n v="1456281.7322"/>
    <n v="0"/>
    <n v="0"/>
    <n v="0"/>
    <n v="0"/>
    <n v="0"/>
    <n v="0"/>
    <s v="Automoviles"/>
    <s v="Totales"/>
    <s v="Automoviles Total"/>
    <x v="11"/>
    <x v="2"/>
    <n v="35959991.264179997"/>
    <n v="30681474.985319994"/>
    <n v="286204877.29896003"/>
    <n v="243390493.02682006"/>
    <n v="276418493.85822004"/>
    <n v="235015541.95325008"/>
    <n v="56224792.599020004"/>
    <n v="48656058.580709986"/>
    <n v="28276347.340569999"/>
    <n v="26436819.905060004"/>
    <n v="1986528.3109400002"/>
    <n v="1685408.5933700001"/>
    <n v="3.5331892197582344"/>
    <n v="3.4639233890559957"/>
    <n v="301119.7175700001"/>
    <n v="17.866274015365423"/>
    <n v="100"/>
    <n v="100"/>
    <n v="5.5242736193843163"/>
    <n v="5.4932450091672873"/>
    <n v="0.69409310200711194"/>
    <n v="0.71866693259638625"/>
    <n v="0.69247100509561765"/>
    <n v="0.71714771685409051"/>
    <m/>
    <m/>
    <m/>
    <n v="0"/>
    <m/>
    <n v="0"/>
    <m/>
    <n v="0"/>
    <m/>
    <n v="19.590652340401228"/>
    <n v="56.339481280808357"/>
    <n v="55.527121966237026"/>
    <n v="3.9580775140437172"/>
    <n v="21.554810774084832"/>
    <n v="24.57837694697136"/>
    <n v="58.83523938148565"/>
    <n v="60.298712842015"/>
    <s v="Resto"/>
    <n v="2024"/>
    <n v="1"/>
    <d v="2025-05-07T00:00:00"/>
    <x v="11"/>
    <x v="77"/>
  </r>
  <r>
    <n v="2025"/>
    <n v="3"/>
    <n v="93"/>
    <x v="65"/>
    <s v="Automoviles"/>
    <n v="220"/>
    <s v="36790ecd55c2030dc553685bef719df653f413a20cdad1bfd1dc934c76686ddd"/>
    <s v="5ee0b1f3d4f170289262539d5c2c0d24e2fb46189fbbd99a0a6b6a68b9dfe06a"/>
    <x v="39"/>
    <n v="84.664630000000002"/>
    <n v="435.17144999999999"/>
    <n v="414.14862999999997"/>
    <n v="834.58672999999999"/>
    <n v="-18.433589999999999"/>
    <n v="-138.53265999999999"/>
    <n v="30.156050000000011"/>
    <n v="178.18118999999984"/>
    <n v="35327673.869999997"/>
    <n v="32941908.920000002"/>
    <n v="139.161"/>
    <n v="134.065"/>
    <n v="0"/>
    <n v="0"/>
    <n v="-18.433589999999999"/>
    <n v="-138.53265999999999"/>
    <n v="115.82441"/>
    <n v="46.072940000000003"/>
    <n v="0"/>
    <n v="0"/>
    <n v="0"/>
    <n v="0"/>
    <n v="0"/>
    <n v="0"/>
    <s v="Automoviles"/>
    <s v="Totales"/>
    <s v="Automoviles Total"/>
    <x v="11"/>
    <x v="2"/>
    <n v="240270.31215000001"/>
    <n v="300191.93695999996"/>
    <n v="286204877.29896003"/>
    <n v="243390493.02682006"/>
    <n v="276418493.85822004"/>
    <n v="235015541.95325008"/>
    <n v="56224792.599020004"/>
    <n v="48656058.580709986"/>
    <n v="28276347.340569999"/>
    <n v="26436819.905060004"/>
    <n v="84.664630000000002"/>
    <n v="435.17144999999999"/>
    <n v="1.5058237849591589E-4"/>
    <n v="8.9438286349919542E-4"/>
    <n v="-350.50682"/>
    <n v="-80.544534803466533"/>
    <n v="100"/>
    <n v="100"/>
    <n v="3.5237241439609955E-2"/>
    <n v="0.14496440324377727"/>
    <n v="2.9581826417151573E-5"/>
    <n v="3.0629148150784E-5"/>
    <n v="1.7879558259987046E-4"/>
    <n v="1.8516709421990713E-4"/>
    <m/>
    <m/>
    <m/>
    <n v="0"/>
    <m/>
    <n v="0"/>
    <m/>
    <n v="0"/>
    <m/>
    <n v="-86.693686528505268"/>
    <n v="-21.772480432501741"/>
    <n v="-31.834041502492866"/>
    <n v="-6.5190845825946112E-5"/>
    <n v="-86.693686528505268"/>
    <n v="151.39357288681813"/>
    <n v="-15.91511668395289"/>
    <n v="-300.68118075382205"/>
    <s v="Resto"/>
    <n v="2024"/>
    <n v="1"/>
    <d v="2025-05-07T00:00:00"/>
    <x v="11"/>
    <x v="39"/>
  </r>
  <r>
    <n v="2025"/>
    <n v="3"/>
    <n v="15.1"/>
    <x v="69"/>
    <s v="Automoviles"/>
    <n v="15.1"/>
    <m/>
    <m/>
    <x v="76"/>
    <n v="13878905.4333"/>
    <n v="12567399.416660002"/>
    <n v="49074009.739999995"/>
    <n v="42308731.429279998"/>
    <n v="7700314.6414899984"/>
    <n v="7353158.8174500009"/>
    <n v="31657035.329889998"/>
    <n v="28996656.916840006"/>
    <n v="0"/>
    <n v="0"/>
    <n v="0"/>
    <n v="0"/>
    <n v="13792.009250000001"/>
    <n v="10380.833639999999"/>
    <n v="7415283.6846500011"/>
    <n v="7162651.9524399992"/>
    <n v="11738263.988780001"/>
    <n v="10240439.342320001"/>
    <n v="0"/>
    <n v="0"/>
    <n v="0"/>
    <n v="0"/>
    <n v="0"/>
    <n v="0"/>
    <s v="Automoviles"/>
    <s v="Totales"/>
    <s v="Automoviles Total"/>
    <x v="11"/>
    <x v="2"/>
    <n v="81201343.005910009"/>
    <n v="71245065.309320018"/>
    <n v="286204877.29896003"/>
    <n v="243390493.02682006"/>
    <n v="276418493.85822004"/>
    <n v="235015541.95325008"/>
    <n v="56224792.599020004"/>
    <n v="48656058.580709986"/>
    <n v="28276347.340569999"/>
    <n v="26436819.905060004"/>
    <n v="13878905.4333"/>
    <n v="12567399.416660002"/>
    <n v="24.684671639930439"/>
    <n v="25.8290535305349"/>
    <n v="1311506.0166399982"/>
    <n v="10.435778900298164"/>
    <n v="100"/>
    <n v="100"/>
    <n v="17.091965378318758"/>
    <n v="17.639677024783328"/>
    <n v="4.8492903280619357"/>
    <n v="5.0209757095408882"/>
    <n v="5.1634717775419254"/>
    <n v="5.3474758784931522"/>
    <m/>
    <m/>
    <m/>
    <n v="0"/>
    <m/>
    <n v="0"/>
    <m/>
    <n v="0"/>
    <m/>
    <n v="4.72117946393531"/>
    <n v="55.482146473989538"/>
    <n v="58.509788490546974"/>
    <n v="27.232352710711798"/>
    <n v="3.5270697764944625"/>
    <n v="14.626566267230711"/>
    <n v="63.171894001854845"/>
    <n v="69.944772025936146"/>
    <s v="Resto"/>
    <n v="2024"/>
    <n v="1"/>
    <d v="2025-05-07T00:00:00"/>
    <x v="11"/>
    <x v="76"/>
  </r>
  <r>
    <n v="2025"/>
    <n v="3"/>
    <n v="115"/>
    <x v="58"/>
    <s v="Automoviles"/>
    <n v="232"/>
    <s v="835d5e8314340ab852a2f979ab4cd53e994dbe38366afb6eed84fe4957b980c8"/>
    <s v="5ee0b1f3d4f170289262539d5c2c0d24e2fb46189fbbd99a0a6b6a68b9dfe06a"/>
    <x v="31"/>
    <n v="16643.393499999998"/>
    <n v="15621.602800000001"/>
    <n v="58362.907109999993"/>
    <n v="51778.351300000009"/>
    <n v="10390.281370000001"/>
    <n v="10405.648079999999"/>
    <n v="43059.916889999993"/>
    <n v="34169.17512"/>
    <n v="35327673.869999997"/>
    <n v="32941908.920000002"/>
    <n v="139.161"/>
    <n v="134.065"/>
    <n v="0"/>
    <n v="0"/>
    <n v="10390.281369999999"/>
    <n v="10405.648080000001"/>
    <n v="13798.82423"/>
    <n v="11321.791569999999"/>
    <n v="0"/>
    <n v="0"/>
    <n v="0"/>
    <n v="0"/>
    <n v="0"/>
    <n v="0"/>
    <s v="Automoviles"/>
    <s v="Totales"/>
    <s v="Automoviles Total"/>
    <x v="11"/>
    <x v="2"/>
    <n v="16643.393499999998"/>
    <n v="15621.602800000001"/>
    <n v="286204877.29896003"/>
    <n v="243390493.02682006"/>
    <n v="276418493.85822004"/>
    <n v="235015541.95325008"/>
    <n v="56224792.599020004"/>
    <n v="48656058.580709986"/>
    <n v="28276347.340569999"/>
    <n v="26436819.905060004"/>
    <n v="16643.393499999998"/>
    <n v="15621.602800000001"/>
    <n v="2.9601520487049504E-2"/>
    <n v="3.2106182160412979E-2"/>
    <n v="1021.7906999999977"/>
    <n v="6.540882603928444"/>
    <n v="100"/>
    <n v="100"/>
    <n v="100"/>
    <n v="100"/>
    <n v="5.8152026118740343E-3"/>
    <n v="6.0210853722894135E-3"/>
    <n v="6.4183290833297255E-3"/>
    <n v="6.6470509440211796E-3"/>
    <m/>
    <m/>
    <m/>
    <n v="0"/>
    <m/>
    <n v="0"/>
    <m/>
    <n v="0"/>
    <m/>
    <n v="-0.14767662601942178"/>
    <n v="62.428863260368153"/>
    <n v="66.61063024851714"/>
    <n v="3.6745486412569126E-2"/>
    <n v="-0.14767662601945508"/>
    <n v="21.878451344781304"/>
    <n v="75.29830945603689"/>
    <n v="91.908140294442831"/>
    <s v="Resto"/>
    <n v="2024"/>
    <n v="1"/>
    <d v="2025-05-07T00:00:00"/>
    <x v="11"/>
    <x v="31"/>
  </r>
  <r>
    <n v="2025"/>
    <n v="3"/>
    <n v="1"/>
    <x v="16"/>
    <s v="Automoviles"/>
    <n v="30"/>
    <s v="624b60c58c9d8bfb6ff1886c2fd605d2adeb6ea4da576068201b6c6958ce93f4"/>
    <s v="5ee0b1f3d4f170289262539d5c2c0d24e2fb46189fbbd99a0a6b6a68b9dfe06a"/>
    <x v="24"/>
    <n v="2432982.44031"/>
    <n v="2228647.8628499997"/>
    <n v="8291106.2435699999"/>
    <n v="7275480.6267299987"/>
    <n v="1328581.7491700007"/>
    <n v="1240197.0803300005"/>
    <n v="5032617.6624599984"/>
    <n v="4827433.2882499993"/>
    <n v="35327673.869999997"/>
    <n v="32941908.920000002"/>
    <n v="139.161"/>
    <n v="134.065"/>
    <n v="174.02500000000001"/>
    <n v="1120.14625"/>
    <n v="1327422.6411600001"/>
    <n v="1229909.91285"/>
    <n v="2055908.16943"/>
    <n v="1831790.31602"/>
    <n v="0"/>
    <n v="0"/>
    <n v="0"/>
    <n v="0"/>
    <n v="0"/>
    <n v="0"/>
    <s v="Automoviles"/>
    <s v="Totales"/>
    <s v="Automoviles Total"/>
    <x v="11"/>
    <x v="2"/>
    <n v="22498819.590630002"/>
    <n v="18341736.750830002"/>
    <n v="286204877.29896003"/>
    <n v="243390493.02682006"/>
    <n v="276418493.85822004"/>
    <n v="235015541.95325008"/>
    <n v="56224792.599020004"/>
    <n v="48656058.580709986"/>
    <n v="28276347.340569999"/>
    <n v="26436819.905060004"/>
    <n v="2432982.44031"/>
    <n v="2228647.8628499997"/>
    <n v="4.3272412895524077"/>
    <n v="4.5804118291931717"/>
    <n v="204334.57746000029"/>
    <n v="9.1685447874522819"/>
    <n v="100"/>
    <n v="100"/>
    <n v="10.81382261193496"/>
    <n v="12.15069157913385"/>
    <n v="0.85008419956749648"/>
    <n v="0.88018077457506161"/>
    <n v="0.91566759043641732"/>
    <n v="0.94829807608780536"/>
    <m/>
    <m/>
    <m/>
    <n v="0"/>
    <m/>
    <n v="0"/>
    <m/>
    <n v="0"/>
    <m/>
    <n v="7.1266631926340418"/>
    <n v="54.607124455888744"/>
    <n v="55.647960406990173"/>
    <n v="4.6985621345222128"/>
    <n v="7.9284447821092341"/>
    <n v="12.234907644721549"/>
    <n v="64.56624186322621"/>
    <n v="67.14250545456926"/>
    <s v="Medianas"/>
    <n v="2024"/>
    <n v="1"/>
    <d v="2025-05-07T00:00:00"/>
    <x v="11"/>
    <x v="24"/>
  </r>
  <r>
    <n v="2025"/>
    <n v="3"/>
    <n v="89"/>
    <x v="1"/>
    <s v="Automoviles"/>
    <n v="61"/>
    <s v="d029fa3a95e174a19934857f535eb9427d967218a36ea014b70ad704bc6c8d1c"/>
    <s v="5ee0b1f3d4f170289262539d5c2c0d24e2fb46189fbbd99a0a6b6a68b9dfe06a"/>
    <x v="16"/>
    <n v="1155771.3412000001"/>
    <n v="912531.90619000001"/>
    <n v="4053485.2702000001"/>
    <n v="3575883.12463"/>
    <n v="567918.00612999988"/>
    <n v="571879.85000000009"/>
    <n v="2503524.3867499996"/>
    <n v="2358166.1479000002"/>
    <n v="35327673.869999997"/>
    <n v="32941908.920000002"/>
    <n v="139.161"/>
    <n v="134.065"/>
    <n v="1024.6965400000001"/>
    <n v="6195.5362999999998"/>
    <n v="447330.72258999996"/>
    <n v="443351.76987000002"/>
    <n v="763935.20394000004"/>
    <n v="750741.25650000002"/>
    <n v="0"/>
    <n v="0"/>
    <n v="0"/>
    <n v="0"/>
    <n v="0"/>
    <n v="0"/>
    <s v="Automoviles"/>
    <s v="Totales"/>
    <s v="Automoviles Total"/>
    <x v="11"/>
    <x v="2"/>
    <n v="1155771.3412000001"/>
    <n v="912531.90619000001"/>
    <n v="286204877.29896003"/>
    <n v="243390493.02682006"/>
    <n v="276418493.85822004"/>
    <n v="235015541.95325008"/>
    <n v="56224792.599020004"/>
    <n v="48656058.580709986"/>
    <n v="28276347.340569999"/>
    <n v="26436819.905060004"/>
    <n v="1155771.3412000001"/>
    <n v="912531.90619000001"/>
    <n v="2.0556257973998204"/>
    <n v="1.8754743660058384"/>
    <n v="243239.43501000013"/>
    <n v="26.655444413507979"/>
    <n v="100"/>
    <n v="100"/>
    <n v="100"/>
    <n v="100"/>
    <n v="0.40382657070959693"/>
    <n v="0.41812373878023362"/>
    <n v="0.37492504117218944"/>
    <n v="0.38828576978603535"/>
    <m/>
    <m/>
    <m/>
    <n v="0"/>
    <m/>
    <n v="0"/>
    <m/>
    <n v="0"/>
    <m/>
    <n v="-0.69277556640616744"/>
    <n v="49.137574698845619"/>
    <n v="62.669573098842193"/>
    <n v="2.0084560402721086"/>
    <n v="0.89747080995450368"/>
    <n v="1.7574560243979409"/>
    <n v="58.556107937281766"/>
    <n v="59.055202578972697"/>
    <s v="Medianas"/>
    <n v="2024"/>
    <n v="1"/>
    <d v="2025-05-07T00:00:00"/>
    <x v="11"/>
    <x v="16"/>
  </r>
  <r>
    <n v="2025"/>
    <n v="3"/>
    <n v="61"/>
    <x v="46"/>
    <s v="Automovi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7536.70549"/>
    <n v="30528.842199999999"/>
    <n v="119993.84466"/>
    <n v="54148.884409999999"/>
    <n v="0"/>
    <n v="0"/>
    <n v="0"/>
    <n v="0"/>
    <n v="0"/>
    <n v="0"/>
    <s v="Automoviles"/>
    <s v="Totales"/>
    <s v="Automoviles Total"/>
    <x v="11"/>
    <x v="2"/>
    <n v="0"/>
    <n v="0"/>
    <n v="286204877.29896003"/>
    <n v="243390493.02682006"/>
    <n v="276418493.85822004"/>
    <n v="235015541.95325008"/>
    <n v="56224792.599020004"/>
    <n v="48656058.580709986"/>
    <n v="28276347.340569999"/>
    <n v="26436819.90506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88.466713257799228"/>
    <n v="121.59984636329835"/>
    <n v="47.949714131611522"/>
    <n v="56.3794481320137"/>
    <m/>
    <n v="2024"/>
    <n v="1"/>
    <d v="2025-05-07T00:00:00"/>
    <x v="11"/>
    <x v="69"/>
  </r>
  <r>
    <n v="2025"/>
    <n v="3"/>
    <n v="8"/>
    <x v="23"/>
    <s v="Automoviles"/>
    <n v="8"/>
    <s v="2c624232cdd221771294dfbb310aca000a0df6ac8b66b696d90ef06fdefb64a3"/>
    <s v="5ee0b1f3d4f170289262539d5c2c0d24e2fb46189fbbd99a0a6b6a68b9dfe06a"/>
    <x v="10"/>
    <n v="752192.06028999994"/>
    <n v="399994.27876000002"/>
    <n v="1734093.5305699999"/>
    <n v="1109521.9196199998"/>
    <n v="236323.58190000005"/>
    <n v="182071.48872999998"/>
    <n v="885220.54919000017"/>
    <n v="694809.35808000015"/>
    <n v="35327673.869999997"/>
    <n v="32941908.920000002"/>
    <n v="139.161"/>
    <n v="134.065"/>
    <n v="0"/>
    <n v="0"/>
    <n v="236122.41386"/>
    <n v="179305.24033999999"/>
    <n v="511969.39536000002"/>
    <n v="317383.09187"/>
    <n v="0"/>
    <n v="0"/>
    <n v="0"/>
    <n v="0"/>
    <n v="0"/>
    <n v="0"/>
    <s v="Automoviles"/>
    <s v="Totales"/>
    <s v="Automoviles Total"/>
    <x v="11"/>
    <x v="2"/>
    <n v="1201622.1432"/>
    <n v="689489.74687000003"/>
    <n v="286204877.29896003"/>
    <n v="243390493.02682006"/>
    <n v="276418493.85822004"/>
    <n v="235015541.95325008"/>
    <n v="56224792.599020004"/>
    <n v="48656058.580709986"/>
    <n v="28276347.340569999"/>
    <n v="26436819.905060004"/>
    <n v="752192.06028999994"/>
    <n v="399994.27876000002"/>
    <n v="1.3378298532009358"/>
    <n v="0.82208524575926178"/>
    <n v="352197.78152999992"/>
    <n v="88.050704780535511"/>
    <n v="100"/>
    <n v="100"/>
    <n v="62.598052519809777"/>
    <n v="58.013085847296445"/>
    <n v="0.26281594757879867"/>
    <n v="0.27212074336669118"/>
    <n v="0.16434260590282104"/>
    <n v="0.17019907510609147"/>
    <m/>
    <m/>
    <m/>
    <n v="0"/>
    <m/>
    <n v="0"/>
    <m/>
    <n v="0"/>
    <m/>
    <n v="29.797138227639984"/>
    <n v="31.417984099551372"/>
    <n v="45.518523238489728"/>
    <n v="0.83576417793160485"/>
    <n v="31.687402672818067"/>
    <n v="61.309599809967978"/>
    <n v="46.120415790472492"/>
    <n v="56.494893689372503"/>
    <s v="Medianas"/>
    <n v="2024"/>
    <n v="1"/>
    <d v="2025-05-07T00:00:00"/>
    <x v="11"/>
    <x v="10"/>
  </r>
  <r>
    <n v="2025"/>
    <n v="3"/>
    <n v="5.0999999999999996"/>
    <x v="68"/>
    <s v="Automoviles"/>
    <n v="5.0999999999999996"/>
    <m/>
    <m/>
    <x v="75"/>
    <n v="40359358.854780003"/>
    <n v="34403250.57068"/>
    <n v="143804425.62093997"/>
    <n v="114926524.84694999"/>
    <n v="19456832.953199998"/>
    <n v="18147802.202340003"/>
    <n v="79842065.371020004"/>
    <n v="71715991.351139978"/>
    <n v="0"/>
    <n v="0"/>
    <n v="0"/>
    <n v="0"/>
    <n v="75614.408339999994"/>
    <n v="59022.572100000005"/>
    <n v="18228866.463640001"/>
    <n v="16938084.480349999"/>
    <n v="30784947.780599996"/>
    <n v="25883252.95042"/>
    <n v="0"/>
    <n v="0"/>
    <n v="0"/>
    <n v="0"/>
    <n v="0"/>
    <n v="0"/>
    <s v="Automoviles"/>
    <s v="Totales"/>
    <s v="Automoviles Total"/>
    <x v="11"/>
    <x v="2"/>
    <n v="83333168.913760006"/>
    <n v="73296765.799290001"/>
    <n v="286204877.29896003"/>
    <n v="243390493.02682006"/>
    <n v="276418493.85822004"/>
    <n v="235015541.95325008"/>
    <n v="56224792.599020004"/>
    <n v="48656058.580709986"/>
    <n v="28276347.340569999"/>
    <n v="26436819.905060004"/>
    <n v="40359358.854780003"/>
    <n v="34403250.57068"/>
    <n v="71.78213914031133"/>
    <n v="70.707023080409144"/>
    <n v="5956108.2841000035"/>
    <n v="17.312632339387335"/>
    <n v="100"/>
    <n v="100"/>
    <n v="48.431326182431846"/>
    <n v="46.936928519993785"/>
    <n v="14.101562222023901"/>
    <n v="14.600817149188664"/>
    <n v="14.135001800127412"/>
    <n v="14.638712948407296"/>
    <m/>
    <m/>
    <m/>
    <n v="0"/>
    <m/>
    <n v="0"/>
    <m/>
    <n v="0"/>
    <m/>
    <n v="7.2131640860137125"/>
    <n v="48.208974337796271"/>
    <n v="52.750254412896602"/>
    <n v="68.809569775244469"/>
    <n v="7.620590066057642"/>
    <n v="18.937707866817632"/>
    <n v="59.213569545592783"/>
    <n v="65.440323566729859"/>
    <m/>
    <n v="2024"/>
    <n v="1"/>
    <d v="2025-05-07T00:00:00"/>
    <x v="11"/>
    <x v="75"/>
  </r>
  <r>
    <n v="2025"/>
    <n v="3"/>
    <n v="46"/>
    <x v="54"/>
    <s v="Automoviles"/>
    <n v="34"/>
    <s v="86e50149658661312a9e0b35558d84f6c6d3da797f552a9657fe0558ca40cdef"/>
    <s v="5ee0b1f3d4f170289262539d5c2c0d24e2fb46189fbbd99a0a6b6a68b9dfe06a"/>
    <x v="13"/>
    <n v="17808746.872830003"/>
    <n v="15864673.41446"/>
    <n v="67832067.218219995"/>
    <n v="54778296.818269998"/>
    <n v="9253607.2728399951"/>
    <n v="8350775.8543199981"/>
    <n v="38164492.436279997"/>
    <n v="33464205.993469987"/>
    <n v="35327673.869999997"/>
    <n v="32941908.920000002"/>
    <n v="139.161"/>
    <n v="134.065"/>
    <n v="46616.689009999995"/>
    <n v="7724.5689299999995"/>
    <n v="9253440.6351800002"/>
    <n v="8357115.9221899994"/>
    <n v="15901149.047600001"/>
    <n v="13431288.937589999"/>
    <n v="0"/>
    <n v="0"/>
    <n v="0"/>
    <n v="0"/>
    <n v="0"/>
    <n v="0"/>
    <s v="Automoviles"/>
    <s v="Totales"/>
    <s v="Automoviles Total"/>
    <x v="11"/>
    <x v="2"/>
    <n v="17809663.19325"/>
    <n v="15865318.86668"/>
    <n v="286204877.29896003"/>
    <n v="243390493.02682006"/>
    <n v="276418493.85822004"/>
    <n v="235015541.95325008"/>
    <n v="56224792.599020004"/>
    <n v="48656058.580709986"/>
    <n v="28276347.340569999"/>
    <n v="26436819.905060004"/>
    <n v="17808746.872830003"/>
    <n v="15864673.41446"/>
    <n v="31.674188644566755"/>
    <n v="32.605751220362208"/>
    <n v="1944073.4583700038"/>
    <n v="12.254103236679681"/>
    <n v="100"/>
    <n v="100"/>
    <n v="99.994854925609474"/>
    <n v="99.995931678238406"/>
    <n v="6.2223771449665355"/>
    <n v="6.4426756054768273"/>
    <n v="6.5181976572568159"/>
    <n v="6.750478407770939"/>
    <m/>
    <m/>
    <m/>
    <n v="0"/>
    <m/>
    <n v="0"/>
    <m/>
    <n v="0"/>
    <m/>
    <n v="10.811347763009916"/>
    <n v="51.961024202987595"/>
    <n v="52.637552858217731"/>
    <n v="32.725610424098925"/>
    <n v="10.72528754339832"/>
    <n v="18.388853977354568"/>
    <n v="58.193534363333598"/>
    <n v="62.22125040286366"/>
    <s v="Grandes"/>
    <n v="2024"/>
    <n v="1"/>
    <d v="2025-05-07T00:00:00"/>
    <x v="11"/>
    <x v="13"/>
  </r>
  <r>
    <n v="2025"/>
    <n v="3"/>
    <n v="125"/>
    <x v="75"/>
    <s v="Automoviles"/>
    <n v="238"/>
    <s v="8ae4c23b80d1e7c8ff79e515fe791ebd68190bae842dda7af193db125f700452"/>
    <s v="5ee0b1f3d4f170289262539d5c2c0d24e2fb46189fbbd99a0a6b6a68b9dfe06a"/>
    <x v="2"/>
    <n v="351.98397"/>
    <n v="737.21663000000001"/>
    <n v="1636.7398799999999"/>
    <n v="1829.5249699999999"/>
    <n v="113.04706000000002"/>
    <n v="155.62137999999999"/>
    <n v="408.88852999999995"/>
    <n v="348.18653999999998"/>
    <n v="35327673.869999997"/>
    <n v="32941908.920000002"/>
    <n v="139.161"/>
    <n v="134.065"/>
    <n v="0"/>
    <n v="0"/>
    <n v="113.04706"/>
    <n v="155.62138000000002"/>
    <n v="434.68018000000001"/>
    <n v="523.69389999999999"/>
    <n v="0"/>
    <n v="0"/>
    <n v="0"/>
    <n v="0"/>
    <n v="0"/>
    <n v="0"/>
    <s v="Automoviles"/>
    <s v="Totales"/>
    <s v="Automoviles Total"/>
    <x v="11"/>
    <x v="2"/>
    <n v="35920.34201"/>
    <n v="38924.525079999999"/>
    <n v="286204877.29896003"/>
    <n v="243390493.02682006"/>
    <n v="276418493.85822004"/>
    <n v="235015541.95325008"/>
    <n v="56224792.599020004"/>
    <n v="48656058.580709986"/>
    <n v="28276347.340569999"/>
    <n v="26436819.905060004"/>
    <n v="351.98397"/>
    <n v="737.21663000000001"/>
    <n v="6.2602982372963892E-4"/>
    <n v="1.5151589575984981E-3"/>
    <n v="-385.23266000000001"/>
    <n v="-52.255014920105644"/>
    <n v="100"/>
    <n v="100"/>
    <n v="0.97990149955145145"/>
    <n v="1.8939643540539766"/>
    <n v="1.2298321863758084E-4"/>
    <n v="1.2733734457743586E-4"/>
    <n v="3.0289458755431478E-4"/>
    <n v="3.136884581644601E-4"/>
    <m/>
    <m/>
    <m/>
    <n v="0"/>
    <m/>
    <n v="0"/>
    <m/>
    <n v="0"/>
    <m/>
    <n v="-27.357629138104279"/>
    <n v="32.117104651101016"/>
    <n v="21.109314910598258"/>
    <n v="3.9979371677120306E-4"/>
    <n v="-27.357629138104301"/>
    <n v="-16.997280281477401"/>
    <n v="26.006950673481359"/>
    <n v="29.71609560470344"/>
    <s v="Resto"/>
    <n v="2024"/>
    <n v="1"/>
    <d v="2025-05-07T00:00:00"/>
    <x v="11"/>
    <x v="2"/>
  </r>
  <r>
    <n v="2025"/>
    <n v="3"/>
    <n v="105"/>
    <x v="18"/>
    <s v="Automoviles"/>
    <n v="226"/>
    <s v="8f1f64db81c40ea10e1e9080c9ae60a7acb8925968c431ee16784dea9841c66f"/>
    <s v="5ee0b1f3d4f170289262539d5c2c0d24e2fb46189fbbd99a0a6b6a68b9dfe06a"/>
    <x v="27"/>
    <n v="286680.59019000002"/>
    <n v="0"/>
    <n v="1310470.15955"/>
    <n v="874238.16177000012"/>
    <n v="47542.400390000003"/>
    <n v="0"/>
    <n v="161774.55214000001"/>
    <n v="42895.284970000001"/>
    <n v="35327673.869999997"/>
    <n v="32941908.920000002"/>
    <n v="139.161"/>
    <n v="134.065"/>
    <n v="0"/>
    <n v="0"/>
    <n v="47542.400390000003"/>
    <n v="0"/>
    <n v="309744.36755000002"/>
    <n v="0"/>
    <n v="0"/>
    <n v="0"/>
    <n v="0"/>
    <n v="0"/>
    <n v="0"/>
    <n v="0"/>
    <s v="Automoviles"/>
    <s v="Totales"/>
    <s v="Automoviles Total"/>
    <x v="11"/>
    <x v="2"/>
    <n v="593688.09351000004"/>
    <n v="0"/>
    <n v="286204877.29896003"/>
    <n v="243390493.02682006"/>
    <n v="276418493.85822004"/>
    <n v="235015541.95325008"/>
    <n v="56224792.599020004"/>
    <n v="48656058.580709986"/>
    <n v="28276347.340569999"/>
    <n v="26436819.905060004"/>
    <n v="286680.59019000002"/>
    <n v="0"/>
    <n v="0.50988287717578318"/>
    <m/>
    <m/>
    <m/>
    <n v="100"/>
    <m/>
    <n v="48.28808145622196"/>
    <m/>
    <n v="0.10016621411051045"/>
    <n v="0.10371252161479601"/>
    <m/>
    <m/>
    <m/>
    <m/>
    <m/>
    <n v="0"/>
    <m/>
    <n v="0"/>
    <m/>
    <n v="0"/>
    <m/>
    <m/>
    <n v="16.583752795573243"/>
    <m/>
    <n v="0.16813487193866689"/>
    <m/>
    <m/>
    <n v="15.34891522517372"/>
    <m/>
    <s v="Resto"/>
    <n v="2024"/>
    <n v="1"/>
    <d v="2025-05-07T00:00:00"/>
    <x v="11"/>
    <x v="27"/>
  </r>
  <r>
    <n v="2025"/>
    <n v="3"/>
    <n v="43"/>
    <x v="26"/>
    <s v="Automoviles"/>
    <n v="31"/>
    <s v="eb1e33e8a81b697b75855af6bfcdbcbf7cbbde9f94962ceaec1ed8af21f5a50f"/>
    <s v="5ee0b1f3d4f170289262539d5c2c0d24e2fb46189fbbd99a0a6b6a68b9dfe06a"/>
    <x v="1"/>
    <n v="9100603.7929899991"/>
    <n v="7358056.5876199994"/>
    <n v="31694920.897360004"/>
    <n v="22496686.937489994"/>
    <n v="3752850.5731200008"/>
    <n v="3208113.8057100009"/>
    <n v="15987434.226270001"/>
    <n v="13419112.041730002"/>
    <n v="35327673.869999997"/>
    <n v="32941908.920000002"/>
    <n v="139.161"/>
    <n v="134.065"/>
    <n v="20368.85758"/>
    <n v="40530.127670000002"/>
    <n v="3716670.1257699998"/>
    <n v="3170399.8908899999"/>
    <n v="6441926.4545100005"/>
    <n v="5071347.6734499997"/>
    <n v="0"/>
    <n v="0"/>
    <n v="0"/>
    <n v="0"/>
    <n v="0"/>
    <n v="0"/>
    <s v="Automoviles"/>
    <s v="Totales"/>
    <s v="Automoviles Total"/>
    <x v="11"/>
    <x v="2"/>
    <n v="33699803.03413"/>
    <n v="29454782.112069998"/>
    <n v="286204877.29896003"/>
    <n v="243390493.02682006"/>
    <n v="276418493.85822004"/>
    <n v="235015541.95325008"/>
    <n v="56224792.599020004"/>
    <n v="48656058.580709986"/>
    <n v="28276347.340569999"/>
    <n v="26436819.905060004"/>
    <n v="9100603.7929899991"/>
    <n v="7358056.5876199994"/>
    <n v="16.186104692093824"/>
    <n v="15.122590695287327"/>
    <n v="1742547.2053699996"/>
    <n v="23.682166406573323"/>
    <n v="100"/>
    <n v="100"/>
    <n v="27.004916864864821"/>
    <n v="24.980855603086642"/>
    <n v="3.1797514699526985"/>
    <n v="3.2923281166772655"/>
    <n v="3.0231487253732583"/>
    <n v="3.1308808457798438"/>
    <m/>
    <m/>
    <m/>
    <n v="0"/>
    <m/>
    <n v="0"/>
    <m/>
    <n v="0"/>
    <m/>
    <n v="16.979970175635394"/>
    <n v="41.237380051758123"/>
    <n v="43.600015404987275"/>
    <n v="13.272048641641668"/>
    <n v="17.230325942468095"/>
    <n v="27.025928201203484"/>
    <n v="57.695010211859135"/>
    <n v="62.515924662155939"/>
    <s v="Grandes"/>
    <n v="2024"/>
    <n v="1"/>
    <d v="2025-05-07T00:00:00"/>
    <x v="11"/>
    <x v="1"/>
  </r>
  <r>
    <n v="2025"/>
    <n v="3"/>
    <n v="18"/>
    <x v="77"/>
    <s v="Automoviles"/>
    <n v="5"/>
    <s v="ef2d127de37b942baad06145e54b0c619a1f22327b2ebbcfbec78f5564afe39d"/>
    <s v="5ee0b1f3d4f170289262539d5c2c0d24e2fb46189fbbd99a0a6b6a68b9dfe06a"/>
    <x v="15"/>
    <n v="213.39577"/>
    <n v="238.14708999999999"/>
    <n v="921.87473000000011"/>
    <n v="1079.0911500000002"/>
    <n v="1200.2969800000001"/>
    <n v="48.018899999999995"/>
    <n v="-2819.9243499999998"/>
    <n v="-709.25175000000013"/>
    <n v="35327673.869999997"/>
    <n v="32941908.920000002"/>
    <n v="139.161"/>
    <n v="134.065"/>
    <n v="0"/>
    <n v="0"/>
    <n v="1200.2969800000001"/>
    <n v="48.018900000000002"/>
    <n v="229.21010000000001"/>
    <n v="259.77519000000001"/>
    <n v="0"/>
    <n v="0"/>
    <n v="0"/>
    <n v="0"/>
    <n v="0"/>
    <n v="0"/>
    <s v="Automoviles"/>
    <s v="Totales"/>
    <s v="Automoviles Total"/>
    <x v="11"/>
    <x v="2"/>
    <n v="5268679.1510399999"/>
    <n v="4323802.96117"/>
    <n v="286204877.29896003"/>
    <n v="243390493.02682006"/>
    <n v="276418493.85822004"/>
    <n v="235015541.95325008"/>
    <n v="56224792.599020004"/>
    <n v="48656058.580709986"/>
    <n v="28276347.340569999"/>
    <n v="26436819.905060004"/>
    <n v="213.39577"/>
    <n v="238.14708999999999"/>
    <n v="3.7954034178815181E-4"/>
    <n v="4.8945002317638399E-4"/>
    <n v="-24.751319999999993"/>
    <n v="-10.393290969879153"/>
    <n v="100"/>
    <n v="100"/>
    <n v="4.0502707392587609E-3"/>
    <n v="5.5078155072903357E-3"/>
    <n v="7.4560493872050234E-5"/>
    <n v="7.7200250613280053E-5"/>
    <n v="9.7845682893521105E-5"/>
    <n v="1.0133248551169134E-4"/>
    <m/>
    <m/>
    <m/>
    <n v="0"/>
    <m/>
    <n v="0"/>
    <m/>
    <n v="0"/>
    <m/>
    <n v="2399.6344772579137"/>
    <n v="562.47458888243193"/>
    <n v="20.163546823099956"/>
    <n v="4.2448798833286802E-3"/>
    <n v="2399.6344772579132"/>
    <n v="-11.765977343717848"/>
    <n v="523.66670578652509"/>
    <n v="18.484790637627864"/>
    <s v="Resto"/>
    <n v="2024"/>
    <n v="1"/>
    <d v="2025-05-07T00:00:00"/>
    <x v="11"/>
    <x v="15"/>
  </r>
  <r>
    <n v="2025"/>
    <n v="3"/>
    <n v="130"/>
    <x v="41"/>
    <s v="Automoviles"/>
    <n v="282"/>
    <s v="27e1615212f3c6ea846ed6c412df1361ce97f006ee20bb5aa2483a3b61d5cadd"/>
    <s v="5ee0b1f3d4f170289262539d5c2c0d24e2fb46189fbbd99a0a6b6a68b9dfe06a"/>
    <x v="34"/>
    <n v="23778.726200000001"/>
    <n v="3160.3379799999998"/>
    <n v="61018.085860000007"/>
    <n v="5151.6574899999996"/>
    <n v="8674.7068600000002"/>
    <n v="940.02241000000026"/>
    <n v="20638.618210000004"/>
    <n v="1458.00883"/>
    <n v="35327673.869999997"/>
    <n v="32941908.920000002"/>
    <n v="139.161"/>
    <n v="134.065"/>
    <n v="0"/>
    <n v="0"/>
    <n v="2863.5724"/>
    <n v="433.56693999999999"/>
    <n v="5193.4054299999998"/>
    <n v="380.12597"/>
    <n v="0"/>
    <n v="0"/>
    <n v="0"/>
    <n v="0"/>
    <n v="0"/>
    <n v="0"/>
    <s v="Automoviles"/>
    <s v="Totales"/>
    <s v="Automoviles Total"/>
    <x v="11"/>
    <x v="2"/>
    <n v="23778.726200000001"/>
    <n v="3160.3379799999998"/>
    <n v="286204877.29896003"/>
    <n v="243390493.02682006"/>
    <n v="276418493.85822004"/>
    <n v="235015541.95325008"/>
    <n v="56224792.599020004"/>
    <n v="48656058.580709986"/>
    <n v="28276347.340569999"/>
    <n v="26436819.905060004"/>
    <n v="23778.726200000001"/>
    <n v="3160.3379799999998"/>
    <n v="4.2292243511831938E-2"/>
    <n v="6.4952609647936756E-3"/>
    <n v="20618.388220000001"/>
    <n v="652.41086081558922"/>
    <n v="100"/>
    <n v="100"/>
    <n v="100"/>
    <n v="100"/>
    <n v="8.3082882529501891E-3"/>
    <n v="8.6024367863738287E-3"/>
    <n v="1.2984640199778677E-3"/>
    <n v="1.3447357369363523E-3"/>
    <m/>
    <m/>
    <m/>
    <n v="0"/>
    <m/>
    <n v="0"/>
    <m/>
    <n v="0"/>
    <m/>
    <n v="822.81915491780637"/>
    <n v="36.480956915177401"/>
    <n v="29.744363291169268"/>
    <n v="3.0678314831540522E-2"/>
    <n v="560.46834659487649"/>
    <n v="1266.2327333225876"/>
    <n v="55.138626063322768"/>
    <n v="114.05875268138087"/>
    <s v="Resto"/>
    <n v="2024"/>
    <n v="1"/>
    <d v="2025-05-07T00:00:00"/>
    <x v="11"/>
    <x v="34"/>
  </r>
  <r>
    <n v="2025"/>
    <n v="3"/>
    <n v="79"/>
    <x v="11"/>
    <s v="Automoviles"/>
    <n v="51"/>
    <s v="031b4af5197ec30a926f48cf40e11a7dbc470048a21e4003b7a3c07c5dab1baa"/>
    <s v="5ee0b1f3d4f170289262539d5c2c0d24e2fb46189fbbd99a0a6b6a68b9dfe06a"/>
    <x v="3"/>
    <n v="3126999.7203699998"/>
    <n v="2790980.2966199997"/>
    <n v="11619239.74515"/>
    <n v="9444996.2004499994"/>
    <n v="1959793.54895"/>
    <n v="1760544.96233"/>
    <n v="8083980.7382400027"/>
    <n v="7121570.0147400014"/>
    <n v="35327673.869999997"/>
    <n v="32941908.920000002"/>
    <n v="139.161"/>
    <n v="134.065"/>
    <n v="0"/>
    <n v="0"/>
    <n v="1814536.3647400001"/>
    <n v="1735751.3902799999"/>
    <n v="2633526.0222199997"/>
    <n v="2022688.60259"/>
    <n v="0"/>
    <n v="0"/>
    <n v="0"/>
    <n v="0"/>
    <n v="0"/>
    <n v="0"/>
    <s v="Automoviles"/>
    <s v="Totales"/>
    <s v="Automoviles Total"/>
    <x v="11"/>
    <x v="2"/>
    <n v="25064503.866439998"/>
    <n v="22979281.170580003"/>
    <n v="286204877.29896003"/>
    <n v="243390493.02682006"/>
    <n v="276418493.85822004"/>
    <n v="235015541.95325008"/>
    <n v="56224792.599020004"/>
    <n v="48656058.580709986"/>
    <n v="28276347.340569999"/>
    <n v="26436819.905060004"/>
    <n v="3126999.7203699998"/>
    <n v="2790980.2966199997"/>
    <n v="5.5616029438666237"/>
    <n v="5.7361413522436493"/>
    <n v="336019.42375000007"/>
    <n v="12.039476744315758"/>
    <n v="100"/>
    <n v="100"/>
    <n v="12.475809363842552"/>
    <n v="12.14563795926413"/>
    <n v="1.0925738757077994"/>
    <n v="1.1312556105503901"/>
    <n v="1.1467088389160918"/>
    <n v="1.1875726487804745"/>
    <m/>
    <m/>
    <m/>
    <n v="0"/>
    <m/>
    <n v="0"/>
    <m/>
    <n v="0"/>
    <m/>
    <n v="11.317438116224166"/>
    <n v="62.673288270013302"/>
    <n v="63.079806205084921"/>
    <n v="6.9308582376131413"/>
    <n v="4.5389549967343568"/>
    <n v="30.199281236263364"/>
    <n v="68.901402508656034"/>
    <n v="85.814068861485424"/>
    <s v="Medianas"/>
    <n v="2024"/>
    <n v="1"/>
    <d v="2025-05-07T00:00:00"/>
    <x v="11"/>
    <x v="3"/>
  </r>
  <r>
    <n v="2025"/>
    <n v="3"/>
    <n v="107"/>
    <x v="51"/>
    <s v="Automoviles"/>
    <n v="70"/>
    <s v="ff5a1ae012afa5d4c889c50ad427aaf545d31a4fac04ffc1c4d03d403ba4250a"/>
    <s v="5ee0b1f3d4f170289262539d5c2c0d24e2fb46189fbbd99a0a6b6a68b9dfe06a"/>
    <x v="17"/>
    <n v="263381.04217999999"/>
    <n v="439102.67599999998"/>
    <n v="1350872.5664300001"/>
    <n v="1348687.8392099999"/>
    <n v="265008.72890999995"/>
    <n v="204146.29626999993"/>
    <n v="1125992.8328900002"/>
    <n v="574297.95966999978"/>
    <n v="35327673.869999997"/>
    <n v="32941908.920000002"/>
    <n v="139.161"/>
    <n v="134.065"/>
    <n v="0"/>
    <n v="0"/>
    <n v="260747.61249"/>
    <n v="200212.56472999998"/>
    <n v="288850.41872000002"/>
    <n v="315588.92251"/>
    <n v="0"/>
    <n v="0"/>
    <n v="0"/>
    <n v="0"/>
    <n v="0"/>
    <n v="0"/>
    <s v="Automoviles"/>
    <s v="Totales"/>
    <s v="Automoviles Total"/>
    <x v="11"/>
    <x v="2"/>
    <n v="346104.38500999997"/>
    <n v="551156.13301999995"/>
    <n v="286204877.29896003"/>
    <n v="243390493.02682006"/>
    <n v="276418493.85822004"/>
    <n v="235015541.95325008"/>
    <n v="56224792.599020004"/>
    <n v="48656058.580709986"/>
    <n v="28276347.340569999"/>
    <n v="26436819.905060004"/>
    <n v="263381.04217999999"/>
    <n v="439102.67599999998"/>
    <n v="0.46844288792377103"/>
    <n v="0.90246248629371129"/>
    <n v="-175721.63381999999"/>
    <n v="-40.018347285134737"/>
    <n v="100"/>
    <n v="100"/>
    <n v="76.098730206030226"/>
    <n v="79.669380361238979"/>
    <n v="9.2025350743719508E-2"/>
    <n v="9.5283437263460669E-2"/>
    <n v="0.18041077551521856"/>
    <n v="0.18683984571852166"/>
    <m/>
    <m/>
    <m/>
    <n v="0"/>
    <m/>
    <n v="0"/>
    <m/>
    <n v="0"/>
    <m/>
    <n v="29.8131456470337"/>
    <n v="100.61799692055571"/>
    <n v="46.491699419750276"/>
    <n v="0.93720990804839166"/>
    <n v="30.235388993510746"/>
    <n v="-8.4725736180276563"/>
    <n v="90.27080993874489"/>
    <n v="63.440935485831538"/>
    <s v="Resto"/>
    <n v="2024"/>
    <n v="1"/>
    <d v="2025-05-07T00:00:00"/>
    <x v="11"/>
    <x v="17"/>
  </r>
  <r>
    <n v="2025"/>
    <n v="3"/>
    <n v="22"/>
    <x v="35"/>
    <s v="Automoviles"/>
    <n v="16"/>
    <s v="b17ef6d19c7a5b1ee83b907c595526dcb1eb06db8227d650d5dda0a9f4ce8cd9"/>
    <s v="5ee0b1f3d4f170289262539d5c2c0d24e2fb46189fbbd99a0a6b6a68b9dfe06a"/>
    <x v="4"/>
    <n v="2060936.7257100001"/>
    <n v="1646899.5781400001"/>
    <n v="7120956.5919600008"/>
    <n v="5602914.1130799996"/>
    <n v="1108601.0611199995"/>
    <n v="1008204.5649600001"/>
    <n v="4455569.3274399973"/>
    <n v="3946531.683800004"/>
    <n v="35327673.869999997"/>
    <n v="32941908.920000002"/>
    <n v="139.161"/>
    <n v="134.065"/>
    <n v="0"/>
    <n v="947.85804000000007"/>
    <n v="1108601.06112"/>
    <n v="1007327.96696"/>
    <n v="1737444.4841700001"/>
    <n v="1383326.36754"/>
    <n v="0"/>
    <n v="0"/>
    <n v="0"/>
    <n v="0"/>
    <n v="0"/>
    <n v="0"/>
    <s v="Automoviles"/>
    <s v="Totales"/>
    <s v="Automoviles Total"/>
    <x v="11"/>
    <x v="2"/>
    <n v="9409393.7623899989"/>
    <n v="7962644.3306700001"/>
    <n v="286204877.29896003"/>
    <n v="243390493.02682006"/>
    <n v="276418493.85822004"/>
    <n v="235015541.95325008"/>
    <n v="56224792.599020004"/>
    <n v="48656058.580709986"/>
    <n v="28276347.340569999"/>
    <n v="26436819.905060004"/>
    <n v="2060936.7257100001"/>
    <n v="1646899.5781400001"/>
    <n v="3.6655301521662209"/>
    <n v="3.3847780239086696"/>
    <n v="414037.14757000003"/>
    <n v="25.140400365978088"/>
    <n v="100"/>
    <n v="100"/>
    <n v="21.902970348076064"/>
    <n v="20.682822310630886"/>
    <n v="0.72009140625413404"/>
    <n v="0.74558568674029868"/>
    <n v="0.67664909900918868"/>
    <n v="0.70076198554885605"/>
    <m/>
    <m/>
    <m/>
    <n v="0"/>
    <m/>
    <n v="0"/>
    <m/>
    <n v="0"/>
    <m/>
    <n v="9.957948976751819"/>
    <n v="53.791125525121707"/>
    <n v="61.218338892202596"/>
    <n v="3.9205950039007127"/>
    <n v="10.053636698445946"/>
    <n v="25.599028901598707"/>
    <n v="63.80641633275512"/>
    <n v="72.819255860159288"/>
    <s v="Medianas"/>
    <n v="2024"/>
    <n v="1"/>
    <d v="2025-05-07T00:00:00"/>
    <x v="11"/>
    <x v="4"/>
  </r>
  <r>
    <n v="2025"/>
    <n v="3"/>
    <n v="94"/>
    <x v="5"/>
    <s v="Automoviles"/>
    <n v="7"/>
    <s v="7902699be42c8a8e46fbbb4501726517e86b22c56a189f7625a6da49081b2451"/>
    <s v="5ee0b1f3d4f170289262539d5c2c0d24e2fb46189fbbd99a0a6b6a68b9dfe06a"/>
    <x v="14"/>
    <n v="671098.03969000001"/>
    <n v="669405.47897000005"/>
    <n v="2429018.4663900002"/>
    <n v="2393215.14029"/>
    <n v="451410.13458999986"/>
    <n v="411464.05565000017"/>
    <n v="1850401.9049000007"/>
    <n v="1798177.6766799996"/>
    <n v="35327673.869999997"/>
    <n v="32941908.920000002"/>
    <n v="139.161"/>
    <n v="134.065"/>
    <n v="372.72593000000006"/>
    <n v="498.21258000000006"/>
    <n v="451420.92458999995"/>
    <n v="411826.55752999999"/>
    <n v="602681.90692999994"/>
    <n v="581398.95532000007"/>
    <n v="0"/>
    <n v="0"/>
    <n v="0"/>
    <n v="0"/>
    <n v="0"/>
    <n v="0"/>
    <s v="Automoviles"/>
    <s v="Totales"/>
    <s v="Automoviles Total"/>
    <x v="11"/>
    <x v="2"/>
    <n v="2139089.51168"/>
    <n v="2040660.5806099998"/>
    <n v="286204877.29896003"/>
    <n v="243390493.02682006"/>
    <n v="276418493.85822004"/>
    <n v="235015541.95325008"/>
    <n v="56224792.599020004"/>
    <n v="48656058.580709986"/>
    <n v="28276347.340569999"/>
    <n v="26436819.905060004"/>
    <n v="671098.03969000001"/>
    <n v="669405.47897000005"/>
    <n v="1.1935980706520155"/>
    <n v="1.3757905972996141"/>
    <n v="1692.5607199999504"/>
    <n v="0.25284536400931312"/>
    <n v="100"/>
    <n v="100"/>
    <n v="31.373069524469425"/>
    <n v="32.803371875292434"/>
    <n v="0.23448169228401844"/>
    <n v="0.2427833356310154"/>
    <n v="0.27503353588105672"/>
    <n v="0.28483455749626974"/>
    <m/>
    <m/>
    <m/>
    <n v="0"/>
    <m/>
    <n v="0"/>
    <m/>
    <n v="0"/>
    <m/>
    <n v="9.7082791051811057"/>
    <n v="67.264409652950192"/>
    <n v="61.467088121703327"/>
    <n v="1.5964230781050386"/>
    <n v="9.6143306778158966"/>
    <n v="3.6606449693886711"/>
    <n v="74.902020352575704"/>
    <n v="70.83372850288869"/>
    <s v="Medianas"/>
    <n v="2024"/>
    <n v="1"/>
    <d v="2025-05-07T00:00:00"/>
    <x v="11"/>
    <x v="14"/>
  </r>
  <r>
    <n v="2025"/>
    <n v="3"/>
    <n v="201.1"/>
    <x v="67"/>
    <s v="Automoviles"/>
    <n v="201.1"/>
    <m/>
    <m/>
    <x v="74"/>
    <n v="56224792.599020004"/>
    <n v="48656058.580709986"/>
    <n v="200786101.43304998"/>
    <n v="164101570.69622993"/>
    <n v="28276347.340570003"/>
    <n v="26436819.905059997"/>
    <n v="116255829.14228003"/>
    <n v="104142064.43514994"/>
    <n v="0"/>
    <n v="0"/>
    <n v="0"/>
    <n v="0"/>
    <n v="99771.205269999991"/>
    <n v="68995.835980000018"/>
    <n v="26711546.20713"/>
    <n v="24978855.572659995"/>
    <n v="44337423.915129989"/>
    <n v="37579974.024939992"/>
    <n v="0"/>
    <n v="0"/>
    <n v="0"/>
    <n v="0"/>
    <n v="0"/>
    <n v="0"/>
    <s v="Automoviles"/>
    <s v="Totales"/>
    <s v="Automoviles Total"/>
    <x v="11"/>
    <x v="2"/>
    <n v="200494503.18385002"/>
    <n v="175223306.09393004"/>
    <n v="286204877.29896003"/>
    <n v="243390493.02682006"/>
    <n v="276418493.85822004"/>
    <n v="235015541.95325008"/>
    <n v="56224792.599020004"/>
    <n v="48656058.580709986"/>
    <n v="28276347.340569999"/>
    <n v="26436819.905060004"/>
    <n v="56224792.599020004"/>
    <n v="48656058.580709986"/>
    <n v="100"/>
    <n v="100"/>
    <n v="7568734.0183100179"/>
    <n v="15.555583906894377"/>
    <n v="100"/>
    <n v="100"/>
    <n v="28.043059388746848"/>
    <n v="27.768029074070473"/>
    <n v="19.64494565209295"/>
    <n v="20.340459791325937"/>
    <n v="19.99094458276495"/>
    <n v="20.703336543754531"/>
    <m/>
    <m/>
    <m/>
    <n v="0"/>
    <m/>
    <n v="0"/>
    <m/>
    <n v="0"/>
    <m/>
    <n v="6.9582023939192439"/>
    <n v="50.291599192244696"/>
    <n v="54.334076117585582"/>
    <n v="100.00000000000003"/>
    <n v="6.9366293801165213"/>
    <n v="17.981518256785932"/>
    <n v="60.246049157616433"/>
    <n v="66.468528041245463"/>
    <m/>
    <n v="2024"/>
    <n v="1"/>
    <d v="2025-05-07T00:00:00"/>
    <x v="11"/>
    <x v="74"/>
  </r>
  <r>
    <n v="2025"/>
    <n v="3"/>
    <n v="23"/>
    <x v="9"/>
    <s v="Automoviles"/>
    <n v="17"/>
    <s v="4523540f1504cd17100c4835e85b7eefd49911580f8efff0599a8f283be6b9e3"/>
    <s v="5ee0b1f3d4f170289262539d5c2c0d24e2fb46189fbbd99a0a6b6a68b9dfe06a"/>
    <x v="0"/>
    <n v="1431801.6990199999"/>
    <n v="1448680.1658099999"/>
    <n v="5028402.2552200006"/>
    <n v="4532679.7903800001"/>
    <n v="721248.42841999966"/>
    <n v="745693.19654999999"/>
    <n v="3202807.0000999989"/>
    <n v="2727941.9768699994"/>
    <n v="35327673.869999997"/>
    <n v="32941908.920000002"/>
    <n v="139.161"/>
    <n v="134.065"/>
    <n v="5678.9898599999997"/>
    <n v="1718.1777699999998"/>
    <n v="715999.77674"/>
    <n v="725944.00437999994"/>
    <n v="1238044.38494"/>
    <n v="1241322.2026099998"/>
    <n v="0"/>
    <n v="0"/>
    <n v="0"/>
    <n v="0"/>
    <n v="0"/>
    <n v="0"/>
    <s v="Automoviles"/>
    <s v="Totales"/>
    <s v="Automoviles Total"/>
    <x v="11"/>
    <x v="2"/>
    <n v="7196469.1106400006"/>
    <n v="7252607.47162"/>
    <n v="286204877.29896003"/>
    <n v="243390493.02682006"/>
    <n v="276418493.85822004"/>
    <n v="235015541.95325008"/>
    <n v="56224792.599020004"/>
    <n v="48656058.580709986"/>
    <n v="28276347.340569999"/>
    <n v="26436819.905060004"/>
    <n v="1431801.6990199999"/>
    <n v="1448680.1658099999"/>
    <n v="2.5465664395264596"/>
    <n v="2.9773890612346858"/>
    <n v="-16878.466789999977"/>
    <n v="-1.1650926952922469"/>
    <n v="100"/>
    <n v="100"/>
    <n v="19.895891679755522"/>
    <n v="19.97461149633142"/>
    <n v="0.50027159303941138"/>
    <n v="0.51798332269128"/>
    <n v="0.59520819724473162"/>
    <n v="0.61641887756435065"/>
    <m/>
    <m/>
    <m/>
    <n v="0"/>
    <m/>
    <n v="0"/>
    <m/>
    <n v="0"/>
    <m/>
    <n v="-3.2781267474473075"/>
    <n v="50.37348600114526"/>
    <n v="51.47397017981956"/>
    <n v="2.5507128616473582"/>
    <n v="-1.3698339789296687"/>
    <n v="-0.26405857102272945"/>
    <n v="57.833126618857037"/>
    <n v="58.481512926590099"/>
    <s v="Medianas"/>
    <n v="2024"/>
    <n v="1"/>
    <d v="2025-05-07T00:00:00"/>
    <x v="11"/>
    <x v="0"/>
  </r>
  <r>
    <n v="2025"/>
    <n v="3"/>
    <n v="103"/>
    <x v="61"/>
    <s v="Automoviles"/>
    <n v="205"/>
    <s v="f8809aff4d69bece79dabe35be0c708b890d7eafb841f121330667b77d2e2590"/>
    <s v="5ee0b1f3d4f170289262539d5c2c0d24e2fb46189fbbd99a0a6b6a68b9dfe06a"/>
    <x v="26"/>
    <n v="141417.60715999999"/>
    <n v="87936.218180000011"/>
    <n v="492601.56341999996"/>
    <n v="345195.19537999999"/>
    <n v="26716.481780000009"/>
    <n v="2699.45156"/>
    <n v="134452.28768000004"/>
    <n v="88498.549129999999"/>
    <n v="35327673.869999997"/>
    <n v="32941908.920000002"/>
    <n v="139.161"/>
    <n v="134.065"/>
    <n v="0"/>
    <n v="0"/>
    <n v="26716.481780000002"/>
    <n v="2699.45156"/>
    <n v="105332.41806"/>
    <n v="106479.19537999999"/>
    <n v="0"/>
    <n v="0"/>
    <n v="0"/>
    <n v="0"/>
    <n v="0"/>
    <n v="0"/>
    <s v="Automoviles"/>
    <s v="Totales"/>
    <s v="Automoviles Total"/>
    <x v="11"/>
    <x v="2"/>
    <n v="1404442.7234499999"/>
    <n v="1311840.66753"/>
    <n v="286204877.29896003"/>
    <n v="243390493.02682006"/>
    <n v="276418493.85822004"/>
    <n v="235015541.95325008"/>
    <n v="56224792.599020004"/>
    <n v="48656058.580709986"/>
    <n v="28276347.340569999"/>
    <n v="26436819.905060004"/>
    <n v="141417.60715999999"/>
    <n v="87936.218180000011"/>
    <n v="0.25152179425285226"/>
    <n v="0.18073025383700705"/>
    <n v="53481.388979999974"/>
    <n v="60.818386424723059"/>
    <n v="100"/>
    <n v="100"/>
    <n v="10.069303987891297"/>
    <n v="6.7032697153359928"/>
    <n v="4.9411319784141858E-2"/>
    <n v="5.1160689426422955E-2"/>
    <n v="3.6129684888846506E-2"/>
    <n v="3.7417192688257404E-2"/>
    <m/>
    <m/>
    <m/>
    <n v="0"/>
    <m/>
    <n v="0"/>
    <m/>
    <n v="0"/>
    <m/>
    <n v="889.70035898699393"/>
    <n v="18.891906260139844"/>
    <n v="3.0697835497933164"/>
    <n v="9.4483496960259983E-2"/>
    <n v="889.70035898699371"/>
    <n v="-1.0769966056818903"/>
    <n v="25.363968920547919"/>
    <n v="2.5351915464483668"/>
    <s v="Resto"/>
    <n v="2024"/>
    <n v="1"/>
    <d v="2025-05-07T00:00:00"/>
    <x v="11"/>
    <x v="26"/>
  </r>
  <r>
    <n v="2025"/>
    <n v="3"/>
    <n v="41"/>
    <x v="38"/>
    <s v="Automoviles"/>
    <n v="29"/>
    <s v="35135aaa6cc23891b40cb3f378c53a17a1127210ce60e125ccf03efcfdaec458"/>
    <s v="5ee0b1f3d4f170289262539d5c2c0d24e2fb46189fbbd99a0a6b6a68b9dfe06a"/>
    <x v="8"/>
    <n v="1058055.7373200001"/>
    <n v="910436.06596000004"/>
    <n v="3580868.4612600002"/>
    <n v="3121736.0993100004"/>
    <n v="583738.39843999967"/>
    <n v="555594.90454000037"/>
    <n v="2376878.3667300004"/>
    <n v="2114242.7430199999"/>
    <n v="35327673.869999997"/>
    <n v="32941908.920000002"/>
    <n v="139.161"/>
    <n v="134.065"/>
    <n v="438.95724999999993"/>
    <n v="-829.65031999999997"/>
    <n v="576431.29"/>
    <n v="547686.08291999996"/>
    <n v="964733.91928999999"/>
    <n v="859092.21536000003"/>
    <n v="0"/>
    <n v="0"/>
    <n v="0"/>
    <n v="0"/>
    <n v="0"/>
    <n v="0"/>
    <s v="Automoviles"/>
    <s v="Totales"/>
    <s v="Automoviles Total"/>
    <x v="11"/>
    <x v="2"/>
    <n v="7965231.1104300003"/>
    <n v="6566357.3494999995"/>
    <n v="286204877.29896003"/>
    <n v="243390493.02682006"/>
    <n v="276418493.85822004"/>
    <n v="235015541.95325008"/>
    <n v="56224792.599020004"/>
    <n v="48656058.580709986"/>
    <n v="28276347.340569999"/>
    <n v="26436819.905060004"/>
    <n v="1058055.7373200001"/>
    <n v="910436.06596000004"/>
    <n v="1.8818312854718151"/>
    <n v="1.8711669060694289"/>
    <n v="147619.67136000004"/>
    <n v="16.214172184001075"/>
    <n v="100"/>
    <n v="100"/>
    <n v="13.283427971531655"/>
    <n v="13.865161725158407"/>
    <n v="0.36968473329502016"/>
    <n v="0.38277313596198653"/>
    <n v="0.37406393924337705"/>
    <n v="0.38739398185891316"/>
    <m/>
    <m/>
    <m/>
    <n v="0"/>
    <m/>
    <n v="0"/>
    <m/>
    <n v="0"/>
    <m/>
    <n v="5.0654701240106625"/>
    <n v="55.170855168611297"/>
    <n v="61.025142271155417"/>
    <n v="2.0644052479949222"/>
    <n v="5.2484822924008689"/>
    <n v="12.296899220036718"/>
    <n v="59.750287460010433"/>
    <n v="63.751722239793985"/>
    <s v="Medianas"/>
    <n v="2024"/>
    <n v="1"/>
    <d v="2025-05-07T00:00:00"/>
    <x v="11"/>
    <x v="8"/>
  </r>
  <r>
    <n v="2025"/>
    <n v="3"/>
    <n v="16"/>
    <x v="74"/>
    <s v="Automoviles"/>
    <n v="14"/>
    <s v="8527a891e224136950ff32ca212b45bc93f69fbb801c3b1ebedac52775f99e61"/>
    <s v="5ee0b1f3d4f170289262539d5c2c0d24e2fb46189fbbd99a0a6b6a68b9dfe06a"/>
    <x v="33"/>
    <n v="127168.98613999999"/>
    <n v="96726.082590000005"/>
    <n v="328934.73425999994"/>
    <n v="272047.91188000003"/>
    <n v="47106.179790000002"/>
    <n v="55303.221720000009"/>
    <n v="232239.42883999998"/>
    <n v="188083.60924999998"/>
    <n v="35327673.869999997"/>
    <n v="32941908.920000002"/>
    <n v="139.161"/>
    <n v="134.065"/>
    <n v="0"/>
    <n v="0"/>
    <n v="42138.136989999999"/>
    <n v="53850.221720000001"/>
    <n v="83685.23775"/>
    <n v="75084.793459999986"/>
    <n v="0"/>
    <n v="0"/>
    <n v="0"/>
    <n v="0"/>
    <n v="0"/>
    <n v="0"/>
    <s v="Automoviles"/>
    <s v="Totales"/>
    <s v="Automoviles Total"/>
    <x v="11"/>
    <x v="2"/>
    <n v="1168356.06944"/>
    <n v="1156642.3969100001"/>
    <n v="286204877.29896003"/>
    <n v="243390493.02682006"/>
    <n v="276418493.85822004"/>
    <n v="235015541.95325008"/>
    <n v="56224792.599020004"/>
    <n v="48656058.580709986"/>
    <n v="28276347.340569999"/>
    <n v="26436819.905060004"/>
    <n v="127168.98613999999"/>
    <n v="96726.082590000005"/>
    <n v="0.22617955578233037"/>
    <n v="0.19879555683605596"/>
    <n v="30442.903549999988"/>
    <n v="31.473313851694563"/>
    <n v="100"/>
    <n v="100"/>
    <n v="10.884437498660219"/>
    <n v="8.3626609960352685"/>
    <n v="4.4432850809584049E-2"/>
    <n v="4.600596160010452E-2"/>
    <n v="3.9741109600094943E-2"/>
    <n v="4.1157313165799479E-2"/>
    <m/>
    <m/>
    <m/>
    <n v="0"/>
    <m/>
    <n v="0"/>
    <m/>
    <n v="0"/>
    <m/>
    <n v="-14.821997118904928"/>
    <n v="37.042191826661998"/>
    <n v="57.175086842313114"/>
    <n v="0.16659216702439342"/>
    <n v="-21.749371415587181"/>
    <n v="11.454309046720269"/>
    <n v="50.353130519725383"/>
    <n v="71.719211358938736"/>
    <s v="Resto"/>
    <n v="2024"/>
    <n v="1"/>
    <d v="2025-05-07T00:00:00"/>
    <x v="11"/>
    <x v="33"/>
  </r>
  <r>
    <n v="2025"/>
    <n v="3"/>
    <n v="9"/>
    <x v="29"/>
    <s v="Automoviles"/>
    <n v="9"/>
    <s v="19581e27de7ced00ff1ce50b2047e7a567c76b1cbaebabe5ef03f7c3017bb5b7"/>
    <s v="5ee0b1f3d4f170289262539d5c2c0d24e2fb46189fbbd99a0a6b6a68b9dfe06a"/>
    <x v="12"/>
    <n v="445239.08188000001"/>
    <n v="451513.93919999996"/>
    <n v="1570213.7917299999"/>
    <n v="1486508.0149300001"/>
    <n v="268698.84894000017"/>
    <n v="282912.27880999999"/>
    <n v="1060955.28617"/>
    <n v="1121092.0920499999"/>
    <n v="35327673.869999997"/>
    <n v="32941908.920000002"/>
    <n v="139.161"/>
    <n v="134.065"/>
    <n v="2893.3507199999999"/>
    <n v="-1187.0678300000002"/>
    <n v="268679.55843000003"/>
    <n v="282790.30445999996"/>
    <n v="427421.98813999997"/>
    <n v="387044.93968000001"/>
    <n v="0"/>
    <n v="0"/>
    <n v="0"/>
    <n v="0"/>
    <n v="0"/>
    <n v="0"/>
    <s v="Automoviles"/>
    <s v="Totales"/>
    <s v="Automoviles Total"/>
    <x v="11"/>
    <x v="2"/>
    <n v="975839.53787999996"/>
    <n v="808178.50085000007"/>
    <n v="286204877.29896003"/>
    <n v="243390493.02682006"/>
    <n v="276418493.85822004"/>
    <n v="235015541.95325008"/>
    <n v="56224792.599020004"/>
    <n v="48656058.580709986"/>
    <n v="28276347.340569999"/>
    <n v="26436819.905060004"/>
    <n v="445239.08188000001"/>
    <n v="451513.93919999996"/>
    <n v="0.791891016931489"/>
    <n v="0.92797064203430069"/>
    <n v="-6274.8573199999519"/>
    <n v="-1.3897372318378176"/>
    <n v="100"/>
    <n v="100"/>
    <n v="45.626259707336388"/>
    <n v="55.868095813625473"/>
    <n v="0.15556655989999715"/>
    <n v="0.16107427389007156"/>
    <n v="0.18551009679340516"/>
    <n v="0.19212088504760094"/>
    <m/>
    <m/>
    <m/>
    <n v="0"/>
    <m/>
    <n v="0"/>
    <m/>
    <n v="0"/>
    <m/>
    <n v="-5.0239706561288404"/>
    <n v="60.349340360112272"/>
    <n v="62.658592403873236"/>
    <n v="0.95026010857661103"/>
    <n v="-4.9898266692505526"/>
    <n v="10.432134442419727"/>
    <n v="62.860490542193482"/>
    <n v="73.063945673544922"/>
    <s v="Medianas"/>
    <n v="2024"/>
    <n v="1"/>
    <d v="2025-05-07T00:00:00"/>
    <x v="11"/>
    <x v="12"/>
  </r>
  <r>
    <n v="2025"/>
    <n v="3"/>
    <n v="3"/>
    <x v="7"/>
    <s v="Automoviles"/>
    <n v="3"/>
    <s v="4e07408562bedb8b60ce05c1decfe3ad16b72230967de01f640b7e4729b49fce"/>
    <s v="5ee0b1f3d4f170289262539d5c2c0d24e2fb46189fbbd99a0a6b6a68b9dfe06a"/>
    <x v="5"/>
    <n v="126774.56956"/>
    <n v="77794.039669999998"/>
    <n v="435044.14646999992"/>
    <n v="269000.07467999996"/>
    <n v="72485.557140000019"/>
    <n v="32520.42772"/>
    <n v="294839.42531000002"/>
    <n v="130135.63734"/>
    <n v="35327673.869999997"/>
    <n v="32941908.920000002"/>
    <n v="139.161"/>
    <n v="134.065"/>
    <n v="9260.9768899999999"/>
    <n v="18.173200000000001"/>
    <n v="71902.622329999998"/>
    <n v="32520.42772"/>
    <n v="102533.89181999999"/>
    <n v="57636.823990000004"/>
    <n v="0"/>
    <n v="0"/>
    <n v="0"/>
    <n v="0"/>
    <n v="0"/>
    <n v="0"/>
    <s v="Automoviles"/>
    <s v="Totales"/>
    <s v="Automoviles Total"/>
    <x v="11"/>
    <x v="2"/>
    <n v="7215896.8496199995"/>
    <n v="5461228.9250799995"/>
    <n v="286204877.29896003"/>
    <n v="243390493.02682006"/>
    <n v="276418493.85822004"/>
    <n v="235015541.95325008"/>
    <n v="56224792.599020004"/>
    <n v="48656058.580709986"/>
    <n v="28276347.340569999"/>
    <n v="26436819.905060004"/>
    <n v="126774.56956"/>
    <n v="77794.039669999998"/>
    <n v="0.22547805638719187"/>
    <n v="0.15988561741176865"/>
    <n v="48980.529890000005"/>
    <n v="62.96180285504385"/>
    <n v="100"/>
    <n v="100"/>
    <n v="1.7568789050341835"/>
    <n v="1.4244786427600711"/>
    <n v="4.4295041634659332E-2"/>
    <n v="4.5863273397699987E-2"/>
    <n v="3.196264517259826E-2"/>
    <n v="3.3101657457818255E-2"/>
    <m/>
    <m/>
    <m/>
    <n v="0"/>
    <m/>
    <n v="0"/>
    <m/>
    <n v="0"/>
    <m/>
    <n v="122.89238556177273"/>
    <n v="57.176732992726883"/>
    <n v="41.803238214586472"/>
    <n v="0.25634696117910555"/>
    <n v="121.09986667174128"/>
    <n v="77.896498665140939"/>
    <n v="70.125712633854079"/>
    <n v="56.423004372417005"/>
    <s v="Resto"/>
    <n v="2024"/>
    <n v="1"/>
    <d v="2025-05-07T00:00:00"/>
    <x v="11"/>
    <x v="5"/>
  </r>
  <r>
    <n v="2025"/>
    <n v="3"/>
    <n v="50"/>
    <x v="15"/>
    <s v="Automoviles"/>
    <n v="38"/>
    <s v="aea92132c4cbeb263e6ac2bf6c183b5d81737f179f21efdc5863739672f0f470"/>
    <s v="5ee0b1f3d4f170289262539d5c2c0d24e2fb46189fbbd99a0a6b6a68b9dfe06a"/>
    <x v="18"/>
    <n v="-0.35863999999999996"/>
    <n v="-0.54688999999999999"/>
    <n v="-3.5280300000000002"/>
    <n v="-10.05241"/>
    <n v="-157.73243999999997"/>
    <n v="98.860230000000001"/>
    <n v="-144.49898999999999"/>
    <n v="-75.089390000000009"/>
    <n v="35327673.869999997"/>
    <n v="32941908.920000002"/>
    <n v="139.161"/>
    <n v="134.065"/>
    <n v="0"/>
    <n v="0"/>
    <n v="5.6074999999999999"/>
    <n v="0"/>
    <n v="0"/>
    <n v="0"/>
    <n v="0"/>
    <n v="0"/>
    <n v="0"/>
    <n v="0"/>
    <n v="0"/>
    <n v="0"/>
    <s v="Automoviles"/>
    <s v="Totales"/>
    <s v="Automoviles Total"/>
    <x v="11"/>
    <x v="2"/>
    <n v="13959565.0382"/>
    <n v="12741554.66168"/>
    <n v="286204877.29896003"/>
    <n v="243390493.02682006"/>
    <n v="276418493.85822004"/>
    <n v="235015541.95325008"/>
    <n v="56224792.599020004"/>
    <n v="48656058.580709986"/>
    <n v="28276347.340569999"/>
    <n v="26436819.905060004"/>
    <n v="-0.35863999999999996"/>
    <n v="-0.54688999999999999"/>
    <n v="-6.3786807104425141E-7"/>
    <n v="-1.1239915766971273E-6"/>
    <n v="0.18825000000000003"/>
    <n v="-34.421912998957751"/>
    <n v="100"/>
    <n v="100"/>
    <n v="-2.5691344896391153E-6"/>
    <n v="-4.2921763828770597E-6"/>
    <n v="-1.2530883588869684E-7"/>
    <n v="-1.2974529851246234E-7"/>
    <n v="-2.2469653321246868E-7"/>
    <n v="-2.3270375884705906E-7"/>
    <m/>
    <m/>
    <m/>
    <n v="0"/>
    <m/>
    <n v="0"/>
    <m/>
    <n v="0"/>
    <m/>
    <n v="-259.55095390734976"/>
    <n v="43980.716038367158"/>
    <n v="-18076.803379107318"/>
    <n v="-5.5782466561262855E-4"/>
    <m/>
    <m/>
    <m/>
    <m/>
    <s v="Resto"/>
    <n v="2024"/>
    <n v="1"/>
    <d v="2025-05-07T00:00:00"/>
    <x v="11"/>
    <x v="18"/>
  </r>
  <r>
    <n v="2025"/>
    <n v="3"/>
    <n v="37"/>
    <x v="76"/>
    <s v="Automoviles"/>
    <n v="25"/>
    <s v="b7a56873cd771f2c446d369b649430b65a756ba278ff97ec81bb6f55b2e73569"/>
    <s v="5ee0b1f3d4f170289262539d5c2c0d24e2fb46189fbbd99a0a6b6a68b9dfe06a"/>
    <x v="28"/>
    <n v="743828.58750999998"/>
    <n v="1108309.8441600001"/>
    <n v="3646625.3839499997"/>
    <n v="3765796.3998600002"/>
    <n v="474000.88382999983"/>
    <n v="594596.4355499997"/>
    <n v="2205080.1079099998"/>
    <n v="2286691.9354500007"/>
    <n v="35327673.869999997"/>
    <n v="32941908.920000002"/>
    <n v="139.161"/>
    <n v="134.065"/>
    <n v="3209.26395"/>
    <n v="1917.62085"/>
    <n v="468738.93142000004"/>
    <n v="598758.72285000002"/>
    <n v="802598.51436000003"/>
    <n v="865651.39483"/>
    <n v="0"/>
    <n v="0"/>
    <n v="0"/>
    <n v="0"/>
    <n v="0"/>
    <n v="0"/>
    <s v="Automoviles"/>
    <s v="Totales"/>
    <s v="Automoviles Total"/>
    <x v="11"/>
    <x v="2"/>
    <n v="3594603.0314199999"/>
    <n v="3691577.5016000001"/>
    <n v="286204877.29896003"/>
    <n v="243390493.02682006"/>
    <n v="276418493.85822004"/>
    <n v="235015541.95325008"/>
    <n v="56224792.599020004"/>
    <n v="48656058.580709986"/>
    <n v="28276347.340569999"/>
    <n v="26436819.905060004"/>
    <n v="743828.58750999998"/>
    <n v="1108309.8441600001"/>
    <n v="1.3229547911626534"/>
    <n v="2.2778455067862744"/>
    <n v="-364481.25665000011"/>
    <n v="-32.886223881395225"/>
    <n v="100"/>
    <n v="100"/>
    <n v="20.692927174663858"/>
    <n v="30.022662227181673"/>
    <n v="0.25989374972566298"/>
    <n v="0.26909508735385951"/>
    <n v="0.45536283294264562"/>
    <n v="0.47159002121675336"/>
    <m/>
    <m/>
    <m/>
    <n v="0"/>
    <m/>
    <n v="0"/>
    <m/>
    <n v="0"/>
    <m/>
    <n v="-20.281916357007656"/>
    <n v="63.724477895739305"/>
    <n v="53.648935690962006"/>
    <n v="1.6763158201480943"/>
    <n v="-21.714888897338426"/>
    <n v="-7.2838651732759612"/>
    <n v="58.402666218959688"/>
    <n v="69.16857368058497"/>
    <s v="Medianas"/>
    <n v="2024"/>
    <n v="1"/>
    <d v="2025-05-07T00:00:00"/>
    <x v="11"/>
    <x v="28"/>
  </r>
  <r>
    <n v="2025"/>
    <n v="3"/>
    <n v="10"/>
    <x v="62"/>
    <s v="Automoviles"/>
    <n v="10"/>
    <s v="4a44dc15364204a80fe80e9039455cc1608281820fe2b24f1e5233ade6af1dd5"/>
    <s v="5ee0b1f3d4f170289262539d5c2c0d24e2fb46189fbbd99a0a6b6a68b9dfe06a"/>
    <x v="29"/>
    <n v="407840.40747999999"/>
    <n v="457634.72164"/>
    <n v="1647545.00875"/>
    <n v="1779259.48698"/>
    <n v="303342.92795999977"/>
    <n v="281016.07104999991"/>
    <n v="1287432.0495299997"/>
    <n v="1071094.1248000003"/>
    <n v="35327673.869999997"/>
    <n v="32941908.920000002"/>
    <n v="139.161"/>
    <n v="134.065"/>
    <n v="1103.81079"/>
    <n v="-357.73773"/>
    <n v="301603.95577"/>
    <n v="278432.03191000002"/>
    <n v="407191.4534"/>
    <n v="452584.86986000004"/>
    <n v="0"/>
    <n v="0"/>
    <n v="0"/>
    <n v="0"/>
    <n v="0"/>
    <n v="0"/>
    <s v="Automoviles"/>
    <s v="Totales"/>
    <s v="Automoviles Total"/>
    <x v="11"/>
    <x v="2"/>
    <n v="1657972.1827799999"/>
    <n v="1600535.0540100001"/>
    <n v="286204877.29896003"/>
    <n v="243390493.02682006"/>
    <n v="276418493.85822004"/>
    <n v="235015541.95325008"/>
    <n v="56224792.599020004"/>
    <n v="48656058.580709986"/>
    <n v="28276347.340569999"/>
    <n v="26436819.905060004"/>
    <n v="407840.40747999999"/>
    <n v="457634.72164"/>
    <n v="0.72537467659259736"/>
    <n v="0.9405503343039634"/>
    <n v="-49794.314160000009"/>
    <n v="-10.880798987794215"/>
    <n v="100"/>
    <n v="100"/>
    <n v="24.598748502291205"/>
    <n v="28.592608483858967"/>
    <n v="0.14249946099066074"/>
    <n v="0.14754454442877785"/>
    <n v="0.18802489610371578"/>
    <n v="0.19472530107435784"/>
    <m/>
    <m/>
    <m/>
    <n v="0"/>
    <m/>
    <n v="0"/>
    <m/>
    <n v="0"/>
    <m/>
    <n v="7.9450462838573266"/>
    <n v="74.377850354338747"/>
    <n v="61.406195326031707"/>
    <n v="1.0727797487646966"/>
    <n v="8.3222909738668527"/>
    <n v="-10.029813076615168"/>
    <n v="74.069323717785082"/>
    <n v="61.520402128362917"/>
    <s v="Resto"/>
    <n v="2024"/>
    <n v="1"/>
    <d v="2025-05-07T00:00:00"/>
    <x v="11"/>
    <x v="29"/>
  </r>
  <r>
    <n v="2025"/>
    <n v="3"/>
    <n v="48"/>
    <x v="4"/>
    <s v="Automoviles"/>
    <n v="36"/>
    <s v="76a50887d8f1c2e9301755428990ad81479ee21c25b43215cf524541e0503269"/>
    <s v="5ee0b1f3d4f170289262539d5c2c0d24e2fb46189fbbd99a0a6b6a68b9dfe06a"/>
    <x v="19"/>
    <n v="3967197.5553800003"/>
    <n v="3514100.7115199999"/>
    <n v="15525436.13109"/>
    <n v="12481196.191849999"/>
    <n v="2538673.4501300007"/>
    <n v="2632015.1815500003"/>
    <n v="9687714.4633700009"/>
    <n v="8677084.9593100008"/>
    <n v="35327673.869999997"/>
    <n v="32941908.920000002"/>
    <n v="139.161"/>
    <n v="134.065"/>
    <n v="713.03670999999997"/>
    <n v="11011.80334"/>
    <n v="2519047.8016900001"/>
    <n v="2605906.0707100001"/>
    <n v="3590961.7124999999"/>
    <n v="3467695.4780199998"/>
    <n v="0"/>
    <n v="0"/>
    <n v="0"/>
    <n v="0"/>
    <n v="0"/>
    <n v="0"/>
    <s v="Automoviles"/>
    <s v="Totales"/>
    <s v="Automoviles Total"/>
    <x v="11"/>
    <x v="2"/>
    <n v="18106734.740540002"/>
    <n v="16982442.389800001"/>
    <n v="286204877.29896003"/>
    <n v="243390493.02682006"/>
    <n v="276418493.85822004"/>
    <n v="235015541.95325008"/>
    <n v="56224792.599020004"/>
    <n v="48656058.580709986"/>
    <n v="28276347.340569999"/>
    <n v="26436819.905060004"/>
    <n v="3967197.5553800003"/>
    <n v="3514100.7115199999"/>
    <n v="7.0559576514100799"/>
    <n v="7.2223291693281304"/>
    <n v="453096.84386000037"/>
    <n v="12.893678384761387"/>
    <n v="100"/>
    <n v="100"/>
    <n v="21.910066128586173"/>
    <n v="20.692551936055086"/>
    <n v="1.386139045854204"/>
    <n v="1.4352142289780534"/>
    <n v="1.4438118218252547"/>
    <n v="1.4952631142237538"/>
    <m/>
    <m/>
    <m/>
    <n v="0"/>
    <m/>
    <n v="0"/>
    <m/>
    <n v="0"/>
    <m/>
    <n v="-3.5463979111636568"/>
    <n v="63.991606535632492"/>
    <n v="74.898683834577412"/>
    <n v="8.9780812901799134"/>
    <n v="-3.3331312281848602"/>
    <n v="3.5547018260779772"/>
    <n v="70.149670293651184"/>
    <n v="75.148065544611541"/>
    <s v="Grandes"/>
    <n v="2024"/>
    <n v="1"/>
    <d v="2025-05-07T00:00:00"/>
    <x v="11"/>
    <x v="19"/>
  </r>
  <r>
    <n v="2025"/>
    <n v="3"/>
    <n v="129"/>
    <x v="22"/>
    <s v="Automoviles"/>
    <n v="208"/>
    <s v="8df66f64b57424391d363fd6b811fed3c430c77597da265025728bd637bad804"/>
    <s v="5ee0b1f3d4f170289262539d5c2c0d24e2fb46189fbbd99a0a6b6a68b9dfe06a"/>
    <x v="20"/>
    <n v="94285.992639999997"/>
    <n v="48627.729460000002"/>
    <n v="299279.64967000001"/>
    <n v="135499.49314999999"/>
    <n v="52183.738820000006"/>
    <n v="23400.596109999999"/>
    <n v="177529.89444999999"/>
    <n v="76404.782640000019"/>
    <n v="35327673.869999997"/>
    <n v="32941908.920000002"/>
    <n v="139.161"/>
    <n v="134.065"/>
    <n v="0"/>
    <n v="0"/>
    <n v="52189.330299999994"/>
    <n v="18912.777610000001"/>
    <n v="70036.032500000001"/>
    <n v="28405.38781"/>
    <n v="0"/>
    <n v="0"/>
    <n v="0"/>
    <n v="0"/>
    <n v="0"/>
    <n v="0"/>
    <s v="Automoviles"/>
    <s v="Totales"/>
    <s v="Automoviles Total"/>
    <x v="11"/>
    <x v="2"/>
    <n v="94285.992639999997"/>
    <n v="48627.729460000002"/>
    <n v="286204877.29896003"/>
    <n v="243390493.02682006"/>
    <n v="276418493.85822004"/>
    <n v="235015541.95325008"/>
    <n v="56224792.599020004"/>
    <n v="48656058.580709986"/>
    <n v="28276347.340569999"/>
    <n v="26436819.905060004"/>
    <n v="94285.992639999997"/>
    <n v="48627.729460000002"/>
    <n v="0.16769469175710824"/>
    <n v="9.9941776786825032E-2"/>
    <n v="45658.263179999994"/>
    <n v="93.893471249891249"/>
    <n v="100"/>
    <n v="100"/>
    <n v="100"/>
    <n v="100"/>
    <n v="3.2943531057128703E-2"/>
    <n v="3.4109871349042573E-2"/>
    <n v="1.9979305212484835E-2"/>
    <n v="2.069128239598433E-2"/>
    <m/>
    <m/>
    <m/>
    <n v="0"/>
    <m/>
    <n v="0"/>
    <m/>
    <n v="0"/>
    <m/>
    <n v="123.0017499327713"/>
    <n v="55.346226262098575"/>
    <n v="48.121918028783895"/>
    <n v="0.18454907980681243"/>
    <n v="175.94746459877607"/>
    <n v="146.55897313728667"/>
    <n v="74.517828090847374"/>
    <n v="66.581656045343038"/>
    <s v="Resto"/>
    <n v="2024"/>
    <n v="1"/>
    <d v="2025-05-07T00:00:00"/>
    <x v="11"/>
    <x v="20"/>
  </r>
  <r>
    <n v="2025"/>
    <n v="3"/>
    <n v="13"/>
    <x v="37"/>
    <s v="Automoviles"/>
    <n v="13"/>
    <s v="3fdba35f04dc8c462986c992bcf875546257113072a909c162f7e470e581e278"/>
    <s v="5ee0b1f3d4f170289262539d5c2c0d24e2fb46189fbbd99a0a6b6a68b9dfe06a"/>
    <x v="6"/>
    <n v="77890.750719999996"/>
    <n v="97811.10686"/>
    <n v="268495.45972000004"/>
    <n v="314257.30903"/>
    <n v="53458.397110000005"/>
    <n v="75578.603459999984"/>
    <n v="264892.46284000005"/>
    <n v="281782.21107999998"/>
    <n v="35327673.869999997"/>
    <n v="32941908.920000002"/>
    <n v="139.161"/>
    <n v="134.065"/>
    <n v="0"/>
    <n v="0"/>
    <n v="28360.578239999999"/>
    <n v="40869.581330000001"/>
    <n v="47351.2736"/>
    <n v="43190.092799999999"/>
    <n v="0"/>
    <n v="0"/>
    <n v="0"/>
    <n v="0"/>
    <n v="0"/>
    <n v="0"/>
    <s v="Automoviles"/>
    <s v="Totales"/>
    <s v="Automoviles Total"/>
    <x v="11"/>
    <x v="2"/>
    <n v="380253.94800999999"/>
    <n v="509825.93995999999"/>
    <n v="286204877.29896003"/>
    <n v="243390493.02682006"/>
    <n v="276418493.85822004"/>
    <n v="235015541.95325008"/>
    <n v="56224792.599020004"/>
    <n v="48656058.580709986"/>
    <n v="28276347.340569999"/>
    <n v="26436819.905060004"/>
    <n v="77890.750719999996"/>
    <n v="97811.10686"/>
    <n v="0.13853452742012892"/>
    <n v="0.20102554484094168"/>
    <n v="-19920.356140000004"/>
    <n v="-20.36614938681004"/>
    <n v="100"/>
    <n v="100"/>
    <n v="20.483876926887714"/>
    <n v="19.185196200035268"/>
    <n v="2.7215032621068131E-2"/>
    <n v="2.817855984699473E-2"/>
    <n v="4.0186905266353948E-2"/>
    <n v="4.1618995087336332E-2"/>
    <m/>
    <m/>
    <m/>
    <n v="0"/>
    <m/>
    <n v="0"/>
    <m/>
    <n v="0"/>
    <m/>
    <n v="-29.267815674454887"/>
    <n v="68.63253546261366"/>
    <n v="77.269960320741419"/>
    <n v="0.18905694029758791"/>
    <n v="-30.607123153517268"/>
    <n v="9.6345724915877007"/>
    <n v="59.894013579393977"/>
    <n v="94.627213512261775"/>
    <s v="Resto"/>
    <n v="2024"/>
    <n v="1"/>
    <d v="2025-05-07T00:00:00"/>
    <x v="11"/>
    <x v="6"/>
  </r>
  <r>
    <n v="2025"/>
    <n v="3"/>
    <n v="39"/>
    <x v="20"/>
    <s v="Automoviles"/>
    <n v="27"/>
    <s v="670671cd97404156226e507973f2ab8330d3022ca96e0c93bdbdb320c41adcaf"/>
    <s v="5ee0b1f3d4f170289262539d5c2c0d24e2fb46189fbbd99a0a6b6a68b9dfe06a"/>
    <x v="25"/>
    <n v="6225825.4504799992"/>
    <n v="5153144.6697399998"/>
    <n v="17794018.18756"/>
    <n v="15709881.092040002"/>
    <n v="2389898.7317900006"/>
    <n v="2468116.012980001"/>
    <n v="9673151.636570001"/>
    <n v="9813129.1615199968"/>
    <n v="35327673.869999997"/>
    <n v="32941908.920000002"/>
    <n v="139.161"/>
    <n v="134.065"/>
    <n v="7915.8250399999997"/>
    <n v="-243.92784"/>
    <n v="1234986.64726"/>
    <n v="1339019.3909799999"/>
    <n v="2182914.1744299997"/>
    <n v="1682570.64757"/>
    <n v="0"/>
    <n v="0"/>
    <n v="0"/>
    <n v="0"/>
    <n v="0"/>
    <n v="0"/>
    <s v="Automoviles"/>
    <s v="Totales"/>
    <s v="Automoviles Total"/>
    <x v="11"/>
    <x v="2"/>
    <n v="9815016.0217700005"/>
    <n v="7956382.9574300004"/>
    <n v="286204877.29896003"/>
    <n v="243390493.02682006"/>
    <n v="276418493.85822004"/>
    <n v="235015541.95325008"/>
    <n v="56224792.599020004"/>
    <n v="48656058.580709986"/>
    <n v="28276347.340569999"/>
    <n v="26436819.905060004"/>
    <n v="6225825.4504799992"/>
    <n v="5153144.6697399998"/>
    <n v="11.073096338266467"/>
    <n v="10.590961989229019"/>
    <n v="1072680.7807399994"/>
    <n v="20.816042426267089"/>
    <n v="100"/>
    <n v="100"/>
    <n v="63.4316381824638"/>
    <n v="64.767428834327035"/>
    <n v="2.1753037576563417"/>
    <n v="2.2523187083398755"/>
    <n v="2.1172333420484737"/>
    <n v="2.1926825038512039"/>
    <m/>
    <m/>
    <m/>
    <n v="0"/>
    <m/>
    <n v="0"/>
    <m/>
    <n v="0"/>
    <m/>
    <n v="-3.1691087768423443"/>
    <n v="38.386857305897387"/>
    <n v="47.895337141864658"/>
    <n v="8.4519358282215276"/>
    <n v="-7.7693231644584753"/>
    <n v="29.736851025102883"/>
    <n v="56.575135281371217"/>
    <n v="79.581763352037356"/>
    <s v="Grandes"/>
    <n v="2024"/>
    <n v="1"/>
    <d v="2025-05-07T00:00:00"/>
    <x v="11"/>
    <x v="25"/>
  </r>
  <r>
    <n v="2025"/>
    <n v="3"/>
    <n v="81"/>
    <x v="24"/>
    <s v="Automoviles"/>
    <n v="53"/>
    <s v="2858dcd1057d3eae7f7d5f782167e24b61153c01551450a628cee722509f6529"/>
    <s v="5ee0b1f3d4f170289262539d5c2c0d24e2fb46189fbbd99a0a6b6a68b9dfe06a"/>
    <x v="7"/>
    <n v="260388.27383000002"/>
    <n v="261133.34872000001"/>
    <n v="1018340.32052"/>
    <n v="930729.72114000015"/>
    <n v="161822.27279000002"/>
    <n v="168375.99963999999"/>
    <n v="672042.22244999988"/>
    <n v="590963.66578000016"/>
    <n v="35327673.869999997"/>
    <n v="32941908.920000002"/>
    <n v="139.161"/>
    <n v="134.065"/>
    <n v="0"/>
    <n v="0"/>
    <n v="158202.67753000002"/>
    <n v="168092.09963999997"/>
    <n v="245649.95065000001"/>
    <n v="246897.44620999999"/>
    <n v="0"/>
    <n v="0"/>
    <n v="0"/>
    <n v="0"/>
    <n v="0"/>
    <n v="0"/>
    <s v="Automoviles"/>
    <s v="Totales"/>
    <s v="Automoviles Total"/>
    <x v="11"/>
    <x v="2"/>
    <n v="477689.46314999997"/>
    <n v="425847.00738999998"/>
    <n v="286204877.29896003"/>
    <n v="243390493.02682006"/>
    <n v="276418493.85822004"/>
    <n v="235015541.95325008"/>
    <n v="56224792.599020004"/>
    <n v="48656058.580709986"/>
    <n v="28276347.340569999"/>
    <n v="26436819.905060004"/>
    <n v="260388.27383000002"/>
    <n v="261133.34872000001"/>
    <n v="0.46312002551440018"/>
    <n v="0.53669235926053416"/>
    <n v="-745.07488999998895"/>
    <n v="-0.28532353054565585"/>
    <n v="100"/>
    <n v="100"/>
    <n v="54.509947134470316"/>
    <n v="61.320930801058417"/>
    <n v="9.09796773162629E-2"/>
    <n v="9.4200742575334992E-2"/>
    <n v="0.10728987211970716"/>
    <n v="0.11111322534232454"/>
    <m/>
    <m/>
    <m/>
    <n v="0"/>
    <m/>
    <n v="0"/>
    <m/>
    <n v="0"/>
    <m/>
    <n v="-3.8923165201764642"/>
    <n v="62.146528493694419"/>
    <n v="64.478934025596629"/>
    <n v="0.57228846017824442"/>
    <n v="-5.8833354638201163"/>
    <n v="-0.50526871749775326"/>
    <n v="64.401672832169979"/>
    <n v="68.081749009679228"/>
    <s v="Resto"/>
    <n v="2024"/>
    <n v="1"/>
    <d v="2025-05-07T00:00:00"/>
    <x v="11"/>
    <x v="7"/>
  </r>
  <r>
    <n v="2025"/>
    <n v="3"/>
    <n v="106"/>
    <x v="53"/>
    <s v="Vida Individual"/>
    <n v="227"/>
    <s v="dfe62e836a0a6f2633422230c81287700a56e2639652c73f264e6562220c207a"/>
    <s v="5ee0b1f3d4f170289262539d5c2c0d24e2fb46189fbbd99a0a6b6a68b9dfe06a"/>
    <x v="10"/>
    <n v="568242.50150999997"/>
    <n v="477484.62772000005"/>
    <n v="2282198.1572199999"/>
    <n v="1925838.9258999999"/>
    <n v="47760.285129999997"/>
    <n v="64231.166750000004"/>
    <n v="291815.43511999998"/>
    <n v="290687.67411000002"/>
    <n v="35327673.869999997"/>
    <n v="32941908.920000002"/>
    <n v="139.161"/>
    <n v="134.065"/>
    <n v="0"/>
    <n v="0"/>
    <n v="77365.88665"/>
    <n v="144828.02297999998"/>
    <n v="606107.40753999993"/>
    <n v="817927.03512999997"/>
    <n v="109057.71223"/>
    <n v="103830.50390000001"/>
    <n v="456057.03824000002"/>
    <n v="367586.38147000002"/>
    <n v="3127.7510400000001"/>
    <n v="6067.7423499999995"/>
    <s v="Vida Individual"/>
    <s v="Vida"/>
    <s v="Vida"/>
    <x v="35"/>
    <x v="2"/>
    <n v="568242.50150999997"/>
    <n v="474615.68398999999"/>
    <n v="286204877.29896003"/>
    <n v="243390493.02682006"/>
    <n v="276418493.85822004"/>
    <n v="235015541.95325008"/>
    <n v="77996017.203430012"/>
    <n v="64853734.09592998"/>
    <n v="40640024.39702002"/>
    <n v="33417433.997719985"/>
    <n v="568242.50150999997"/>
    <n v="474615.68398999999"/>
    <n v="0.72855322859358829"/>
    <n v="0.73624847416452077"/>
    <n v="90757.873789999925"/>
    <n v="19.007496476561101"/>
    <n v="100"/>
    <n v="100.6044772279503"/>
    <n v="100"/>
    <n v="100.6044772279503"/>
    <n v="0.19854396153998205"/>
    <n v="0.20557325726601405"/>
    <n v="0.19618047598407401"/>
    <n v="0.2031715110207403"/>
    <n v="0.13982471944119218"/>
    <n v="0.58471836715778369"/>
    <n v="4.0101419946125807E-3"/>
    <n v="5227.208329999994"/>
    <n v="5.0343667165810624"/>
    <n v="88470.656770000001"/>
    <n v="24.067990880456591"/>
    <n v="-2939.9913099999994"/>
    <n v="-48.452804031799403"/>
    <n v="-25.643130046364927"/>
    <n v="8.4049125158864069"/>
    <n v="13.451986309319587"/>
    <n v="0.11752031608893934"/>
    <n v="-46.580858415305549"/>
    <n v="-25.897129999662351"/>
    <n v="12.764385600236086"/>
    <n v="17.706716706947002"/>
    <s v="Medianas"/>
    <n v="2024"/>
    <n v="1"/>
    <d v="2025-05-07T00:00:00"/>
    <x v="35"/>
    <x v="10"/>
  </r>
  <r>
    <n v="2025"/>
    <n v="3"/>
    <n v="22"/>
    <x v="35"/>
    <s v="Vida Individual"/>
    <n v="16"/>
    <s v="b17ef6d19c7a5b1ee83b907c595526dcb1eb06db8227d650d5dda0a9f4ce8cd9"/>
    <s v="5ee0b1f3d4f170289262539d5c2c0d24e2fb46189fbbd99a0a6b6a68b9dfe06a"/>
    <x v="8"/>
    <n v="986733.16674999997"/>
    <n v="701544.55429"/>
    <n v="3592667.3138699997"/>
    <n v="2891430.8561599995"/>
    <n v="482884.96541999996"/>
    <n v="324322.05228000006"/>
    <n v="1951729.5785999999"/>
    <n v="1733864.87173"/>
    <n v="35327673.869999997"/>
    <n v="32941908.920000002"/>
    <n v="139.161"/>
    <n v="134.065"/>
    <n v="0"/>
    <n v="0"/>
    <n v="475138.85083999997"/>
    <n v="318854.05127999996"/>
    <n v="858763.67099999997"/>
    <n v="492306.87900000002"/>
    <n v="323154.86888000002"/>
    <n v="109171.02339000002"/>
    <n v="663578.29787000001"/>
    <n v="592373.53090000013"/>
    <n v="0"/>
    <n v="0"/>
    <s v="Vida Individual"/>
    <s v="Vida"/>
    <s v="Vida"/>
    <x v="35"/>
    <x v="2"/>
    <n v="9409393.7623899989"/>
    <n v="7962644.3306700001"/>
    <n v="286204877.29896003"/>
    <n v="243390493.02682006"/>
    <n v="276418493.85822004"/>
    <n v="235015541.95325008"/>
    <n v="77996017.203430012"/>
    <n v="64853734.09592998"/>
    <n v="40640024.39702002"/>
    <n v="33417433.997719985"/>
    <n v="1773249.4410399999"/>
    <n v="1603832.41613"/>
    <n v="1.2651071197345787"/>
    <n v="1.0817334792971107"/>
    <n v="285188.61245999997"/>
    <n v="40.651532495840684"/>
    <n v="55.645480207865575"/>
    <n v="43.741761747328077"/>
    <n v="10.48668162548411"/>
    <n v="8.8104469464727426"/>
    <n v="0.3447646231826062"/>
    <n v="0.35697074858388922"/>
    <n v="0.28823827322322498"/>
    <n v="0.29850985533099472"/>
    <n v="0.41432226986301646"/>
    <n v="0.85078484987156244"/>
    <m/>
    <n v="213983.84549000001"/>
    <n v="196.00791386334186"/>
    <n v="71204.766969999881"/>
    <n v="12.020247910438808"/>
    <n v="0"/>
    <m/>
    <n v="48.890574052949766"/>
    <n v="48.937745450523032"/>
    <n v="46.229715603484522"/>
    <n v="1.1882004811380185"/>
    <n v="49.014525276569046"/>
    <n v="74.436658846686555"/>
    <n v="55.328243017862825"/>
    <n v="64.767336163913313"/>
    <s v="Medianas"/>
    <n v="2024"/>
    <n v="1"/>
    <d v="2025-05-07T00:00:00"/>
    <x v="35"/>
    <x v="8"/>
  </r>
  <r>
    <n v="2025"/>
    <n v="3"/>
    <n v="119"/>
    <x v="45"/>
    <s v="Vida Individual"/>
    <n v="217"/>
    <s v="16badfc6202cb3f8889e0f2779b19218af4cbb736e56acadce8148aba9a7a9f8"/>
    <s v="5ee0b1f3d4f170289262539d5c2c0d24e2fb46189fbbd99a0a6b6a68b9dfe06a"/>
    <x v="15"/>
    <n v="0"/>
    <n v="0"/>
    <n v="73752.088140000007"/>
    <n v="107210.92825"/>
    <n v="225139.17366999999"/>
    <n v="311.53944000000001"/>
    <n v="227748.53142999997"/>
    <n v="3759.3477799999996"/>
    <n v="35327673.869999997"/>
    <n v="32941908.920000002"/>
    <n v="139.161"/>
    <n v="134.065"/>
    <n v="0"/>
    <n v="0"/>
    <n v="225139.17366999999"/>
    <n v="311.53944000000001"/>
    <n v="219691.97144999998"/>
    <n v="-5918.0420000000004"/>
    <n v="0"/>
    <n v="0"/>
    <n v="0"/>
    <n v="0"/>
    <n v="0"/>
    <n v="0"/>
    <s v="Vida Individual"/>
    <s v="Vida"/>
    <s v="Vida"/>
    <x v="35"/>
    <x v="2"/>
    <n v="490022.74757999997"/>
    <n v="531338.51546000002"/>
    <n v="286204877.29896003"/>
    <n v="243390493.02682006"/>
    <n v="276418493.85822004"/>
    <n v="235015541.95325008"/>
    <n v="77996017.203430012"/>
    <n v="64853734.09592998"/>
    <n v="40640024.39702002"/>
    <n v="33417433.997719985"/>
    <n v="331426.76410999999"/>
    <n v="378854.65468000004"/>
    <m/>
    <m/>
    <m/>
    <m/>
    <m/>
    <m/>
    <m/>
    <m/>
    <m/>
    <m/>
    <m/>
    <m/>
    <m/>
    <m/>
    <m/>
    <n v="0"/>
    <m/>
    <n v="0"/>
    <m/>
    <n v="0"/>
    <m/>
    <n v="72166.668281229489"/>
    <m/>
    <m/>
    <n v="0.55398385461232302"/>
    <n v="72166.668281229489"/>
    <n v="-3812.2408298217551"/>
    <n v="102.47947259248831"/>
    <n v="-5.2642316495895098"/>
    <s v="Resto"/>
    <n v="2024"/>
    <n v="1"/>
    <d v="2025-05-07T00:00:00"/>
    <x v="35"/>
    <x v="15"/>
  </r>
  <r>
    <n v="2025"/>
    <n v="3"/>
    <n v="50"/>
    <x v="15"/>
    <s v="Vida Individual"/>
    <n v="38"/>
    <s v="aea92132c4cbeb263e6ac2bf6c183b5d81737f179f21efdc5863739672f0f470"/>
    <s v="5ee0b1f3d4f170289262539d5c2c0d24e2fb46189fbbd99a0a6b6a68b9dfe06a"/>
    <x v="1"/>
    <n v="12318055.956219999"/>
    <n v="11154280.793879999"/>
    <n v="53301859.833850004"/>
    <n v="35016464.892569996"/>
    <n v="9386460.7087599989"/>
    <n v="7407268.8747499995"/>
    <n v="35132199.684499994"/>
    <n v="24935242.870340001"/>
    <n v="35327673.869999997"/>
    <n v="32941908.920000002"/>
    <n v="139.161"/>
    <n v="134.065"/>
    <n v="0"/>
    <n v="0"/>
    <n v="9380271.1882999986"/>
    <n v="7406768.8747500004"/>
    <n v="6720502.8787600007"/>
    <n v="4034136.2152199997"/>
    <n v="9533145.225370001"/>
    <n v="8368566.6372500006"/>
    <n v="2784910.7308499999"/>
    <n v="2785714.1566299996"/>
    <n v="0"/>
    <n v="0"/>
    <s v="Vida Individual"/>
    <s v="Vida"/>
    <s v="Vida"/>
    <x v="35"/>
    <x v="2"/>
    <n v="13959565.0382"/>
    <n v="12741554.66168"/>
    <n v="286204877.29896003"/>
    <n v="243390493.02682006"/>
    <n v="276418493.85822004"/>
    <n v="235015541.95325008"/>
    <n v="77996017.203430012"/>
    <n v="64853734.09592998"/>
    <n v="40640024.39702002"/>
    <n v="33417433.997719985"/>
    <n v="13730865.62683"/>
    <n v="12530509.996379999"/>
    <n v="15.793185854723735"/>
    <n v="17.199134250898911"/>
    <n v="1163775.1623400003"/>
    <n v="10.433439715615966"/>
    <n v="89.710702085312207"/>
    <n v="89.016973747296916"/>
    <n v="88.240972569789591"/>
    <n v="87.542541628976409"/>
    <n v="4.3039294342119021"/>
    <n v="4.4563067341428138"/>
    <n v="4.5828744809070541"/>
    <n v="4.7461885716897978"/>
    <n v="12.222605162652798"/>
    <n v="3.5705806920709389"/>
    <m/>
    <n v="1164578.5881200004"/>
    <n v="13.916105811194136"/>
    <n v="-803.42577999969944"/>
    <n v="-2.8840926772311093E-2"/>
    <n v="0"/>
    <m/>
    <n v="26.719589466459027"/>
    <n v="76.200828621989729"/>
    <n v="66.407409062304879"/>
    <n v="23.096592209349836"/>
    <n v="26.644578046410405"/>
    <n v="66.590876465818624"/>
    <n v="139.57692389279583"/>
    <n v="183.60234953905928"/>
    <s v="Grandes"/>
    <n v="2024"/>
    <n v="1"/>
    <d v="2025-05-07T00:00:00"/>
    <x v="35"/>
    <x v="1"/>
  </r>
  <r>
    <n v="2025"/>
    <n v="3"/>
    <n v="13"/>
    <x v="37"/>
    <s v="Vida Individual"/>
    <n v="13"/>
    <s v="3fdba35f04dc8c462986c992bcf875546257113072a909c162f7e470e581e278"/>
    <s v="5ee0b1f3d4f170289262539d5c2c0d24e2fb46189fbbd99a0a6b6a68b9dfe06a"/>
    <x v="34"/>
    <n v="2950.63796"/>
    <n v="2322.98398"/>
    <n v="22071.340779999999"/>
    <n v="17188.342839999998"/>
    <n v="1199.62716"/>
    <n v="1919.99829"/>
    <n v="5615.8334300000015"/>
    <n v="8031.1850500000046"/>
    <n v="35327673.869999997"/>
    <n v="32941908.920000002"/>
    <n v="139.161"/>
    <n v="134.065"/>
    <n v="40.957470000000001"/>
    <n v="262.90154999999999"/>
    <n v="1199.62716"/>
    <n v="1919.99829"/>
    <n v="5017.6707900000001"/>
    <n v="-809.01373000000001"/>
    <n v="1158.8915099999999"/>
    <n v="343.11560000000003"/>
    <n v="1791.7464500000001"/>
    <n v="1979.8683799999999"/>
    <n v="0"/>
    <n v="0"/>
    <s v="Vida Individual"/>
    <s v="Vida"/>
    <s v="Vida"/>
    <x v="35"/>
    <x v="2"/>
    <n v="380253.94800999999"/>
    <n v="509825.93995999999"/>
    <n v="286204877.29896003"/>
    <n v="243390493.02682006"/>
    <n v="276418493.85822004"/>
    <n v="235015541.95325008"/>
    <n v="77996017.203430012"/>
    <n v="64853734.09592998"/>
    <n v="40640024.39702002"/>
    <n v="33417433.997719985"/>
    <n v="62384.163070000002"/>
    <n v="77057.257830000002"/>
    <n v="3.7830623483044216E-3"/>
    <n v="3.5818816177398535E-3"/>
    <n v="627.65398000000005"/>
    <n v="27.019298686683157"/>
    <n v="4.7297868798674898"/>
    <n v="3.0146206151338206"/>
    <n v="0.77596510843390476"/>
    <n v="0.45564256306422091"/>
    <n v="1.0309530668542251E-3"/>
    <n v="1.0674531645170728E-3"/>
    <n v="9.5442675312055916E-4"/>
    <n v="9.884384499396616E-4"/>
    <n v="1.4858342150694274E-3"/>
    <n v="2.2972281332349939E-3"/>
    <m/>
    <n v="815.77590999999984"/>
    <n v="237.75541246157266"/>
    <n v="-188.12192999999979"/>
    <n v="-9.50173920147156"/>
    <n v="0"/>
    <m/>
    <n v="-37.519363103182769"/>
    <n v="40.656535171803995"/>
    <n v="82.652239814413193"/>
    <n v="2.9518367122042481E-3"/>
    <n v="-37.519363103182769"/>
    <n v="-720.22072109950466"/>
    <n v="23.908048379555009"/>
    <n v="-237.32579791939995"/>
    <s v="Resto"/>
    <n v="2024"/>
    <n v="1"/>
    <d v="2025-05-07T00:00:00"/>
    <x v="35"/>
    <x v="34"/>
  </r>
  <r>
    <n v="2025"/>
    <n v="3"/>
    <n v="98"/>
    <x v="60"/>
    <s v="Vida Individual"/>
    <n v="205"/>
    <s v="f8809aff4d69bece79dabe35be0c708b890d7eafb841f121330667b77d2e2590"/>
    <s v="5ee0b1f3d4f170289262539d5c2c0d24e2fb46189fbbd99a0a6b6a68b9dfe06a"/>
    <x v="33"/>
    <n v="33034.748930000002"/>
    <n v="29798.352070000001"/>
    <n v="136394.13576999999"/>
    <n v="108771.4472"/>
    <n v="412.57794000000001"/>
    <n v="6380.3247899999997"/>
    <n v="11878.390810000001"/>
    <n v="29565.029500000001"/>
    <n v="35327673.869999997"/>
    <n v="32941908.920000002"/>
    <n v="139.161"/>
    <n v="134.065"/>
    <n v="0"/>
    <n v="0"/>
    <n v="412.57794000000001"/>
    <n v="6380.3247899999997"/>
    <n v="31747.416989999998"/>
    <n v="26632.52576"/>
    <n v="0"/>
    <n v="0"/>
    <n v="0"/>
    <n v="0"/>
    <n v="33034.748930000002"/>
    <n v="29798.352070000001"/>
    <s v="Vida Individual"/>
    <s v="Vida"/>
    <s v="Vida"/>
    <x v="35"/>
    <x v="2"/>
    <n v="977558.00120000006"/>
    <n v="1111095.3272299999"/>
    <n v="286204877.29896003"/>
    <n v="243390493.02682006"/>
    <n v="276418493.85822004"/>
    <n v="235015541.95325008"/>
    <n v="77996017.203430012"/>
    <n v="64853734.09592998"/>
    <n v="40640024.39702002"/>
    <n v="33417433.997719985"/>
    <n v="698798.24972000008"/>
    <n v="768414.44621000008"/>
    <n v="4.2354404897160879E-2"/>
    <n v="4.5947010585270301E-2"/>
    <n v="3236.3968600000007"/>
    <n v="10.860992756905841"/>
    <n v="4.7273657229732073"/>
    <n v="3.8779010749957195"/>
    <n v="3.3793134411920565"/>
    <n v="2.6818897838665516"/>
    <n v="1.1542343108113078E-2"/>
    <n v="1.1950990857704373E-2"/>
    <n v="1.2243022190154492E-2"/>
    <n v="1.2679311258456075E-2"/>
    <m/>
    <m/>
    <n v="4.2354404897160879E-2"/>
    <n v="0"/>
    <m/>
    <n v="0"/>
    <m/>
    <n v="3236.3968600000007"/>
    <n v="10.860992756905841"/>
    <n v="-93.533590317429599"/>
    <n v="1.2489210705800875"/>
    <n v="21.41166993064526"/>
    <n v="1.0152010145698949E-3"/>
    <n v="-93.533590317429599"/>
    <n v="19.205430517905175"/>
    <n v="1.2995638042929805"/>
    <n v="23.956889584925346"/>
    <s v="Resto"/>
    <n v="2024"/>
    <n v="1"/>
    <d v="2025-05-07T00:00:00"/>
    <x v="35"/>
    <x v="33"/>
  </r>
  <r>
    <n v="2025"/>
    <n v="3"/>
    <n v="1"/>
    <x v="16"/>
    <s v="Vida Individual"/>
    <n v="30"/>
    <s v="624b60c58c9d8bfb6ff1886c2fd605d2adeb6ea4da576068201b6c6958ce93f4"/>
    <s v="5ee0b1f3d4f170289262539d5c2c0d24e2fb46189fbbd99a0a6b6a68b9dfe06a"/>
    <x v="3"/>
    <n v="5664414.0239799991"/>
    <n v="3193504.2679299996"/>
    <n v="19415439.787009995"/>
    <n v="13535952.073689999"/>
    <n v="812520.10063000012"/>
    <n v="751045.12554000015"/>
    <n v="3557994.844529999"/>
    <n v="2267009.0384500003"/>
    <n v="35327673.869999997"/>
    <n v="32941908.920000002"/>
    <n v="139.161"/>
    <n v="134.065"/>
    <n v="560.79999999999995"/>
    <n v="2384.5289299999999"/>
    <n v="791118.10085000005"/>
    <n v="734122.85141"/>
    <n v="1055875.7465599999"/>
    <n v="1129299.4198699999"/>
    <n v="1163115.56516"/>
    <n v="910302.82448000007"/>
    <n v="340420.38981999998"/>
    <n v="346832.33555000002"/>
    <n v="4160878.0690000001"/>
    <n v="1936369.1079000002"/>
    <s v="Vida Individual"/>
    <s v="Vida"/>
    <s v="Vida"/>
    <x v="35"/>
    <x v="2"/>
    <n v="22498819.590630002"/>
    <n v="18341736.750830002"/>
    <n v="286204877.29896003"/>
    <n v="243390493.02682006"/>
    <n v="276418493.85822004"/>
    <n v="235015541.95325008"/>
    <n v="77996017.203430012"/>
    <n v="64853734.09592998"/>
    <n v="40640024.39702002"/>
    <n v="33417433.997719985"/>
    <n v="14936150.71023"/>
    <n v="12104723.47659"/>
    <n v="7.2624400925575676"/>
    <n v="4.924164063099667"/>
    <n v="2470909.7560499995"/>
    <n v="77.372990569122393"/>
    <n v="37.924188995363814"/>
    <n v="26.38229839868788"/>
    <n v="25.176494265232634"/>
    <n v="17.411133478324984"/>
    <n v="1.9791465741036767"/>
    <n v="2.0492167310937512"/>
    <n v="1.3120908003494187"/>
    <n v="1.3588481176131151"/>
    <n v="1.4912499469381237"/>
    <n v="0.43645868343778638"/>
    <n v="5.3347314621816588"/>
    <n v="252812.74067999993"/>
    <n v="27.772377925380631"/>
    <n v="-6411.9457300000358"/>
    <n v="-1.8487162449349226"/>
    <n v="2224508.9611"/>
    <n v="114.88041985510131"/>
    <n v="8.1852571835546506"/>
    <n v="14.344292228467745"/>
    <n v="23.517899540081739"/>
    <n v="1.999310071008666"/>
    <n v="7.7637209263451634"/>
    <n v="-6.5017011448081803"/>
    <n v="74.925302851915148"/>
    <n v="65.006927170343289"/>
    <s v="Medianas"/>
    <n v="2024"/>
    <n v="1"/>
    <d v="2025-05-07T00:00:00"/>
    <x v="35"/>
    <x v="3"/>
  </r>
  <r>
    <n v="2025"/>
    <n v="3"/>
    <n v="120"/>
    <x v="71"/>
    <s v="Vida Individual"/>
    <n v="234"/>
    <s v="114bd151f8fb0c58642d2170da4ae7d7c57977260ac2cc8905306cab6b2acabc"/>
    <s v="5ee0b1f3d4f170289262539d5c2c0d24e2fb46189fbbd99a0a6b6a68b9dfe06a"/>
    <x v="2"/>
    <n v="614.96169999999995"/>
    <n v="4070.94202"/>
    <n v="1592.8972399999998"/>
    <n v="5710.66759"/>
    <n v="1624.5996699999998"/>
    <n v="99.419030000000006"/>
    <n v="2864.0075300000003"/>
    <n v="1892.2224900000003"/>
    <n v="35327673.869999997"/>
    <n v="32941908.920000002"/>
    <n v="139.161"/>
    <n v="134.065"/>
    <n v="0"/>
    <n v="0"/>
    <n v="862.61069999999995"/>
    <n v="49.419129999999996"/>
    <n v="331.47140000000002"/>
    <n v="3184.7625699999999"/>
    <n v="549.65869999999995"/>
    <n v="632.05302000000006"/>
    <n v="0"/>
    <n v="0"/>
    <n v="65.302999999999997"/>
    <n v="3438.8890000000001"/>
    <s v="Vida Individual"/>
    <s v="Vida"/>
    <s v="Vida"/>
    <x v="35"/>
    <x v="2"/>
    <n v="1246423.7302300001"/>
    <n v="1287243.6983399999"/>
    <n v="286204877.29896003"/>
    <n v="243390493.02682006"/>
    <n v="276418493.85822004"/>
    <n v="235015541.95325008"/>
    <n v="77996017.203430012"/>
    <n v="64853734.09592998"/>
    <n v="40640024.39702002"/>
    <n v="33417433.997719985"/>
    <n v="1219753.54217"/>
    <n v="1256337.9776300001"/>
    <n v="7.8845269547039897E-4"/>
    <n v="6.2771127626643167E-3"/>
    <n v="-3455.9803200000001"/>
    <n v="-84.893872303295552"/>
    <n v="5.041688166823878E-2"/>
    <n v="0.32403239355062463"/>
    <n v="4.9338093064589063E-2"/>
    <n v="0.31625262762985701"/>
    <n v="2.1486765208324232E-4"/>
    <n v="2.2247487547465792E-4"/>
    <n v="1.6725969734370061E-3"/>
    <n v="1.7322011923831841E-3"/>
    <n v="7.0472662542033968E-4"/>
    <m/>
    <n v="8.3726070050059141E-5"/>
    <n v="-82.394320000000107"/>
    <n v="-13.035982329457118"/>
    <n v="0"/>
    <m/>
    <n v="-3373.5860000000002"/>
    <n v="-98.101043680095529"/>
    <n v="1534.0932616220452"/>
    <n v="264.17900009057473"/>
    <n v="2.4421627601564322"/>
    <n v="3.997536158268462E-3"/>
    <n v="1645.499566665783"/>
    <n v="-89.591958812804066"/>
    <n v="260.23684094615703"/>
    <n v="1.5517367123540389"/>
    <s v="Resto"/>
    <n v="2024"/>
    <n v="1"/>
    <d v="2025-05-07T00:00:00"/>
    <x v="35"/>
    <x v="2"/>
  </r>
  <r>
    <n v="2025"/>
    <n v="3"/>
    <n v="150.1"/>
    <x v="70"/>
    <s v="Vida Individual"/>
    <n v="150.1"/>
    <m/>
    <m/>
    <x v="77"/>
    <n v="1102709.8146500003"/>
    <n v="827766.43319000001"/>
    <n v="4400494.6851699995"/>
    <n v="3244282.9125799998"/>
    <n v="621977.90747000009"/>
    <n v="371496.11077999987"/>
    <n v="2154649.2447100002"/>
    <n v="1684771.2468699999"/>
    <n v="0"/>
    <n v="0"/>
    <n v="0"/>
    <n v="0"/>
    <n v="190.46096"/>
    <n v="-941.73600999999985"/>
    <n v="600190.16395000007"/>
    <n v="329202.79504000006"/>
    <n v="945431.42865999986"/>
    <n v="547145.97962"/>
    <n v="450311.69838000007"/>
    <n v="236209.52356999999"/>
    <n v="470374.75144999998"/>
    <n v="424957.03470999998"/>
    <n v="182023.36481999999"/>
    <n v="166599.87491000001"/>
    <s v="Vida Individual"/>
    <s v="Vida"/>
    <s v="Vida"/>
    <x v="35"/>
    <x v="2"/>
    <n v="36090554.331730008"/>
    <n v="30758586.94788"/>
    <n v="286204877.29896003"/>
    <n v="243390493.02682006"/>
    <n v="276418493.85822004"/>
    <n v="235015541.95325008"/>
    <n v="77996017.203430012"/>
    <n v="64853734.09592998"/>
    <n v="40640024.39702002"/>
    <n v="33417433.997719985"/>
    <n v="13135666.476709999"/>
    <n v="9924618.54146"/>
    <n v="1.4138027224824843"/>
    <n v="1.2763589402047215"/>
    <n v="274943.3814600003"/>
    <n v="33.215091894997343"/>
    <n v="8.3947762879420225"/>
    <n v="8.3405365126328395"/>
    <n v="3.0553972779534795"/>
    <n v="2.6911718493201224"/>
    <n v="0.3852868703904534"/>
    <n v="0.39892765467986369"/>
    <n v="0.34009809623040022"/>
    <n v="0.35221774113758891"/>
    <n v="0.57735217069545042"/>
    <n v="0.60307534706953525"/>
    <n v="0.23337520471749831"/>
    <n v="214102.17481000008"/>
    <n v="90.640788556754174"/>
    <n v="45417.716740000003"/>
    <n v="10.687602046873756"/>
    <n v="15423.489909999975"/>
    <n v="9.2578040159585928"/>
    <n v="67.42514643399204"/>
    <n v="56.404495471677251"/>
    <n v="44.879339857784387"/>
    <n v="1.5304565307190301"/>
    <n v="82.31624184025334"/>
    <n v="72.793269780875349"/>
    <n v="63.483204149525164"/>
    <n v="60.167269303273628"/>
    <s v="Resto"/>
    <n v="2024"/>
    <n v="1"/>
    <d v="2025-05-07T00:00:00"/>
    <x v="35"/>
    <x v="77"/>
  </r>
  <r>
    <n v="2025"/>
    <n v="3"/>
    <n v="38"/>
    <x v="42"/>
    <s v="Vida Individual"/>
    <n v="26"/>
    <s v="5f9c4ab08cac7457e9111a30e4664920607ea2c115a1433d7be98e97e64244ca"/>
    <s v="5ee0b1f3d4f170289262539d5c2c0d24e2fb46189fbbd99a0a6b6a68b9dfe06a"/>
    <x v="11"/>
    <n v="6668396.3974200003"/>
    <n v="6263448.98092"/>
    <n v="28007697.135810003"/>
    <n v="25555198.866300002"/>
    <n v="4695300.2349700006"/>
    <n v="3931630.0862900005"/>
    <n v="17813159.156710003"/>
    <n v="15788952.790720001"/>
    <n v="35327673.869999997"/>
    <n v="32941908.920000002"/>
    <n v="139.161"/>
    <n v="134.065"/>
    <n v="0"/>
    <n v="0"/>
    <n v="4673192.8391899997"/>
    <n v="3882124.0840400001"/>
    <n v="5407414.2388399998"/>
    <n v="5291936.0235600006"/>
    <n v="617002.9682"/>
    <n v="657250.21622000006"/>
    <n v="4469757.0035499996"/>
    <n v="3888594.28883"/>
    <n v="1581636.42567"/>
    <n v="1717604.47587"/>
    <s v="Vida Individual"/>
    <s v="Vida"/>
    <s v="Vida"/>
    <x v="35"/>
    <x v="2"/>
    <n v="11775468.25543"/>
    <n v="10667983.633719999"/>
    <n v="286204877.29896003"/>
    <n v="243390493.02682006"/>
    <n v="276418493.85822004"/>
    <n v="235015541.95325008"/>
    <n v="77996017.203430012"/>
    <n v="64853734.09592998"/>
    <n v="40640024.39702002"/>
    <n v="33417433.997719985"/>
    <n v="6945764.6465400001"/>
    <n v="6466189.7113999994"/>
    <n v="8.5496627090937487"/>
    <n v="9.6578077858327589"/>
    <n v="404947.41650000028"/>
    <n v="6.4652465076920018"/>
    <n v="96.006656383639935"/>
    <n v="96.864602810484129"/>
    <n v="56.629564555490305"/>
    <n v="58.712585207968601"/>
    <n v="2.3299380710603392"/>
    <n v="2.4124277302662462"/>
    <n v="2.5734156264804509"/>
    <n v="2.6651211783116633"/>
    <n v="0.79106983961851096"/>
    <n v="5.730750317534719"/>
    <n v="2.0278425519405174"/>
    <n v="-40247.248020000057"/>
    <n v="-6.1235807956779968"/>
    <n v="581162.71471999958"/>
    <n v="14.945316264784726"/>
    <n v="-135968.05019999994"/>
    <n v="-7.9161443807445497"/>
    <n v="19.423753809978116"/>
    <n v="70.411234652856123"/>
    <n v="62.771008405539966"/>
    <n v="11.553389311730554"/>
    <n v="20.3772145872978"/>
    <n v="2.1821544093859613"/>
    <n v="86.42195017396142"/>
    <n v="73.359240677826847"/>
    <s v="Grandes"/>
    <n v="2024"/>
    <n v="1"/>
    <d v="2025-05-07T00:00:00"/>
    <x v="35"/>
    <x v="11"/>
  </r>
  <r>
    <n v="2025"/>
    <n v="3"/>
    <n v="8"/>
    <x v="23"/>
    <s v="Vida Individual"/>
    <n v="8"/>
    <s v="2c624232cdd221771294dfbb310aca000a0df6ac8b66b696d90ef06fdefb64a3"/>
    <s v="5ee0b1f3d4f170289262539d5c2c0d24e2fb46189fbbd99a0a6b6a68b9dfe06a"/>
    <x v="20"/>
    <n v="24436.792940000003"/>
    <n v="23981.93807"/>
    <n v="95801.998569999996"/>
    <n v="90096.43802999999"/>
    <n v="18197.2212"/>
    <n v="1890.7635199999997"/>
    <n v="49758.419139999991"/>
    <n v="15258.883960000005"/>
    <n v="35327673.869999997"/>
    <n v="32941908.920000002"/>
    <n v="139.161"/>
    <n v="134.065"/>
    <n v="0"/>
    <n v="0"/>
    <n v="14028.02564"/>
    <n v="1682.43019"/>
    <n v="24201.080409999999"/>
    <n v="21950.78944"/>
    <n v="2885.8724500000003"/>
    <n v="3252.8582099999999"/>
    <n v="21550.920489999997"/>
    <n v="20729.079859999998"/>
    <n v="0"/>
    <n v="0"/>
    <s v="Vida Individual"/>
    <s v="Vida"/>
    <s v="Vida"/>
    <x v="35"/>
    <x v="2"/>
    <n v="1201622.1432"/>
    <n v="689489.74687000003"/>
    <n v="286204877.29896003"/>
    <n v="243390493.02682006"/>
    <n v="276418493.85822004"/>
    <n v="235015541.95325008"/>
    <n v="77996017.203430012"/>
    <n v="64853734.09592998"/>
    <n v="40640024.39702002"/>
    <n v="33417433.997719985"/>
    <n v="150803.19838999998"/>
    <n v="118956.91813999999"/>
    <n v="3.1330821516518864E-2"/>
    <n v="3.6978500011312428E-2"/>
    <n v="454.85487000000285"/>
    <n v="1.8966560111711717"/>
    <n v="16.204426166614017"/>
    <n v="20.160187776364332"/>
    <n v="2.0336503515924891"/>
    <n v="3.4782153293603186"/>
    <n v="8.5382168083998622E-3"/>
    <n v="8.8405057848748962E-3"/>
    <n v="9.8532764249577107E-3"/>
    <n v="1.0204405151541234E-2"/>
    <n v="3.700025403185701E-3"/>
    <n v="2.7630796113333151E-2"/>
    <m/>
    <n v="-366.98575999999957"/>
    <n v="-11.281947638289457"/>
    <n v="821.84062999999878"/>
    <n v="3.9646749182816743"/>
    <n v="0"/>
    <m/>
    <n v="862.42713631369406"/>
    <n v="74.46648684497957"/>
    <n v="7.8841147637072506"/>
    <n v="4.4776600088198608E-2"/>
    <n v="733.79540639365257"/>
    <n v="10.251526379727327"/>
    <n v="57.964460273449426"/>
    <n v="7.6645543642005789"/>
    <s v="Resto"/>
    <n v="2024"/>
    <n v="1"/>
    <d v="2025-05-07T00:00:00"/>
    <x v="35"/>
    <x v="20"/>
  </r>
  <r>
    <n v="2025"/>
    <n v="3"/>
    <n v="10"/>
    <x v="62"/>
    <s v="Vida Individual"/>
    <n v="10"/>
    <s v="4a44dc15364204a80fe80e9039455cc1608281820fe2b24f1e5233ade6af1dd5"/>
    <s v="5ee0b1f3d4f170289262539d5c2c0d24e2fb46189fbbd99a0a6b6a68b9dfe06a"/>
    <x v="6"/>
    <n v="13429.790499999999"/>
    <n v="14332.82836"/>
    <n v="62249.78250999999"/>
    <n v="65137.573199999999"/>
    <n v="8243.2158500000005"/>
    <n v="15855.238449999999"/>
    <n v="75731.527679999999"/>
    <n v="98501.408800000005"/>
    <n v="35327673.869999997"/>
    <n v="32941908.920000002"/>
    <n v="139.161"/>
    <n v="134.065"/>
    <n v="0"/>
    <n v="0"/>
    <n v="8135.7093499999992"/>
    <n v="15264.45019"/>
    <n v="15816.14568"/>
    <n v="29426.905870000002"/>
    <n v="7248.0638300000001"/>
    <n v="8476.1888400000007"/>
    <n v="6164.8053799999998"/>
    <n v="5836.7186400000001"/>
    <n v="16.921290000000003"/>
    <n v="19.92088"/>
    <s v="Vida Individual"/>
    <s v="Vida"/>
    <s v="Vida"/>
    <x v="35"/>
    <x v="2"/>
    <n v="1657972.1827799999"/>
    <n v="1600535.0540100001"/>
    <n v="286204877.29896003"/>
    <n v="243390493.02682006"/>
    <n v="276418493.85822004"/>
    <n v="235015541.95325008"/>
    <n v="77996017.203430012"/>
    <n v="64853734.09592998"/>
    <n v="40640024.39702002"/>
    <n v="33417433.997719985"/>
    <n v="261360.25803"/>
    <n v="299255.71986000001"/>
    <n v="1.7218559333577611E-2"/>
    <n v="2.2100236107915155E-2"/>
    <n v="-903.03786000000036"/>
    <n v="-6.3004861100562355"/>
    <n v="5.1384210442807543"/>
    <n v="4.7894918655874941"/>
    <n v="0.81001301707496909"/>
    <n v="0.89550230868673308"/>
    <n v="4.6923695454608519E-3"/>
    <n v="4.8584992677401595E-3"/>
    <n v="5.8888201349839141E-3"/>
    <n v="6.0986725562393335E-3"/>
    <n v="9.2928640331666236E-3"/>
    <n v="7.9040002310898656E-3"/>
    <n v="2.1695069321124078E-5"/>
    <n v="-1228.1250100000007"/>
    <n v="-14.489118083405049"/>
    <n v="328.08673999999974"/>
    <n v="5.6210819852025473"/>
    <n v="-2.9995899999999978"/>
    <n v="-15.057517539385801"/>
    <n v="-48.009511960383037"/>
    <n v="61.380077745814432"/>
    <n v="110.62183995901837"/>
    <n v="2.0283491391320237E-2"/>
    <n v="-46.701589322032447"/>
    <n v="-46.252773737506104"/>
    <n v="51.439266649445784"/>
    <n v="51.872426742499378"/>
    <s v="Resto"/>
    <n v="2024"/>
    <n v="1"/>
    <d v="2025-05-07T00:00:00"/>
    <x v="35"/>
    <x v="6"/>
  </r>
  <r>
    <n v="2025"/>
    <n v="3"/>
    <n v="39"/>
    <x v="20"/>
    <s v="Vida Individual"/>
    <n v="27"/>
    <s v="670671cd97404156226e507973f2ab8330d3022ca96e0c93bdbdb320c41adcaf"/>
    <s v="5ee0b1f3d4f170289262539d5c2c0d24e2fb46189fbbd99a0a6b6a68b9dfe06a"/>
    <x v="7"/>
    <n v="73395.160989999989"/>
    <n v="74138.409530000004"/>
    <n v="183569.7807"/>
    <n v="215228.45749"/>
    <n v="8161.8855500000018"/>
    <n v="4181.2472900000002"/>
    <n v="32725.63468000001"/>
    <n v="53475.909669999986"/>
    <n v="35327673.869999997"/>
    <n v="32941908.920000002"/>
    <n v="139.161"/>
    <n v="134.065"/>
    <n v="67.200270000000003"/>
    <n v="-1174.0581499999998"/>
    <n v="7297.8467799999999"/>
    <n v="4304.96216"/>
    <n v="55074.972560000002"/>
    <n v="55497.651610000001"/>
    <n v="73395.160989999989"/>
    <n v="74138.409530000004"/>
    <n v="0"/>
    <n v="0"/>
    <n v="0"/>
    <n v="0"/>
    <s v="Vida Individual"/>
    <s v="Vida"/>
    <s v="Vida"/>
    <x v="35"/>
    <x v="2"/>
    <n v="9815016.0217700005"/>
    <n v="7956382.9574300004"/>
    <n v="286204877.29896003"/>
    <n v="243390493.02682006"/>
    <n v="276418493.85822004"/>
    <n v="235015541.95325008"/>
    <n v="77996017.203430012"/>
    <n v="64853734.09592998"/>
    <n v="40640024.39702002"/>
    <n v="33417433.997719985"/>
    <n v="492257.98501999996"/>
    <n v="480290.3922"/>
    <n v="9.4101165189717298E-2"/>
    <n v="0.11431633130073338"/>
    <n v="-743.24854000001505"/>
    <n v="-1.0025148161551312"/>
    <n v="14.909897497552633"/>
    <n v="15.43616335742308"/>
    <n v="0.74778442365460551"/>
    <n v="0.93181047124895477"/>
    <n v="2.5644273320099244E-2"/>
    <n v="2.6552189025255912E-2"/>
    <n v="3.0460684231339484E-2"/>
    <n v="3.1546173037674166E-2"/>
    <n v="9.4101165189717298E-2"/>
    <m/>
    <m/>
    <n v="-743.24854000001505"/>
    <n v="-1.0025148161551312"/>
    <n v="0"/>
    <m/>
    <n v="0"/>
    <m/>
    <n v="95.202172555548643"/>
    <n v="11.120468216034093"/>
    <n v="5.6397855261624743"/>
    <n v="2.0083367741773505E-2"/>
    <n v="69.521740465193773"/>
    <n v="-0.76161610038979477"/>
    <n v="13.25074973400949"/>
    <n v="7.7570168018141841"/>
    <s v="Resto"/>
    <n v="2024"/>
    <n v="1"/>
    <d v="2025-05-07T00:00:00"/>
    <x v="35"/>
    <x v="7"/>
  </r>
  <r>
    <n v="2025"/>
    <n v="3"/>
    <n v="37"/>
    <x v="76"/>
    <s v="Vida Individual"/>
    <n v="25"/>
    <s v="b7a56873cd771f2c446d369b649430b65a756ba278ff97ec81bb6f55b2e73569"/>
    <s v="5ee0b1f3d4f170289262539d5c2c0d24e2fb46189fbbd99a0a6b6a68b9dfe06a"/>
    <x v="45"/>
    <n v="841.91331000000002"/>
    <n v="661.44106999999997"/>
    <n v="15748.639309999999"/>
    <n v="14325.280559999999"/>
    <n v="1200.1569800000004"/>
    <n v="14929.901239999999"/>
    <n v="35500.773249999998"/>
    <n v="135731.63747999992"/>
    <n v="35327673.869999997"/>
    <n v="32941908.920000002"/>
    <n v="139.161"/>
    <n v="134.065"/>
    <n v="82.303219999999996"/>
    <n v="-30.579409999999999"/>
    <n v="1200.15698"/>
    <n v="14929.901240000001"/>
    <n v="2530.1301000000003"/>
    <n v="9956.8743900000009"/>
    <n v="-33.219169999999998"/>
    <n v="-338.69371999999998"/>
    <n v="875.13247999999999"/>
    <n v="1000.1347900000001"/>
    <n v="0"/>
    <n v="0"/>
    <s v="Vida Individual"/>
    <s v="Vida"/>
    <s v="Vida"/>
    <x v="35"/>
    <x v="2"/>
    <n v="3594603.0314199999"/>
    <n v="3691577.5016000001"/>
    <n v="286204877.29896003"/>
    <n v="243390493.02682006"/>
    <n v="276418493.85822004"/>
    <n v="235015541.95325008"/>
    <n v="77996017.203430012"/>
    <n v="64853734.09592998"/>
    <n v="40640024.39702002"/>
    <n v="33417433.997719985"/>
    <n v="293132.80180999998"/>
    <n v="310410.93948"/>
    <n v="1.0794311558295509E-3"/>
    <n v="1.0198966631923048E-3"/>
    <n v="180.47224000000006"/>
    <n v="27.284704289680729"/>
    <n v="0.28721224810101714"/>
    <n v="0.21308561840895335"/>
    <n v="2.3421593501172042E-2"/>
    <n v="1.7917572357977554E-2"/>
    <n v="2.941645572030436E-4"/>
    <n v="3.0457922632044738E-4"/>
    <n v="2.7176125976585019E-4"/>
    <n v="2.8144567142354167E-4"/>
    <n v="-4.2590854239848451E-5"/>
    <n v="1.1220220100693994E-3"/>
    <m/>
    <n v="305.47454999999997"/>
    <n v="-90.191973444326052"/>
    <n v="-125.00231000000008"/>
    <n v="-12.498546320941406"/>
    <n v="0"/>
    <m/>
    <n v="-91.96138701316687"/>
    <n v="142.55113510439696"/>
    <n v="2257.1778374753776"/>
    <n v="2.953140402366499E-3"/>
    <n v="-91.96138701316687"/>
    <n v="-74.589112999747314"/>
    <n v="47.434595556963643"/>
    <n v="149.94566221498752"/>
    <s v="Resto"/>
    <n v="2024"/>
    <n v="1"/>
    <d v="2025-05-07T00:00:00"/>
    <x v="35"/>
    <x v="45"/>
  </r>
  <r>
    <n v="2025"/>
    <n v="3"/>
    <n v="34"/>
    <x v="40"/>
    <s v="Vida Individual"/>
    <n v="23"/>
    <s v="535fa30d7e25dd8a49f1536779734ec8286108d115da5045d77f3b4185d8f790"/>
    <s v="5ee0b1f3d4f170289262539d5c2c0d24e2fb46189fbbd99a0a6b6a68b9dfe06a"/>
    <x v="25"/>
    <n v="9731882.8109599985"/>
    <n v="8192810.0710899998"/>
    <n v="35812325.87470001"/>
    <n v="32456406.325210005"/>
    <n v="5187892.0695500001"/>
    <n v="4879816.5845999997"/>
    <n v="20062594.016440004"/>
    <n v="18635835.709649999"/>
    <n v="35327673.869999997"/>
    <n v="32941908.920000002"/>
    <n v="139.161"/>
    <n v="134.065"/>
    <n v="-141.72987000000001"/>
    <n v="-129.71394000000001"/>
    <n v="5187892.0695500001"/>
    <n v="4879816.5846000006"/>
    <n v="8240499.7769600004"/>
    <n v="7802881.8469200004"/>
    <n v="921581.85697999992"/>
    <n v="918987.10274"/>
    <n v="6344326.2779899994"/>
    <n v="5688403.8568599997"/>
    <n v="2465974.6759899999"/>
    <n v="1585419.11149"/>
    <s v="Vida Individual"/>
    <s v="Vida"/>
    <s v="Vida"/>
    <x v="35"/>
    <x v="2"/>
    <n v="28972049.40374"/>
    <n v="25559096.22566"/>
    <n v="286204877.29896003"/>
    <n v="243390493.02682006"/>
    <n v="276418493.85822004"/>
    <n v="235015541.95325008"/>
    <n v="77996017.203430012"/>
    <n v="64853734.09592998"/>
    <n v="40640024.39702002"/>
    <n v="33417433.997719985"/>
    <n v="16384416.03607"/>
    <n v="15703738.81435"/>
    <n v="12.477409949763462"/>
    <n v="12.632749964668813"/>
    <n v="1539072.7398699988"/>
    <n v="18.785651400621759"/>
    <n v="59.397190534807173"/>
    <n v="52.171079562297926"/>
    <n v="33.590591660746341"/>
    <n v="32.054380948199743"/>
    <n v="3.4003203938395501"/>
    <n v="3.520706113083611"/>
    <n v="3.3661175377902723"/>
    <n v="3.4860716031792207"/>
    <n v="1.1815755342690393"/>
    <n v="8.1341669811711821"/>
    <n v="3.1616674343232418"/>
    <n v="2594.754239999922"/>
    <n v="0.28234936401865252"/>
    <n v="655922.42112999968"/>
    <n v="11.530869425506452"/>
    <n v="880555.56449999986"/>
    <n v="55.54086980019062"/>
    <n v="6.3132595172171513"/>
    <n v="53.308205311591109"/>
    <n v="59.562183698355554"/>
    <n v="12.765474791226772"/>
    <n v="6.3132595172171291"/>
    <n v="5.6084141555051037"/>
    <n v="62.956036769214784"/>
    <n v="62.538645084395206"/>
    <s v="Grandes"/>
    <n v="2024"/>
    <n v="1"/>
    <d v="2025-05-07T00:00:00"/>
    <x v="35"/>
    <x v="25"/>
  </r>
  <r>
    <n v="2025"/>
    <n v="3"/>
    <n v="5.0999999999999996"/>
    <x v="68"/>
    <s v="Vida Individual"/>
    <n v="5.0999999999999996"/>
    <m/>
    <m/>
    <x v="75"/>
    <n v="55996075.407509997"/>
    <n v="49638363.728289999"/>
    <n v="208261755.23569006"/>
    <n v="174553573.42504001"/>
    <n v="32821974.7454"/>
    <n v="27117076.869449999"/>
    <n v="124844106.77261999"/>
    <n v="104746398.40436001"/>
    <n v="0"/>
    <n v="0"/>
    <n v="0"/>
    <n v="0"/>
    <n v="312.84712999999999"/>
    <n v="396.45605999999998"/>
    <n v="32654717.471699998"/>
    <n v="27064490.233490005"/>
    <n v="32021825.706470001"/>
    <n v="25427010.26416"/>
    <n v="29696488.358659998"/>
    <n v="27142416.58478"/>
    <n v="19803882.483659998"/>
    <n v="17714890.78582"/>
    <n v="6495704.5651899995"/>
    <n v="4781056.35769"/>
    <s v="Vida Individual"/>
    <s v="Vida"/>
    <s v="Vida"/>
    <x v="35"/>
    <x v="2"/>
    <n v="113471389.59793998"/>
    <n v="101402697.80371"/>
    <n v="286204877.29896003"/>
    <n v="243390493.02682006"/>
    <n v="276418493.85822004"/>
    <n v="235015541.95325008"/>
    <n v="77996017.203430012"/>
    <n v="64853734.09592998"/>
    <n v="40640024.39702002"/>
    <n v="33417433.997719985"/>
    <n v="66594129.664100006"/>
    <n v="60936195.8662"/>
    <n v="71.793506149756922"/>
    <n v="76.538944781292315"/>
    <n v="6357711.6792199984"/>
    <n v="12.808060543697163"/>
    <n v="84.085602875138591"/>
    <n v="81.459570986812011"/>
    <n v="49.348188654355368"/>
    <n v="48.951719040431577"/>
    <n v="19.56503185269564"/>
    <n v="20.257716705536851"/>
    <n v="20.394536824747782"/>
    <n v="21.121311091061457"/>
    <n v="38.074365106625017"/>
    <n v="25.3908894245296"/>
    <n v="8.3282516186023141"/>
    <n v="2554071.7738799974"/>
    <n v="9.4098908470522158"/>
    <n v="2088991.6978399977"/>
    <n v="11.792292276010773"/>
    <n v="1714648.2074999996"/>
    <n v="35.863375773475383"/>
    <n v="21.03802671436581"/>
    <n v="58.614777029530948"/>
    <n v="54.62927226586919"/>
    <n v="80.762684649881038"/>
    <n v="20.655209796978035"/>
    <n v="25.936259803243789"/>
    <n v="101.97643872973214"/>
    <n v="106.43992334261208"/>
    <m/>
    <n v="2024"/>
    <n v="1"/>
    <d v="2025-05-07T00:00:00"/>
    <x v="35"/>
    <x v="75"/>
  </r>
  <r>
    <n v="2025"/>
    <n v="3"/>
    <n v="201.1"/>
    <x v="67"/>
    <s v="Vida Individual"/>
    <n v="201.1"/>
    <m/>
    <m/>
    <x v="74"/>
    <n v="77996017.203430012"/>
    <n v="64853734.09592998"/>
    <n v="293654794.89370012"/>
    <n v="239361317.85709"/>
    <n v="40640024.397020005"/>
    <n v="33417433.997719988"/>
    <n v="155660844.88073999"/>
    <n v="129631123.22681002"/>
    <n v="0"/>
    <n v="0"/>
    <n v="0"/>
    <n v="0"/>
    <n v="1476.5096000000003"/>
    <n v="2044.4720299999999"/>
    <n v="40364686.55097001"/>
    <n v="33321708.904800002"/>
    <n v="41352827.889609993"/>
    <n v="32636972.985370003"/>
    <n v="39420396.194300003"/>
    <n v="33703835.634009995"/>
    <n v="26905236.143040005"/>
    <n v="23557690.697530001"/>
    <n v="11670384.866090003"/>
    <n v="7592207.7643900001"/>
    <s v="Vida Individual"/>
    <s v="Vida"/>
    <s v="Vida"/>
    <x v="35"/>
    <x v="2"/>
    <n v="227104648.80577001"/>
    <n v="197549649.15215003"/>
    <n v="286204877.29896003"/>
    <n v="243390493.02682006"/>
    <n v="276418493.85822004"/>
    <n v="235015541.95325008"/>
    <n v="77996017.203430012"/>
    <n v="64853734.09592998"/>
    <n v="40640024.39702002"/>
    <n v="33417433.997719985"/>
    <n v="115180325.11336999"/>
    <n v="99338130.239200011"/>
    <n v="100"/>
    <n v="100"/>
    <n v="13142283.107500032"/>
    <n v="20.264497165360297"/>
    <n v="67.716441264304379"/>
    <n v="65.285841337828927"/>
    <n v="34.343646250119555"/>
    <n v="32.829080878792411"/>
    <n v="27.251812736216223"/>
    <n v="28.216642133733483"/>
    <n v="26.645960279468895"/>
    <n v="27.595508602078269"/>
    <n v="50.541550206959066"/>
    <n v="34.495653890717897"/>
    <n v="14.962795902323045"/>
    <n v="5716560.5602900088"/>
    <n v="16.961157247401015"/>
    <n v="3347545.4455100037"/>
    <n v="14.209989801169232"/>
    <n v="4078177.1017000033"/>
    <n v="53.715299004698224"/>
    <n v="21.613240561177747"/>
    <n v="52.105255953034465"/>
    <n v="51.527386146015552"/>
    <n v="99.999999999999972"/>
    <n v="21.136303862121153"/>
    <n v="26.705463488133539"/>
    <n v="97.610462478460263"/>
    <n v="102.09803746118533"/>
    <m/>
    <n v="2024"/>
    <n v="1"/>
    <d v="2025-05-07T00:00:00"/>
    <x v="35"/>
    <x v="74"/>
  </r>
  <r>
    <n v="2025"/>
    <n v="3"/>
    <n v="88"/>
    <x v="63"/>
    <s v="Vida Individual"/>
    <n v="60"/>
    <s v="39fa9ec190eee7b6f4dff1100d6343e10918d044c75eac8f9e9a2596173f80c9"/>
    <s v="5ee0b1f3d4f170289262539d5c2c0d24e2fb46189fbbd99a0a6b6a68b9dfe06a"/>
    <x v="29"/>
    <n v="301401.96337000001"/>
    <n v="150564.52640999999"/>
    <n v="670310.72295000008"/>
    <n v="415779.86870000005"/>
    <n v="19930.834790000001"/>
    <n v="19643.750199999999"/>
    <n v="129976.01221"/>
    <n v="119512.91742000001"/>
    <n v="35327673.869999997"/>
    <n v="32941908.920000002"/>
    <n v="139.161"/>
    <n v="134.065"/>
    <n v="0"/>
    <n v="0"/>
    <n v="14822.425449999999"/>
    <n v="14654.27692"/>
    <n v="36609.87988"/>
    <n v="71315.003230000002"/>
    <n v="236833.94106000001"/>
    <n v="84000.421350000004"/>
    <n v="64568.02231"/>
    <n v="66564.105060000002"/>
    <n v="0"/>
    <n v="0"/>
    <s v="Vida Individual"/>
    <s v="Vida"/>
    <s v="Vida"/>
    <x v="35"/>
    <x v="2"/>
    <n v="303986.462"/>
    <n v="153057.80162000001"/>
    <n v="286204877.29896003"/>
    <n v="243390493.02682006"/>
    <n v="276418493.85822004"/>
    <n v="235015541.95325008"/>
    <n v="77996017.203430012"/>
    <n v="64853734.09592998"/>
    <n v="40640024.39702002"/>
    <n v="33417433.997719985"/>
    <n v="303986.462"/>
    <n v="153057.80162000001"/>
    <n v="0.38643250537252471"/>
    <n v="0.23216015008062418"/>
    <n v="150837.43696000002"/>
    <n v="100.18125819972816"/>
    <n v="99.149798115022634"/>
    <n v="98.371023767746166"/>
    <n v="99.149798115022634"/>
    <n v="98.371023767746166"/>
    <n v="0.10530986271598915"/>
    <n v="0.10903827712938571"/>
    <n v="6.1861301375238494E-2"/>
    <n v="6.4065774186096464E-2"/>
    <n v="0.30364876252884465"/>
    <n v="8.2783742843680105E-2"/>
    <m/>
    <n v="152833.51971000002"/>
    <n v="181.94375367856415"/>
    <n v="-1996.0827500000014"/>
    <n v="-2.9987374549703016"/>
    <n v="0"/>
    <m/>
    <n v="1.4614551044331847"/>
    <n v="6.6127090106354007"/>
    <n v="13.046731968264821"/>
    <n v="4.9042378998821301E-2"/>
    <n v="1.1474365532871289"/>
    <n v="-48.664547119308878"/>
    <n v="40.487500911188455"/>
    <n v="20.548659126801248"/>
    <s v="Resto"/>
    <n v="2024"/>
    <n v="1"/>
    <d v="2025-05-07T00:00:00"/>
    <x v="35"/>
    <x v="29"/>
  </r>
  <r>
    <n v="2025"/>
    <n v="3"/>
    <n v="43"/>
    <x v="26"/>
    <s v="Vida Individual"/>
    <n v="31"/>
    <s v="eb1e33e8a81b697b75855af6bfcdbcbf7cbbde9f94962ceaec1ed8af21f5a50f"/>
    <s v="5ee0b1f3d4f170289262539d5c2c0d24e2fb46189fbbd99a0a6b6a68b9dfe06a"/>
    <x v="19"/>
    <n v="8384435.6694399994"/>
    <n v="6656296.9854499996"/>
    <n v="35196899.907140002"/>
    <n v="30112619.538149998"/>
    <n v="5423518.4118200038"/>
    <n v="3718920.3504300001"/>
    <n v="20859562.919920005"/>
    <n v="17407606.781930014"/>
    <n v="35327673.869999997"/>
    <n v="32941908.920000002"/>
    <n v="139.161"/>
    <n v="134.065"/>
    <n v="454.577"/>
    <n v="526.16999999999996"/>
    <n v="5285157.47597"/>
    <n v="3719245.7155200001"/>
    <n v="5743917.6678400002"/>
    <n v="3631763.6511599999"/>
    <n v="934574.52743999986"/>
    <n v="872079.99896999996"/>
    <n v="5006193.5659400001"/>
    <n v="4310480.8476100005"/>
    <n v="2443667.5760599999"/>
    <n v="1473736.1388699999"/>
    <s v="Vida Individual"/>
    <s v="Vida"/>
    <s v="Vida"/>
    <x v="35"/>
    <x v="2"/>
    <n v="33699803.03413"/>
    <n v="29454782.112069998"/>
    <n v="286204877.29896003"/>
    <n v="243390493.02682006"/>
    <n v="276418493.85822004"/>
    <n v="235015541.95325008"/>
    <n v="77996017.203430012"/>
    <n v="64853734.09592998"/>
    <n v="40640024.39702002"/>
    <n v="33417433.997719985"/>
    <n v="9801535.5701599997"/>
    <n v="8010292.7908000005"/>
    <n v="10.749825401432522"/>
    <n v="10.26355240486874"/>
    <n v="1728138.6839899998"/>
    <n v="25.962463630567246"/>
    <n v="85.54206235771619"/>
    <n v="83.096800070715332"/>
    <n v="24.879776481033232"/>
    <n v="22.59835757780866"/>
    <n v="2.9295222878685951"/>
    <n v="3.0332397635233934"/>
    <n v="2.7348220970637991"/>
    <n v="2.8322794867643641"/>
    <n v="1.1982336546780754"/>
    <n v="6.4185246188696974"/>
    <n v="3.1330671278847499"/>
    <n v="62494.528469999903"/>
    <n v="7.1661462874749171"/>
    <n v="695712.7183299996"/>
    <n v="16.140025740185028"/>
    <n v="969931.43718999997"/>
    <n v="65.814456985068134"/>
    <n v="45.835831391035555"/>
    <n v="64.685551009567746"/>
    <n v="55.870709473438282"/>
    <n v="13.345263671194276"/>
    <n v="42.102939150151443"/>
    <n v="58.157804845185069"/>
    <n v="92.013113376631722"/>
    <n v="102.40880389702833"/>
    <s v="Grandes"/>
    <n v="2024"/>
    <n v="1"/>
    <d v="2025-05-07T00:00:00"/>
    <x v="35"/>
    <x v="19"/>
  </r>
  <r>
    <n v="2025"/>
    <n v="3"/>
    <n v="77"/>
    <x v="33"/>
    <s v="Vida Individual"/>
    <n v="49"/>
    <s v="0e17daca5f3e175f448bacace3bc0da47d0655a74c8dd0dc497a3afbdad95f1f"/>
    <s v="5ee0b1f3d4f170289262539d5c2c0d24e2fb46189fbbd99a0a6b6a68b9dfe06a"/>
    <x v="0"/>
    <n v="3481839.6718099997"/>
    <n v="2534291.00605"/>
    <n v="16823198.12819"/>
    <n v="9663172.3114200011"/>
    <n v="933869.2389"/>
    <n v="740990.46740000008"/>
    <n v="3395031.8015700001"/>
    <n v="2589184.4370999997"/>
    <n v="35327673.869999997"/>
    <n v="32941908.920000002"/>
    <n v="139.161"/>
    <n v="134.065"/>
    <n v="0"/>
    <n v="0"/>
    <n v="933600.2165499999"/>
    <n v="739418.82874000003"/>
    <n v="869911.99149000004"/>
    <n v="880451.31677000003"/>
    <n v="2429118.8904300001"/>
    <n v="1863294.0551800001"/>
    <n v="1052720.7813800001"/>
    <n v="670996.95087000006"/>
    <n v="0"/>
    <n v="0"/>
    <s v="Vida Individual"/>
    <s v="Vida"/>
    <s v="Vida"/>
    <x v="35"/>
    <x v="2"/>
    <n v="3770209.43444"/>
    <n v="2712146.0854199999"/>
    <n v="286204877.29896003"/>
    <n v="243390493.02682006"/>
    <n v="276418493.85822004"/>
    <n v="235015541.95325008"/>
    <n v="77996017.203430012"/>
    <n v="64853734.09592998"/>
    <n v="40640024.39702002"/>
    <n v="33417433.997719985"/>
    <n v="3602708.6710000001"/>
    <n v="2557471.3273800001"/>
    <n v="4.464124960033061"/>
    <n v="3.9077025268912684"/>
    <n v="947548.66575999977"/>
    <n v="37.389102652298376"/>
    <n v="96.645052091973596"/>
    <n v="99.093623413023863"/>
    <n v="92.351359582419789"/>
    <n v="93.442275092550645"/>
    <n v="1.2165549744188975"/>
    <n v="1.2596261643752018"/>
    <n v="1.0412448631552496"/>
    <n v="1.0783503869519098"/>
    <n v="3.1144140143647943"/>
    <n v="1.3497109456682679"/>
    <m/>
    <n v="565824.83525"/>
    <n v="30.366910347671315"/>
    <n v="381723.83051"/>
    <n v="56.889055906299603"/>
    <n v="0"/>
    <m/>
    <n v="26.029858680473474"/>
    <n v="26.821144191700746"/>
    <n v="29.238570694173106"/>
    <n v="2.2979052123021781"/>
    <n v="26.261352870996379"/>
    <n v="-1.1970366878050975"/>
    <n v="107.32122624852126"/>
    <n v="83.98179600123855"/>
    <s v="Medianas"/>
    <n v="2024"/>
    <n v="1"/>
    <d v="2025-05-07T00:00:00"/>
    <x v="35"/>
    <x v="0"/>
  </r>
  <r>
    <n v="2025"/>
    <n v="3"/>
    <n v="60"/>
    <x v="59"/>
    <s v="Vida Individual"/>
    <n v="210"/>
    <s v="d29d53701d3c859e29e1b90028eec1ca8e2f29439198b6e036c60951fb458aa1"/>
    <s v="5ee0b1f3d4f170289262539d5c2c0d24e2fb46189fbbd99a0a6b6a68b9dfe06a"/>
    <x v="27"/>
    <n v="272037.81491000002"/>
    <n v="207265.20908"/>
    <n v="1033478.2687499998"/>
    <n v="863830.69289999991"/>
    <n v="119991.56508"/>
    <n v="129342.16433"/>
    <n v="667432.83208999981"/>
    <n v="523709.46190999995"/>
    <n v="35327673.869999997"/>
    <n v="32941908.920000002"/>
    <n v="139.161"/>
    <n v="134.065"/>
    <n v="0"/>
    <n v="0"/>
    <n v="110738.39148000001"/>
    <n v="97902.688399999999"/>
    <n v="212714.57046000002"/>
    <n v="168608.11071000001"/>
    <n v="45072.011510000004"/>
    <n v="34945.800890000006"/>
    <n v="154128.74792999998"/>
    <n v="131059.05814000001"/>
    <n v="72837.055469999992"/>
    <n v="41260.350049999994"/>
    <s v="Vida Individual"/>
    <s v="Vida"/>
    <s v="Vida"/>
    <x v="35"/>
    <x v="2"/>
    <n v="1125496.297"/>
    <n v="987539.39345000009"/>
    <n v="286204877.29896003"/>
    <n v="243390493.02682006"/>
    <n v="276418493.85822004"/>
    <n v="235015541.95325008"/>
    <n v="77996017.203430012"/>
    <n v="64853734.09592998"/>
    <n v="40640024.39702002"/>
    <n v="33417433.997719985"/>
    <n v="1125496.297"/>
    <n v="987539.39345000009"/>
    <n v="0.34878423881628234"/>
    <n v="0.31958870521382565"/>
    <n v="64772.605830000015"/>
    <n v="31.251074947652778"/>
    <n v="24.170476227697442"/>
    <n v="20.988044674948352"/>
    <n v="24.170476227697442"/>
    <n v="20.988044674948352"/>
    <n v="9.5050027615650456E-2"/>
    <n v="9.8415200485656745E-2"/>
    <n v="8.5157479448944917E-2"/>
    <n v="8.8192128638551803E-2"/>
    <n v="5.7787580861267208E-2"/>
    <n v="0.19761104920011466"/>
    <n v="9.3385608754900443E-2"/>
    <n v="10126.210619999998"/>
    <n v="28.976902409175253"/>
    <n v="23069.689789999975"/>
    <n v="17.602514559013894"/>
    <n v="31576.705419999998"/>
    <n v="76.530386634468229"/>
    <n v="-7.2293511543096933"/>
    <n v="44.108413795228273"/>
    <n v="62.404184910780977"/>
    <n v="0.29525465808725876"/>
    <n v="13.11067478306347"/>
    <n v="26.159156617240996"/>
    <n v="52.059617373894859"/>
    <n v="58.065230662829237"/>
    <s v="Resto"/>
    <n v="2024"/>
    <n v="1"/>
    <d v="2025-05-07T00:00:00"/>
    <x v="35"/>
    <x v="27"/>
  </r>
  <r>
    <n v="2025"/>
    <n v="3"/>
    <n v="15.1"/>
    <x v="69"/>
    <s v="Vida Individual"/>
    <n v="15.1"/>
    <m/>
    <m/>
    <x v="76"/>
    <n v="20897231.98127"/>
    <n v="14387603.934449999"/>
    <n v="80992544.972839996"/>
    <n v="61563461.519469991"/>
    <n v="7196071.7441500006"/>
    <n v="5928861.0174899995"/>
    <n v="28662088.863409996"/>
    <n v="23199953.575580005"/>
    <n v="0"/>
    <n v="0"/>
    <n v="0"/>
    <n v="0"/>
    <n v="973.20150999999998"/>
    <n v="2589.75198"/>
    <n v="7109778.9153199997"/>
    <n v="5928015.8762699999"/>
    <n v="8385570.7544800006"/>
    <n v="6662816.7415899998"/>
    <n v="9273596.1372600012"/>
    <n v="6325209.5256599998"/>
    <n v="6630978.9079299998"/>
    <n v="5417842.8769999994"/>
    <n v="4992656.9360799994"/>
    <n v="2644551.5317900004"/>
    <s v="Vida Individual"/>
    <s v="Vida"/>
    <s v="Vida"/>
    <x v="35"/>
    <x v="2"/>
    <n v="77542704.876100004"/>
    <n v="65388364.400559999"/>
    <n v="286204877.29896003"/>
    <n v="243390493.02682006"/>
    <n v="276418493.85822004"/>
    <n v="235015541.95325008"/>
    <n v="77996017.203430012"/>
    <n v="64853734.09592998"/>
    <n v="40640024.39702002"/>
    <n v="33417433.997719985"/>
    <n v="35450528.972560003"/>
    <n v="28477315.831540007"/>
    <n v="26.79269112776057"/>
    <n v="22.184696278502983"/>
    <n v="6509628.0468200017"/>
    <n v="45.244698675873352"/>
    <n v="58.947588616929295"/>
    <n v="50.52303391078393"/>
    <n v="26.949320396625588"/>
    <n v="22.003309099939468"/>
    <n v="7.3014940131301307"/>
    <n v="7.5599977735167609"/>
    <n v="5.9113253584907186"/>
    <n v="6.1219797698792275"/>
    <n v="11.88983292963859"/>
    <n v="8.5016891191187529"/>
    <n v="6.4011690790032274"/>
    <n v="2948386.6116000013"/>
    <n v="46.61326395021441"/>
    <n v="1213136.0309300004"/>
    <n v="22.391495258750393"/>
    <n v="2348105.404289999"/>
    <n v="88.790306260383289"/>
    <n v="21.373594741414227"/>
    <n v="34.435525961523396"/>
    <n v="41.208119465214097"/>
    <n v="17.706858819399876"/>
    <n v="19.935220547917698"/>
    <n v="25.856241882451748"/>
    <n v="84.785867575222511"/>
    <n v="88.971618253683971"/>
    <s v="Resto"/>
    <n v="2024"/>
    <n v="1"/>
    <d v="2025-05-07T00:00:00"/>
    <x v="35"/>
    <x v="76"/>
  </r>
  <r>
    <n v="2025"/>
    <n v="3"/>
    <n v="79"/>
    <x v="11"/>
    <s v="Vida Individual"/>
    <n v="51"/>
    <s v="031b4af5197ec30a926f48cf40e11a7dbc470048a21e4003b7a3c07c5dab1baa"/>
    <s v="5ee0b1f3d4f170289262539d5c2c0d24e2fb46189fbbd99a0a6b6a68b9dfe06a"/>
    <x v="13"/>
    <n v="18893304.57347"/>
    <n v="17371526.896949999"/>
    <n v="55942972.484190002"/>
    <n v="51412883.802809998"/>
    <n v="8128803.3203000007"/>
    <n v="7179440.9733799994"/>
    <n v="30976590.995049998"/>
    <n v="27978760.25172"/>
    <n v="35327673.869999997"/>
    <n v="32941908.920000002"/>
    <n v="139.161"/>
    <n v="134.065"/>
    <n v="0"/>
    <n v="0"/>
    <n v="8128203.8986899992"/>
    <n v="7176534.9745800002"/>
    <n v="5909491.1440699995"/>
    <n v="4666292.5273000002"/>
    <n v="17690183.780669998"/>
    <n v="16325532.6296"/>
    <n v="1198694.90533"/>
    <n v="1041697.63589"/>
    <n v="4425.8874699999997"/>
    <n v="4296.6314599999996"/>
    <s v="Vida Individual"/>
    <s v="Vida"/>
    <s v="Vida"/>
    <x v="35"/>
    <x v="2"/>
    <n v="25064503.866439998"/>
    <n v="22979281.170580003"/>
    <n v="286204877.29896003"/>
    <n v="243390493.02682006"/>
    <n v="276418493.85822004"/>
    <n v="235015541.95325008"/>
    <n v="77996017.203430012"/>
    <n v="64853734.09592998"/>
    <n v="40640024.39702002"/>
    <n v="33417433.997719985"/>
    <n v="19731547.784499999"/>
    <n v="18225464.553270001"/>
    <n v="24.22342223474346"/>
    <n v="26.785700375023097"/>
    <n v="1521777.6765200011"/>
    <n v="8.7601837509585057"/>
    <n v="95.751761492889699"/>
    <n v="95.314590452144117"/>
    <n v="75.378729513840909"/>
    <n v="75.596476530303661"/>
    <n v="6.6013216657152514"/>
    <n v="6.8350363645207883"/>
    <n v="7.1373070825062044"/>
    <n v="7.3916502511164088"/>
    <n v="22.68088091540659"/>
    <n v="1.5368668148830622"/>
    <n v="5.6745044538060894E-3"/>
    <n v="1364651.1510699987"/>
    <n v="8.3589992561451609"/>
    <n v="156997.26943999995"/>
    <n v="15.071289789946141"/>
    <n v="129.25601000000006"/>
    <n v="3.0083103753096863"/>
    <n v="13.223346364153654"/>
    <n v="43.024783137802565"/>
    <n v="41.328784832613238"/>
    <n v="20.001964666379617"/>
    <n v="13.260841443411131"/>
    <n v="26.64210632952615"/>
    <n v="137.54490362247878"/>
    <n v="153.79522249395862"/>
    <s v="Grandes"/>
    <n v="2024"/>
    <n v="1"/>
    <d v="2025-05-07T00:00:00"/>
    <x v="35"/>
    <x v="13"/>
  </r>
  <r>
    <n v="2025"/>
    <n v="3"/>
    <n v="69"/>
    <x v="47"/>
    <s v="Vida Individual"/>
    <n v="202"/>
    <s v="c17edaae86e4016a583e098582f6dbf3eccade8ef83747df9ba617ded9d31309"/>
    <s v="5ee0b1f3d4f170289262539d5c2c0d24e2fb46189fbbd99a0a6b6a68b9dfe06a"/>
    <x v="15"/>
    <n v="0"/>
    <n v="0"/>
    <n v="0"/>
    <n v="0"/>
    <n v="-2.6809999999999997E-2"/>
    <n v="2.66E-3"/>
    <n v="-2.1399999999999995E-2"/>
    <n v="8.9499999999999857E-3"/>
    <n v="0"/>
    <n v="0"/>
    <n v="0"/>
    <n v="0"/>
    <n v="0"/>
    <n v="0"/>
    <n v="-2.6809999999999997E-2"/>
    <n v="2.66E-3"/>
    <n v="19.166330000000002"/>
    <n v="-6.8159999999999998E-2"/>
    <n v="0"/>
    <n v="0"/>
    <n v="0"/>
    <n v="0"/>
    <n v="0"/>
    <n v="0"/>
    <s v="Vida Individual"/>
    <s v="Vida"/>
    <s v="Vida"/>
    <x v="35"/>
    <x v="2"/>
    <n v="1712705.9797"/>
    <n v="620506.83565000002"/>
    <n v="286204877.29896003"/>
    <n v="243390493.02682006"/>
    <n v="276418493.85822004"/>
    <n v="235015541.95325008"/>
    <n v="77996017.203430012"/>
    <n v="64853734.09592998"/>
    <n v="40640024.39702002"/>
    <n v="33417433.997719985"/>
    <n v="1712705.9797"/>
    <n v="620506.83565000002"/>
    <m/>
    <m/>
    <m/>
    <m/>
    <m/>
    <m/>
    <m/>
    <m/>
    <m/>
    <m/>
    <m/>
    <m/>
    <m/>
    <m/>
    <m/>
    <n v="0"/>
    <m/>
    <n v="0"/>
    <m/>
    <n v="0"/>
    <m/>
    <n v="-1107.8947368421052"/>
    <m/>
    <m/>
    <n v="-6.5969448586172287E-8"/>
    <n v="-1107.8947368421052"/>
    <n v="-28219.615610328641"/>
    <n v="-0.13988071790478404"/>
    <n v="-3.9025821596244135"/>
    <s v="Resto"/>
    <n v="2024"/>
    <n v="1"/>
    <d v="2025-05-07T00:00:00"/>
    <x v="35"/>
    <x v="15"/>
  </r>
  <r>
    <n v="2025"/>
    <n v="3"/>
    <n v="104"/>
    <x v="19"/>
    <s v="Vida Individual"/>
    <n v="225"/>
    <s v="0e6523810856a138a75dec70a9cf3778a5c70b83ac915f22c33f05db97cb3e68"/>
    <s v="5ee0b1f3d4f170289262539d5c2c0d24e2fb46189fbbd99a0a6b6a68b9dfe06a"/>
    <x v="26"/>
    <n v="48844.196779999998"/>
    <n v="0"/>
    <n v="391161.46242"/>
    <n v="-16057.497179999998"/>
    <n v="9181.2597000000005"/>
    <n v="0"/>
    <n v="39004.438650000004"/>
    <n v="39366.736759999993"/>
    <n v="35327673.869999997"/>
    <n v="32941908.920000002"/>
    <n v="139.161"/>
    <n v="134.065"/>
    <n v="0"/>
    <n v="0"/>
    <n v="9208.6050699999996"/>
    <n v="0"/>
    <n v="73200.586360000001"/>
    <n v="0"/>
    <n v="48874.795119999995"/>
    <n v="0"/>
    <n v="-30.59834"/>
    <n v="0"/>
    <n v="0"/>
    <n v="0"/>
    <s v="Vida Individual"/>
    <s v="Vida"/>
    <s v="Vida"/>
    <x v="35"/>
    <x v="2"/>
    <n v="1317898.61516"/>
    <n v="0"/>
    <n v="286204877.29896003"/>
    <n v="243390493.02682006"/>
    <n v="276418493.85822004"/>
    <n v="235015541.95325008"/>
    <n v="77996017.203430012"/>
    <n v="64853734.09592998"/>
    <n v="40640024.39702002"/>
    <n v="33417433.997719985"/>
    <n v="1304544.65188"/>
    <n v="0"/>
    <n v="6.2623962775694125E-2"/>
    <m/>
    <m/>
    <m/>
    <n v="3.7441567607218236"/>
    <m/>
    <n v="3.7062180821906434"/>
    <m/>
    <n v="1.7066165063629922E-2"/>
    <n v="1.767037946638008E-2"/>
    <m/>
    <m/>
    <n v="6.2663193419895083E-2"/>
    <n v="-3.9230644200963619E-5"/>
    <m/>
    <n v="48874.795119999995"/>
    <m/>
    <n v="-30.59834"/>
    <m/>
    <n v="0"/>
    <m/>
    <m/>
    <n v="18.797032821224338"/>
    <m/>
    <n v="2.2591668770438108E-2"/>
    <m/>
    <m/>
    <n v="12.579960800740231"/>
    <m/>
    <s v="Resto"/>
    <n v="2024"/>
    <n v="1"/>
    <d v="2025-05-07T00:00:00"/>
    <x v="35"/>
    <x v="26"/>
  </r>
  <r>
    <n v="2025"/>
    <n v="3"/>
    <n v="61"/>
    <x v="46"/>
    <s v="Vida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7962.6540599999998"/>
    <n v="16813.046440000002"/>
    <n v="29759.31424"/>
    <n v="15355.728640000001"/>
    <n v="0"/>
    <n v="0"/>
    <n v="0"/>
    <n v="0"/>
    <n v="0"/>
    <n v="0"/>
    <s v="Vida Individual"/>
    <s v="Vida"/>
    <s v="Vida"/>
    <x v="35"/>
    <x v="2"/>
    <n v="0"/>
    <n v="0"/>
    <n v="286204877.29896003"/>
    <n v="243390493.02682006"/>
    <n v="276418493.85822004"/>
    <n v="235015541.95325008"/>
    <n v="77996017.203430012"/>
    <n v="64853734.09592998"/>
    <n v="40640024.39702002"/>
    <n v="33417433.99771998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2.640028156610505"/>
    <n v="93.799427807549463"/>
    <n v="26.75684659862646"/>
    <n v="109.49038521170429"/>
    <m/>
    <n v="2024"/>
    <n v="1"/>
    <d v="2025-05-07T00:00:00"/>
    <x v="35"/>
    <x v="69"/>
  </r>
  <r>
    <n v="2025"/>
    <n v="3"/>
    <n v="3"/>
    <x v="7"/>
    <s v="Vida Individual"/>
    <n v="3"/>
    <s v="4e07408562bedb8b60ce05c1decfe3ad16b72230967de01f640b7e4729b49fce"/>
    <s v="5ee0b1f3d4f170289262539d5c2c0d24e2fb46189fbbd99a0a6b6a68b9dfe06a"/>
    <x v="24"/>
    <n v="4480739.9646699997"/>
    <n v="3063678.22493"/>
    <n v="16389764.914519999"/>
    <n v="11735434.28083"/>
    <n v="2009834.7173299999"/>
    <n v="1386914.5600800002"/>
    <n v="7127039.9824699983"/>
    <n v="6025827.6731800009"/>
    <n v="35327673.869999997"/>
    <n v="32941908.920000002"/>
    <n v="139.161"/>
    <n v="134.065"/>
    <n v="412.40151000000003"/>
    <n v="205.22305"/>
    <n v="1996362.71875"/>
    <n v="1389381.5688800002"/>
    <n v="2183564.7536900002"/>
    <n v="272889.31451"/>
    <n v="1998904.8268200001"/>
    <n v="1014463.35639"/>
    <n v="2481835.1378499996"/>
    <n v="2049214.8685400002"/>
    <n v="0"/>
    <n v="0"/>
    <s v="Vida Individual"/>
    <s v="Vida"/>
    <s v="Vida"/>
    <x v="35"/>
    <x v="2"/>
    <n v="7215896.8496199995"/>
    <n v="5461228.9250799995"/>
    <n v="286204877.29896003"/>
    <n v="243390493.02682006"/>
    <n v="276418493.85822004"/>
    <n v="235015541.95325008"/>
    <n v="77996017.203430012"/>
    <n v="64853734.09592998"/>
    <n v="40640024.39702002"/>
    <n v="33417433.997719985"/>
    <n v="4533232.9229199998"/>
    <n v="3126617.3954600003"/>
    <n v="5.7448317559386242"/>
    <n v="4.7239812288962204"/>
    <n v="1417061.7397399996"/>
    <n v="46.253608757243981"/>
    <n v="98.842041449390422"/>
    <n v="97.986988410497844"/>
    <n v="62.095399339112809"/>
    <n v="56.098696226786018"/>
    <n v="1.5655707921390765"/>
    <n v="1.6209986177582787"/>
    <n v="1.2587501618612533"/>
    <n v="1.3036066463806191"/>
    <n v="2.5628293578202026"/>
    <n v="3.1820023981184211"/>
    <m/>
    <n v="984441.4704300001"/>
    <n v="97.040614057580783"/>
    <n v="432620.26930999942"/>
    <n v="21.111513289879035"/>
    <n v="0"/>
    <m/>
    <n v="44.914097463514139"/>
    <n v="44.854973356571954"/>
    <n v="45.269589632301837"/>
    <n v="4.9454564733907329"/>
    <n v="43.687145667211901"/>
    <n v="700.16498909486756"/>
    <n v="91.426769706570511"/>
    <n v="509.1374029704217"/>
    <s v="Medianas"/>
    <n v="2024"/>
    <n v="1"/>
    <d v="2025-05-07T00:00:00"/>
    <x v="35"/>
    <x v="24"/>
  </r>
  <r>
    <n v="2025"/>
    <n v="3"/>
    <n v="9"/>
    <x v="29"/>
    <s v="Vida Individual"/>
    <n v="9"/>
    <s v="19581e27de7ced00ff1ce50b2047e7a567c76b1cbaebabe5ef03f7c3017bb5b7"/>
    <s v="5ee0b1f3d4f170289262539d5c2c0d24e2fb46189fbbd99a0a6b6a68b9dfe06a"/>
    <x v="5"/>
    <n v="26572.0167"/>
    <n v="28946.41215"/>
    <n v="119535.67270999998"/>
    <n v="118545.89672"/>
    <n v="17358.526789999993"/>
    <n v="17925.040509999988"/>
    <n v="86207.817409999989"/>
    <n v="53114.13332999999"/>
    <n v="35327673.869999997"/>
    <n v="32941908.920000002"/>
    <n v="139.161"/>
    <n v="134.065"/>
    <n v="0"/>
    <n v="0"/>
    <n v="17358.52679"/>
    <n v="13735.70825"/>
    <n v="23838.80817"/>
    <n v="16193.404859999999"/>
    <n v="4986.2033899999997"/>
    <n v="4403.8690099999994"/>
    <n v="21585.813309999998"/>
    <n v="24542.543140000002"/>
    <n v="0"/>
    <n v="0"/>
    <s v="Vida Individual"/>
    <s v="Vida"/>
    <s v="Vida"/>
    <x v="35"/>
    <x v="2"/>
    <n v="975839.53787999996"/>
    <n v="808178.50085000007"/>
    <n v="286204877.29896003"/>
    <n v="243390493.02682006"/>
    <n v="276418493.85822004"/>
    <n v="235015541.95325008"/>
    <n v="77996017.203430012"/>
    <n v="64853734.09592998"/>
    <n v="40640024.39702002"/>
    <n v="33417433.997719985"/>
    <n v="328025.45064"/>
    <n v="142991.82962999999"/>
    <n v="3.4068427661754309E-2"/>
    <n v="4.4633377790064037E-2"/>
    <n v="-2374.39545"/>
    <n v="-8.2027279847184822"/>
    <n v="8.1005960507503882"/>
    <n v="20.243402874766055"/>
    <n v="2.7229903758283247"/>
    <n v="3.5816854964040337"/>
    <n v="9.284264108554572E-3"/>
    <n v="9.612966313907078E-3"/>
    <n v="1.1892992117325755E-2"/>
    <n v="1.2316807607455212E-2"/>
    <n v="6.3928948794845925E-3"/>
    <n v="2.767553278226971E-2"/>
    <m/>
    <n v="582.33438000000024"/>
    <n v="13.223244803096446"/>
    <n v="-2956.7298300000039"/>
    <n v="-12.04736531635573"/>
    <n v="0"/>
    <m/>
    <n v="-3.1604599146314305"/>
    <n v="65.326343069775334"/>
    <n v="61.924912894601988"/>
    <n v="4.2712884767049569E-2"/>
    <n v="26.375185567879257"/>
    <n v="47.213068382457536"/>
    <n v="72.816252667551041"/>
    <n v="84.822854543266203"/>
    <s v="Resto"/>
    <n v="2024"/>
    <n v="1"/>
    <d v="2025-05-07T00:00:00"/>
    <x v="35"/>
    <x v="5"/>
  </r>
  <r>
    <n v="2025"/>
    <n v="3"/>
    <n v="18"/>
    <x v="77"/>
    <s v="Vida Individual"/>
    <n v="5"/>
    <s v="ef2d127de37b942baad06145e54b0c619a1f22327b2ebbcfbec78f5564afe39d"/>
    <s v="5ee0b1f3d4f170289262539d5c2c0d24e2fb46189fbbd99a0a6b6a68b9dfe06a"/>
    <x v="4"/>
    <n v="3529453.68561"/>
    <n v="2555813.92618"/>
    <n v="13001491.515290001"/>
    <n v="13810372.205149999"/>
    <n v="1340985.7618500001"/>
    <n v="1297461.3273099996"/>
    <n v="5471945.8736199997"/>
    <n v="4141861.7426"/>
    <n v="35327673.869999997"/>
    <n v="32941908.920000002"/>
    <n v="139.161"/>
    <n v="134.065"/>
    <n v="0"/>
    <n v="0"/>
    <n v="1312738.0747499999"/>
    <n v="1253969.5571700002"/>
    <n v="1362997.87301"/>
    <n v="1448038.9644000002"/>
    <n v="2390475.0683800005"/>
    <n v="1542955.8498"/>
    <n v="327778.70530000003"/>
    <n v="314621.04555000004"/>
    <n v="811199.91192999994"/>
    <n v="698237.03083000006"/>
    <s v="Vida Individual"/>
    <s v="Vida"/>
    <s v="Vida"/>
    <x v="35"/>
    <x v="2"/>
    <n v="5268679.1510399999"/>
    <n v="4323802.96117"/>
    <n v="286204877.29896003"/>
    <n v="243390493.02682006"/>
    <n v="276418493.85822004"/>
    <n v="235015541.95325008"/>
    <n v="77996017.203430012"/>
    <n v="64853734.09592998"/>
    <n v="40640024.39702002"/>
    <n v="33417433.997719985"/>
    <n v="4275339.1001399998"/>
    <n v="3402954.3250000002"/>
    <n v="4.52517168460595"/>
    <n v="3.9408893902693491"/>
    <n v="973639.75943000009"/>
    <n v="38.095095634964025"/>
    <n v="82.553771828167385"/>
    <n v="75.105737018083545"/>
    <n v="66.98934561071745"/>
    <n v="59.110323692650624"/>
    <n v="1.2331913134810946"/>
    <n v="1.2768515001822995"/>
    <n v="1.0500878215889746"/>
    <n v="1.0875084706901679"/>
    <n v="3.0648681228749655"/>
    <n v="0.42025056798103455"/>
    <n v="1.0400529937499501"/>
    <n v="847519.21858000057"/>
    <n v="54.92828707249511"/>
    <n v="13157.659749999992"/>
    <n v="4.1820659921203429"/>
    <n v="112962.88109999988"/>
    <n v="16.178299934295957"/>
    <n v="3.3545843428134159"/>
    <n v="37.99414530688864"/>
    <n v="50.765093421696236"/>
    <n v="3.2996677087337813"/>
    <n v="4.6865984300791474"/>
    <n v="-5.8728455159517967"/>
    <n v="96.312554901570905"/>
    <n v="86.597777269728837"/>
    <s v="Medianas"/>
    <n v="2024"/>
    <n v="1"/>
    <d v="2025-05-07T00:00:00"/>
    <x v="35"/>
    <x v="4"/>
  </r>
  <r>
    <n v="2025"/>
    <n v="3"/>
    <n v="16"/>
    <x v="74"/>
    <s v="Vida Individual"/>
    <n v="14"/>
    <s v="8527a891e224136950ff32ca212b45bc93f69fbb801c3b1ebedac52775f99e61"/>
    <s v="5ee0b1f3d4f170289262539d5c2c0d24e2fb46189fbbd99a0a6b6a68b9dfe06a"/>
    <x v="9"/>
    <n v="52496.439989999999"/>
    <n v="68920.095450000008"/>
    <n v="355235.67027999996"/>
    <n v="172357.99972999998"/>
    <n v="31891.429919999999"/>
    <n v="21569.137470000001"/>
    <n v="89029.432610000003"/>
    <n v="75101.626999999993"/>
    <n v="35327673.869999997"/>
    <n v="32941908.920000002"/>
    <n v="139.161"/>
    <n v="134.065"/>
    <n v="0"/>
    <n v="0"/>
    <n v="28891.429920000002"/>
    <n v="21069.137469999998"/>
    <n v="14934.787189999999"/>
    <n v="-7885.9754199999998"/>
    <n v="199.98688000000001"/>
    <n v="242.06230000000002"/>
    <n v="3454.4531099999999"/>
    <n v="2635.77115"/>
    <n v="48842"/>
    <n v="66042.262000000002"/>
    <s v="Vida Individual"/>
    <s v="Vida"/>
    <s v="Vida"/>
    <x v="35"/>
    <x v="2"/>
    <n v="1168356.06944"/>
    <n v="1156642.3969100001"/>
    <n v="286204877.29896003"/>
    <n v="243390493.02682006"/>
    <n v="276418493.85822004"/>
    <n v="235015541.95325008"/>
    <n v="77996017.203430012"/>
    <n v="64853734.09592998"/>
    <n v="40640024.39702002"/>
    <n v="33417433.997719985"/>
    <n v="129779.46493999999"/>
    <n v="199697.51095"/>
    <n v="6.7306564966103655E-2"/>
    <n v="0.10627004969067035"/>
    <n v="-16423.655460000009"/>
    <n v="-23.829995232544341"/>
    <n v="40.450498092491209"/>
    <n v="34.512245606935046"/>
    <n v="4.4931884519726806"/>
    <n v="5.9586347201280025"/>
    <n v="1.8342259043742284E-2"/>
    <n v="1.8991652568994301E-2"/>
    <n v="2.8316675229547873E-2"/>
    <n v="2.9325760703821781E-2"/>
    <n v="2.5640652839797217E-4"/>
    <n v="4.4290121904430836E-3"/>
    <n v="6.2621146247262588E-2"/>
    <n v="-42.075420000000008"/>
    <n v="-17.382062386418706"/>
    <n v="818.68195999999989"/>
    <n v="31.06043405930745"/>
    <n v="-17200.262000000002"/>
    <n v="-26.044325980233683"/>
    <n v="47.856769721816782"/>
    <n v="60.749700219814848"/>
    <n v="31.295861285694144"/>
    <n v="7.8472959583996901E-2"/>
    <n v="37.126780634176605"/>
    <n v="-289.38414583595033"/>
    <n v="193.45056312114752"/>
    <n v="-267.17224373494179"/>
    <s v="Resto"/>
    <n v="2024"/>
    <n v="1"/>
    <d v="2025-05-07T00:00:00"/>
    <x v="35"/>
    <x v="9"/>
  </r>
  <r>
    <n v="2025"/>
    <n v="3"/>
    <n v="91"/>
    <x v="34"/>
    <s v="Vida Individual"/>
    <n v="218"/>
    <s v="5966abd0cbfc86f98a186531b2b4ee5f6e910120ce13222f98207203dfc9a9a2"/>
    <s v="5ee0b1f3d4f170289262539d5c2c0d24e2fb46189fbbd99a0a6b6a68b9dfe06a"/>
    <x v="31"/>
    <n v="1602.9171699999999"/>
    <n v="2016.29233"/>
    <n v="125094.19904000001"/>
    <n v="56737.27362"/>
    <n v="1469.64993"/>
    <n v="-737.26996000000008"/>
    <n v="41861.448050000006"/>
    <n v="961.03046999999958"/>
    <n v="35327673.869999997"/>
    <n v="32941908.920000002"/>
    <n v="139.161"/>
    <n v="134.065"/>
    <n v="0"/>
    <n v="0"/>
    <n v="1115.04991"/>
    <n v="-918.16296"/>
    <n v="1742.8918000000001"/>
    <n v="2357.82503"/>
    <n v="237.74419999999998"/>
    <n v="30.805990000000001"/>
    <n v="1365.1729700000001"/>
    <n v="1985.4863399999999"/>
    <n v="0"/>
    <n v="0"/>
    <s v="Vida Individual"/>
    <s v="Vida"/>
    <s v="Vida"/>
    <x v="35"/>
    <x v="2"/>
    <n v="2926330.4537199996"/>
    <n v="2402565.80688"/>
    <n v="286204877.29896003"/>
    <n v="243390493.02682006"/>
    <n v="276418493.85822004"/>
    <n v="235015541.95325008"/>
    <n v="77996017.203430012"/>
    <n v="64853734.09592998"/>
    <n v="40640024.39702002"/>
    <n v="33417433.997719985"/>
    <n v="2918047.6887399997"/>
    <n v="2395768.96392"/>
    <n v="2.0551269506739749E-3"/>
    <n v="3.1089841750939927E-3"/>
    <n v="-413.37516000000005"/>
    <n v="-20.501747383029524"/>
    <n v="5.4931150583496208E-2"/>
    <n v="8.4160549717653341E-2"/>
    <n v="5.4775671966996925E-2"/>
    <n v="8.3922460072732852E-2"/>
    <n v="5.6005934808918238E-4"/>
    <n v="5.7988781706558485E-4"/>
    <n v="8.2841868839051889E-4"/>
    <n v="8.5793999547531465E-4"/>
    <n v="3.0481582076160777E-4"/>
    <n v="1.7503111299123669E-3"/>
    <m/>
    <n v="206.93820999999997"/>
    <n v="671.74666355471766"/>
    <n v="-620.31336999999985"/>
    <n v="-31.242389207270993"/>
    <n v="0"/>
    <m/>
    <n v="-299.33674362644587"/>
    <n v="91.685955924971481"/>
    <n v="-36.565628358066519"/>
    <n v="3.6162624206194224E-3"/>
    <n v="-221.44357358959459"/>
    <n v="-26.080528545411184"/>
    <n v="63.977001326186731"/>
    <n v="-38.941098186577484"/>
    <s v="Resto"/>
    <n v="2024"/>
    <n v="1"/>
    <d v="2025-05-07T00:00:00"/>
    <x v="35"/>
    <x v="31"/>
  </r>
  <r>
    <n v="2025"/>
    <n v="3"/>
    <n v="41"/>
    <x v="38"/>
    <s v="Vida Individual"/>
    <n v="29"/>
    <s v="35135aaa6cc23891b40cb3f378c53a17a1127210ce60e125ccf03efcfdaec458"/>
    <s v="5ee0b1f3d4f170289262539d5c2c0d24e2fb46189fbbd99a0a6b6a68b9dfe06a"/>
    <x v="28"/>
    <n v="437569.97602999996"/>
    <n v="274820.98868000001"/>
    <n v="1944126.6779699998"/>
    <n v="1281390.5210599999"/>
    <n v="372154.47982999991"/>
    <n v="352439.4569899998"/>
    <n v="1637291.9870899995"/>
    <n v="1518432.6287700003"/>
    <n v="35327673.869999997"/>
    <n v="32941908.920000002"/>
    <n v="139.161"/>
    <n v="134.065"/>
    <n v="0"/>
    <n v="0"/>
    <n v="376595.72662000003"/>
    <n v="351994.61333999998"/>
    <n v="434115.34035000001"/>
    <n v="287601.12029000005"/>
    <n v="233118.76266000001"/>
    <n v="82998.484420000008"/>
    <n v="198779.58284000002"/>
    <n v="191743.49645999999"/>
    <n v="5671.6305300000004"/>
    <n v="79.007800000000003"/>
    <s v="Vida Individual"/>
    <s v="Vida"/>
    <s v="Vida"/>
    <x v="35"/>
    <x v="2"/>
    <n v="7965231.1104300003"/>
    <n v="6566357.3494999995"/>
    <n v="286204877.29896003"/>
    <n v="243390493.02682006"/>
    <n v="276418493.85822004"/>
    <n v="235015541.95325008"/>
    <n v="77996017.203430012"/>
    <n v="64853734.09592998"/>
    <n v="40640024.39702002"/>
    <n v="33417433.997719985"/>
    <n v="2445807.10231"/>
    <n v="2065615.4161099999"/>
    <n v="0.56101579506133681"/>
    <n v="0.42375507364540005"/>
    <n v="162748.98734999995"/>
    <n v="59.219999219020323"/>
    <n v="17.890616787265305"/>
    <n v="13.304557399050948"/>
    <n v="5.4935000625032444"/>
    <n v="4.1852883425682954"/>
    <n v="0.15288697389071013"/>
    <n v="0.15829981920617706"/>
    <n v="0.11291360860578746"/>
    <n v="0.11693736779955946"/>
    <n v="0.29888547007724414"/>
    <n v="0.25485863248829882"/>
    <n v="7.2716924957939777E-3"/>
    <n v="150120.27824000001"/>
    <n v="180.87110781486243"/>
    <n v="7036.0863800000225"/>
    <n v="3.6695306541819628"/>
    <n v="5592.62273"/>
    <n v="7078.5703816585201"/>
    <n v="5.5938750469018972"/>
    <n v="85.050277719348117"/>
    <n v="128.24328253923076"/>
    <n v="0.91573389866687338"/>
    <n v="6.9890595900219843"/>
    <n v="50.943549841622193"/>
    <n v="86.750154075728929"/>
    <n v="122.38986168936663"/>
    <s v="Medianas"/>
    <n v="2024"/>
    <n v="1"/>
    <d v="2025-05-07T00:00:00"/>
    <x v="35"/>
    <x v="28"/>
  </r>
  <r>
    <n v="2025"/>
    <n v="3"/>
    <n v="94"/>
    <x v="5"/>
    <s v="Vida Individual"/>
    <n v="7"/>
    <s v="7902699be42c8a8e46fbbb4501726517e86b22c56a189f7625a6da49081b2451"/>
    <s v="5ee0b1f3d4f170289262539d5c2c0d24e2fb46189fbbd99a0a6b6a68b9dfe06a"/>
    <x v="12"/>
    <n v="344990.13657999999"/>
    <n v="370268.81851000001"/>
    <n v="1403129.4847799998"/>
    <n v="1198284.1577099999"/>
    <n v="167370.97179000004"/>
    <n v="221431.95126000003"/>
    <n v="961991.65877999994"/>
    <n v="1128455.3012100002"/>
    <n v="35327673.869999997"/>
    <n v="32941908.920000002"/>
    <n v="139.161"/>
    <n v="134.065"/>
    <n v="0"/>
    <n v="0"/>
    <n v="165316.64131000001"/>
    <n v="220443.89899000002"/>
    <n v="137108.94899999999"/>
    <n v="196202.74502999999"/>
    <n v="344990.13657999999"/>
    <n v="370268.81851000001"/>
    <n v="0"/>
    <n v="0"/>
    <n v="0"/>
    <n v="0"/>
    <s v="Vida Individual"/>
    <s v="Vida"/>
    <s v="Vida"/>
    <x v="35"/>
    <x v="2"/>
    <n v="2139089.51168"/>
    <n v="2040660.5806099998"/>
    <n v="286204877.29896003"/>
    <n v="243390493.02682006"/>
    <n v="276418493.85822004"/>
    <n v="235015541.95325008"/>
    <n v="77996017.203430012"/>
    <n v="64853734.09592998"/>
    <n v="40640024.39702002"/>
    <n v="33417433.997719985"/>
    <n v="762574.33009000006"/>
    <n v="733947.90046999999"/>
    <n v="0.4423176322967789"/>
    <n v="0.57092906626210282"/>
    <n v="-25278.681930000021"/>
    <n v="-6.8271160482062836"/>
    <n v="45.240197967230792"/>
    <n v="50.448924000312566"/>
    <n v="16.127896223896276"/>
    <n v="18.144556817935801"/>
    <n v="0.12053957285278365"/>
    <n v="0.12480718339958526"/>
    <n v="0.15212953222014255"/>
    <n v="0.15755077959212369"/>
    <n v="0.4423176322967789"/>
    <m/>
    <m/>
    <n v="-25278.681930000021"/>
    <n v="-6.8271160482062836"/>
    <n v="0"/>
    <m/>
    <n v="0"/>
    <m/>
    <n v="-24.414263236348809"/>
    <n v="48.514712173861895"/>
    <n v="59.803024232789866"/>
    <n v="0.41183777390220444"/>
    <n v="-25.007386429188838"/>
    <n v="-30.118740704144777"/>
    <n v="120.57319563437103"/>
    <n v="112.35515535539193"/>
    <s v="Medianas"/>
    <n v="2024"/>
    <n v="1"/>
    <d v="2025-05-07T00:00:00"/>
    <x v="35"/>
    <x v="12"/>
  </r>
  <r>
    <n v="2025"/>
    <n v="3"/>
    <n v="48"/>
    <x v="4"/>
    <s v="Vida Individual"/>
    <n v="36"/>
    <s v="76a50887d8f1c2e9301755428990ad81479ee21c25b43215cf524541e0503269"/>
    <s v="5ee0b1f3d4f170289262539d5c2c0d24e2fb46189fbbd99a0a6b6a68b9dfe06a"/>
    <x v="16"/>
    <n v="1029690.79901"/>
    <n v="887441.28460000001"/>
    <n v="4496855.503800001"/>
    <n v="4056059.7518099998"/>
    <n v="852972.34492000018"/>
    <n v="670033.9450699999"/>
    <n v="3618317.4691299996"/>
    <n v="3000025.2222899995"/>
    <n v="35327673.869999997"/>
    <n v="32941908.920000002"/>
    <n v="139.161"/>
    <n v="134.065"/>
    <n v="0"/>
    <n v="0"/>
    <n v="823750.01050999993"/>
    <n v="663400.15607999999"/>
    <n v="605845.30114999996"/>
    <n v="830530.67982000008"/>
    <n v="214024.84589"/>
    <n v="243587.13225"/>
    <n v="803796.07676999993"/>
    <n v="639707.43995000003"/>
    <n v="11869.87635"/>
    <n v="4146.7124000000003"/>
    <s v="Vida Individual"/>
    <s v="Vida"/>
    <s v="Vida"/>
    <x v="35"/>
    <x v="2"/>
    <n v="18106734.740540002"/>
    <n v="16982442.389800001"/>
    <n v="286204877.29896003"/>
    <n v="243390493.02682006"/>
    <n v="276418493.85822004"/>
    <n v="235015541.95325008"/>
    <n v="77996017.203430012"/>
    <n v="64853734.09592998"/>
    <n v="40640024.39702002"/>
    <n v="33417433.997719985"/>
    <n v="1952815.9694999999"/>
    <n v="1884808.5469200001"/>
    <n v="1.3201838195460032"/>
    <n v="1.3683734590938428"/>
    <n v="142249.51440999995"/>
    <n v="16.029174761022837"/>
    <n v="52.728511805116106"/>
    <n v="47.083895393523335"/>
    <n v="5.6867834745741197"/>
    <n v="5.2256398946067693"/>
    <n v="0.35977402227650351"/>
    <n v="0.37251154386874952"/>
    <n v="0.36461624838493983"/>
    <n v="0.37760961561279732"/>
    <n v="0.27440483958530626"/>
    <n v="1.0305604126856001"/>
    <n v="1.521856727509671E-2"/>
    <n v="-29562.286359999998"/>
    <n v="-12.13622660890783"/>
    <n v="164088.6368199999"/>
    <n v="25.650575024236886"/>
    <n v="7723.1639500000001"/>
    <n v="186.24788036903644"/>
    <n v="27.302855503968271"/>
    <n v="82.837716500923733"/>
    <n v="75.501777604589009"/>
    <n v="2.0988480139360974"/>
    <n v="24.170909964432276"/>
    <n v="-27.053230438000909"/>
    <n v="135.96705445208187"/>
    <n v="79.876658647189032"/>
    <s v="Medianas"/>
    <n v="2024"/>
    <n v="1"/>
    <d v="2025-05-07T00:00:00"/>
    <x v="35"/>
    <x v="16"/>
  </r>
  <r>
    <n v="2025"/>
    <n v="3"/>
    <n v="23"/>
    <x v="9"/>
    <s v="Vida Individual"/>
    <n v="17"/>
    <s v="4523540f1504cd17100c4835e85b7eefd49911580f8efff0599a8f283be6b9e3"/>
    <s v="5ee0b1f3d4f170289262539d5c2c0d24e2fb46189fbbd99a0a6b6a68b9dfe06a"/>
    <x v="17"/>
    <n v="251050.45939999999"/>
    <n v="220747.00266999999"/>
    <n v="1114498.0260000001"/>
    <n v="1009419.5429299999"/>
    <n v="157976.21005000002"/>
    <n v="138184.85351999995"/>
    <n v="659314.16714000015"/>
    <n v="526789.70629999996"/>
    <n v="35327673.869999997"/>
    <n v="32941908.920000002"/>
    <n v="139.161"/>
    <n v="134.065"/>
    <n v="0"/>
    <n v="0"/>
    <n v="159780.03391999999"/>
    <n v="137916.11887000001"/>
    <n v="227959.87909"/>
    <n v="156635.22546000002"/>
    <n v="28902.587909999998"/>
    <n v="26082.632549999998"/>
    <n v="194920.53536000001"/>
    <n v="168624.26920999997"/>
    <n v="27227.33613"/>
    <n v="26040.100910000001"/>
    <s v="Vida Individual"/>
    <s v="Vida"/>
    <s v="Vida"/>
    <x v="35"/>
    <x v="2"/>
    <n v="7196469.1106400006"/>
    <n v="7252607.47162"/>
    <n v="286204877.29896003"/>
    <n v="243390493.02682006"/>
    <n v="276418493.85822004"/>
    <n v="235015541.95325008"/>
    <n v="77996017.203430012"/>
    <n v="64853734.09592998"/>
    <n v="40640024.39702002"/>
    <n v="33417433.997719985"/>
    <n v="1803163.5194900001"/>
    <n v="1735477.9002100001"/>
    <n v="0.32187599880287171"/>
    <n v="0.3403767042056155"/>
    <n v="30303.456730000005"/>
    <n v="13.72768661112984"/>
    <n v="13.922778310810443"/>
    <n v="12.719666591161355"/>
    <n v="3.4885227121842459"/>
    <n v="3.0436915762199961"/>
    <n v="8.7717044436584179E-2"/>
    <n v="9.0822598696586571E-2"/>
    <n v="9.0696641403193626E-2"/>
    <n v="9.3928682688531107E-2"/>
    <n v="3.7056492044479625E-2"/>
    <n v="0.24991088307958889"/>
    <n v="3.4908623678803222E-2"/>
    <n v="2819.9553599999999"/>
    <n v="10.811620930495369"/>
    <n v="26296.266150000039"/>
    <n v="15.594591616733066"/>
    <n v="1187.2352199999987"/>
    <n v="4.5592573704047012"/>
    <n v="14.32237761654218"/>
    <n v="62.926078855842974"/>
    <n v="62.598745101230577"/>
    <n v="0.38872075593927014"/>
    <n v="15.853052731717998"/>
    <n v="45.535513113692417"/>
    <n v="70.091296134140251"/>
    <n v="88.049235709894447"/>
    <s v="Resto"/>
    <n v="2024"/>
    <n v="1"/>
    <d v="2025-05-07T00:00:00"/>
    <x v="35"/>
    <x v="17"/>
  </r>
  <r>
    <n v="2025"/>
    <n v="3"/>
    <n v="111"/>
    <x v="36"/>
    <s v="Vida Individual"/>
    <n v="230"/>
    <s v="a0eaec5a55dc2f5b2ba523018adc485ff620b9d83509b9f37186a7716e438d21"/>
    <s v="5ee0b1f3d4f170289262539d5c2c0d24e2fb46189fbbd99a0a6b6a68b9dfe06a"/>
    <x v="14"/>
    <n v="373558.05531999998"/>
    <n v="328756.23556"/>
    <n v="1643673.4901900003"/>
    <n v="1465526.4357399999"/>
    <n v="175718.87835000001"/>
    <n v="119990.96481"/>
    <n v="648930.23250000016"/>
    <n v="504604.98613999999"/>
    <n v="35327673.869999997"/>
    <n v="32941908.920000002"/>
    <n v="139.161"/>
    <n v="134.065"/>
    <n v="0"/>
    <n v="0"/>
    <n v="157792.68849"/>
    <n v="111602.32740000001"/>
    <n v="271279.72068999999"/>
    <n v="307569.26676999999"/>
    <n v="67635.460229999997"/>
    <n v="84337.477340000012"/>
    <n v="306012.89785999997"/>
    <n v="244766.82770999998"/>
    <n v="-90.30277000000001"/>
    <n v="-348.06948999999997"/>
    <s v="Vida Individual"/>
    <s v="Vida"/>
    <s v="Vida"/>
    <x v="35"/>
    <x v="2"/>
    <n v="600408.22382000007"/>
    <n v="522729.34349"/>
    <n v="286204877.29896003"/>
    <n v="243390493.02682006"/>
    <n v="276418493.85822004"/>
    <n v="235015541.95325008"/>
    <n v="77996017.203430012"/>
    <n v="64853734.09592998"/>
    <n v="40640024.39702002"/>
    <n v="33417433.997719985"/>
    <n v="600408.22382000007"/>
    <n v="522729.34349"/>
    <n v="0.47894503939307825"/>
    <n v="0.50691951688350312"/>
    <n v="44801.819759999984"/>
    <n v="13.627671482393344"/>
    <n v="62.217344883002653"/>
    <n v="62.892248092494775"/>
    <n v="62.217344883002653"/>
    <n v="62.892248092494775"/>
    <n v="0.13052120524479871"/>
    <n v="0.13514220778281374"/>
    <n v="0.13507357311765386"/>
    <n v="0.1398870188872007"/>
    <n v="8.6716556376965376E-2"/>
    <n v="0.39234426170999726"/>
    <n v="-1.1577869388442155E-4"/>
    <n v="-16702.017110000015"/>
    <n v="-19.803790244599242"/>
    <n v="61246.070149999985"/>
    <n v="25.022210208388373"/>
    <n v="257.76671999999996"/>
    <n v="-74.056108738516542"/>
    <n v="46.443424826396317"/>
    <n v="47.039242186726355"/>
    <n v="36.498460509991126"/>
    <n v="0.43237887023238303"/>
    <n v="41.388349298887462"/>
    <n v="-11.798820623757988"/>
    <n v="58.166046503090719"/>
    <n v="36.285266266039557"/>
    <s v="Medianas"/>
    <n v="2024"/>
    <n v="1"/>
    <d v="2025-05-07T00:00:00"/>
    <x v="35"/>
    <x v="14"/>
  </r>
  <r>
    <n v="2025"/>
    <n v="3"/>
    <n v="61"/>
    <x v="46"/>
    <s v="Dañ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405577.41875"/>
    <n v="955936.62578"/>
    <n v="2905916.77036"/>
    <n v="1750984.0217899999"/>
    <n v="0"/>
    <n v="0"/>
    <n v="0"/>
    <n v="0"/>
    <n v="0"/>
    <n v="0"/>
    <s v="Daños"/>
    <s v="Totales"/>
    <s v="Daños Total"/>
    <x v="23"/>
    <x v="2"/>
    <n v="0"/>
    <n v="0"/>
    <n v="286204877.29896003"/>
    <n v="243390493.02682006"/>
    <n v="276418493.85822004"/>
    <n v="235015541.95325008"/>
    <n v="104220262.77622002"/>
    <n v="84628473.673419967"/>
    <n v="37967067.789159983"/>
    <n v="36080758.85159999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7.036673859327635"/>
    <n v="65.959068397970455"/>
    <n v="48.369500224050455"/>
    <n v="54.594251796927473"/>
    <m/>
    <n v="2024"/>
    <n v="1"/>
    <d v="2025-05-07T00:00:00"/>
    <x v="23"/>
    <x v="69"/>
  </r>
  <r>
    <n v="2025"/>
    <n v="3"/>
    <n v="59"/>
    <x v="64"/>
    <s v="Daños"/>
    <n v="209"/>
    <s v="83f814f7a92e365cbd79f9addceed185761a8d38a06a2d4350bb1fe4b7632b34"/>
    <s v="5ee0b1f3d4f170289262539d5c2c0d24e2fb46189fbbd99a0a6b6a68b9dfe06a"/>
    <x v="44"/>
    <n v="181988.00256999998"/>
    <n v="163520.59635000001"/>
    <n v="643446.95626000001"/>
    <n v="542352.41373000003"/>
    <n v="65732.941050000009"/>
    <n v="60392.378539999998"/>
    <n v="237657.57664000004"/>
    <n v="244049.69449999998"/>
    <n v="35327673.869999997"/>
    <n v="32941908.920000002"/>
    <n v="139.161"/>
    <n v="134.065"/>
    <n v="388.20134999999999"/>
    <n v="463.88895000000002"/>
    <n v="8399.8496699999996"/>
    <n v="4988.0851900000007"/>
    <n v="7618.94542"/>
    <n v="4222.0681500000001"/>
    <n v="0"/>
    <n v="0"/>
    <n v="0"/>
    <n v="0"/>
    <n v="0"/>
    <n v="0"/>
    <s v="Daños"/>
    <s v="Totales"/>
    <s v="Daños Total"/>
    <x v="23"/>
    <x v="2"/>
    <n v="181988.00256999998"/>
    <n v="163520.59635000001"/>
    <n v="286204877.29896003"/>
    <n v="243390493.02682006"/>
    <n v="276418493.85822004"/>
    <n v="235015541.95325008"/>
    <n v="104220262.77622002"/>
    <n v="84628473.673419967"/>
    <n v="37967067.789159983"/>
    <n v="36080758.851599991"/>
    <n v="181988.00256999998"/>
    <n v="163520.59635000001"/>
    <n v="0.17461863722293766"/>
    <n v="0.19322172461838741"/>
    <n v="18467.406219999975"/>
    <n v="11.293627000033846"/>
    <n v="100"/>
    <n v="100"/>
    <n v="100"/>
    <n v="100"/>
    <n v="6.3586618190262845E-2"/>
    <n v="6.5837853332398541E-2"/>
    <n v="6.7184463253452176E-2"/>
    <n v="6.9578630839031042E-2"/>
    <m/>
    <m/>
    <m/>
    <n v="0"/>
    <m/>
    <n v="0"/>
    <m/>
    <n v="0"/>
    <m/>
    <n v="8.8431067613320877"/>
    <n v="36.119381564571242"/>
    <n v="36.932582126068056"/>
    <n v="0.17313146597211673"/>
    <n v="68.398280102349233"/>
    <n v="80.455292271869183"/>
    <n v="110.24950576427675"/>
    <n v="118.143170900735"/>
    <s v="Resto"/>
    <n v="2024"/>
    <n v="1"/>
    <d v="2025-05-07T00:00:00"/>
    <x v="23"/>
    <x v="44"/>
  </r>
  <r>
    <n v="2025"/>
    <n v="3"/>
    <n v="89"/>
    <x v="1"/>
    <s v="Daños"/>
    <n v="61"/>
    <s v="d029fa3a95e174a19934857f535eb9427d967218a36ea014b70ad704bc6c8d1c"/>
    <s v="5ee0b1f3d4f170289262539d5c2c0d24e2fb46189fbbd99a0a6b6a68b9dfe06a"/>
    <x v="9"/>
    <n v="1155771.3412000001"/>
    <n v="912531.90619000001"/>
    <n v="4053485.2702000001"/>
    <n v="3575883.12463"/>
    <n v="567918.00612999988"/>
    <n v="571879.85000000009"/>
    <n v="2503524.3867499996"/>
    <n v="2358166.1479000002"/>
    <n v="35327673.869999997"/>
    <n v="32941908.920000002"/>
    <n v="139.161"/>
    <n v="134.065"/>
    <n v="1024.6965400000001"/>
    <n v="6195.5362999999998"/>
    <n v="447330.72258999996"/>
    <n v="443351.76987000002"/>
    <n v="763935.20394000004"/>
    <n v="750741.25650000002"/>
    <n v="0"/>
    <n v="0"/>
    <n v="0"/>
    <n v="0"/>
    <n v="0"/>
    <n v="0"/>
    <s v="Daños"/>
    <s v="Totales"/>
    <s v="Daños Total"/>
    <x v="23"/>
    <x v="2"/>
    <n v="1155771.3412000001"/>
    <n v="912531.90619000001"/>
    <n v="286204877.29896003"/>
    <n v="243390493.02682006"/>
    <n v="276418493.85822004"/>
    <n v="235015541.95325008"/>
    <n v="104220262.77622002"/>
    <n v="84628473.673419967"/>
    <n v="37967067.789159983"/>
    <n v="36080758.851599991"/>
    <n v="1155771.3412000001"/>
    <n v="912531.90619000001"/>
    <n v="1.1089698974197106"/>
    <n v="1.0782800003122439"/>
    <n v="243239.43501000013"/>
    <n v="26.655444413507979"/>
    <n v="100"/>
    <n v="100"/>
    <n v="100"/>
    <n v="100"/>
    <n v="0.40382657070959693"/>
    <n v="0.41812373878023362"/>
    <n v="0.37492504117218944"/>
    <n v="0.38828576978603535"/>
    <m/>
    <m/>
    <m/>
    <n v="0"/>
    <m/>
    <n v="0"/>
    <m/>
    <n v="0"/>
    <m/>
    <n v="-0.69277556640616744"/>
    <n v="49.137574698845619"/>
    <n v="62.669573098842193"/>
    <n v="1.4958173996574651"/>
    <n v="0.89747080995450368"/>
    <n v="1.7574560243979409"/>
    <n v="58.556107937281766"/>
    <n v="59.055202578972697"/>
    <s v="Resto"/>
    <n v="2024"/>
    <n v="1"/>
    <d v="2025-05-07T00:00:00"/>
    <x v="23"/>
    <x v="9"/>
  </r>
  <r>
    <n v="2025"/>
    <n v="3"/>
    <n v="48"/>
    <x v="4"/>
    <s v="Daños"/>
    <n v="36"/>
    <s v="76a50887d8f1c2e9301755428990ad81479ee21c25b43215cf524541e0503269"/>
    <s v="5ee0b1f3d4f170289262539d5c2c0d24e2fb46189fbbd99a0a6b6a68b9dfe06a"/>
    <x v="11"/>
    <n v="7478218.9486300005"/>
    <n v="6526073.3186499998"/>
    <n v="25854350.399239998"/>
    <n v="22478493.130100001"/>
    <n v="3154390.2006399999"/>
    <n v="3601103.2411399996"/>
    <n v="12573094.107620006"/>
    <n v="21158621.729569998"/>
    <n v="35327673.869999997"/>
    <n v="32941908.920000002"/>
    <n v="139.161"/>
    <n v="134.065"/>
    <n v="713.03670999999997"/>
    <n v="11011.80334"/>
    <n v="2890745.0506899999"/>
    <n v="3130549.0180199998"/>
    <n v="5193903.3492000001"/>
    <n v="4598441.9721299997"/>
    <n v="0"/>
    <n v="0"/>
    <n v="0"/>
    <n v="0"/>
    <n v="0"/>
    <n v="0"/>
    <s v="Daños"/>
    <s v="Totales"/>
    <s v="Daños Total"/>
    <x v="23"/>
    <x v="2"/>
    <n v="18106734.740540002"/>
    <n v="16982442.389800001"/>
    <n v="286204877.29896003"/>
    <n v="243390493.02682006"/>
    <n v="276418493.85822004"/>
    <n v="235015541.95325008"/>
    <n v="104220262.77622002"/>
    <n v="84628473.673419967"/>
    <n v="37967067.789159983"/>
    <n v="36080758.851599991"/>
    <n v="7478218.9486300005"/>
    <n v="6526073.3186499998"/>
    <n v="7.1753982857317347"/>
    <n v="7.711439230056329"/>
    <n v="952145.62998000067"/>
    <n v="14.589870255655724"/>
    <n v="100"/>
    <n v="100"/>
    <n v="41.300759390298417"/>
    <n v="38.428355408817353"/>
    <n v="2.6128901153625357"/>
    <n v="2.7053974733201871"/>
    <n v="2.6813180899103024"/>
    <n v="2.7768688251044193"/>
    <m/>
    <m/>
    <m/>
    <n v="0"/>
    <m/>
    <n v="0"/>
    <m/>
    <n v="0"/>
    <m/>
    <n v="-12.404894016828683"/>
    <n v="42.181035649108402"/>
    <n v="55.1802449238332"/>
    <n v="8.3082270618238621"/>
    <n v="-7.6601249796647615"/>
    <n v="12.949198460673038"/>
    <n v="55.656504488772441"/>
    <n v="68.078471730065743"/>
    <s v="Grandes"/>
    <n v="2024"/>
    <n v="1"/>
    <d v="2025-05-07T00:00:00"/>
    <x v="23"/>
    <x v="11"/>
  </r>
  <r>
    <n v="2025"/>
    <n v="3"/>
    <n v="129"/>
    <x v="22"/>
    <s v="Daños"/>
    <n v="208"/>
    <s v="8df66f64b57424391d363fd6b811fed3c430c77597da265025728bd637bad804"/>
    <s v="5ee0b1f3d4f170289262539d5c2c0d24e2fb46189fbbd99a0a6b6a68b9dfe06a"/>
    <x v="52"/>
    <n v="94285.992639999997"/>
    <n v="48627.729460000002"/>
    <n v="299279.64967000001"/>
    <n v="135499.49314999999"/>
    <n v="52183.738820000006"/>
    <n v="23400.596109999999"/>
    <n v="177529.89444999999"/>
    <n v="76404.782640000019"/>
    <n v="35327673.869999997"/>
    <n v="32941908.920000002"/>
    <n v="139.161"/>
    <n v="134.065"/>
    <n v="0"/>
    <n v="0"/>
    <n v="52189.330299999994"/>
    <n v="18912.777610000001"/>
    <n v="70036.032500000001"/>
    <n v="28405.38781"/>
    <n v="0"/>
    <n v="0"/>
    <n v="0"/>
    <n v="0"/>
    <n v="0"/>
    <n v="0"/>
    <s v="Daños"/>
    <s v="Totales"/>
    <s v="Daños Total"/>
    <x v="23"/>
    <x v="2"/>
    <n v="94285.992639999997"/>
    <n v="48627.729460000002"/>
    <n v="286204877.29896003"/>
    <n v="243390493.02682006"/>
    <n v="276418493.85822004"/>
    <n v="235015541.95325008"/>
    <n v="104220262.77622002"/>
    <n v="84628473.673419967"/>
    <n v="37967067.789159983"/>
    <n v="36080758.851599991"/>
    <n v="94285.992639999997"/>
    <n v="48627.729460000002"/>
    <n v="9.0468005096522627E-2"/>
    <n v="5.7460246355917621E-2"/>
    <n v="45658.263179999994"/>
    <n v="93.893471249891249"/>
    <n v="100"/>
    <n v="100"/>
    <n v="100"/>
    <n v="100"/>
    <n v="3.2943531057128703E-2"/>
    <n v="3.4109871349042573E-2"/>
    <n v="1.9979305212484835E-2"/>
    <n v="2.069128239598433E-2"/>
    <m/>
    <m/>
    <m/>
    <n v="0"/>
    <m/>
    <n v="0"/>
    <m/>
    <n v="0"/>
    <m/>
    <n v="123.0017499327713"/>
    <n v="55.346226262098575"/>
    <n v="48.121918028783895"/>
    <n v="0.13744474319109531"/>
    <n v="175.94746459877607"/>
    <n v="146.55897313728667"/>
    <n v="74.517828090847374"/>
    <n v="66.581656045343038"/>
    <s v="Resto"/>
    <n v="2024"/>
    <n v="1"/>
    <d v="2025-05-07T00:00:00"/>
    <x v="23"/>
    <x v="52"/>
  </r>
  <r>
    <n v="2025"/>
    <n v="3"/>
    <n v="102"/>
    <x v="21"/>
    <s v="Daños"/>
    <n v="224"/>
    <s v="84a5092e4a5b6fe968fd523fb2fc917dbffae44105f82b6b94c8ed5b9a800223"/>
    <s v="5ee0b1f3d4f170289262539d5c2c0d24e2fb46189fbbd99a0a6b6a68b9dfe06a"/>
    <x v="49"/>
    <n v="138797.63574"/>
    <n v="102437.40072000001"/>
    <n v="378840.86043"/>
    <n v="357230.06292"/>
    <n v="35151.168609999993"/>
    <n v="112278.08322"/>
    <n v="37030.724149999987"/>
    <n v="182941.79522999999"/>
    <n v="35327673.869999997"/>
    <n v="32941908.920000002"/>
    <n v="139.161"/>
    <n v="134.065"/>
    <n v="-1712.4140400000001"/>
    <n v="2601.14572"/>
    <n v="5154.1299200000003"/>
    <n v="15505.120289999999"/>
    <n v="22644.295679999999"/>
    <n v="17285.65827"/>
    <n v="0"/>
    <n v="0"/>
    <n v="0"/>
    <n v="0"/>
    <n v="0"/>
    <n v="0"/>
    <s v="Daños"/>
    <s v="Totales"/>
    <s v="Daños Total"/>
    <x v="23"/>
    <x v="2"/>
    <n v="138797.63574"/>
    <n v="102437.40072000001"/>
    <n v="286204877.29896003"/>
    <n v="243390493.02682006"/>
    <n v="276418493.85822004"/>
    <n v="235015541.95325008"/>
    <n v="104220262.77622002"/>
    <n v="84628473.673419967"/>
    <n v="37967067.789159983"/>
    <n v="36080758.851599991"/>
    <n v="138797.63574"/>
    <n v="102437.40072000001"/>
    <n v="0.13317720762038751"/>
    <n v="0.12104365856260675"/>
    <n v="36360.235019999993"/>
    <n v="35.495077739610181"/>
    <n v="100"/>
    <n v="100"/>
    <n v="100"/>
    <n v="100"/>
    <n v="4.8495901624701049E-2"/>
    <n v="5.0212861593548722E-2"/>
    <n v="4.2087675424821162E-2"/>
    <n v="4.3587500583419765E-2"/>
    <m/>
    <m/>
    <m/>
    <n v="0"/>
    <m/>
    <n v="0"/>
    <m/>
    <n v="0"/>
    <m/>
    <n v="-68.692760330505394"/>
    <n v="25.325480814274275"/>
    <n v="109.60653280035706"/>
    <n v="9.2583311424528913E-2"/>
    <n v="-66.758529933339844"/>
    <n v="31.000482170240183"/>
    <n v="22.76127282930798"/>
    <n v="89.699333677733279"/>
    <s v="Resto"/>
    <n v="2024"/>
    <n v="1"/>
    <d v="2025-05-07T00:00:00"/>
    <x v="23"/>
    <x v="49"/>
  </r>
  <r>
    <n v="2025"/>
    <n v="3"/>
    <n v="9"/>
    <x v="29"/>
    <s v="Daños"/>
    <n v="9"/>
    <s v="19581e27de7ced00ff1ce50b2047e7a567c76b1cbaebabe5ef03f7c3017bb5b7"/>
    <s v="5ee0b1f3d4f170289262539d5c2c0d24e2fb46189fbbd99a0a6b6a68b9dfe06a"/>
    <x v="20"/>
    <n v="635208.4050599999"/>
    <n v="655313.92440999998"/>
    <n v="2799031.2162600001"/>
    <n v="2388376.4914299999"/>
    <n v="349284.3841400001"/>
    <n v="337791.56169000012"/>
    <n v="1382123.9480300001"/>
    <n v="1425484.3909500001"/>
    <n v="35327673.869999997"/>
    <n v="32941908.920000002"/>
    <n v="139.161"/>
    <n v="134.065"/>
    <n v="2921.8910000000001"/>
    <n v="-1187.0678300000002"/>
    <n v="338798.83804"/>
    <n v="308908.38289999997"/>
    <n v="603451.78433000005"/>
    <n v="500248.41045999998"/>
    <n v="0"/>
    <n v="0"/>
    <n v="0"/>
    <n v="0"/>
    <n v="0"/>
    <n v="0"/>
    <s v="Daños"/>
    <s v="Totales"/>
    <s v="Daños Total"/>
    <x v="23"/>
    <x v="2"/>
    <n v="975839.53787999996"/>
    <n v="808178.50085000007"/>
    <n v="286204877.29896003"/>
    <n v="243390493.02682006"/>
    <n v="276418493.85822004"/>
    <n v="235015541.95325008"/>
    <n v="104220262.77622002"/>
    <n v="84628473.673419967"/>
    <n v="37967067.789159983"/>
    <n v="36080758.851599991"/>
    <n v="635208.4050599999"/>
    <n v="655313.92440999998"/>
    <n v="0.60948647426068048"/>
    <n v="0.77434212855929163"/>
    <n v="-20105.519350000075"/>
    <n v="-3.0680744908788138"/>
    <n v="100"/>
    <n v="100"/>
    <n v="65.093530278552024"/>
    <n v="81.085295355020577"/>
    <n v="0.22194185195400512"/>
    <n v="0.22979953193211794"/>
    <n v="0.26924384607651403"/>
    <n v="0.27883854785244661"/>
    <m/>
    <m/>
    <m/>
    <n v="0"/>
    <m/>
    <n v="0"/>
    <m/>
    <n v="0"/>
    <m/>
    <n v="3.4023414890829162"/>
    <n v="54.987368138966573"/>
    <n v="51.546525887440076"/>
    <n v="0.91996670925355117"/>
    <n v="9.6761553893071941"/>
    <n v="20.630425147198395"/>
    <n v="56.143481026601208"/>
    <n v="61.750997392664452"/>
    <s v="Resto"/>
    <n v="2024"/>
    <n v="1"/>
    <d v="2025-05-07T00:00:00"/>
    <x v="23"/>
    <x v="20"/>
  </r>
  <r>
    <n v="2025"/>
    <n v="3"/>
    <n v="125"/>
    <x v="75"/>
    <s v="Daños"/>
    <n v="238"/>
    <s v="8ae4c23b80d1e7c8ff79e515fe791ebd68190bae842dda7af193db125f700452"/>
    <s v="5ee0b1f3d4f170289262539d5c2c0d24e2fb46189fbbd99a0a6b6a68b9dfe06a"/>
    <x v="30"/>
    <n v="35920.34201"/>
    <n v="38924.525079999999"/>
    <n v="119102.00779"/>
    <n v="129884.53103000001"/>
    <n v="8329.1310599999997"/>
    <n v="8517.5474699999977"/>
    <n v="35007.566080000011"/>
    <n v="40499.398609999997"/>
    <n v="35327673.869999997"/>
    <n v="32941908.920000002"/>
    <n v="139.161"/>
    <n v="134.065"/>
    <n v="0"/>
    <n v="0"/>
    <n v="5845.3189699999994"/>
    <n v="4850.5309800000005"/>
    <n v="24168.893680000001"/>
    <n v="22019.04739"/>
    <n v="0"/>
    <n v="0"/>
    <n v="0"/>
    <n v="0"/>
    <n v="0"/>
    <n v="0"/>
    <s v="Daños"/>
    <s v="Totales"/>
    <s v="Daños Total"/>
    <x v="23"/>
    <x v="2"/>
    <n v="35920.34201"/>
    <n v="38924.525079999999"/>
    <n v="286204877.29896003"/>
    <n v="243390493.02682006"/>
    <n v="276418493.85822004"/>
    <n v="235015541.95325008"/>
    <n v="104220262.77622002"/>
    <n v="84628473.673419967"/>
    <n v="37967067.789159983"/>
    <n v="36080758.851599991"/>
    <n v="35920.34201"/>
    <n v="38924.525079999999"/>
    <n v="3.4465794897416011E-2"/>
    <n v="4.5994596606112936E-2"/>
    <n v="-3004.1830699999991"/>
    <n v="-7.7179697474166309"/>
    <n v="100"/>
    <n v="100"/>
    <n v="100"/>
    <n v="100"/>
    <n v="1.2550569490288181E-2"/>
    <n v="1.2994912716811266E-2"/>
    <n v="1.5992623457034852E-2"/>
    <n v="1.6562532314455598E-2"/>
    <m/>
    <m/>
    <m/>
    <n v="0"/>
    <m/>
    <n v="0"/>
    <m/>
    <n v="0"/>
    <m/>
    <n v="-2.2120969758446019"/>
    <n v="23.187783283581268"/>
    <n v="21.882212955698822"/>
    <n v="2.1937778040310132E-2"/>
    <n v="20.50884726026425"/>
    <n v="9.7635753805423775"/>
    <n v="24.185298042156802"/>
    <n v="22.028795769806464"/>
    <s v="Resto"/>
    <n v="2024"/>
    <n v="1"/>
    <d v="2025-05-07T00:00:00"/>
    <x v="23"/>
    <x v="30"/>
  </r>
  <r>
    <n v="2025"/>
    <n v="3"/>
    <n v="13"/>
    <x v="37"/>
    <s v="Daños"/>
    <n v="13"/>
    <s v="3fdba35f04dc8c462986c992bcf875546257113072a909c162f7e470e581e278"/>
    <s v="5ee0b1f3d4f170289262539d5c2c0d24e2fb46189fbbd99a0a6b6a68b9dfe06a"/>
    <x v="53"/>
    <n v="108211.12801"/>
    <n v="150651.72836000001"/>
    <n v="471028.04693999997"/>
    <n v="515359.68389000004"/>
    <n v="55640.640509999983"/>
    <n v="76992.886009999987"/>
    <n v="273312.4453100001"/>
    <n v="289253.28085999994"/>
    <n v="35327673.869999997"/>
    <n v="32941908.920000002"/>
    <n v="139.161"/>
    <n v="134.065"/>
    <n v="1627.0411799999999"/>
    <n v="252.99187000000001"/>
    <n v="30421.916829999998"/>
    <n v="41243.421979999999"/>
    <n v="67263.487260000009"/>
    <n v="75486.892739999996"/>
    <n v="0"/>
    <n v="0"/>
    <n v="0"/>
    <n v="0"/>
    <n v="0"/>
    <n v="0"/>
    <s v="Daños"/>
    <s v="Totales"/>
    <s v="Daños Total"/>
    <x v="23"/>
    <x v="2"/>
    <n v="380253.94800999999"/>
    <n v="509825.93995999999"/>
    <n v="286204877.29896003"/>
    <n v="243390493.02682006"/>
    <n v="276418493.85822004"/>
    <n v="235015541.95325008"/>
    <n v="104220262.77622002"/>
    <n v="84628473.673419967"/>
    <n v="37967067.789159983"/>
    <n v="36080758.851599991"/>
    <n v="108211.12801"/>
    <n v="150651.72836000001"/>
    <n v="0.10382926038322231"/>
    <n v="0.17801541469525115"/>
    <n v="-42440.600350000008"/>
    <n v="-28.171333188148495"/>
    <n v="100"/>
    <n v="100"/>
    <n v="28.457594872139037"/>
    <n v="29.549639700918291"/>
    <n v="3.780897412763734E-2"/>
    <n v="3.9147571676410121E-2"/>
    <n v="6.189712937694701E-2"/>
    <n v="6.4102878944903158E-2"/>
    <m/>
    <m/>
    <m/>
    <n v="0"/>
    <m/>
    <n v="0"/>
    <m/>
    <n v="0"/>
    <m/>
    <n v="-27.732751175513449"/>
    <n v="51.418593940595578"/>
    <n v="51.106540129441093"/>
    <n v="0.14654974363304926"/>
    <n v="-26.2381359995968"/>
    <n v="-10.893819021434513"/>
    <n v="45.227980393593398"/>
    <n v="54.636534215357081"/>
    <s v="Resto"/>
    <n v="2024"/>
    <n v="1"/>
    <d v="2025-05-07T00:00:00"/>
    <x v="23"/>
    <x v="53"/>
  </r>
  <r>
    <n v="2025"/>
    <n v="3"/>
    <n v="22"/>
    <x v="35"/>
    <s v="Daños"/>
    <n v="16"/>
    <s v="b17ef6d19c7a5b1ee83b907c595526dcb1eb06db8227d650d5dda0a9f4ce8cd9"/>
    <s v="5ee0b1f3d4f170289262539d5c2c0d24e2fb46189fbbd99a0a6b6a68b9dfe06a"/>
    <x v="24"/>
    <n v="5656389.3873800002"/>
    <n v="4664413.3770500002"/>
    <n v="19619203.677370001"/>
    <n v="16376557.051399998"/>
    <n v="2962212.3809999982"/>
    <n v="1216724.4225699997"/>
    <n v="10722400.7696"/>
    <n v="16083609.538559997"/>
    <n v="35327673.869999997"/>
    <n v="32941908.920000002"/>
    <n v="139.161"/>
    <n v="134.065"/>
    <n v="0"/>
    <n v="947.85804000000007"/>
    <n v="1305081.05803"/>
    <n v="1186524.2128699999"/>
    <n v="2170971.5818099999"/>
    <n v="1842091.5223399999"/>
    <n v="0"/>
    <n v="0"/>
    <n v="0"/>
    <n v="0"/>
    <n v="0"/>
    <n v="0"/>
    <s v="Daños"/>
    <s v="Totales"/>
    <s v="Daños Total"/>
    <x v="23"/>
    <x v="2"/>
    <n v="9409393.7623899989"/>
    <n v="7962644.3306700001"/>
    <n v="286204877.29896003"/>
    <n v="243390493.02682006"/>
    <n v="276418493.85822004"/>
    <n v="235015541.95325008"/>
    <n v="104220262.77622002"/>
    <n v="84628473.673419967"/>
    <n v="37967067.789159983"/>
    <n v="36080758.851599991"/>
    <n v="5656389.3873800002"/>
    <n v="4664413.3770500002"/>
    <n v="5.4273413218361419"/>
    <n v="5.5116359477897507"/>
    <n v="991976.01032999996"/>
    <n v="21.266897466908752"/>
    <n v="100"/>
    <n v="100"/>
    <n v="60.114280794465017"/>
    <n v="58.578698022262699"/>
    <n v="1.9763427656306238"/>
    <n v="2.0463136559456339"/>
    <n v="1.9164320343999681"/>
    <n v="1.9847254944431965"/>
    <m/>
    <m/>
    <m/>
    <n v="0"/>
    <m/>
    <n v="0"/>
    <m/>
    <n v="0"/>
    <m/>
    <n v="143.45795367065369"/>
    <n v="52.369315090099796"/>
    <n v="26.085261408359884"/>
    <n v="7.8020572919927798"/>
    <n v="9.9919448650130036"/>
    <n v="17.853622118201006"/>
    <n v="60.115068707712759"/>
    <n v="64.41179487991802"/>
    <s v="Medianas"/>
    <n v="2024"/>
    <n v="1"/>
    <d v="2025-05-07T00:00:00"/>
    <x v="23"/>
    <x v="24"/>
  </r>
  <r>
    <n v="2025"/>
    <n v="3"/>
    <n v="123"/>
    <x v="72"/>
    <s v="Daños"/>
    <n v="236"/>
    <s v="9a049b03f6fc40bfcf2f136320359257ed4af8513f71aa6fef47f17059bbae23"/>
    <s v="5ee0b1f3d4f170289262539d5c2c0d24e2fb46189fbbd99a0a6b6a68b9dfe06a"/>
    <x v="41"/>
    <n v="9874.2959800000008"/>
    <n v="0"/>
    <n v="130045.24274"/>
    <n v="0"/>
    <n v="2611.4477099999999"/>
    <n v="0"/>
    <n v="97151.697329999981"/>
    <n v="0"/>
    <n v="35327673.869999997"/>
    <n v="32941908.920000002"/>
    <n v="139.161"/>
    <n v="134.065"/>
    <n v="0"/>
    <n v="0"/>
    <n v="-781.61959000000002"/>
    <n v="0"/>
    <n v="5385.3846900000008"/>
    <n v="0"/>
    <n v="0"/>
    <n v="0"/>
    <n v="0"/>
    <n v="0"/>
    <n v="0"/>
    <n v="0"/>
    <s v="Daños"/>
    <s v="Totales"/>
    <s v="Daños Total"/>
    <x v="23"/>
    <x v="2"/>
    <n v="9874.2959800000008"/>
    <n v="0"/>
    <n v="286204877.29896003"/>
    <n v="243390493.02682006"/>
    <n v="276418493.85822004"/>
    <n v="235015541.95325008"/>
    <n v="104220262.77622002"/>
    <n v="84628473.673419967"/>
    <n v="37967067.789159983"/>
    <n v="36080758.851599991"/>
    <n v="9874.2959800000008"/>
    <n v="0"/>
    <n v="9.4744493220113267E-3"/>
    <m/>
    <m/>
    <m/>
    <n v="100"/>
    <m/>
    <n v="100"/>
    <m/>
    <n v="3.4500795629997744E-3"/>
    <n v="3.5722269672248137E-3"/>
    <m/>
    <m/>
    <m/>
    <m/>
    <m/>
    <n v="0"/>
    <m/>
    <n v="0"/>
    <m/>
    <n v="0"/>
    <m/>
    <m/>
    <n v="26.446925586283669"/>
    <m/>
    <n v="6.8781917120963364E-3"/>
    <m/>
    <m/>
    <n v="-14.513718796196153"/>
    <m/>
    <s v="Resto"/>
    <n v="2024"/>
    <n v="1"/>
    <d v="2025-05-07T00:00:00"/>
    <x v="23"/>
    <x v="41"/>
  </r>
  <r>
    <n v="2025"/>
    <n v="3"/>
    <n v="128"/>
    <x v="57"/>
    <s v="Daños"/>
    <n v="267"/>
    <s v="8acc23987b8960d83c44541f9f0eb46454cea080ea94d916f56fccf033db866f"/>
    <s v="5ee0b1f3d4f170289262539d5c2c0d24e2fb46189fbbd99a0a6b6a68b9dfe06a"/>
    <x v="40"/>
    <n v="28415.030360000001"/>
    <n v="23288.610760000003"/>
    <n v="102190.06672999999"/>
    <n v="96733.754669999995"/>
    <n v="1633.9259399999999"/>
    <n v="2183.3526699999993"/>
    <n v="3939.7739299999994"/>
    <n v="6375.0720200000014"/>
    <n v="35327673.869999997"/>
    <n v="32941908.920000002"/>
    <n v="139.161"/>
    <n v="134.065"/>
    <n v="0"/>
    <n v="0"/>
    <n v="1796.61681"/>
    <n v="2144.7163999999998"/>
    <n v="24319.312519999999"/>
    <n v="16022.462750000001"/>
    <n v="0"/>
    <n v="0"/>
    <n v="0"/>
    <n v="0"/>
    <n v="0"/>
    <n v="0"/>
    <s v="Daños"/>
    <s v="Totales"/>
    <s v="Daños Total"/>
    <x v="23"/>
    <x v="2"/>
    <n v="28409.071170000003"/>
    <n v="23307.048429999999"/>
    <n v="286204877.29896003"/>
    <n v="243390493.02682006"/>
    <n v="276418493.85822004"/>
    <n v="235015541.95325008"/>
    <n v="104220262.77622002"/>
    <n v="84628473.673419967"/>
    <n v="37967067.789159983"/>
    <n v="36080758.851599991"/>
    <n v="28415.030360000001"/>
    <n v="23288.610760000003"/>
    <n v="2.7264400993703374E-2"/>
    <n v="2.7518646797141125E-2"/>
    <n v="5126.4195999999974"/>
    <n v="22.0125607870308"/>
    <n v="100"/>
    <n v="100"/>
    <n v="100.0209763633747"/>
    <n v="99.920892299789173"/>
    <n v="9.9282131835645177E-3"/>
    <n v="1.0279713908930628E-2"/>
    <n v="9.5684143083738897E-3"/>
    <n v="9.9093917646657752E-3"/>
    <m/>
    <m/>
    <m/>
    <n v="0"/>
    <m/>
    <n v="0"/>
    <m/>
    <n v="0"/>
    <m/>
    <n v="-25.164360185567258"/>
    <n v="5.750217118543314"/>
    <n v="9.3751949933831042"/>
    <n v="4.3035347082202215E-3"/>
    <n v="-16.230565029483614"/>
    <n v="51.782612320318847"/>
    <n v="7.3876134801198727"/>
    <n v="13.385685043954929"/>
    <s v="Resto"/>
    <n v="2024"/>
    <n v="1"/>
    <d v="2025-05-07T00:00:00"/>
    <x v="23"/>
    <x v="40"/>
  </r>
  <r>
    <n v="2025"/>
    <n v="3"/>
    <n v="92"/>
    <x v="27"/>
    <s v="Daños"/>
    <n v="219"/>
    <s v="314f04b30f62e0056bd059354a5536fb2e302107eed143b5fa2aa0bbba07f608"/>
    <s v="5ee0b1f3d4f170289262539d5c2c0d24e2fb46189fbbd99a0a6b6a68b9dfe06a"/>
    <x v="8"/>
    <n v="3291398.6175000002"/>
    <n v="4430492.0824799994"/>
    <n v="10906240.00224"/>
    <n v="12221482.559859999"/>
    <n v="1756858.6939299998"/>
    <n v="1347465.5369499999"/>
    <n v="6369991.0022100005"/>
    <n v="7164218.9104399979"/>
    <n v="35327673.869999997"/>
    <n v="32941908.920000002"/>
    <n v="139.161"/>
    <n v="134.065"/>
    <n v="0"/>
    <n v="0"/>
    <n v="465442.18481000001"/>
    <n v="280355.72057"/>
    <n v="909209.92579999997"/>
    <n v="846846.98835"/>
    <n v="0"/>
    <n v="0"/>
    <n v="0"/>
    <n v="0"/>
    <n v="0"/>
    <n v="0"/>
    <s v="Daños"/>
    <s v="Totales"/>
    <s v="Daños Total"/>
    <x v="23"/>
    <x v="2"/>
    <n v="3291398.6175000002"/>
    <n v="4430492.0824799994"/>
    <n v="286204877.29896003"/>
    <n v="243390493.02682006"/>
    <n v="276418493.85822004"/>
    <n v="235015541.95325008"/>
    <n v="104220262.77622002"/>
    <n v="84628473.673419967"/>
    <n v="37967067.789159983"/>
    <n v="36080758.851599991"/>
    <n v="3291398.6175000002"/>
    <n v="4430492.0824799994"/>
    <n v="3.1581177496810149"/>
    <n v="5.2352262662531324"/>
    <n v="-1139093.4649799992"/>
    <n v="-25.71031487640948"/>
    <n v="100"/>
    <n v="100"/>
    <n v="100"/>
    <n v="100"/>
    <n v="1.1500148594819073"/>
    <n v="1.1907302480232083"/>
    <n v="1.8203225719222269"/>
    <n v="1.8851911008342266"/>
    <m/>
    <m/>
    <m/>
    <n v="0"/>
    <m/>
    <n v="0"/>
    <m/>
    <n v="0"/>
    <m/>
    <n v="30.382458456537975"/>
    <n v="53.377269000144125"/>
    <n v="30.413450963572121"/>
    <n v="4.6273225619798914"/>
    <n v="66.018436814378134"/>
    <n v="7.3641328726347766"/>
    <n v="51.191938363460402"/>
    <n v="33.105829556794689"/>
    <s v="Medianas"/>
    <n v="2024"/>
    <n v="1"/>
    <d v="2025-05-07T00:00:00"/>
    <x v="23"/>
    <x v="8"/>
  </r>
  <r>
    <n v="2025"/>
    <n v="3"/>
    <n v="12"/>
    <x v="0"/>
    <s v="Daños"/>
    <n v="12"/>
    <s v="6b51d431df5d7f141cbececcf79edf3dd861c3b4069f0b11661a3eefacbba918"/>
    <s v="5ee0b1f3d4f170289262539d5c2c0d24e2fb46189fbbd99a0a6b6a68b9dfe06a"/>
    <x v="14"/>
    <n v="2623952.19154"/>
    <n v="1844939.9440200001"/>
    <n v="7119870.2535600001"/>
    <n v="5844358.5695599997"/>
    <n v="304526.89507999999"/>
    <n v="294063.29395999998"/>
    <n v="1683462.4265799997"/>
    <n v="2194713.6382599999"/>
    <n v="35327673.869999997"/>
    <n v="32941908.920000002"/>
    <n v="139.161"/>
    <n v="134.065"/>
    <n v="3194.10824"/>
    <n v="5740.9326700000001"/>
    <n v="174221.00318"/>
    <n v="148980.11577"/>
    <n v="154877.74377999999"/>
    <n v="183462.32803"/>
    <n v="0"/>
    <n v="0"/>
    <n v="0"/>
    <n v="0"/>
    <n v="0"/>
    <n v="0"/>
    <s v="Daños"/>
    <s v="Totales"/>
    <s v="Daños Total"/>
    <x v="23"/>
    <x v="2"/>
    <n v="2698569.0604299996"/>
    <n v="1911910.06005"/>
    <n v="286204877.29896003"/>
    <n v="243390493.02682006"/>
    <n v="276418493.85822004"/>
    <n v="235015541.95325008"/>
    <n v="104220262.77622002"/>
    <n v="84628473.673419967"/>
    <n v="37967067.789159983"/>
    <n v="36080758.851599991"/>
    <n v="2623952.19154"/>
    <n v="1844939.9440200001"/>
    <n v="2.5176986908717605"/>
    <n v="2.1800463413054052"/>
    <n v="779012.24751999998"/>
    <n v="42.22426047227232"/>
    <n v="100"/>
    <n v="100"/>
    <n v="97.234946847048263"/>
    <n v="96.497214098646012"/>
    <n v="0.91680904123765417"/>
    <n v="0.94926795776764195"/>
    <n v="0.75801643732103352"/>
    <n v="0.78502890859320285"/>
    <m/>
    <m/>
    <m/>
    <n v="0"/>
    <m/>
    <n v="0"/>
    <m/>
    <n v="0"/>
    <m/>
    <n v="3.5582819532121945"/>
    <n v="11.605657148092812"/>
    <n v="15.938908738636545"/>
    <n v="0.80208167976286493"/>
    <n v="16.942453883555597"/>
    <n v="-15.580628762830173"/>
    <n v="112.48937318423016"/>
    <n v="81.204745066594043"/>
    <s v="Medianas"/>
    <n v="2024"/>
    <n v="1"/>
    <d v="2025-05-07T00:00:00"/>
    <x v="23"/>
    <x v="14"/>
  </r>
  <r>
    <n v="2025"/>
    <n v="3"/>
    <n v="43"/>
    <x v="26"/>
    <s v="Daños"/>
    <n v="31"/>
    <s v="eb1e33e8a81b697b75855af6bfcdbcbf7cbbde9f94962ceaec1ed8af21f5a50f"/>
    <s v="5ee0b1f3d4f170289262539d5c2c0d24e2fb46189fbbd99a0a6b6a68b9dfe06a"/>
    <x v="1"/>
    <n v="10333642.055989999"/>
    <n v="8455095.9141700007"/>
    <n v="37430166.592629999"/>
    <n v="27952499.603410002"/>
    <n v="4009133.2166799996"/>
    <n v="3349248.3732899996"/>
    <n v="17625522.524580002"/>
    <n v="15568390.578049991"/>
    <n v="35327673.869999997"/>
    <n v="32941908.920000002"/>
    <n v="139.161"/>
    <n v="134.065"/>
    <n v="20328.452280000001"/>
    <n v="40530.127670000002"/>
    <n v="3858044.2364699999"/>
    <n v="3261201.6632099999"/>
    <n v="6931863.84705"/>
    <n v="5521360.8906899998"/>
    <n v="0"/>
    <n v="0"/>
    <n v="0"/>
    <n v="0"/>
    <n v="0"/>
    <n v="0"/>
    <s v="Daños"/>
    <s v="Totales"/>
    <s v="Daños Total"/>
    <x v="23"/>
    <x v="2"/>
    <n v="33699803.03413"/>
    <n v="29454782.112069998"/>
    <n v="286204877.29896003"/>
    <n v="243390493.02682006"/>
    <n v="276418493.85822004"/>
    <n v="235015541.95325008"/>
    <n v="104220262.77622002"/>
    <n v="84628473.673419967"/>
    <n v="37967067.789159983"/>
    <n v="36080758.851599991"/>
    <n v="10333642.055989999"/>
    <n v="8455095.9141700007"/>
    <n v="9.9151947814392098"/>
    <n v="9.9908406085617134"/>
    <n v="1878546.1418199986"/>
    <n v="22.217916400826621"/>
    <n v="100"/>
    <n v="100"/>
    <n v="30.663805499172923"/>
    <n v="28.705341910186011"/>
    <n v="3.610575107424121"/>
    <n v="3.7384047325322265"/>
    <n v="3.4738809264987616"/>
    <n v="3.5976752192209958"/>
    <m/>
    <m/>
    <m/>
    <n v="0"/>
    <m/>
    <n v="0"/>
    <m/>
    <n v="0"/>
    <m/>
    <n v="19.702475595794301"/>
    <n v="38.796904275933045"/>
    <n v="39.612186630277634"/>
    <n v="10.559501826539924"/>
    <n v="18.301308379455694"/>
    <n v="25.546291653174858"/>
    <n v="55.656664954720249"/>
    <n v="59.065178454626434"/>
    <s v="Grandes"/>
    <n v="2024"/>
    <n v="1"/>
    <d v="2025-05-07T00:00:00"/>
    <x v="23"/>
    <x v="1"/>
  </r>
  <r>
    <n v="2025"/>
    <n v="3"/>
    <n v="94"/>
    <x v="5"/>
    <s v="Daños"/>
    <n v="7"/>
    <s v="7902699be42c8a8e46fbbb4501726517e86b22c56a189f7625a6da49081b2451"/>
    <s v="5ee0b1f3d4f170289262539d5c2c0d24e2fb46189fbbd99a0a6b6a68b9dfe06a"/>
    <x v="27"/>
    <n v="1376515.1815899999"/>
    <n v="1306712.6801400001"/>
    <n v="5023217.3196200002"/>
    <n v="5587486.9217299996"/>
    <n v="326169.01085999998"/>
    <n v="565108.35094999976"/>
    <n v="2486767.7084499998"/>
    <n v="3399865.0274300002"/>
    <n v="35327673.869999997"/>
    <n v="32941908.920000002"/>
    <n v="139.161"/>
    <n v="134.065"/>
    <n v="372.72593000000006"/>
    <n v="498.21258000000006"/>
    <n v="513682.99537999998"/>
    <n v="494333.55433999997"/>
    <n v="773297.40535000002"/>
    <n v="748344.15813"/>
    <n v="0"/>
    <n v="0"/>
    <n v="0"/>
    <n v="0"/>
    <n v="0"/>
    <n v="0"/>
    <s v="Daños"/>
    <s v="Totales"/>
    <s v="Daños Total"/>
    <x v="23"/>
    <x v="2"/>
    <n v="2139089.51168"/>
    <n v="2040660.5806099998"/>
    <n v="286204877.29896003"/>
    <n v="243390493.02682006"/>
    <n v="276418493.85822004"/>
    <n v="235015541.95325008"/>
    <n v="104220262.77622002"/>
    <n v="84628473.673419967"/>
    <n v="37967067.789159983"/>
    <n v="36080758.851599991"/>
    <n v="1376515.1815899999"/>
    <n v="1306712.6801400001"/>
    <n v="1.3207750056681682"/>
    <n v="1.5440579552250759"/>
    <n v="69802.501449999865"/>
    <n v="5.341840062539327"/>
    <n v="100"/>
    <n v="100"/>
    <n v="64.350518015906275"/>
    <n v="64.033808099012418"/>
    <n v="0.48095448078340686"/>
    <n v="0.4979823029844157"/>
    <n v="0.53687909658657407"/>
    <n v="0.55601117665653566"/>
    <m/>
    <m/>
    <m/>
    <n v="0"/>
    <m/>
    <n v="0"/>
    <m/>
    <n v="0"/>
    <m/>
    <n v="-42.282040194295568"/>
    <n v="23.695271597603824"/>
    <n v="43.246565181372127"/>
    <n v="0.85908401636727083"/>
    <n v="3.9142479546698139"/>
    <n v="3.3344614171044507"/>
    <n v="66.427611398424816"/>
    <n v="66.056980464077583"/>
    <s v="Resto"/>
    <n v="2024"/>
    <n v="1"/>
    <d v="2025-05-07T00:00:00"/>
    <x v="23"/>
    <x v="27"/>
  </r>
  <r>
    <n v="2025"/>
    <n v="3"/>
    <n v="77"/>
    <x v="33"/>
    <s v="Daños"/>
    <n v="49"/>
    <s v="0e17daca5f3e175f448bacace3bc0da47d0655a74c8dd0dc497a3afbdad95f1f"/>
    <s v="5ee0b1f3d4f170289262539d5c2c0d24e2fb46189fbbd99a0a6b6a68b9dfe06a"/>
    <x v="56"/>
    <n v="0"/>
    <n v="0"/>
    <n v="0"/>
    <n v="0"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s v="Daños"/>
    <s v="Totales"/>
    <s v="Daños Total"/>
    <x v="23"/>
    <x v="2"/>
    <n v="3770209.43444"/>
    <n v="2712146.0854199999"/>
    <n v="286204877.29896003"/>
    <n v="243390493.02682006"/>
    <n v="276418493.85822004"/>
    <n v="235015541.95325008"/>
    <n v="104220262.77622002"/>
    <n v="84628473.673419967"/>
    <n v="37967067.789159983"/>
    <n v="36080758.85159999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1"/>
    <d v="2025-05-07T00:00:00"/>
    <x v="23"/>
    <x v="56"/>
  </r>
  <r>
    <n v="2025"/>
    <n v="3"/>
    <n v="150.1"/>
    <x v="70"/>
    <s v="Daños"/>
    <n v="150.1"/>
    <m/>
    <m/>
    <x v="77"/>
    <n v="13723918.650800003"/>
    <n v="11592665.825440003"/>
    <n v="48605247.415170014"/>
    <n v="42587299.51386001"/>
    <n v="8269980.4992800001"/>
    <n v="3789264.7139599994"/>
    <n v="25881667.337930001"/>
    <n v="20861504.4672"/>
    <n v="0"/>
    <n v="0"/>
    <n v="0"/>
    <n v="0"/>
    <n v="15128.79214"/>
    <n v="17192.809120000002"/>
    <n v="2901963.784119999"/>
    <n v="2378597.0098299994"/>
    <n v="6262497.0618600016"/>
    <n v="5172821.2140099984"/>
    <n v="0"/>
    <n v="0"/>
    <n v="0"/>
    <n v="0"/>
    <n v="0"/>
    <n v="0"/>
    <s v="Daños"/>
    <s v="Totales"/>
    <s v="Daños Total"/>
    <x v="23"/>
    <x v="2"/>
    <n v="38787477.979180008"/>
    <n v="33333934.519789997"/>
    <n v="286204877.29896003"/>
    <n v="243390493.02682006"/>
    <n v="276418493.85822004"/>
    <n v="235015541.95325008"/>
    <n v="104220262.77622002"/>
    <n v="84628473.673419967"/>
    <n v="37967067.789159983"/>
    <n v="36080758.851599991"/>
    <n v="13723918.650800003"/>
    <n v="11592665.825440003"/>
    <n v="13.168186574493454"/>
    <n v="13.698304273069994"/>
    <n v="2131252.8253600001"/>
    <n v="18.384492897940575"/>
    <n v="100"/>
    <n v="100"/>
    <n v="35.382343389705831"/>
    <n v="34.777370245800306"/>
    <n v="4.795137937661508"/>
    <n v="4.9649060955520739"/>
    <n v="4.7629904033115071"/>
    <n v="4.9327230569908638"/>
    <m/>
    <m/>
    <m/>
    <n v="0"/>
    <m/>
    <n v="0"/>
    <m/>
    <n v="0"/>
    <m/>
    <n v="118.24763175854756"/>
    <n v="60.259614689554589"/>
    <n v="32.686741522769438"/>
    <n v="21.781983652793883"/>
    <n v="22.003171286564637"/>
    <n v="21.065407110896082"/>
    <n v="46.338764800283947"/>
    <n v="45.982586898380326"/>
    <s v="Resto"/>
    <n v="2024"/>
    <n v="1"/>
    <d v="2025-05-07T00:00:00"/>
    <x v="23"/>
    <x v="77"/>
  </r>
  <r>
    <n v="2025"/>
    <n v="3"/>
    <n v="127"/>
    <x v="66"/>
    <s v="Daños"/>
    <n v="263"/>
    <s v="4be84111a613654b362415e563cb7607df7b203b5d303802a8a546061bbc7847"/>
    <s v="5ee0b1f3d4f170289262539d5c2c0d24e2fb46189fbbd99a0a6b6a68b9dfe06a"/>
    <x v="31"/>
    <n v="408775.34256000002"/>
    <n v="212525.78091999999"/>
    <n v="1837354.4812099999"/>
    <n v="1033760.7911400001"/>
    <n v="133078.70647999994"/>
    <n v="77194.529419999977"/>
    <n v="302489.10817999998"/>
    <n v="295721.32564999996"/>
    <n v="35327673.869999997"/>
    <n v="32941908.920000002"/>
    <n v="139.161"/>
    <n v="134.065"/>
    <n v="0"/>
    <n v="0"/>
    <n v="-3123.2125899999996"/>
    <n v="535.29494"/>
    <n v="8708.3835600000002"/>
    <n v="5815.0023499999998"/>
    <n v="0"/>
    <n v="0"/>
    <n v="0"/>
    <n v="0"/>
    <n v="0"/>
    <n v="0"/>
    <s v="Daños"/>
    <s v="Totales"/>
    <s v="Daños Total"/>
    <x v="23"/>
    <x v="2"/>
    <n v="408775.34256000002"/>
    <n v="212525.78091999999"/>
    <n v="286204877.29896003"/>
    <n v="243390493.02682006"/>
    <n v="276418493.85822004"/>
    <n v="235015541.95325008"/>
    <n v="104220262.77622002"/>
    <n v="84628473.673419967"/>
    <n v="37967067.789159983"/>
    <n v="36080758.851599991"/>
    <n v="408775.34256000002"/>
    <n v="212525.78091999999"/>
    <n v="0.39222252148578385"/>
    <n v="0.25112798529267333"/>
    <n v="196249.56164000003"/>
    <n v="92.341531832259577"/>
    <n v="100"/>
    <n v="100"/>
    <n v="100"/>
    <n v="100"/>
    <n v="0.1428261273594604"/>
    <n v="0.14788277616825024"/>
    <n v="8.731885057506375E-2"/>
    <n v="9.043052180875602E-2"/>
    <m/>
    <m/>
    <m/>
    <n v="0"/>
    <m/>
    <n v="0"/>
    <m/>
    <n v="0"/>
    <m/>
    <n v="72.393960400931178"/>
    <n v="32.55546326414408"/>
    <n v="36.322430665039143"/>
    <n v="0.35051088806493341"/>
    <n v="-683.45640069005697"/>
    <n v="49.757180407674319"/>
    <n v="-35.864435328110417"/>
    <n v="9.2054122729632262"/>
    <s v="Resto"/>
    <n v="2024"/>
    <n v="1"/>
    <d v="2025-05-07T00:00:00"/>
    <x v="23"/>
    <x v="31"/>
  </r>
  <r>
    <n v="2025"/>
    <n v="3"/>
    <n v="76"/>
    <x v="31"/>
    <s v="Daños"/>
    <n v="48"/>
    <s v="98010bd9270f9b100b6214a21754fd33bdc8d41b2bc9f9dd16ff54d3c34ffd71"/>
    <s v="5ee0b1f3d4f170289262539d5c2c0d24e2fb46189fbbd99a0a6b6a68b9dfe06a"/>
    <x v="17"/>
    <n v="1270133.73486"/>
    <n v="1133682.78908"/>
    <n v="2604890.4864299996"/>
    <n v="1958915.9774799999"/>
    <n v="495858.72625000001"/>
    <n v="132678.40400999997"/>
    <n v="1887019.92466"/>
    <n v="1089773.0107500001"/>
    <n v="35327673.869999997"/>
    <n v="32941908.920000002"/>
    <n v="139.161"/>
    <n v="134.065"/>
    <n v="0"/>
    <n v="0"/>
    <n v="7105.4427300000007"/>
    <n v="4077.3793500000002"/>
    <n v="-29304.187239999999"/>
    <n v="-30962.09433"/>
    <n v="0"/>
    <n v="0"/>
    <n v="0"/>
    <n v="0"/>
    <n v="0"/>
    <n v="0"/>
    <s v="Daños"/>
    <s v="Totales"/>
    <s v="Daños Total"/>
    <x v="23"/>
    <x v="2"/>
    <n v="1270133.73486"/>
    <n v="1133682.78908"/>
    <n v="286204877.29896003"/>
    <n v="243390493.02682006"/>
    <n v="276418493.85822004"/>
    <n v="235015541.95325008"/>
    <n v="104220262.77622002"/>
    <n v="84628473.673419967"/>
    <n v="37967067.789159983"/>
    <n v="36080758.851599991"/>
    <n v="1270133.73486"/>
    <n v="1133682.78908"/>
    <n v="1.2187013360225445"/>
    <n v="1.3395997113865779"/>
    <n v="136450.94577999995"/>
    <n v="12.036078089421466"/>
    <n v="100"/>
    <n v="100"/>
    <n v="100"/>
    <n v="100"/>
    <n v="0.44378479739646814"/>
    <n v="0.45949665564398673"/>
    <n v="0.46578762176839644"/>
    <n v="0.48238630503233493"/>
    <m/>
    <m/>
    <m/>
    <n v="0"/>
    <m/>
    <n v="0"/>
    <m/>
    <n v="0"/>
    <m/>
    <n v="273.72979419667058"/>
    <n v="39.039883174558454"/>
    <n v="11.703309363783356"/>
    <n v="1.3060232330914243"/>
    <n v="74.264941279010515"/>
    <n v="-5.354634839393313"/>
    <n v="-24.247192634304231"/>
    <n v="-13.168939111619846"/>
    <s v="Resto"/>
    <n v="2024"/>
    <n v="1"/>
    <d v="2025-05-07T00:00:00"/>
    <x v="23"/>
    <x v="17"/>
  </r>
  <r>
    <n v="2025"/>
    <n v="3"/>
    <n v="603"/>
    <x v="56"/>
    <s v="Daños"/>
    <n v="242"/>
    <s v="14063697603e22d600d336bee6cff12c8be93509ce84a0642918d89b2aef1753"/>
    <s v="5ee0b1f3d4f170289262539d5c2c0d24e2fb46189fbbd99a0a6b6a68b9dfe06a"/>
    <x v="47"/>
    <n v="133660.96544"/>
    <n v="120604.40656999999"/>
    <n v="483073.70987000002"/>
    <n v="493976.84310999996"/>
    <n v="60649.533640000001"/>
    <n v="25542.160500000002"/>
    <n v="152911.05955999999"/>
    <n v="42241.432990000001"/>
    <n v="35327673.869999997"/>
    <n v="32941908.920000002"/>
    <n v="139.161"/>
    <n v="134.065"/>
    <n v="0"/>
    <n v="0"/>
    <n v="54520.102450000006"/>
    <n v="18913.2912"/>
    <n v="159528.11379"/>
    <n v="143032.79149"/>
    <n v="0"/>
    <n v="0"/>
    <n v="0"/>
    <n v="0"/>
    <n v="0"/>
    <n v="0"/>
    <s v="Daños"/>
    <s v="Totales"/>
    <s v="Daños Total"/>
    <x v="23"/>
    <x v="2"/>
    <n v="133660.96544"/>
    <n v="120604.40656999999"/>
    <n v="286204877.29896003"/>
    <n v="243390493.02682006"/>
    <n v="276418493.85822004"/>
    <n v="235015541.95325008"/>
    <n v="104220262.77622002"/>
    <n v="84628473.673419967"/>
    <n v="37967067.789159983"/>
    <n v="36080758.851599991"/>
    <n v="133660.96544"/>
    <n v="120604.40656999999"/>
    <n v="0.12824854004349862"/>
    <n v="0.14251043571388353"/>
    <n v="13056.558870000008"/>
    <n v="10.825938488758169"/>
    <n v="100"/>
    <n v="100"/>
    <n v="100"/>
    <n v="100"/>
    <n v="4.6701148737022476E-2"/>
    <n v="4.8354566865036565E-2"/>
    <n v="4.9551814892256352E-2"/>
    <n v="5.1317630131028073E-2"/>
    <m/>
    <m/>
    <m/>
    <n v="0"/>
    <m/>
    <n v="0"/>
    <m/>
    <n v="0"/>
    <m/>
    <n v="137.44872184950836"/>
    <n v="45.375651328229701"/>
    <n v="21.178463728168239"/>
    <n v="0.15974247465408986"/>
    <n v="188.26343270176059"/>
    <n v="11.532545878581457"/>
    <n v="34.175858508406435"/>
    <n v="13.22304557086289"/>
    <s v="Resto"/>
    <n v="2024"/>
    <n v="1"/>
    <d v="2025-05-07T00:00:00"/>
    <x v="23"/>
    <x v="47"/>
  </r>
  <r>
    <n v="2025"/>
    <n v="3"/>
    <n v="105"/>
    <x v="18"/>
    <s v="Daños"/>
    <n v="226"/>
    <s v="8f1f64db81c40ea10e1e9080c9ae60a7acb8925968c431ee16784dea9841c66f"/>
    <s v="5ee0b1f3d4f170289262539d5c2c0d24e2fb46189fbbd99a0a6b6a68b9dfe06a"/>
    <x v="6"/>
    <n v="593688.09351000004"/>
    <n v="0"/>
    <n v="2926586.2709500003"/>
    <n v="2007160.7476799998"/>
    <n v="130617.90915000002"/>
    <n v="0"/>
    <n v="584905.05695000011"/>
    <n v="278561.12745000003"/>
    <n v="35327673.869999997"/>
    <n v="32941908.920000002"/>
    <n v="139.161"/>
    <n v="134.065"/>
    <n v="0"/>
    <n v="0"/>
    <n v="124113.70770999999"/>
    <n v="0"/>
    <n v="616429.01809000003"/>
    <n v="0"/>
    <n v="0"/>
    <n v="0"/>
    <n v="0"/>
    <n v="0"/>
    <n v="0"/>
    <n v="0"/>
    <s v="Daños"/>
    <s v="Totales"/>
    <s v="Daños Total"/>
    <x v="23"/>
    <x v="2"/>
    <n v="593688.09351000004"/>
    <n v="0"/>
    <n v="286204877.29896003"/>
    <n v="243390493.02682006"/>
    <n v="276418493.85822004"/>
    <n v="235015541.95325008"/>
    <n v="104220262.77622002"/>
    <n v="84628473.673419967"/>
    <n v="37967067.789159983"/>
    <n v="36080758.851599991"/>
    <n v="593688.09351000004"/>
    <n v="0"/>
    <n v="0.56964747324112686"/>
    <m/>
    <m/>
    <m/>
    <n v="100"/>
    <m/>
    <n v="100"/>
    <m/>
    <n v="0.20743465279588974"/>
    <n v="0.21477871658417805"/>
    <m/>
    <m/>
    <m/>
    <m/>
    <m/>
    <n v="0"/>
    <m/>
    <n v="0"/>
    <m/>
    <n v="0"/>
    <m/>
    <m/>
    <n v="22.001099664600211"/>
    <m/>
    <n v="0.34402948859614824"/>
    <m/>
    <m/>
    <n v="20.134306476123598"/>
    <m/>
    <s v="Resto"/>
    <n v="2024"/>
    <n v="1"/>
    <d v="2025-05-07T00:00:00"/>
    <x v="23"/>
    <x v="6"/>
  </r>
  <r>
    <n v="2025"/>
    <n v="3"/>
    <n v="130"/>
    <x v="41"/>
    <s v="Daños"/>
    <n v="282"/>
    <s v="27e1615212f3c6ea846ed6c412df1361ce97f006ee20bb5aa2483a3b61d5cadd"/>
    <s v="5ee0b1f3d4f170289262539d5c2c0d24e2fb46189fbbd99a0a6b6a68b9dfe06a"/>
    <x v="57"/>
    <n v="23778.726200000001"/>
    <n v="3160.3379799999998"/>
    <n v="61018.085860000007"/>
    <n v="5151.6574899999996"/>
    <n v="8674.7068600000002"/>
    <n v="940.02241000000026"/>
    <n v="20638.618210000004"/>
    <n v="1458.00883"/>
    <n v="35327673.869999997"/>
    <n v="32941908.920000002"/>
    <n v="139.161"/>
    <n v="134.065"/>
    <n v="0"/>
    <n v="0"/>
    <n v="2863.5724"/>
    <n v="433.56693999999999"/>
    <n v="5193.4054299999998"/>
    <n v="380.12597"/>
    <n v="0"/>
    <n v="0"/>
    <n v="0"/>
    <n v="0"/>
    <n v="0"/>
    <n v="0"/>
    <s v="Daños"/>
    <s v="Totales"/>
    <s v="Daños Total"/>
    <x v="23"/>
    <x v="2"/>
    <n v="23778.726200000001"/>
    <n v="3160.3379799999998"/>
    <n v="286204877.29896003"/>
    <n v="243390493.02682006"/>
    <n v="276418493.85822004"/>
    <n v="235015541.95325008"/>
    <n v="104220262.77622002"/>
    <n v="84628473.673419967"/>
    <n v="37967067.789159983"/>
    <n v="36080758.851599991"/>
    <n v="23778.726200000001"/>
    <n v="3160.3379799999998"/>
    <n v="2.2815837886589557E-2"/>
    <n v="3.7343672204176782E-3"/>
    <n v="20618.388220000001"/>
    <n v="652.41086081558922"/>
    <n v="100"/>
    <n v="100"/>
    <n v="100"/>
    <n v="100"/>
    <n v="8.3082882529501891E-3"/>
    <n v="8.6024367863738287E-3"/>
    <n v="1.2984640199778677E-3"/>
    <n v="1.3447357369363523E-3"/>
    <m/>
    <m/>
    <m/>
    <n v="0"/>
    <m/>
    <n v="0"/>
    <m/>
    <n v="0"/>
    <m/>
    <n v="822.81915491780637"/>
    <n v="36.480956915177401"/>
    <n v="29.744363291169268"/>
    <n v="2.284797685239397E-2"/>
    <n v="560.46834659487649"/>
    <n v="1266.2327333225876"/>
    <n v="55.138626063322768"/>
    <n v="114.05875268138087"/>
    <s v="Resto"/>
    <n v="2024"/>
    <n v="1"/>
    <d v="2025-05-07T00:00:00"/>
    <x v="23"/>
    <x v="57"/>
  </r>
  <r>
    <n v="2025"/>
    <n v="3"/>
    <n v="41"/>
    <x v="38"/>
    <s v="Daños"/>
    <n v="29"/>
    <s v="35135aaa6cc23891b40cb3f378c53a17a1127210ce60e125ccf03efcfdaec458"/>
    <s v="5ee0b1f3d4f170289262539d5c2c0d24e2fb46189fbbd99a0a6b6a68b9dfe06a"/>
    <x v="16"/>
    <n v="3722252.2877600002"/>
    <n v="3041156.7483699997"/>
    <n v="17979171.423090003"/>
    <n v="15798772.86819"/>
    <n v="-4470572.3937999997"/>
    <n v="1331499.5005999992"/>
    <n v="6411091.854919998"/>
    <n v="21606602.608590011"/>
    <n v="35327673.869999997"/>
    <n v="32941908.920000002"/>
    <n v="139.161"/>
    <n v="134.065"/>
    <n v="34163.472229999992"/>
    <n v="27021.814769999997"/>
    <n v="756188.26851999993"/>
    <n v="658386.11814999999"/>
    <n v="1429887.4725500001"/>
    <n v="1274040.40741"/>
    <n v="0"/>
    <n v="0"/>
    <n v="0"/>
    <n v="0"/>
    <n v="0"/>
    <n v="0"/>
    <s v="Daños"/>
    <s v="Totales"/>
    <s v="Daños Total"/>
    <x v="23"/>
    <x v="2"/>
    <n v="7965231.1104300003"/>
    <n v="6566357.3494999995"/>
    <n v="286204877.29896003"/>
    <n v="243390493.02682006"/>
    <n v="276418493.85822004"/>
    <n v="235015541.95325008"/>
    <n v="104220262.77622002"/>
    <n v="84628473.673419967"/>
    <n v="37967067.789159983"/>
    <n v="36080758.851599991"/>
    <n v="3722252.2877600002"/>
    <n v="3041156.7483699997"/>
    <n v="3.5715245659592672"/>
    <n v="3.5935384585875654"/>
    <n v="681095.53939000051"/>
    <n v="22.395936669658823"/>
    <n v="100"/>
    <n v="100"/>
    <n v="46.731252818087484"/>
    <n v="46.314213292116534"/>
    <n v="1.3005551557641206"/>
    <n v="1.3466003073112791"/>
    <n v="1.2494969341447875"/>
    <n v="1.294023673113055"/>
    <m/>
    <m/>
    <m/>
    <n v="0"/>
    <m/>
    <n v="0"/>
    <m/>
    <n v="0"/>
    <m/>
    <n v="-435.75471802921999"/>
    <n v="-120.10395986593183"/>
    <n v="43.782665964641801"/>
    <n v="-11.774868732624112"/>
    <n v="14.854831788497357"/>
    <n v="12.232505675139604"/>
    <n v="52.884460003796399"/>
    <n v="51.677020157346099"/>
    <s v="Medianas"/>
    <n v="2024"/>
    <n v="1"/>
    <d v="2025-05-07T00:00:00"/>
    <x v="23"/>
    <x v="16"/>
  </r>
  <r>
    <n v="2025"/>
    <n v="3"/>
    <n v="7"/>
    <x v="10"/>
    <s v="Daños"/>
    <n v="264"/>
    <s v="bba58959c32abe688d9cb5222b97de973002a67c412d6a8c8d2a79ac692f32b7"/>
    <s v="5ee0b1f3d4f170289262539d5c2c0d24e2fb46189fbbd99a0a6b6a68b9dfe06a"/>
    <x v="18"/>
    <n v="225355.91631999999"/>
    <n v="185162.79790999999"/>
    <n v="764707.14179999998"/>
    <n v="712623.09807999991"/>
    <n v="103727.20794000002"/>
    <n v="-26212.01339"/>
    <n v="642245.54486000014"/>
    <n v="238529.23901999998"/>
    <n v="35327673.869999997"/>
    <n v="32941908.920000002"/>
    <n v="139.161"/>
    <n v="134.065"/>
    <n v="1716.7819500000001"/>
    <n v="1855.2157500000001"/>
    <n v="-29683.40598"/>
    <n v="-6284.7953600000001"/>
    <n v="50852.129030000004"/>
    <n v="45187.763380000004"/>
    <n v="0"/>
    <n v="0"/>
    <n v="0"/>
    <n v="0"/>
    <n v="0"/>
    <n v="0"/>
    <s v="Daños"/>
    <s v="Totales"/>
    <s v="Daños Total"/>
    <x v="23"/>
    <x v="2"/>
    <n v="225355.91631999999"/>
    <n v="185162.79790999999"/>
    <n v="286204877.29896003"/>
    <n v="243390493.02682006"/>
    <n v="276418493.85822004"/>
    <n v="235015541.95325008"/>
    <n v="104220262.77622002"/>
    <n v="84628473.673419967"/>
    <n v="37967067.789159983"/>
    <n v="36080758.851599991"/>
    <n v="225355.91631999999"/>
    <n v="185162.79790999999"/>
    <n v="0.21623042421595154"/>
    <n v="0.21879491602854675"/>
    <n v="40193.118409999995"/>
    <n v="21.706908117437408"/>
    <n v="100"/>
    <n v="100"/>
    <n v="100"/>
    <n v="100"/>
    <n v="7.8739369659518679E-2"/>
    <n v="8.1527076272830373E-2"/>
    <n v="7.6076429940752144E-2"/>
    <n v="7.878746927589711E-2"/>
    <m/>
    <m/>
    <m/>
    <n v="0"/>
    <m/>
    <n v="0"/>
    <m/>
    <n v="0"/>
    <m/>
    <n v="-495.72392397591409"/>
    <n v="46.028171629055379"/>
    <n v="-14.156198591652617"/>
    <n v="0.27320310463800235"/>
    <n v="372.30505179089874"/>
    <n v="12.535175955415912"/>
    <n v="-58.372002404242309"/>
    <n v="-13.908179759084149"/>
    <s v="Resto"/>
    <n v="2024"/>
    <n v="1"/>
    <d v="2025-05-07T00:00:00"/>
    <x v="23"/>
    <x v="18"/>
  </r>
  <r>
    <n v="2025"/>
    <n v="3"/>
    <n v="79"/>
    <x v="11"/>
    <s v="Daños"/>
    <n v="51"/>
    <s v="031b4af5197ec30a926f48cf40e11a7dbc470048a21e4003b7a3c07c5dab1baa"/>
    <s v="5ee0b1f3d4f170289262539d5c2c0d24e2fb46189fbbd99a0a6b6a68b9dfe06a"/>
    <x v="4"/>
    <n v="5171625.3189700004"/>
    <n v="4566295.7302000001"/>
    <n v="18431040.057439998"/>
    <n v="15120656.927480001"/>
    <n v="2119353.7365700002"/>
    <n v="1928825.8261699998"/>
    <n v="8840724.8520300016"/>
    <n v="8065244.6668900037"/>
    <n v="35327673.869999997"/>
    <n v="32941908.920000002"/>
    <n v="139.161"/>
    <n v="134.065"/>
    <n v="0"/>
    <n v="0"/>
    <n v="1994218.4881"/>
    <n v="1870913.97643"/>
    <n v="4342340.7465500003"/>
    <n v="3546144.93047"/>
    <n v="0"/>
    <n v="0"/>
    <n v="0"/>
    <n v="0"/>
    <n v="0"/>
    <n v="0"/>
    <s v="Daños"/>
    <s v="Totales"/>
    <s v="Daños Total"/>
    <x v="23"/>
    <x v="2"/>
    <n v="25064503.866439998"/>
    <n v="22979281.170580003"/>
    <n v="286204877.29896003"/>
    <n v="243390493.02682006"/>
    <n v="276418493.85822004"/>
    <n v="235015541.95325008"/>
    <n v="104220262.77622002"/>
    <n v="84628473.673419967"/>
    <n v="37967067.789159983"/>
    <n v="36080758.851599991"/>
    <n v="5171625.3189700004"/>
    <n v="4566295.7302000001"/>
    <n v="4.9622071382360895"/>
    <n v="5.3956966633018428"/>
    <n v="605329.58877000026"/>
    <n v="13.256469237560475"/>
    <n v="100"/>
    <n v="100"/>
    <n v="20.633264262990355"/>
    <n v="19.871360188786731"/>
    <n v="1.8069661732451516"/>
    <n v="1.8709404160282483"/>
    <n v="1.8761191833802742"/>
    <n v="1.9429760654332981"/>
    <m/>
    <m/>
    <m/>
    <n v="0"/>
    <m/>
    <n v="0"/>
    <m/>
    <n v="0"/>
    <m/>
    <n v="9.8779219883386116"/>
    <n v="40.980419227124102"/>
    <n v="42.240492953913844"/>
    <n v="5.5820843167011676"/>
    <n v="6.5906029471907823"/>
    <n v="22.452433041829288"/>
    <n v="45.924965462105"/>
    <n v="52.759095105061945"/>
    <s v="Medianas"/>
    <n v="2024"/>
    <n v="1"/>
    <d v="2025-05-07T00:00:00"/>
    <x v="23"/>
    <x v="4"/>
  </r>
  <r>
    <n v="2025"/>
    <n v="3"/>
    <n v="93"/>
    <x v="65"/>
    <s v="Daños"/>
    <n v="220"/>
    <s v="36790ecd55c2030dc553685bef719df653f413a20cdad1bfd1dc934c76686ddd"/>
    <s v="5ee0b1f3d4f170289262539d5c2c0d24e2fb46189fbbd99a0a6b6a68b9dfe06a"/>
    <x v="32"/>
    <n v="240270.31215000001"/>
    <n v="300191.93695999996"/>
    <n v="730621.62979000004"/>
    <n v="765857.33244999987"/>
    <n v="53551.915870000004"/>
    <n v="34878.7817"/>
    <n v="218728.72146"/>
    <n v="167927.27011000004"/>
    <n v="35327673.869999997"/>
    <n v="32941908.920000002"/>
    <n v="139.161"/>
    <n v="134.065"/>
    <n v="0.62529999999999997"/>
    <n v="1.61138"/>
    <n v="4330.1720999999998"/>
    <n v="1664.37408"/>
    <n v="29262.954329999997"/>
    <n v="3159.9547200000002"/>
    <n v="0"/>
    <n v="0"/>
    <n v="0"/>
    <n v="0"/>
    <n v="0"/>
    <n v="0"/>
    <s v="Daños"/>
    <s v="Totales"/>
    <s v="Daños Total"/>
    <x v="23"/>
    <x v="2"/>
    <n v="240270.31215000001"/>
    <n v="300191.93695999996"/>
    <n v="286204877.29896003"/>
    <n v="243390493.02682006"/>
    <n v="276418493.85822004"/>
    <n v="235015541.95325008"/>
    <n v="104220262.77622002"/>
    <n v="84628473.673419967"/>
    <n v="37967067.789159983"/>
    <n v="36080758.851599991"/>
    <n v="240270.31215000001"/>
    <n v="300191.93695999996"/>
    <n v="0.23054088115849825"/>
    <n v="0.35471741829875864"/>
    <n v="-59921.62480999995"/>
    <n v="-19.961104024584241"/>
    <n v="100"/>
    <n v="100"/>
    <n v="100"/>
    <n v="100"/>
    <n v="8.3950460389611625E-2"/>
    <n v="8.6922661648405813E-2"/>
    <n v="0.12333757708725326"/>
    <n v="0.1277328020372861"/>
    <m/>
    <m/>
    <m/>
    <n v="0"/>
    <m/>
    <n v="0"/>
    <m/>
    <n v="0"/>
    <m/>
    <n v="53.537231691782416"/>
    <n v="22.288195071127934"/>
    <n v="11.6188269589158"/>
    <n v="0.14104833211610213"/>
    <n v="160.16820088906934"/>
    <n v="826.05612810806338"/>
    <n v="14.797453637689495"/>
    <n v="52.670820548972927"/>
    <s v="Resto"/>
    <n v="2024"/>
    <n v="1"/>
    <d v="2025-05-07T00:00:00"/>
    <x v="23"/>
    <x v="32"/>
  </r>
  <r>
    <n v="2025"/>
    <n v="3"/>
    <n v="15.1"/>
    <x v="69"/>
    <s v="Daños"/>
    <n v="15.1"/>
    <m/>
    <m/>
    <x v="76"/>
    <n v="37886310.917249992"/>
    <n v="34266542.689499997"/>
    <n v="132259543.69230001"/>
    <n v="117074653.61517"/>
    <n v="9939603.0168199986"/>
    <n v="12227408.279439999"/>
    <n v="60379999.205630004"/>
    <n v="84568231.809130028"/>
    <n v="0"/>
    <n v="0"/>
    <n v="0"/>
    <n v="0"/>
    <n v="62731.978559999989"/>
    <n v="39484.772939999995"/>
    <n v="9676474.1278099995"/>
    <n v="8830310.0994300004"/>
    <n v="18297947.10904"/>
    <n v="16275199.240690002"/>
    <n v="0"/>
    <n v="0"/>
    <n v="0"/>
    <n v="0"/>
    <n v="0"/>
    <n v="0"/>
    <s v="Daños"/>
    <s v="Totales"/>
    <s v="Daños Total"/>
    <x v="23"/>
    <x v="2"/>
    <n v="92836836.923569992"/>
    <n v="81635675.115720004"/>
    <n v="286204877.29896003"/>
    <n v="243390493.02682006"/>
    <n v="276418493.85822004"/>
    <n v="235015541.95325008"/>
    <n v="104220262.77622002"/>
    <n v="84628473.673419967"/>
    <n v="37967067.789159983"/>
    <n v="36080758.851599991"/>
    <n v="37886310.917249992"/>
    <n v="34266542.689499997"/>
    <n v="36.352154473644759"/>
    <n v="40.490559739661713"/>
    <n v="3619768.2277499959"/>
    <n v="10.563564175557083"/>
    <n v="100"/>
    <n v="100"/>
    <n v="40.809566733128513"/>
    <n v="41.974960874552174"/>
    <n v="13.237479135505865"/>
    <n v="13.70614186787464"/>
    <n v="14.078833673147637"/>
    <n v="14.580543229058607"/>
    <m/>
    <m/>
    <m/>
    <n v="0"/>
    <m/>
    <n v="0"/>
    <m/>
    <n v="0"/>
    <m/>
    <n v="-18.710467585079925"/>
    <n v="26.235341410066937"/>
    <n v="35.683227194048783"/>
    <n v="26.179538204048153"/>
    <n v="9.5824950522928951"/>
    <n v="12.428406180692875"/>
    <n v="52.882840190468094"/>
    <n v="54.256233480405804"/>
    <s v="Resto"/>
    <n v="2024"/>
    <n v="1"/>
    <d v="2025-05-07T00:00:00"/>
    <x v="23"/>
    <x v="76"/>
  </r>
  <r>
    <n v="2025"/>
    <n v="3"/>
    <n v="18"/>
    <x v="77"/>
    <s v="Daños"/>
    <n v="5"/>
    <s v="ef2d127de37b942baad06145e54b0c619a1f22327b2ebbcfbec78f5564afe39d"/>
    <s v="5ee0b1f3d4f170289262539d5c2c0d24e2fb46189fbbd99a0a6b6a68b9dfe06a"/>
    <x v="5"/>
    <n v="760428.47381"/>
    <n v="695316.83803999994"/>
    <n v="4042139.7706300002"/>
    <n v="3708305.1801299998"/>
    <n v="-422.45863999999642"/>
    <n v="-31536.170449999983"/>
    <n v="219105.47143000001"/>
    <n v="713242.03797999979"/>
    <n v="35327673.869999997"/>
    <n v="32941908.920000002"/>
    <n v="139.161"/>
    <n v="134.065"/>
    <n v="0"/>
    <n v="0"/>
    <n v="10779.029839999999"/>
    <n v="42045.857530000001"/>
    <n v="703073.89399000001"/>
    <n v="643307.56585000001"/>
    <n v="0"/>
    <n v="0"/>
    <n v="0"/>
    <n v="0"/>
    <n v="0"/>
    <n v="0"/>
    <s v="Daños"/>
    <s v="Totales"/>
    <s v="Daños Total"/>
    <x v="23"/>
    <x v="2"/>
    <n v="5268679.1510399999"/>
    <n v="4323802.96117"/>
    <n v="286204877.29896003"/>
    <n v="243390493.02682006"/>
    <n v="276418493.85822004"/>
    <n v="235015541.95325008"/>
    <n v="104220262.77622002"/>
    <n v="84628473.673419967"/>
    <n v="37967067.789159983"/>
    <n v="36080758.851599991"/>
    <n v="760428.47381"/>
    <n v="695316.83803999994"/>
    <n v="0.72963592064892324"/>
    <n v="0.82161098724670056"/>
    <n v="65111.635770000052"/>
    <n v="9.364311664527003"/>
    <n v="100"/>
    <n v="100"/>
    <n v="14.433000226629797"/>
    <n v="16.081140706093848"/>
    <n v="0.2656937509194443"/>
    <n v="0.27510043311358079"/>
    <n v="0.28567953883202024"/>
    <n v="0.29585993856453724"/>
    <m/>
    <m/>
    <m/>
    <n v="0"/>
    <m/>
    <n v="0"/>
    <m/>
    <n v="0"/>
    <m/>
    <n v="-98.660399680836974"/>
    <n v="-5.5555342093298779E-2"/>
    <n v="-4.5355108239426496"/>
    <n v="-1.1126975681820049E-3"/>
    <n v="-74.363634200327368"/>
    <n v="9.2904749318517545"/>
    <n v="1.5331290113515881"/>
    <n v="6.5358873052339987"/>
    <s v="Resto"/>
    <n v="2024"/>
    <n v="1"/>
    <d v="2025-05-07T00:00:00"/>
    <x v="23"/>
    <x v="5"/>
  </r>
  <r>
    <n v="2025"/>
    <n v="3"/>
    <n v="81"/>
    <x v="24"/>
    <s v="Daños"/>
    <n v="53"/>
    <s v="2858dcd1057d3eae7f7d5f782167e24b61153c01551450a628cee722509f6529"/>
    <s v="5ee0b1f3d4f170289262539d5c2c0d24e2fb46189fbbd99a0a6b6a68b9dfe06a"/>
    <x v="34"/>
    <n v="477689.46314999997"/>
    <n v="425847.00738999998"/>
    <n v="1856698.2499900002"/>
    <n v="1702936.7610400002"/>
    <n v="502546.01577999984"/>
    <n v="201829.93433000002"/>
    <n v="1098017.2726300005"/>
    <n v="2251162.3822499984"/>
    <n v="35327673.869999997"/>
    <n v="32941908.920000002"/>
    <n v="139.161"/>
    <n v="134.065"/>
    <n v="0"/>
    <n v="0"/>
    <n v="190480.57038999998"/>
    <n v="196997.77713"/>
    <n v="360534.86702000001"/>
    <n v="345850.07588000002"/>
    <n v="0"/>
    <n v="0"/>
    <n v="0"/>
    <n v="0"/>
    <n v="0"/>
    <n v="0"/>
    <s v="Daños"/>
    <s v="Totales"/>
    <s v="Daños Total"/>
    <x v="23"/>
    <x v="2"/>
    <n v="477689.46314999997"/>
    <n v="425847.00738999998"/>
    <n v="286204877.29896003"/>
    <n v="243390493.02682006"/>
    <n v="276418493.85822004"/>
    <n v="235015541.95325008"/>
    <n v="104220262.77622002"/>
    <n v="84628473.673419967"/>
    <n v="37967067.789159983"/>
    <n v="36080758.851599991"/>
    <n v="477689.46314999997"/>
    <n v="425847.00738999998"/>
    <n v="0.45834605519627858"/>
    <n v="0.50319589720279878"/>
    <n v="51842.455759999983"/>
    <n v="12.173962681513339"/>
    <n v="100"/>
    <n v="100"/>
    <n v="100"/>
    <n v="100"/>
    <n v="0.16690472491529959"/>
    <n v="0.17281385788716994"/>
    <n v="0.17496451981099953"/>
    <n v="0.18119950870088011"/>
    <m/>
    <m/>
    <m/>
    <n v="0"/>
    <m/>
    <n v="0"/>
    <m/>
    <n v="0"/>
    <m/>
    <n v="148.99478734324759"/>
    <n v="105.20349610939495"/>
    <n v="47.394940161023548"/>
    <n v="1.3236366278553708"/>
    <n v="-3.308264100715852"/>
    <n v="4.2459991089015103"/>
    <n v="52.832773696596014"/>
    <n v="56.960455084113534"/>
    <s v="Resto"/>
    <n v="2024"/>
    <n v="1"/>
    <d v="2025-05-07T00:00:00"/>
    <x v="23"/>
    <x v="34"/>
  </r>
  <r>
    <n v="2025"/>
    <n v="3"/>
    <n v="10"/>
    <x v="62"/>
    <s v="Daños"/>
    <n v="10"/>
    <s v="4a44dc15364204a80fe80e9039455cc1608281820fe2b24f1e5233ade6af1dd5"/>
    <s v="5ee0b1f3d4f170289262539d5c2c0d24e2fb46189fbbd99a0a6b6a68b9dfe06a"/>
    <x v="7"/>
    <n v="1173180.2681400001"/>
    <n v="1131218.7736300002"/>
    <n v="4275141.22028"/>
    <n v="4460300.9529900011"/>
    <n v="543371.33854999975"/>
    <n v="321446.69581999991"/>
    <n v="2014983.8313799989"/>
    <n v="2820669.0711099999"/>
    <n v="35327673.869999997"/>
    <n v="32941908.920000002"/>
    <n v="139.161"/>
    <n v="134.065"/>
    <n v="2523.2988500000001"/>
    <n v="2907.68298"/>
    <n v="467592.79700000002"/>
    <n v="295427.92112999997"/>
    <n v="649676.33744999999"/>
    <n v="776893.41560000007"/>
    <n v="0"/>
    <n v="0"/>
    <n v="0"/>
    <n v="0"/>
    <n v="0"/>
    <n v="0"/>
    <s v="Daños"/>
    <s v="Totales"/>
    <s v="Daños Total"/>
    <x v="23"/>
    <x v="2"/>
    <n v="1657972.1827799999"/>
    <n v="1600535.0540100001"/>
    <n v="286204877.29896003"/>
    <n v="243390493.02682006"/>
    <n v="276418493.85822004"/>
    <n v="235015541.95325008"/>
    <n v="104220262.77622002"/>
    <n v="84628473.673419967"/>
    <n v="37967067.789159983"/>
    <n v="36080758.851599991"/>
    <n v="1173180.2681400001"/>
    <n v="1131218.7736300002"/>
    <n v="1.125673872708451"/>
    <n v="1.3366881435146245"/>
    <n v="41961.494509999873"/>
    <n v="3.7094057743886744"/>
    <n v="100"/>
    <n v="100"/>
    <n v="70.75994882935089"/>
    <n v="70.677538164242691"/>
    <n v="0.40990925074786028"/>
    <n v="0.42442177141075993"/>
    <n v="0.46477525048825435"/>
    <n v="0.48133785715968741"/>
    <m/>
    <m/>
    <m/>
    <n v="0"/>
    <m/>
    <n v="0"/>
    <m/>
    <n v="0"/>
    <m/>
    <n v="69.039329262314368"/>
    <n v="46.316099350313756"/>
    <n v="28.415961908809244"/>
    <n v="1.431164875748288"/>
    <n v="58.276440226596151"/>
    <n v="-16.375100573062451"/>
    <n v="71.973191887412185"/>
    <n v="38.026827773001393"/>
    <s v="Resto"/>
    <n v="2024"/>
    <n v="1"/>
    <d v="2025-05-07T00:00:00"/>
    <x v="23"/>
    <x v="7"/>
  </r>
  <r>
    <n v="2025"/>
    <n v="3"/>
    <n v="1"/>
    <x v="16"/>
    <s v="Daños"/>
    <n v="30"/>
    <s v="624b60c58c9d8bfb6ff1886c2fd605d2adeb6ea4da576068201b6c6958ce93f4"/>
    <s v="5ee0b1f3d4f170289262539d5c2c0d24e2fb46189fbbd99a0a6b6a68b9dfe06a"/>
    <x v="3"/>
    <n v="5837851.7233999996"/>
    <n v="4791079.4850300001"/>
    <n v="14783003.835789999"/>
    <n v="12484347.714870002"/>
    <n v="2584540.0398799996"/>
    <n v="2101337.2336700009"/>
    <n v="7641897.0962000042"/>
    <n v="6643158.6327900011"/>
    <n v="35327673.869999997"/>
    <n v="32941908.920000002"/>
    <n v="139.161"/>
    <n v="134.065"/>
    <n v="174.02500000000001"/>
    <n v="1120.14625"/>
    <n v="1510796.4598699999"/>
    <n v="1333628.1990100001"/>
    <n v="2976151.93585"/>
    <n v="2850308.3396100001"/>
    <n v="0"/>
    <n v="0"/>
    <n v="0"/>
    <n v="0"/>
    <n v="0"/>
    <n v="0"/>
    <s v="Daños"/>
    <s v="Totales"/>
    <s v="Daños Total"/>
    <x v="23"/>
    <x v="2"/>
    <n v="22498819.590630002"/>
    <n v="18341736.750830002"/>
    <n v="286204877.29896003"/>
    <n v="243390493.02682006"/>
    <n v="276418493.85822004"/>
    <n v="235015541.95325008"/>
    <n v="104220262.77622002"/>
    <n v="84628473.673419967"/>
    <n v="37967067.789159983"/>
    <n v="36080758.851599991"/>
    <n v="5837851.7233999996"/>
    <n v="4791079.4850300001"/>
    <n v="5.6014555786862052"/>
    <n v="5.6613091044495318"/>
    <n v="1046772.2383699995"/>
    <n v="21.848358843569571"/>
    <n v="100"/>
    <n v="100"/>
    <n v="25.947368926995917"/>
    <n v="26.121187704938542"/>
    <n v="2.0397457158991652"/>
    <n v="2.1119613387352936"/>
    <n v="1.968474374429265"/>
    <n v="2.0386224013997567"/>
    <m/>
    <m/>
    <m/>
    <n v="0"/>
    <m/>
    <n v="0"/>
    <m/>
    <n v="0"/>
    <m/>
    <n v="22.995014720511154"/>
    <n v="44.272108342874255"/>
    <n v="43.859369067779994"/>
    <n v="6.8073206343786028"/>
    <n v="13.284681667013199"/>
    <n v="4.4150871150038018"/>
    <n v="50.763418415280292"/>
    <n v="46.78890983396122"/>
    <s v="Medianas"/>
    <n v="2024"/>
    <n v="1"/>
    <d v="2025-05-07T00:00:00"/>
    <x v="23"/>
    <x v="3"/>
  </r>
  <r>
    <n v="2025"/>
    <n v="3"/>
    <n v="5.0999999999999996"/>
    <x v="68"/>
    <s v="Daños"/>
    <n v="5.0999999999999996"/>
    <m/>
    <m/>
    <x v="75"/>
    <n v="52610033.208169997"/>
    <n v="38769265.158480003"/>
    <n v="169819598.86429"/>
    <n v="130127130.42092001"/>
    <n v="19757484.273060001"/>
    <n v="20064085.858199999"/>
    <n v="86157709.996300012"/>
    <n v="90207280.215499938"/>
    <n v="0"/>
    <n v="0"/>
    <n v="0"/>
    <n v="0"/>
    <n v="83148.478899999987"/>
    <n v="60588.532340000005"/>
    <n v="17339190.739560001"/>
    <n v="16622567.94634"/>
    <n v="32597325.660150003"/>
    <n v="26666611.922410004"/>
    <n v="0"/>
    <n v="0"/>
    <n v="0"/>
    <n v="0"/>
    <n v="0"/>
    <n v="0"/>
    <s v="Daños"/>
    <s v="Totales"/>
    <s v="Daños Total"/>
    <x v="23"/>
    <x v="2"/>
    <n v="87934471.32401"/>
    <n v="71408317.00925"/>
    <n v="286204877.29896003"/>
    <n v="243390493.02682006"/>
    <n v="276418493.85822004"/>
    <n v="235015541.95325008"/>
    <n v="104220262.77622002"/>
    <n v="84628473.673419967"/>
    <n v="37967067.789159983"/>
    <n v="36080758.851599991"/>
    <n v="52610033.208169997"/>
    <n v="38769265.158480003"/>
    <n v="50.479658951861758"/>
    <n v="45.811135987268337"/>
    <n v="13840768.049689993"/>
    <n v="35.700362111874085"/>
    <n v="100"/>
    <n v="100"/>
    <n v="59.828679715738652"/>
    <n v="54.292366466861218"/>
    <n v="18.381948520470292"/>
    <n v="19.032747221014315"/>
    <n v="15.928832994396325"/>
    <n v="16.496468631930771"/>
    <m/>
    <m/>
    <m/>
    <n v="0"/>
    <m/>
    <n v="0"/>
    <m/>
    <n v="0"/>
    <m/>
    <n v="-1.5281114091459713"/>
    <n v="37.5545938070075"/>
    <n v="51.752556506249334"/>
    <n v="52.038478143158009"/>
    <n v="4.3111437145774367"/>
    <n v="22.240222173691148"/>
    <n v="53.192065264289567"/>
    <n v="62.334757766399186"/>
    <m/>
    <n v="2024"/>
    <n v="1"/>
    <d v="2025-05-07T00:00:00"/>
    <x v="23"/>
    <x v="75"/>
  </r>
  <r>
    <n v="2025"/>
    <n v="3"/>
    <n v="46"/>
    <x v="54"/>
    <s v="Daños"/>
    <n v="34"/>
    <s v="86e50149658661312a9e0b35558d84f6c6d3da797f552a9657fe0558ca40cdef"/>
    <s v="5ee0b1f3d4f170289262539d5c2c0d24e2fb46189fbbd99a0a6b6a68b9dfe06a"/>
    <x v="13"/>
    <n v="17809663.19325"/>
    <n v="15865318.86668"/>
    <n v="67834768.393779993"/>
    <n v="54780170.646420002"/>
    <n v="9253880.6781200003"/>
    <n v="8350610.0485799992"/>
    <n v="38165400.494190007"/>
    <n v="33466279.61342996"/>
    <n v="35327673.869999997"/>
    <n v="32941908.920000002"/>
    <n v="139.161"/>
    <n v="134.065"/>
    <n v="46616.689009999995"/>
    <n v="7724.5689299999995"/>
    <n v="9253486.0404599998"/>
    <n v="8356950.1164499996"/>
    <n v="15901732.37848"/>
    <n v="13431792.423530001"/>
    <n v="0"/>
    <n v="0"/>
    <n v="0"/>
    <n v="0"/>
    <n v="0"/>
    <n v="0"/>
    <s v="Daños"/>
    <s v="Totales"/>
    <s v="Daños Total"/>
    <x v="23"/>
    <x v="2"/>
    <n v="17809663.19325"/>
    <n v="15865318.86668"/>
    <n v="286204877.29896003"/>
    <n v="243390493.02682006"/>
    <n v="276418493.85822004"/>
    <n v="235015541.95325008"/>
    <n v="104220262.77622002"/>
    <n v="84628473.673419967"/>
    <n v="37967067.789159983"/>
    <n v="36080758.851599991"/>
    <n v="17809663.19325"/>
    <n v="15865318.86668"/>
    <n v="17.088484253288254"/>
    <n v="18.747022341326904"/>
    <n v="1944344.3265700005"/>
    <n v="12.255311997879037"/>
    <n v="100"/>
    <n v="100"/>
    <n v="100"/>
    <n v="100"/>
    <n v="6.2226973073720968"/>
    <n v="6.4430071029852627"/>
    <n v="6.5184628492994365"/>
    <n v="6.7507530501263497"/>
    <m/>
    <m/>
    <m/>
    <n v="0"/>
    <m/>
    <n v="0"/>
    <m/>
    <n v="0"/>
    <m/>
    <n v="10.816822055935905"/>
    <n v="51.959885920960545"/>
    <n v="52.634366310265399"/>
    <n v="24.37344050246115"/>
    <n v="10.728027707682974"/>
    <n v="18.388759125127073"/>
    <n v="58.19168515867397"/>
    <n v="62.217683634018769"/>
    <s v="Grandes"/>
    <n v="2024"/>
    <n v="1"/>
    <d v="2025-05-07T00:00:00"/>
    <x v="23"/>
    <x v="13"/>
  </r>
  <r>
    <n v="2025"/>
    <n v="3"/>
    <n v="39"/>
    <x v="20"/>
    <s v="Daños"/>
    <n v="27"/>
    <s v="670671cd97404156226e507973f2ab8330d3022ca96e0c93bdbdb320c41adcaf"/>
    <s v="5ee0b1f3d4f170289262539d5c2c0d24e2fb46189fbbd99a0a6b6a68b9dfe06a"/>
    <x v="25"/>
    <n v="8841277.4324200004"/>
    <n v="7088156.2311199997"/>
    <n v="25331660.956150003"/>
    <n v="22112620.891089998"/>
    <n v="2719849.3524299995"/>
    <n v="2700610.9092500005"/>
    <n v="11972320.819460003"/>
    <n v="12833112.546239994"/>
    <n v="35327673.869999997"/>
    <n v="32941908.920000002"/>
    <n v="139.161"/>
    <n v="134.065"/>
    <n v="15391.267779999998"/>
    <n v="-318.37152000000015"/>
    <n v="1156059.9465300001"/>
    <n v="1366020.78476"/>
    <n v="2677050.4911400001"/>
    <n v="2199384.35096"/>
    <n v="0"/>
    <n v="0"/>
    <n v="0"/>
    <n v="0"/>
    <n v="0"/>
    <n v="0"/>
    <s v="Daños"/>
    <s v="Totales"/>
    <s v="Daños Total"/>
    <x v="23"/>
    <x v="2"/>
    <n v="9815016.0217700005"/>
    <n v="7956382.9574300004"/>
    <n v="286204877.29896003"/>
    <n v="243390493.02682006"/>
    <n v="276418493.85822004"/>
    <n v="235015541.95325008"/>
    <n v="104220262.77622002"/>
    <n v="84628473.673419967"/>
    <n v="37967067.789159983"/>
    <n v="36080758.851599991"/>
    <n v="8841277.4324200004"/>
    <n v="7088156.2311199997"/>
    <n v="8.4832615049185218"/>
    <n v="8.3756162949045851"/>
    <n v="1753121.2013000008"/>
    <n v="24.733106101739956"/>
    <n v="100"/>
    <n v="100"/>
    <n v="90.079093226233979"/>
    <n v="89.087670478465171"/>
    <n v="3.0891428251883695"/>
    <n v="3.1985115427750102"/>
    <n v="2.9122568194719629"/>
    <n v="3.0160372255422985"/>
    <m/>
    <m/>
    <m/>
    <n v="0"/>
    <m/>
    <n v="0"/>
    <m/>
    <n v="0"/>
    <m/>
    <n v="0.71237374899524308"/>
    <n v="30.763081163550059"/>
    <n v="38.100329919269811"/>
    <n v="7.163706630003559"/>
    <n v="-15.370252090775359"/>
    <n v="21.718174905241348"/>
    <n v="43.184091983177403"/>
    <n v="62.109234530278954"/>
    <s v="Grandes"/>
    <n v="2024"/>
    <n v="1"/>
    <d v="2025-05-07T00:00:00"/>
    <x v="23"/>
    <x v="25"/>
  </r>
  <r>
    <n v="2025"/>
    <n v="3"/>
    <n v="3"/>
    <x v="7"/>
    <s v="Daños"/>
    <n v="3"/>
    <s v="4e07408562bedb8b60ce05c1decfe3ad16b72230967de01f640b7e4729b49fce"/>
    <s v="5ee0b1f3d4f170289262539d5c2c0d24e2fb46189fbbd99a0a6b6a68b9dfe06a"/>
    <x v="12"/>
    <n v="2040508.56489"/>
    <n v="1528052.79161"/>
    <n v="7072190.890540001"/>
    <n v="6324140.9831299996"/>
    <n v="345231.51238999999"/>
    <n v="478905.26927999995"/>
    <n v="2910830.5081700003"/>
    <n v="2472348.5984400003"/>
    <n v="35327673.869999997"/>
    <n v="32941908.920000002"/>
    <n v="139.161"/>
    <n v="134.065"/>
    <n v="10527.729380000001"/>
    <n v="-807.95948999999996"/>
    <n v="63200.844799999999"/>
    <n v="157574.60166999997"/>
    <n v="223680.04019999999"/>
    <n v="193343.59461"/>
    <n v="0"/>
    <n v="0"/>
    <n v="0"/>
    <n v="0"/>
    <n v="0"/>
    <n v="0"/>
    <s v="Daños"/>
    <s v="Totales"/>
    <s v="Daños Total"/>
    <x v="23"/>
    <x v="2"/>
    <n v="7215896.8496199995"/>
    <n v="5461228.9250799995"/>
    <n v="286204877.29896003"/>
    <n v="243390493.02682006"/>
    <n v="276418493.85822004"/>
    <n v="235015541.95325008"/>
    <n v="104220262.77622002"/>
    <n v="84628473.673419967"/>
    <n v="37967067.789159983"/>
    <n v="36080758.851599991"/>
    <n v="2040508.56489"/>
    <n v="1528052.79161"/>
    <n v="1.9578808482486225"/>
    <n v="1.8056012654874685"/>
    <n v="512455.77328000008"/>
    <n v="33.536522827857418"/>
    <n v="100"/>
    <n v="100"/>
    <n v="28.27796194172948"/>
    <n v="27.980017182444261"/>
    <n v="0.71295380573076439"/>
    <n v="0.73819538497905757"/>
    <n v="0.62781942408967395"/>
    <n v="0.6501922293777338"/>
    <m/>
    <m/>
    <m/>
    <n v="0"/>
    <m/>
    <n v="0"/>
    <m/>
    <n v="0"/>
    <m/>
    <n v="-27.912358761675137"/>
    <n v="16.918895530762487"/>
    <n v="31.340885073441193"/>
    <n v="0.90929200618586459"/>
    <n v="-59.891477350926046"/>
    <n v="15.690432181729452"/>
    <n v="28.255022103666448"/>
    <n v="81.499778664945737"/>
    <s v="Medianas"/>
    <n v="2024"/>
    <n v="1"/>
    <d v="2025-05-07T00:00:00"/>
    <x v="23"/>
    <x v="12"/>
  </r>
  <r>
    <n v="2025"/>
    <n v="3"/>
    <n v="23"/>
    <x v="9"/>
    <s v="Daños"/>
    <n v="17"/>
    <s v="4523540f1504cd17100c4835e85b7eefd49911580f8efff0599a8f283be6b9e3"/>
    <s v="5ee0b1f3d4f170289262539d5c2c0d24e2fb46189fbbd99a0a6b6a68b9dfe06a"/>
    <x v="10"/>
    <n v="3017669.34558"/>
    <n v="3519022.7415200002"/>
    <n v="12399806.443809999"/>
    <n v="11998996.167959999"/>
    <n v="1175792.1858300001"/>
    <n v="880465.04582999984"/>
    <n v="4426805.8568899995"/>
    <n v="8250519.1585400021"/>
    <n v="35327673.869999997"/>
    <n v="32941908.920000002"/>
    <n v="139.161"/>
    <n v="134.065"/>
    <n v="7331.4291599999997"/>
    <n v="2742.7016199999998"/>
    <n v="870158.81978000002"/>
    <n v="795161.36789999995"/>
    <n v="1531577.9487399999"/>
    <n v="1475415.90258"/>
    <n v="0"/>
    <n v="0"/>
    <n v="0"/>
    <n v="0"/>
    <n v="0"/>
    <n v="0"/>
    <s v="Daños"/>
    <s v="Totales"/>
    <s v="Daños Total"/>
    <x v="23"/>
    <x v="2"/>
    <n v="7196469.1106400006"/>
    <n v="7252607.47162"/>
    <n v="286204877.29896003"/>
    <n v="243390493.02682006"/>
    <n v="276418493.85822004"/>
    <n v="235015541.95325008"/>
    <n v="104220262.77622002"/>
    <n v="84628473.673419967"/>
    <n v="37967067.789159983"/>
    <n v="36080758.851599991"/>
    <n v="3017669.34558"/>
    <n v="3519022.7415200002"/>
    <n v="2.8954727854212847"/>
    <n v="4.158201830627192"/>
    <n v="-501353.39594000019"/>
    <n v="-14.2469495870165"/>
    <n v="100"/>
    <n v="100"/>
    <n v="41.93263806438587"/>
    <n v="48.520794145970278"/>
    <n v="1.0543738366931614"/>
    <n v="1.0917031286364711"/>
    <n v="1.4458340988414147"/>
    <n v="1.4973574565634531"/>
    <m/>
    <m/>
    <m/>
    <n v="0"/>
    <m/>
    <n v="0"/>
    <m/>
    <n v="0"/>
    <m/>
    <n v="33.542176534856097"/>
    <n v="38.963585839919489"/>
    <n v="25.020157881949164"/>
    <n v="3.096873828549124"/>
    <n v="9.431727308139525"/>
    <n v="3.8065230327117616"/>
    <n v="56.814530432216216"/>
    <n v="53.894048892216325"/>
    <s v="Medianas"/>
    <n v="2024"/>
    <n v="1"/>
    <d v="2025-05-07T00:00:00"/>
    <x v="23"/>
    <x v="10"/>
  </r>
  <r>
    <n v="2025"/>
    <n v="3"/>
    <n v="50"/>
    <x v="15"/>
    <s v="Daños"/>
    <n v="38"/>
    <s v="aea92132c4cbeb263e6ac2bf6c183b5d81737f179f21efdc5863739672f0f470"/>
    <s v="5ee0b1f3d4f170289262539d5c2c0d24e2fb46189fbbd99a0a6b6a68b9dfe06a"/>
    <x v="35"/>
    <n v="-0.35863999999999996"/>
    <n v="-0.54688999999999999"/>
    <n v="-3.5280300000000002"/>
    <n v="-21218.300740000002"/>
    <n v="72.247749999999982"/>
    <n v="169.61781999999999"/>
    <n v="222.84581999999997"/>
    <n v="-1064.1748400000001"/>
    <n v="35327673.869999997"/>
    <n v="32941908.920000002"/>
    <n v="139.161"/>
    <n v="134.065"/>
    <n v="0"/>
    <n v="0"/>
    <n v="235.58769000000001"/>
    <n v="526.64468999999997"/>
    <n v="0"/>
    <n v="0"/>
    <n v="0"/>
    <n v="0"/>
    <n v="0"/>
    <n v="0"/>
    <n v="0"/>
    <n v="0"/>
    <s v="Daños"/>
    <s v="Totales"/>
    <s v="Daños Total"/>
    <x v="23"/>
    <x v="2"/>
    <n v="13959565.0382"/>
    <n v="12741554.66168"/>
    <n v="286204877.29896003"/>
    <n v="243390493.02682006"/>
    <n v="276418493.85822004"/>
    <n v="235015541.95325008"/>
    <n v="104220262.77622002"/>
    <n v="84628473.673419967"/>
    <n v="37967067.789159983"/>
    <n v="36080758.851599991"/>
    <n v="-0.35863999999999996"/>
    <n v="-0.54688999999999999"/>
    <n v="-3.4411734383175145E-7"/>
    <n v="-6.462245817057276E-7"/>
    <n v="0.18825000000000003"/>
    <n v="-34.421912998957751"/>
    <n v="100"/>
    <n v="100"/>
    <n v="-2.5691344896391153E-6"/>
    <n v="-4.2921763828770597E-6"/>
    <n v="-1.2530883588869684E-7"/>
    <n v="-1.2974529851246234E-7"/>
    <n v="-2.2469653321246868E-7"/>
    <n v="-2.3270375884705906E-7"/>
    <m/>
    <m/>
    <m/>
    <n v="0"/>
    <m/>
    <n v="0"/>
    <m/>
    <n v="0"/>
    <m/>
    <n v="-57.405566231189631"/>
    <n v="-20144.922484943116"/>
    <n v="-31014.979246283532"/>
    <n v="1.9029057076835285E-4"/>
    <n v="-55.266293485271824"/>
    <m/>
    <m/>
    <m/>
    <s v="Resto"/>
    <n v="2024"/>
    <n v="1"/>
    <d v="2025-05-07T00:00:00"/>
    <x v="23"/>
    <x v="35"/>
  </r>
  <r>
    <n v="2025"/>
    <n v="3"/>
    <n v="126"/>
    <x v="17"/>
    <s v="Daños"/>
    <n v="239"/>
    <s v="79bf08685d3138f9b109c3546780f056bc954fd69377b84a2cf23622e464897b"/>
    <s v="5ee0b1f3d4f170289262539d5c2c0d24e2fb46189fbbd99a0a6b6a68b9dfe06a"/>
    <x v="39"/>
    <n v="240990.39916999999"/>
    <n v="211802.86790000001"/>
    <n v="933169.90067"/>
    <n v="791473.10433999985"/>
    <n v="65533.639059999987"/>
    <n v="47041.093720000004"/>
    <n v="276783.02521999995"/>
    <n v="225519.22879999998"/>
    <n v="35327673.869999997"/>
    <n v="32941908.920000002"/>
    <n v="139.161"/>
    <n v="134.065"/>
    <n v="2943.1679700000004"/>
    <n v="1540.6093900000001"/>
    <n v="4715.0810799999999"/>
    <n v="4243.0603899999996"/>
    <n v="10955.30781"/>
    <n v="3515.4595899999999"/>
    <n v="0"/>
    <n v="0"/>
    <n v="0"/>
    <n v="0"/>
    <n v="0"/>
    <n v="0"/>
    <s v="Daños"/>
    <s v="Totales"/>
    <s v="Daños Total"/>
    <x v="23"/>
    <x v="2"/>
    <n v="240990.39916999999"/>
    <n v="211802.86790000001"/>
    <n v="286204877.29896003"/>
    <n v="243390493.02682006"/>
    <n v="276418493.85822004"/>
    <n v="235015541.95325008"/>
    <n v="104220262.77622002"/>
    <n v="84628473.673419967"/>
    <n v="37967067.789159983"/>
    <n v="36080758.851599991"/>
    <n v="240990.39916999999"/>
    <n v="211802.86790000001"/>
    <n v="0.23123180919957043"/>
    <n v="0.25027376568002885"/>
    <n v="29187.531269999978"/>
    <n v="13.780517496949329"/>
    <n v="100"/>
    <n v="100"/>
    <n v="100"/>
    <n v="100"/>
    <n v="8.4202058834332683E-2"/>
    <n v="8.7183167741883519E-2"/>
    <n v="8.7021832802919183E-2"/>
    <n v="9.0122919590625364E-2"/>
    <m/>
    <m/>
    <m/>
    <n v="0"/>
    <m/>
    <n v="0"/>
    <m/>
    <n v="0"/>
    <m/>
    <n v="39.311469775919946"/>
    <n v="27.193464671499672"/>
    <n v="22.209847386112756"/>
    <n v="0.17260653212390178"/>
    <n v="11.124533865048303"/>
    <n v="211.63230665951133"/>
    <n v="43.039238712180008"/>
    <n v="120.6971743344659"/>
    <s v="Resto"/>
    <n v="2024"/>
    <n v="1"/>
    <d v="2025-05-07T00:00:00"/>
    <x v="23"/>
    <x v="39"/>
  </r>
  <r>
    <n v="2025"/>
    <n v="3"/>
    <n v="107"/>
    <x v="51"/>
    <s v="Daños"/>
    <n v="70"/>
    <s v="ff5a1ae012afa5d4c889c50ad427aaf545d31a4fac04ffc1c4d03d403ba4250a"/>
    <s v="5ee0b1f3d4f170289262539d5c2c0d24e2fb46189fbbd99a0a6b6a68b9dfe06a"/>
    <x v="15"/>
    <n v="346104.38500999997"/>
    <n v="551156.13301999995"/>
    <n v="1768111.5024999999"/>
    <n v="1743062.1148200002"/>
    <n v="355301.70771999989"/>
    <n v="240855.57254999992"/>
    <n v="1339677.6037999999"/>
    <n v="745627.51428000024"/>
    <n v="35327673.869999997"/>
    <n v="32941908.920000002"/>
    <n v="139.161"/>
    <n v="134.065"/>
    <n v="0"/>
    <n v="0"/>
    <n v="278499.70773000002"/>
    <n v="211946.67580000003"/>
    <n v="317430.31125999999"/>
    <n v="342209.39718999999"/>
    <n v="0"/>
    <n v="0"/>
    <n v="0"/>
    <n v="0"/>
    <n v="0"/>
    <n v="0"/>
    <s v="Daños"/>
    <s v="Totales"/>
    <s v="Daños Total"/>
    <x v="23"/>
    <x v="2"/>
    <n v="346104.38500999997"/>
    <n v="551156.13301999995"/>
    <n v="286204877.29896003"/>
    <n v="243390493.02682006"/>
    <n v="276418493.85822004"/>
    <n v="235015541.95325008"/>
    <n v="104220262.77622002"/>
    <n v="84628473.673419967"/>
    <n v="37967067.789159983"/>
    <n v="36080758.851599991"/>
    <n v="346104.38500999997"/>
    <n v="551156.13301999995"/>
    <n v="0.33208934212068669"/>
    <n v="0.65126559548610474"/>
    <n v="-205051.74800999998"/>
    <n v="-37.203931105046642"/>
    <n v="100"/>
    <n v="100"/>
    <n v="100"/>
    <n v="100"/>
    <n v="0.12092889131601726"/>
    <n v="0.12521028538254139"/>
    <n v="0.22644932682693819"/>
    <n v="0.23451901454655172"/>
    <m/>
    <m/>
    <m/>
    <n v="0"/>
    <m/>
    <n v="0"/>
    <m/>
    <n v="0"/>
    <m/>
    <n v="47.516498770748505"/>
    <n v="102.6573840460687"/>
    <n v="43.700062127633068"/>
    <n v="0.9358155064622673"/>
    <n v="31.40083781866041"/>
    <n v="-7.2409133511439734"/>
    <n v="87.735700672229513"/>
    <n v="61.934791253649855"/>
    <s v="Resto"/>
    <n v="2024"/>
    <n v="1"/>
    <d v="2025-05-07T00:00:00"/>
    <x v="23"/>
    <x v="15"/>
  </r>
  <r>
    <n v="2025"/>
    <n v="3"/>
    <n v="80"/>
    <x v="73"/>
    <s v="Daños"/>
    <n v="52"/>
    <s v="41cfc0d1f2d127b04555b7246d84019b4d27710a3f3aff6e7764375b1e06e05d"/>
    <s v="5ee0b1f3d4f170289262539d5c2c0d24e2fb46189fbbd99a0a6b6a68b9dfe06a"/>
    <x v="2"/>
    <n v="357258.60045999999"/>
    <n v="255476.90874000001"/>
    <n v="1122097.7388200001"/>
    <n v="982868.08448999992"/>
    <n v="155420.80561999994"/>
    <n v="63312.408890000013"/>
    <n v="708881.80840999994"/>
    <n v="719338.70299999986"/>
    <n v="35327673.869999997"/>
    <n v="32941908.920000002"/>
    <n v="139.161"/>
    <n v="134.065"/>
    <n v="850.78055000000006"/>
    <n v="506.81792000000007"/>
    <n v="11312.22968"/>
    <n v="16392.66663"/>
    <n v="41555.812709999998"/>
    <n v="48268.439869999995"/>
    <n v="0"/>
    <n v="0"/>
    <n v="0"/>
    <n v="0"/>
    <n v="0"/>
    <n v="0"/>
    <s v="Daños"/>
    <s v="Totales"/>
    <s v="Daños Total"/>
    <x v="23"/>
    <x v="2"/>
    <n v="377875.53304000001"/>
    <n v="280605.04624"/>
    <n v="286204877.29896003"/>
    <n v="243390493.02682006"/>
    <n v="276418493.85822004"/>
    <n v="235015541.95325008"/>
    <n v="104220262.77622002"/>
    <n v="84628473.673419967"/>
    <n v="37967067.789159983"/>
    <n v="36080758.851599991"/>
    <n v="357258.60045999999"/>
    <n v="255476.90874000001"/>
    <n v="0.3427918822533576"/>
    <n v="0.30188055822190729"/>
    <n v="101781.69171999997"/>
    <n v="39.8398791585441"/>
    <n v="100"/>
    <n v="100"/>
    <n v="94.543988488977504"/>
    <n v="91.045015819669899"/>
    <n v="0.12482617481281411"/>
    <n v="0.12924554919369624"/>
    <n v="0.10496585366292352"/>
    <n v="0.10870638878462777"/>
    <m/>
    <m/>
    <m/>
    <n v="0"/>
    <m/>
    <n v="0"/>
    <m/>
    <n v="0"/>
    <m/>
    <n v="145.48237595892223"/>
    <n v="43.503726829776191"/>
    <n v="24.782047505684098"/>
    <n v="0.4093568839265862"/>
    <n v="-30.99213242525386"/>
    <n v="-13.906865807303747"/>
    <n v="27.221774626195248"/>
    <n v="33.961459442546513"/>
    <s v="Resto"/>
    <n v="2024"/>
    <n v="1"/>
    <d v="2025-05-07T00:00:00"/>
    <x v="23"/>
    <x v="2"/>
  </r>
  <r>
    <n v="2025"/>
    <n v="3"/>
    <n v="201.1"/>
    <x v="67"/>
    <s v="Daños"/>
    <n v="201.1"/>
    <m/>
    <m/>
    <x v="74"/>
    <n v="104220262.77621998"/>
    <n v="84628473.673419997"/>
    <n v="350684389.97176009"/>
    <n v="289789083.54995"/>
    <n v="37967067.789159991"/>
    <n v="36080758.851600006"/>
    <n v="172419376.53986004"/>
    <n v="195637016.49182993"/>
    <n v="0"/>
    <n v="0"/>
    <n v="0"/>
    <n v="0"/>
    <n v="161009.24960000001"/>
    <n v="117266.11440000001"/>
    <n v="29917628.651489995"/>
    <n v="27831475.055599995"/>
    <n v="57157769.831050001"/>
    <n v="48114632.377109997"/>
    <n v="0"/>
    <n v="0"/>
    <n v="0"/>
    <n v="0"/>
    <n v="0"/>
    <n v="0"/>
    <s v="Daños"/>
    <s v="Totales"/>
    <s v="Daños Total"/>
    <x v="23"/>
    <x v="2"/>
    <n v="219558786.22675997"/>
    <n v="186377926.64476004"/>
    <n v="286204877.29896003"/>
    <n v="243390493.02682006"/>
    <n v="276418493.85822004"/>
    <n v="235015541.95325008"/>
    <n v="104220262.77622002"/>
    <n v="84628473.673419967"/>
    <n v="37967067.789159983"/>
    <n v="36080758.851599991"/>
    <n v="104220262.77621998"/>
    <n v="84628473.673419997"/>
    <n v="99.999999999999957"/>
    <n v="100.00000000000004"/>
    <n v="19591789.102799982"/>
    <n v="23.150351474380116"/>
    <n v="100"/>
    <n v="100"/>
    <n v="47.468044694226649"/>
    <n v="45.40691872526488"/>
    <n v="36.414565593637661"/>
    <n v="37.703795184441027"/>
    <n v="34.770657070855471"/>
    <n v="36.009734917980239"/>
    <m/>
    <m/>
    <m/>
    <n v="0"/>
    <m/>
    <n v="0"/>
    <m/>
    <n v="0"/>
    <m/>
    <n v="5.228019026202757"/>
    <n v="36.429641202001427"/>
    <n v="42.634301772752167"/>
    <n v="100.00000000000003"/>
    <n v="7.49566306393179"/>
    <n v="18.794983993771886"/>
    <n v="52.342190291752331"/>
    <n v="57.844097898252897"/>
    <m/>
    <n v="2024"/>
    <n v="1"/>
    <d v="2025-05-07T00:00:00"/>
    <x v="23"/>
    <x v="74"/>
  </r>
  <r>
    <n v="2025"/>
    <n v="3"/>
    <n v="601"/>
    <x v="30"/>
    <s v="Daños"/>
    <n v="241"/>
    <s v="749fc650cacb0f06547520d53c31505c8156e0a3be07073eddb2ef3ad9e383ba"/>
    <s v="5ee0b1f3d4f170289262539d5c2c0d24e2fb46189fbbd99a0a6b6a68b9dfe06a"/>
    <x v="48"/>
    <n v="41842.14213"/>
    <n v="38414.936820000003"/>
    <n v="161190.29771999997"/>
    <n v="124680.04518"/>
    <n v="31675.553309999999"/>
    <n v="17095.743770000005"/>
    <n v="101379.91789"/>
    <n v="40918.716890000003"/>
    <n v="35327673.869999997"/>
    <n v="32941908.920000002"/>
    <n v="139.161"/>
    <n v="134.065"/>
    <n v="0"/>
    <n v="0"/>
    <n v="32568.35615"/>
    <n v="17071.971710000002"/>
    <n v="52395.142810000005"/>
    <n v="46225.124579999996"/>
    <n v="0"/>
    <n v="0"/>
    <n v="0"/>
    <n v="0"/>
    <n v="0"/>
    <n v="0"/>
    <s v="Daños"/>
    <s v="Totales"/>
    <s v="Daños Total"/>
    <x v="23"/>
    <x v="2"/>
    <n v="41842.14213"/>
    <n v="38414.936820000003"/>
    <n v="286204877.29896003"/>
    <n v="243390493.02682006"/>
    <n v="276418493.85822004"/>
    <n v="235015541.95325008"/>
    <n v="104220262.77622002"/>
    <n v="84628473.673419967"/>
    <n v="37967067.789159983"/>
    <n v="36080758.851599991"/>
    <n v="41842.14213"/>
    <n v="38414.936820000003"/>
    <n v="4.0147799492544683E-2"/>
    <n v="4.5392449080722735E-2"/>
    <n v="3427.2053099999976"/>
    <n v="8.9215435289111014"/>
    <n v="100"/>
    <n v="100"/>
    <n v="100"/>
    <n v="100"/>
    <n v="1.4619646780614818E-2"/>
    <n v="1.5137244091729108E-2"/>
    <n v="1.5783252805920783E-2"/>
    <n v="1.6345700586747409E-2"/>
    <m/>
    <m/>
    <m/>
    <n v="0"/>
    <m/>
    <n v="0"/>
    <m/>
    <n v="0"/>
    <m/>
    <n v="85.283271299286611"/>
    <n v="75.702513536679675"/>
    <n v="44.50285536093719"/>
    <n v="8.342902192474215E-2"/>
    <n v="90.77091213150797"/>
    <n v="13.347759007813597"/>
    <n v="62.159113237084419"/>
    <n v="36.932235153751101"/>
    <s v="Resto"/>
    <n v="2024"/>
    <n v="1"/>
    <d v="2025-05-07T00:00:00"/>
    <x v="23"/>
    <x v="48"/>
  </r>
  <r>
    <n v="2025"/>
    <n v="3"/>
    <n v="74"/>
    <x v="6"/>
    <s v="Daños"/>
    <n v="46"/>
    <s v="25fc0e7096fc653718202dc30b0c580b8ab87eac11a700cba03a7c021bc35b0c"/>
    <s v="5ee0b1f3d4f170289262539d5c2c0d24e2fb46189fbbd99a0a6b6a68b9dfe06a"/>
    <x v="19"/>
    <n v="8147231.5778799998"/>
    <n v="834620.82785999996"/>
    <n v="13368652.52249"/>
    <n v="2803346.1498999991"/>
    <n v="620230.82519000012"/>
    <n v="2062513.2859399999"/>
    <n v="5821372.05045"/>
    <n v="7180875.7482100017"/>
    <n v="35327673.869999997"/>
    <n v="32941908.920000002"/>
    <n v="139.161"/>
    <n v="134.065"/>
    <n v="99.033119999999201"/>
    <n v="1640.4039200000007"/>
    <n v="180855.46541"/>
    <n v="507846.3639"/>
    <n v="1892775.5942800001"/>
    <n v="915632.28509999998"/>
    <n v="0"/>
    <n v="0"/>
    <n v="0"/>
    <n v="0"/>
    <n v="0"/>
    <n v="0"/>
    <s v="Daños"/>
    <s v="Totales"/>
    <s v="Daños Total"/>
    <x v="23"/>
    <x v="2"/>
    <n v="8503254.3343199994"/>
    <n v="1149390.6832699999"/>
    <n v="286204877.29896003"/>
    <n v="243390493.02682006"/>
    <n v="276418493.85822004"/>
    <n v="235015541.95325008"/>
    <n v="104220262.77622002"/>
    <n v="84628473.673419967"/>
    <n v="37967067.789159983"/>
    <n v="36080758.851599991"/>
    <n v="8147231.5778799998"/>
    <n v="834620.82785999996"/>
    <n v="7.817320126484038"/>
    <n v="0.98621751241879818"/>
    <n v="7312610.7500200002"/>
    <n v="876.15962913001067"/>
    <n v="100"/>
    <n v="100"/>
    <n v="95.813099991575513"/>
    <n v="72.614198114562384"/>
    <n v="2.8466431651231696"/>
    <n v="2.9474263694016289"/>
    <n v="0.34291430921586163"/>
    <n v="0.35513431193670797"/>
    <m/>
    <m/>
    <m/>
    <n v="0"/>
    <m/>
    <n v="0"/>
    <m/>
    <n v="0"/>
    <m/>
    <n v="-69.928396126315022"/>
    <n v="7.6127801113932625"/>
    <n v="247.11979585129257"/>
    <n v="1.633602122329507"/>
    <n v="-64.38776010502022"/>
    <n v="106.71787409432403"/>
    <n v="9.5550400140697231"/>
    <n v="55.464008004538201"/>
    <s v="Grandes"/>
    <n v="2024"/>
    <n v="1"/>
    <d v="2025-05-07T00:00:00"/>
    <x v="23"/>
    <x v="19"/>
  </r>
  <r>
    <n v="2025"/>
    <n v="3"/>
    <n v="16"/>
    <x v="74"/>
    <s v="Daños"/>
    <n v="14"/>
    <s v="8527a891e224136950ff32ca212b45bc93f69fbb801c3b1ebedac52775f99e61"/>
    <s v="5ee0b1f3d4f170289262539d5c2c0d24e2fb46189fbbd99a0a6b6a68b9dfe06a"/>
    <x v="45"/>
    <n v="388449.66078999999"/>
    <n v="364160.24387000001"/>
    <n v="1418247.10653"/>
    <n v="1176899.1410699999"/>
    <n v="166905.42651000002"/>
    <n v="75708.442280000003"/>
    <n v="680366.70029000007"/>
    <n v="300482.62804999994"/>
    <n v="35327673.869999997"/>
    <n v="32941908.920000002"/>
    <n v="139.161"/>
    <n v="134.065"/>
    <n v="0"/>
    <n v="0"/>
    <n v="54361.656560000003"/>
    <n v="64164.630090000006"/>
    <n v="152942.90153"/>
    <n v="133565.49209000001"/>
    <n v="0"/>
    <n v="0"/>
    <n v="0"/>
    <n v="0"/>
    <n v="0"/>
    <n v="0"/>
    <s v="Daños"/>
    <s v="Totales"/>
    <s v="Daños Total"/>
    <x v="23"/>
    <x v="2"/>
    <n v="1168356.06944"/>
    <n v="1156642.3969100001"/>
    <n v="286204877.29896003"/>
    <n v="243390493.02682006"/>
    <n v="276418493.85822004"/>
    <n v="235015541.95325008"/>
    <n v="104220262.77622002"/>
    <n v="84628473.673419967"/>
    <n v="37967067.789159983"/>
    <n v="36080758.851599991"/>
    <n v="388449.66078999999"/>
    <n v="364160.24387000001"/>
    <n v="0.37271990152632073"/>
    <n v="0.43030463396431917"/>
    <n v="24289.416919999989"/>
    <n v="6.6699804080400771"/>
    <n v="100"/>
    <n v="100"/>
    <n v="33.247540792610103"/>
    <n v="31.484255189232513"/>
    <n v="0.13572433302184383"/>
    <n v="0.14052954828313433"/>
    <n v="0.14961974863573324"/>
    <n v="0.15495155803033647"/>
    <m/>
    <m/>
    <m/>
    <n v="0"/>
    <m/>
    <n v="0"/>
    <m/>
    <n v="0"/>
    <m/>
    <n v="120.45814374666067"/>
    <n v="42.967067127967155"/>
    <n v="20.789870271238843"/>
    <n v="0.43960578530021049"/>
    <n v="-15.277846246834025"/>
    <n v="14.507796240471272"/>
    <n v="35.543759152062954"/>
    <n v="48.039826070317744"/>
    <s v="Resto"/>
    <n v="2024"/>
    <n v="1"/>
    <d v="2025-05-07T00:00:00"/>
    <x v="23"/>
    <x v="45"/>
  </r>
  <r>
    <n v="2025"/>
    <n v="3"/>
    <n v="115"/>
    <x v="58"/>
    <s v="Daños"/>
    <n v="232"/>
    <s v="835d5e8314340ab852a2f979ab4cd53e994dbe38366afb6eed84fe4957b980c8"/>
    <s v="5ee0b1f3d4f170289262539d5c2c0d24e2fb46189fbbd99a0a6b6a68b9dfe06a"/>
    <x v="62"/>
    <n v="16643.393499999998"/>
    <n v="15621.602800000001"/>
    <n v="58362.907109999993"/>
    <n v="51778.351300000009"/>
    <n v="10390.281370000001"/>
    <n v="10405.648079999999"/>
    <n v="43059.916889999993"/>
    <n v="34169.17512"/>
    <n v="35327673.869999997"/>
    <n v="32941908.920000002"/>
    <n v="139.161"/>
    <n v="134.065"/>
    <n v="0"/>
    <n v="0"/>
    <n v="10390.281369999999"/>
    <n v="10405.648080000001"/>
    <n v="13798.82423"/>
    <n v="11321.791569999999"/>
    <n v="0"/>
    <n v="0"/>
    <n v="0"/>
    <n v="0"/>
    <n v="0"/>
    <n v="0"/>
    <s v="Daños"/>
    <s v="Totales"/>
    <s v="Daños Total"/>
    <x v="23"/>
    <x v="2"/>
    <n v="16643.393499999998"/>
    <n v="15621.602800000001"/>
    <n v="286204877.29896003"/>
    <n v="243390493.02682006"/>
    <n v="276418493.85822004"/>
    <n v="235015541.95325008"/>
    <n v="104220262.77622002"/>
    <n v="84628473.673419967"/>
    <n v="37967067.789159983"/>
    <n v="36080758.851599991"/>
    <n v="16643.393499999998"/>
    <n v="15621.602800000001"/>
    <n v="1.5969441120808156E-2"/>
    <n v="1.8459038810369588E-2"/>
    <n v="1021.7906999999977"/>
    <n v="6.540882603928444"/>
    <n v="100"/>
    <n v="100"/>
    <n v="100"/>
    <n v="100"/>
    <n v="5.8152026118740343E-3"/>
    <n v="6.0210853722894135E-3"/>
    <n v="6.4183290833297255E-3"/>
    <n v="6.6470509440211796E-3"/>
    <m/>
    <m/>
    <m/>
    <n v="0"/>
    <m/>
    <n v="0"/>
    <m/>
    <n v="0"/>
    <m/>
    <n v="-0.14767662601942178"/>
    <n v="62.428863260368153"/>
    <n v="66.61063024851714"/>
    <n v="2.7366562589715027E-2"/>
    <n v="-0.14767662601945508"/>
    <n v="21.878451344781304"/>
    <n v="75.29830945603689"/>
    <n v="91.908140294442831"/>
    <s v="Resto"/>
    <n v="2024"/>
    <n v="1"/>
    <d v="2025-05-07T00:00:00"/>
    <x v="23"/>
    <x v="62"/>
  </r>
  <r>
    <n v="2025"/>
    <n v="3"/>
    <n v="27"/>
    <x v="32"/>
    <s v="Daños"/>
    <n v="21"/>
    <s v="6f4b6612125fb3a0daecd2799dfd6c9c299424fd920f9b308110a2c1fbd8f443"/>
    <s v="5ee0b1f3d4f170289262539d5c2c0d24e2fb46189fbbd99a0a6b6a68b9dfe06a"/>
    <x v="0"/>
    <n v="3865650.4973400002"/>
    <n v="3018081.29898"/>
    <n v="13608899.978160001"/>
    <n v="11623298.596489999"/>
    <n v="2130045.183149999"/>
    <n v="1626628.8335699991"/>
    <n v="7505592.1248500049"/>
    <n v="7424018.6687700013"/>
    <n v="35327673.869999997"/>
    <n v="32941908.920000002"/>
    <n v="139.161"/>
    <n v="134.065"/>
    <n v="0"/>
    <n v="0"/>
    <n v="1800634.1120499999"/>
    <n v="1586600.2521600001"/>
    <n v="3207770.73275"/>
    <n v="2649449.6322699999"/>
    <n v="0"/>
    <n v="0"/>
    <n v="0"/>
    <n v="0"/>
    <n v="0"/>
    <n v="0"/>
    <s v="Daños"/>
    <s v="Totales"/>
    <s v="Daños Total"/>
    <x v="23"/>
    <x v="2"/>
    <n v="3901951.9240700002"/>
    <n v="3037839.4733099998"/>
    <n v="286204877.29896003"/>
    <n v="243390493.02682006"/>
    <n v="276418493.85822004"/>
    <n v="235015541.95325008"/>
    <n v="104220262.77622002"/>
    <n v="84628473.673419967"/>
    <n v="37967067.789159983"/>
    <n v="36080758.851599991"/>
    <n v="3865650.4973400002"/>
    <n v="3018081.29898"/>
    <n v="3.7091160532191894"/>
    <n v="3.5662716908102716"/>
    <n v="847569.19836000027"/>
    <n v="28.083047287243311"/>
    <n v="100"/>
    <n v="100"/>
    <n v="99.069659815487029"/>
    <n v="99.34959781438117"/>
    <n v="1.3506584981436467"/>
    <n v="1.3984775198589865"/>
    <n v="1.2400160998266381"/>
    <n v="1.2842049823157504"/>
    <m/>
    <m/>
    <m/>
    <n v="0"/>
    <m/>
    <n v="0"/>
    <m/>
    <n v="0"/>
    <m/>
    <n v="30.948446209153978"/>
    <n v="55.101856327045297"/>
    <n v="53.896123809512339"/>
    <n v="5.6102441067575688"/>
    <n v="13.490093651416846"/>
    <n v="21.073097358776383"/>
    <n v="56.133503983507218"/>
    <n v="59.884144723318634"/>
    <s v="Medianas"/>
    <n v="2024"/>
    <n v="1"/>
    <d v="2025-05-07T00:00:00"/>
    <x v="23"/>
    <x v="0"/>
  </r>
  <r>
    <n v="2025"/>
    <n v="3"/>
    <n v="37"/>
    <x v="76"/>
    <s v="Daños"/>
    <n v="25"/>
    <s v="b7a56873cd771f2c446d369b649430b65a756ba278ff97ec81bb6f55b2e73569"/>
    <s v="5ee0b1f3d4f170289262539d5c2c0d24e2fb46189fbbd99a0a6b6a68b9dfe06a"/>
    <x v="28"/>
    <n v="2659012.9828899996"/>
    <n v="2863008.4902399997"/>
    <n v="10340117.1303"/>
    <n v="9282042.1762300003"/>
    <n v="1031614.7827899992"/>
    <n v="1021493.3168399996"/>
    <n v="3867202.7141799973"/>
    <n v="4663797.3878499987"/>
    <n v="35327673.869999997"/>
    <n v="32941908.920000002"/>
    <n v="139.161"/>
    <n v="134.065"/>
    <n v="7341.2145500000006"/>
    <n v="2719.2790800000002"/>
    <n v="736532.88867000001"/>
    <n v="812185.53489999997"/>
    <n v="1351478.98101"/>
    <n v="1414095.5950199999"/>
    <n v="0"/>
    <n v="0"/>
    <n v="0"/>
    <n v="0"/>
    <n v="0"/>
    <n v="0"/>
    <s v="Daños"/>
    <s v="Totales"/>
    <s v="Daños Total"/>
    <x v="23"/>
    <x v="2"/>
    <n v="3594603.0314199999"/>
    <n v="3691577.5016000001"/>
    <n v="286204877.29896003"/>
    <n v="243390493.02682006"/>
    <n v="276418493.85822004"/>
    <n v="235015541.95325008"/>
    <n v="104220262.77622002"/>
    <n v="84628473.673419967"/>
    <n v="37967067.789159983"/>
    <n v="36080758.851599991"/>
    <n v="2659012.9828899996"/>
    <n v="2863008.4902399997"/>
    <n v="2.5513397414851919"/>
    <n v="3.3830321710495541"/>
    <n v="-203995.50735000009"/>
    <n v="-7.1252148935436637"/>
    <n v="100"/>
    <n v="100"/>
    <n v="73.972368009704596"/>
    <n v="77.555150582619959"/>
    <n v="0.92905928367967106"/>
    <n v="0.96195191058882423"/>
    <n v="1.1763025147923565"/>
    <n v="1.2182209169849358"/>
    <m/>
    <m/>
    <m/>
    <n v="0"/>
    <m/>
    <n v="0"/>
    <m/>
    <n v="0"/>
    <m/>
    <n v="0.99084994322922171"/>
    <n v="38.796906575039309"/>
    <n v="35.679018079138494"/>
    <n v="2.717130510364397"/>
    <n v="-9.3147000259386168"/>
    <n v="-4.4280326047627883"/>
    <n v="54.498286619268569"/>
    <n v="57.434980899471157"/>
    <s v="Medianas"/>
    <n v="2024"/>
    <n v="1"/>
    <d v="2025-05-07T00:00:00"/>
    <x v="23"/>
    <x v="28"/>
  </r>
  <r>
    <n v="2025"/>
    <n v="3"/>
    <n v="109"/>
    <x v="25"/>
    <s v="Daños"/>
    <n v="228"/>
    <s v="9d693eeee1d1899cbc50b6d45df953d3835acf28ee869879b45565fccc814765"/>
    <s v="5ee0b1f3d4f170289262539d5c2c0d24e2fb46189fbbd99a0a6b6a68b9dfe06a"/>
    <x v="33"/>
    <n v="819593.15071000007"/>
    <n v="671133.07496"/>
    <n v="4613665.7788000004"/>
    <n v="3840625.6658099997"/>
    <n v="3675189.7614999996"/>
    <n v="634282.76855999988"/>
    <n v="7530052.7213599999"/>
    <n v="915661.72503999982"/>
    <n v="35327673.869999997"/>
    <n v="32941908.920000002"/>
    <n v="139.161"/>
    <n v="134.065"/>
    <n v="0"/>
    <n v="0"/>
    <n v="5522.8587099999995"/>
    <n v="-500.96821"/>
    <n v="22802.785780000002"/>
    <n v="9940.9231400000008"/>
    <n v="0"/>
    <n v="0"/>
    <n v="0"/>
    <n v="0"/>
    <n v="0"/>
    <n v="0"/>
    <s v="Daños"/>
    <s v="Totales"/>
    <s v="Daños Total"/>
    <x v="23"/>
    <x v="2"/>
    <n v="819593.15071000007"/>
    <n v="671133.07496"/>
    <n v="286204877.29896003"/>
    <n v="243390493.02682006"/>
    <n v="276418493.85822004"/>
    <n v="235015541.95325008"/>
    <n v="104220262.77622002"/>
    <n v="84628473.673419967"/>
    <n v="37967067.789159983"/>
    <n v="36080758.851599991"/>
    <n v="819593.15071000007"/>
    <n v="671133.07496"/>
    <n v="0.78640480159776271"/>
    <n v="0.793034596783457"/>
    <n v="148460.07575000008"/>
    <n v="22.120810505256117"/>
    <n v="100"/>
    <n v="100"/>
    <n v="100"/>
    <n v="100"/>
    <n v="0.28636589230933357"/>
    <n v="0.29650445571503042"/>
    <n v="0.27574334010081714"/>
    <n v="0.28556965610959617"/>
    <m/>
    <m/>
    <m/>
    <n v="0"/>
    <m/>
    <n v="0"/>
    <m/>
    <n v="0"/>
    <m/>
    <n v="479.42450018683508"/>
    <n v="448.41635856964439"/>
    <n v="94.509240003974412"/>
    <n v="9.6799410002088884"/>
    <n v="-1202.4369610199417"/>
    <n v="129.38298042207776"/>
    <n v="24.220105224353862"/>
    <n v="-5.0394536095367091"/>
    <s v="Resto"/>
    <n v="2024"/>
    <n v="1"/>
    <d v="2025-05-07T00:00:00"/>
    <x v="23"/>
    <x v="33"/>
  </r>
  <r>
    <n v="2025"/>
    <n v="3"/>
    <n v="103"/>
    <x v="61"/>
    <s v="Daños"/>
    <n v="205"/>
    <s v="f8809aff4d69bece79dabe35be0c708b890d7eafb841f121330667b77d2e2590"/>
    <s v="5ee0b1f3d4f170289262539d5c2c0d24e2fb46189fbbd99a0a6b6a68b9dfe06a"/>
    <x v="29"/>
    <n v="1404442.7234499999"/>
    <n v="1311840.66753"/>
    <n v="2370242.2842800003"/>
    <n v="1996825.1141299999"/>
    <n v="34829.99843"/>
    <n v="13303.382689999995"/>
    <n v="-305117.9327399999"/>
    <n v="1165994.3791200002"/>
    <n v="35327673.869999997"/>
    <n v="32941908.920000002"/>
    <n v="139.161"/>
    <n v="134.065"/>
    <n v="2471.9955599999998"/>
    <n v="1556.1641100000002"/>
    <n v="6827.9325199999994"/>
    <n v="-21633.374399999997"/>
    <n v="119641.91754000001"/>
    <n v="101415.23398999999"/>
    <n v="0"/>
    <n v="0"/>
    <n v="0"/>
    <n v="0"/>
    <n v="0"/>
    <n v="0"/>
    <s v="Daños"/>
    <s v="Totales"/>
    <s v="Daños Total"/>
    <x v="23"/>
    <x v="2"/>
    <n v="1404442.7234499999"/>
    <n v="1311840.66753"/>
    <n v="286204877.29896003"/>
    <n v="243390493.02682006"/>
    <n v="276418493.85822004"/>
    <n v="235015541.95325008"/>
    <n v="104220262.77622002"/>
    <n v="84628473.673419967"/>
    <n v="37967067.789159983"/>
    <n v="36080758.851599991"/>
    <n v="1404442.7234499999"/>
    <n v="1311840.66753"/>
    <n v="1.3475716583689636"/>
    <n v="1.5501173666352224"/>
    <n v="92602.055919999955"/>
    <n v="7.0589407854199093"/>
    <n v="100"/>
    <n v="100"/>
    <n v="100"/>
    <n v="100"/>
    <n v="0.49071236545803726"/>
    <n v="0.5080856580350096"/>
    <n v="0.53898599374850831"/>
    <n v="0.5581931546429193"/>
    <m/>
    <m/>
    <m/>
    <n v="0"/>
    <m/>
    <n v="0"/>
    <m/>
    <n v="0"/>
    <m/>
    <n v="161.81309853005524"/>
    <n v="2.4799871043826154"/>
    <n v="1.0141004940065075"/>
    <n v="9.1737393636556641E-2"/>
    <n v="-131.56203185759131"/>
    <n v="17.972332984803096"/>
    <n v="5.7069734925614259"/>
    <n v="-21.331483988029991"/>
    <s v="Resto"/>
    <n v="2024"/>
    <n v="1"/>
    <d v="2025-05-07T00:00:00"/>
    <x v="23"/>
    <x v="29"/>
  </r>
  <r>
    <n v="2025"/>
    <n v="3"/>
    <n v="8"/>
    <x v="23"/>
    <s v="Daños"/>
    <n v="8"/>
    <s v="2c624232cdd221771294dfbb310aca000a0df6ac8b66b696d90ef06fdefb64a3"/>
    <s v="5ee0b1f3d4f170289262539d5c2c0d24e2fb46189fbbd99a0a6b6a68b9dfe06a"/>
    <x v="26"/>
    <n v="1036645.9029199999"/>
    <n v="563340.16674000002"/>
    <n v="2558265.7433199999"/>
    <n v="1722510.37469"/>
    <n v="278353.08129999996"/>
    <n v="191783.08458999998"/>
    <n v="1131270.4005499999"/>
    <n v="792532.07546000043"/>
    <n v="35327673.869999997"/>
    <n v="32941908.920000002"/>
    <n v="139.161"/>
    <n v="134.065"/>
    <n v="0"/>
    <n v="0"/>
    <n v="265713.21766000002"/>
    <n v="187931.02855000002"/>
    <n v="614898.39737000002"/>
    <n v="380919.40888"/>
    <n v="0"/>
    <n v="0"/>
    <n v="0"/>
    <n v="0"/>
    <n v="0"/>
    <n v="0"/>
    <s v="Daños"/>
    <s v="Totales"/>
    <s v="Daños Total"/>
    <x v="23"/>
    <x v="2"/>
    <n v="1201622.1432"/>
    <n v="689489.74687000003"/>
    <n v="286204877.29896003"/>
    <n v="243390493.02682006"/>
    <n v="276418493.85822004"/>
    <n v="235015541.95325008"/>
    <n v="104220262.77622002"/>
    <n v="84628473.673419967"/>
    <n v="37967067.789159983"/>
    <n v="36080758.851599991"/>
    <n v="1036645.9029199999"/>
    <n v="563340.16674000002"/>
    <n v="0.99466828743837299"/>
    <n v="0.66566268099543113"/>
    <n v="473305.73617999989"/>
    <n v="84.01775057492857"/>
    <n v="100"/>
    <n v="100"/>
    <n v="86.270539269469737"/>
    <n v="81.703922255165182"/>
    <n v="0.36220413596835888"/>
    <n v="0.37502769386035145"/>
    <n v="0.23145528805758389"/>
    <n v="0.2397033668743751"/>
    <m/>
    <m/>
    <m/>
    <n v="0"/>
    <m/>
    <n v="0"/>
    <m/>
    <n v="0"/>
    <m/>
    <n v="45.139537146913696"/>
    <n v="26.851317360724771"/>
    <n v="34.04392157935974"/>
    <n v="0.73314347804197"/>
    <n v="41.388689089894307"/>
    <n v="61.424800898950728"/>
    <n v="43.212540282506808"/>
    <n v="49.336165122844506"/>
    <s v="Resto"/>
    <n v="2024"/>
    <n v="1"/>
    <d v="2025-05-07T00:00:00"/>
    <x v="23"/>
    <x v="26"/>
  </r>
  <r>
    <n v="2025"/>
    <n v="3"/>
    <n v="23"/>
    <x v="9"/>
    <s v="Vida Total"/>
    <n v="17"/>
    <s v="4523540f1504cd17100c4835e85b7eefd49911580f8efff0599a8f283be6b9e3"/>
    <s v="5ee0b1f3d4f170289262539d5c2c0d24e2fb46189fbbd99a0a6b6a68b9dfe06a"/>
    <x v="28"/>
    <n v="1803163.5194900001"/>
    <n v="1735477.9002100001"/>
    <n v="3173668.2464399999"/>
    <n v="3087797.9786700001"/>
    <n v="542475.20654999989"/>
    <n v="449199.02052999992"/>
    <n v="2022808.1976499998"/>
    <n v="1775509.8170500007"/>
    <n v="35327673.869999997"/>
    <n v="32941908.920000002"/>
    <n v="139.161"/>
    <n v="134.065"/>
    <n v="2940.3118199999999"/>
    <n v="192.28071"/>
    <n v="234878.60658000002"/>
    <n v="211387.83859"/>
    <n v="328511.30898000003"/>
    <n v="279426.95942999999"/>
    <n v="1581015.6479999998"/>
    <n v="1540813.53009"/>
    <n v="194920.53536000001"/>
    <n v="168624.26920999997"/>
    <n v="27227.33613"/>
    <n v="26040.100910000001"/>
    <s v="Vida Total"/>
    <s v="Totales"/>
    <s v="Vida Total"/>
    <x v="36"/>
    <x v="2"/>
    <n v="7196469.1106400006"/>
    <n v="7252607.47162"/>
    <n v="286204877.29896003"/>
    <n v="243390493.02682006"/>
    <n v="276418493.85822004"/>
    <n v="235015541.95325008"/>
    <n v="116547964.87996998"/>
    <n v="100637127.48425001"/>
    <n v="55147073.013400003"/>
    <n v="46080034.808750004"/>
    <n v="1803163.5194900001"/>
    <n v="1735477.9002100001"/>
    <n v="1.547142862037133"/>
    <n v="1.7244906960223076"/>
    <n v="67685.619279999984"/>
    <n v="3.9001141571327169"/>
    <n v="100"/>
    <n v="100"/>
    <n v="25.056225376192021"/>
    <n v="23.929020107610345"/>
    <n v="0.63002543370582598"/>
    <n v="0.65233099794504878"/>
    <n v="0.71304260023778399"/>
    <n v="0.73845239586547251"/>
    <n v="1.3565364694512261"/>
    <n v="0.16724490690227331"/>
    <n v="2.3361485683633165E-2"/>
    <n v="40202.117909999797"/>
    <n v="2.6091488116444239"/>
    <n v="26296.266150000039"/>
    <n v="15.594591616733066"/>
    <n v="1187.2352199999987"/>
    <n v="4.5592573704047012"/>
    <n v="20.765002094159833"/>
    <n v="30.084637399021442"/>
    <n v="25.883303986506828"/>
    <n v="0.98368812143155016"/>
    <n v="11.112639282698677"/>
    <n v="17.566075102462086"/>
    <n v="71.497875464098428"/>
    <n v="75.650480906068523"/>
    <s v="Medianas"/>
    <n v="2024"/>
    <n v="1"/>
    <d v="2025-05-07T00:00:00"/>
    <x v="36"/>
    <x v="28"/>
  </r>
  <r>
    <n v="2025"/>
    <n v="3"/>
    <n v="111"/>
    <x v="36"/>
    <s v="Vida Total"/>
    <n v="230"/>
    <s v="a0eaec5a55dc2f5b2ba523018adc485ff620b9d83509b9f37186a7716e438d21"/>
    <s v="5ee0b1f3d4f170289262539d5c2c0d24e2fb46189fbbd99a0a6b6a68b9dfe06a"/>
    <x v="33"/>
    <n v="600408.22382000007"/>
    <n v="522729.34349"/>
    <n v="2374606.2503199996"/>
    <n v="2156255.7080399999"/>
    <n v="241360.16972000003"/>
    <n v="221702.42494"/>
    <n v="1108499.94288"/>
    <n v="837805.30134000001"/>
    <n v="35327673.869999997"/>
    <n v="32941908.920000002"/>
    <n v="139.161"/>
    <n v="134.065"/>
    <n v="12356.998720000001"/>
    <n v="14048.006660000001"/>
    <n v="215309.17900999999"/>
    <n v="200790.19459999999"/>
    <n v="392627.37659"/>
    <n v="446022.05843000003"/>
    <n v="131755.94933"/>
    <n v="201284.83726"/>
    <n v="468742.57725999999"/>
    <n v="321792.57572000002"/>
    <n v="-90.30277000000001"/>
    <n v="-348.06948999999997"/>
    <s v="Vida Total"/>
    <s v="Totales"/>
    <s v="Vida Total"/>
    <x v="36"/>
    <x v="2"/>
    <n v="600408.22382000007"/>
    <n v="522729.34349"/>
    <n v="286204877.29896003"/>
    <n v="243390493.02682006"/>
    <n v="276418493.85822004"/>
    <n v="235015541.95325008"/>
    <n v="116547964.87996998"/>
    <n v="100637127.48425001"/>
    <n v="55147073.013400003"/>
    <n v="46080034.808750004"/>
    <n v="600408.22382000007"/>
    <n v="522729.34349"/>
    <n v="0.51515976657194007"/>
    <n v="0.51941997606381263"/>
    <n v="77678.880330000073"/>
    <n v="14.860248673123522"/>
    <n v="100"/>
    <n v="100"/>
    <n v="100"/>
    <n v="100"/>
    <n v="0.20978266669887452"/>
    <n v="0.21720986010724744"/>
    <n v="0.21476982810187192"/>
    <n v="0.2224233083248523"/>
    <n v="0.11304869155432476"/>
    <n v="0.40218855622468136"/>
    <n v="-7.7481207066121423E-5"/>
    <n v="-69528.887929999997"/>
    <n v="-34.542536276684075"/>
    <n v="146950.00153999997"/>
    <n v="45.666063367436081"/>
    <n v="257.76671999999996"/>
    <n v="-74.056108738516542"/>
    <n v="8.8667251994740681"/>
    <n v="40.199344403443554"/>
    <n v="42.412469799342965"/>
    <n v="0.43766632847649539"/>
    <n v="7.2309230233695843"/>
    <n v="-11.971309676465236"/>
    <n v="54.838045395605718"/>
    <n v="45.01799648806216"/>
    <s v="Resto"/>
    <n v="2024"/>
    <n v="1"/>
    <d v="2025-05-07T00:00:00"/>
    <x v="36"/>
    <x v="33"/>
  </r>
  <r>
    <n v="2025"/>
    <n v="3"/>
    <n v="1"/>
    <x v="16"/>
    <s v="Vida Total"/>
    <n v="30"/>
    <s v="624b60c58c9d8bfb6ff1886c2fd605d2adeb6ea4da576068201b6c6958ce93f4"/>
    <s v="5ee0b1f3d4f170289262539d5c2c0d24e2fb46189fbbd99a0a6b6a68b9dfe06a"/>
    <x v="25"/>
    <n v="14936150.71023"/>
    <n v="12104723.47659"/>
    <n v="29710936.06521"/>
    <n v="27234027.494609997"/>
    <n v="2498456.9798900005"/>
    <n v="2324605.508799999"/>
    <n v="10474966.360810002"/>
    <n v="9177680.8283599988"/>
    <n v="35327673.869999997"/>
    <n v="32941908.920000002"/>
    <n v="139.161"/>
    <n v="134.065"/>
    <n v="-46387.797009999995"/>
    <n v="13808.55976"/>
    <n v="2159794.7510000002"/>
    <n v="2058707.3877000001"/>
    <n v="4522960.4734799992"/>
    <n v="4455979.4753199993"/>
    <n v="3111793.33886"/>
    <n v="1064933.8624700001"/>
    <n v="7663479.3023700006"/>
    <n v="9103420.5062200017"/>
    <n v="4160878.0690000001"/>
    <n v="1936369.1079000002"/>
    <s v="Vida Total"/>
    <s v="Totales"/>
    <s v="Vida Total"/>
    <x v="36"/>
    <x v="2"/>
    <n v="22498819.590630002"/>
    <n v="18341736.750830002"/>
    <n v="286204877.29896003"/>
    <n v="243390493.02682006"/>
    <n v="276418493.85822004"/>
    <n v="235015541.95325008"/>
    <n v="116547964.87996998"/>
    <n v="100637127.48425001"/>
    <n v="55147073.013400003"/>
    <n v="46080034.808750004"/>
    <n v="14936150.71023"/>
    <n v="12104723.47659"/>
    <n v="12.815453899699056"/>
    <n v="12.028089214375106"/>
    <n v="2831427.2336400002"/>
    <n v="23.391093890875368"/>
    <n v="100"/>
    <n v="100"/>
    <n v="66.38637484986279"/>
    <n v="65.995514170937142"/>
    <n v="5.2186918864517455"/>
    <n v="5.4034556450086937"/>
    <n v="4.9733756343786757"/>
    <n v="5.1506055199523368"/>
    <n v="2.6699679759013923"/>
    <n v="6.5753866318150109"/>
    <n v="3.5700992919826535"/>
    <n v="2046859.47639"/>
    <n v="192.20531420068929"/>
    <n v="-1439941.2038500011"/>
    <n v="-15.817584202181445"/>
    <n v="2224508.9611"/>
    <n v="114.88041985510131"/>
    <n v="7.47875157448743"/>
    <n v="16.727582818100306"/>
    <n v="19.204119063898347"/>
    <n v="4.5305341577836939"/>
    <n v="4.9102346406273645"/>
    <n v="1.5031711553202376"/>
    <n v="47.751793624193184"/>
    <n v="46.201006963842829"/>
    <s v="Grandes"/>
    <n v="2024"/>
    <n v="1"/>
    <d v="2025-05-07T00:00:00"/>
    <x v="36"/>
    <x v="25"/>
  </r>
  <r>
    <n v="2025"/>
    <n v="3"/>
    <n v="43"/>
    <x v="26"/>
    <s v="Vida Total"/>
    <n v="31"/>
    <s v="eb1e33e8a81b697b75855af6bfcdbcbf7cbbde9f94962ceaec1ed8af21f5a50f"/>
    <s v="5ee0b1f3d4f170289262539d5c2c0d24e2fb46189fbbd99a0a6b6a68b9dfe06a"/>
    <x v="11"/>
    <n v="9801535.5701599997"/>
    <n v="8010292.7908000005"/>
    <n v="41318390.469839998"/>
    <n v="35978056.346979998"/>
    <n v="6189741.8087200001"/>
    <n v="4520168.2690499993"/>
    <n v="24540464.345010001"/>
    <n v="20694027.839000005"/>
    <n v="35327673.869999997"/>
    <n v="32941908.920000002"/>
    <n v="139.161"/>
    <n v="134.065"/>
    <n v="96887.756200000003"/>
    <n v="31391.14546"/>
    <n v="5966832.2709300006"/>
    <n v="4423511.8780500004"/>
    <n v="7186318.8181099994"/>
    <n v="5189056.2571899993"/>
    <n v="2351674.4281600001"/>
    <n v="2226038.3707600003"/>
    <n v="5006193.5659400001"/>
    <n v="4310480.8476100005"/>
    <n v="2443667.5760599999"/>
    <n v="1473773.5724299999"/>
    <s v="Vida Total"/>
    <s v="Totales"/>
    <s v="Vida Total"/>
    <x v="36"/>
    <x v="2"/>
    <n v="33699803.03413"/>
    <n v="29454782.112069998"/>
    <n v="286204877.29896003"/>
    <n v="243390493.02682006"/>
    <n v="276418493.85822004"/>
    <n v="235015541.95325008"/>
    <n v="116547964.87996998"/>
    <n v="100637127.48425001"/>
    <n v="55147073.013400003"/>
    <n v="46080034.808750004"/>
    <n v="9801535.5701599997"/>
    <n v="8010292.7908000005"/>
    <n v="8.4098727766326693"/>
    <n v="7.9595801182358201"/>
    <n v="1791242.7793599991"/>
    <n v="22.361764121996664"/>
    <n v="100"/>
    <n v="100"/>
    <n v="29.084845274120276"/>
    <n v="27.195219982691839"/>
    <n v="3.4246570717666853"/>
    <n v="3.5459044123101915"/>
    <n v="3.2911280515452659"/>
    <n v="3.4084098116342574"/>
    <n v="2.0177739101510133"/>
    <n v="4.2953933782505436"/>
    <n v="2.096705488231112"/>
    <n v="125636.05739999982"/>
    <n v="5.6439304483824282"/>
    <n v="695712.7183299996"/>
    <n v="16.140025740185028"/>
    <n v="969894.00362999993"/>
    <n v="65.810245330346845"/>
    <n v="36.936092647296384"/>
    <n v="63.150735559886961"/>
    <n v="56.429501231734172"/>
    <n v="11.224062258419364"/>
    <n v="34.889030151318053"/>
    <n v="38.489899934165805"/>
    <n v="83.030441898753338"/>
    <n v="85.246943929751112"/>
    <s v="Grandes"/>
    <n v="2024"/>
    <n v="1"/>
    <d v="2025-05-07T00:00:00"/>
    <x v="36"/>
    <x v="11"/>
  </r>
  <r>
    <n v="2025"/>
    <n v="3"/>
    <n v="74"/>
    <x v="6"/>
    <s v="Vida Total"/>
    <n v="46"/>
    <s v="25fc0e7096fc653718202dc30b0c580b8ab87eac11a700cba03a7c021bc35b0c"/>
    <s v="5ee0b1f3d4f170289262539d5c2c0d24e2fb46189fbbd99a0a6b6a68b9dfe06a"/>
    <x v="6"/>
    <n v="356022.75644000003"/>
    <n v="314769.85541000002"/>
    <n v="425278.76536000002"/>
    <n v="369809.52254999999"/>
    <n v="93900.118139999977"/>
    <n v="100376.70913"/>
    <n v="513497.85983000003"/>
    <n v="351246.73921000003"/>
    <n v="35327673.869999997"/>
    <n v="32941908.920000002"/>
    <n v="139.161"/>
    <n v="134.065"/>
    <n v="0"/>
    <n v="0"/>
    <n v="94745.030019999991"/>
    <n v="99760.433269999994"/>
    <n v="293460.81530000002"/>
    <n v="131882.47617000001"/>
    <n v="356022.75644000003"/>
    <n v="314769.85541000002"/>
    <n v="0"/>
    <n v="0"/>
    <n v="0"/>
    <n v="0"/>
    <s v="Vida Total"/>
    <s v="Totales"/>
    <s v="Vida Total"/>
    <x v="36"/>
    <x v="2"/>
    <n v="8503254.3343199994"/>
    <n v="1149390.6832699999"/>
    <n v="286204877.29896003"/>
    <n v="243390493.02682006"/>
    <n v="276418493.85822004"/>
    <n v="235015541.95325008"/>
    <n v="116547964.87996998"/>
    <n v="100637127.48425001"/>
    <n v="55147073.013400003"/>
    <n v="46080034.808750004"/>
    <n v="356022.75644000003"/>
    <n v="314769.85541000002"/>
    <n v="0.30547316446637185"/>
    <n v="0.31277706675328387"/>
    <n v="41252.901030000008"/>
    <n v="13.105734339225883"/>
    <n v="100"/>
    <n v="100"/>
    <n v="4.1869000084244918"/>
    <n v="27.385801885437623"/>
    <n v="0.1243943708436913"/>
    <n v="0.12879845753830438"/>
    <n v="0.12932709552271396"/>
    <n v="0.13393576135173857"/>
    <n v="0.30547316446637185"/>
    <m/>
    <m/>
    <n v="41252.901030000008"/>
    <n v="13.105734339225883"/>
    <n v="0"/>
    <m/>
    <n v="0"/>
    <m/>
    <n v="-6.4522846446500415"/>
    <n v="26.374751737484743"/>
    <n v="31.8889205572927"/>
    <n v="0.1702721704145268"/>
    <n v="-5.0274473411977887"/>
    <n v="122.51691340836008"/>
    <n v="32.285410889744767"/>
    <n v="75.643433583553701"/>
    <s v="Resto"/>
    <n v="2024"/>
    <n v="1"/>
    <d v="2025-05-07T00:00:00"/>
    <x v="36"/>
    <x v="6"/>
  </r>
  <r>
    <n v="2025"/>
    <n v="3"/>
    <n v="16"/>
    <x v="74"/>
    <s v="Vida Total"/>
    <n v="14"/>
    <s v="8527a891e224136950ff32ca212b45bc93f69fbb801c3b1ebedac52775f99e61"/>
    <s v="5ee0b1f3d4f170289262539d5c2c0d24e2fb46189fbbd99a0a6b6a68b9dfe06a"/>
    <x v="32"/>
    <n v="129779.46493999999"/>
    <n v="199697.51095"/>
    <n v="820918.51189999992"/>
    <n v="768978.21131000004"/>
    <n v="99418.374249999993"/>
    <n v="90439.892829999997"/>
    <n v="441222.81893999991"/>
    <n v="383833.23051000002"/>
    <n v="35327673.869999997"/>
    <n v="32941908.920000002"/>
    <n v="139.161"/>
    <n v="134.065"/>
    <n v="-3151.7710099999999"/>
    <n v="6796.0531700000001"/>
    <n v="68267.775880000001"/>
    <n v="61333.207750000001"/>
    <n v="72411.806049999999"/>
    <n v="68200.085689999993"/>
    <n v="9258.11139"/>
    <n v="29996.925710000003"/>
    <n v="71679.35355"/>
    <n v="103658.32324"/>
    <n v="48842"/>
    <n v="66042.262000000002"/>
    <s v="Vida Total"/>
    <s v="Totales"/>
    <s v="Vida Total"/>
    <x v="36"/>
    <x v="2"/>
    <n v="1168356.06944"/>
    <n v="1156642.3969100001"/>
    <n v="286204877.29896003"/>
    <n v="243390493.02682006"/>
    <n v="276418493.85822004"/>
    <n v="235015541.95325008"/>
    <n v="116547964.87996998"/>
    <n v="100637127.48425001"/>
    <n v="55147073.013400003"/>
    <n v="46080034.808750004"/>
    <n v="129779.46493999999"/>
    <n v="199697.51095"/>
    <n v="0.11135283663996777"/>
    <n v="0.19843323825121423"/>
    <n v="-69918.046010000005"/>
    <n v="-35.011976702857353"/>
    <n v="100"/>
    <n v="100"/>
    <n v="11.107869281853782"/>
    <n v="17.265276759999203"/>
    <n v="4.5344952247070448E-2"/>
    <n v="4.6950355285043328E-2"/>
    <n v="8.2048196898140399E-2"/>
    <n v="8.4972044525346485E-2"/>
    <n v="7.9436062221547258E-3"/>
    <n v="6.1502020754992059E-2"/>
    <n v="4.1907209662820993E-2"/>
    <n v="-20738.814320000005"/>
    <n v="-69.136465918193593"/>
    <n v="-31978.969689999998"/>
    <n v="-30.850363666368718"/>
    <n v="-17200.262000000002"/>
    <n v="-26.044325980233683"/>
    <n v="9.9275675136821118"/>
    <n v="76.605628090671658"/>
    <n v="45.28844270504915"/>
    <n v="0.1802786055859078"/>
    <n v="11.306384231957933"/>
    <n v="6.1755352905921157"/>
    <n v="94.277134633075491"/>
    <n v="89.931276668458992"/>
    <s v="Resto"/>
    <n v="2024"/>
    <n v="1"/>
    <d v="2025-05-07T00:00:00"/>
    <x v="36"/>
    <x v="32"/>
  </r>
  <r>
    <n v="2025"/>
    <n v="3"/>
    <n v="61"/>
    <x v="46"/>
    <s v="Vida Tot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74126.36145"/>
    <n v="165998.02770999999"/>
    <n v="186787.49403999999"/>
    <n v="140085.15353000001"/>
    <n v="0"/>
    <n v="0"/>
    <n v="0"/>
    <n v="0"/>
    <n v="0"/>
    <n v="0"/>
    <s v="Vida Total"/>
    <s v="Totales"/>
    <s v="Vida Total"/>
    <x v="36"/>
    <x v="2"/>
    <n v="0"/>
    <n v="0"/>
    <n v="286204877.29896003"/>
    <n v="243390493.02682006"/>
    <n v="276418493.85822004"/>
    <n v="235015541.95325008"/>
    <n v="116547964.87996998"/>
    <n v="100637127.48425001"/>
    <n v="55147073.013400003"/>
    <n v="46080034.80875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.8966447686958459"/>
    <n v="33.338536835024726"/>
    <n v="93.221637960789465"/>
    <n v="118.49794466224475"/>
    <m/>
    <n v="2024"/>
    <n v="1"/>
    <d v="2025-05-07T00:00:00"/>
    <x v="36"/>
    <x v="69"/>
  </r>
  <r>
    <n v="2025"/>
    <n v="3"/>
    <n v="48"/>
    <x v="4"/>
    <s v="Vida Total"/>
    <n v="36"/>
    <s v="76a50887d8f1c2e9301755428990ad81479ee21c25b43215cf524541e0503269"/>
    <s v="5ee0b1f3d4f170289262539d5c2c0d24e2fb46189fbbd99a0a6b6a68b9dfe06a"/>
    <x v="10"/>
    <n v="1952815.9694999999"/>
    <n v="1884808.5469200001"/>
    <n v="6653159.0268900003"/>
    <n v="6203433.3266000003"/>
    <n v="1132467.7701699999"/>
    <n v="788557.97054999985"/>
    <n v="4998794.2331399992"/>
    <n v="4104965.3086900008"/>
    <n v="35327673.869999997"/>
    <n v="32941908.920000002"/>
    <n v="139.161"/>
    <n v="134.065"/>
    <n v="9113.1399800000017"/>
    <n v="34558.086559999996"/>
    <n v="1047074.93016"/>
    <n v="746694.23054000002"/>
    <n v="1157282.79807"/>
    <n v="1432341.0115699999"/>
    <n v="258562.38144"/>
    <n v="391225.02409999998"/>
    <n v="1682383.7117100002"/>
    <n v="1489436.8104200002"/>
    <n v="11869.87635"/>
    <n v="4146.7124000000003"/>
    <s v="Vida Total"/>
    <s v="Totales"/>
    <s v="Vida Total"/>
    <x v="36"/>
    <x v="2"/>
    <n v="18106734.740540002"/>
    <n v="16982442.389800001"/>
    <n v="286204877.29896003"/>
    <n v="243390493.02682006"/>
    <n v="276418493.85822004"/>
    <n v="235015541.95325008"/>
    <n v="116547964.87996998"/>
    <n v="100637127.48425001"/>
    <n v="55147073.013400003"/>
    <n v="46080034.808750004"/>
    <n v="1952815.9694999999"/>
    <n v="1884808.5469200001"/>
    <n v="1.6755470346574985"/>
    <n v="1.872875939563138"/>
    <n v="68007.42257999978"/>
    <n v="3.6081872979158547"/>
    <n v="100"/>
    <n v="100"/>
    <n v="10.785025558074535"/>
    <n v="11.098571711051729"/>
    <n v="0.68231400803842823"/>
    <n v="0.7064708088966124"/>
    <n v="0.77439694684882632"/>
    <n v="0.80199314958281831"/>
    <n v="0.22185061893297522"/>
    <n v="1.4435118737960355"/>
    <n v="1.018454192848799E-2"/>
    <n v="-132662.64265999998"/>
    <n v="-33.909549361057856"/>
    <n v="192946.90128999995"/>
    <n v="12.954352943351232"/>
    <n v="7723.1639500000001"/>
    <n v="186.24788036903644"/>
    <n v="43.612494257097097"/>
    <n v="57.991525461559881"/>
    <n v="41.8375633874643"/>
    <n v="2.0535410281790027"/>
    <n v="40.228072929232141"/>
    <n v="-19.203402770580901"/>
    <n v="90.477014944506763"/>
    <n v="52.131037546815953"/>
    <s v="Medianas"/>
    <n v="2024"/>
    <n v="1"/>
    <d v="2025-05-07T00:00:00"/>
    <x v="36"/>
    <x v="10"/>
  </r>
  <r>
    <n v="2025"/>
    <n v="3"/>
    <n v="91"/>
    <x v="34"/>
    <s v="Vida Total"/>
    <n v="218"/>
    <s v="5966abd0cbfc86f98a186531b2b4ee5f6e910120ce13222f98207203dfc9a9a2"/>
    <s v="5ee0b1f3d4f170289262539d5c2c0d24e2fb46189fbbd99a0a6b6a68b9dfe06a"/>
    <x v="16"/>
    <n v="2918047.6887399997"/>
    <n v="2395768.96392"/>
    <n v="5224208.0772599988"/>
    <n v="5189445.485129999"/>
    <n v="650234.1719800001"/>
    <n v="600202.49945"/>
    <n v="3109379.4017400001"/>
    <n v="2191649.0042899996"/>
    <n v="35327673.869999997"/>
    <n v="32941908.920000002"/>
    <n v="139.161"/>
    <n v="134.065"/>
    <n v="71549.907129999992"/>
    <n v="124256.48646"/>
    <n v="384626.40482"/>
    <n v="342199.48212"/>
    <n v="1156993.6509200002"/>
    <n v="1024837.12853"/>
    <n v="273786.74023"/>
    <n v="727859.06329999981"/>
    <n v="2644260.94851"/>
    <n v="1667909.90062"/>
    <n v="0"/>
    <n v="0"/>
    <s v="Vida Total"/>
    <s v="Totales"/>
    <s v="Vida Total"/>
    <x v="36"/>
    <x v="2"/>
    <n v="2926330.4537199996"/>
    <n v="2402565.80688"/>
    <n v="286204877.29896003"/>
    <n v="243390493.02682006"/>
    <n v="276418493.85822004"/>
    <n v="235015541.95325008"/>
    <n v="116547964.87996998"/>
    <n v="100637127.48425001"/>
    <n v="55147073.013400003"/>
    <n v="46080034.808750004"/>
    <n v="2918047.6887399997"/>
    <n v="2395768.96392"/>
    <n v="2.5037311391453541"/>
    <n v="2.3806014974890299"/>
    <n v="522278.72481999965"/>
    <n v="21.800045525484979"/>
    <n v="100"/>
    <n v="100"/>
    <n v="99.716957291358852"/>
    <n v="99.717100653787028"/>
    <n v="1.0195660242686586"/>
    <n v="1.0556629724770581"/>
    <n v="0.9843313656692424"/>
    <n v="1.019408735272739"/>
    <n v="0.23491335993036561"/>
    <n v="2.2688177792149888"/>
    <m/>
    <n v="-454072.32306999981"/>
    <n v="-62.384649167011332"/>
    <n v="976351.04789000005"/>
    <n v="58.537397465358779"/>
    <n v="0"/>
    <m/>
    <n v="8.3357987638916775"/>
    <n v="22.28319209754822"/>
    <n v="25.052603505971543"/>
    <n v="1.1790909951322381"/>
    <n v="12.398301259007184"/>
    <n v="12.895368318628542"/>
    <n v="33.243605486871843"/>
    <n v="33.3906210649142"/>
    <s v="Medianas"/>
    <n v="2024"/>
    <n v="1"/>
    <d v="2025-05-07T00:00:00"/>
    <x v="36"/>
    <x v="16"/>
  </r>
  <r>
    <n v="2025"/>
    <n v="3"/>
    <n v="119"/>
    <x v="45"/>
    <s v="Vida Total"/>
    <n v="217"/>
    <s v="16badfc6202cb3f8889e0f2779b19218af4cbb736e56acadce8148aba9a7a9f8"/>
    <s v="5ee0b1f3d4f170289262539d5c2c0d24e2fb46189fbbd99a0a6b6a68b9dfe06a"/>
    <x v="34"/>
    <n v="331426.76410999999"/>
    <n v="378854.65468000004"/>
    <n v="567764.35618999996"/>
    <n v="741006.78552999999"/>
    <n v="296901.06331999996"/>
    <n v="59961.779179999998"/>
    <n v="477141.24739999993"/>
    <n v="229577.22784000004"/>
    <n v="35327673.869999997"/>
    <n v="32941908.920000002"/>
    <n v="139.161"/>
    <n v="134.065"/>
    <n v="-10714.974050000001"/>
    <n v="9883.8438399999995"/>
    <n v="289181.47279000003"/>
    <n v="52007.44917"/>
    <n v="344563.04582999996"/>
    <n v="139832.07386999999"/>
    <n v="24123.995039999998"/>
    <n v="72587.079089999999"/>
    <n v="307302.76906999998"/>
    <n v="306267.57558999996"/>
    <n v="0"/>
    <n v="0"/>
    <s v="Vida Total"/>
    <s v="Totales"/>
    <s v="Vida Total"/>
    <x v="36"/>
    <x v="2"/>
    <n v="490022.74757999997"/>
    <n v="531338.51546000002"/>
    <n v="286204877.29896003"/>
    <n v="243390493.02682006"/>
    <n v="276418493.85822004"/>
    <n v="235015541.95325008"/>
    <n v="116547964.87996998"/>
    <n v="100637127.48425001"/>
    <n v="55147073.013400003"/>
    <n v="46080034.808750004"/>
    <n v="331426.76410999999"/>
    <n v="378854.65468000004"/>
    <n v="0.28436941344392297"/>
    <n v="0.37645614908801112"/>
    <n v="-47427.890570000047"/>
    <n v="-12.518756199540448"/>
    <n v="100"/>
    <n v="100"/>
    <n v="67.634975263243675"/>
    <n v="71.301937212665848"/>
    <n v="0.11580052975959691"/>
    <n v="0.11990035814318366"/>
    <n v="0.15565712940079904"/>
    <n v="0.1612040852835864"/>
    <n v="2.0698769871138233E-2"/>
    <n v="0.26367064357278475"/>
    <m/>
    <n v="-48463.084050000005"/>
    <n v="-66.765441808053879"/>
    <n v="1035.1934800000163"/>
    <n v="0.33800296293389209"/>
    <n v="0"/>
    <m/>
    <n v="395.15052318365849"/>
    <n v="89.582705885955235"/>
    <n v="15.82711956664404"/>
    <n v="0.53838045628977793"/>
    <n v="456.03856256194081"/>
    <n v="146.41202572046211"/>
    <n v="83.927013151803862"/>
    <n v="37.192789701703646"/>
    <s v="Resto"/>
    <n v="2024"/>
    <n v="1"/>
    <d v="2025-05-07T00:00:00"/>
    <x v="36"/>
    <x v="34"/>
  </r>
  <r>
    <n v="2025"/>
    <n v="3"/>
    <n v="41"/>
    <x v="38"/>
    <s v="Vida Total"/>
    <n v="29"/>
    <s v="35135aaa6cc23891b40cb3f378c53a17a1127210ce60e125ccf03efcfdaec458"/>
    <s v="5ee0b1f3d4f170289262539d5c2c0d24e2fb46189fbbd99a0a6b6a68b9dfe06a"/>
    <x v="8"/>
    <n v="2445807.10231"/>
    <n v="2065615.4161099999"/>
    <n v="9380736.980320001"/>
    <n v="6665798.3807499995"/>
    <n v="1082098.9584599996"/>
    <n v="927518.32136999979"/>
    <n v="4328964.9396600006"/>
    <n v="3565679.5203199992"/>
    <n v="35327673.869999997"/>
    <n v="32941908.920000002"/>
    <n v="139.161"/>
    <n v="134.065"/>
    <n v="4974.1485099999991"/>
    <n v="15398.63644"/>
    <n v="990521.96698000003"/>
    <n v="928575.37"/>
    <n v="1917764.4050399999"/>
    <n v="1853601.45529"/>
    <n v="2241355.88894"/>
    <n v="1873792.91185"/>
    <n v="198779.58284000002"/>
    <n v="191743.49645999999"/>
    <n v="5671.6305300000004"/>
    <n v="79.007800000000003"/>
    <s v="Vida Total"/>
    <s v="Totales"/>
    <s v="Vida Total"/>
    <x v="36"/>
    <x v="2"/>
    <n v="7965231.1104300003"/>
    <n v="6566357.3494999995"/>
    <n v="286204877.29896003"/>
    <n v="243390493.02682006"/>
    <n v="276418493.85822004"/>
    <n v="235015541.95325008"/>
    <n v="116547964.87996998"/>
    <n v="100637127.48425001"/>
    <n v="55147073.013400003"/>
    <n v="46080034.808750004"/>
    <n v="2445807.10231"/>
    <n v="2065615.4161099999"/>
    <n v="2.098541235643951"/>
    <n v="2.0525381315491886"/>
    <n v="380191.68620000011"/>
    <n v="18.405734350878511"/>
    <n v="100"/>
    <n v="100"/>
    <n v="30.70604064591873"/>
    <n v="31.457554107488345"/>
    <n v="0.85456513718149951"/>
    <n v="0.88482035632698952"/>
    <n v="0.84868368949907269"/>
    <n v="0.87892715475000271"/>
    <n v="1.9231188560420764"/>
    <n v="0.17055603076786321"/>
    <n v="4.8663488340110273E-3"/>
    <n v="367562.97708999994"/>
    <n v="19.615987165150717"/>
    <n v="7036.0863800000225"/>
    <n v="3.6695306541819628"/>
    <n v="5592.62273"/>
    <n v="7078.5703816585201"/>
    <n v="16.666046753844711"/>
    <n v="44.243021350211379"/>
    <n v="44.902759445740251"/>
    <n v="1.9622056064463549"/>
    <n v="6.6711436660225054"/>
    <n v="3.461528882969156"/>
    <n v="51.64982541008942"/>
    <n v="50.095740233151808"/>
    <s v="Medianas"/>
    <n v="2024"/>
    <n v="1"/>
    <d v="2025-05-07T00:00:00"/>
    <x v="36"/>
    <x v="8"/>
  </r>
  <r>
    <n v="2025"/>
    <n v="3"/>
    <n v="39"/>
    <x v="20"/>
    <s v="Vida Total"/>
    <n v="27"/>
    <s v="670671cd97404156226e507973f2ab8330d3022ca96e0c93bdbdb320c41adcaf"/>
    <s v="5ee0b1f3d4f170289262539d5c2c0d24e2fb46189fbbd99a0a6b6a68b9dfe06a"/>
    <x v="20"/>
    <n v="492257.98501999996"/>
    <n v="480290.3922"/>
    <n v="1077652.1297899999"/>
    <n v="1014200.85055"/>
    <n v="156539.19680999994"/>
    <n v="153381.62536000001"/>
    <n v="424669.90304999996"/>
    <n v="471013.93624999991"/>
    <n v="35327673.869999997"/>
    <n v="32941908.920000002"/>
    <n v="139.161"/>
    <n v="134.065"/>
    <n v="16510.890730000003"/>
    <n v="41075.13351"/>
    <n v="140990.56448"/>
    <n v="142300.74384000001"/>
    <n v="353039.71289999998"/>
    <n v="332344.90006999997"/>
    <n v="492257.98501999996"/>
    <n v="480290.3922"/>
    <n v="0"/>
    <n v="0"/>
    <n v="0"/>
    <n v="0"/>
    <s v="Vida Total"/>
    <s v="Totales"/>
    <s v="Vida Total"/>
    <x v="36"/>
    <x v="2"/>
    <n v="9815016.0217700005"/>
    <n v="7956382.9574300004"/>
    <n v="286204877.29896003"/>
    <n v="243390493.02682006"/>
    <n v="276418493.85822004"/>
    <n v="235015541.95325008"/>
    <n v="116547964.87996998"/>
    <n v="100637127.48425001"/>
    <n v="55147073.013400003"/>
    <n v="46080034.808750004"/>
    <n v="492257.98501999996"/>
    <n v="480290.3922"/>
    <n v="0.42236514856948804"/>
    <n v="0.47724970317258586"/>
    <n v="11967.592819999962"/>
    <n v="2.4917410413274554"/>
    <n v="100"/>
    <n v="100"/>
    <n v="5.0153558988406841"/>
    <n v="6.036541915714162"/>
    <n v="0.17199496726458779"/>
    <n v="0.17808431633828664"/>
    <n v="0.19733325908792795"/>
    <n v="0.20436537439534136"/>
    <n v="0.42236514856948804"/>
    <m/>
    <m/>
    <n v="11967.592819999962"/>
    <n v="2.4917410413274554"/>
    <n v="0"/>
    <m/>
    <n v="0"/>
    <m/>
    <n v="2.0586373645401279"/>
    <n v="31.800235155888817"/>
    <n v="31.935185015345809"/>
    <n v="0.28385767050948107"/>
    <n v="-0.92071153294401853"/>
    <n v="6.2269084994658108"/>
    <n v="39.936176959201241"/>
    <n v="42.81718895341195"/>
    <s v="Resto"/>
    <n v="2024"/>
    <n v="1"/>
    <d v="2025-05-07T00:00:00"/>
    <x v="36"/>
    <x v="20"/>
  </r>
  <r>
    <n v="2025"/>
    <n v="3"/>
    <n v="3"/>
    <x v="7"/>
    <s v="Vida Total"/>
    <n v="3"/>
    <s v="4e07408562bedb8b60ce05c1decfe3ad16b72230967de01f640b7e4729b49fce"/>
    <s v="5ee0b1f3d4f170289262539d5c2c0d24e2fb46189fbbd99a0a6b6a68b9dfe06a"/>
    <x v="24"/>
    <n v="4533232.9229199998"/>
    <n v="3126617.3954600003"/>
    <n v="16684681.921919996"/>
    <n v="11992348.865189999"/>
    <n v="2218726.0658799987"/>
    <n v="1569740.0910600002"/>
    <n v="8001171.4176199995"/>
    <n v="6828146.1656100033"/>
    <n v="35327673.869999997"/>
    <n v="32941908.920000002"/>
    <n v="139.161"/>
    <n v="134.065"/>
    <n v="-170.98216000000002"/>
    <n v="2987.49638"/>
    <n v="2194887.9252900002"/>
    <n v="1569348.0988599998"/>
    <n v="2290591.7074899999"/>
    <n v="287859.99791000003"/>
    <n v="1998535.6814600001"/>
    <n v="1013218.14414"/>
    <n v="2534697.2414599997"/>
    <n v="2113399.2513200003"/>
    <n v="0"/>
    <n v="0"/>
    <s v="Vida Total"/>
    <s v="Totales"/>
    <s v="Vida Total"/>
    <x v="36"/>
    <x v="2"/>
    <n v="7215896.8496199995"/>
    <n v="5461228.9250799995"/>
    <n v="286204877.29896003"/>
    <n v="243390493.02682006"/>
    <n v="276418493.85822004"/>
    <n v="235015541.95325008"/>
    <n v="116547964.87996998"/>
    <n v="100637127.48425001"/>
    <n v="55147073.013400003"/>
    <n v="46080034.808750004"/>
    <n v="4533232.9229199998"/>
    <n v="3126617.3954600003"/>
    <n v="3.8895856547891419"/>
    <n v="3.1068229724157468"/>
    <n v="1406615.5274599995"/>
    <n v="44.988412381459696"/>
    <n v="100"/>
    <n v="100"/>
    <n v="62.822862041864234"/>
    <n v="57.251168891701418"/>
    <n v="1.5839118346626695"/>
    <n v="1.6399890107371671"/>
    <n v="1.2846094999756081"/>
    <n v="1.3303875009602368"/>
    <n v="1.7147752717246028"/>
    <n v="2.1748103830645391"/>
    <m/>
    <n v="985317.53732000012"/>
    <n v="97.246337624196272"/>
    <n v="421297.99013999943"/>
    <n v="19.934614336446966"/>
    <n v="0"/>
    <m/>
    <n v="41.343530595676945"/>
    <n v="48.943570815921071"/>
    <n v="50.205698124092144"/>
    <n v="4.023288897564659"/>
    <n v="39.859851799890848"/>
    <n v="695.73116241255502"/>
    <n v="95.821875112572087"/>
    <n v="545.17755514979876"/>
    <s v="Medianas"/>
    <n v="2024"/>
    <n v="1"/>
    <d v="2025-05-07T00:00:00"/>
    <x v="36"/>
    <x v="24"/>
  </r>
  <r>
    <n v="2025"/>
    <n v="3"/>
    <n v="38"/>
    <x v="42"/>
    <s v="Vida Total"/>
    <n v="26"/>
    <s v="5f9c4ab08cac7457e9111a30e4664920607ea2c115a1433d7be98e97e64244ca"/>
    <s v="5ee0b1f3d4f170289262539d5c2c0d24e2fb46189fbbd99a0a6b6a68b9dfe06a"/>
    <x v="3"/>
    <n v="6945764.6465400001"/>
    <n v="6466189.7113999994"/>
    <n v="28692130.892999999"/>
    <n v="26110473.002039995"/>
    <n v="4773805.0462100003"/>
    <n v="4027206.9666000004"/>
    <n v="18201836.74588"/>
    <n v="16377206.591680001"/>
    <n v="35327673.869999997"/>
    <n v="32941908.920000002"/>
    <n v="139.161"/>
    <n v="134.065"/>
    <n v="-5775.0440399999998"/>
    <n v="4606.9278700000004"/>
    <n v="4727340.6593300002"/>
    <n v="3940975.9039000003"/>
    <n v="5553894.0086099999"/>
    <n v="5413401.4111299999"/>
    <n v="622301.98741000006"/>
    <n v="672154.42580999993"/>
    <n v="4741826.2334599998"/>
    <n v="4076430.8097199998"/>
    <n v="1581636.42567"/>
    <n v="1717604.47587"/>
    <s v="Vida Total"/>
    <s v="Totales"/>
    <s v="Vida Total"/>
    <x v="36"/>
    <x v="2"/>
    <n v="11775468.25543"/>
    <n v="10667983.633719999"/>
    <n v="286204877.29896003"/>
    <n v="243390493.02682006"/>
    <n v="276418493.85822004"/>
    <n v="235015541.95325008"/>
    <n v="116547964.87996998"/>
    <n v="100637127.48425001"/>
    <n v="55147073.013400003"/>
    <n v="46080034.808750004"/>
    <n v="6945764.6465400001"/>
    <n v="6466189.7113999994"/>
    <n v="5.9595760884312998"/>
    <n v="6.4252526607657554"/>
    <n v="479574.93514000066"/>
    <n v="7.4166542669557245"/>
    <n v="100"/>
    <n v="100"/>
    <n v="58.985039880151788"/>
    <n v="60.613044914704226"/>
    <n v="2.4268505526845678"/>
    <n v="2.5127713235072493"/>
    <n v="2.6567141678321295"/>
    <n v="2.7513881242314908"/>
    <n v="0.53394496253185919"/>
    <n v="4.0685620193741654"/>
    <n v="1.3570691065252751"/>
    <n v="-49852.438399999868"/>
    <n v="-7.4168132330488916"/>
    <n v="665395.42374"/>
    <n v="16.322990743603572"/>
    <n v="-135968.05019999994"/>
    <n v="-7.9161443807445497"/>
    <n v="18.538855484755999"/>
    <n v="68.729726518851294"/>
    <n v="62.280989985492816"/>
    <n v="8.6564975897270724"/>
    <n v="19.953554008077322"/>
    <n v="2.5952739656650348"/>
    <n v="85.117588704454491"/>
    <n v="72.80036347937029"/>
    <s v="Medianas"/>
    <n v="2024"/>
    <n v="1"/>
    <d v="2025-05-07T00:00:00"/>
    <x v="36"/>
    <x v="3"/>
  </r>
  <r>
    <n v="2025"/>
    <n v="3"/>
    <n v="79"/>
    <x v="11"/>
    <s v="Vida Total"/>
    <n v="51"/>
    <s v="031b4af5197ec30a926f48cf40e11a7dbc470048a21e4003b7a3c07c5dab1baa"/>
    <s v="5ee0b1f3d4f170289262539d5c2c0d24e2fb46189fbbd99a0a6b6a68b9dfe06a"/>
    <x v="13"/>
    <n v="19731547.784499999"/>
    <n v="18225464.553270001"/>
    <n v="60215650.416020006"/>
    <n v="55449137.01918"/>
    <n v="8764916.3147100005"/>
    <n v="7668743.7211300004"/>
    <n v="32970370.540190004"/>
    <n v="29501327.021709997"/>
    <n v="35327673.869999997"/>
    <n v="32941908.920000002"/>
    <n v="139.161"/>
    <n v="134.065"/>
    <n v="0"/>
    <n v="0"/>
    <n v="8761159.6235300004"/>
    <n v="7665837.7223300003"/>
    <n v="6797861.9630000005"/>
    <n v="5613857.48893"/>
    <n v="17690698.422339998"/>
    <n v="16350658.002939999"/>
    <n v="1418051.13846"/>
    <n v="1281223.04822"/>
    <n v="622798.22369999997"/>
    <n v="593583.50210999988"/>
    <s v="Vida Total"/>
    <s v="Totales"/>
    <s v="Vida Total"/>
    <x v="36"/>
    <x v="2"/>
    <n v="25064503.866439998"/>
    <n v="22979281.170580003"/>
    <n v="286204877.29896003"/>
    <n v="243390493.02682006"/>
    <n v="276418493.85822004"/>
    <n v="235015541.95325008"/>
    <n v="116547964.87996998"/>
    <n v="100637127.48425001"/>
    <n v="55147073.013400003"/>
    <n v="46080034.808750004"/>
    <n v="19731547.784499999"/>
    <n v="18225464.553270001"/>
    <n v="16.929980549056399"/>
    <n v="18.110080254548539"/>
    <n v="1506083.2312299982"/>
    <n v="8.2636205339401201"/>
    <n v="100"/>
    <n v="100"/>
    <n v="78.723073433420183"/>
    <n v="79.312596499335953"/>
    <n v="6.8942038901346478"/>
    <n v="7.1382878580550617"/>
    <n v="7.4881579500566895"/>
    <n v="7.7550039464604676"/>
    <n v="15.17889946903769"/>
    <n v="1.2167103388895875"/>
    <n v="0.5343707411291182"/>
    <n v="1340040.4193999991"/>
    <n v="8.1956360359261904"/>
    <n v="136828.09024000005"/>
    <n v="10.679490228504317"/>
    <n v="29214.721590000088"/>
    <n v="4.9217543085599669"/>
    <n v="14.294030853576078"/>
    <n v="44.420825018071966"/>
    <n v="42.077082308193233"/>
    <n v="15.893710827735577"/>
    <n v="14.28835230896437"/>
    <n v="21.090746895601576"/>
    <n v="128.88110513593847"/>
    <n v="136.55205422379021"/>
    <s v="Grandes"/>
    <n v="2024"/>
    <n v="1"/>
    <d v="2025-05-07T00:00:00"/>
    <x v="36"/>
    <x v="13"/>
  </r>
  <r>
    <n v="2025"/>
    <n v="3"/>
    <n v="10"/>
    <x v="62"/>
    <s v="Vida Total"/>
    <n v="10"/>
    <s v="4a44dc15364204a80fe80e9039455cc1608281820fe2b24f1e5233ade6af1dd5"/>
    <s v="5ee0b1f3d4f170289262539d5c2c0d24e2fb46189fbbd99a0a6b6a68b9dfe06a"/>
    <x v="15"/>
    <n v="261360.25803"/>
    <n v="299255.71986000001"/>
    <n v="1222115.9857599998"/>
    <n v="1403891.8393600001"/>
    <n v="108798.57987999999"/>
    <n v="40921.343390000002"/>
    <n v="639284.12294999987"/>
    <n v="901320.02303000016"/>
    <n v="35327673.869999997"/>
    <n v="32941908.920000002"/>
    <n v="139.161"/>
    <n v="134.065"/>
    <n v="603.60191000000009"/>
    <n v="1998.60998"/>
    <n v="55958.228889999999"/>
    <n v="2853.9359800000002"/>
    <n v="253544.68293000001"/>
    <n v="308834.65985"/>
    <n v="207381.18541999999"/>
    <n v="228658.48701999997"/>
    <n v="53962.151320000004"/>
    <n v="70577.311959999992"/>
    <n v="16.921290000000003"/>
    <n v="19.92088"/>
    <s v="Vida Total"/>
    <s v="Totales"/>
    <s v="Vida Total"/>
    <x v="36"/>
    <x v="2"/>
    <n v="1657972.1827799999"/>
    <n v="1600535.0540100001"/>
    <n v="286204877.29896003"/>
    <n v="243390493.02682006"/>
    <n v="276418493.85822004"/>
    <n v="235015541.95325008"/>
    <n v="116547964.87996998"/>
    <n v="100637127.48425001"/>
    <n v="55147073.013400003"/>
    <n v="46080034.808750004"/>
    <n v="261360.25803"/>
    <n v="299255.71986000001"/>
    <n v="0.22425124136587782"/>
    <n v="0.29736115024431153"/>
    <n v="-37895.461830000015"/>
    <n v="-12.663237263344051"/>
    <n v="100"/>
    <n v="100"/>
    <n v="15.763850608866367"/>
    <n v="18.697229973829131"/>
    <n v="9.1319288649645142E-2"/>
    <n v="9.4552377585870331E-2"/>
    <n v="0.12295292069071243"/>
    <n v="0.12733443812815101"/>
    <n v="0.17793634203186387"/>
    <n v="4.6300380599158773E-2"/>
    <n v="1.4518734855153278E-5"/>
    <n v="-21277.301599999977"/>
    <n v="-9.3052752501327163"/>
    <n v="-16615.160639999987"/>
    <n v="-23.541787266447191"/>
    <n v="-2.9995899999999978"/>
    <n v="-15.057517539385801"/>
    <n v="165.87245399814327"/>
    <n v="41.627820809509473"/>
    <n v="13.674373010863125"/>
    <n v="0.19728804075161593"/>
    <n v="1860.7387580572145"/>
    <n v="-17.902775856457996"/>
    <n v="22.070361816835753"/>
    <n v="0.92409834485097875"/>
    <s v="Resto"/>
    <n v="2024"/>
    <n v="1"/>
    <d v="2025-05-07T00:00:00"/>
    <x v="36"/>
    <x v="15"/>
  </r>
  <r>
    <n v="2025"/>
    <n v="3"/>
    <n v="104"/>
    <x v="19"/>
    <s v="Vida Total"/>
    <n v="225"/>
    <s v="0e6523810856a138a75dec70a9cf3778a5c70b83ac915f22c33f05db97cb3e68"/>
    <s v="5ee0b1f3d4f170289262539d5c2c0d24e2fb46189fbbd99a0a6b6a68b9dfe06a"/>
    <x v="29"/>
    <n v="1304544.65188"/>
    <n v="0"/>
    <n v="5221931.34717"/>
    <n v="1699720.0281199994"/>
    <n v="401414.73716999998"/>
    <n v="0"/>
    <n v="1373310.87072"/>
    <n v="603426.65963999997"/>
    <n v="35327673.869999997"/>
    <n v="32941908.920000002"/>
    <n v="139.161"/>
    <n v="134.065"/>
    <n v="0"/>
    <n v="0"/>
    <n v="348553.03693"/>
    <n v="0"/>
    <n v="1115325.2360999999"/>
    <n v="0"/>
    <n v="935304.64236000006"/>
    <n v="0"/>
    <n v="105131.67075999999"/>
    <n v="0"/>
    <n v="264108.33876000001"/>
    <n v="0"/>
    <s v="Vida Total"/>
    <s v="Totales"/>
    <s v="Vida Total"/>
    <x v="36"/>
    <x v="2"/>
    <n v="1317898.61516"/>
    <n v="0"/>
    <n v="286204877.29896003"/>
    <n v="243390493.02682006"/>
    <n v="276418493.85822004"/>
    <n v="235015541.95325008"/>
    <n v="116547964.87996998"/>
    <n v="100637127.48425001"/>
    <n v="55147073.013400003"/>
    <n v="46080034.808750004"/>
    <n v="1304544.65188"/>
    <n v="0"/>
    <n v="1.119319975448323"/>
    <m/>
    <m/>
    <m/>
    <n v="100"/>
    <m/>
    <n v="98.986723020542911"/>
    <m/>
    <n v="0.45580797371154386"/>
    <n v="0.47194550323724876"/>
    <m/>
    <m/>
    <n v="0.80250619847652271"/>
    <n v="9.0204638809671736E-2"/>
    <n v="0.22660913816212835"/>
    <n v="935304.64236000006"/>
    <m/>
    <n v="105131.67075999999"/>
    <m/>
    <n v="264108.33876000001"/>
    <m/>
    <m/>
    <n v="30.770486590207152"/>
    <m/>
    <n v="0.72789853610627997"/>
    <m/>
    <m/>
    <n v="31.251246331410798"/>
    <m/>
    <s v="Resto"/>
    <n v="2024"/>
    <n v="1"/>
    <d v="2025-05-07T00:00:00"/>
    <x v="36"/>
    <x v="29"/>
  </r>
  <r>
    <n v="2025"/>
    <n v="3"/>
    <n v="106"/>
    <x v="53"/>
    <s v="Vida Total"/>
    <n v="227"/>
    <s v="dfe62e836a0a6f2633422230c81287700a56e2639652c73f264e6562220c207a"/>
    <s v="5ee0b1f3d4f170289262539d5c2c0d24e2fb46189fbbd99a0a6b6a68b9dfe06a"/>
    <x v="5"/>
    <n v="568242.50150999997"/>
    <n v="474615.68398999999"/>
    <n v="2281222.97884"/>
    <n v="1945095.96132"/>
    <n v="47744.325949999999"/>
    <n v="66798.681980000008"/>
    <n v="291338.46981999994"/>
    <n v="296141.05027000001"/>
    <n v="35327673.869999997"/>
    <n v="32941908.920000002"/>
    <n v="139.161"/>
    <n v="134.065"/>
    <n v="0"/>
    <n v="0"/>
    <n v="77349.927469999995"/>
    <n v="147395.53821"/>
    <n v="606107.40753999993"/>
    <n v="819961.47927999997"/>
    <n v="109057.71223"/>
    <n v="100961.56017000001"/>
    <n v="456057.03824000002"/>
    <n v="367586.38147000002"/>
    <n v="3127.7510400000001"/>
    <n v="6067.7423499999995"/>
    <s v="Vida Total"/>
    <s v="Totales"/>
    <s v="Vida Total"/>
    <x v="36"/>
    <x v="2"/>
    <n v="568242.50150999997"/>
    <n v="474615.68398999999"/>
    <n v="286204877.29896003"/>
    <n v="243390493.02682006"/>
    <n v="276418493.85822004"/>
    <n v="235015541.95325008"/>
    <n v="116547964.87996998"/>
    <n v="100637127.48425001"/>
    <n v="55147073.013400003"/>
    <n v="46080034.808750004"/>
    <n v="568242.50150999997"/>
    <n v="474615.68398999999"/>
    <n v="0.48756106732126947"/>
    <n v="0.47161092119235887"/>
    <n v="93626.817519999982"/>
    <n v="19.726869692315653"/>
    <n v="100"/>
    <n v="100"/>
    <n v="100"/>
    <n v="100"/>
    <n v="0.19854396153998205"/>
    <n v="0.20557325726601405"/>
    <n v="0.19500173490248052"/>
    <n v="0.20195076463683914"/>
    <n v="9.3573244579874038E-2"/>
    <n v="0.39130416280514413"/>
    <n v="2.6836599362513088E-3"/>
    <n v="8096.1520599999931"/>
    <n v="8.0190441256728029"/>
    <n v="88470.656770000001"/>
    <n v="24.067990880456591"/>
    <n v="-2939.9913099999994"/>
    <n v="-48.452804031799403"/>
    <n v="-28.525047897958554"/>
    <n v="8.4021040001633516"/>
    <n v="14.074267714551009"/>
    <n v="8.6576355445734651E-2"/>
    <n v="-47.522205618058379"/>
    <n v="-26.080990039652008"/>
    <n v="12.76175253886751"/>
    <n v="17.975910080486532"/>
    <s v="Resto"/>
    <n v="2024"/>
    <n v="1"/>
    <d v="2025-05-07T00:00:00"/>
    <x v="36"/>
    <x v="5"/>
  </r>
  <r>
    <n v="2025"/>
    <n v="3"/>
    <n v="98"/>
    <x v="60"/>
    <s v="Vida Total"/>
    <n v="205"/>
    <s v="f8809aff4d69bece79dabe35be0c708b890d7eafb841f121330667b77d2e2590"/>
    <s v="5ee0b1f3d4f170289262539d5c2c0d24e2fb46189fbbd99a0a6b6a68b9dfe06a"/>
    <x v="26"/>
    <n v="698798.24972000008"/>
    <n v="768414.44621000008"/>
    <n v="3133623.6180200004"/>
    <n v="3176213.8533899998"/>
    <n v="147338.45646999998"/>
    <n v="321317.17895999999"/>
    <n v="729567.28675999981"/>
    <n v="1821442.4765300001"/>
    <n v="35327673.869999997"/>
    <n v="32941908.920000002"/>
    <n v="139.161"/>
    <n v="134.065"/>
    <n v="0"/>
    <n v="0"/>
    <n v="140693.15083"/>
    <n v="247693.48227000001"/>
    <n v="691350.29512999998"/>
    <n v="733430.51839999994"/>
    <n v="663620.84323999996"/>
    <n v="736507.62237"/>
    <n v="2142.6575499999999"/>
    <n v="2108.4717700000001"/>
    <n v="33034.748930000002"/>
    <n v="29798.352070000001"/>
    <s v="Vida Total"/>
    <s v="Totales"/>
    <s v="Vida Total"/>
    <x v="36"/>
    <x v="2"/>
    <n v="977558.00120000006"/>
    <n v="1111095.3272299999"/>
    <n v="286204877.29896003"/>
    <n v="243390493.02682006"/>
    <n v="276418493.85822004"/>
    <n v="235015541.95325008"/>
    <n v="116547964.87996998"/>
    <n v="100637127.48425001"/>
    <n v="55147073.013400003"/>
    <n v="46080034.808750004"/>
    <n v="698798.24972000008"/>
    <n v="768414.44621000008"/>
    <n v="0.59957996730331242"/>
    <n v="0.7635496614609345"/>
    <n v="-69616.196490000002"/>
    <n v="-9.0597198989898491"/>
    <n v="100"/>
    <n v="100"/>
    <n v="71.484070394001293"/>
    <n v="69.158282586399196"/>
    <n v="0.24416014720464002"/>
    <n v="0.25280444877846203"/>
    <n v="0.31571259692765641"/>
    <n v="0.32696324669576754"/>
    <n v="0.56939719532936284"/>
    <n v="1.8384341178386706E-3"/>
    <n v="2.8344337856110756E-2"/>
    <n v="-72886.779130000039"/>
    <n v="-9.8962694907974598"/>
    <n v="34.185779999999795"/>
    <n v="1.6213534601888346"/>
    <n v="3236.3968600000007"/>
    <n v="10.860992756905841"/>
    <n v="-54.145478014313774"/>
    <n v="21.084548584521599"/>
    <n v="41.815608822141684"/>
    <n v="0.26717366565257"/>
    <n v="-43.198686723360588"/>
    <n v="-5.7374519077552417"/>
    <n v="20.350486840183439"/>
    <n v="33.771908320688723"/>
    <s v="Resto"/>
    <n v="2024"/>
    <n v="1"/>
    <d v="2025-05-07T00:00:00"/>
    <x v="36"/>
    <x v="26"/>
  </r>
  <r>
    <n v="2025"/>
    <n v="3"/>
    <n v="5.0999999999999996"/>
    <x v="68"/>
    <s v="Vida Total"/>
    <n v="5.0999999999999996"/>
    <m/>
    <m/>
    <x v="75"/>
    <n v="74584515.727789998"/>
    <n v="66574729.631390005"/>
    <n v="243101495.56026003"/>
    <n v="207949996.02583"/>
    <n v="37390835.947790004"/>
    <n v="31306460.611139998"/>
    <n v="143771237.23967001"/>
    <n v="119691435.70677"/>
    <n v="0"/>
    <n v="0"/>
    <n v="0"/>
    <n v="0"/>
    <n v="84690.289700000008"/>
    <n v="111346.19734"/>
    <n v="36764417.582230002"/>
    <n v="30857673.051620003"/>
    <n v="39125798.657859996"/>
    <n v="30919077.530689999"/>
    <n v="34826356.744549997"/>
    <n v="30323235.04961"/>
    <n v="30052877.537140001"/>
    <n v="30338476.055430003"/>
    <n v="9705281.4461000003"/>
    <n v="5913018.5263499999"/>
    <s v="Vida Total"/>
    <s v="Totales"/>
    <s v="Vida Total"/>
    <x v="36"/>
    <x v="2"/>
    <n v="124194740.93313999"/>
    <n v="109076450.92082"/>
    <n v="286204877.29896003"/>
    <n v="243390493.02682006"/>
    <n v="276418493.85822004"/>
    <n v="235015541.95325008"/>
    <n v="116547964.87996998"/>
    <n v="100637127.48425001"/>
    <n v="55147073.013400003"/>
    <n v="46080034.808750004"/>
    <n v="74584515.727789998"/>
    <n v="66574729.631390005"/>
    <n v="63.99469592163436"/>
    <n v="66.153249099651759"/>
    <n v="8009786.0963999927"/>
    <n v="12.031270935306026"/>
    <n v="100"/>
    <n v="100"/>
    <n v="60.054487949648717"/>
    <n v="61.0349246508923"/>
    <n v="26.05983393143979"/>
    <n v="26.982462239319531"/>
    <n v="27.353052620692914"/>
    <n v="28.327798697089246"/>
    <n v="29.881565740265685"/>
    <n v="25.785844967855727"/>
    <n v="8.327285213512944"/>
    <n v="4503121.694939997"/>
    <n v="14.850399990544251"/>
    <n v="-285598.5182900019"/>
    <n v="-0.94137397596437689"/>
    <n v="3792262.9197500004"/>
    <n v="64.134128835393582"/>
    <n v="19.434887297623682"/>
    <n v="50.132169637267324"/>
    <n v="47.024540369111755"/>
    <n v="67.802031739208587"/>
    <n v="19.141898745018615"/>
    <n v="26.542580770801074"/>
    <n v="93.964644412042901"/>
    <n v="99.801402616203376"/>
    <m/>
    <n v="2024"/>
    <n v="1"/>
    <d v="2025-05-07T00:00:00"/>
    <x v="36"/>
    <x v="75"/>
  </r>
  <r>
    <n v="2025"/>
    <n v="3"/>
    <n v="94"/>
    <x v="5"/>
    <s v="Vida Total"/>
    <n v="7"/>
    <s v="7902699be42c8a8e46fbbb4501726517e86b22c56a189f7625a6da49081b2451"/>
    <s v="5ee0b1f3d4f170289262539d5c2c0d24e2fb46189fbbd99a0a6b6a68b9dfe06a"/>
    <x v="9"/>
    <n v="762574.33009000006"/>
    <n v="733947.90046999999"/>
    <n v="2630783.42136"/>
    <n v="2271014.0578699997"/>
    <n v="212389.58547000002"/>
    <n v="288353.44129000005"/>
    <n v="1222010.0620100002"/>
    <n v="1424834.9056300004"/>
    <n v="35327673.869999997"/>
    <n v="32941908.920000002"/>
    <n v="139.161"/>
    <n v="134.065"/>
    <n v="6071.4314999999997"/>
    <n v="1056.6160199999999"/>
    <n v="191847.65682"/>
    <n v="254373.11249"/>
    <n v="319960.61749000003"/>
    <n v="337798.88308"/>
    <n v="762574.33009000006"/>
    <n v="733947.90046999999"/>
    <n v="0"/>
    <n v="0"/>
    <n v="0"/>
    <n v="0"/>
    <s v="Vida Total"/>
    <s v="Totales"/>
    <s v="Vida Total"/>
    <x v="36"/>
    <x v="2"/>
    <n v="2139089.51168"/>
    <n v="2040660.5806099998"/>
    <n v="286204877.29896003"/>
    <n v="243390493.02682006"/>
    <n v="276418493.85822004"/>
    <n v="235015541.95325008"/>
    <n v="116547964.87996998"/>
    <n v="100637127.48425001"/>
    <n v="55147073.013400003"/>
    <n v="46080034.808750004"/>
    <n v="762574.33009000006"/>
    <n v="733947.90046999999"/>
    <n v="0.65430085448112074"/>
    <n v="0.72930132130894232"/>
    <n v="28626.429620000068"/>
    <n v="3.9003353782562034"/>
    <n v="100"/>
    <n v="100"/>
    <n v="35.649481984093725"/>
    <n v="35.966191900987589"/>
    <n v="0.26644351322267668"/>
    <n v="0.27587674017250741"/>
    <n v="0.3015515895229004"/>
    <n v="0.31229760141395196"/>
    <n v="0.65430085448112074"/>
    <m/>
    <m/>
    <n v="28626.429620000068"/>
    <n v="3.9003353782562034"/>
    <n v="0"/>
    <m/>
    <n v="0"/>
    <m/>
    <n v="-26.344008755422621"/>
    <n v="27.851656827332949"/>
    <n v="39.287998658398834"/>
    <n v="0.3851330158871572"/>
    <n v="-24.580214102800667"/>
    <n v="-5.2807355155687024"/>
    <n v="59.959772026004408"/>
    <n v="75.303124205344844"/>
    <s v="Resto"/>
    <n v="2024"/>
    <n v="1"/>
    <d v="2025-05-07T00:00:00"/>
    <x v="36"/>
    <x v="9"/>
  </r>
  <r>
    <n v="2025"/>
    <n v="3"/>
    <n v="50"/>
    <x v="15"/>
    <s v="Vida Total"/>
    <n v="38"/>
    <s v="aea92132c4cbeb263e6ac2bf6c183b5d81737f179f21efdc5863739672f0f470"/>
    <s v="5ee0b1f3d4f170289262539d5c2c0d24e2fb46189fbbd99a0a6b6a68b9dfe06a"/>
    <x v="19"/>
    <n v="13730865.62683"/>
    <n v="12530509.996379999"/>
    <n v="56372562.263349995"/>
    <n v="37597956.740510002"/>
    <n v="9778696.3651899993"/>
    <n v="7726338.761020001"/>
    <n v="36562815.469129995"/>
    <n v="26498862.911389999"/>
    <n v="35327673.869999997"/>
    <n v="32941908.920000002"/>
    <n v="139.161"/>
    <n v="134.065"/>
    <n v="0"/>
    <n v="0"/>
    <n v="9770199.1893300004"/>
    <n v="7704670.9491000008"/>
    <n v="7672464.3176499996"/>
    <n v="4816780.07125"/>
    <n v="9533388.8377700001"/>
    <n v="8377181.7024900001"/>
    <n v="4197476.7890600003"/>
    <n v="4153328.2938899999"/>
    <n v="0"/>
    <n v="0"/>
    <s v="Vida Total"/>
    <s v="Totales"/>
    <s v="Vida Total"/>
    <x v="36"/>
    <x v="2"/>
    <n v="13959565.0382"/>
    <n v="12741554.66168"/>
    <n v="286204877.29896003"/>
    <n v="243390493.02682006"/>
    <n v="276418493.85822004"/>
    <n v="235015541.95325008"/>
    <n v="116547964.87996998"/>
    <n v="100637127.48425001"/>
    <n v="55147073.013400003"/>
    <n v="46080034.808750004"/>
    <n v="13730865.62683"/>
    <n v="12530509.996379999"/>
    <n v="11.7813002062894"/>
    <n v="12.4511801058124"/>
    <n v="1200355.630450001"/>
    <n v="9.5794634918832333"/>
    <n v="100"/>
    <n v="100"/>
    <n v="98.361701021885921"/>
    <n v="98.343650591283705"/>
    <n v="4.7975652114716407"/>
    <n v="4.9674193051181321"/>
    <n v="5.1483153021096921"/>
    <n v="5.3317792909511494"/>
    <n v="8.1797986327673868"/>
    <n v="3.6015015735220119"/>
    <m/>
    <n v="1156207.13528"/>
    <n v="13.801862921707109"/>
    <n v="44148.495170000475"/>
    <n v="1.0629666630241452"/>
    <n v="0"/>
    <m/>
    <n v="26.563132521761879"/>
    <n v="71.2168965231333"/>
    <n v="61.660209865776416"/>
    <n v="17.732031512921651"/>
    <n v="26.808779425827112"/>
    <n v="59.286166363392255"/>
    <n v="127.34108344895525"/>
    <n v="159.95480040882509"/>
    <s v="Grandes"/>
    <n v="2024"/>
    <n v="1"/>
    <d v="2025-05-07T00:00:00"/>
    <x v="36"/>
    <x v="19"/>
  </r>
  <r>
    <n v="2025"/>
    <n v="3"/>
    <n v="13"/>
    <x v="37"/>
    <s v="Vida Total"/>
    <n v="13"/>
    <s v="3fdba35f04dc8c462986c992bcf875546257113072a909c162f7e470e581e278"/>
    <s v="5ee0b1f3d4f170289262539d5c2c0d24e2fb46189fbbd99a0a6b6a68b9dfe06a"/>
    <x v="18"/>
    <n v="62384.163070000002"/>
    <n v="77057.257830000002"/>
    <n v="217679.18774999998"/>
    <n v="236738.31906000001"/>
    <n v="25391.835160000002"/>
    <n v="33784.053260000001"/>
    <n v="100979.29720999995"/>
    <n v="156679.16441000008"/>
    <n v="35327673.869999997"/>
    <n v="32941908.920000002"/>
    <n v="139.161"/>
    <n v="134.065"/>
    <n v="2607.8885799999998"/>
    <n v="184.40564999999998"/>
    <n v="22873.927159999999"/>
    <n v="24987.902010000002"/>
    <n v="51066.681429999997"/>
    <n v="51013.553030000003"/>
    <n v="1531.65102"/>
    <n v="21135.267309999999"/>
    <n v="60852.512049999998"/>
    <n v="55921.990519999999"/>
    <n v="0"/>
    <n v="0"/>
    <s v="Vida Total"/>
    <s v="Totales"/>
    <s v="Vida Total"/>
    <x v="36"/>
    <x v="2"/>
    <n v="380253.94800999999"/>
    <n v="509825.93995999999"/>
    <n v="286204877.29896003"/>
    <n v="243390493.02682006"/>
    <n v="276418493.85822004"/>
    <n v="235015541.95325008"/>
    <n v="116547964.87996998"/>
    <n v="100637127.48425001"/>
    <n v="55147073.013400003"/>
    <n v="46080034.808750004"/>
    <n v="62384.163070000002"/>
    <n v="77057.257830000002"/>
    <n v="5.3526600086280351E-2"/>
    <n v="7.6569413054898339E-2"/>
    <n v="-14673.09476"/>
    <n v="-19.041807576868454"/>
    <n v="100"/>
    <n v="100"/>
    <n v="16.405921199892294"/>
    <n v="15.114424706605901"/>
    <n v="2.1797030036226669E-2"/>
    <n v="2.2568737062143879E-2"/>
    <n v="3.1659929223903087E-2"/>
    <n v="3.2788154004439608E-2"/>
    <n v="1.3141808366859185E-3"/>
    <n v="5.2212419249594424E-2"/>
    <m/>
    <n v="-19603.616289999998"/>
    <n v="-92.753103154388256"/>
    <n v="4930.5215299999982"/>
    <n v="8.8167847463094908"/>
    <n v="0"/>
    <m/>
    <n v="-24.840767433717925"/>
    <n v="40.702373664143479"/>
    <n v="43.842791985321803"/>
    <n v="4.6043849242606447E-2"/>
    <n v="-8.4599933566011369"/>
    <n v="0.10414565707421719"/>
    <n v="44.792272611946778"/>
    <n v="48.982869307897722"/>
    <s v="Resto"/>
    <n v="2024"/>
    <n v="1"/>
    <d v="2025-05-07T00:00:00"/>
    <x v="36"/>
    <x v="18"/>
  </r>
  <r>
    <n v="2025"/>
    <n v="3"/>
    <n v="60"/>
    <x v="59"/>
    <s v="Vida Total"/>
    <n v="210"/>
    <s v="d29d53701d3c859e29e1b90028eec1ca8e2f29439198b6e036c60951fb458aa1"/>
    <s v="5ee0b1f3d4f170289262539d5c2c0d24e2fb46189fbbd99a0a6b6a68b9dfe06a"/>
    <x v="17"/>
    <n v="1125496.297"/>
    <n v="987539.39345000009"/>
    <n v="5149143.2055200003"/>
    <n v="4492924.2830800004"/>
    <n v="580239.55530000001"/>
    <n v="716780.66376999987"/>
    <n v="3068962.7066699998"/>
    <n v="2911884.3583999993"/>
    <n v="35327673.869999997"/>
    <n v="32941908.920000002"/>
    <n v="139.161"/>
    <n v="134.065"/>
    <n v="-11302.03068"/>
    <n v="10239.427539999999"/>
    <n v="487135.92251"/>
    <n v="542701.32611999998"/>
    <n v="650269.92640999996"/>
    <n v="805422.33952000004"/>
    <n v="1033133.06762"/>
    <n v="433579.98965999996"/>
    <n v="19526.173909999998"/>
    <n v="503733.50361000001"/>
    <n v="72837.055469999992"/>
    <n v="50225.900179999997"/>
    <s v="Vida Total"/>
    <s v="Totales"/>
    <s v="Vida Total"/>
    <x v="36"/>
    <x v="2"/>
    <n v="1125496.297"/>
    <n v="987539.39345000009"/>
    <n v="286204877.29896003"/>
    <n v="243390493.02682006"/>
    <n v="276418493.85822004"/>
    <n v="235015541.95325008"/>
    <n v="116547964.87996998"/>
    <n v="100637127.48425001"/>
    <n v="55147073.013400003"/>
    <n v="46080034.808750004"/>
    <n v="1125496.297"/>
    <n v="987539.39345000009"/>
    <n v="0.96569365081502911"/>
    <n v="0.98128734209405255"/>
    <n v="137956.90354999993"/>
    <n v="13.96976206367253"/>
    <n v="100"/>
    <n v="100"/>
    <n v="100"/>
    <n v="100"/>
    <n v="0.39324846858718776"/>
    <n v="0.40717112711614983"/>
    <n v="0.40574279675795699"/>
    <n v="0.42020173867753985"/>
    <n v="0.88644453696295722"/>
    <n v="1.6753766511589926E-2"/>
    <n v="6.2495347340481809E-2"/>
    <n v="599553.07796000002"/>
    <n v="138.27969284979019"/>
    <n v="-484207.3297"/>
    <n v="-96.123709507097317"/>
    <n v="22611.155289999995"/>
    <n v="45.018914960141984"/>
    <n v="-19.049217615866532"/>
    <n v="51.55410611715233"/>
    <n v="72.582488204941768"/>
    <n v="1.0521674562111565"/>
    <n v="-10.238671058215465"/>
    <n v="-19.263485192435159"/>
    <n v="74.91287890236174"/>
    <n v="67.380962693861775"/>
    <s v="Resto"/>
    <n v="2024"/>
    <n v="1"/>
    <d v="2025-05-07T00:00:00"/>
    <x v="36"/>
    <x v="17"/>
  </r>
  <r>
    <n v="2025"/>
    <n v="3"/>
    <n v="27"/>
    <x v="32"/>
    <s v="Vida Total"/>
    <n v="21"/>
    <s v="6f4b6612125fb3a0daecd2799dfd6c9c299424fd920f9b308110a2c1fbd8f443"/>
    <s v="5ee0b1f3d4f170289262539d5c2c0d24e2fb46189fbbd99a0a6b6a68b9dfe06a"/>
    <x v="49"/>
    <n v="64.361639999999994"/>
    <n v="-1593.18688"/>
    <n v="8755.7239699999991"/>
    <n v="25893.78515"/>
    <n v="4382.9769600000009"/>
    <n v="4731.4268900000006"/>
    <n v="4791.5892099999983"/>
    <n v="7555.0963200000006"/>
    <n v="35327673.869999997"/>
    <n v="32941908.920000002"/>
    <n v="139.161"/>
    <n v="134.065"/>
    <n v="0"/>
    <n v="0"/>
    <n v="4382.97696"/>
    <n v="4731.4268899999997"/>
    <n v="-182.30185999999998"/>
    <n v="-2416.7249500000003"/>
    <n v="0"/>
    <n v="0"/>
    <n v="64.361639999999994"/>
    <n v="-1593.18688"/>
    <n v="0"/>
    <n v="0"/>
    <s v="Vida Total"/>
    <s v="Totales"/>
    <s v="Vida Total"/>
    <x v="36"/>
    <x v="2"/>
    <n v="3901951.9240700002"/>
    <n v="3037839.4733099998"/>
    <n v="286204877.29896003"/>
    <n v="243390493.02682006"/>
    <n v="276418493.85822004"/>
    <n v="235015541.95325008"/>
    <n v="116547964.87996998"/>
    <n v="100637127.48425001"/>
    <n v="55147073.013400003"/>
    <n v="46080034.808750004"/>
    <n v="64.361639999999994"/>
    <n v="-1593.18688"/>
    <n v="5.5223306615679254E-5"/>
    <n v="-1.5831005115376907E-3"/>
    <n v="1657.5485200000001"/>
    <n v="-104.03980479678567"/>
    <n v="100"/>
    <n v="100"/>
    <n v="1.6494729113132292E-3"/>
    <n v="-5.2444735608892436E-2"/>
    <n v="2.248796058523139E-5"/>
    <n v="2.3284129473989617E-5"/>
    <n v="-6.5458057140483337E-4"/>
    <n v="-6.7790702978993663E-4"/>
    <m/>
    <n v="5.5223306615679254E-5"/>
    <m/>
    <n v="0"/>
    <m/>
    <n v="1657.5485200000001"/>
    <n v="-104.03980479678567"/>
    <n v="0"/>
    <m/>
    <n v="-7.3645844710494845"/>
    <n v="6809.9211890809511"/>
    <n v="-296.9787756474621"/>
    <n v="7.9477961757553218E-3"/>
    <n v="-7.3645844710494845"/>
    <n v="-92.456656683252277"/>
    <n v="-2404.2414926539973"/>
    <n v="-195.77846001879524"/>
    <s v="Resto"/>
    <n v="2024"/>
    <n v="1"/>
    <d v="2025-05-07T00:00:00"/>
    <x v="36"/>
    <x v="49"/>
  </r>
  <r>
    <n v="2025"/>
    <n v="3"/>
    <n v="9"/>
    <x v="29"/>
    <s v="Vida Total"/>
    <n v="9"/>
    <s v="19581e27de7ced00ff1ce50b2047e7a567c76b1cbaebabe5ef03f7c3017bb5b7"/>
    <s v="5ee0b1f3d4f170289262539d5c2c0d24e2fb46189fbbd99a0a6b6a68b9dfe06a"/>
    <x v="31"/>
    <n v="328025.45064"/>
    <n v="142991.82962999999"/>
    <n v="950232.17259000009"/>
    <n v="754701.78795999999"/>
    <n v="108060.32317000002"/>
    <n v="102515.15678000003"/>
    <n v="498734.16259000002"/>
    <n v="362208.60412999993"/>
    <n v="35327673.869999997"/>
    <n v="32941908.920000002"/>
    <n v="139.161"/>
    <n v="134.065"/>
    <n v="11532.35383"/>
    <n v="21590.381809999999"/>
    <n v="101977.42769"/>
    <n v="89273.178670000008"/>
    <n v="216674.96635"/>
    <n v="153924.40474"/>
    <n v="263420.14351000002"/>
    <n v="75741.689949999985"/>
    <n v="64605.307130000001"/>
    <n v="67250.139679999993"/>
    <n v="0"/>
    <n v="0"/>
    <s v="Vida Total"/>
    <s v="Totales"/>
    <s v="Vida Total"/>
    <x v="36"/>
    <x v="2"/>
    <n v="975839.53787999996"/>
    <n v="808178.50085000007"/>
    <n v="286204877.29896003"/>
    <n v="243390493.02682006"/>
    <n v="276418493.85822004"/>
    <n v="235015541.95325008"/>
    <n v="116547964.87996998"/>
    <n v="100637127.48425001"/>
    <n v="55147073.013400003"/>
    <n v="46080034.808750004"/>
    <n v="328025.45064"/>
    <n v="142991.82962999999"/>
    <n v="0.28145103260947174"/>
    <n v="0.14208655712314386"/>
    <n v="185033.62101"/>
    <n v="129.40153398189648"/>
    <n v="100"/>
    <n v="100"/>
    <n v="33.614691545766988"/>
    <n v="17.693099912903971"/>
    <n v="0.11461211064455606"/>
    <n v="0.11866986396657311"/>
    <n v="5.8749965067141391E-2"/>
    <n v="6.0843563128452287E-2"/>
    <n v="0.22601865573653751"/>
    <n v="5.5432376872934237E-2"/>
    <m/>
    <n v="187678.45356000005"/>
    <n v="247.78751792294815"/>
    <n v="-2644.8325499999919"/>
    <n v="-3.9328283369894024"/>
    <n v="0"/>
    <m/>
    <n v="5.4091185773631922"/>
    <n v="32.942664344844879"/>
    <n v="71.693017038291075"/>
    <n v="0.19594933559527772"/>
    <n v="14.230756884955875"/>
    <n v="40.767129628335773"/>
    <n v="47.064702216348117"/>
    <n v="57.998066531941426"/>
    <s v="Resto"/>
    <n v="2024"/>
    <n v="1"/>
    <d v="2025-05-07T00:00:00"/>
    <x v="36"/>
    <x v="31"/>
  </r>
  <r>
    <n v="2025"/>
    <n v="3"/>
    <n v="22"/>
    <x v="35"/>
    <s v="Vida Total"/>
    <n v="16"/>
    <s v="b17ef6d19c7a5b1ee83b907c595526dcb1eb06db8227d650d5dda0a9f4ce8cd9"/>
    <s v="5ee0b1f3d4f170289262539d5c2c0d24e2fb46189fbbd99a0a6b6a68b9dfe06a"/>
    <x v="14"/>
    <n v="1773249.4410399999"/>
    <n v="1603832.41613"/>
    <n v="6183518.7380299997"/>
    <n v="5080811.7234799992"/>
    <n v="1006300.1266299998"/>
    <n v="742603.96197000006"/>
    <n v="3682118.6055400004"/>
    <n v="3515215.5743400003"/>
    <n v="35327673.869999997"/>
    <n v="32941908.920000002"/>
    <n v="139.161"/>
    <n v="134.065"/>
    <n v="150338.837"/>
    <n v="-2297.355"/>
    <n v="998554.0120499999"/>
    <n v="737135.96097000001"/>
    <n v="1561128.83173"/>
    <n v="944789.17658000009"/>
    <n v="1109671.1431700001"/>
    <n v="1011458.88523"/>
    <n v="663578.29787000001"/>
    <n v="592373.53090000013"/>
    <n v="0"/>
    <n v="0"/>
    <s v="Vida Total"/>
    <s v="Totales"/>
    <s v="Vida Total"/>
    <x v="36"/>
    <x v="2"/>
    <n v="9409393.7623899989"/>
    <n v="7962644.3306700001"/>
    <n v="286204877.29896003"/>
    <n v="243390493.02682006"/>
    <n v="276418493.85822004"/>
    <n v="235015541.95325008"/>
    <n v="116547964.87996998"/>
    <n v="100637127.48425001"/>
    <n v="55147073.013400003"/>
    <n v="46080034.808750004"/>
    <n v="1773249.4410399999"/>
    <n v="1603832.41613"/>
    <n v="1.5214761088846365"/>
    <n v="1.5936786514311074"/>
    <n v="169417.02490999992"/>
    <n v="10.563262296368725"/>
    <n v="100"/>
    <n v="100"/>
    <n v="18.845522738434024"/>
    <n v="20.141957238407119"/>
    <n v="0.61957345303648437"/>
    <n v="0.64150897296674048"/>
    <n v="0.65895442183654562"/>
    <n v="0.68243674558725087"/>
    <n v="0.95211541815665712"/>
    <n v="0.56936069072797946"/>
    <m/>
    <n v="98212.25794000004"/>
    <n v="9.7099604713707386"/>
    <n v="71204.766969999881"/>
    <n v="12.020247910438808"/>
    <n v="0"/>
    <m/>
    <n v="35.509663045758508"/>
    <n v="56.748932402866629"/>
    <n v="46.301842667694757"/>
    <n v="1.8247570934281179"/>
    <n v="35.464020875606025"/>
    <n v="65.235681189856564"/>
    <n v="63.963587870158669"/>
    <n v="78.021211423941722"/>
    <s v="Medianas"/>
    <n v="2024"/>
    <n v="1"/>
    <d v="2025-05-07T00:00:00"/>
    <x v="36"/>
    <x v="14"/>
  </r>
  <r>
    <n v="2025"/>
    <n v="3"/>
    <n v="77"/>
    <x v="33"/>
    <s v="Vida Total"/>
    <n v="49"/>
    <s v="0e17daca5f3e175f448bacace3bc0da47d0655a74c8dd0dc497a3afbdad95f1f"/>
    <s v="5ee0b1f3d4f170289262539d5c2c0d24e2fb46189fbbd99a0a6b6a68b9dfe06a"/>
    <x v="0"/>
    <n v="3602708.6710000001"/>
    <n v="2557471.3273800001"/>
    <n v="17629766.830779999"/>
    <n v="10452739.950309999"/>
    <n v="1078937.6910400002"/>
    <n v="888281.00636"/>
    <n v="3787743.9191600005"/>
    <n v="3034015.8388699996"/>
    <n v="35327673.869999997"/>
    <n v="32941908.920000002"/>
    <n v="139.161"/>
    <n v="134.065"/>
    <n v="0"/>
    <n v="0"/>
    <n v="1062187.6582299999"/>
    <n v="837296.88548000006"/>
    <n v="1042266.7307899999"/>
    <n v="984563.65723999997"/>
    <n v="2550960.6306900005"/>
    <n v="1887204.4656500001"/>
    <n v="1051748.0403100001"/>
    <n v="670266.86173"/>
    <n v="0"/>
    <n v="0"/>
    <s v="Vida Total"/>
    <s v="Totales"/>
    <s v="Vida Total"/>
    <x v="36"/>
    <x v="2"/>
    <n v="3770209.43444"/>
    <n v="2712146.0854199999"/>
    <n v="286204877.29896003"/>
    <n v="243390493.02682006"/>
    <n v="276418493.85822004"/>
    <n v="235015541.95325008"/>
    <n v="116547964.87996998"/>
    <n v="100637127.48425001"/>
    <n v="55147073.013400003"/>
    <n v="46080034.808750004"/>
    <n v="3602708.6710000001"/>
    <n v="2557471.3273800001"/>
    <n v="3.0911811070320665"/>
    <n v="2.5412801331996002"/>
    <n v="1045237.3436199999"/>
    <n v="40.869953552550385"/>
    <n v="100"/>
    <n v="100"/>
    <n v="95.557255734657105"/>
    <n v="94.296960666259722"/>
    <n v="1.2587866094387803"/>
    <n v="1.3033529778394253"/>
    <n v="1.0507687854094545"/>
    <n v="1.0882137011554491"/>
    <n v="2.1887646286378102"/>
    <n v="0.90241647839425665"/>
    <m/>
    <n v="663756.16504000034"/>
    <n v="35.171396482012149"/>
    <n v="381481.17858000007"/>
    <n v="56.914820105438849"/>
    <n v="0"/>
    <m/>
    <n v="21.46355526178294"/>
    <n v="29.947958316055583"/>
    <n v="34.732784561459731"/>
    <n v="1.9564731763330987"/>
    <n v="26.859143590517"/>
    <n v="5.8607763069131957"/>
    <n v="101.91130800317312"/>
    <n v="85.042432688118026"/>
    <s v="Medianas"/>
    <n v="2024"/>
    <n v="1"/>
    <d v="2025-05-07T00:00:00"/>
    <x v="36"/>
    <x v="0"/>
  </r>
  <r>
    <n v="2025"/>
    <n v="3"/>
    <n v="15.1"/>
    <x v="69"/>
    <s v="Vida Total"/>
    <n v="15.1"/>
    <m/>
    <m/>
    <x v="76"/>
    <n v="31962835.041379999"/>
    <n v="25859242.838180006"/>
    <n v="116144274.64643998"/>
    <n v="94286988.89323999"/>
    <n v="14551214.330589999"/>
    <n v="11761433.867830001"/>
    <n v="56201979.744959995"/>
    <n v="47800776.099810004"/>
    <n v="0"/>
    <n v="0"/>
    <n v="0"/>
    <n v="0"/>
    <n v="233845.05186000001"/>
    <n v="181359.57019"/>
    <n v="13362628.170499999"/>
    <n v="10930754.717489999"/>
    <n v="17799655.66852"/>
    <n v="14849338.52758"/>
    <n v="14734139.44365"/>
    <n v="11462283.059449999"/>
    <n v="14218555.879459998"/>
    <n v="11285148.195900001"/>
    <n v="3010139.7182700001"/>
    <n v="3111811.5828300002"/>
    <s v="Vida Total"/>
    <s v="Totales"/>
    <s v="Vida Total"/>
    <x v="36"/>
    <x v="2"/>
    <n v="75347118.847949997"/>
    <n v="64952285.789509997"/>
    <n v="286204877.29896003"/>
    <n v="243390493.02682006"/>
    <n v="276418493.85822004"/>
    <n v="235015541.95325008"/>
    <n v="116547964.87996998"/>
    <n v="100637127.48425001"/>
    <n v="55147073.013400003"/>
    <n v="46080034.808750004"/>
    <n v="31962835.041379999"/>
    <n v="25859242.838180006"/>
    <n v="27.424618760437191"/>
    <n v="25.695529557147832"/>
    <n v="6103592.2031999938"/>
    <n v="23.603135797109708"/>
    <n v="100"/>
    <n v="100"/>
    <n v="42.420779361027456"/>
    <n v="39.812675603106115"/>
    <n v="11.16781633598532"/>
    <n v="11.563204254261766"/>
    <n v="10.624590351329163"/>
    <n v="11.003205414952513"/>
    <n v="12.642125033092036"/>
    <n v="12.199746168114865"/>
    <n v="2.5827475592302895"/>
    <n v="3271856.3842000011"/>
    <n v="28.544543589006398"/>
    <n v="2933407.683559997"/>
    <n v="25.993523812347739"/>
    <n v="-101671.86456000013"/>
    <n v="-3.2672885826697695"/>
    <n v="23.719730894297129"/>
    <n v="45.525418229489283"/>
    <n v="45.482514478207278"/>
    <n v="26.386195196713793"/>
    <n v="22.247992163970398"/>
    <n v="19.868340501903916"/>
    <n v="75.072397013459025"/>
    <n v="73.611054776534786"/>
    <s v="Resto"/>
    <n v="2024"/>
    <n v="1"/>
    <d v="2025-05-07T00:00:00"/>
    <x v="36"/>
    <x v="76"/>
  </r>
  <r>
    <n v="2025"/>
    <n v="3"/>
    <n v="120"/>
    <x v="71"/>
    <s v="Vida Total"/>
    <n v="234"/>
    <s v="114bd151f8fb0c58642d2170da4ae7d7c57977260ac2cc8905306cab6b2acabc"/>
    <s v="5ee0b1f3d4f170289262539d5c2c0d24e2fb46189fbbd99a0a6b6a68b9dfe06a"/>
    <x v="27"/>
    <n v="1219753.54217"/>
    <n v="1256337.9776300001"/>
    <n v="3367182.4206599994"/>
    <n v="4676617.8076300006"/>
    <n v="510940.07397999999"/>
    <n v="615523.59182999993"/>
    <n v="2287791.8539100001"/>
    <n v="2821084.9128100001"/>
    <n v="35327673.869999997"/>
    <n v="32941908.920000002"/>
    <n v="139.161"/>
    <n v="134.065"/>
    <n v="-136.4641"/>
    <n v="4082.6276699999999"/>
    <n v="228961.26657000001"/>
    <n v="339888.50013999996"/>
    <n v="692427.74546000001"/>
    <n v="798495.24590999994"/>
    <n v="1219688.23917"/>
    <n v="1252899.0886299999"/>
    <n v="0"/>
    <n v="0"/>
    <n v="65.302999999999997"/>
    <n v="3438.8890000000001"/>
    <s v="Vida Total"/>
    <s v="Totales"/>
    <s v="Vida Total"/>
    <x v="36"/>
    <x v="2"/>
    <n v="1246423.7302300001"/>
    <n v="1287243.6983399999"/>
    <n v="286204877.29896003"/>
    <n v="243390493.02682006"/>
    <n v="276418493.85822004"/>
    <n v="235015541.95325008"/>
    <n v="116547964.87996998"/>
    <n v="100637127.48425001"/>
    <n v="55147073.013400003"/>
    <n v="46080034.808750004"/>
    <n v="1219753.54217"/>
    <n v="1256337.9776300001"/>
    <n v="1.0465678602163457"/>
    <n v="1.2483841789170904"/>
    <n v="-36584.435460000066"/>
    <n v="-2.9119899351458089"/>
    <n v="100"/>
    <n v="100"/>
    <n v="97.860263134184819"/>
    <n v="97.599077723211607"/>
    <n v="0.42618195527670422"/>
    <n v="0.44127059848449696"/>
    <n v="0.51618202584911965"/>
    <n v="0.53457655063506992"/>
    <n v="1.0465118292079387"/>
    <m/>
    <n v="5.6031008406928446E-5"/>
    <n v="-33210.849459999939"/>
    <n v="-2.6507202185225287"/>
    <n v="0"/>
    <m/>
    <n v="-3373.5860000000002"/>
    <n v="-98.101043680095529"/>
    <n v="-16.990984462360725"/>
    <n v="41.888796081789856"/>
    <n v="48.993471724156997"/>
    <n v="0.92650442908519992"/>
    <n v="-32.636359725118403"/>
    <n v="-13.283422912445875"/>
    <n v="33.066448892496986"/>
    <n v="42.566126959547297"/>
    <s v="Resto"/>
    <n v="2024"/>
    <n v="1"/>
    <d v="2025-05-07T00:00:00"/>
    <x v="36"/>
    <x v="27"/>
  </r>
  <r>
    <n v="2025"/>
    <n v="3"/>
    <n v="18"/>
    <x v="77"/>
    <s v="Vida Total"/>
    <n v="5"/>
    <s v="ef2d127de37b942baad06145e54b0c619a1f22327b2ebbcfbec78f5564afe39d"/>
    <s v="5ee0b1f3d4f170289262539d5c2c0d24e2fb46189fbbd99a0a6b6a68b9dfe06a"/>
    <x v="4"/>
    <n v="4275339.1001399998"/>
    <n v="3402954.3250000002"/>
    <n v="17556737.323809996"/>
    <n v="18170409.883859996"/>
    <n v="1588711.0862700001"/>
    <n v="1544814.13894"/>
    <n v="6389729.2067900002"/>
    <n v="4922995.0046999995"/>
    <n v="35327673.869999997"/>
    <n v="32941908.920000002"/>
    <n v="139.161"/>
    <n v="134.065"/>
    <n v="0"/>
    <n v="0"/>
    <n v="1497460.88169"/>
    <n v="1446068.20851"/>
    <n v="2190602.7803699998"/>
    <n v="2255414.9518599999"/>
    <n v="2385243.3626100002"/>
    <n v="1724049.77363"/>
    <n v="506361.28794000001"/>
    <n v="314963.26552000002"/>
    <n v="1383734.4495899999"/>
    <n v="1363941.2858500001"/>
    <s v="Vida Total"/>
    <s v="Totales"/>
    <s v="Vida Total"/>
    <x v="36"/>
    <x v="2"/>
    <n v="5268679.1510399999"/>
    <n v="4323802.96117"/>
    <n v="286204877.29896003"/>
    <n v="243390493.02682006"/>
    <n v="276418493.85822004"/>
    <n v="235015541.95325008"/>
    <n v="116547964.87996998"/>
    <n v="100637127.48425001"/>
    <n v="55147073.013400003"/>
    <n v="46080034.808750004"/>
    <n v="4275339.1001399998"/>
    <n v="3402954.3250000002"/>
    <n v="3.6683086697764917"/>
    <n v="3.3814104297964707"/>
    <n v="872384.77513999958"/>
    <n v="25.636100041983354"/>
    <n v="100"/>
    <n v="100"/>
    <n v="81.146317275670086"/>
    <n v="78.702807587679189"/>
    <n v="1.4938037186816084"/>
    <n v="1.5466906864534531"/>
    <n v="1.3981459516682999"/>
    <n v="1.4479699073165657"/>
    <n v="2.0465765876448434"/>
    <n v="0.43446600587276629"/>
    <n v="1.1872660762588825"/>
    <n v="661193.58898000023"/>
    <n v="38.351189106788496"/>
    <n v="191398.02241999999"/>
    <n v="60.76836360710336"/>
    <n v="19793.163739999756"/>
    <n v="1.4511741777553766"/>
    <n v="2.8415682005681786"/>
    <n v="37.159884843239134"/>
    <n v="45.396264286914864"/>
    <n v="2.8808620284959905"/>
    <n v="3.5539591339853738"/>
    <n v="-2.8736251587119566"/>
    <n v="68.358394096307777"/>
    <n v="64.11539514347254"/>
    <s v="Medianas"/>
    <n v="2024"/>
    <n v="1"/>
    <d v="2025-05-07T00:00:00"/>
    <x v="36"/>
    <x v="4"/>
  </r>
  <r>
    <n v="2025"/>
    <n v="3"/>
    <n v="8"/>
    <x v="23"/>
    <s v="Vida Total"/>
    <n v="8"/>
    <s v="2c624232cdd221771294dfbb310aca000a0df6ac8b66b696d90ef06fdefb64a3"/>
    <s v="5ee0b1f3d4f170289262539d5c2c0d24e2fb46189fbbd99a0a6b6a68b9dfe06a"/>
    <x v="39"/>
    <n v="150803.19838999998"/>
    <n v="118956.91813999999"/>
    <n v="453341.78686000005"/>
    <n v="331322.77506999997"/>
    <n v="69056.456850000046"/>
    <n v="43674.112749999978"/>
    <n v="235076.2445"/>
    <n v="160946.07375999997"/>
    <n v="35327673.869999997"/>
    <n v="32941908.920000002"/>
    <n v="139.161"/>
    <n v="134.065"/>
    <n v="853.50932999999998"/>
    <n v="1403.5426100000002"/>
    <n v="53883.691340000005"/>
    <n v="32801.11303"/>
    <n v="95603.22851999999"/>
    <n v="80622.599349999989"/>
    <n v="36083.067190000002"/>
    <n v="19567.733199999999"/>
    <n v="114720.1312"/>
    <n v="99389.184939999992"/>
    <n v="0"/>
    <n v="0"/>
    <s v="Vida Total"/>
    <s v="Totales"/>
    <s v="Vida Total"/>
    <x v="36"/>
    <x v="2"/>
    <n v="1201622.1432"/>
    <n v="689489.74687000003"/>
    <n v="286204877.29896003"/>
    <n v="243390493.02682006"/>
    <n v="276418493.85822004"/>
    <n v="235015541.95325008"/>
    <n v="116547964.87996998"/>
    <n v="100637127.48425001"/>
    <n v="55147073.013400003"/>
    <n v="46080034.808750004"/>
    <n v="150803.19838999998"/>
    <n v="118956.91813999999"/>
    <n v="0.1293915329583907"/>
    <n v="0.11820380918425666"/>
    <n v="31846.280249999982"/>
    <n v="26.771272110900025"/>
    <n v="100"/>
    <n v="100"/>
    <n v="12.54996832768086"/>
    <n v="17.252891530296932"/>
    <n v="5.2690645880390088E-2"/>
    <n v="5.4556117532190015E-2"/>
    <n v="4.8874923856163814E-2"/>
    <n v="5.0616617586790591E-2"/>
    <n v="3.0959843208897816E-2"/>
    <n v="9.8431689749492915E-2"/>
    <m/>
    <n v="16515.333990000003"/>
    <n v="84.400854310503391"/>
    <n v="15330.946260000012"/>
    <n v="15.425165493866476"/>
    <n v="0"/>
    <m/>
    <n v="58.117595302494337"/>
    <n v="45.792435165340166"/>
    <n v="36.714226825042715"/>
    <n v="0.12522234286708242"/>
    <n v="64.273972321359381"/>
    <n v="18.581178591086946"/>
    <n v="56.361790468956443"/>
    <n v="40.684762454263392"/>
    <s v="Resto"/>
    <n v="2024"/>
    <n v="1"/>
    <d v="2025-05-07T00:00:00"/>
    <x v="36"/>
    <x v="39"/>
  </r>
  <r>
    <n v="2025"/>
    <n v="3"/>
    <n v="37"/>
    <x v="76"/>
    <s v="Vida Total"/>
    <n v="25"/>
    <s v="b7a56873cd771f2c446d369b649430b65a756ba278ff97ec81bb6f55b2e73569"/>
    <s v="5ee0b1f3d4f170289262539d5c2c0d24e2fb46189fbbd99a0a6b6a68b9dfe06a"/>
    <x v="2"/>
    <n v="293132.80180999998"/>
    <n v="310410.93948"/>
    <n v="761582.75639"/>
    <n v="772497.73259999999"/>
    <n v="2714.1526200000012"/>
    <n v="67708.111250000016"/>
    <n v="273358.95139000006"/>
    <n v="427256.81417999987"/>
    <n v="35327673.869999997"/>
    <n v="32941908.920000002"/>
    <n v="139.161"/>
    <n v="134.065"/>
    <n v="5310.3750699999991"/>
    <n v="-783.73218000000008"/>
    <n v="-10098.29658"/>
    <n v="54934.200060000003"/>
    <n v="178696.68527000002"/>
    <n v="238578.63666999998"/>
    <n v="93348.054120000015"/>
    <n v="107950.41079000001"/>
    <n v="102708.30205"/>
    <n v="93586.248779999994"/>
    <n v="97076.445640000005"/>
    <n v="108874.27991"/>
    <s v="Vida Total"/>
    <s v="Totales"/>
    <s v="Vida Total"/>
    <x v="36"/>
    <x v="2"/>
    <n v="3594603.0314199999"/>
    <n v="3691577.5016000001"/>
    <n v="286204877.29896003"/>
    <n v="243390493.02682006"/>
    <n v="276418493.85822004"/>
    <n v="235015541.95325008"/>
    <n v="116547964.87996998"/>
    <n v="100637127.48425001"/>
    <n v="55147073.013400003"/>
    <n v="46080034.808750004"/>
    <n v="293132.80180999998"/>
    <n v="310410.93948"/>
    <n v="0.25151258720981579"/>
    <n v="0.30844574685280057"/>
    <n v="-17278.137670000026"/>
    <n v="-5.5662141607974114"/>
    <n v="100"/>
    <n v="100"/>
    <n v="8.1548031659618818"/>
    <n v="8.4086258339547797"/>
    <n v="0.10242061720835151"/>
    <n v="0.10604674011441254"/>
    <n v="0.12753618089996421"/>
    <n v="0.13208102617389778"/>
    <n v="8.0094109078727369E-2"/>
    <n v="8.8125350070056452E-2"/>
    <n v="8.3293128061032007E-2"/>
    <n v="-14602.356669999994"/>
    <n v="-13.526911628346195"/>
    <n v="9122.053270000004"/>
    <n v="9.7472154177734804"/>
    <n v="-11797.834269999992"/>
    <n v="-10.836199587039818"/>
    <n v="-95.991392212997226"/>
    <n v="0.9259122838662166"/>
    <n v="21.812411432220962"/>
    <n v="4.92166215120882E-3"/>
    <n v="-118.38253140843133"/>
    <n v="-25.099460804962259"/>
    <n v="-5.6510822037588868"/>
    <n v="23.025615715955549"/>
    <s v="Resto"/>
    <n v="2024"/>
    <n v="1"/>
    <d v="2025-05-07T00:00:00"/>
    <x v="36"/>
    <x v="2"/>
  </r>
  <r>
    <n v="2025"/>
    <n v="3"/>
    <n v="34"/>
    <x v="40"/>
    <s v="Vida Total"/>
    <n v="23"/>
    <s v="535fa30d7e25dd8a49f1536779734ec8286108d115da5045d77f3b4185d8f790"/>
    <s v="5ee0b1f3d4f170289262539d5c2c0d24e2fb46189fbbd99a0a6b6a68b9dfe06a"/>
    <x v="1"/>
    <n v="16384416.03607"/>
    <n v="15703738.81435"/>
    <n v="55483956.345840007"/>
    <n v="51690818.424550004"/>
    <n v="10159024.479280002"/>
    <n v="9066604.3511399981"/>
    <n v="39222620.524530008"/>
    <n v="33819537.106310003"/>
    <n v="35327673.869999997"/>
    <n v="32941908.920000002"/>
    <n v="139.161"/>
    <n v="134.065"/>
    <n v="34190.33051"/>
    <n v="66146.492119999995"/>
    <n v="10106431.747440001"/>
    <n v="9004945.1144399997"/>
    <n v="12946193.085620001"/>
    <n v="10843404.238"/>
    <n v="2138801.7174200001"/>
    <n v="2304423.1109499997"/>
    <n v="11767676.74131"/>
    <n v="11490023.35949"/>
    <n v="2477937.5773399998"/>
    <n v="1909292.3439100001"/>
    <s v="Vida Total"/>
    <s v="Totales"/>
    <s v="Vida Total"/>
    <x v="36"/>
    <x v="2"/>
    <n v="28972049.40374"/>
    <n v="25559096.22566"/>
    <n v="286204877.29896003"/>
    <n v="243390493.02682006"/>
    <n v="276418493.85822004"/>
    <n v="235015541.95325008"/>
    <n v="116547964.87996998"/>
    <n v="100637127.48425001"/>
    <n v="55147073.013400003"/>
    <n v="46080034.808750004"/>
    <n v="16384416.03607"/>
    <n v="15703738.81435"/>
    <n v="14.058088489956841"/>
    <n v="15.604319406679885"/>
    <n v="680677.22172000073"/>
    <n v="4.3344914849067662"/>
    <n v="100"/>
    <n v="100"/>
    <n v="56.55249239618837"/>
    <n v="61.440900240378085"/>
    <n v="5.7247158716150697"/>
    <n v="5.9273950188274522"/>
    <n v="6.4520756826025858"/>
    <n v="6.6820001280910297"/>
    <n v="1.8351257524082054"/>
    <n v="10.096853045378575"/>
    <n v="2.1261096921700604"/>
    <n v="-165621.39352999954"/>
    <n v="-7.1871086842954846"/>
    <n v="277653.38182000071"/>
    <n v="2.4164736061278447"/>
    <n v="568645.23342999979"/>
    <n v="29.783036382237981"/>
    <n v="12.048834225380611"/>
    <n v="62.004190182397046"/>
    <n v="57.73532315027412"/>
    <n v="18.421692982348301"/>
    <n v="12.232019396028271"/>
    <n v="19.392331056430745"/>
    <n v="78.06489274955841"/>
    <n v="83.045369487220256"/>
    <s v="Grandes"/>
    <n v="2024"/>
    <n v="1"/>
    <d v="2025-05-07T00:00:00"/>
    <x v="36"/>
    <x v="1"/>
  </r>
  <r>
    <n v="2025"/>
    <n v="3"/>
    <n v="201.1"/>
    <x v="67"/>
    <s v="Vida Total"/>
    <n v="201.1"/>
    <m/>
    <m/>
    <x v="74"/>
    <n v="116547964.87997"/>
    <n v="100637127.48424998"/>
    <n v="391805421.63040996"/>
    <n v="330679164.85438001"/>
    <n v="55147073.013400011"/>
    <n v="46080034.808749996"/>
    <n v="214049949.38362002"/>
    <n v="182033690.24885005"/>
    <n v="0"/>
    <n v="0"/>
    <n v="0"/>
    <n v="0"/>
    <n v="349184.43043999997"/>
    <n v="404399.87437999999"/>
    <n v="52676632.833350025"/>
    <n v="44116570.028689988"/>
    <n v="63303683.054650001"/>
    <n v="51303348.335059986"/>
    <n v="57132818.725830004"/>
    <n v="47649792.861299999"/>
    <n v="46180706.728410006"/>
    <n v="43698385.236869998"/>
    <n v="13234439.425729997"/>
    <n v="9288949.3860800005"/>
    <s v="Vida Total"/>
    <s v="Totales"/>
    <s v="Vida Total"/>
    <x v="36"/>
    <x v="2"/>
    <n v="240878666.31314"/>
    <n v="202978176.79398999"/>
    <n v="286204877.29896003"/>
    <n v="243390493.02682006"/>
    <n v="276418493.85822004"/>
    <n v="235015541.95325008"/>
    <n v="116547964.87996998"/>
    <n v="100637127.48425001"/>
    <n v="55147073.013400003"/>
    <n v="46080034.808750004"/>
    <n v="116547964.87997"/>
    <n v="100637127.48424998"/>
    <n v="100.00000000000003"/>
    <n v="99.999999999999972"/>
    <n v="15910837.39572002"/>
    <n v="15.810106859628048"/>
    <n v="100"/>
    <n v="100"/>
    <n v="48.384511033641623"/>
    <n v="49.580269698840731"/>
    <n v="40.721865392331487"/>
    <n v="42.163591608219065"/>
    <n v="41.348010858074232"/>
    <n v="42.821477527758141"/>
    <n v="49.020863457092325"/>
    <n v="39.623777880609438"/>
    <n v="11.355358662298253"/>
    <n v="9483025.8645300046"/>
    <n v="19.901504907132317"/>
    <n v="2482321.4915400073"/>
    <n v="5.6805794495252471"/>
    <n v="3945490.0396499969"/>
    <n v="42.475094606097528"/>
    <n v="19.676717351195027"/>
    <n v="47.317062181390021"/>
    <n v="45.788304933446817"/>
    <n v="100.00000000000003"/>
    <n v="19.403282710086579"/>
    <n v="23.390938621035694"/>
    <n v="83.212587785570619"/>
    <n v="85.991599886554283"/>
    <m/>
    <n v="2024"/>
    <n v="1"/>
    <d v="2025-05-07T00:00:00"/>
    <x v="36"/>
    <x v="74"/>
  </r>
  <r>
    <n v="2025"/>
    <n v="3"/>
    <n v="88"/>
    <x v="63"/>
    <s v="Vida Total"/>
    <n v="60"/>
    <s v="39fa9ec190eee7b6f4dff1100d6343e10918d044c75eac8f9e9a2596173f80c9"/>
    <s v="5ee0b1f3d4f170289262539d5c2c0d24e2fb46189fbbd99a0a6b6a68b9dfe06a"/>
    <x v="45"/>
    <n v="303986.462"/>
    <n v="153057.80162000001"/>
    <n v="673440.03996999993"/>
    <n v="418427.93818000006"/>
    <n v="19593.77246"/>
    <n v="19333.092789999999"/>
    <n v="130563.48881"/>
    <n v="120086.12500000003"/>
    <n v="35327673.869999997"/>
    <n v="32941908.920000002"/>
    <n v="139.161"/>
    <n v="134.065"/>
    <n v="0"/>
    <n v="0"/>
    <n v="14485.36312"/>
    <n v="14343.61951"/>
    <n v="37656.747560000003"/>
    <n v="72451.477230000004"/>
    <n v="237022.03476000001"/>
    <n v="84000.421350000004"/>
    <n v="66964.427240000005"/>
    <n v="69057.380269999994"/>
    <n v="0"/>
    <n v="0"/>
    <s v="Vida Total"/>
    <s v="Totales"/>
    <s v="Vida Total"/>
    <x v="36"/>
    <x v="2"/>
    <n v="303986.462"/>
    <n v="153057.80162000001"/>
    <n v="286204877.29896003"/>
    <n v="243390493.02682006"/>
    <n v="276418493.85822004"/>
    <n v="235015541.95325008"/>
    <n v="116547964.87996998"/>
    <n v="100637127.48425001"/>
    <n v="55147073.013400003"/>
    <n v="46080034.808750004"/>
    <n v="303986.462"/>
    <n v="153057.80162000001"/>
    <n v="0.26082519957604455"/>
    <n v="0.15208880206159897"/>
    <n v="150928.66037999999"/>
    <n v="98.608929948382439"/>
    <n v="100"/>
    <n v="100"/>
    <n v="100"/>
    <n v="100"/>
    <n v="0.10621288668063679"/>
    <n v="0.10997327196056574"/>
    <n v="6.2885694390344998E-2"/>
    <n v="6.5126672197044169E-2"/>
    <n v="0.20336866028000011"/>
    <n v="5.7456539296044419E-2"/>
    <m/>
    <n v="153021.61340999999"/>
    <n v="182.16767362679428"/>
    <n v="-2092.9530299999897"/>
    <n v="-3.0307448991215402"/>
    <n v="0"/>
    <m/>
    <n v="1.3483598968440091"/>
    <n v="6.4456069296928096"/>
    <n v="12.631236425307279"/>
    <n v="3.5530031585246556E-2"/>
    <n v="0.9881997350890348"/>
    <n v="-48.024872646202631"/>
    <n v="38.466846072991011"/>
    <n v="19.797552870406808"/>
    <s v="Resto"/>
    <n v="2024"/>
    <n v="1"/>
    <d v="2025-05-07T00:00:00"/>
    <x v="36"/>
    <x v="45"/>
  </r>
  <r>
    <n v="2025"/>
    <n v="3"/>
    <n v="150.1"/>
    <x v="70"/>
    <s v="Vida Total"/>
    <n v="150.1"/>
    <m/>
    <m/>
    <x v="77"/>
    <n v="10000614.1108"/>
    <n v="8203155.014680001"/>
    <n v="32559651.423710003"/>
    <n v="28442179.935309995"/>
    <n v="3205022.7350199996"/>
    <n v="3012140.3297799998"/>
    <n v="14076732.39899"/>
    <n v="14541478.442269998"/>
    <n v="0"/>
    <n v="0"/>
    <n v="0"/>
    <n v="0"/>
    <n v="30649.088879999999"/>
    <n v="111694.10685"/>
    <n v="2549587.0806199997"/>
    <n v="2328142.2595799998"/>
    <n v="6378228.7282699998"/>
    <n v="5534932.2767900014"/>
    <n v="7572322.5376300011"/>
    <n v="5864274.7522399994"/>
    <n v="1909273.3118100001"/>
    <n v="2074760.9855400005"/>
    <n v="519018.26136000006"/>
    <n v="264119.2769"/>
    <s v="Vida Total"/>
    <s v="Totales"/>
    <s v="Vida Total"/>
    <x v="36"/>
    <x v="2"/>
    <n v="41336806.532050006"/>
    <n v="28949440.083659999"/>
    <n v="286204877.29896003"/>
    <n v="243390493.02682006"/>
    <n v="276418493.85822004"/>
    <n v="235015541.95325008"/>
    <n v="116547964.87996998"/>
    <n v="100637127.48425001"/>
    <n v="55147073.013400003"/>
    <n v="46080034.808750004"/>
    <n v="10000614.1108"/>
    <n v="8203155.014680001"/>
    <n v="8.5806853179284577"/>
    <n v="8.1512213432004188"/>
    <n v="1797459.096119999"/>
    <n v="21.911802140802482"/>
    <n v="100"/>
    <n v="100"/>
    <n v="24.193001225303025"/>
    <n v="28.33614394949948"/>
    <n v="3.4942151249063773"/>
    <n v="3.6179251146377682"/>
    <n v="3.3703678860521746"/>
    <n v="3.4904734157163935"/>
    <n v="6.497172683734596"/>
    <n v="1.638186744638841"/>
    <n v="0.44532588955502117"/>
    <n v="1708047.7853900017"/>
    <n v="29.126326059971387"/>
    <n v="-165487.67373000039"/>
    <n v="-7.9762283406793806"/>
    <n v="254898.98446000007"/>
    <n v="96.50904222205223"/>
    <n v="6.4034999741890308"/>
    <n v="32.048259231988439"/>
    <n v="36.719290619153334"/>
    <n v="5.8117730640776193"/>
    <n v="9.511653342006209"/>
    <n v="15.235894665165993"/>
    <n v="39.973277680048604"/>
    <n v="42.062705434405281"/>
    <s v="Resto"/>
    <n v="2024"/>
    <n v="1"/>
    <d v="2025-05-07T00:00:00"/>
    <x v="36"/>
    <x v="77"/>
  </r>
  <r>
    <n v="2025"/>
    <n v="3"/>
    <n v="69"/>
    <x v="47"/>
    <s v="Vida Total"/>
    <n v="202"/>
    <s v="c17edaae86e4016a583e098582f6dbf3eccade8ef83747df9ba617ded9d31309"/>
    <s v="5ee0b1f3d4f170289262539d5c2c0d24e2fb46189fbbd99a0a6b6a68b9dfe06a"/>
    <x v="12"/>
    <n v="1712705.9797"/>
    <n v="620506.83565000002"/>
    <n v="4965666.6079900004"/>
    <n v="1333730.29721"/>
    <n v="477458.20740000007"/>
    <n v="223309.891"/>
    <n v="1679433.0777799999"/>
    <n v="1485393.2742599999"/>
    <n v="35327673.869999997"/>
    <n v="32941908.920000002"/>
    <n v="139.161"/>
    <n v="134.065"/>
    <n v="874.73361999999997"/>
    <n v="1657.0107700000001"/>
    <n v="225095.12536999999"/>
    <n v="171072.73852000001"/>
    <n v="600619.44652"/>
    <n v="373102.77804"/>
    <n v="1712705.9797"/>
    <n v="620506.83565000002"/>
    <n v="0"/>
    <n v="0"/>
    <n v="0"/>
    <n v="0"/>
    <s v="Vida Total"/>
    <s v="Totales"/>
    <s v="Vida Total"/>
    <x v="36"/>
    <x v="2"/>
    <n v="1712705.9797"/>
    <n v="620506.83565000002"/>
    <n v="286204877.29896003"/>
    <n v="243390493.02682006"/>
    <n v="276418493.85822004"/>
    <n v="235015541.95325008"/>
    <n v="116547964.87996998"/>
    <n v="100637127.48425001"/>
    <n v="55147073.013400003"/>
    <n v="46080034.808750004"/>
    <n v="1712705.9797"/>
    <n v="620506.83565000002"/>
    <n v="1.4695288600396204"/>
    <n v="0.61657844491548219"/>
    <n v="1092199.14405"/>
    <n v="176.01726222820537"/>
    <n v="100"/>
    <n v="100"/>
    <n v="100"/>
    <n v="100"/>
    <n v="0.59841956428679755"/>
    <n v="0.61960614711202266"/>
    <n v="0.25494292235219895"/>
    <n v="0.26402800023048389"/>
    <n v="1.4695288600396204"/>
    <m/>
    <m/>
    <n v="1092199.14405"/>
    <n v="176.01726222820537"/>
    <n v="0"/>
    <m/>
    <n v="0"/>
    <m/>
    <n v="113.80969972351113"/>
    <n v="27.877418135927357"/>
    <n v="35.988304748661797"/>
    <n v="0.86579065997570548"/>
    <n v="31.578606455571666"/>
    <n v="60.979623275709869"/>
    <n v="37.477162398621168"/>
    <n v="45.851370879275379"/>
    <s v="Medianas"/>
    <n v="2024"/>
    <n v="1"/>
    <d v="2025-05-07T00:00:00"/>
    <x v="36"/>
    <x v="12"/>
  </r>
  <r>
    <n v="2025"/>
    <n v="3"/>
    <n v="80"/>
    <x v="73"/>
    <s v="Vida Total"/>
    <n v="52"/>
    <s v="41cfc0d1f2d127b04555b7246d84019b4d27710a3f3aff6e7764375b1e06e05d"/>
    <s v="5ee0b1f3d4f170289262539d5c2c0d24e2fb46189fbbd99a0a6b6a68b9dfe06a"/>
    <x v="44"/>
    <n v="20616.932579999997"/>
    <n v="25128.137500000001"/>
    <n v="79416.22073999999"/>
    <n v="91438.039109999998"/>
    <n v="15505.139370000001"/>
    <n v="12273.76938"/>
    <n v="40041.812690000006"/>
    <n v="46739.392179999988"/>
    <n v="35327673.869999997"/>
    <n v="32941908.920000002"/>
    <n v="139.161"/>
    <n v="134.065"/>
    <n v="208.16676999999999"/>
    <n v="336.69701000000003"/>
    <n v="14975.63457"/>
    <n v="9746.0268599999999"/>
    <n v="18870.140469999998"/>
    <n v="20164.519499999999"/>
    <n v="8012.3285800000003"/>
    <n v="12103.286459999999"/>
    <n v="12604.603999999999"/>
    <n v="13024.85104"/>
    <n v="0"/>
    <n v="0"/>
    <s v="Vida Total"/>
    <s v="Totales"/>
    <s v="Vida Total"/>
    <x v="36"/>
    <x v="2"/>
    <n v="377875.53304000001"/>
    <n v="280605.04624"/>
    <n v="286204877.29896003"/>
    <n v="243390493.02682006"/>
    <n v="276418493.85822004"/>
    <n v="235015541.95325008"/>
    <n v="116547964.87996998"/>
    <n v="100637127.48425001"/>
    <n v="55147073.013400003"/>
    <n v="46080034.808750004"/>
    <n v="20616.932579999997"/>
    <n v="25128.137500000001"/>
    <n v="1.7689654728191E-2"/>
    <n v="2.49690528020413E-2"/>
    <n v="-4511.2049200000038"/>
    <n v="-17.952802590323312"/>
    <n v="100"/>
    <n v="100"/>
    <n v="5.4560115110224912"/>
    <n v="8.9549841803301131"/>
    <n v="7.2035573867821412E-3"/>
    <n v="7.4585937764984674E-3"/>
    <n v="1.0324206663746329E-2"/>
    <n v="1.0692117334520182E-2"/>
    <n v="6.8747048378336841E-3"/>
    <n v="1.0814949890357318E-2"/>
    <m/>
    <n v="-4090.957879999999"/>
    <n v="-33.80038879126058"/>
    <n v="-420.2470400000002"/>
    <n v="-3.2265016982489847"/>
    <n v="0"/>
    <m/>
    <n v="26.327445872215026"/>
    <n v="75.205849899519833"/>
    <n v="48.844723887713521"/>
    <n v="2.8115978823087234E-2"/>
    <n v="53.658868225200031"/>
    <n v="-6.4190918608301057"/>
    <n v="79.361542611770503"/>
    <n v="48.332551936087548"/>
    <s v="Resto"/>
    <n v="2024"/>
    <n v="1"/>
    <d v="2025-05-07T00:00:00"/>
    <x v="36"/>
    <x v="44"/>
  </r>
  <r>
    <n v="2025"/>
    <n v="3"/>
    <n v="68"/>
    <x v="8"/>
    <s v="Vida Total"/>
    <n v="213"/>
    <s v="d48ff4b2f68a10fd7c86f185a6ccede0dc0f2c48538d697cb33b6ada3f1e85db"/>
    <s v="5ee0b1f3d4f170289262539d5c2c0d24e2fb46189fbbd99a0a6b6a68b9dfe06a"/>
    <x v="7"/>
    <n v="990935.71594000002"/>
    <n v="960692.43901999993"/>
    <n v="1142980.5445500002"/>
    <n v="1095430.6494299998"/>
    <n v="63333.841970000001"/>
    <n v="52563.274020000004"/>
    <n v="215889.70765000003"/>
    <n v="206396.35083000001"/>
    <n v="35327673.869999997"/>
    <n v="32941908.920000002"/>
    <n v="139.161"/>
    <n v="134.065"/>
    <n v="-100.88772"/>
    <n v="-217.50644"/>
    <n v="8113.1441599999998"/>
    <n v="6226.8687099999997"/>
    <n v="-5246.0871999999999"/>
    <n v="-1630.90905"/>
    <n v="988726.44110000005"/>
    <n v="958292.20519000001"/>
    <n v="2209.27484"/>
    <n v="2400.2338300000001"/>
    <n v="0"/>
    <n v="0"/>
    <s v="Vida Total"/>
    <s v="Totales"/>
    <s v="Vida Total"/>
    <x v="36"/>
    <x v="2"/>
    <n v="990935.71594000002"/>
    <n v="960692.43901999993"/>
    <n v="286204877.29896003"/>
    <n v="243390493.02682006"/>
    <n v="276418493.85822004"/>
    <n v="235015541.95325008"/>
    <n v="116547964.87996998"/>
    <n v="100637127.48425001"/>
    <n v="55147073.013400003"/>
    <n v="46080034.808750004"/>
    <n v="990935.71594000002"/>
    <n v="960692.43901999993"/>
    <n v="0.8502385408106794"/>
    <n v="0.95461035408661787"/>
    <n v="30243.276920000091"/>
    <n v="3.1480706719052787"/>
    <n v="100"/>
    <n v="100"/>
    <n v="100"/>
    <n v="100"/>
    <n v="0.34623299410264829"/>
    <n v="0.35849110604309586"/>
    <n v="0.39471239286003573"/>
    <n v="0.40877825825285347"/>
    <n v="0.84834294800279542"/>
    <n v="1.895592807884102E-3"/>
    <m/>
    <n v="30434.235910000047"/>
    <n v="3.1758826530333684"/>
    <n v="-190.95899000000009"/>
    <n v="-7.9558494515511446"/>
    <n v="0"/>
    <m/>
    <n v="20.490671768090142"/>
    <n v="6.3913169089804809"/>
    <n v="5.4713945780212114"/>
    <n v="0.11484533722145275"/>
    <n v="30.292520010430746"/>
    <n v="221.66644731047387"/>
    <n v="-154.6513401454707"/>
    <n v="-381.80355366842804"/>
    <s v="Resto"/>
    <n v="2024"/>
    <n v="1"/>
    <d v="2025-05-07T00:00:00"/>
    <x v="36"/>
    <x v="7"/>
  </r>
  <r>
    <n v="2025"/>
    <n v="3"/>
    <n v="112"/>
    <x v="44"/>
    <s v="Total General Sin Pensiones"/>
    <n v="231"/>
    <s v="138d9e809e386a7b800791d1f664f56d1c55f3d1ba411b950862729bc486c5ce"/>
    <s v="5ee0b1f3d4f170289262539d5c2c0d24e2fb46189fbbd99a0a6b6a68b9dfe06a"/>
    <x v="37"/>
    <n v="193321.77777000002"/>
    <n v="210617.18328999999"/>
    <n v="644890.95162000007"/>
    <n v="614321.77152999991"/>
    <n v="126988.09048999999"/>
    <n v="120598.14616"/>
    <n v="479608.91758000007"/>
    <n v="450908.07534999994"/>
    <n v="35327673.869999997"/>
    <n v="32941908.920000002"/>
    <n v="139.161"/>
    <n v="134.065"/>
    <n v="0"/>
    <n v="0"/>
    <n v="122963.70026000001"/>
    <n v="116230.60812999999"/>
    <n v="236094.85144"/>
    <n v="168876.06693"/>
    <n v="0"/>
    <n v="0"/>
    <n v="0"/>
    <n v="0"/>
    <n v="0"/>
    <n v="0"/>
    <s v="Total General Sin Pensiones"/>
    <s v="Totales"/>
    <s v="Total General Sin Pensiones"/>
    <x v="25"/>
    <x v="2"/>
    <n v="193321.77777000002"/>
    <n v="210617.18328999999"/>
    <n v="286204877.29896003"/>
    <n v="243390493.02682006"/>
    <n v="276418493.85822004"/>
    <n v="235015541.95325008"/>
    <n v="276418493.85822004"/>
    <n v="235015541.95325008"/>
    <n v="123282522.02188997"/>
    <n v="110124398.10915004"/>
    <n v="193321.77777000002"/>
    <n v="210617.18328999999"/>
    <n v="6.9938076527237797E-2"/>
    <n v="8.9618406314547705E-2"/>
    <n v="-17295.405519999971"/>
    <n v="-8.211773251276389"/>
    <n v="100"/>
    <n v="100"/>
    <n v="100"/>
    <n v="100"/>
    <n v="6.7546639873667338E-2"/>
    <n v="6.9938076527237797E-2"/>
    <n v="8.6534679588652352E-2"/>
    <n v="8.9618406314547705E-2"/>
    <m/>
    <m/>
    <m/>
    <n v="0"/>
    <m/>
    <n v="0"/>
    <m/>
    <n v="0"/>
    <m/>
    <n v="5.2985427500040538"/>
    <n v="65.687421228394172"/>
    <n v="57.259405085646662"/>
    <n v="0.10300575329522546"/>
    <n v="5.7928735281753685"/>
    <n v="39.803617961959368"/>
    <n v="52.082330262610334"/>
    <n v="68.825980047355188"/>
    <s v="Resto"/>
    <n v="2024"/>
    <n v="1"/>
    <d v="2025-05-07T00:00:00"/>
    <x v="25"/>
    <x v="37"/>
  </r>
  <r>
    <n v="2025"/>
    <n v="3"/>
    <n v="27"/>
    <x v="32"/>
    <s v="Total General Sin Pensiones"/>
    <n v="21"/>
    <s v="6f4b6612125fb3a0daecd2799dfd6c9c299424fd920f9b308110a2c1fbd8f443"/>
    <s v="5ee0b1f3d4f170289262539d5c2c0d24e2fb46189fbbd99a0a6b6a68b9dfe06a"/>
    <x v="29"/>
    <n v="3901951.9240700002"/>
    <n v="3037839.4733099998"/>
    <n v="13768739.97456"/>
    <n v="11738741.57478"/>
    <n v="2152418.8419299992"/>
    <n v="1641370.6103900003"/>
    <n v="7595817.2033399995"/>
    <n v="7467137.2963200072"/>
    <n v="35327673.869999997"/>
    <n v="32941908.920000002"/>
    <n v="139.161"/>
    <n v="134.065"/>
    <n v="0"/>
    <n v="0"/>
    <n v="1815025.1749100001"/>
    <n v="1598848.09589"/>
    <n v="3221135.8925799998"/>
    <n v="2655380.05241"/>
    <n v="0"/>
    <n v="0"/>
    <n v="64.361639999999994"/>
    <n v="-1593.18688"/>
    <n v="0"/>
    <n v="0"/>
    <s v="Total General Sin Pensiones"/>
    <s v="Totales"/>
    <s v="Total General Sin Pensiones"/>
    <x v="25"/>
    <x v="2"/>
    <n v="3901951.9240700002"/>
    <n v="3037839.4733099998"/>
    <n v="286204877.29896003"/>
    <n v="243390493.02682006"/>
    <n v="276418493.85822004"/>
    <n v="235015541.95325008"/>
    <n v="276418493.85822004"/>
    <n v="235015541.95325008"/>
    <n v="123282522.02188997"/>
    <n v="110124398.10915004"/>
    <n v="3901951.9240700002"/>
    <n v="3037839.4733099998"/>
    <n v="1.4116102977072802"/>
    <n v="1.2926121600563314"/>
    <n v="864112.45076000039"/>
    <n v="28.444967495878636"/>
    <n v="100"/>
    <n v="100"/>
    <n v="100"/>
    <n v="100"/>
    <n v="1.3633422186562363"/>
    <n v="1.4116102977072802"/>
    <n v="1.2481339905808275"/>
    <n v="1.2926121600563314"/>
    <m/>
    <n v="2.3284129473989617E-5"/>
    <m/>
    <n v="0"/>
    <m/>
    <n v="1657.5485200000001"/>
    <n v="-104.03980479678567"/>
    <n v="0"/>
    <m/>
    <n v="31.13545644749729"/>
    <n v="55.162618192509157"/>
    <n v="54.030853993795105"/>
    <n v="1.7459237583960336"/>
    <n v="13.520801605587485"/>
    <n v="21.306021322880863"/>
    <n v="56.34736426646807"/>
    <n v="60.211648213554191"/>
    <s v="Resto"/>
    <n v="2024"/>
    <n v="1"/>
    <d v="2025-05-07T00:00:00"/>
    <x v="25"/>
    <x v="29"/>
  </r>
  <r>
    <n v="2025"/>
    <n v="3"/>
    <n v="68"/>
    <x v="8"/>
    <s v="Total General Sin Pensiones"/>
    <n v="213"/>
    <s v="d48ff4b2f68a10fd7c86f185a6ccede0dc0f2c48538d697cb33b6ada3f1e85db"/>
    <s v="5ee0b1f3d4f170289262539d5c2c0d24e2fb46189fbbd99a0a6b6a68b9dfe06a"/>
    <x v="44"/>
    <n v="990935.71594000002"/>
    <n v="960692.43901999993"/>
    <n v="1142980.5445500002"/>
    <n v="1095430.6494299998"/>
    <n v="63333.841970000001"/>
    <n v="52563.274020000004"/>
    <n v="215889.70765000003"/>
    <n v="206396.35083000001"/>
    <n v="35327673.869999997"/>
    <n v="32941908.920000002"/>
    <n v="139.161"/>
    <n v="134.065"/>
    <n v="-100.88772"/>
    <n v="-217.50644"/>
    <n v="8113.1441599999998"/>
    <n v="6226.8687099999997"/>
    <n v="-5246.0871999999999"/>
    <n v="-1630.90905"/>
    <n v="988726.44110000005"/>
    <n v="958292.20519000001"/>
    <n v="2209.27484"/>
    <n v="2400.2338300000001"/>
    <n v="0"/>
    <n v="0"/>
    <s v="Total General Sin Pensiones"/>
    <s v="Totales"/>
    <s v="Total General Sin Pensiones"/>
    <x v="25"/>
    <x v="2"/>
    <n v="990935.71594000002"/>
    <n v="960692.43901999993"/>
    <n v="286204877.29896003"/>
    <n v="243390493.02682006"/>
    <n v="276418493.85822004"/>
    <n v="235015541.95325008"/>
    <n v="276418493.85822004"/>
    <n v="235015541.95325008"/>
    <n v="123282522.02188997"/>
    <n v="110124398.10915004"/>
    <n v="990935.71594000002"/>
    <n v="960692.43901999993"/>
    <n v="0.35849110604309586"/>
    <n v="0.40877825825285347"/>
    <n v="30243.276920000091"/>
    <n v="3.1480706719052787"/>
    <n v="100"/>
    <n v="100"/>
    <n v="100"/>
    <n v="100"/>
    <n v="0.34623299410264829"/>
    <n v="0.35849110604309586"/>
    <n v="0.39471239286003573"/>
    <n v="0.40877825825285347"/>
    <n v="0.35769185603302484"/>
    <n v="7.9925001007102522E-4"/>
    <m/>
    <n v="30434.235910000047"/>
    <n v="3.1758826530333684"/>
    <n v="-190.95899000000009"/>
    <n v="-7.9558494515511446"/>
    <n v="0"/>
    <m/>
    <n v="20.490671768090142"/>
    <n v="6.3913169089804809"/>
    <n v="5.4713945780212114"/>
    <n v="5.1372928563835261E-2"/>
    <n v="30.292520010430746"/>
    <n v="221.66644731047387"/>
    <n v="-154.6513401454707"/>
    <n v="-381.80355366842804"/>
    <s v="Resto"/>
    <n v="2024"/>
    <n v="1"/>
    <d v="2025-05-07T00:00:00"/>
    <x v="25"/>
    <x v="44"/>
  </r>
  <r>
    <n v="2025"/>
    <n v="3"/>
    <n v="705"/>
    <x v="3"/>
    <s v="Total General Sin Pensiones"/>
    <n v="36"/>
    <s v="76a50887d8f1c2e9301755428990ad81479ee21c25b43215cf524541e0503269"/>
    <s v="5ee0b1f3d4f170289262539d5c2c0d24e2fb46189fbbd99a0a6b6a68b9dfe06a"/>
    <x v="48"/>
    <n v="612710.5779400001"/>
    <n v="554244.99358000001"/>
    <n v="730391.63514000003"/>
    <n v="670965.63406000007"/>
    <n v="134751.37116999997"/>
    <n v="94382.956310000009"/>
    <n v="676906.58824999991"/>
    <n v="616821.68876000016"/>
    <n v="35327673.869999997"/>
    <n v="32941908.920000002"/>
    <n v="139.161"/>
    <n v="134.065"/>
    <n v="0"/>
    <n v="0"/>
    <n v="22895.523379999999"/>
    <n v="27719.927609999999"/>
    <n v="-100278.84418"/>
    <n v="-97377.245849999992"/>
    <n v="0"/>
    <n v="0"/>
    <n v="0"/>
    <n v="0"/>
    <n v="0"/>
    <n v="0"/>
    <s v="Total General Sin Pensiones"/>
    <s v="Totales"/>
    <s v="Total General Sin Pensiones"/>
    <x v="25"/>
    <x v="2"/>
    <n v="612710.5779400001"/>
    <n v="554244.99358000001"/>
    <n v="286204877.29896003"/>
    <n v="243390493.02682006"/>
    <n v="276418493.85822004"/>
    <n v="235015541.95325008"/>
    <n v="276418493.85822004"/>
    <n v="235015541.95325008"/>
    <n v="123282522.02188997"/>
    <n v="110124398.10915004"/>
    <n v="612710.5779400001"/>
    <n v="554244.99358000001"/>
    <n v="0.22166048638347269"/>
    <n v="0.23583333637153744"/>
    <n v="58465.584360000095"/>
    <n v="10.548689665621879"/>
    <n v="100"/>
    <n v="100"/>
    <n v="100"/>
    <n v="100"/>
    <n v="0.21408110991064039"/>
    <n v="0.22166048638347269"/>
    <n v="0.22771842346320639"/>
    <n v="0.23583333637153744"/>
    <m/>
    <m/>
    <m/>
    <n v="0"/>
    <m/>
    <n v="0"/>
    <m/>
    <n v="0"/>
    <m/>
    <n v="42.770873511749571"/>
    <n v="21.992662771230229"/>
    <n v="17.029103988898136"/>
    <n v="0.10930289951893878"/>
    <n v="-17.404101114101"/>
    <n v="2.9797498426579416"/>
    <n v="-22.831858072578754"/>
    <n v="-28.466534833712387"/>
    <s v="Resto"/>
    <n v="2024"/>
    <n v="1"/>
    <d v="2025-05-07T00:00:00"/>
    <x v="25"/>
    <x v="48"/>
  </r>
  <r>
    <n v="2025"/>
    <n v="3"/>
    <n v="89"/>
    <x v="1"/>
    <s v="Total General Sin Pensiones"/>
    <n v="61"/>
    <s v="d029fa3a95e174a19934857f535eb9427d967218a36ea014b70ad704bc6c8d1c"/>
    <s v="5ee0b1f3d4f170289262539d5c2c0d24e2fb46189fbbd99a0a6b6a68b9dfe06a"/>
    <x v="32"/>
    <n v="1155771.3412000001"/>
    <n v="912531.90619000001"/>
    <n v="4053485.2702000001"/>
    <n v="3575883.12463"/>
    <n v="567918.00612999988"/>
    <n v="571879.85000000009"/>
    <n v="2503524.3867499996"/>
    <n v="2358166.1479000002"/>
    <n v="35327673.869999997"/>
    <n v="32941908.920000002"/>
    <n v="139.161"/>
    <n v="134.065"/>
    <n v="1024.6965400000001"/>
    <n v="6195.5362999999998"/>
    <n v="447330.72258999996"/>
    <n v="443351.76987000002"/>
    <n v="763935.20394000004"/>
    <n v="750741.25650000002"/>
    <n v="0"/>
    <n v="0"/>
    <n v="0"/>
    <n v="0"/>
    <n v="0"/>
    <n v="0"/>
    <s v="Total General Sin Pensiones"/>
    <s v="Totales"/>
    <s v="Total General Sin Pensiones"/>
    <x v="25"/>
    <x v="2"/>
    <n v="1155771.3412000001"/>
    <n v="912531.90619000001"/>
    <n v="286204877.29896003"/>
    <n v="243390493.02682006"/>
    <n v="276418493.85822004"/>
    <n v="235015541.95325008"/>
    <n v="276418493.85822004"/>
    <n v="235015541.95325008"/>
    <n v="123282522.02188997"/>
    <n v="110124398.10915004"/>
    <n v="1155771.3412000001"/>
    <n v="912531.90619000001"/>
    <n v="0.41812373878023362"/>
    <n v="0.38828576978603535"/>
    <n v="243239.43501000013"/>
    <n v="26.655444413507979"/>
    <n v="100"/>
    <n v="100"/>
    <n v="100"/>
    <n v="100"/>
    <n v="0.40382657070959693"/>
    <n v="0.41812373878023362"/>
    <n v="0.37492504117218944"/>
    <n v="0.38828576978603535"/>
    <m/>
    <m/>
    <m/>
    <n v="0"/>
    <m/>
    <n v="0"/>
    <m/>
    <n v="0"/>
    <m/>
    <n v="-0.69277556640616744"/>
    <n v="49.137574698845619"/>
    <n v="62.669573098842193"/>
    <n v="0.46066384497646851"/>
    <n v="0.89747080995450368"/>
    <n v="1.7574560243979409"/>
    <n v="58.556107937281766"/>
    <n v="59.055202578972697"/>
    <s v="Resto"/>
    <n v="2024"/>
    <n v="1"/>
    <d v="2025-05-07T00:00:00"/>
    <x v="25"/>
    <x v="32"/>
  </r>
  <r>
    <n v="2025"/>
    <n v="3"/>
    <n v="77"/>
    <x v="33"/>
    <s v="Total General Sin Pensiones"/>
    <n v="49"/>
    <s v="0e17daca5f3e175f448bacace3bc0da47d0655a74c8dd0dc497a3afbdad95f1f"/>
    <s v="5ee0b1f3d4f170289262539d5c2c0d24e2fb46189fbbd99a0a6b6a68b9dfe06a"/>
    <x v="27"/>
    <n v="3770209.43444"/>
    <n v="2712146.0854199999"/>
    <n v="18078299.333489999"/>
    <n v="10896171.28479"/>
    <n v="1093376.9038200001"/>
    <n v="905679.30200999998"/>
    <n v="3854679.6199100004"/>
    <n v="3108981.1579399994"/>
    <n v="35327673.869999997"/>
    <n v="32941908.920000002"/>
    <n v="139.161"/>
    <n v="134.065"/>
    <n v="0"/>
    <n v="0"/>
    <n v="1076612.7460099999"/>
    <n v="854619.75612999999"/>
    <n v="1196590.9727400001"/>
    <n v="1124550.80798"/>
    <n v="2550960.6306900005"/>
    <n v="1887204.4656500001"/>
    <n v="1051748.0403100001"/>
    <n v="670266.86173"/>
    <n v="0"/>
    <n v="0"/>
    <s v="Total General Sin Pensiones"/>
    <s v="Totales"/>
    <s v="Total General Sin Pensiones"/>
    <x v="25"/>
    <x v="2"/>
    <n v="3770209.43444"/>
    <n v="2712146.0854199999"/>
    <n v="286204877.29896003"/>
    <n v="243390493.02682006"/>
    <n v="276418493.85822004"/>
    <n v="235015541.95325008"/>
    <n v="276418493.85822004"/>
    <n v="235015541.95325008"/>
    <n v="123282522.02188997"/>
    <n v="110124398.10915004"/>
    <n v="3770209.43444"/>
    <n v="2712146.0854199999"/>
    <n v="1.363949778401516"/>
    <n v="1.1540283944112544"/>
    <n v="1058063.3490200001"/>
    <n v="39.012033854221741"/>
    <n v="100"/>
    <n v="100"/>
    <n v="100"/>
    <n v="100"/>
    <n v="1.3173113854736185"/>
    <n v="1.363949778401516"/>
    <n v="1.1143188263812502"/>
    <n v="1.1540283944112544"/>
    <n v="0.92286177928399882"/>
    <n v="0.38049119855542674"/>
    <m/>
    <n v="663756.16504000034"/>
    <n v="35.171396482012149"/>
    <n v="381481.17858000007"/>
    <n v="56.914820105438849"/>
    <n v="0"/>
    <m/>
    <n v="20.724510474451318"/>
    <n v="29.00042883114801"/>
    <n v="33.393455716812817"/>
    <n v="0.88688719689386364"/>
    <n v="25.975644523508024"/>
    <n v="6.4061280511997332"/>
    <n v="89.973330113357832"/>
    <n v="75.996544581665475"/>
    <s v="Resto"/>
    <n v="2024"/>
    <n v="1"/>
    <d v="2025-05-07T00:00:00"/>
    <x v="25"/>
    <x v="27"/>
  </r>
  <r>
    <n v="2025"/>
    <n v="3"/>
    <n v="106"/>
    <x v="53"/>
    <s v="Total General Sin Pensiones"/>
    <n v="227"/>
    <s v="dfe62e836a0a6f2633422230c81287700a56e2639652c73f264e6562220c207a"/>
    <s v="5ee0b1f3d4f170289262539d5c2c0d24e2fb46189fbbd99a0a6b6a68b9dfe06a"/>
    <x v="57"/>
    <n v="568242.50150999997"/>
    <n v="474615.68398999999"/>
    <n v="2281223.1444800003"/>
    <n v="1945095.96132"/>
    <n v="47744.331709999999"/>
    <n v="66798.681980000008"/>
    <n v="291338.48113999999"/>
    <n v="296141.05027000001"/>
    <n v="35327673.869999997"/>
    <n v="32941908.920000002"/>
    <n v="139.161"/>
    <n v="134.065"/>
    <n v="0"/>
    <n v="0"/>
    <n v="77349.93323000001"/>
    <n v="147395.53821"/>
    <n v="606107.42652999994"/>
    <n v="819961.47927999997"/>
    <n v="109057.71223"/>
    <n v="100961.56017000001"/>
    <n v="456057.03824000002"/>
    <n v="367586.38147000002"/>
    <n v="3127.7510400000001"/>
    <n v="6067.7423499999995"/>
    <s v="Total General Sin Pensiones"/>
    <s v="Totales"/>
    <s v="Total General Sin Pensiones"/>
    <x v="25"/>
    <x v="2"/>
    <n v="568242.50150999997"/>
    <n v="474615.68398999999"/>
    <n v="286204877.29896003"/>
    <n v="243390493.02682006"/>
    <n v="276418493.85822004"/>
    <n v="235015541.95325008"/>
    <n v="276418493.85822004"/>
    <n v="235015541.95325008"/>
    <n v="123282522.02188997"/>
    <n v="110124398.10915004"/>
    <n v="568242.50150999997"/>
    <n v="474615.68398999999"/>
    <n v="0.20557325726601405"/>
    <n v="0.20195076463683914"/>
    <n v="93626.817519999982"/>
    <n v="19.726869692315653"/>
    <n v="100"/>
    <n v="100"/>
    <n v="100"/>
    <n v="100"/>
    <n v="0.19854396153998205"/>
    <n v="0.20557325726601405"/>
    <n v="0.19500173490248052"/>
    <n v="0.20195076463683914"/>
    <n v="3.9453840699218062E-2"/>
    <n v="0.16498788915112161"/>
    <n v="1.1315274156743938E-3"/>
    <n v="8096.1520599999931"/>
    <n v="8.0190441256728029"/>
    <n v="88470.656770000001"/>
    <n v="24.067990880456591"/>
    <n v="-2939.9913099999994"/>
    <n v="-48.452804031799403"/>
    <n v="-28.525039275033926"/>
    <n v="8.4021050138150901"/>
    <n v="14.074267714551009"/>
    <n v="3.8727575431594878E-2"/>
    <n v="-47.522201710206026"/>
    <n v="-26.080987723689553"/>
    <n v="12.761753089354613"/>
    <n v="17.975910080486532"/>
    <s v="Resto"/>
    <n v="2024"/>
    <n v="1"/>
    <d v="2025-05-07T00:00:00"/>
    <x v="25"/>
    <x v="57"/>
  </r>
  <r>
    <n v="2025"/>
    <n v="3"/>
    <n v="123"/>
    <x v="72"/>
    <s v="Total General Sin Pensiones"/>
    <n v="236"/>
    <s v="9a049b03f6fc40bfcf2f136320359257ed4af8513f71aa6fef47f17059bbae23"/>
    <s v="5ee0b1f3d4f170289262539d5c2c0d24e2fb46189fbbd99a0a6b6a68b9dfe06a"/>
    <x v="65"/>
    <n v="9874.2959800000008"/>
    <n v="0"/>
    <n v="130045.24274"/>
    <n v="0"/>
    <n v="2611.4477099999999"/>
    <n v="0"/>
    <n v="97151.697329999981"/>
    <n v="0"/>
    <n v="35327673.869999997"/>
    <n v="32941908.920000002"/>
    <n v="139.161"/>
    <n v="134.065"/>
    <n v="0"/>
    <n v="0"/>
    <n v="-781.61959000000002"/>
    <n v="0"/>
    <n v="5385.3846900000008"/>
    <n v="0"/>
    <n v="0"/>
    <n v="0"/>
    <n v="0"/>
    <n v="0"/>
    <n v="0"/>
    <n v="0"/>
    <s v="Total General Sin Pensiones"/>
    <s v="Totales"/>
    <s v="Total General Sin Pensiones"/>
    <x v="25"/>
    <x v="2"/>
    <n v="9874.2959800000008"/>
    <n v="0"/>
    <n v="286204877.29896003"/>
    <n v="243390493.02682006"/>
    <n v="276418493.85822004"/>
    <n v="235015541.95325008"/>
    <n v="276418493.85822004"/>
    <n v="235015541.95325008"/>
    <n v="123282522.02188997"/>
    <n v="110124398.10915004"/>
    <n v="9874.2959800000008"/>
    <n v="0"/>
    <n v="3.5722269672248137E-3"/>
    <m/>
    <m/>
    <m/>
    <n v="100"/>
    <m/>
    <n v="100"/>
    <m/>
    <n v="3.4500795629997744E-3"/>
    <n v="3.5722269672248137E-3"/>
    <m/>
    <m/>
    <m/>
    <m/>
    <m/>
    <n v="0"/>
    <m/>
    <n v="0"/>
    <m/>
    <n v="0"/>
    <m/>
    <m/>
    <n v="26.446925586283669"/>
    <m/>
    <n v="2.1182627246515229E-3"/>
    <m/>
    <m/>
    <n v="-14.513718796196153"/>
    <m/>
    <s v="Resto"/>
    <n v="2024"/>
    <n v="1"/>
    <d v="2025-05-07T00:00:00"/>
    <x v="25"/>
    <x v="65"/>
  </r>
  <r>
    <n v="2025"/>
    <n v="3"/>
    <n v="37"/>
    <x v="76"/>
    <s v="Total General Sin Pensiones"/>
    <n v="25"/>
    <s v="b7a56873cd771f2c446d369b649430b65a756ba278ff97ec81bb6f55b2e73569"/>
    <s v="5ee0b1f3d4f170289262539d5c2c0d24e2fb46189fbbd99a0a6b6a68b9dfe06a"/>
    <x v="17"/>
    <n v="3594603.0314199999"/>
    <n v="3691577.5016000001"/>
    <n v="13394649.406819999"/>
    <n v="11752334.999570001"/>
    <n v="1385096.8888899994"/>
    <n v="1357139.8123300003"/>
    <n v="5578893.8175599985"/>
    <n v="6063641.9214400016"/>
    <n v="35327673.869999997"/>
    <n v="32941908.920000002"/>
    <n v="139.161"/>
    <n v="134.065"/>
    <n v="12651.589619999999"/>
    <n v="1935.5469000000003"/>
    <n v="1051456.61206"/>
    <n v="1128210.60265"/>
    <n v="2090192.64274"/>
    <n v="2050813.38775"/>
    <n v="93348.054120000015"/>
    <n v="107950.41079000001"/>
    <n v="102708.30205"/>
    <n v="93586.248779999994"/>
    <n v="97076.445640000005"/>
    <n v="108874.27991"/>
    <s v="Total General Sin Pensiones"/>
    <s v="Totales"/>
    <s v="Total General Sin Pensiones"/>
    <x v="25"/>
    <x v="2"/>
    <n v="3594603.0314199999"/>
    <n v="3691577.5016000001"/>
    <n v="286204877.29896003"/>
    <n v="243390493.02682006"/>
    <n v="276418493.85822004"/>
    <n v="235015541.95325008"/>
    <n v="276418493.85822004"/>
    <n v="235015541.95325008"/>
    <n v="123282522.02188997"/>
    <n v="110124398.10915004"/>
    <n v="3594603.0314199999"/>
    <n v="3691577.5016000001"/>
    <n v="1.3004205982193564"/>
    <n v="1.57078015816262"/>
    <n v="-96974.470180000179"/>
    <n v="-2.6269113986627568"/>
    <n v="100"/>
    <n v="100"/>
    <n v="100"/>
    <n v="100"/>
    <n v="1.2559544985200228"/>
    <n v="1.3004205982193564"/>
    <n v="1.5167303602089388"/>
    <n v="1.57078015816262"/>
    <n v="3.3770553054196108E-2"/>
    <n v="3.7156812706851998E-2"/>
    <n v="3.5119374353364444E-2"/>
    <n v="-14602.356669999994"/>
    <n v="-13.526911628346195"/>
    <n v="9122.053270000004"/>
    <n v="9.7472154177734804"/>
    <n v="-11797.834269999992"/>
    <n v="-10.836199587039818"/>
    <n v="2.0599997366521183"/>
    <n v="38.532680153636747"/>
    <n v="36.763140195263141"/>
    <n v="1.1235144010471025"/>
    <n v="-6.8031616091637765"/>
    <n v="1.9201773903575026"/>
    <n v="50.304292081023803"/>
    <n v="55.012835852792477"/>
    <s v="Resto"/>
    <n v="2024"/>
    <n v="1"/>
    <d v="2025-05-07T00:00:00"/>
    <x v="25"/>
    <x v="17"/>
  </r>
  <r>
    <n v="2025"/>
    <n v="3"/>
    <n v="103"/>
    <x v="61"/>
    <s v="Total General Sin Pensiones"/>
    <n v="205"/>
    <s v="f8809aff4d69bece79dabe35be0c708b890d7eafb841f121330667b77d2e2590"/>
    <s v="5ee0b1f3d4f170289262539d5c2c0d24e2fb46189fbbd99a0a6b6a68b9dfe06a"/>
    <x v="6"/>
    <n v="1404442.7234499999"/>
    <n v="1311840.66753"/>
    <n v="2370242.2842800003"/>
    <n v="1996825.1141299999"/>
    <n v="34829.99843"/>
    <n v="13303.382689999995"/>
    <n v="-305117.9327399999"/>
    <n v="1165994.3791200002"/>
    <n v="35327673.869999997"/>
    <n v="32941908.920000002"/>
    <n v="139.161"/>
    <n v="134.065"/>
    <n v="2471.9955599999998"/>
    <n v="1556.1641100000002"/>
    <n v="6827.9325199999994"/>
    <n v="-21633.374399999997"/>
    <n v="119641.91754000001"/>
    <n v="101415.23398999999"/>
    <n v="0"/>
    <n v="0"/>
    <n v="0"/>
    <n v="0"/>
    <n v="0"/>
    <n v="0"/>
    <s v="Total General Sin Pensiones"/>
    <s v="Totales"/>
    <s v="Total General Sin Pensiones"/>
    <x v="25"/>
    <x v="2"/>
    <n v="1404442.7234499999"/>
    <n v="1311840.66753"/>
    <n v="286204877.29896003"/>
    <n v="243390493.02682006"/>
    <n v="276418493.85822004"/>
    <n v="235015541.95325008"/>
    <n v="276418493.85822004"/>
    <n v="235015541.95325008"/>
    <n v="123282522.02188997"/>
    <n v="110124398.10915004"/>
    <n v="1404442.7234499999"/>
    <n v="1311840.66753"/>
    <n v="0.5080856580350096"/>
    <n v="0.5581931546429193"/>
    <n v="92602.055919999955"/>
    <n v="7.0589407854199093"/>
    <n v="100"/>
    <n v="100"/>
    <n v="100"/>
    <n v="100"/>
    <n v="0.49071236545803726"/>
    <n v="0.5080856580350096"/>
    <n v="0.53898599374850831"/>
    <n v="0.5581931546429193"/>
    <m/>
    <m/>
    <m/>
    <n v="0"/>
    <m/>
    <n v="0"/>
    <m/>
    <n v="0"/>
    <m/>
    <n v="161.81309853005524"/>
    <n v="2.4799871043826154"/>
    <n v="1.0141004940065075"/>
    <n v="2.8252178702034992E-2"/>
    <n v="-131.56203185759131"/>
    <n v="17.972332984803096"/>
    <n v="5.7069734925614259"/>
    <n v="-21.331483988029991"/>
    <s v="Resto"/>
    <n v="2024"/>
    <n v="1"/>
    <d v="2025-05-07T00:00:00"/>
    <x v="25"/>
    <x v="6"/>
  </r>
  <r>
    <n v="2025"/>
    <n v="3"/>
    <n v="7"/>
    <x v="10"/>
    <s v="Total General Sin Pensiones"/>
    <n v="264"/>
    <s v="bba58959c32abe688d9cb5222b97de973002a67c412d6a8c8d2a79ac692f32b7"/>
    <s v="5ee0b1f3d4f170289262539d5c2c0d24e2fb46189fbbd99a0a6b6a68b9dfe06a"/>
    <x v="67"/>
    <n v="225355.91631999999"/>
    <n v="185162.79790999999"/>
    <n v="764707.14179999998"/>
    <n v="712623.09807999991"/>
    <n v="103727.20794000002"/>
    <n v="-26212.01339"/>
    <n v="642245.54486000014"/>
    <n v="238529.23901999998"/>
    <n v="35327673.869999997"/>
    <n v="32941908.920000002"/>
    <n v="139.161"/>
    <n v="134.065"/>
    <n v="1716.7819500000001"/>
    <n v="1855.2157500000001"/>
    <n v="-29683.40598"/>
    <n v="-6284.7953600000001"/>
    <n v="50852.129030000004"/>
    <n v="45187.763380000004"/>
    <n v="0"/>
    <n v="0"/>
    <n v="0"/>
    <n v="0"/>
    <n v="0"/>
    <n v="0"/>
    <s v="Total General Sin Pensiones"/>
    <s v="Totales"/>
    <s v="Total General Sin Pensiones"/>
    <x v="25"/>
    <x v="2"/>
    <n v="225355.91631999999"/>
    <n v="185162.79790999999"/>
    <n v="286204877.29896003"/>
    <n v="243390493.02682006"/>
    <n v="276418493.85822004"/>
    <n v="235015541.95325008"/>
    <n v="276418493.85822004"/>
    <n v="235015541.95325008"/>
    <n v="123282522.02188997"/>
    <n v="110124398.10915004"/>
    <n v="225355.91631999999"/>
    <n v="185162.79790999999"/>
    <n v="8.1527076272830373E-2"/>
    <n v="7.878746927589711E-2"/>
    <n v="40193.118409999995"/>
    <n v="21.706908117437408"/>
    <n v="100"/>
    <n v="100"/>
    <n v="100"/>
    <n v="100"/>
    <n v="7.8739369659518679E-2"/>
    <n v="8.1527076272830373E-2"/>
    <n v="7.6076429940752144E-2"/>
    <n v="7.878746927589711E-2"/>
    <m/>
    <m/>
    <m/>
    <n v="0"/>
    <m/>
    <n v="0"/>
    <m/>
    <n v="0"/>
    <m/>
    <n v="-495.72392397591409"/>
    <n v="46.028171629055379"/>
    <n v="-14.156198591652617"/>
    <n v="8.41378049692902E-2"/>
    <n v="372.30505179089874"/>
    <n v="12.535175955415912"/>
    <n v="-58.372002404242309"/>
    <n v="-13.908179759084149"/>
    <s v="Resto"/>
    <n v="2024"/>
    <n v="1"/>
    <d v="2025-05-07T00:00:00"/>
    <x v="25"/>
    <x v="67"/>
  </r>
  <r>
    <n v="2025"/>
    <n v="3"/>
    <n v="38"/>
    <x v="42"/>
    <s v="Total General Sin Pensiones"/>
    <n v="26"/>
    <s v="5f9c4ab08cac7457e9111a30e4664920607ea2c115a1433d7be98e97e64244ca"/>
    <s v="5ee0b1f3d4f170289262539d5c2c0d24e2fb46189fbbd99a0a6b6a68b9dfe06a"/>
    <x v="4"/>
    <n v="11775468.25543"/>
    <n v="10667983.633719999"/>
    <n v="44087569.561720006"/>
    <n v="39055688.468620002"/>
    <n v="7587474.1248699985"/>
    <n v="6618016.828359995"/>
    <n v="29329300.844730008"/>
    <n v="25717978.390659999"/>
    <n v="35327673.869999997"/>
    <n v="32941908.920000002"/>
    <n v="139.161"/>
    <n v="134.065"/>
    <n v="-2880.2096499999998"/>
    <n v="5870.2696300000007"/>
    <n v="7168695.3638800001"/>
    <n v="6159609.8348500002"/>
    <n v="9063706.2356499992"/>
    <n v="8510564.2840700001"/>
    <n v="622301.98741000006"/>
    <n v="672154.42580999993"/>
    <n v="4741826.2334599998"/>
    <n v="4076430.8097199998"/>
    <n v="1581636.42567"/>
    <n v="1717604.47587"/>
    <s v="Total General Sin Pensiones"/>
    <s v="Totales"/>
    <s v="Total General Sin Pensiones"/>
    <x v="25"/>
    <x v="2"/>
    <n v="11775468.25543"/>
    <n v="10667983.633719999"/>
    <n v="286204877.29896003"/>
    <n v="243390493.02682006"/>
    <n v="276418493.85822004"/>
    <n v="235015541.95325008"/>
    <n v="276418493.85822004"/>
    <n v="235015541.95325008"/>
    <n v="123282522.02188997"/>
    <n v="110124398.10915004"/>
    <n v="11775468.25543"/>
    <n v="10667983.633719999"/>
    <n v="4.2600146216952641"/>
    <n v="4.539267294859207"/>
    <n v="1107484.6217100006"/>
    <n v="10.38138658377199"/>
    <n v="100"/>
    <n v="100"/>
    <n v="100"/>
    <n v="100"/>
    <n v="4.1143492614661978"/>
    <n v="4.2600146216952641"/>
    <n v="4.3830732667707188"/>
    <n v="4.539267294859207"/>
    <n v="0.22513037341459133"/>
    <n v="1.7154518741760334"/>
    <n v="0.57218907591662427"/>
    <n v="-49852.438399999868"/>
    <n v="-7.4168132330488916"/>
    <n v="665395.42374"/>
    <n v="16.322990743603572"/>
    <n v="-135968.05019999994"/>
    <n v="-7.9161443807445497"/>
    <n v="14.64875840683295"/>
    <n v="64.434585192577813"/>
    <n v="62.036248419442387"/>
    <n v="6.1545416174425531"/>
    <n v="16.382296218191762"/>
    <n v="6.4994744545360472"/>
    <n v="79.092318059510674"/>
    <n v="72.376044986576318"/>
    <s v="Medianas"/>
    <n v="2024"/>
    <n v="1"/>
    <d v="2025-05-07T00:00:00"/>
    <x v="25"/>
    <x v="4"/>
  </r>
  <r>
    <n v="2025"/>
    <n v="3"/>
    <n v="201.1"/>
    <x v="67"/>
    <s v="Total General Sin Pensiones"/>
    <n v="201.1"/>
    <m/>
    <m/>
    <x v="74"/>
    <n v="276418493.85822004"/>
    <n v="235015541.95325011"/>
    <n v="918044198.68105018"/>
    <n v="775074139.63165975"/>
    <n v="123282522.02188994"/>
    <n v="110124398.10915005"/>
    <n v="510952683.97121012"/>
    <n v="487812859.38962001"/>
    <n v="0"/>
    <n v="0"/>
    <n v="0"/>
    <n v="0"/>
    <n v="618091.75661999988"/>
    <n v="544007.25836999994"/>
    <n v="110375608.45126"/>
    <n v="97811243.821879953"/>
    <n v="162091964.36636999"/>
    <n v="137267350.52584001"/>
    <n v="57132818.725829996"/>
    <n v="47649792.861299999"/>
    <n v="46180706.728409998"/>
    <n v="43698385.236869983"/>
    <n v="13234439.425730001"/>
    <n v="9288949.3860800005"/>
    <s v="Total General Sin Pensiones"/>
    <s v="Totales"/>
    <s v="Total General Sin Pensiones"/>
    <x v="25"/>
    <x v="2"/>
    <n v="276418493.85822004"/>
    <n v="235015541.95325011"/>
    <n v="286204877.29896003"/>
    <n v="243390493.02682006"/>
    <n v="276418493.85822004"/>
    <n v="235015541.95325008"/>
    <n v="276418493.85822004"/>
    <n v="235015541.95325008"/>
    <n v="123282522.02188997"/>
    <n v="110124398.10915004"/>
    <n v="276418493.85822004"/>
    <n v="235015541.95325011"/>
    <n v="100"/>
    <n v="100.00000000000003"/>
    <n v="41402951.904969931"/>
    <n v="17.617112281538351"/>
    <n v="100"/>
    <n v="100"/>
    <n v="100"/>
    <n v="100"/>
    <n v="96.580637083092952"/>
    <n v="100"/>
    <n v="96.559047574365579"/>
    <n v="100.00000000000003"/>
    <n v="20.668956670871101"/>
    <n v="16.706807885327997"/>
    <n v="4.7878270520199644"/>
    <n v="9483025.8645299971"/>
    <n v="19.901504907132296"/>
    <n v="2482321.4915400147"/>
    <n v="5.6805794495252471"/>
    <n v="3945490.0396500006"/>
    <n v="42.475094606097571"/>
    <n v="11.948418460092913"/>
    <n v="44.599954330524547"/>
    <n v="46.858346981603574"/>
    <n v="99.999999999999972"/>
    <n v="12.845521780972845"/>
    <n v="18.084864132244505"/>
    <n v="68.094435700577009"/>
    <n v="71.256014957079969"/>
    <m/>
    <n v="2024"/>
    <n v="1"/>
    <d v="2025-05-07T00:00:00"/>
    <x v="25"/>
    <x v="74"/>
  </r>
  <r>
    <n v="2025"/>
    <n v="3"/>
    <n v="98"/>
    <x v="60"/>
    <s v="Total General Sin Pensiones"/>
    <n v="205"/>
    <s v="f8809aff4d69bece79dabe35be0c708b890d7eafb841f121330667b77d2e2590"/>
    <s v="5ee0b1f3d4f170289262539d5c2c0d24e2fb46189fbbd99a0a6b6a68b9dfe06a"/>
    <x v="49"/>
    <n v="977558.00120000006"/>
    <n v="1111095.3272299999"/>
    <n v="3527164.5991200004"/>
    <n v="3623265.97236"/>
    <n v="198803.83288999996"/>
    <n v="357913.62644999998"/>
    <n v="984201.58259999973"/>
    <n v="2010924.9420200002"/>
    <n v="35327673.869999997"/>
    <n v="32941908.920000002"/>
    <n v="139.161"/>
    <n v="134.065"/>
    <n v="0"/>
    <n v="0"/>
    <n v="144405.58006000001"/>
    <n v="263334.39277000003"/>
    <n v="730555.98594000004"/>
    <n v="788936.60543"/>
    <n v="663620.84323999996"/>
    <n v="736507.62237"/>
    <n v="2142.6575499999999"/>
    <n v="2108.4717700000001"/>
    <n v="33034.748930000002"/>
    <n v="29798.352070000001"/>
    <s v="Total General Sin Pensiones"/>
    <s v="Totales"/>
    <s v="Total General Sin Pensiones"/>
    <x v="25"/>
    <x v="2"/>
    <n v="977558.00120000006"/>
    <n v="1111095.3272299999"/>
    <n v="286204877.29896003"/>
    <n v="243390493.02682006"/>
    <n v="276418493.85822004"/>
    <n v="235015541.95325008"/>
    <n v="276418493.85822004"/>
    <n v="235015541.95325008"/>
    <n v="123282522.02188997"/>
    <n v="110124398.10915004"/>
    <n v="977558.00120000006"/>
    <n v="1111095.3272299999"/>
    <n v="0.35365144623840072"/>
    <n v="0.47277525477486165"/>
    <n v="-133537.32602999988"/>
    <n v="-12.01853007184479"/>
    <n v="100"/>
    <n v="100"/>
    <n v="100"/>
    <n v="100"/>
    <n v="0.34155881983061931"/>
    <n v="0.35365144623840072"/>
    <n v="0.45650728317788664"/>
    <n v="0.47277525477486165"/>
    <n v="0.24007830806732594"/>
    <n v="7.7514985343166197E-4"/>
    <n v="1.1950990857704373E-2"/>
    <n v="-72886.779130000039"/>
    <n v="-9.8962694907974598"/>
    <n v="34.185779999999795"/>
    <n v="1.6213534601888346"/>
    <n v="3236.3968600000007"/>
    <n v="10.860992756905841"/>
    <n v="-44.45480188562405"/>
    <n v="20.336781310772206"/>
    <n v="32.212683977556757"/>
    <n v="0.16125873289216169"/>
    <n v="-45.162658572241313"/>
    <n v="-7.3999126277301208"/>
    <n v="19.766531633327812"/>
    <n v="33.378397067337609"/>
    <s v="Resto"/>
    <n v="2024"/>
    <n v="1"/>
    <d v="2025-05-07T00:00:00"/>
    <x v="25"/>
    <x v="49"/>
  </r>
  <r>
    <n v="2025"/>
    <n v="3"/>
    <n v="8"/>
    <x v="23"/>
    <s v="Total General Sin Pensiones"/>
    <n v="8"/>
    <s v="2c624232cdd221771294dfbb310aca000a0df6ac8b66b696d90ef06fdefb64a3"/>
    <s v="5ee0b1f3d4f170289262539d5c2c0d24e2fb46189fbbd99a0a6b6a68b9dfe06a"/>
    <x v="15"/>
    <n v="1201622.1432"/>
    <n v="689489.74687000003"/>
    <n v="3075473.9977900004"/>
    <n v="2135848.6692799996"/>
    <n v="355365.30480999977"/>
    <n v="244607.44296999997"/>
    <n v="1396737.7617399995"/>
    <n v="994771.91509000037"/>
    <n v="35327673.869999997"/>
    <n v="32941908.920000002"/>
    <n v="139.161"/>
    <n v="134.065"/>
    <n v="853.50932999999998"/>
    <n v="1403.5426100000002"/>
    <n v="327552.67566000001"/>
    <n v="230236.35676"/>
    <n v="726062.10285999998"/>
    <n v="475074.83101999998"/>
    <n v="36083.067190000002"/>
    <n v="19567.733199999999"/>
    <n v="114720.1312"/>
    <n v="99389.184939999992"/>
    <n v="0"/>
    <n v="0"/>
    <s v="Total General Sin Pensiones"/>
    <s v="Totales"/>
    <s v="Total General Sin Pensiones"/>
    <x v="25"/>
    <x v="2"/>
    <n v="1201622.1432"/>
    <n v="689489.74687000003"/>
    <n v="286204877.29896003"/>
    <n v="243390493.02682006"/>
    <n v="276418493.85822004"/>
    <n v="235015541.95325008"/>
    <n v="276418493.85822004"/>
    <n v="235015541.95325008"/>
    <n v="123282522.02188997"/>
    <n v="110124398.10915004"/>
    <n v="1201622.1432"/>
    <n v="689489.74687000003"/>
    <n v="0.43471119693472221"/>
    <n v="0.29338048928149407"/>
    <n v="512132.39633000002"/>
    <n v="74.27701407524485"/>
    <n v="100"/>
    <n v="100"/>
    <n v="100"/>
    <n v="100"/>
    <n v="0.41984684347109352"/>
    <n v="0.43471119693472221"/>
    <n v="0.28328540621922432"/>
    <n v="0.29338048928149407"/>
    <n v="1.305378185314462E-2"/>
    <n v="4.1502335679045411E-2"/>
    <m/>
    <n v="16515.333990000003"/>
    <n v="84.400854310503391"/>
    <n v="15330.946260000012"/>
    <n v="15.425165493866476"/>
    <n v="0"/>
    <m/>
    <n v="45.279841240801403"/>
    <n v="29.573797954791196"/>
    <n v="35.476588894964308"/>
    <n v="0.28825278634947243"/>
    <n v="42.268006786366598"/>
    <n v="52.831102691995447"/>
    <n v="45.113589370627025"/>
    <n v="48.463177109525169"/>
    <s v="Resto"/>
    <n v="2024"/>
    <n v="1"/>
    <d v="2025-05-07T00:00:00"/>
    <x v="25"/>
    <x v="15"/>
  </r>
  <r>
    <n v="2025"/>
    <n v="3"/>
    <n v="50"/>
    <x v="15"/>
    <s v="Total General Sin Pensiones"/>
    <n v="38"/>
    <s v="aea92132c4cbeb263e6ac2bf6c183b5d81737f179f21efdc5863739672f0f470"/>
    <s v="5ee0b1f3d4f170289262539d5c2c0d24e2fb46189fbbd99a0a6b6a68b9dfe06a"/>
    <x v="24"/>
    <n v="13959565.0382"/>
    <n v="12741554.66168"/>
    <n v="57418374.620969996"/>
    <n v="38457532.559669994"/>
    <n v="9812433.5169900004"/>
    <n v="7766871.8448699992"/>
    <n v="36698951.10971"/>
    <n v="26527356.630199999"/>
    <n v="35327673.869999997"/>
    <n v="32941908.920000002"/>
    <n v="139.161"/>
    <n v="134.065"/>
    <n v="0"/>
    <n v="0"/>
    <n v="9804099.6810699999"/>
    <n v="7745562.5598200001"/>
    <n v="7896834.6595200002"/>
    <n v="5015271.1561599998"/>
    <n v="9533388.8377700001"/>
    <n v="8377181.7024900001"/>
    <n v="4197476.7890600003"/>
    <n v="4153328.2938899999"/>
    <n v="0"/>
    <n v="0"/>
    <s v="Total General Sin Pensiones"/>
    <s v="Totales"/>
    <s v="Total General Sin Pensiones"/>
    <x v="25"/>
    <x v="2"/>
    <n v="13959565.0382"/>
    <n v="12741554.66168"/>
    <n v="286204877.29896003"/>
    <n v="243390493.02682006"/>
    <n v="276418493.85822004"/>
    <n v="235015541.95325008"/>
    <n v="276418493.85822004"/>
    <n v="235015541.95325008"/>
    <n v="123282522.02188997"/>
    <n v="110124398.10915004"/>
    <n v="13959565.0382"/>
    <n v="12741554.66168"/>
    <n v="5.050155958580727"/>
    <n v="5.4215795924741794"/>
    <n v="1218010.3765200004"/>
    <n v="9.5593544811540596"/>
    <n v="100"/>
    <n v="100"/>
    <n v="100"/>
    <n v="100"/>
    <n v="4.8774727984870454"/>
    <n v="5.050155958580727"/>
    <n v="5.2350256179792369"/>
    <n v="5.4215795924741794"/>
    <n v="3.4488968898947281"/>
    <n v="1.5185224152234043"/>
    <m/>
    <n v="1156207.13528"/>
    <n v="13.801862921707109"/>
    <n v="44148.495170000475"/>
    <n v="1.0629666630241452"/>
    <n v="0"/>
    <m/>
    <n v="26.337008167208143"/>
    <n v="70.291828507109798"/>
    <n v="60.957018598591652"/>
    <n v="7.9593062796425516"/>
    <n v="26.57698656942793"/>
    <n v="57.455786808669828"/>
    <n v="124.15227244565268"/>
    <n v="154.43955707771698"/>
    <s v="Medianas"/>
    <n v="2024"/>
    <n v="1"/>
    <d v="2025-05-07T00:00:00"/>
    <x v="25"/>
    <x v="24"/>
  </r>
  <r>
    <n v="2025"/>
    <n v="3"/>
    <n v="603"/>
    <x v="56"/>
    <s v="Total General Sin Pensiones"/>
    <n v="242"/>
    <s v="14063697603e22d600d336bee6cff12c8be93509ce84a0642918d89b2aef1753"/>
    <s v="5ee0b1f3d4f170289262539d5c2c0d24e2fb46189fbbd99a0a6b6a68b9dfe06a"/>
    <x v="21"/>
    <n v="133660.96544"/>
    <n v="120604.40656999999"/>
    <n v="483073.70987000002"/>
    <n v="493976.84310999996"/>
    <n v="60649.533640000001"/>
    <n v="25542.160500000002"/>
    <n v="152911.05955999999"/>
    <n v="42241.432990000001"/>
    <n v="35327673.869999997"/>
    <n v="32941908.920000002"/>
    <n v="139.161"/>
    <n v="134.065"/>
    <n v="0"/>
    <n v="0"/>
    <n v="54520.102450000006"/>
    <n v="18913.2912"/>
    <n v="159528.11379"/>
    <n v="143032.79149"/>
    <n v="0"/>
    <n v="0"/>
    <n v="0"/>
    <n v="0"/>
    <n v="0"/>
    <n v="0"/>
    <s v="Total General Sin Pensiones"/>
    <s v="Totales"/>
    <s v="Total General Sin Pensiones"/>
    <x v="25"/>
    <x v="2"/>
    <n v="133660.96544"/>
    <n v="120604.40656999999"/>
    <n v="286204877.29896003"/>
    <n v="243390493.02682006"/>
    <n v="276418493.85822004"/>
    <n v="235015541.95325008"/>
    <n v="276418493.85822004"/>
    <n v="235015541.95325008"/>
    <n v="123282522.02188997"/>
    <n v="110124398.10915004"/>
    <n v="133660.96544"/>
    <n v="120604.40656999999"/>
    <n v="4.8354566865036565E-2"/>
    <n v="5.1317630131028073E-2"/>
    <n v="13056.558870000008"/>
    <n v="10.825938488758169"/>
    <n v="100"/>
    <n v="100"/>
    <n v="100"/>
    <n v="100"/>
    <n v="4.6701148737022476E-2"/>
    <n v="4.8354566865036565E-2"/>
    <n v="4.9551814892256352E-2"/>
    <n v="5.1317630131028073E-2"/>
    <m/>
    <m/>
    <m/>
    <n v="0"/>
    <m/>
    <n v="0"/>
    <m/>
    <n v="0"/>
    <m/>
    <n v="137.44872184950836"/>
    <n v="45.375651328229701"/>
    <n v="21.178463728168239"/>
    <n v="4.9195565312357178E-2"/>
    <n v="188.26343270176059"/>
    <n v="11.532545878581457"/>
    <n v="34.175858508406435"/>
    <n v="13.22304557086289"/>
    <s v="Resto"/>
    <n v="2024"/>
    <n v="1"/>
    <d v="2025-05-07T00:00:00"/>
    <x v="25"/>
    <x v="21"/>
  </r>
  <r>
    <n v="2025"/>
    <n v="3"/>
    <n v="715"/>
    <x v="43"/>
    <s v="Total General Sin Pensiones"/>
    <n v="251"/>
    <s v="c75d3f1f5bcd6914d0331ce5ec17c0db8f2070a2d4285f8e3ff11c6ca19168ff"/>
    <s v="5ee0b1f3d4f170289262539d5c2c0d24e2fb46189fbbd99a0a6b6a68b9dfe06a"/>
    <x v="59"/>
    <n v="17150.0059"/>
    <n v="48021.339369999994"/>
    <n v="104322.38088"/>
    <n v="132433.02294999998"/>
    <n v="7324.9443799999999"/>
    <n v="8157.7585199999985"/>
    <n v="38011.890619999998"/>
    <n v="32592.665779999992"/>
    <n v="35327673.869999997"/>
    <n v="32941908.920000002"/>
    <n v="139.161"/>
    <n v="134.065"/>
    <n v="0"/>
    <n v="0"/>
    <n v="7318.9443799999999"/>
    <n v="8152.7585199999994"/>
    <n v="24562.687020000001"/>
    <n v="38820.30831"/>
    <n v="0"/>
    <n v="0"/>
    <n v="0"/>
    <n v="0"/>
    <n v="0"/>
    <n v="0"/>
    <s v="Total General Sin Pensiones"/>
    <s v="Totales"/>
    <s v="Total General Sin Pensiones"/>
    <x v="25"/>
    <x v="2"/>
    <n v="17150.0059"/>
    <n v="48021.339369999994"/>
    <n v="286204877.29896003"/>
    <n v="243390493.02682006"/>
    <n v="276418493.85822004"/>
    <n v="235015541.95325008"/>
    <n v="276418493.85822004"/>
    <n v="235015541.95325008"/>
    <n v="123282522.02188997"/>
    <n v="110124398.10915004"/>
    <n v="17150.0059"/>
    <n v="48021.339369999994"/>
    <n v="6.2043626895661131E-3"/>
    <n v="2.0433261124301525E-2"/>
    <n v="-30871.333469999994"/>
    <n v="-64.286698111727404"/>
    <n v="100"/>
    <n v="100"/>
    <n v="100"/>
    <n v="100"/>
    <n v="5.9922130125286714E-3"/>
    <n v="6.2043626895661131E-3"/>
    <n v="1.9730162330008655E-2"/>
    <n v="2.0433261124301525E-2"/>
    <m/>
    <m/>
    <m/>
    <n v="0"/>
    <m/>
    <n v="0"/>
    <m/>
    <n v="0"/>
    <m/>
    <n v="-10.208859920997003"/>
    <n v="42.711031253930933"/>
    <n v="16.987777989999863"/>
    <n v="5.9415919303625105E-3"/>
    <n v="-10.227386693160634"/>
    <n v="-36.727223225909512"/>
    <n v="29.797002152250684"/>
    <n v="21.001271949970249"/>
    <s v="Resto"/>
    <n v="2024"/>
    <n v="1"/>
    <d v="2025-05-07T00:00:00"/>
    <x v="25"/>
    <x v="59"/>
  </r>
  <r>
    <n v="2025"/>
    <n v="3"/>
    <n v="15.1"/>
    <x v="69"/>
    <s v="Total General Sin Pensiones"/>
    <n v="15.1"/>
    <m/>
    <m/>
    <x v="76"/>
    <n v="98918636.827089995"/>
    <n v="79947271.84082"/>
    <n v="349105433.88291997"/>
    <n v="280548713.42571998"/>
    <n v="40951382.356459998"/>
    <n v="40513513.193729997"/>
    <n v="188729390.76554999"/>
    <n v="191270857.96594998"/>
    <n v="0"/>
    <n v="0"/>
    <n v="0"/>
    <n v="0"/>
    <n v="287005.44959999993"/>
    <n v="99823.384849999988"/>
    <n v="40733391.798710003"/>
    <n v="35538736.075290002"/>
    <n v="58631474.687759995"/>
    <n v="47101836.111999996"/>
    <n v="20319793.290820003"/>
    <n v="17007729.620850001"/>
    <n v="13037639.96799"/>
    <n v="11610862.917020001"/>
    <n v="2998269.8419199996"/>
    <n v="3107664.8704300001"/>
    <s v="Total General Sin Pensiones"/>
    <s v="Totales"/>
    <s v="Total General Sin Pensiones"/>
    <x v="25"/>
    <x v="2"/>
    <n v="98918636.827089995"/>
    <n v="79947271.84082"/>
    <n v="286204877.29896003"/>
    <n v="243390493.02682006"/>
    <n v="276418493.85822004"/>
    <n v="235015541.95325008"/>
    <n v="276418493.85822004"/>
    <n v="235015541.95325008"/>
    <n v="123282522.02188997"/>
    <n v="110124398.10915004"/>
    <n v="98918636.827089995"/>
    <n v="79947271.84082"/>
    <n v="35.785824402120909"/>
    <n v="34.017865872344444"/>
    <n v="18971364.986269996"/>
    <n v="23.729846621962491"/>
    <n v="100"/>
    <n v="100"/>
    <n v="100"/>
    <n v="100"/>
    <n v="34.562177193005311"/>
    <n v="35.785824402120909"/>
    <n v="32.847327291460935"/>
    <n v="34.017865872344444"/>
    <n v="7.3510976082672626"/>
    <n v="4.7166308541849"/>
    <n v="1.0846849644792094"/>
    <n v="3312063.669970002"/>
    <n v="19.473873020121978"/>
    <n v="1426777.0509699993"/>
    <n v="12.288294687197897"/>
    <n v="-109395.02851000056"/>
    <n v="-3.5201681349528502"/>
    <n v="1.0807978084649728"/>
    <n v="41.399056507463918"/>
    <n v="50.675291677738457"/>
    <n v="33.217508601250628"/>
    <n v="14.616883708005112"/>
    <n v="24.478108556839516"/>
    <n v="69.473592495556957"/>
    <n v="75.450850771050739"/>
    <s v="Resto"/>
    <n v="2024"/>
    <n v="1"/>
    <d v="2025-05-07T00:00:00"/>
    <x v="25"/>
    <x v="76"/>
  </r>
  <r>
    <n v="2025"/>
    <n v="3"/>
    <n v="111"/>
    <x v="36"/>
    <s v="Total General Sin Pensiones"/>
    <n v="230"/>
    <s v="a0eaec5a55dc2f5b2ba523018adc485ff620b9d83509b9f37186a7716e438d21"/>
    <s v="5ee0b1f3d4f170289262539d5c2c0d24e2fb46189fbbd99a0a6b6a68b9dfe06a"/>
    <x v="30"/>
    <n v="600408.22382000007"/>
    <n v="522729.34349"/>
    <n v="2374606.2503199996"/>
    <n v="2156255.7080399999"/>
    <n v="241360.16972000003"/>
    <n v="221702.42494"/>
    <n v="1108499.94288"/>
    <n v="837805.30134000001"/>
    <n v="35327673.869999997"/>
    <n v="32941908.920000002"/>
    <n v="139.161"/>
    <n v="134.065"/>
    <n v="12356.998720000001"/>
    <n v="14048.006660000001"/>
    <n v="215309.17900999999"/>
    <n v="200790.19459999999"/>
    <n v="392627.37659"/>
    <n v="446022.05843000003"/>
    <n v="131755.94933"/>
    <n v="201284.83726"/>
    <n v="468742.57725999999"/>
    <n v="321792.57572000002"/>
    <n v="-90.30277000000001"/>
    <n v="-348.06948999999997"/>
    <s v="Total General Sin Pensiones"/>
    <s v="Totales"/>
    <s v="Total General Sin Pensiones"/>
    <x v="25"/>
    <x v="2"/>
    <n v="600408.22382000007"/>
    <n v="522729.34349"/>
    <n v="286204877.29896003"/>
    <n v="243390493.02682006"/>
    <n v="276418493.85822004"/>
    <n v="235015541.95325008"/>
    <n v="276418493.85822004"/>
    <n v="235015541.95325008"/>
    <n v="123282522.02188997"/>
    <n v="110124398.10915004"/>
    <n v="600408.22382000007"/>
    <n v="522729.34349"/>
    <n v="0.21720986010724744"/>
    <n v="0.2224233083248523"/>
    <n v="77678.880330000073"/>
    <n v="14.860248673123522"/>
    <n v="100"/>
    <n v="100"/>
    <n v="100"/>
    <n v="100"/>
    <n v="0.20978266669887452"/>
    <n v="0.21720986010724744"/>
    <n v="0.21476982810187192"/>
    <n v="0.2224233083248523"/>
    <n v="4.766538862540072E-2"/>
    <n v="0.16957714034156715"/>
    <n v="-3.2668859720478001E-5"/>
    <n v="-69528.887929999997"/>
    <n v="-34.542536276684075"/>
    <n v="146950.00153999997"/>
    <n v="45.666063367436081"/>
    <n v="257.76671999999996"/>
    <n v="-74.056108738516542"/>
    <n v="8.8667251994740681"/>
    <n v="40.199344403443554"/>
    <n v="42.412469799342965"/>
    <n v="0.19577809227259665"/>
    <n v="7.2309230233695843"/>
    <n v="-11.971309676465236"/>
    <n v="54.838045395605718"/>
    <n v="45.01799648806216"/>
    <s v="Resto"/>
    <n v="2024"/>
    <n v="1"/>
    <d v="2025-05-07T00:00:00"/>
    <x v="25"/>
    <x v="30"/>
  </r>
  <r>
    <n v="2025"/>
    <n v="3"/>
    <n v="18"/>
    <x v="77"/>
    <s v="Total General Sin Pensiones"/>
    <n v="5"/>
    <s v="ef2d127de37b942baad06145e54b0c619a1f22327b2ebbcfbec78f5564afe39d"/>
    <s v="5ee0b1f3d4f170289262539d5c2c0d24e2fb46189fbbd99a0a6b6a68b9dfe06a"/>
    <x v="12"/>
    <n v="5268679.1510399999"/>
    <n v="4323802.96117"/>
    <n v="22585692.482050002"/>
    <n v="22848984.508199997"/>
    <n v="1593086.62708"/>
    <n v="1525260.8386300001"/>
    <n v="6651607.3760099998"/>
    <n v="5705485.6397599997"/>
    <n v="35327673.869999997"/>
    <n v="32941908.920000002"/>
    <n v="139.161"/>
    <n v="134.065"/>
    <n v="0"/>
    <n v="0"/>
    <n v="1515913.8209599999"/>
    <n v="1497611.0261300001"/>
    <n v="3130037.22004"/>
    <n v="3126841.0282100001"/>
    <n v="2385243.3626100002"/>
    <n v="1724049.77363"/>
    <n v="506361.28794000001"/>
    <n v="314963.26552000002"/>
    <n v="1383734.4495899999"/>
    <n v="1363941.2858500001"/>
    <s v="Total General Sin Pensiones"/>
    <s v="Totales"/>
    <s v="Total General Sin Pensiones"/>
    <x v="25"/>
    <x v="2"/>
    <n v="5268679.1510399999"/>
    <n v="4323802.96117"/>
    <n v="286204877.29896003"/>
    <n v="243390493.02682006"/>
    <n v="276418493.85822004"/>
    <n v="235015541.95325008"/>
    <n v="276418493.85822004"/>
    <n v="235015541.95325008"/>
    <n v="123282522.02188997"/>
    <n v="110124398.10915004"/>
    <n v="5268679.1510399999"/>
    <n v="4323802.96117"/>
    <n v="1.9060516094637283"/>
    <n v="1.839794477094669"/>
    <n v="944876.18986999989"/>
    <n v="21.852896590235016"/>
    <n v="100"/>
    <n v="100"/>
    <n v="100"/>
    <n v="100"/>
    <n v="1.8408767875526155"/>
    <n v="1.9060516094637283"/>
    <n v="1.7764880244083916"/>
    <n v="1.839794477094669"/>
    <n v="0.86291019436399719"/>
    <n v="0.18318647239273422"/>
    <n v="0.50059401969672179"/>
    <n v="661193.58898000023"/>
    <n v="38.351189106788496"/>
    <n v="191398.02241999999"/>
    <n v="60.76836360710336"/>
    <n v="19793.163739999756"/>
    <n v="1.4511741777553766"/>
    <n v="4.4468320914160087"/>
    <n v="30.236926208830461"/>
    <n v="35.275909941494469"/>
    <n v="1.292224234995073"/>
    <n v="1.2221327508048718"/>
    <n v="0.10221791901681154"/>
    <n v="48.431175554539493"/>
    <n v="47.895336303276238"/>
    <s v="Medianas"/>
    <n v="2024"/>
    <n v="1"/>
    <d v="2025-05-07T00:00:00"/>
    <x v="25"/>
    <x v="12"/>
  </r>
  <r>
    <n v="2025"/>
    <n v="3"/>
    <n v="1"/>
    <x v="16"/>
    <s v="Total General Sin Pensiones"/>
    <n v="30"/>
    <s v="624b60c58c9d8bfb6ff1886c2fd605d2adeb6ea4da576068201b6c6958ce93f4"/>
    <s v="5ee0b1f3d4f170289262539d5c2c0d24e2fb46189fbbd99a0a6b6a68b9dfe06a"/>
    <x v="19"/>
    <n v="22498819.590630002"/>
    <n v="18341736.750830002"/>
    <n v="49550571.843609996"/>
    <n v="44318265.197580002"/>
    <n v="6097129.9030900048"/>
    <n v="5428008.6397400005"/>
    <n v="22680170.508759998"/>
    <n v="19889881.298029996"/>
    <n v="35327673.869999997"/>
    <n v="32941908.920000002"/>
    <n v="139.161"/>
    <n v="134.065"/>
    <n v="-46213.772009999993"/>
    <n v="14928.70601"/>
    <n v="4635429.8836199995"/>
    <n v="4345110.8016299997"/>
    <n v="8693276.19056"/>
    <n v="8411535.2766200006"/>
    <n v="3111793.33886"/>
    <n v="1064933.8624700001"/>
    <n v="7663479.3023700006"/>
    <n v="9103420.5062200017"/>
    <n v="4160878.0690000001"/>
    <n v="1936369.1079000002"/>
    <s v="Total General Sin Pensiones"/>
    <s v="Totales"/>
    <s v="Total General Sin Pensiones"/>
    <x v="25"/>
    <x v="2"/>
    <n v="22498819.590630002"/>
    <n v="18341736.750830002"/>
    <n v="286204877.29896003"/>
    <n v="243390493.02682006"/>
    <n v="276418493.85822004"/>
    <n v="235015541.95325008"/>
    <n v="276418493.85822004"/>
    <n v="235015541.95325008"/>
    <n v="123282522.02188997"/>
    <n v="110124398.10915004"/>
    <n v="22498819.590630002"/>
    <n v="18341736.750830002"/>
    <n v="8.1394045950377141"/>
    <n v="7.8044782053089028"/>
    <n v="4157082.8398000002"/>
    <n v="22.664608571551348"/>
    <n v="100"/>
    <n v="100"/>
    <n v="100"/>
    <n v="100"/>
    <n v="7.8610888126579654"/>
    <n v="8.1394045950377141"/>
    <n v="7.5359298231952145"/>
    <n v="7.8044782053089028"/>
    <n v="1.1257543934292957"/>
    <n v="2.7724191660999118"/>
    <n v="1.5052820854794862"/>
    <n v="2046859.47639"/>
    <n v="192.20531420068929"/>
    <n v="-1439941.2038500011"/>
    <n v="-15.817584202181445"/>
    <n v="2224508.9611"/>
    <n v="114.88041985510131"/>
    <n v="12.327195989541661"/>
    <n v="27.099776850645323"/>
    <n v="29.593755016107576"/>
    <n v="4.9456563696899405"/>
    <n v="6.6815115941598391"/>
    <n v="3.3494588642230649"/>
    <n v="53.322013266455258"/>
    <n v="51.656572299082029"/>
    <s v="Grandes"/>
    <n v="2024"/>
    <n v="1"/>
    <d v="2025-05-07T00:00:00"/>
    <x v="25"/>
    <x v="19"/>
  </r>
  <r>
    <n v="2025"/>
    <n v="3"/>
    <n v="601"/>
    <x v="30"/>
    <s v="Total General Sin Pensiones"/>
    <n v="241"/>
    <s v="749fc650cacb0f06547520d53c31505c8156e0a3be07073eddb2ef3ad9e383ba"/>
    <s v="5ee0b1f3d4f170289262539d5c2c0d24e2fb46189fbbd99a0a6b6a68b9dfe06a"/>
    <x v="54"/>
    <n v="41842.14213"/>
    <n v="38414.936820000003"/>
    <n v="161190.29771999997"/>
    <n v="124680.04518"/>
    <n v="31675.553309999999"/>
    <n v="17095.743770000005"/>
    <n v="101379.91789"/>
    <n v="40918.716890000003"/>
    <n v="35327673.869999997"/>
    <n v="32941908.920000002"/>
    <n v="139.161"/>
    <n v="134.065"/>
    <n v="0"/>
    <n v="0"/>
    <n v="32568.35615"/>
    <n v="17071.971710000002"/>
    <n v="52395.142810000005"/>
    <n v="46225.124579999996"/>
    <n v="0"/>
    <n v="0"/>
    <n v="0"/>
    <n v="0"/>
    <n v="0"/>
    <n v="0"/>
    <s v="Total General Sin Pensiones"/>
    <s v="Totales"/>
    <s v="Total General Sin Pensiones"/>
    <x v="25"/>
    <x v="2"/>
    <n v="41842.14213"/>
    <n v="38414.936820000003"/>
    <n v="286204877.29896003"/>
    <n v="243390493.02682006"/>
    <n v="276418493.85822004"/>
    <n v="235015541.95325008"/>
    <n v="276418493.85822004"/>
    <n v="235015541.95325008"/>
    <n v="123282522.02188997"/>
    <n v="110124398.10915004"/>
    <n v="41842.14213"/>
    <n v="38414.936820000003"/>
    <n v="1.5137244091729108E-2"/>
    <n v="1.6345700586747409E-2"/>
    <n v="3427.2053099999976"/>
    <n v="8.9215435289111014"/>
    <n v="100"/>
    <n v="100"/>
    <n v="100"/>
    <n v="100"/>
    <n v="1.4619646780614818E-2"/>
    <n v="1.5137244091729108E-2"/>
    <n v="1.5783252805920783E-2"/>
    <n v="1.6345700586747409E-2"/>
    <m/>
    <m/>
    <m/>
    <n v="0"/>
    <m/>
    <n v="0"/>
    <m/>
    <n v="0"/>
    <m/>
    <n v="85.283271299286611"/>
    <n v="75.702513536679675"/>
    <n v="44.50285536093719"/>
    <n v="2.5693466349086945E-2"/>
    <n v="90.77091213150797"/>
    <n v="13.347759007813597"/>
    <n v="62.159113237084419"/>
    <n v="36.932235153751101"/>
    <s v="Resto"/>
    <n v="2024"/>
    <n v="1"/>
    <d v="2025-05-07T00:00:00"/>
    <x v="25"/>
    <x v="54"/>
  </r>
  <r>
    <n v="2025"/>
    <n v="3"/>
    <n v="150.1"/>
    <x v="70"/>
    <s v="Total General Sin Pensiones"/>
    <n v="150.1"/>
    <m/>
    <m/>
    <x v="77"/>
    <n v="49157946.395649992"/>
    <n v="41750931.463489987"/>
    <n v="168854638.77259001"/>
    <n v="142050583.92723"/>
    <n v="22493827.792359989"/>
    <n v="15811437.265109999"/>
    <n v="82173588.899289995"/>
    <n v="74712708.051790014"/>
    <n v="0"/>
    <n v="0"/>
    <n v="0"/>
    <n v="0"/>
    <n v="112625.60103999999"/>
    <n v="222358.47868999999"/>
    <n v="13226495.818130003"/>
    <n v="11253509.25599"/>
    <n v="24945395.938710004"/>
    <n v="21527229.29002"/>
    <n v="11261495.14679"/>
    <n v="8304784.8692300012"/>
    <n v="5605282.3006300004"/>
    <n v="4412937.7478900002"/>
    <n v="519018.26136"/>
    <n v="264119.2769"/>
    <s v="Total General Sin Pensiones"/>
    <s v="Totales"/>
    <s v="Total General Sin Pensiones"/>
    <x v="25"/>
    <x v="2"/>
    <n v="49157946.395649992"/>
    <n v="41750931.463489987"/>
    <n v="286204877.29896003"/>
    <n v="243390493.02682006"/>
    <n v="276418493.85822004"/>
    <n v="235015541.95325008"/>
    <n v="276418493.85822004"/>
    <n v="235015541.95325008"/>
    <n v="123282522.02188997"/>
    <n v="110124398.10915004"/>
    <n v="49157946.395649992"/>
    <n v="41750931.463489987"/>
    <n v="17.783884757314382"/>
    <n v="17.765178896889804"/>
    <n v="7407014.932160005"/>
    <n v="17.740957321244988"/>
    <n v="100"/>
    <n v="100"/>
    <n v="100"/>
    <n v="100"/>
    <n v="17.175789196737291"/>
    <n v="17.783884757314382"/>
    <n v="17.153887542718977"/>
    <n v="17.765178896889804"/>
    <n v="4.0740744186842361"/>
    <n v="2.0278246301077991"/>
    <n v="0.18776538939764778"/>
    <n v="2956710.2775599984"/>
    <n v="35.602490902743121"/>
    <n v="1192344.5527400002"/>
    <n v="27.019292382044302"/>
    <n v="254898.98446000001"/>
    <n v="96.509042222052216"/>
    <n v="42.263017682747652"/>
    <n v="45.758273975314964"/>
    <n v="37.870861106264556"/>
    <n v="18.245755702796217"/>
    <n v="17.532189446503764"/>
    <n v="15.878339950950693"/>
    <n v="53.021791478584092"/>
    <n v="52.275697463802807"/>
    <s v="Resto"/>
    <n v="2024"/>
    <n v="1"/>
    <d v="2025-05-07T00:00:00"/>
    <x v="25"/>
    <x v="77"/>
  </r>
  <r>
    <n v="2025"/>
    <n v="3"/>
    <n v="59"/>
    <x v="64"/>
    <s v="Total General Sin Pensiones"/>
    <n v="209"/>
    <s v="83f814f7a92e365cbd79f9addceed185761a8d38a06a2d4350bb1fe4b7632b34"/>
    <s v="5ee0b1f3d4f170289262539d5c2c0d24e2fb46189fbbd99a0a6b6a68b9dfe06a"/>
    <x v="22"/>
    <n v="181988.00256999998"/>
    <n v="163520.59635000001"/>
    <n v="643446.95626000001"/>
    <n v="542352.41373000003"/>
    <n v="65732.941050000009"/>
    <n v="60392.378539999998"/>
    <n v="237657.57664000004"/>
    <n v="244049.69449999998"/>
    <n v="35327673.869999997"/>
    <n v="32941908.920000002"/>
    <n v="139.161"/>
    <n v="134.065"/>
    <n v="388.20134999999999"/>
    <n v="463.88895000000002"/>
    <n v="8399.8496699999996"/>
    <n v="4988.0851900000007"/>
    <n v="7618.94542"/>
    <n v="4222.0681500000001"/>
    <n v="0"/>
    <n v="0"/>
    <n v="0"/>
    <n v="0"/>
    <n v="0"/>
    <n v="0"/>
    <s v="Total General Sin Pensiones"/>
    <s v="Totales"/>
    <s v="Total General Sin Pensiones"/>
    <x v="25"/>
    <x v="2"/>
    <n v="181988.00256999998"/>
    <n v="163520.59635000001"/>
    <n v="286204877.29896003"/>
    <n v="243390493.02682006"/>
    <n v="276418493.85822004"/>
    <n v="235015541.95325008"/>
    <n v="276418493.85822004"/>
    <n v="235015541.95325008"/>
    <n v="123282522.02188997"/>
    <n v="110124398.10915004"/>
    <n v="181988.00256999998"/>
    <n v="163520.59635000001"/>
    <n v="6.5837853332398541E-2"/>
    <n v="6.9578630839031042E-2"/>
    <n v="18467.406219999975"/>
    <n v="11.293627000033846"/>
    <n v="100"/>
    <n v="100"/>
    <n v="100"/>
    <n v="100"/>
    <n v="6.3586618190262845E-2"/>
    <n v="6.5837853332398541E-2"/>
    <n v="6.7184463253452176E-2"/>
    <n v="6.9578630839031042E-2"/>
    <m/>
    <m/>
    <m/>
    <n v="0"/>
    <m/>
    <n v="0"/>
    <m/>
    <n v="0"/>
    <m/>
    <n v="8.8431067613320877"/>
    <n v="36.119381564571242"/>
    <n v="36.932582126068056"/>
    <n v="5.3318945761288455E-2"/>
    <n v="68.398280102349233"/>
    <n v="80.455292271869183"/>
    <n v="110.24950576427675"/>
    <n v="118.143170900735"/>
    <s v="Resto"/>
    <n v="2024"/>
    <n v="1"/>
    <d v="2025-05-07T00:00:00"/>
    <x v="25"/>
    <x v="22"/>
  </r>
  <r>
    <n v="2025"/>
    <n v="3"/>
    <n v="9"/>
    <x v="29"/>
    <s v="Total General Sin Pensiones"/>
    <n v="9"/>
    <s v="19581e27de7ced00ff1ce50b2047e7a567c76b1cbaebabe5ef03f7c3017bb5b7"/>
    <s v="5ee0b1f3d4f170289262539d5c2c0d24e2fb46189fbbd99a0a6b6a68b9dfe06a"/>
    <x v="47"/>
    <n v="975839.53787999996"/>
    <n v="808178.50085000007"/>
    <n v="3808870.2787699997"/>
    <n v="3203537.3764499999"/>
    <n v="462755.05982000014"/>
    <n v="449589.10767000011"/>
    <n v="1903803.5778000003"/>
    <n v="1819271.4148199994"/>
    <n v="35327673.869999997"/>
    <n v="32941908.920000002"/>
    <n v="139.161"/>
    <n v="134.065"/>
    <n v="14454.24483"/>
    <n v="20403.313979999999"/>
    <n v="446186.61823999998"/>
    <n v="407463.95077"/>
    <n v="836238.94010999997"/>
    <n v="668627.46176999994"/>
    <n v="263420.14351000002"/>
    <n v="75741.689949999985"/>
    <n v="64605.307130000001"/>
    <n v="67250.139679999993"/>
    <n v="0"/>
    <n v="0"/>
    <s v="Total General Sin Pensiones"/>
    <s v="Totales"/>
    <s v="Total General Sin Pensiones"/>
    <x v="25"/>
    <x v="2"/>
    <n v="975839.53787999996"/>
    <n v="808178.50085000007"/>
    <n v="286204877.29896003"/>
    <n v="243390493.02682006"/>
    <n v="276418493.85822004"/>
    <n v="235015541.95325008"/>
    <n v="276418493.85822004"/>
    <n v="235015541.95325008"/>
    <n v="123282522.02188997"/>
    <n v="110124398.10915004"/>
    <n v="975839.53787999996"/>
    <n v="808178.50085000007"/>
    <n v="0.3530297572565913"/>
    <n v="0.34388300200620991"/>
    <n v="167661.03702999989"/>
    <n v="20.745545303873179"/>
    <n v="100"/>
    <n v="100"/>
    <n v="100"/>
    <n v="100"/>
    <n v="0.34095838865131239"/>
    <n v="0.3530297572565913"/>
    <n v="0.33205015150733269"/>
    <n v="0.34388300200620991"/>
    <n v="9.5297582963140268E-2"/>
    <n v="2.3372281003432863E-2"/>
    <m/>
    <n v="187678.45356000005"/>
    <n v="247.78751792294815"/>
    <n v="-2644.8325499999919"/>
    <n v="-3.9328283369894024"/>
    <n v="0"/>
    <m/>
    <n v="2.928441086625222"/>
    <n v="47.421224684678194"/>
    <n v="55.629926705195167"/>
    <n v="0.37536144802248095"/>
    <n v="9.5033357912581717"/>
    <n v="25.067991957179949"/>
    <n v="53.356355084505871"/>
    <n v="60.940355290127592"/>
    <s v="Resto"/>
    <n v="2024"/>
    <n v="1"/>
    <d v="2025-05-07T00:00:00"/>
    <x v="25"/>
    <x v="47"/>
  </r>
  <r>
    <n v="2025"/>
    <n v="3"/>
    <n v="718"/>
    <x v="55"/>
    <s v="Total General Sin Pensiones"/>
    <n v="281"/>
    <s v="71a1c003a2b855d85582c8f6c7648c49d3fe836408a7e1b5d9b222448acb3c1b"/>
    <s v="5ee0b1f3d4f170289262539d5c2c0d24e2fb46189fbbd99a0a6b6a68b9dfe06a"/>
    <x v="64"/>
    <n v="12089.056859999999"/>
    <n v="4861.5922599999994"/>
    <n v="120985.43412999999"/>
    <n v="66257.422859999991"/>
    <n v="15930.851930000001"/>
    <n v="13878.278839999999"/>
    <n v="46640.639910000005"/>
    <n v="27625.288059999995"/>
    <n v="35327673.869999997"/>
    <n v="32941908.920000002"/>
    <n v="139.161"/>
    <n v="134.065"/>
    <n v="0"/>
    <n v="0"/>
    <n v="12608.365310000001"/>
    <n v="10510.58567"/>
    <n v="24933.123629999998"/>
    <n v="12399.01633"/>
    <n v="0"/>
    <n v="0"/>
    <n v="0"/>
    <n v="0"/>
    <n v="0"/>
    <n v="0"/>
    <s v="Total General Sin Pensiones"/>
    <s v="Totales"/>
    <s v="Total General Sin Pensiones"/>
    <x v="25"/>
    <x v="2"/>
    <n v="12089.056859999999"/>
    <n v="4861.5922599999994"/>
    <n v="286204877.29896003"/>
    <n v="243390493.02682006"/>
    <n v="276418493.85822004"/>
    <n v="235015541.95325008"/>
    <n v="276418493.85822004"/>
    <n v="235015541.95325008"/>
    <n v="123282522.02188997"/>
    <n v="110124398.10915004"/>
    <n v="12089.056859999999"/>
    <n v="4861.5922599999994"/>
    <n v="4.3734616636036993E-3"/>
    <n v="2.0686258532497739E-3"/>
    <n v="7227.4645999999993"/>
    <n v="148.6645570725012"/>
    <n v="100"/>
    <n v="100"/>
    <n v="100"/>
    <n v="100"/>
    <n v="4.2239171372932876E-3"/>
    <n v="4.3734616636036993E-3"/>
    <n v="1.9974454217750745E-3"/>
    <n v="2.0686258532497739E-3"/>
    <m/>
    <m/>
    <m/>
    <n v="0"/>
    <m/>
    <n v="0"/>
    <m/>
    <n v="0"/>
    <m/>
    <n v="14.78982454282496"/>
    <n v="131.77911324672189"/>
    <n v="285.46776648027657"/>
    <n v="1.2922230717482669E-2"/>
    <n v="19.95873213790189"/>
    <n v="101.08952973691258"/>
    <n v="50.568735378303664"/>
    <n v="84.769512276301683"/>
    <s v="Resto"/>
    <n v="2024"/>
    <n v="1"/>
    <d v="2025-05-07T00:00:00"/>
    <x v="25"/>
    <x v="64"/>
  </r>
  <r>
    <n v="2025"/>
    <n v="3"/>
    <n v="46"/>
    <x v="54"/>
    <s v="Total General Sin Pensiones"/>
    <n v="34"/>
    <s v="86e50149658661312a9e0b35558d84f6c6d3da797f552a9657fe0558ca40cdef"/>
    <s v="5ee0b1f3d4f170289262539d5c2c0d24e2fb46189fbbd99a0a6b6a68b9dfe06a"/>
    <x v="3"/>
    <n v="17809663.19325"/>
    <n v="15865318.86668"/>
    <n v="67834768.393779993"/>
    <n v="54780170.646420002"/>
    <n v="9253880.6781200003"/>
    <n v="8350610.0485799992"/>
    <n v="38165400.494190007"/>
    <n v="33466279.61342996"/>
    <n v="35327673.869999997"/>
    <n v="32941908.920000002"/>
    <n v="139.161"/>
    <n v="134.065"/>
    <n v="46616.689009999995"/>
    <n v="7724.5689299999995"/>
    <n v="9253486.0404599998"/>
    <n v="8356950.1164499996"/>
    <n v="15901732.37848"/>
    <n v="13431792.423530001"/>
    <n v="0"/>
    <n v="0"/>
    <n v="0"/>
    <n v="0"/>
    <n v="0"/>
    <n v="0"/>
    <s v="Total General Sin Pensiones"/>
    <s v="Totales"/>
    <s v="Total General Sin Pensiones"/>
    <x v="25"/>
    <x v="2"/>
    <n v="17809663.19325"/>
    <n v="15865318.86668"/>
    <n v="286204877.29896003"/>
    <n v="243390493.02682006"/>
    <n v="276418493.85822004"/>
    <n v="235015541.95325008"/>
    <n v="276418493.85822004"/>
    <n v="235015541.95325008"/>
    <n v="123282522.02188997"/>
    <n v="110124398.10915004"/>
    <n v="17809663.19325"/>
    <n v="15865318.86668"/>
    <n v="6.4430071029852627"/>
    <n v="6.7507530501263497"/>
    <n v="1944344.3265700005"/>
    <n v="12.255311997879037"/>
    <n v="100"/>
    <n v="100"/>
    <n v="100"/>
    <n v="100"/>
    <n v="6.2226973073720968"/>
    <n v="6.4430071029852627"/>
    <n v="6.5184628492994365"/>
    <n v="6.7507530501263497"/>
    <m/>
    <m/>
    <m/>
    <n v="0"/>
    <m/>
    <n v="0"/>
    <m/>
    <n v="0"/>
    <m/>
    <n v="10.816822055935905"/>
    <n v="51.959885920960545"/>
    <n v="52.634366310265399"/>
    <n v="7.5062389431625087"/>
    <n v="10.728027707682974"/>
    <n v="18.388759125127073"/>
    <n v="58.19168515867397"/>
    <n v="62.217683634018769"/>
    <s v="Medianas"/>
    <n v="2024"/>
    <n v="1"/>
    <d v="2025-05-07T00:00:00"/>
    <x v="25"/>
    <x v="3"/>
  </r>
  <r>
    <n v="2025"/>
    <n v="3"/>
    <n v="41"/>
    <x v="38"/>
    <s v="Total General Sin Pensiones"/>
    <n v="29"/>
    <s v="35135aaa6cc23891b40cb3f378c53a17a1127210ce60e125ccf03efcfdaec458"/>
    <s v="5ee0b1f3d4f170289262539d5c2c0d24e2fb46189fbbd99a0a6b6a68b9dfe06a"/>
    <x v="10"/>
    <n v="7965231.1104300003"/>
    <n v="6566357.3494999995"/>
    <n v="33286820.966559999"/>
    <n v="27434005.458439998"/>
    <n v="-2264341.6254099999"/>
    <n v="3176773.5733400001"/>
    <n v="14887617.554349998"/>
    <n v="28581306.946790013"/>
    <n v="35327673.869999997"/>
    <n v="32941908.920000002"/>
    <n v="139.161"/>
    <n v="134.065"/>
    <n v="39137.620739999991"/>
    <n v="42420.451209999999"/>
    <n v="2875761.57131"/>
    <n v="2503750.9587099999"/>
    <n v="4895269.0021700002"/>
    <n v="4438772.4894300001"/>
    <n v="2241355.88894"/>
    <n v="1873792.91185"/>
    <n v="198779.58284000002"/>
    <n v="191743.49645999999"/>
    <n v="5671.6305300000004"/>
    <n v="79.007800000000003"/>
    <s v="Total General Sin Pensiones"/>
    <s v="Totales"/>
    <s v="Total General Sin Pensiones"/>
    <x v="25"/>
    <x v="2"/>
    <n v="7965231.1104300003"/>
    <n v="6566357.3494999995"/>
    <n v="286204877.29896003"/>
    <n v="243390493.02682006"/>
    <n v="276418493.85822004"/>
    <n v="235015541.95325008"/>
    <n v="276418493.85822004"/>
    <n v="235015541.95325008"/>
    <n v="123282522.02188997"/>
    <n v="110124398.10915004"/>
    <n v="7965231.1104300003"/>
    <n v="6566357.3494999995"/>
    <n v="2.8815840066459186"/>
    <n v="2.7940098322544968"/>
    <n v="1398873.7609300008"/>
    <n v="21.303649595563346"/>
    <n v="100"/>
    <n v="100"/>
    <n v="100"/>
    <n v="100"/>
    <n v="2.7830521917031437"/>
    <n v="2.8815840066459186"/>
    <n v="2.6978692831590712"/>
    <n v="2.7940098322544968"/>
    <n v="0.8108559806022354"/>
    <n v="7.191254827615029E-2"/>
    <n v="2.0518274486037392E-3"/>
    <n v="367562.97708999994"/>
    <n v="19.615987165150717"/>
    <n v="7036.0863800000225"/>
    <n v="3.6695306541819628"/>
    <n v="5592.62273"/>
    <n v="7078.5703816585201"/>
    <n v="-171.27803015023554"/>
    <n v="-28.427820787836001"/>
    <n v="48.379541414722091"/>
    <n v="-1.8367093633986045"/>
    <n v="14.858131608731174"/>
    <n v="10.284296251431012"/>
    <n v="58.745731236326691"/>
    <n v="56.406381824528161"/>
    <s v="Medianas"/>
    <n v="2024"/>
    <n v="1"/>
    <d v="2025-05-07T00:00:00"/>
    <x v="25"/>
    <x v="10"/>
  </r>
  <r>
    <n v="2025"/>
    <n v="3"/>
    <n v="48"/>
    <x v="4"/>
    <s v="Total General Sin Pensiones"/>
    <n v="36"/>
    <s v="76a50887d8f1c2e9301755428990ad81479ee21c25b43215cf524541e0503269"/>
    <s v="5ee0b1f3d4f170289262539d5c2c0d24e2fb46189fbbd99a0a6b6a68b9dfe06a"/>
    <x v="11"/>
    <n v="18106734.740540002"/>
    <n v="16982442.389800001"/>
    <n v="62907786.692709997"/>
    <n v="55915726.199129999"/>
    <n v="9550227.2013799958"/>
    <n v="9305777.4131100047"/>
    <n v="40395262.270319991"/>
    <n v="46048895.003939986"/>
    <n v="35327673.869999997"/>
    <n v="32941908.920000002"/>
    <n v="139.161"/>
    <n v="134.065"/>
    <n v="88593.41995000001"/>
    <n v="57625.461609999998"/>
    <n v="9040996.05638"/>
    <n v="8665904.0206700005"/>
    <n v="13608087.74574"/>
    <n v="12901835.264010001"/>
    <n v="258562.38144"/>
    <n v="391225.02409999998"/>
    <n v="1682383.7117100002"/>
    <n v="1489436.8104200002"/>
    <n v="11869.87635"/>
    <n v="4146.7124000000003"/>
    <s v="Total General Sin Pensiones"/>
    <s v="Totales"/>
    <s v="Total General Sin Pensiones"/>
    <x v="25"/>
    <x v="2"/>
    <n v="18106734.740540002"/>
    <n v="16982442.389800001"/>
    <n v="286204877.29896003"/>
    <n v="243390493.02682006"/>
    <n v="276418493.85822004"/>
    <n v="235015541.95325008"/>
    <n v="276418493.85822004"/>
    <n v="235015541.95325008"/>
    <n v="123282522.02188997"/>
    <n v="110124398.10915004"/>
    <n v="18106734.740540002"/>
    <n v="16982442.389800001"/>
    <n v="6.5504787642129569"/>
    <n v="7.2260933250015409"/>
    <n v="1124292.3507400006"/>
    <n v="6.620321888536318"/>
    <n v="100"/>
    <n v="100"/>
    <n v="100"/>
    <n v="100"/>
    <n v="6.3264941224695876"/>
    <n v="6.5504787642129569"/>
    <n v="6.9774468914562933"/>
    <n v="7.2260933250015409"/>
    <n v="9.3540188947205991E-2"/>
    <n v="0.60863645128351096"/>
    <n v="4.2941686658955142E-3"/>
    <n v="-132662.64265999998"/>
    <n v="-33.909549361057856"/>
    <n v="192946.90128999995"/>
    <n v="12.954352943351232"/>
    <n v="7723.1639500000001"/>
    <n v="186.24788036903644"/>
    <n v="2.626860469772363"/>
    <n v="52.744060915619158"/>
    <n v="54.796460953692048"/>
    <n v="7.7466189405861305"/>
    <n v="4.3283659133002805"/>
    <n v="5.474046655208098"/>
    <n v="66.438402112819091"/>
    <n v="67.167994656107268"/>
    <s v="Grandes"/>
    <n v="2024"/>
    <n v="1"/>
    <d v="2025-05-07T00:00:00"/>
    <x v="25"/>
    <x v="11"/>
  </r>
  <r>
    <n v="2025"/>
    <n v="3"/>
    <n v="126"/>
    <x v="17"/>
    <s v="Total General Sin Pensiones"/>
    <n v="239"/>
    <s v="79bf08685d3138f9b109c3546780f056bc954fd69377b84a2cf23622e464897b"/>
    <s v="5ee0b1f3d4f170289262539d5c2c0d24e2fb46189fbbd99a0a6b6a68b9dfe06a"/>
    <x v="38"/>
    <n v="240990.39916999999"/>
    <n v="211802.86790000001"/>
    <n v="933169.90067"/>
    <n v="791473.10433999985"/>
    <n v="65533.639059999987"/>
    <n v="47041.093720000004"/>
    <n v="276783.02521999995"/>
    <n v="225519.22879999998"/>
    <n v="35327673.869999997"/>
    <n v="32941908.920000002"/>
    <n v="139.161"/>
    <n v="134.065"/>
    <n v="2943.1679700000004"/>
    <n v="1540.6093900000001"/>
    <n v="4715.0810799999999"/>
    <n v="4243.0603899999996"/>
    <n v="10955.30781"/>
    <n v="3515.4595899999999"/>
    <n v="0"/>
    <n v="0"/>
    <n v="0"/>
    <n v="0"/>
    <n v="0"/>
    <n v="0"/>
    <s v="Total General Sin Pensiones"/>
    <s v="Totales"/>
    <s v="Total General Sin Pensiones"/>
    <x v="25"/>
    <x v="2"/>
    <n v="240990.39916999999"/>
    <n v="211802.86790000001"/>
    <n v="286204877.29896003"/>
    <n v="243390493.02682006"/>
    <n v="276418493.85822004"/>
    <n v="235015541.95325008"/>
    <n v="276418493.85822004"/>
    <n v="235015541.95325008"/>
    <n v="123282522.02188997"/>
    <n v="110124398.10915004"/>
    <n v="240990.39916999999"/>
    <n v="211802.86790000001"/>
    <n v="8.7183167741883519E-2"/>
    <n v="9.0122919590625364E-2"/>
    <n v="29187.531269999978"/>
    <n v="13.780517496949329"/>
    <n v="100"/>
    <n v="100"/>
    <n v="100"/>
    <n v="100"/>
    <n v="8.4202058834332683E-2"/>
    <n v="8.7183167741883519E-2"/>
    <n v="8.7021832802919183E-2"/>
    <n v="9.0122919590625364E-2"/>
    <m/>
    <m/>
    <m/>
    <n v="0"/>
    <m/>
    <n v="0"/>
    <m/>
    <n v="0"/>
    <m/>
    <n v="39.311469775919946"/>
    <n v="27.193464671499672"/>
    <n v="22.209847386112756"/>
    <n v="5.3157282950752636E-2"/>
    <n v="11.124533865048303"/>
    <n v="211.63230665951133"/>
    <n v="43.039238712180008"/>
    <n v="120.6971743344659"/>
    <s v="Resto"/>
    <n v="2024"/>
    <n v="1"/>
    <d v="2025-05-07T00:00:00"/>
    <x v="25"/>
    <x v="38"/>
  </r>
  <r>
    <n v="2025"/>
    <n v="3"/>
    <n v="707"/>
    <x v="28"/>
    <s v="Total General Sin Pensiones"/>
    <n v="9"/>
    <s v="19581e27de7ced00ff1ce50b2047e7a567c76b1cbaebabe5ef03f7c3017bb5b7"/>
    <s v="5ee0b1f3d4f170289262539d5c2c0d24e2fb46189fbbd99a0a6b6a68b9dfe06a"/>
    <x v="68"/>
    <n v="338850.30685000005"/>
    <n v="242648.48286000002"/>
    <n v="1348385.29694"/>
    <n v="1062415.5377800001"/>
    <n v="254973.88636999999"/>
    <n v="284177.12603000004"/>
    <n v="970536.38937000011"/>
    <n v="1072773.46328"/>
    <n v="35327673.869999997"/>
    <n v="32941908.920000002"/>
    <n v="139.161"/>
    <n v="134.065"/>
    <n v="0"/>
    <n v="0"/>
    <n v="139371.07297000001"/>
    <n v="163603.72900999998"/>
    <n v="150817.86750999998"/>
    <n v="101099.83442"/>
    <n v="0"/>
    <n v="0"/>
    <n v="0"/>
    <n v="0"/>
    <n v="0"/>
    <n v="0"/>
    <s v="Total General Sin Pensiones"/>
    <s v="Totales"/>
    <s v="Total General Sin Pensiones"/>
    <x v="25"/>
    <x v="2"/>
    <n v="338850.30685000005"/>
    <n v="242648.48286000002"/>
    <n v="286204877.29896003"/>
    <n v="243390493.02682006"/>
    <n v="276418493.85822004"/>
    <n v="235015541.95325008"/>
    <n v="276418493.85822004"/>
    <n v="235015541.95325008"/>
    <n v="123282522.02188997"/>
    <n v="110124398.10915004"/>
    <n v="338850.30685000005"/>
    <n v="242648.48286000002"/>
    <n v="0.12258597538839149"/>
    <n v="0.10324784516092486"/>
    <n v="96201.823990000034"/>
    <n v="39.646579634913778"/>
    <n v="100"/>
    <n v="100"/>
    <n v="100"/>
    <n v="100"/>
    <n v="0.11839431600463202"/>
    <n v="0.12258597538839149"/>
    <n v="9.96951359284447E-2"/>
    <n v="0.10324784516092486"/>
    <m/>
    <m/>
    <m/>
    <n v="0"/>
    <m/>
    <n v="0"/>
    <m/>
    <n v="0"/>
    <m/>
    <n v="-10.276421634624144"/>
    <n v="75.246762719583458"/>
    <n v="117.11473431876375"/>
    <n v="0.20682079031829589"/>
    <n v="-14.81179933161474"/>
    <n v="49.177165694906954"/>
    <n v="92.410186717935801"/>
    <n v="161.82393368750681"/>
    <s v="Resto"/>
    <n v="2024"/>
    <n v="1"/>
    <d v="2025-05-07T00:00:00"/>
    <x v="25"/>
    <x v="68"/>
  </r>
  <r>
    <n v="2025"/>
    <n v="3"/>
    <n v="107"/>
    <x v="51"/>
    <s v="Total General Sin Pensiones"/>
    <n v="70"/>
    <s v="ff5a1ae012afa5d4c889c50ad427aaf545d31a4fac04ffc1c4d03d403ba4250a"/>
    <s v="5ee0b1f3d4f170289262539d5c2c0d24e2fb46189fbbd99a0a6b6a68b9dfe06a"/>
    <x v="46"/>
    <n v="346104.38500999997"/>
    <n v="551156.13301999995"/>
    <n v="1768111.5024999999"/>
    <n v="1743062.1148200002"/>
    <n v="355301.70771999989"/>
    <n v="240855.57254999992"/>
    <n v="1339677.6037999999"/>
    <n v="745627.51428000024"/>
    <n v="35327673.869999997"/>
    <n v="32941908.920000002"/>
    <n v="139.161"/>
    <n v="134.065"/>
    <n v="0"/>
    <n v="0"/>
    <n v="278499.70773000002"/>
    <n v="211946.67580000003"/>
    <n v="317430.31125999999"/>
    <n v="342209.39718999999"/>
    <n v="0"/>
    <n v="0"/>
    <n v="0"/>
    <n v="0"/>
    <n v="0"/>
    <n v="0"/>
    <s v="Total General Sin Pensiones"/>
    <s v="Totales"/>
    <s v="Total General Sin Pensiones"/>
    <x v="25"/>
    <x v="2"/>
    <n v="346104.38500999997"/>
    <n v="551156.13301999995"/>
    <n v="286204877.29896003"/>
    <n v="243390493.02682006"/>
    <n v="276418493.85822004"/>
    <n v="235015541.95325008"/>
    <n v="276418493.85822004"/>
    <n v="235015541.95325008"/>
    <n v="123282522.02188997"/>
    <n v="110124398.10915004"/>
    <n v="346104.38500999997"/>
    <n v="551156.13301999995"/>
    <n v="0.12521028538254139"/>
    <n v="0.23451901454655172"/>
    <n v="-205051.74800999998"/>
    <n v="-37.203931105046642"/>
    <n v="100"/>
    <n v="100"/>
    <n v="100"/>
    <n v="100"/>
    <n v="0.12092889131601726"/>
    <n v="0.12521028538254139"/>
    <n v="0.22644932682693819"/>
    <n v="0.23451901454655172"/>
    <m/>
    <m/>
    <m/>
    <n v="0"/>
    <m/>
    <n v="0"/>
    <m/>
    <n v="0"/>
    <m/>
    <n v="47.516498770748505"/>
    <n v="102.6573840460687"/>
    <n v="43.700062127633068"/>
    <n v="0.28820119988858822"/>
    <n v="31.40083781866041"/>
    <n v="-7.2409133511439734"/>
    <n v="87.735700672229513"/>
    <n v="61.934791253649855"/>
    <s v="Resto"/>
    <n v="2024"/>
    <n v="1"/>
    <d v="2025-05-07T00:00:00"/>
    <x v="25"/>
    <x v="46"/>
  </r>
  <r>
    <n v="2025"/>
    <n v="3"/>
    <n v="3"/>
    <x v="7"/>
    <s v="Total General Sin Pensiones"/>
    <n v="3"/>
    <s v="4e07408562bedb8b60ce05c1decfe3ad16b72230967de01f640b7e4729b49fce"/>
    <s v="5ee0b1f3d4f170289262539d5c2c0d24e2fb46189fbbd99a0a6b6a68b9dfe06a"/>
    <x v="28"/>
    <n v="7215896.8496199995"/>
    <n v="5461228.9250799995"/>
    <n v="27031683.495250002"/>
    <n v="21431311.3499"/>
    <n v="3244966.9107100009"/>
    <n v="2628638.3926700023"/>
    <n v="13375228.893759999"/>
    <n v="11708265.149909997"/>
    <n v="35327673.869999997"/>
    <n v="32941908.920000002"/>
    <n v="139.161"/>
    <n v="134.065"/>
    <n v="11183.469190000002"/>
    <n v="3853.7368500000002"/>
    <n v="2928635.2355999998"/>
    <n v="2292743.0453600003"/>
    <n v="3318491.2100900002"/>
    <n v="1203229.7050399999"/>
    <n v="1998535.6814600001"/>
    <n v="1013218.14414"/>
    <n v="2534697.2414599997"/>
    <n v="2113399.2513200003"/>
    <n v="0"/>
    <n v="0"/>
    <s v="Total General Sin Pensiones"/>
    <s v="Totales"/>
    <s v="Total General Sin Pensiones"/>
    <x v="25"/>
    <x v="2"/>
    <n v="7215896.8496199995"/>
    <n v="5461228.9250799995"/>
    <n v="286204877.29896003"/>
    <n v="243390493.02682006"/>
    <n v="276418493.85822004"/>
    <n v="235015541.95325008"/>
    <n v="276418493.85822004"/>
    <n v="235015541.95325008"/>
    <n v="123282522.02188997"/>
    <n v="110124398.10915004"/>
    <n v="7215896.8496199995"/>
    <n v="5461228.9250799995"/>
    <n v="2.6104971302394699"/>
    <n v="2.3237735171431182"/>
    <n v="1754667.92454"/>
    <n v="32.129543526035143"/>
    <n v="100"/>
    <n v="100"/>
    <n v="100"/>
    <n v="100"/>
    <n v="2.5212347594211386"/>
    <n v="2.6104971302394699"/>
    <n v="2.2438135759387312"/>
    <n v="2.3237735171431182"/>
    <n v="0.7230108425686903"/>
    <n v="0.91697816816847677"/>
    <m/>
    <n v="985317.53732000012"/>
    <n v="97.246337624196272"/>
    <n v="421297.99013999943"/>
    <n v="19.934614336446966"/>
    <n v="0"/>
    <m/>
    <n v="23.446683262279056"/>
    <n v="44.969696467887928"/>
    <n v="48.132726694504868"/>
    <n v="2.632138649900289"/>
    <n v="27.734995926687176"/>
    <n v="175.79864394884441"/>
    <n v="88.252011236171782"/>
    <n v="190.54907269628794"/>
    <s v="Medianas"/>
    <n v="2024"/>
    <n v="1"/>
    <d v="2025-05-07T00:00:00"/>
    <x v="25"/>
    <x v="28"/>
  </r>
  <r>
    <n v="2025"/>
    <n v="3"/>
    <n v="13"/>
    <x v="37"/>
    <s v="Total General Sin Pensiones"/>
    <n v="13"/>
    <s v="3fdba35f04dc8c462986c992bcf875546257113072a909c162f7e470e581e278"/>
    <s v="5ee0b1f3d4f170289262539d5c2c0d24e2fb46189fbbd99a0a6b6a68b9dfe06a"/>
    <x v="43"/>
    <n v="380253.94800999999"/>
    <n v="509825.93995999999"/>
    <n v="1413858.58011"/>
    <n v="1499538.2239299999"/>
    <n v="190526.73733999996"/>
    <n v="233460.46662999995"/>
    <n v="860496.82490000012"/>
    <n v="813248.26915000041"/>
    <n v="35327673.869999997"/>
    <n v="32941908.920000002"/>
    <n v="139.161"/>
    <n v="134.065"/>
    <n v="4234.92976"/>
    <n v="437.39751999999999"/>
    <n v="121466.06001"/>
    <n v="128049.01057"/>
    <n v="258375.62688"/>
    <n v="318348.16454999999"/>
    <n v="1531.65102"/>
    <n v="21135.267309999999"/>
    <n v="60852.512049999998"/>
    <n v="55921.990519999999"/>
    <n v="0"/>
    <n v="0"/>
    <s v="Total General Sin Pensiones"/>
    <s v="Totales"/>
    <s v="Total General Sin Pensiones"/>
    <x v="25"/>
    <x v="2"/>
    <n v="380253.94800999999"/>
    <n v="509825.93995999999"/>
    <n v="286204877.29896003"/>
    <n v="243390493.02682006"/>
    <n v="276418493.85822004"/>
    <n v="235015541.95325008"/>
    <n v="276418493.85822004"/>
    <n v="235015541.95325008"/>
    <n v="123282522.02188997"/>
    <n v="110124398.10915004"/>
    <n v="380253.94800999999"/>
    <n v="509825.93995999999"/>
    <n v="0.13756458285495146"/>
    <n v="0.2169328614281246"/>
    <n v="-129571.99195"/>
    <n v="-25.41494690524495"/>
    <n v="100"/>
    <n v="100"/>
    <n v="100"/>
    <n v="100"/>
    <n v="0.13286075052201135"/>
    <n v="0.13756458285495146"/>
    <n v="0.20946830487081533"/>
    <n v="0.2169328614281246"/>
    <n v="5.5410584097372701E-4"/>
    <n v="2.2014631221170148E-2"/>
    <m/>
    <n v="-19603.616289999998"/>
    <n v="-92.753103154388256"/>
    <n v="4930.5215299999982"/>
    <n v="8.8167847463094908"/>
    <n v="0"/>
    <m/>
    <n v="-18.390149694185077"/>
    <n v="50.105130620495089"/>
    <n v="45.792190693223027"/>
    <n v="0.15454480831124637"/>
    <n v="-5.140961676077394"/>
    <n v="-18.838662932068097"/>
    <n v="47.011423436783268"/>
    <n v="40.222946078864084"/>
    <s v="Resto"/>
    <n v="2024"/>
    <n v="1"/>
    <d v="2025-05-07T00:00:00"/>
    <x v="25"/>
    <x v="43"/>
  </r>
  <r>
    <n v="2025"/>
    <n v="3"/>
    <n v="115"/>
    <x v="58"/>
    <s v="Total General Sin Pensiones"/>
    <n v="232"/>
    <s v="835d5e8314340ab852a2f979ab4cd53e994dbe38366afb6eed84fe4957b980c8"/>
    <s v="5ee0b1f3d4f170289262539d5c2c0d24e2fb46189fbbd99a0a6b6a68b9dfe06a"/>
    <x v="71"/>
    <n v="16643.393499999998"/>
    <n v="15621.602800000001"/>
    <n v="58362.907109999993"/>
    <n v="51778.351300000009"/>
    <n v="10390.281370000001"/>
    <n v="10405.648079999999"/>
    <n v="43059.916889999993"/>
    <n v="34169.17512"/>
    <n v="35327673.869999997"/>
    <n v="32941908.920000002"/>
    <n v="139.161"/>
    <n v="134.065"/>
    <n v="0"/>
    <n v="0"/>
    <n v="10390.281369999999"/>
    <n v="10405.648080000001"/>
    <n v="13798.82423"/>
    <n v="11321.791569999999"/>
    <n v="0"/>
    <n v="0"/>
    <n v="0"/>
    <n v="0"/>
    <n v="0"/>
    <n v="0"/>
    <s v="Total General Sin Pensiones"/>
    <s v="Totales"/>
    <s v="Total General Sin Pensiones"/>
    <x v="25"/>
    <x v="2"/>
    <n v="16643.393499999998"/>
    <n v="15621.602800000001"/>
    <n v="286204877.29896003"/>
    <n v="243390493.02682006"/>
    <n v="276418493.85822004"/>
    <n v="235015541.95325008"/>
    <n v="276418493.85822004"/>
    <n v="235015541.95325008"/>
    <n v="123282522.02188997"/>
    <n v="110124398.10915004"/>
    <n v="16643.393499999998"/>
    <n v="15621.602800000001"/>
    <n v="6.0210853722894135E-3"/>
    <n v="6.6470509440211796E-3"/>
    <n v="1021.7906999999977"/>
    <n v="6.540882603928444"/>
    <n v="100"/>
    <n v="100"/>
    <n v="100"/>
    <n v="100"/>
    <n v="5.8152026118740343E-3"/>
    <n v="6.0210853722894135E-3"/>
    <n v="6.4183290833297255E-3"/>
    <n v="6.6470509440211796E-3"/>
    <m/>
    <m/>
    <m/>
    <n v="0"/>
    <m/>
    <n v="0"/>
    <m/>
    <n v="0"/>
    <m/>
    <n v="-0.14767662601942178"/>
    <n v="62.428863260368153"/>
    <n v="66.61063024851714"/>
    <n v="8.4280246701597394E-3"/>
    <n v="-0.14767662601945508"/>
    <n v="21.878451344781304"/>
    <n v="75.29830945603689"/>
    <n v="91.908140294442831"/>
    <s v="Resto"/>
    <n v="2024"/>
    <n v="1"/>
    <d v="2025-05-07T00:00:00"/>
    <x v="25"/>
    <x v="71"/>
  </r>
  <r>
    <n v="2025"/>
    <n v="3"/>
    <n v="23"/>
    <x v="9"/>
    <s v="Total General Sin Pensiones"/>
    <n v="17"/>
    <s v="4523540f1504cd17100c4835e85b7eefd49911580f8efff0599a8f283be6b9e3"/>
    <s v="5ee0b1f3d4f170289262539d5c2c0d24e2fb46189fbbd99a0a6b6a68b9dfe06a"/>
    <x v="14"/>
    <n v="7196469.1106400006"/>
    <n v="7252607.47162"/>
    <n v="22577070.957080003"/>
    <n v="21113261.291230001"/>
    <n v="2986170.3930300013"/>
    <n v="2406780.1024599983"/>
    <n v="11638220.386980001"/>
    <n v="14484567.213930001"/>
    <n v="35327673.869999997"/>
    <n v="32941908.920000002"/>
    <n v="139.161"/>
    <n v="134.065"/>
    <n v="10271.740979999999"/>
    <n v="2934.9823299999998"/>
    <n v="2175039.2857499998"/>
    <n v="1918487.6551400002"/>
    <n v="3532104.5470799999"/>
    <n v="3217809.0230999999"/>
    <n v="1581015.6479999998"/>
    <n v="1540813.53009"/>
    <n v="194920.53536000001"/>
    <n v="168624.26920999997"/>
    <n v="27227.33613"/>
    <n v="26040.100910000001"/>
    <s v="Total General Sin Pensiones"/>
    <s v="Totales"/>
    <s v="Total General Sin Pensiones"/>
    <x v="25"/>
    <x v="2"/>
    <n v="7196469.1106400006"/>
    <n v="7252607.47162"/>
    <n v="286204877.29896003"/>
    <n v="243390493.02682006"/>
    <n v="276418493.85822004"/>
    <n v="235015541.95325008"/>
    <n v="276418493.85822004"/>
    <n v="235015541.95325008"/>
    <n v="123282522.02188997"/>
    <n v="110124398.10915004"/>
    <n v="7196469.1106400006"/>
    <n v="7252607.47162"/>
    <n v="2.6034687513821697"/>
    <n v="3.0860118489792083"/>
    <n v="-56138.360979999416"/>
    <n v="-0.77404383457498893"/>
    <n v="100"/>
    <n v="100"/>
    <n v="100"/>
    <n v="100"/>
    <n v="2.5144467063441445"/>
    <n v="2.6034687513821697"/>
    <n v="2.9798236494063919"/>
    <n v="3.0860118489792083"/>
    <n v="0.5719644969959683"/>
    <n v="7.0516459531820688E-2"/>
    <n v="9.8500414172596508E-3"/>
    <n v="40202.117909999797"/>
    <n v="2.6091488116444239"/>
    <n v="26296.266150000039"/>
    <n v="15.594591616733066"/>
    <n v="1187.2352199999987"/>
    <n v="4.5592573704047012"/>
    <n v="24.07325413642074"/>
    <n v="41.494937963604116"/>
    <n v="33.185031892018287"/>
    <n v="2.4222171513491415"/>
    <n v="13.372597416649935"/>
    <n v="9.7673765510549515"/>
    <n v="61.579130989996045"/>
    <n v="59.620929687485038"/>
    <s v="Medianas"/>
    <n v="2024"/>
    <n v="1"/>
    <d v="2025-05-07T00:00:00"/>
    <x v="25"/>
    <x v="14"/>
  </r>
  <r>
    <n v="2025"/>
    <n v="3"/>
    <n v="10"/>
    <x v="62"/>
    <s v="Total General Sin Pensiones"/>
    <n v="10"/>
    <s v="4a44dc15364204a80fe80e9039455cc1608281820fe2b24f1e5233ade6af1dd5"/>
    <s v="5ee0b1f3d4f170289262539d5c2c0d24e2fb46189fbbd99a0a6b6a68b9dfe06a"/>
    <x v="20"/>
    <n v="1657972.1827799999"/>
    <n v="1600535.0540100001"/>
    <n v="6532939.5108000003"/>
    <n v="6684752.16469"/>
    <n v="804222.25789999985"/>
    <n v="474947.54835000006"/>
    <n v="3249292.3306899997"/>
    <n v="4354733.0015499964"/>
    <n v="35327673.869999997"/>
    <n v="32941908.920000002"/>
    <n v="139.161"/>
    <n v="134.065"/>
    <n v="3126.9007600000004"/>
    <n v="4906.2929599999998"/>
    <n v="654507.44094"/>
    <n v="406613.35356000002"/>
    <n v="1136124.89576"/>
    <n v="1278082.60583"/>
    <n v="207381.18541999999"/>
    <n v="228658.48701999997"/>
    <n v="53962.151320000004"/>
    <n v="70577.311959999992"/>
    <n v="16.921290000000003"/>
    <n v="19.92088"/>
    <s v="Total General Sin Pensiones"/>
    <s v="Totales"/>
    <s v="Total General Sin Pensiones"/>
    <x v="25"/>
    <x v="2"/>
    <n v="1657972.1827799999"/>
    <n v="1600535.0540100001"/>
    <n v="286204877.29896003"/>
    <n v="243390493.02682006"/>
    <n v="276418493.85822004"/>
    <n v="235015541.95325008"/>
    <n v="276418493.85822004"/>
    <n v="235015541.95325008"/>
    <n v="123282522.02188997"/>
    <n v="110124398.10915004"/>
    <n v="1657972.1827799999"/>
    <n v="1600535.0540100001"/>
    <n v="0.59980508526698051"/>
    <n v="0.68103370556164444"/>
    <n v="57437.128769999836"/>
    <n v="3.5886204820129386"/>
    <n v="100"/>
    <n v="100"/>
    <n v="100"/>
    <n v="100"/>
    <n v="0.57929557260763853"/>
    <n v="0.59980508526698051"/>
    <n v="0.65759965975073287"/>
    <n v="0.68103370556164444"/>
    <n v="7.5024352576918932E-2"/>
    <n v="1.9521903388880397E-2"/>
    <n v="6.1216200710069834E-6"/>
    <n v="-21277.301599999977"/>
    <n v="-9.3052752501327163"/>
    <n v="-16615.160639999987"/>
    <n v="-23.541787266447191"/>
    <n v="-2.9995899999999978"/>
    <n v="-15.057517539385801"/>
    <n v="69.328647067222988"/>
    <n v="48.506378228344133"/>
    <n v="29.674298426645557"/>
    <n v="0.65234085473787007"/>
    <n v="60.965554920817588"/>
    <n v="-11.107084113535148"/>
    <n v="57.60875792640504"/>
    <n v="31.814324966572965"/>
    <s v="Resto"/>
    <n v="2024"/>
    <n v="1"/>
    <d v="2025-05-07T00:00:00"/>
    <x v="25"/>
    <x v="20"/>
  </r>
  <r>
    <n v="2025"/>
    <n v="3"/>
    <n v="60"/>
    <x v="59"/>
    <s v="Total General Sin Pensiones"/>
    <n v="210"/>
    <s v="d29d53701d3c859e29e1b90028eec1ca8e2f29439198b6e036c60951fb458aa1"/>
    <s v="5ee0b1f3d4f170289262539d5c2c0d24e2fb46189fbbd99a0a6b6a68b9dfe06a"/>
    <x v="18"/>
    <n v="1125496.297"/>
    <n v="987539.39345000009"/>
    <n v="5149143.2055200003"/>
    <n v="4492924.2830800004"/>
    <n v="580239.55530000001"/>
    <n v="716780.66376999987"/>
    <n v="3068962.7066699998"/>
    <n v="2911884.3583999993"/>
    <n v="35327673.869999997"/>
    <n v="32941908.920000002"/>
    <n v="139.161"/>
    <n v="134.065"/>
    <n v="-11302.03068"/>
    <n v="10239.427539999999"/>
    <n v="487135.92251"/>
    <n v="542701.32611999998"/>
    <n v="650269.92640999996"/>
    <n v="805422.33952000004"/>
    <n v="1033133.06762"/>
    <n v="433579.98965999996"/>
    <n v="19526.173909999998"/>
    <n v="503733.50361000001"/>
    <n v="72837.055469999992"/>
    <n v="50225.900179999997"/>
    <s v="Total General Sin Pensiones"/>
    <s v="Totales"/>
    <s v="Total General Sin Pensiones"/>
    <x v="25"/>
    <x v="2"/>
    <n v="1125496.297"/>
    <n v="987539.39345000009"/>
    <n v="286204877.29896003"/>
    <n v="243390493.02682006"/>
    <n v="276418493.85822004"/>
    <n v="235015541.95325008"/>
    <n v="276418493.85822004"/>
    <n v="235015541.95325008"/>
    <n v="123282522.02188997"/>
    <n v="110124398.10915004"/>
    <n v="1125496.297"/>
    <n v="987539.39345000009"/>
    <n v="0.40717112711614983"/>
    <n v="0.42020173867753985"/>
    <n v="137956.90354999993"/>
    <n v="13.96976206367253"/>
    <n v="100"/>
    <n v="100"/>
    <n v="100"/>
    <n v="100"/>
    <n v="0.39324846858718776"/>
    <n v="0.40717112711614983"/>
    <n v="0.40574279675795699"/>
    <n v="0.42020173867753985"/>
    <n v="0.37375685439842976"/>
    <n v="7.0639896909413455E-3"/>
    <n v="2.6350283026778741E-2"/>
    <n v="599553.07796000002"/>
    <n v="138.27969284979019"/>
    <n v="-484207.3297"/>
    <n v="-96.123709507097317"/>
    <n v="22611.155289999995"/>
    <n v="45.018914960141984"/>
    <n v="-19.049217615866532"/>
    <n v="51.55410611715233"/>
    <n v="72.582488204941768"/>
    <n v="0.47065840784549573"/>
    <n v="-10.238671058215465"/>
    <n v="-19.263485192435159"/>
    <n v="74.91287890236174"/>
    <n v="67.380962693861775"/>
    <s v="Resto"/>
    <n v="2024"/>
    <n v="1"/>
    <d v="2025-05-07T00:00:00"/>
    <x v="25"/>
    <x v="18"/>
  </r>
  <r>
    <n v="2025"/>
    <n v="3"/>
    <n v="91"/>
    <x v="34"/>
    <s v="Total General Sin Pensiones"/>
    <n v="218"/>
    <s v="5966abd0cbfc86f98a186531b2b4ee5f6e910120ce13222f98207203dfc9a9a2"/>
    <s v="5ee0b1f3d4f170289262539d5c2c0d24e2fb46189fbbd99a0a6b6a68b9dfe06a"/>
    <x v="9"/>
    <n v="2926330.4537199996"/>
    <n v="2402565.80688"/>
    <n v="5308508.6857099999"/>
    <n v="5258382.2473300006"/>
    <n v="658870.90054000006"/>
    <n v="611243.74254000001"/>
    <n v="3156911.5605000001"/>
    <n v="2238244.9468799997"/>
    <n v="35327673.869999997"/>
    <n v="32941908.920000002"/>
    <n v="139.161"/>
    <n v="134.065"/>
    <n v="71549.907129999992"/>
    <n v="124256.48646"/>
    <n v="393263.13338000001"/>
    <n v="353240.72521"/>
    <n v="1169372.27446"/>
    <n v="1035079.48604"/>
    <n v="273786.74023"/>
    <n v="727859.06329999981"/>
    <n v="2644260.94851"/>
    <n v="1667909.90062"/>
    <n v="0"/>
    <n v="0"/>
    <s v="Total General Sin Pensiones"/>
    <s v="Totales"/>
    <s v="Total General Sin Pensiones"/>
    <x v="25"/>
    <x v="2"/>
    <n v="2926330.4537199996"/>
    <n v="2402565.80688"/>
    <n v="286204877.29896003"/>
    <n v="243390493.02682006"/>
    <n v="276418493.85822004"/>
    <n v="235015541.95325008"/>
    <n v="276418493.85822004"/>
    <n v="235015541.95325008"/>
    <n v="123282522.02188997"/>
    <n v="110124398.10915004"/>
    <n v="2926330.4537199996"/>
    <n v="2402565.80688"/>
    <n v="1.0586594308052941"/>
    <n v="1.0223008176020651"/>
    <n v="523764.64683999959"/>
    <n v="21.800220636627078"/>
    <n v="100"/>
    <n v="100"/>
    <n v="100"/>
    <n v="100"/>
    <n v="1.0224600228119987"/>
    <n v="1.0586594308052941"/>
    <n v="0.98712393282150612"/>
    <n v="1.0223008176020651"/>
    <n v="9.9047909714185089E-2"/>
    <n v="0.95661506276287311"/>
    <m/>
    <n v="-454072.32306999981"/>
    <n v="-62.384649167011332"/>
    <n v="976351.04789000005"/>
    <n v="58.537397465358779"/>
    <n v="0"/>
    <m/>
    <n v="7.7918438562801784"/>
    <n v="22.51525967282446"/>
    <n v="25.441290340087221"/>
    <n v="0.5344398295348074"/>
    <n v="11.330066244826909"/>
    <n v="12.974152249290194"/>
    <n v="33.630276856153749"/>
    <n v="34.126917784973784"/>
    <s v="Resto"/>
    <n v="2024"/>
    <n v="1"/>
    <d v="2025-05-07T00:00:00"/>
    <x v="25"/>
    <x v="9"/>
  </r>
  <r>
    <n v="2025"/>
    <n v="3"/>
    <n v="125"/>
    <x v="75"/>
    <s v="Total General Sin Pensiones"/>
    <n v="238"/>
    <s v="8ae4c23b80d1e7c8ff79e515fe791ebd68190bae842dda7af193db125f700452"/>
    <s v="5ee0b1f3d4f170289262539d5c2c0d24e2fb46189fbbd99a0a6b6a68b9dfe06a"/>
    <x v="51"/>
    <n v="35920.34201"/>
    <n v="38924.525079999999"/>
    <n v="119102.00779"/>
    <n v="129884.53103000001"/>
    <n v="8329.1310599999997"/>
    <n v="8517.5474699999977"/>
    <n v="35007.566080000011"/>
    <n v="40499.398609999997"/>
    <n v="35327673.869999997"/>
    <n v="32941908.920000002"/>
    <n v="139.161"/>
    <n v="134.065"/>
    <n v="0"/>
    <n v="0"/>
    <n v="5845.3189699999994"/>
    <n v="4850.5309800000005"/>
    <n v="24168.893680000001"/>
    <n v="22019.04739"/>
    <n v="0"/>
    <n v="0"/>
    <n v="0"/>
    <n v="0"/>
    <n v="0"/>
    <n v="0"/>
    <s v="Total General Sin Pensiones"/>
    <s v="Totales"/>
    <s v="Total General Sin Pensiones"/>
    <x v="25"/>
    <x v="2"/>
    <n v="35920.34201"/>
    <n v="38924.525079999999"/>
    <n v="286204877.29896003"/>
    <n v="243390493.02682006"/>
    <n v="276418493.85822004"/>
    <n v="235015541.95325008"/>
    <n v="276418493.85822004"/>
    <n v="235015541.95325008"/>
    <n v="123282522.02188997"/>
    <n v="110124398.10915004"/>
    <n v="35920.34201"/>
    <n v="38924.525079999999"/>
    <n v="1.2994912716811266E-2"/>
    <n v="1.6562532314455598E-2"/>
    <n v="-3004.1830699999991"/>
    <n v="-7.7179697474166309"/>
    <n v="100"/>
    <n v="100"/>
    <n v="100"/>
    <n v="100"/>
    <n v="1.2550569490288181E-2"/>
    <n v="1.2994912716811266E-2"/>
    <n v="1.5992623457034852E-2"/>
    <n v="1.6562532314455598E-2"/>
    <m/>
    <m/>
    <m/>
    <n v="0"/>
    <m/>
    <n v="0"/>
    <m/>
    <n v="0"/>
    <m/>
    <n v="-2.2120969758446019"/>
    <n v="23.187783283581268"/>
    <n v="21.882212955698822"/>
    <n v="6.7561329241148096E-3"/>
    <n v="20.50884726026425"/>
    <n v="9.7635753805423775"/>
    <n v="24.185298042156802"/>
    <n v="22.028795769806464"/>
    <s v="Resto"/>
    <n v="2024"/>
    <n v="1"/>
    <d v="2025-05-07T00:00:00"/>
    <x v="25"/>
    <x v="51"/>
  </r>
  <r>
    <n v="2025"/>
    <n v="3"/>
    <n v="93"/>
    <x v="65"/>
    <s v="Total General Sin Pensiones"/>
    <n v="220"/>
    <s v="36790ecd55c2030dc553685bef719df653f413a20cdad1bfd1dc934c76686ddd"/>
    <s v="5ee0b1f3d4f170289262539d5c2c0d24e2fb46189fbbd99a0a6b6a68b9dfe06a"/>
    <x v="23"/>
    <n v="240270.31215000001"/>
    <n v="300191.93695999996"/>
    <n v="730621.62979000004"/>
    <n v="765857.33244999987"/>
    <n v="53551.915870000004"/>
    <n v="34878.7817"/>
    <n v="218728.72146"/>
    <n v="167927.27011000004"/>
    <n v="35327673.869999997"/>
    <n v="32941908.920000002"/>
    <n v="139.161"/>
    <n v="134.065"/>
    <n v="0.62529999999999997"/>
    <n v="1.61138"/>
    <n v="4330.1720999999998"/>
    <n v="1664.37408"/>
    <n v="29262.954329999997"/>
    <n v="3159.9547200000002"/>
    <n v="0"/>
    <n v="0"/>
    <n v="0"/>
    <n v="0"/>
    <n v="0"/>
    <n v="0"/>
    <s v="Total General Sin Pensiones"/>
    <s v="Totales"/>
    <s v="Total General Sin Pensiones"/>
    <x v="25"/>
    <x v="2"/>
    <n v="240270.31215000001"/>
    <n v="300191.93695999996"/>
    <n v="286204877.29896003"/>
    <n v="243390493.02682006"/>
    <n v="276418493.85822004"/>
    <n v="235015541.95325008"/>
    <n v="276418493.85822004"/>
    <n v="235015541.95325008"/>
    <n v="123282522.02188997"/>
    <n v="110124398.10915004"/>
    <n v="240270.31215000001"/>
    <n v="300191.93695999996"/>
    <n v="8.6922661648405813E-2"/>
    <n v="0.1277328020372861"/>
    <n v="-59921.62480999995"/>
    <n v="-19.961104024584241"/>
    <n v="100"/>
    <n v="100"/>
    <n v="100"/>
    <n v="100"/>
    <n v="8.3950460389611625E-2"/>
    <n v="8.6922661648405813E-2"/>
    <n v="0.12333757708725326"/>
    <n v="0.1277328020372861"/>
    <m/>
    <m/>
    <m/>
    <n v="0"/>
    <m/>
    <n v="0"/>
    <m/>
    <n v="0"/>
    <m/>
    <n v="53.537231691782416"/>
    <n v="22.288195071127934"/>
    <n v="11.6188269589158"/>
    <n v="4.3438368222619067E-2"/>
    <n v="160.16820088906934"/>
    <n v="826.05612810806338"/>
    <n v="14.797453637689495"/>
    <n v="52.670820548972927"/>
    <s v="Resto"/>
    <n v="2024"/>
    <n v="1"/>
    <d v="2025-05-07T00:00:00"/>
    <x v="25"/>
    <x v="23"/>
  </r>
  <r>
    <n v="2025"/>
    <n v="3"/>
    <n v="79"/>
    <x v="11"/>
    <s v="Total General Sin Pensiones"/>
    <n v="51"/>
    <s v="031b4af5197ec30a926f48cf40e11a7dbc470048a21e4003b7a3c07c5dab1baa"/>
    <s v="5ee0b1f3d4f170289262539d5c2c0d24e2fb46189fbbd99a0a6b6a68b9dfe06a"/>
    <x v="25"/>
    <n v="25064503.866439998"/>
    <n v="22979281.170580003"/>
    <n v="79203640.156009987"/>
    <n v="71175864.692200005"/>
    <n v="10892199.638819998"/>
    <n v="9594370.0962700006"/>
    <n v="41823594.101959996"/>
    <n v="37584296.776599996"/>
    <n v="35327673.869999997"/>
    <n v="32941908.920000002"/>
    <n v="139.161"/>
    <n v="134.065"/>
    <n v="0"/>
    <n v="0"/>
    <n v="10763307.699170001"/>
    <n v="9533552.2477299999"/>
    <n v="11294161.285940001"/>
    <n v="9341877.7553199995"/>
    <n v="17690698.422339998"/>
    <n v="16350658.002939999"/>
    <n v="1418051.13846"/>
    <n v="1281223.04822"/>
    <n v="622798.22369999997"/>
    <n v="593583.50210999988"/>
    <s v="Total General Sin Pensiones"/>
    <s v="Totales"/>
    <s v="Total General Sin Pensiones"/>
    <x v="25"/>
    <x v="2"/>
    <n v="25064503.866439998"/>
    <n v="22979281.170580003"/>
    <n v="286204877.29896003"/>
    <n v="243390493.02682006"/>
    <n v="276418493.85822004"/>
    <n v="235015541.95325008"/>
    <n v="276418493.85822004"/>
    <n v="235015541.95325008"/>
    <n v="123282522.02188997"/>
    <n v="110124398.10915004"/>
    <n v="25064503.866439998"/>
    <n v="22979281.170580003"/>
    <n v="9.0675929517567031"/>
    <n v="9.777770857023194"/>
    <n v="2085222.6958599947"/>
    <n v="9.0743599870724889"/>
    <n v="100"/>
    <n v="100"/>
    <n v="100"/>
    <n v="100"/>
    <n v="8.7575390409082576"/>
    <n v="9.0675929517567031"/>
    <n v="9.4413224135454765"/>
    <n v="9.777770857023194"/>
    <n v="6.3999691827471841"/>
    <n v="0.51300877834438374"/>
    <n v="0.22530989696349485"/>
    <n v="1340040.4193999991"/>
    <n v="8.1956360359261904"/>
    <n v="136828.09024000005"/>
    <n v="10.679490228504317"/>
    <n v="29214.721590000088"/>
    <n v="4.9217543085599669"/>
    <n v="13.526990615616906"/>
    <n v="43.456673616444725"/>
    <n v="41.752263811252348"/>
    <n v="8.8351531589254684"/>
    <n v="12.899236501617883"/>
    <n v="20.898191795629284"/>
    <n v="95.299752028237322"/>
    <n v="102.0517769278328"/>
    <s v="Grandes"/>
    <n v="2024"/>
    <n v="1"/>
    <d v="2025-05-07T00:00:00"/>
    <x v="25"/>
    <x v="25"/>
  </r>
  <r>
    <n v="2025"/>
    <n v="3"/>
    <n v="714"/>
    <x v="78"/>
    <s v="Total General Sin Pensiones"/>
    <n v="250"/>
    <s v="1e472b39b105d349bcd069c4a711b44a2fffb8e274714bb07ecfff69a9a7f67b"/>
    <s v="5ee0b1f3d4f170289262539d5c2c0d24e2fb46189fbbd99a0a6b6a68b9dfe06a"/>
    <x v="66"/>
    <n v="179414.37324000002"/>
    <n v="176513.31369000001"/>
    <n v="603503.19325000001"/>
    <n v="577746.42392999993"/>
    <n v="50159.516779999998"/>
    <n v="45959.256969999995"/>
    <n v="219492.31338999997"/>
    <n v="235811.32752000002"/>
    <n v="35327673.869999997"/>
    <n v="32941908.920000002"/>
    <n v="139.161"/>
    <n v="134.065"/>
    <n v="398.31749999999994"/>
    <n v="52.390099999999997"/>
    <n v="50159.516779999998"/>
    <n v="45959.256970000002"/>
    <n v="158615.93271000002"/>
    <n v="171528.21479"/>
    <n v="0"/>
    <n v="0"/>
    <n v="0"/>
    <n v="0"/>
    <n v="0"/>
    <n v="0"/>
    <s v="Total General Sin Pensiones"/>
    <s v="Totales"/>
    <s v="Total General Sin Pensiones"/>
    <x v="25"/>
    <x v="2"/>
    <n v="179414.37324000002"/>
    <n v="176513.31369000001"/>
    <n v="286204877.29896003"/>
    <n v="243390493.02682006"/>
    <n v="276418493.85822004"/>
    <n v="235015541.95325008"/>
    <n v="276418493.85822004"/>
    <n v="235015541.95325008"/>
    <n v="123282522.02188997"/>
    <n v="110124398.10915004"/>
    <n v="179414.37324000002"/>
    <n v="176513.31369000001"/>
    <n v="6.4906790691083363E-2"/>
    <n v="7.5107081098965162E-2"/>
    <n v="2901.0595500000054"/>
    <n v="1.643535827045306"/>
    <n v="100"/>
    <n v="100"/>
    <n v="100"/>
    <n v="100"/>
    <n v="6.2687391959637975E-2"/>
    <n v="6.4906790691083363E-2"/>
    <n v="7.252268217006709E-2"/>
    <n v="7.5107081098965162E-2"/>
    <m/>
    <m/>
    <m/>
    <n v="0"/>
    <m/>
    <n v="0"/>
    <m/>
    <n v="0"/>
    <m/>
    <n v="9.1390942476327055"/>
    <n v="27.957356968776597"/>
    <n v="26.03727504131249"/>
    <n v="4.0686640699233674E-2"/>
    <n v="9.1390942476326842"/>
    <n v="-7.5277889971678054"/>
    <n v="31.623252420491337"/>
    <n v="26.793992478885986"/>
    <s v="Resto"/>
    <n v="2024"/>
    <n v="1"/>
    <d v="2025-05-07T00:00:00"/>
    <x v="25"/>
    <x v="66"/>
  </r>
  <r>
    <n v="2025"/>
    <n v="3"/>
    <n v="12"/>
    <x v="0"/>
    <s v="Total General Sin Pensiones"/>
    <n v="12"/>
    <s v="6b51d431df5d7f141cbececcf79edf3dd861c3b4069f0b11661a3eefacbba918"/>
    <s v="5ee0b1f3d4f170289262539d5c2c0d24e2fb46189fbbd99a0a6b6a68b9dfe06a"/>
    <x v="26"/>
    <n v="2698569.0604299996"/>
    <n v="1911910.06005"/>
    <n v="7380266.7998500001"/>
    <n v="6076310.8802100001"/>
    <n v="323508.04133000004"/>
    <n v="306601.17124999996"/>
    <n v="1765230.9466800001"/>
    <n v="2280771.2546000001"/>
    <n v="35327673.869999997"/>
    <n v="32941908.920000002"/>
    <n v="139.161"/>
    <n v="134.065"/>
    <n v="3194.10824"/>
    <n v="5741.1794300000001"/>
    <n v="189901.82167999999"/>
    <n v="159252.25972999999"/>
    <n v="204799.35954"/>
    <n v="229664.79347"/>
    <n v="0"/>
    <n v="0"/>
    <n v="0"/>
    <n v="0"/>
    <n v="0"/>
    <n v="0"/>
    <s v="Total General Sin Pensiones"/>
    <s v="Totales"/>
    <s v="Total General Sin Pensiones"/>
    <x v="25"/>
    <x v="2"/>
    <n v="2698569.0604299996"/>
    <n v="1911910.06005"/>
    <n v="286204877.29896003"/>
    <n v="243390493.02682006"/>
    <n v="276418493.85822004"/>
    <n v="235015541.95325008"/>
    <n v="276418493.85822004"/>
    <n v="235015541.95325008"/>
    <n v="123282522.02188997"/>
    <n v="110124398.10915004"/>
    <n v="2698569.0604299996"/>
    <n v="1911910.06005"/>
    <n v="0.97626212441999038"/>
    <n v="0.81352494569500533"/>
    <n v="786659.00037999963"/>
    <n v="41.145188616216963"/>
    <n v="100"/>
    <n v="100"/>
    <n v="100"/>
    <n v="100"/>
    <n v="0.94288017936576418"/>
    <n v="0.97626212441999038"/>
    <n v="0.78553193934297172"/>
    <n v="0.81352494569500533"/>
    <m/>
    <m/>
    <m/>
    <n v="0"/>
    <m/>
    <n v="0"/>
    <m/>
    <n v="0"/>
    <m/>
    <n v="5.5142875061668928"/>
    <n v="11.98813275056415"/>
    <n v="16.036380458293198"/>
    <n v="0.26241192670649466"/>
    <n v="19.245919650976372"/>
    <n v="-10.826837476614825"/>
    <n v="92.725788843548443"/>
    <n v="69.341172116048483"/>
    <s v="Resto"/>
    <n v="2024"/>
    <n v="1"/>
    <d v="2025-05-07T00:00:00"/>
    <x v="25"/>
    <x v="26"/>
  </r>
  <r>
    <n v="2025"/>
    <n v="3"/>
    <n v="39"/>
    <x v="20"/>
    <s v="Total General Sin Pensiones"/>
    <n v="27"/>
    <s v="670671cd97404156226e507973f2ab8330d3022ca96e0c93bdbdb320c41adcaf"/>
    <s v="5ee0b1f3d4f170289262539d5c2c0d24e2fb46189fbbd99a0a6b6a68b9dfe06a"/>
    <x v="0"/>
    <n v="9815016.0217700005"/>
    <n v="7956382.9574300004"/>
    <n v="28251820.463029999"/>
    <n v="24545113.942120001"/>
    <n v="2970994.3128500003"/>
    <n v="2927651.1744000004"/>
    <n v="12690928.137499996"/>
    <n v="13581583.443629999"/>
    <n v="35327673.869999997"/>
    <n v="32941908.920000002"/>
    <n v="139.161"/>
    <n v="134.065"/>
    <n v="32238.269209999999"/>
    <n v="37396.223429999998"/>
    <n v="1348468.0160000001"/>
    <n v="1542070.3188699998"/>
    <n v="3270644.1636799998"/>
    <n v="2672310.3358299998"/>
    <n v="492257.98501999996"/>
    <n v="480290.3922"/>
    <n v="0"/>
    <n v="0"/>
    <n v="0"/>
    <n v="0"/>
    <s v="Total General Sin Pensiones"/>
    <s v="Totales"/>
    <s v="Total General Sin Pensiones"/>
    <x v="25"/>
    <x v="2"/>
    <n v="9815016.0217700005"/>
    <n v="7956382.9574300004"/>
    <n v="286204877.29896003"/>
    <n v="243390493.02682006"/>
    <n v="276418493.85822004"/>
    <n v="235015541.95325008"/>
    <n v="276418493.85822004"/>
    <n v="235015541.95325008"/>
    <n v="123282522.02188997"/>
    <n v="110124398.10915004"/>
    <n v="9815016.0217700005"/>
    <n v="7956382.9574300004"/>
    <n v="3.550781239262629"/>
    <n v="3.3854709740910267"/>
    <n v="1858633.06434"/>
    <n v="23.36027657648545"/>
    <n v="100"/>
    <n v="100"/>
    <n v="100"/>
    <n v="100"/>
    <n v="3.42936714230679"/>
    <n v="3.550781239262629"/>
    <n v="3.2689785284888915"/>
    <n v="3.3854709740910267"/>
    <n v="0.17808431633828664"/>
    <m/>
    <m/>
    <n v="11967.592819999962"/>
    <n v="2.4917410413274554"/>
    <n v="0"/>
    <m/>
    <n v="0"/>
    <m/>
    <n v="1.4804748198488094"/>
    <n v="30.269887550465995"/>
    <n v="36.79625767216293"/>
    <n v="2.4099071499546971"/>
    <n v="-12.55470003546063"/>
    <n v="22.39013260651712"/>
    <n v="41.229432139837463"/>
    <n v="57.705510404016913"/>
    <s v="Medianas"/>
    <n v="2024"/>
    <n v="1"/>
    <d v="2025-05-07T00:00:00"/>
    <x v="25"/>
    <x v="0"/>
  </r>
  <r>
    <n v="2025"/>
    <n v="3"/>
    <n v="120"/>
    <x v="71"/>
    <s v="Total General Sin Pensiones"/>
    <n v="234"/>
    <s v="114bd151f8fb0c58642d2170da4ae7d7c57977260ac2cc8905306cab6b2acabc"/>
    <s v="5ee0b1f3d4f170289262539d5c2c0d24e2fb46189fbbd99a0a6b6a68b9dfe06a"/>
    <x v="2"/>
    <n v="1246423.7302300001"/>
    <n v="1287243.6983399999"/>
    <n v="3502592.2152500004"/>
    <n v="4823510.3478500005"/>
    <n v="538432.15350999997"/>
    <n v="630273.34535999992"/>
    <n v="2392991.7552200006"/>
    <n v="2890708.5162700005"/>
    <n v="35327673.869999997"/>
    <n v="32941908.920000002"/>
    <n v="139.161"/>
    <n v="134.065"/>
    <n v="-136.13439"/>
    <n v="4202.9780599999995"/>
    <n v="248589.40568999999"/>
    <n v="351335.59233999997"/>
    <n v="722125.03625999996"/>
    <n v="826904.38180999993"/>
    <n v="1219688.23917"/>
    <n v="1252899.0886299999"/>
    <n v="0"/>
    <n v="0"/>
    <n v="65.302999999999997"/>
    <n v="3438.8890000000001"/>
    <s v="Total General Sin Pensiones"/>
    <s v="Totales"/>
    <s v="Total General Sin Pensiones"/>
    <x v="25"/>
    <x v="2"/>
    <n v="1246423.7302300001"/>
    <n v="1287243.6983399999"/>
    <n v="286204877.29896003"/>
    <n v="243390493.02682006"/>
    <n v="276418493.85822004"/>
    <n v="235015541.95325008"/>
    <n v="276418493.85822004"/>
    <n v="235015541.95325008"/>
    <n v="123282522.02188997"/>
    <n v="110124398.10915004"/>
    <n v="1246423.7302300001"/>
    <n v="1287243.6983399999"/>
    <n v="0.45091908028024824"/>
    <n v="0.54772705142882072"/>
    <n v="-40819.968109999783"/>
    <n v="-3.1711142313332163"/>
    <n v="100"/>
    <n v="100"/>
    <n v="100"/>
    <n v="100"/>
    <n v="0.43550052046388704"/>
    <n v="0.45091908028024824"/>
    <n v="0.52888002416682478"/>
    <n v="0.54772705142882072"/>
    <n v="0.44124697379893829"/>
    <m/>
    <n v="2.3624685558664199E-5"/>
    <n v="-33210.849459999939"/>
    <n v="-2.6507202185225287"/>
    <n v="0"/>
    <m/>
    <n v="-3373.5860000000002"/>
    <n v="-98.101043680095529"/>
    <n v="-14.571644592957044"/>
    <n v="43.198162908102219"/>
    <n v="48.963016573535064"/>
    <n v="0.43674654337002961"/>
    <n v="-29.244457120236433"/>
    <n v="-12.671277097437784"/>
    <n v="34.424703923503877"/>
    <n v="42.488055459443352"/>
    <s v="Resto"/>
    <n v="2024"/>
    <n v="1"/>
    <d v="2025-05-07T00:00:00"/>
    <x v="25"/>
    <x v="2"/>
  </r>
  <r>
    <n v="2025"/>
    <n v="3"/>
    <n v="74"/>
    <x v="6"/>
    <s v="Total General Sin Pensiones"/>
    <n v="46"/>
    <s v="25fc0e7096fc653718202dc30b0c580b8ab87eac11a700cba03a7c021bc35b0c"/>
    <s v="5ee0b1f3d4f170289262539d5c2c0d24e2fb46189fbbd99a0a6b6a68b9dfe06a"/>
    <x v="8"/>
    <n v="8503254.3343199994"/>
    <n v="1149390.6832699999"/>
    <n v="13793931.28785"/>
    <n v="3173155.6724499995"/>
    <n v="714129.79155999993"/>
    <n v="2162888.0634099999"/>
    <n v="6334869.0213200003"/>
    <n v="7532120.7171200002"/>
    <n v="35327673.869999997"/>
    <n v="32941908.920000002"/>
    <n v="139.161"/>
    <n v="134.065"/>
    <n v="99.033119999999201"/>
    <n v="1640.4039200000007"/>
    <n v="275587.8591"/>
    <n v="607600.57579999999"/>
    <n v="2186236.4095799997"/>
    <n v="1047514.76127"/>
    <n v="356022.75644000003"/>
    <n v="314769.85541000002"/>
    <n v="0"/>
    <n v="0"/>
    <n v="0"/>
    <n v="0"/>
    <s v="Total General Sin Pensiones"/>
    <s v="Totales"/>
    <s v="Total General Sin Pensiones"/>
    <x v="25"/>
    <x v="2"/>
    <n v="8503254.3343199994"/>
    <n v="1149390.6832699999"/>
    <n v="286204877.29896003"/>
    <n v="243390493.02682006"/>
    <n v="276418493.85822004"/>
    <n v="235015541.95325008"/>
    <n v="276418493.85822004"/>
    <n v="235015541.95325008"/>
    <n v="123282522.02188997"/>
    <n v="110124398.10915004"/>
    <n v="8503254.3343199994"/>
    <n v="1149390.6832699999"/>
    <n v="3.0762248269399333"/>
    <n v="0.48907007328844654"/>
    <n v="7353863.6510499995"/>
    <n v="639.80539933805312"/>
    <n v="100"/>
    <n v="100"/>
    <n v="100"/>
    <n v="100"/>
    <n v="2.9710375359668606"/>
    <n v="3.0762248269399333"/>
    <n v="0.47224140473857562"/>
    <n v="0.48907007328844654"/>
    <n v="0.12879845753830438"/>
    <m/>
    <m/>
    <n v="41252.901030000008"/>
    <n v="13.105734339225883"/>
    <n v="0"/>
    <m/>
    <n v="0"/>
    <m/>
    <n v="-66.982582055859794"/>
    <n v="8.3983115579372871"/>
    <n v="188.17692668750493"/>
    <n v="0.57926280209712089"/>
    <n v="-54.643252479287717"/>
    <n v="108.70697869015432"/>
    <n v="12.605583636444125"/>
    <n v="58.004010851679929"/>
    <s v="Medianas"/>
    <n v="2024"/>
    <n v="1"/>
    <d v="2025-05-07T00:00:00"/>
    <x v="25"/>
    <x v="8"/>
  </r>
  <r>
    <n v="2025"/>
    <n v="3"/>
    <n v="76"/>
    <x v="31"/>
    <s v="Total General Sin Pensiones"/>
    <n v="48"/>
    <s v="98010bd9270f9b100b6214a21754fd33bdc8d41b2bc9f9dd16ff54d3c34ffd71"/>
    <s v="5ee0b1f3d4f170289262539d5c2c0d24e2fb46189fbbd99a0a6b6a68b9dfe06a"/>
    <x v="45"/>
    <n v="1270133.73486"/>
    <n v="1133682.78908"/>
    <n v="2604890.4864299996"/>
    <n v="1958915.9774799999"/>
    <n v="495858.72625000001"/>
    <n v="132678.40400999997"/>
    <n v="1887019.9246600003"/>
    <n v="1089773.0107500001"/>
    <n v="35327673.869999997"/>
    <n v="32941908.920000002"/>
    <n v="139.161"/>
    <n v="134.065"/>
    <n v="0"/>
    <n v="0"/>
    <n v="7105.4427300000007"/>
    <n v="4077.3793500000002"/>
    <n v="-29304.187239999999"/>
    <n v="-30962.09433"/>
    <n v="0"/>
    <n v="0"/>
    <n v="0"/>
    <n v="0"/>
    <n v="0"/>
    <n v="0"/>
    <s v="Total General Sin Pensiones"/>
    <s v="Totales"/>
    <s v="Total General Sin Pensiones"/>
    <x v="25"/>
    <x v="2"/>
    <n v="1270133.73486"/>
    <n v="1133682.78908"/>
    <n v="286204877.29896003"/>
    <n v="243390493.02682006"/>
    <n v="276418493.85822004"/>
    <n v="235015541.95325008"/>
    <n v="276418493.85822004"/>
    <n v="235015541.95325008"/>
    <n v="123282522.02188997"/>
    <n v="110124398.10915004"/>
    <n v="1270133.73486"/>
    <n v="1133682.78908"/>
    <n v="0.45949665564398673"/>
    <n v="0.48238630503233493"/>
    <n v="136450.94577999995"/>
    <n v="12.036078089421466"/>
    <n v="100"/>
    <n v="100"/>
    <n v="100"/>
    <n v="100"/>
    <n v="0.44378479739646814"/>
    <n v="0.45949665564398673"/>
    <n v="0.46578762176839644"/>
    <n v="0.48238630503233493"/>
    <m/>
    <m/>
    <m/>
    <n v="0"/>
    <m/>
    <n v="0"/>
    <m/>
    <n v="0"/>
    <m/>
    <n v="273.72979419667058"/>
    <n v="39.039883174558454"/>
    <n v="11.703309363783356"/>
    <n v="0.40221332117293612"/>
    <n v="74.264941279010515"/>
    <n v="-5.354634839393313"/>
    <n v="-24.247192634304231"/>
    <n v="-13.168939111619846"/>
    <s v="Resto"/>
    <n v="2024"/>
    <n v="1"/>
    <d v="2025-05-07T00:00:00"/>
    <x v="25"/>
    <x v="45"/>
  </r>
  <r>
    <n v="2025"/>
    <n v="3"/>
    <n v="109"/>
    <x v="25"/>
    <s v="Total General Sin Pensiones"/>
    <n v="228"/>
    <s v="9d693eeee1d1899cbc50b6d45df953d3835acf28ee869879b45565fccc814765"/>
    <s v="5ee0b1f3d4f170289262539d5c2c0d24e2fb46189fbbd99a0a6b6a68b9dfe06a"/>
    <x v="52"/>
    <n v="819593.15071000007"/>
    <n v="671133.07496"/>
    <n v="4613665.7788000004"/>
    <n v="3840625.6658099997"/>
    <n v="3675189.7614999996"/>
    <n v="634282.76855999988"/>
    <n v="7530052.7213599999"/>
    <n v="915661.72503999982"/>
    <n v="35327673.869999997"/>
    <n v="32941908.920000002"/>
    <n v="139.161"/>
    <n v="134.065"/>
    <n v="0"/>
    <n v="0"/>
    <n v="5522.8587099999995"/>
    <n v="-500.96821"/>
    <n v="22802.785780000002"/>
    <n v="9940.9231400000008"/>
    <n v="0"/>
    <n v="0"/>
    <n v="0"/>
    <n v="0"/>
    <n v="0"/>
    <n v="0"/>
    <s v="Total General Sin Pensiones"/>
    <s v="Totales"/>
    <s v="Total General Sin Pensiones"/>
    <x v="25"/>
    <x v="2"/>
    <n v="819593.15071000007"/>
    <n v="671133.07496"/>
    <n v="286204877.29896003"/>
    <n v="243390493.02682006"/>
    <n v="276418493.85822004"/>
    <n v="235015541.95325008"/>
    <n v="276418493.85822004"/>
    <n v="235015541.95325008"/>
    <n v="123282522.02188997"/>
    <n v="110124398.10915004"/>
    <n v="819593.15071000007"/>
    <n v="671133.07496"/>
    <n v="0.29650445571503042"/>
    <n v="0.28556965610959617"/>
    <n v="148460.07575000008"/>
    <n v="22.120810505256117"/>
    <n v="100"/>
    <n v="100"/>
    <n v="100"/>
    <n v="100"/>
    <n v="0.28636589230933357"/>
    <n v="0.29650445571503042"/>
    <n v="0.27574334010081714"/>
    <n v="0.28556965610959617"/>
    <m/>
    <m/>
    <m/>
    <n v="0"/>
    <m/>
    <n v="0"/>
    <m/>
    <n v="0"/>
    <m/>
    <n v="479.42450018683508"/>
    <n v="448.41635856964439"/>
    <n v="94.509240003974412"/>
    <n v="2.9811117595788925"/>
    <n v="-1202.4369610199417"/>
    <n v="129.38298042207776"/>
    <n v="24.220105224353862"/>
    <n v="-5.0394536095367091"/>
    <s v="Resto"/>
    <n v="2024"/>
    <n v="1"/>
    <d v="2025-05-07T00:00:00"/>
    <x v="25"/>
    <x v="52"/>
  </r>
  <r>
    <n v="2025"/>
    <n v="3"/>
    <n v="105"/>
    <x v="18"/>
    <s v="Total General Sin Pensiones"/>
    <n v="226"/>
    <s v="8f1f64db81c40ea10e1e9080c9ae60a7acb8925968c431ee16784dea9841c66f"/>
    <s v="5ee0b1f3d4f170289262539d5c2c0d24e2fb46189fbbd99a0a6b6a68b9dfe06a"/>
    <x v="40"/>
    <n v="593688.09351000004"/>
    <n v="0"/>
    <n v="2926586.2709500003"/>
    <n v="2007160.7476799998"/>
    <n v="130617.90915000002"/>
    <n v="0"/>
    <n v="584905.05695000011"/>
    <n v="278561.12745000003"/>
    <n v="35327673.869999997"/>
    <n v="32941908.920000002"/>
    <n v="139.161"/>
    <n v="134.065"/>
    <n v="0"/>
    <n v="0"/>
    <n v="124113.70770999999"/>
    <n v="0"/>
    <n v="616429.01809000003"/>
    <n v="0"/>
    <n v="0"/>
    <n v="0"/>
    <n v="0"/>
    <n v="0"/>
    <n v="0"/>
    <n v="0"/>
    <s v="Total General Sin Pensiones"/>
    <s v="Totales"/>
    <s v="Total General Sin Pensiones"/>
    <x v="25"/>
    <x v="2"/>
    <n v="593688.09351000004"/>
    <n v="0"/>
    <n v="286204877.29896003"/>
    <n v="243390493.02682006"/>
    <n v="276418493.85822004"/>
    <n v="235015541.95325008"/>
    <n v="276418493.85822004"/>
    <n v="235015541.95325008"/>
    <n v="123282522.02188997"/>
    <n v="110124398.10915004"/>
    <n v="593688.09351000004"/>
    <n v="0"/>
    <n v="0.21477871658417805"/>
    <m/>
    <m/>
    <m/>
    <n v="100"/>
    <m/>
    <n v="100"/>
    <m/>
    <n v="0.20743465279588974"/>
    <n v="0.21477871658417805"/>
    <m/>
    <m/>
    <m/>
    <m/>
    <m/>
    <n v="0"/>
    <m/>
    <n v="0"/>
    <m/>
    <n v="0"/>
    <m/>
    <m/>
    <n v="22.001099664600211"/>
    <m/>
    <n v="0.10595006251316597"/>
    <m/>
    <m/>
    <n v="20.134306476123598"/>
    <m/>
    <s v="Resto"/>
    <n v="2024"/>
    <n v="1"/>
    <d v="2025-05-07T00:00:00"/>
    <x v="25"/>
    <x v="40"/>
  </r>
  <r>
    <n v="2025"/>
    <n v="3"/>
    <n v="16"/>
    <x v="74"/>
    <s v="Total General Sin Pensiones"/>
    <n v="14"/>
    <s v="8527a891e224136950ff32ca212b45bc93f69fbb801c3b1ebedac52775f99e61"/>
    <s v="5ee0b1f3d4f170289262539d5c2c0d24e2fb46189fbbd99a0a6b6a68b9dfe06a"/>
    <x v="39"/>
    <n v="1168356.06944"/>
    <n v="1156642.3969100001"/>
    <n v="4675823.1704399996"/>
    <n v="4195643.3828199999"/>
    <n v="759505.19873000006"/>
    <n v="591182.89284999995"/>
    <n v="3008479.7926300005"/>
    <n v="2306342.5505499993"/>
    <n v="35327673.869999997"/>
    <n v="32941908.920000002"/>
    <n v="139.161"/>
    <n v="134.065"/>
    <n v="-3151.7710099999999"/>
    <n v="6796.0531700000001"/>
    <n v="558739.19288999995"/>
    <n v="487099.23106999998"/>
    <n v="836776.75702000002"/>
    <n v="771089.61232000007"/>
    <n v="9258.11139"/>
    <n v="29996.925710000003"/>
    <n v="71679.35355"/>
    <n v="103658.32324"/>
    <n v="48842"/>
    <n v="66042.262000000002"/>
    <s v="Total General Sin Pensiones"/>
    <s v="Totales"/>
    <s v="Total General Sin Pensiones"/>
    <x v="25"/>
    <x v="2"/>
    <n v="1168356.06944"/>
    <n v="1156642.3969100001"/>
    <n v="286204877.29896003"/>
    <n v="243390493.02682006"/>
    <n v="276418493.85822004"/>
    <n v="235015541.95325008"/>
    <n v="276418493.85822004"/>
    <n v="235015541.95325008"/>
    <n v="123282522.02188997"/>
    <n v="110124398.10915004"/>
    <n v="1168356.06944"/>
    <n v="1156642.3969100001"/>
    <n v="0.42267651962508362"/>
    <n v="0.49215570480869841"/>
    <n v="11713.672529999865"/>
    <n v="1.0127306902542488"/>
    <n v="100"/>
    <n v="100"/>
    <n v="100"/>
    <n v="100"/>
    <n v="0.40822367545455013"/>
    <n v="0.42267651962508362"/>
    <n v="0.47522086114618517"/>
    <n v="0.49215570480869841"/>
    <n v="3.3493096864743968E-3"/>
    <n v="2.5931460861936977E-2"/>
    <n v="1.7669584736631959E-2"/>
    <n v="-20738.814320000005"/>
    <n v="-69.136465918193593"/>
    <n v="-31978.969689999998"/>
    <n v="-30.850363666368718"/>
    <n v="-17200.262000000002"/>
    <n v="-26.044325980233683"/>
    <n v="28.472120542687684"/>
    <n v="65.006312595614403"/>
    <n v="51.111985383672618"/>
    <n v="0.61606883625818654"/>
    <n v="14.707467647327244"/>
    <n v="8.518743301749975"/>
    <n v="66.772790735706991"/>
    <n v="63.170249383135911"/>
    <s v="Resto"/>
    <n v="2024"/>
    <n v="1"/>
    <d v="2025-05-07T00:00:00"/>
    <x v="25"/>
    <x v="39"/>
  </r>
  <r>
    <n v="2025"/>
    <n v="3"/>
    <n v="22"/>
    <x v="35"/>
    <s v="Total General Sin Pensiones"/>
    <n v="16"/>
    <s v="b17ef6d19c7a5b1ee83b907c595526dcb1eb06db8227d650d5dda0a9f4ce8cd9"/>
    <s v="5ee0b1f3d4f170289262539d5c2c0d24e2fb46189fbbd99a0a6b6a68b9dfe06a"/>
    <x v="16"/>
    <n v="9409393.7623899989"/>
    <n v="7962644.3306700001"/>
    <n v="32237701.654629998"/>
    <n v="27709489.528669998"/>
    <n v="5052587.6266599996"/>
    <n v="2950022.3270100015"/>
    <n v="18957266.946999989"/>
    <n v="23965914.220519997"/>
    <n v="35327673.869999997"/>
    <n v="32941908.920000002"/>
    <n v="139.161"/>
    <n v="134.065"/>
    <n v="150338.837"/>
    <n v="-2017.2514499999997"/>
    <n v="3387704.9245799999"/>
    <n v="2914349.98416"/>
    <n v="5436418.8614699999"/>
    <n v="4437730.9053599993"/>
    <n v="1109671.1431700001"/>
    <n v="1011458.88523"/>
    <n v="663578.29787000001"/>
    <n v="592373.53090000013"/>
    <n v="0"/>
    <n v="0"/>
    <s v="Total General Sin Pensiones"/>
    <s v="Totales"/>
    <s v="Total General Sin Pensiones"/>
    <x v="25"/>
    <x v="2"/>
    <n v="9409393.7623899989"/>
    <n v="7962644.3306700001"/>
    <n v="286204877.29896003"/>
    <n v="243390493.02682006"/>
    <n v="276418493.85822004"/>
    <n v="235015541.95325008"/>
    <n v="276418493.85822004"/>
    <n v="235015541.95325008"/>
    <n v="123282522.02188997"/>
    <n v="110124398.10915004"/>
    <n v="9409393.7623899989"/>
    <n v="7962644.3306700001"/>
    <n v="3.4040391549258073"/>
    <n v="3.3881352120337431"/>
    <n v="1446749.4317199988"/>
    <n v="18.169208263484826"/>
    <n v="100"/>
    <n v="100"/>
    <n v="100"/>
    <n v="100"/>
    <n v="3.2876427023852779"/>
    <n v="3.4040391549258073"/>
    <n v="3.2715510912714936"/>
    <n v="3.3881352120337431"/>
    <n v="0.40144605655046006"/>
    <n v="0.24006291641628041"/>
    <m/>
    <n v="98212.25794000004"/>
    <n v="9.7099604713707386"/>
    <n v="71204.766969999881"/>
    <n v="12.020247910438808"/>
    <n v="0"/>
    <m/>
    <n v="71.272860561060753"/>
    <n v="53.69727056014537"/>
    <n v="37.048274473936956"/>
    <n v="4.0983811361052984"/>
    <n v="16.242213289164532"/>
    <n v="22.504473060855524"/>
    <n v="62.315009400581204"/>
    <n v="65.672075353644743"/>
    <s v="Medianas"/>
    <n v="2024"/>
    <n v="1"/>
    <d v="2025-05-07T00:00:00"/>
    <x v="25"/>
    <x v="16"/>
  </r>
  <r>
    <n v="2025"/>
    <n v="3"/>
    <n v="88"/>
    <x v="63"/>
    <s v="Total General Sin Pensiones"/>
    <n v="60"/>
    <s v="39fa9ec190eee7b6f4dff1100d6343e10918d044c75eac8f9e9a2596173f80c9"/>
    <s v="5ee0b1f3d4f170289262539d5c2c0d24e2fb46189fbbd99a0a6b6a68b9dfe06a"/>
    <x v="36"/>
    <n v="303986.462"/>
    <n v="153057.80162000001"/>
    <n v="673440.03996999993"/>
    <n v="418427.93818000006"/>
    <n v="19593.77246"/>
    <n v="19333.092789999999"/>
    <n v="130563.48881"/>
    <n v="120086.12500000003"/>
    <n v="35327673.869999997"/>
    <n v="32941908.920000002"/>
    <n v="139.161"/>
    <n v="134.065"/>
    <n v="0"/>
    <n v="0"/>
    <n v="14485.36312"/>
    <n v="14343.61951"/>
    <n v="37656.747560000003"/>
    <n v="72451.477230000004"/>
    <n v="237022.03476000001"/>
    <n v="84000.421350000004"/>
    <n v="66964.427240000005"/>
    <n v="69057.380269999994"/>
    <n v="0"/>
    <n v="0"/>
    <s v="Total General Sin Pensiones"/>
    <s v="Totales"/>
    <s v="Total General Sin Pensiones"/>
    <x v="25"/>
    <x v="2"/>
    <n v="303986.462"/>
    <n v="153057.80162000001"/>
    <n v="286204877.29896003"/>
    <n v="243390493.02682006"/>
    <n v="276418493.85822004"/>
    <n v="235015541.95325008"/>
    <n v="276418493.85822004"/>
    <n v="235015541.95325008"/>
    <n v="123282522.02188997"/>
    <n v="110124398.10915004"/>
    <n v="303986.462"/>
    <n v="153057.80162000001"/>
    <n v="0.10997327196056574"/>
    <n v="6.5126672197044169E-2"/>
    <n v="150928.66037999999"/>
    <n v="98.608929948382439"/>
    <n v="100"/>
    <n v="100"/>
    <n v="100"/>
    <n v="100"/>
    <n v="0.10621288668063679"/>
    <n v="0.10997327196056574"/>
    <n v="6.2885694390344998E-2"/>
    <n v="6.5126672197044169E-2"/>
    <n v="8.5747531379565659E-2"/>
    <n v="2.422574058100007E-2"/>
    <m/>
    <n v="153021.61340999999"/>
    <n v="182.16767362679428"/>
    <n v="-2092.9530299999897"/>
    <n v="-3.0307448991215402"/>
    <n v="0"/>
    <m/>
    <n v="1.3483598968440091"/>
    <n v="6.4456069296928096"/>
    <n v="12.631236425307279"/>
    <n v="1.5893390351408403E-2"/>
    <n v="0.9881997350890348"/>
    <n v="-48.024872646202631"/>
    <n v="38.466846072991011"/>
    <n v="19.797552870406808"/>
    <s v="Resto"/>
    <n v="2024"/>
    <n v="1"/>
    <d v="2025-05-07T00:00:00"/>
    <x v="25"/>
    <x v="36"/>
  </r>
  <r>
    <n v="2025"/>
    <n v="3"/>
    <n v="129"/>
    <x v="22"/>
    <s v="Total General Sin Pensiones"/>
    <n v="208"/>
    <s v="8df66f64b57424391d363fd6b811fed3c430c77597da265025728bd637bad804"/>
    <s v="5ee0b1f3d4f170289262539d5c2c0d24e2fb46189fbbd99a0a6b6a68b9dfe06a"/>
    <x v="50"/>
    <n v="94285.992639999997"/>
    <n v="48627.729460000002"/>
    <n v="299279.64967000001"/>
    <n v="135499.49314999999"/>
    <n v="52183.738820000006"/>
    <n v="23400.596109999999"/>
    <n v="177529.89444999999"/>
    <n v="76404.782640000019"/>
    <n v="35327673.869999997"/>
    <n v="32941908.920000002"/>
    <n v="139.161"/>
    <n v="134.065"/>
    <n v="0"/>
    <n v="0"/>
    <n v="52189.330299999994"/>
    <n v="18912.777610000001"/>
    <n v="70036.032500000001"/>
    <n v="28405.38781"/>
    <n v="0"/>
    <n v="0"/>
    <n v="0"/>
    <n v="0"/>
    <n v="0"/>
    <n v="0"/>
    <s v="Total General Sin Pensiones"/>
    <s v="Totales"/>
    <s v="Total General Sin Pensiones"/>
    <x v="25"/>
    <x v="2"/>
    <n v="94285.992639999997"/>
    <n v="48627.729460000002"/>
    <n v="286204877.29896003"/>
    <n v="243390493.02682006"/>
    <n v="276418493.85822004"/>
    <n v="235015541.95325008"/>
    <n v="276418493.85822004"/>
    <n v="235015541.95325008"/>
    <n v="123282522.02188997"/>
    <n v="110124398.10915004"/>
    <n v="94285.992639999997"/>
    <n v="48627.729460000002"/>
    <n v="3.4109871349042573E-2"/>
    <n v="2.069128239598433E-2"/>
    <n v="45658.263179999994"/>
    <n v="93.893471249891249"/>
    <n v="100"/>
    <n v="100"/>
    <n v="100"/>
    <n v="100"/>
    <n v="3.2943531057128703E-2"/>
    <n v="3.4109871349042573E-2"/>
    <n v="1.9979305212484835E-2"/>
    <n v="2.069128239598433E-2"/>
    <m/>
    <m/>
    <m/>
    <n v="0"/>
    <m/>
    <n v="0"/>
    <m/>
    <n v="0"/>
    <m/>
    <n v="123.0017499327713"/>
    <n v="55.346226262098575"/>
    <n v="48.121918028783895"/>
    <n v="4.2328578264106485E-2"/>
    <n v="175.94746459877607"/>
    <n v="146.55897313728667"/>
    <n v="74.517828090847374"/>
    <n v="66.581656045343038"/>
    <s v="Resto"/>
    <n v="2024"/>
    <n v="1"/>
    <d v="2025-05-07T00:00:00"/>
    <x v="25"/>
    <x v="50"/>
  </r>
  <r>
    <n v="2025"/>
    <n v="3"/>
    <n v="102"/>
    <x v="21"/>
    <s v="Total General Sin Pensiones"/>
    <n v="224"/>
    <s v="84a5092e4a5b6fe968fd523fb2fc917dbffae44105f82b6b94c8ed5b9a800223"/>
    <s v="5ee0b1f3d4f170289262539d5c2c0d24e2fb46189fbbd99a0a6b6a68b9dfe06a"/>
    <x v="58"/>
    <n v="138797.63574"/>
    <n v="102437.40072000001"/>
    <n v="378840.86043"/>
    <n v="357230.06292"/>
    <n v="35151.168609999993"/>
    <n v="112278.08322"/>
    <n v="37030.724149999987"/>
    <n v="182941.79522999999"/>
    <n v="35327673.869999997"/>
    <n v="32941908.920000002"/>
    <n v="139.161"/>
    <n v="134.065"/>
    <n v="-1712.4140400000001"/>
    <n v="2601.14572"/>
    <n v="5154.1299200000003"/>
    <n v="15505.120289999999"/>
    <n v="22644.295679999999"/>
    <n v="17285.65827"/>
    <n v="0"/>
    <n v="0"/>
    <n v="0"/>
    <n v="0"/>
    <n v="0"/>
    <n v="0"/>
    <s v="Total General Sin Pensiones"/>
    <s v="Totales"/>
    <s v="Total General Sin Pensiones"/>
    <x v="25"/>
    <x v="2"/>
    <n v="138797.63574"/>
    <n v="102437.40072000001"/>
    <n v="286204877.29896003"/>
    <n v="243390493.02682006"/>
    <n v="276418493.85822004"/>
    <n v="235015541.95325008"/>
    <n v="276418493.85822004"/>
    <n v="235015541.95325008"/>
    <n v="123282522.02188997"/>
    <n v="110124398.10915004"/>
    <n v="138797.63574"/>
    <n v="102437.40072000001"/>
    <n v="5.0212861593548722E-2"/>
    <n v="4.3587500583419765E-2"/>
    <n v="36360.235019999993"/>
    <n v="35.495077739610181"/>
    <n v="100"/>
    <n v="100"/>
    <n v="100"/>
    <n v="100"/>
    <n v="4.8495901624701049E-2"/>
    <n v="5.0212861593548722E-2"/>
    <n v="4.2087675424821162E-2"/>
    <n v="4.3587500583419765E-2"/>
    <m/>
    <m/>
    <m/>
    <n v="0"/>
    <m/>
    <n v="0"/>
    <m/>
    <n v="0"/>
    <m/>
    <n v="-68.692760330505394"/>
    <n v="25.325480814274275"/>
    <n v="109.60653280035706"/>
    <n v="2.8512694284238096E-2"/>
    <n v="-66.758529933339844"/>
    <n v="31.000482170240183"/>
    <n v="22.76127282930798"/>
    <n v="89.699333677733279"/>
    <s v="Resto"/>
    <n v="2024"/>
    <n v="1"/>
    <d v="2025-05-07T00:00:00"/>
    <x v="25"/>
    <x v="58"/>
  </r>
  <r>
    <n v="2025"/>
    <n v="3"/>
    <n v="5.0999999999999996"/>
    <x v="68"/>
    <s v="Total General Sin Pensiones"/>
    <n v="5.0999999999999996"/>
    <m/>
    <m/>
    <x v="75"/>
    <n v="128341910.63548"/>
    <n v="113317338.64894"/>
    <n v="400084126.02553993"/>
    <n v="352474842.27871001"/>
    <n v="59837311.873069994"/>
    <n v="53799447.650310002"/>
    <n v="240049704.30637002"/>
    <n v="221829293.37187999"/>
    <n v="0"/>
    <n v="0"/>
    <n v="0"/>
    <n v="0"/>
    <n v="218460.70598000003"/>
    <n v="221825.39483"/>
    <n v="56415720.834419996"/>
    <n v="51018998.490600005"/>
    <n v="78515093.739900008"/>
    <n v="68638285.123819992"/>
    <n v="25551530.28822"/>
    <n v="22337278.37122"/>
    <n v="27537784.459790003"/>
    <n v="27674584.571960002"/>
    <n v="9717151.3224499989"/>
    <n v="5917165.2387500005"/>
    <s v="Total General Sin Pensiones"/>
    <s v="Totales"/>
    <s v="Total General Sin Pensiones"/>
    <x v="25"/>
    <x v="2"/>
    <n v="128341910.63548"/>
    <n v="113317338.64894"/>
    <n v="286204877.29896003"/>
    <n v="243390493.02682006"/>
    <n v="276418493.85822004"/>
    <n v="235015541.95325008"/>
    <n v="276418493.85822004"/>
    <n v="235015541.95325008"/>
    <n v="123282522.02188997"/>
    <n v="110124398.10915004"/>
    <n v="128341910.63548"/>
    <n v="113317338.64894"/>
    <n v="46.430290840564687"/>
    <n v="48.216955230765713"/>
    <n v="15024571.986540005"/>
    <n v="13.258846497521892"/>
    <n v="100"/>
    <n v="100"/>
    <n v="100"/>
    <n v="100"/>
    <n v="44.842670693350321"/>
    <n v="46.430290840564687"/>
    <n v="46.557832740185603"/>
    <n v="48.216955230765713"/>
    <n v="9.2437846439196036"/>
    <n v="9.962352401035302"/>
    <n v="3.5153766981431058"/>
    <n v="3214251.9169999994"/>
    <n v="14.389630928096132"/>
    <n v="-136800.11216999963"/>
    <n v="-0.49431676856536155"/>
    <n v="3799986.0836999984"/>
    <n v="64.219705388905865"/>
    <n v="11.222911175604233"/>
    <n v="46.623360659653471"/>
    <n v="47.476801248379175"/>
    <n v="48.536735695953169"/>
    <n v="10.577868055983707"/>
    <n v="14.389649447480735"/>
    <n v="71.853344557303259"/>
    <n v="74.330234793256139"/>
    <m/>
    <n v="2024"/>
    <n v="1"/>
    <d v="2025-05-07T00:00:00"/>
    <x v="25"/>
    <x v="75"/>
  </r>
  <r>
    <n v="2025"/>
    <n v="3"/>
    <n v="80"/>
    <x v="73"/>
    <s v="Total General Sin Pensiones"/>
    <n v="52"/>
    <s v="41cfc0d1f2d127b04555b7246d84019b4d27710a3f3aff6e7764375b1e06e05d"/>
    <s v="5ee0b1f3d4f170289262539d5c2c0d24e2fb46189fbbd99a0a6b6a68b9dfe06a"/>
    <x v="35"/>
    <n v="377875.53304000001"/>
    <n v="280605.04624"/>
    <n v="1201513.9595599999"/>
    <n v="1074306.1236"/>
    <n v="170925.94498999993"/>
    <n v="75586.178269999989"/>
    <n v="748923.62109999999"/>
    <n v="766067.09819000005"/>
    <n v="35327673.869999997"/>
    <n v="32941908.920000002"/>
    <n v="139.161"/>
    <n v="134.065"/>
    <n v="1058.94732"/>
    <n v="843.51493000000005"/>
    <n v="26287.864249999999"/>
    <n v="26138.693489999998"/>
    <n v="60425.953179999997"/>
    <n v="68432.959370000011"/>
    <n v="8012.3285800000003"/>
    <n v="12103.286459999999"/>
    <n v="12604.603999999999"/>
    <n v="13024.85104"/>
    <n v="0"/>
    <n v="0"/>
    <s v="Total General Sin Pensiones"/>
    <s v="Totales"/>
    <s v="Total General Sin Pensiones"/>
    <x v="25"/>
    <x v="2"/>
    <n v="377875.53304000001"/>
    <n v="280605.04624"/>
    <n v="286204877.29896003"/>
    <n v="243390493.02682006"/>
    <n v="276418493.85822004"/>
    <n v="235015541.95325008"/>
    <n v="276418493.85822004"/>
    <n v="235015541.95325008"/>
    <n v="123282522.02188997"/>
    <n v="110124398.10915004"/>
    <n v="377875.53304000001"/>
    <n v="280605.04624"/>
    <n v="0.1367041429701947"/>
    <n v="0.11939850611914794"/>
    <n v="97270.486800000013"/>
    <n v="34.664553650544505"/>
    <n v="100"/>
    <n v="100"/>
    <n v="100"/>
    <n v="100"/>
    <n v="0.13202973219959627"/>
    <n v="0.1367041429701947"/>
    <n v="0.11529006032666984"/>
    <n v="0.11939850611914794"/>
    <n v="2.8986224720946733E-3"/>
    <n v="4.559971304403795E-3"/>
    <m/>
    <n v="-4090.957879999999"/>
    <n v="-33.80038879126058"/>
    <n v="-420.2470400000002"/>
    <n v="-3.2265016982489847"/>
    <n v="0"/>
    <m/>
    <n v="126.13386323017752"/>
    <n v="45.233398313699915"/>
    <n v="26.936856369058859"/>
    <n v="0.13864572381123938"/>
    <n v="0.57068942660454258"/>
    <n v="-11.700511367202637"/>
    <n v="43.50426077962284"/>
    <n v="38.196058932180001"/>
    <s v="Resto"/>
    <n v="2024"/>
    <n v="1"/>
    <d v="2025-05-07T00:00:00"/>
    <x v="25"/>
    <x v="35"/>
  </r>
  <r>
    <n v="2025"/>
    <n v="3"/>
    <n v="94"/>
    <x v="5"/>
    <s v="Total General Sin Pensiones"/>
    <n v="7"/>
    <s v="7902699be42c8a8e46fbbb4501726517e86b22c56a189f7625a6da49081b2451"/>
    <s v="5ee0b1f3d4f170289262539d5c2c0d24e2fb46189fbbd99a0a6b6a68b9dfe06a"/>
    <x v="33"/>
    <n v="2139089.51168"/>
    <n v="2040660.5806099998"/>
    <n v="7654000.7409800012"/>
    <n v="7858500.9795999993"/>
    <n v="538558.59632999985"/>
    <n v="853461.79223999998"/>
    <n v="3708777.7704600003"/>
    <n v="4824699.9330599997"/>
    <n v="35327673.869999997"/>
    <n v="32941908.920000002"/>
    <n v="139.161"/>
    <n v="134.065"/>
    <n v="6444.1574299999993"/>
    <n v="1554.8286000000001"/>
    <n v="705530.65220000001"/>
    <n v="748706.66683"/>
    <n v="1093258.02284"/>
    <n v="1086143.0412099999"/>
    <n v="762574.33009000006"/>
    <n v="733947.90046999999"/>
    <n v="0"/>
    <n v="0"/>
    <n v="0"/>
    <n v="0"/>
    <s v="Total General Sin Pensiones"/>
    <s v="Totales"/>
    <s v="Total General Sin Pensiones"/>
    <x v="25"/>
    <x v="2"/>
    <n v="2139089.51168"/>
    <n v="2040660.5806099998"/>
    <n v="286204877.29896003"/>
    <n v="243390493.02682006"/>
    <n v="276418493.85822004"/>
    <n v="235015541.95325008"/>
    <n v="276418493.85822004"/>
    <n v="235015541.95325008"/>
    <n v="123282522.02188997"/>
    <n v="110124398.10915004"/>
    <n v="2139089.51168"/>
    <n v="2040660.5806099998"/>
    <n v="0.77385904315692322"/>
    <n v="0.86830877807048745"/>
    <n v="98428.931070000166"/>
    <n v="4.8233857215283393"/>
    <n v="100"/>
    <n v="100"/>
    <n v="100"/>
    <n v="100"/>
    <n v="0.74739799400608353"/>
    <n v="0.77385904315692322"/>
    <n v="0.83843068610947435"/>
    <n v="0.86830877807048745"/>
    <n v="0.27587674017250741"/>
    <m/>
    <m/>
    <n v="28626.429620000068"/>
    <n v="3.9003353782562034"/>
    <n v="0"/>
    <m/>
    <n v="0"/>
    <m/>
    <n v="-36.897163853522216"/>
    <n v="25.177001401265635"/>
    <n v="41.822819549191316"/>
    <n v="0.43684910682989903"/>
    <n v="-5.766746383173782"/>
    <n v="0.65506856464077057"/>
    <n v="64.534687828515985"/>
    <n v="68.932602652033339"/>
    <s v="Resto"/>
    <n v="2024"/>
    <n v="1"/>
    <d v="2025-05-07T00:00:00"/>
    <x v="25"/>
    <x v="33"/>
  </r>
  <r>
    <n v="2025"/>
    <n v="3"/>
    <n v="69"/>
    <x v="47"/>
    <s v="Total General Sin Pensiones"/>
    <n v="202"/>
    <s v="c17edaae86e4016a583e098582f6dbf3eccade8ef83747df9ba617ded9d31309"/>
    <s v="5ee0b1f3d4f170289262539d5c2c0d24e2fb46189fbbd99a0a6b6a68b9dfe06a"/>
    <x v="5"/>
    <n v="1712705.9797"/>
    <n v="620506.83565000002"/>
    <n v="4965666.6079900004"/>
    <n v="1333730.29721"/>
    <n v="477458.20740000007"/>
    <n v="223309.891"/>
    <n v="1679433.0777799999"/>
    <n v="1485393.2742599999"/>
    <n v="35327673.869999997"/>
    <n v="32941908.920000002"/>
    <n v="139.161"/>
    <n v="134.065"/>
    <n v="874.73361999999997"/>
    <n v="1657.0107700000001"/>
    <n v="225095.12536999999"/>
    <n v="171072.73852000001"/>
    <n v="600619.44652"/>
    <n v="373102.77804"/>
    <n v="1712705.9797"/>
    <n v="620506.83565000002"/>
    <n v="0"/>
    <n v="0"/>
    <n v="0"/>
    <n v="0"/>
    <s v="Total General Sin Pensiones"/>
    <s v="Totales"/>
    <s v="Total General Sin Pensiones"/>
    <x v="25"/>
    <x v="2"/>
    <n v="1712705.9797"/>
    <n v="620506.83565000002"/>
    <n v="286204877.29896003"/>
    <n v="243390493.02682006"/>
    <n v="276418493.85822004"/>
    <n v="235015541.95325008"/>
    <n v="276418493.85822004"/>
    <n v="235015541.95325008"/>
    <n v="123282522.02188997"/>
    <n v="110124398.10915004"/>
    <n v="1712705.9797"/>
    <n v="620506.83565000002"/>
    <n v="0.61960614711202266"/>
    <n v="0.26402800023048389"/>
    <n v="1092199.14405"/>
    <n v="176.01726222820537"/>
    <n v="100"/>
    <n v="100"/>
    <n v="100"/>
    <n v="100"/>
    <n v="0.59841956428679755"/>
    <n v="0.61960614711202266"/>
    <n v="0.25494292235219895"/>
    <n v="0.26402800023048389"/>
    <n v="0.61960614711202266"/>
    <m/>
    <m/>
    <n v="1092199.14405"/>
    <n v="176.01726222820537"/>
    <n v="0"/>
    <m/>
    <n v="0"/>
    <m/>
    <n v="113.80969972351113"/>
    <n v="27.877418135927357"/>
    <n v="35.988304748661797"/>
    <n v="0.38728783250818216"/>
    <n v="31.578606455571666"/>
    <n v="60.979623275709869"/>
    <n v="37.477162398621168"/>
    <n v="45.851370879275379"/>
    <s v="Resto"/>
    <n v="2024"/>
    <n v="1"/>
    <d v="2025-05-07T00:00:00"/>
    <x v="25"/>
    <x v="5"/>
  </r>
  <r>
    <n v="2025"/>
    <n v="3"/>
    <n v="127"/>
    <x v="66"/>
    <s v="Total General Sin Pensiones"/>
    <n v="263"/>
    <s v="4be84111a613654b362415e563cb7607df7b203b5d303802a8a546061bbc7847"/>
    <s v="5ee0b1f3d4f170289262539d5c2c0d24e2fb46189fbbd99a0a6b6a68b9dfe06a"/>
    <x v="56"/>
    <n v="408775.34256000002"/>
    <n v="212525.78091999999"/>
    <n v="1837354.4812099999"/>
    <n v="1033760.7911400001"/>
    <n v="133078.70647999994"/>
    <n v="77194.529419999977"/>
    <n v="302489.10817999998"/>
    <n v="295721.32564999996"/>
    <n v="35327673.869999997"/>
    <n v="32941908.920000002"/>
    <n v="139.161"/>
    <n v="134.065"/>
    <n v="0"/>
    <n v="0"/>
    <n v="-3123.2125899999996"/>
    <n v="535.29494"/>
    <n v="8708.3835600000002"/>
    <n v="5815.0023499999998"/>
    <n v="0"/>
    <n v="0"/>
    <n v="0"/>
    <n v="0"/>
    <n v="0"/>
    <n v="0"/>
    <s v="Total General Sin Pensiones"/>
    <s v="Totales"/>
    <s v="Total General Sin Pensiones"/>
    <x v="25"/>
    <x v="2"/>
    <n v="408775.34256000002"/>
    <n v="212525.78091999999"/>
    <n v="286204877.29896003"/>
    <n v="243390493.02682006"/>
    <n v="276418493.85822004"/>
    <n v="235015541.95325008"/>
    <n v="276418493.85822004"/>
    <n v="235015541.95325008"/>
    <n v="123282522.02188997"/>
    <n v="110124398.10915004"/>
    <n v="408775.34256000002"/>
    <n v="212525.78091999999"/>
    <n v="0.14788277616825024"/>
    <n v="9.043052180875602E-2"/>
    <n v="196249.56164000003"/>
    <n v="92.341531832259577"/>
    <n v="100"/>
    <n v="100"/>
    <n v="100"/>
    <n v="100"/>
    <n v="0.1428261273594604"/>
    <n v="0.14788277616825024"/>
    <n v="8.731885057506375E-2"/>
    <n v="9.043052180875602E-2"/>
    <m/>
    <m/>
    <m/>
    <n v="0"/>
    <m/>
    <n v="0"/>
    <m/>
    <n v="0"/>
    <m/>
    <n v="72.393960400931178"/>
    <n v="32.55546326414408"/>
    <n v="36.322430665039143"/>
    <n v="0.10794612593695201"/>
    <n v="-683.45640069005697"/>
    <n v="49.757180407674319"/>
    <n v="-35.864435328110417"/>
    <n v="9.2054122729632262"/>
    <s v="Resto"/>
    <n v="2024"/>
    <n v="1"/>
    <d v="2025-05-07T00:00:00"/>
    <x v="25"/>
    <x v="56"/>
  </r>
  <r>
    <n v="2025"/>
    <n v="3"/>
    <n v="81"/>
    <x v="24"/>
    <s v="Total General Sin Pensiones"/>
    <n v="53"/>
    <s v="2858dcd1057d3eae7f7d5f782167e24b61153c01551450a628cee722509f6529"/>
    <s v="5ee0b1f3d4f170289262539d5c2c0d24e2fb46189fbbd99a0a6b6a68b9dfe06a"/>
    <x v="41"/>
    <n v="477689.46314999997"/>
    <n v="425847.00738999998"/>
    <n v="1856698.2499900002"/>
    <n v="1702936.7610400002"/>
    <n v="502546.01577999984"/>
    <n v="201829.93433000002"/>
    <n v="1098017.2726300005"/>
    <n v="2251162.3822499984"/>
    <n v="35327673.869999997"/>
    <n v="32941908.920000002"/>
    <n v="139.161"/>
    <n v="134.065"/>
    <n v="0"/>
    <n v="0"/>
    <n v="190480.57038999998"/>
    <n v="196997.77713"/>
    <n v="360534.86702000001"/>
    <n v="345850.07588000002"/>
    <n v="0"/>
    <n v="0"/>
    <n v="0"/>
    <n v="0"/>
    <n v="0"/>
    <n v="0"/>
    <s v="Total General Sin Pensiones"/>
    <s v="Totales"/>
    <s v="Total General Sin Pensiones"/>
    <x v="25"/>
    <x v="2"/>
    <n v="477689.46314999997"/>
    <n v="425847.00738999998"/>
    <n v="286204877.29896003"/>
    <n v="243390493.02682006"/>
    <n v="276418493.85822004"/>
    <n v="235015541.95325008"/>
    <n v="276418493.85822004"/>
    <n v="235015541.95325008"/>
    <n v="123282522.02188997"/>
    <n v="110124398.10915004"/>
    <n v="477689.46314999997"/>
    <n v="425847.00738999998"/>
    <n v="0.17281385788716994"/>
    <n v="0.18119950870088011"/>
    <n v="51842.455759999983"/>
    <n v="12.173962681513339"/>
    <n v="100"/>
    <n v="100"/>
    <n v="100"/>
    <n v="100"/>
    <n v="0.16690472491529959"/>
    <n v="0.17281385788716994"/>
    <n v="0.17496451981099953"/>
    <n v="0.18119950870088011"/>
    <m/>
    <m/>
    <m/>
    <n v="0"/>
    <m/>
    <n v="0"/>
    <m/>
    <n v="0"/>
    <m/>
    <n v="148.99478734324759"/>
    <n v="105.20349610939495"/>
    <n v="47.394940161023548"/>
    <n v="0.4076376825668509"/>
    <n v="-3.308264100715852"/>
    <n v="4.2459991089015103"/>
    <n v="52.832773696596014"/>
    <n v="56.960455084113534"/>
    <s v="Resto"/>
    <n v="2024"/>
    <n v="1"/>
    <d v="2025-05-07T00:00:00"/>
    <x v="25"/>
    <x v="41"/>
  </r>
  <r>
    <n v="2025"/>
    <n v="3"/>
    <n v="119"/>
    <x v="45"/>
    <s v="Total General Sin Pensiones"/>
    <n v="217"/>
    <s v="16badfc6202cb3f8889e0f2779b19218af4cbb736e56acadce8148aba9a7a9f8"/>
    <s v="5ee0b1f3d4f170289262539d5c2c0d24e2fb46189fbbd99a0a6b6a68b9dfe06a"/>
    <x v="62"/>
    <n v="490022.74757999997"/>
    <n v="531338.51546000002"/>
    <n v="1221838.2730399999"/>
    <n v="1330878.96007"/>
    <n v="393329.02798999997"/>
    <n v="131232.90630999999"/>
    <n v="878673.61306999996"/>
    <n v="564567.01526000001"/>
    <n v="35327673.869999997"/>
    <n v="32941908.920000002"/>
    <n v="139.161"/>
    <n v="134.065"/>
    <n v="-10714.974050000001"/>
    <n v="9883.8438399999995"/>
    <n v="379272.50276"/>
    <n v="113065.84962000001"/>
    <n v="501200.64145999996"/>
    <n v="286116.08100000001"/>
    <n v="24123.995039999998"/>
    <n v="72587.079089999999"/>
    <n v="307302.76906999998"/>
    <n v="306267.57558999996"/>
    <n v="0"/>
    <n v="0"/>
    <s v="Total General Sin Pensiones"/>
    <s v="Totales"/>
    <s v="Total General Sin Pensiones"/>
    <x v="25"/>
    <x v="2"/>
    <n v="490022.74757999997"/>
    <n v="531338.51546000002"/>
    <n v="286204877.29896003"/>
    <n v="243390493.02682006"/>
    <n v="276418493.85822004"/>
    <n v="235015541.95325008"/>
    <n v="276418493.85822004"/>
    <n v="235015541.95325008"/>
    <n v="123282522.02188997"/>
    <n v="110124398.10915004"/>
    <n v="490022.74757999997"/>
    <n v="531338.51546000002"/>
    <n v="0.17727567383076087"/>
    <n v="0.22608654348727936"/>
    <n v="-41315.767880000058"/>
    <n v="-7.7757901371466431"/>
    <n v="100"/>
    <n v="100"/>
    <n v="100"/>
    <n v="100"/>
    <n v="0.17121397517909473"/>
    <n v="0.17727567383076087"/>
    <n v="0.21830701308512077"/>
    <n v="0.22608654348727936"/>
    <n v="8.7273447963918168E-3"/>
    <n v="0.11117301334679186"/>
    <m/>
    <n v="-48463.084050000005"/>
    <n v="-66.765441808053879"/>
    <n v="1035.1934800000163"/>
    <n v="0.33800296293389209"/>
    <n v="0"/>
    <m/>
    <n v="199.71829402365998"/>
    <n v="80.267503892926115"/>
    <n v="24.698549510642316"/>
    <n v="0.31904687018015476"/>
    <n v="235.44390639144078"/>
    <n v="75.173880373399896"/>
    <n v="75.672788776801497"/>
    <n v="39.517474594516067"/>
    <s v="Resto"/>
    <n v="2024"/>
    <n v="1"/>
    <d v="2025-05-07T00:00:00"/>
    <x v="25"/>
    <x v="62"/>
  </r>
  <r>
    <n v="2025"/>
    <n v="3"/>
    <n v="61"/>
    <x v="46"/>
    <s v="Total General Sin Pension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726096.4580699999"/>
    <n v="1245928.9508800001"/>
    <n v="3273251.4562300001"/>
    <n v="1989353.49746"/>
    <n v="0"/>
    <n v="0"/>
    <n v="0"/>
    <n v="0"/>
    <n v="0"/>
    <n v="0"/>
    <s v="Total General Sin Pensiones"/>
    <s v="Totales"/>
    <s v="Total General Sin Pensiones"/>
    <x v="25"/>
    <x v="2"/>
    <n v="0"/>
    <n v="0"/>
    <n v="286204877.29896003"/>
    <n v="243390493.02682006"/>
    <n v="276418493.85822004"/>
    <n v="235015541.95325008"/>
    <n v="276418493.85822004"/>
    <n v="235015541.95325008"/>
    <n v="123282522.02188997"/>
    <n v="110124398.10915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8.538915630049139"/>
    <n v="64.538452336866058"/>
    <n v="52.733390060354502"/>
    <n v="62.629841929591599"/>
    <m/>
    <n v="2024"/>
    <n v="1"/>
    <d v="2025-05-07T00:00:00"/>
    <x v="25"/>
    <x v="69"/>
  </r>
  <r>
    <n v="2025"/>
    <n v="3"/>
    <n v="43"/>
    <x v="26"/>
    <s v="Total General Sin Pensiones"/>
    <n v="31"/>
    <s v="eb1e33e8a81b697b75855af6bfcdbcbf7cbbde9f94962ceaec1ed8af21f5a50f"/>
    <s v="5ee0b1f3d4f170289262539d5c2c0d24e2fb46189fbbd99a0a6b6a68b9dfe06a"/>
    <x v="13"/>
    <n v="33699803.03413"/>
    <n v="29454782.112069998"/>
    <n v="120728318.58642"/>
    <n v="102455721.47895999"/>
    <n v="17974938.157079995"/>
    <n v="14816957.586929997"/>
    <n v="73727291.924670026"/>
    <n v="63847212.621490009"/>
    <n v="35327673.869999997"/>
    <n v="32941908.920000002"/>
    <n v="139.161"/>
    <n v="134.065"/>
    <n v="132673.16970999999"/>
    <n v="83982.499519999998"/>
    <n v="17258648.579769999"/>
    <n v="14396621.78193"/>
    <n v="24561069.910169996"/>
    <n v="20742360.9111"/>
    <n v="2351674.4281600001"/>
    <n v="2226038.3707600003"/>
    <n v="5006193.5659400001"/>
    <n v="4310480.8476100005"/>
    <n v="2443667.5760599999"/>
    <n v="1473773.5724299999"/>
    <s v="Total General Sin Pensiones"/>
    <s v="Totales"/>
    <s v="Total General Sin Pensiones"/>
    <x v="25"/>
    <x v="2"/>
    <n v="33699803.03413"/>
    <n v="29454782.112069998"/>
    <n v="286204877.29896003"/>
    <n v="243390493.02682006"/>
    <n v="276418493.85822004"/>
    <n v="235015541.95325008"/>
    <n v="276418493.85822004"/>
    <n v="235015541.95325008"/>
    <n v="123282522.02188997"/>
    <n v="110124398.10915004"/>
    <n v="33699803.03413"/>
    <n v="29454782.112069998"/>
    <n v="12.191587676986341"/>
    <n v="12.533120944796588"/>
    <n v="4245020.9220600016"/>
    <n v="14.411992273134056"/>
    <n v="100"/>
    <n v="100"/>
    <n v="100"/>
    <n v="100"/>
    <n v="11.774713048977258"/>
    <n v="12.191587676986341"/>
    <n v="12.101862215638912"/>
    <n v="12.533120944796588"/>
    <n v="0.85076595105326625"/>
    <n v="1.8110921219720435"/>
    <n v="0.88404633928488174"/>
    <n v="125636.05739999982"/>
    <n v="5.6439304483824282"/>
    <n v="695712.7183299996"/>
    <n v="16.140025740185028"/>
    <n v="969894.00362999993"/>
    <n v="65.810245330346845"/>
    <n v="21.313286156232536"/>
    <n v="53.338407167767713"/>
    <n v="50.304081457992844"/>
    <n v="14.580281018170909"/>
    <n v="19.879849878617286"/>
    <n v="18.410194555174584"/>
    <n v="70.268309332174965"/>
    <n v="69.40686184968385"/>
    <s v="Grandes"/>
    <n v="2024"/>
    <n v="1"/>
    <d v="2025-05-07T00:00:00"/>
    <x v="25"/>
    <x v="13"/>
  </r>
  <r>
    <n v="2025"/>
    <n v="3"/>
    <n v="104"/>
    <x v="19"/>
    <s v="Total General Sin Pensiones"/>
    <n v="225"/>
    <s v="0e6523810856a138a75dec70a9cf3778a5c70b83ac915f22c33f05db97cb3e68"/>
    <s v="5ee0b1f3d4f170289262539d5c2c0d24e2fb46189fbbd99a0a6b6a68b9dfe06a"/>
    <x v="31"/>
    <n v="1317898.61516"/>
    <n v="0"/>
    <n v="5344699.8445800003"/>
    <n v="1505068.5890299999"/>
    <n v="405343.40162000002"/>
    <n v="0"/>
    <n v="1394988.1179200001"/>
    <n v="593837.68926999997"/>
    <n v="35327673.869999997"/>
    <n v="32941908.920000002"/>
    <n v="139.161"/>
    <n v="134.065"/>
    <n v="0"/>
    <n v="0"/>
    <n v="352255.56930000003"/>
    <n v="0"/>
    <n v="1133867.4927999999"/>
    <n v="0"/>
    <n v="935304.64236000006"/>
    <n v="0"/>
    <n v="105131.67075999999"/>
    <n v="0"/>
    <n v="264108.33876000001"/>
    <n v="0"/>
    <s v="Total General Sin Pensiones"/>
    <s v="Totales"/>
    <s v="Total General Sin Pensiones"/>
    <x v="25"/>
    <x v="2"/>
    <n v="1317898.61516"/>
    <n v="0"/>
    <n v="286204877.29896003"/>
    <n v="243390493.02682006"/>
    <n v="276418493.85822004"/>
    <n v="235015541.95325008"/>
    <n v="276418493.85822004"/>
    <n v="235015541.95325008"/>
    <n v="123282522.02188997"/>
    <n v="110124398.10915004"/>
    <n v="1317898.61516"/>
    <n v="0"/>
    <n v="0.47677657046925875"/>
    <m/>
    <m/>
    <m/>
    <n v="100"/>
    <m/>
    <n v="100"/>
    <m/>
    <n v="0.46047384922213164"/>
    <n v="0.47677657046925875"/>
    <m/>
    <m/>
    <n v="0.338365436156285"/>
    <n v="3.8033515519379071E-2"/>
    <n v="9.5546551561584689E-2"/>
    <n v="935304.64236000006"/>
    <m/>
    <n v="105131.67075999999"/>
    <m/>
    <n v="264108.33876000001"/>
    <m/>
    <m/>
    <n v="30.756796991609946"/>
    <m/>
    <n v="0.32879226914909115"/>
    <m/>
    <m/>
    <n v="31.066731477602517"/>
    <m/>
    <s v="Resto"/>
    <n v="2024"/>
    <n v="1"/>
    <d v="2025-05-07T00:00:00"/>
    <x v="25"/>
    <x v="31"/>
  </r>
  <r>
    <n v="2025"/>
    <n v="3"/>
    <n v="701"/>
    <x v="50"/>
    <s v="Total General Sin Pensiones"/>
    <n v="243"/>
    <s v="72440a20f54075ac43f51a2cf0dbb2a14366b38a5c01b110ae174abc1cb44238"/>
    <s v="5ee0b1f3d4f170289262539d5c2c0d24e2fb46189fbbd99a0a6b6a68b9dfe06a"/>
    <x v="53"/>
    <n v="964070.11442999996"/>
    <n v="796571.0700399999"/>
    <n v="3286177.3429300003"/>
    <n v="2793865.0090399999"/>
    <n v="599708.53624000004"/>
    <n v="477688.35000000003"/>
    <n v="2022720.8733499995"/>
    <n v="1623459.8766599998"/>
    <n v="35327673.869999997"/>
    <n v="32941908.920000002"/>
    <n v="139.161"/>
    <n v="134.065"/>
    <n v="0"/>
    <n v="0"/>
    <n v="444580.34828999999"/>
    <n v="354249.84366000001"/>
    <n v="698729.10173999995"/>
    <n v="529302.81991000008"/>
    <n v="0"/>
    <n v="0"/>
    <n v="0"/>
    <n v="0"/>
    <n v="0"/>
    <n v="0"/>
    <s v="Total General Sin Pensiones"/>
    <s v="Totales"/>
    <s v="Total General Sin Pensiones"/>
    <x v="25"/>
    <x v="2"/>
    <n v="964070.11442999996"/>
    <n v="796571.0700399999"/>
    <n v="286204877.29896003"/>
    <n v="243390493.02682006"/>
    <n v="276418493.85822004"/>
    <n v="235015541.95325008"/>
    <n v="276418493.85822004"/>
    <n v="235015541.95325008"/>
    <n v="123282522.02188997"/>
    <n v="110124398.10915004"/>
    <n v="964070.11442999996"/>
    <n v="796571.0700399999"/>
    <n v="0.34877192946593821"/>
    <n v="0.33894399639256878"/>
    <n v="167499.04439000005"/>
    <n v="21.027507863371063"/>
    <n v="100"/>
    <n v="100"/>
    <n v="100"/>
    <n v="100"/>
    <n v="0.33684615144519869"/>
    <n v="0.34877192946593821"/>
    <n v="0.32728109472715639"/>
    <n v="0.33894399639256878"/>
    <m/>
    <m/>
    <m/>
    <n v="0"/>
    <m/>
    <n v="0"/>
    <m/>
    <n v="0"/>
    <m/>
    <n v="25.543889910649909"/>
    <n v="62.205904660220043"/>
    <n v="59.968076668414895"/>
    <n v="0.48645057418075544"/>
    <n v="25.49909512922661"/>
    <n v="32.009329150902353"/>
    <n v="63.626997527781548"/>
    <n v="66.927632034953987"/>
    <s v="Resto"/>
    <n v="2024"/>
    <n v="1"/>
    <d v="2025-05-07T00:00:00"/>
    <x v="25"/>
    <x v="53"/>
  </r>
  <r>
    <n v="2025"/>
    <n v="3"/>
    <n v="34"/>
    <x v="40"/>
    <s v="Total General Sin Pensiones"/>
    <n v="23"/>
    <s v="535fa30d7e25dd8a49f1536779734ec8286108d115da5045d77f3b4185d8f790"/>
    <s v="5ee0b1f3d4f170289262539d5c2c0d24e2fb46189fbbd99a0a6b6a68b9dfe06a"/>
    <x v="1"/>
    <n v="28972049.40374"/>
    <n v="25559096.22566"/>
    <n v="87693808.746790007"/>
    <n v="78609264.710840017"/>
    <n v="15322816.972699996"/>
    <n v="14654333.914259998"/>
    <n v="61423385.500659995"/>
    <n v="54459007.671820015"/>
    <n v="35327673.869999997"/>
    <n v="32941908.920000002"/>
    <n v="139.161"/>
    <n v="134.065"/>
    <n v="43407.888330000002"/>
    <n v="65288.727689999992"/>
    <n v="14717338.61548"/>
    <n v="14077809.63864"/>
    <n v="20358498.607490003"/>
    <n v="17240675.91677"/>
    <n v="2138801.7174200001"/>
    <n v="2304423.1109499997"/>
    <n v="11767676.74131"/>
    <n v="11490023.35949"/>
    <n v="2477937.5773399998"/>
    <n v="1909292.3439100001"/>
    <s v="Total General Sin Pensiones"/>
    <s v="Totales"/>
    <s v="Total General Sin Pensiones"/>
    <x v="25"/>
    <x v="2"/>
    <n v="28972049.40374"/>
    <n v="25559096.22566"/>
    <n v="286204877.29896003"/>
    <n v="243390493.02682006"/>
    <n v="276418493.85822004"/>
    <n v="235015541.95325008"/>
    <n v="276418493.85822004"/>
    <n v="235015541.95325008"/>
    <n v="123282522.02188997"/>
    <n v="110124398.10915004"/>
    <n v="28972049.40374"/>
    <n v="25559096.22566"/>
    <n v="10.481226852570972"/>
    <n v="10.875491898635488"/>
    <n v="3412953.17808"/>
    <n v="13.35318411866837"/>
    <n v="100"/>
    <n v="100"/>
    <n v="100"/>
    <n v="100"/>
    <n v="10.122835668337254"/>
    <n v="10.481226852570972"/>
    <n v="10.501271396349713"/>
    <n v="10.875491898635488"/>
    <n v="0.77375492774265298"/>
    <n v="4.2571958833354513"/>
    <n v="0.89644420774934763"/>
    <n v="-165621.39352999954"/>
    <n v="-7.1871086842954846"/>
    <n v="277653.38182000071"/>
    <n v="2.4164736061278447"/>
    <n v="568645.23342999979"/>
    <n v="29.783036382237981"/>
    <n v="4.5616748079522207"/>
    <n v="52.888274347350702"/>
    <n v="57.335102089986314"/>
    <n v="12.429026208580716"/>
    <n v="4.5428159156567727"/>
    <n v="18.084109380464007"/>
    <n v="72.29088401472498"/>
    <n v="81.654627153837495"/>
    <s v="Grandes"/>
    <n v="2024"/>
    <n v="1"/>
    <d v="2025-05-07T00:00:00"/>
    <x v="25"/>
    <x v="1"/>
  </r>
  <r>
    <n v="2025"/>
    <n v="3"/>
    <n v="92"/>
    <x v="27"/>
    <s v="Total General Sin Pensiones"/>
    <n v="219"/>
    <s v="314f04b30f62e0056bd059354a5536fb2e302107eed143b5fa2aa0bbba07f608"/>
    <s v="5ee0b1f3d4f170289262539d5c2c0d24e2fb46189fbbd99a0a6b6a68b9dfe06a"/>
    <x v="7"/>
    <n v="3291398.6175000002"/>
    <n v="4430492.0824799994"/>
    <n v="10906240.00224"/>
    <n v="12221482.559859999"/>
    <n v="1756858.6939299998"/>
    <n v="1347465.5369499999"/>
    <n v="6369991.0022100005"/>
    <n v="7164218.9104399988"/>
    <n v="35327673.869999997"/>
    <n v="32941908.920000002"/>
    <n v="139.161"/>
    <n v="134.065"/>
    <n v="0"/>
    <n v="0"/>
    <n v="465442.18481000001"/>
    <n v="280355.72057"/>
    <n v="909209.92579999997"/>
    <n v="846846.98835"/>
    <n v="0"/>
    <n v="0"/>
    <n v="0"/>
    <n v="0"/>
    <n v="0"/>
    <n v="0"/>
    <s v="Total General Sin Pensiones"/>
    <s v="Totales"/>
    <s v="Total General Sin Pensiones"/>
    <x v="25"/>
    <x v="2"/>
    <n v="3291398.6175000002"/>
    <n v="4430492.0824799994"/>
    <n v="286204877.29896003"/>
    <n v="243390493.02682006"/>
    <n v="276418493.85822004"/>
    <n v="235015541.95325008"/>
    <n v="276418493.85822004"/>
    <n v="235015541.95325008"/>
    <n v="123282522.02188997"/>
    <n v="110124398.10915004"/>
    <n v="3291398.6175000002"/>
    <n v="4430492.0824799994"/>
    <n v="1.1907302480232083"/>
    <n v="1.8851911008342266"/>
    <n v="-1139093.4649799992"/>
    <n v="-25.71031487640948"/>
    <n v="100"/>
    <n v="100"/>
    <n v="100"/>
    <n v="100"/>
    <n v="1.1500148594819073"/>
    <n v="1.1907302480232083"/>
    <n v="1.8203225719222269"/>
    <n v="1.8851911008342266"/>
    <m/>
    <m/>
    <m/>
    <n v="0"/>
    <m/>
    <n v="0"/>
    <m/>
    <n v="0"/>
    <m/>
    <n v="30.382458456537975"/>
    <n v="53.377269000144125"/>
    <n v="30.413450963572121"/>
    <n v="1.4250671263993553"/>
    <n v="66.018436814378134"/>
    <n v="7.3641328726347766"/>
    <n v="51.191938363460402"/>
    <n v="33.105829556794689"/>
    <s v="Resto"/>
    <n v="2024"/>
    <n v="1"/>
    <d v="2025-05-07T00:00:00"/>
    <x v="25"/>
    <x v="7"/>
  </r>
  <r>
    <n v="2025"/>
    <n v="3"/>
    <n v="128"/>
    <x v="57"/>
    <s v="Total General Sin Pensiones"/>
    <n v="267"/>
    <s v="8acc23987b8960d83c44541f9f0eb46454cea080ea94d916f56fccf033db866f"/>
    <s v="5ee0b1f3d4f170289262539d5c2c0d24e2fb46189fbbd99a0a6b6a68b9dfe06a"/>
    <x v="61"/>
    <n v="28409.071170000003"/>
    <n v="23307.048429999999"/>
    <n v="102280.82483"/>
    <n v="96949.472959999999"/>
    <n v="1627.6013799999998"/>
    <n v="2146.3742100000004"/>
    <n v="3945.857680000001"/>
    <n v="6777.4628299999995"/>
    <n v="35327673.869999997"/>
    <n v="32941908.920000002"/>
    <n v="139.161"/>
    <n v="134.065"/>
    <n v="0"/>
    <n v="0"/>
    <n v="1790.29225"/>
    <n v="2107.73794"/>
    <n v="24316.539059999999"/>
    <n v="16048.565039999999"/>
    <n v="0"/>
    <n v="0"/>
    <n v="0"/>
    <n v="0"/>
    <n v="0"/>
    <n v="0"/>
    <s v="Total General Sin Pensiones"/>
    <s v="Totales"/>
    <s v="Total General Sin Pensiones"/>
    <x v="25"/>
    <x v="2"/>
    <n v="28409.071170000003"/>
    <n v="23307.048429999999"/>
    <n v="286204877.29896003"/>
    <n v="243390493.02682006"/>
    <n v="276418493.85822004"/>
    <n v="235015541.95325008"/>
    <n v="276418493.85822004"/>
    <n v="235015541.95325008"/>
    <n v="123282522.02188997"/>
    <n v="110124398.10915004"/>
    <n v="28409.071170000003"/>
    <n v="23307.048429999999"/>
    <n v="1.0277558051007803E-2"/>
    <n v="9.9172370628306354E-3"/>
    <n v="5102.022740000004"/>
    <n v="21.890471268051527"/>
    <n v="100"/>
    <n v="100"/>
    <n v="100"/>
    <n v="100"/>
    <n v="9.9261310422480448E-3"/>
    <n v="1.0277558051007803E-2"/>
    <n v="9.5759896535612468E-3"/>
    <n v="9.9172370628306354E-3"/>
    <m/>
    <m/>
    <m/>
    <n v="0"/>
    <m/>
    <n v="0"/>
    <m/>
    <n v="0"/>
    <m/>
    <n v="-24.169729005456155"/>
    <n v="5.729160838312616"/>
    <n v="9.2091206505464864"/>
    <n v="1.3202207038812883E-3"/>
    <n v="-15.060965785907898"/>
    <n v="51.518462861898342"/>
    <n v="7.3624467922122143"/>
    <n v="13.13349782205824"/>
    <s v="Resto"/>
    <n v="2024"/>
    <n v="1"/>
    <d v="2025-05-07T00:00:00"/>
    <x v="25"/>
    <x v="61"/>
  </r>
  <r>
    <n v="2025"/>
    <n v="3"/>
    <n v="702"/>
    <x v="39"/>
    <s v="Total General Sin Pensiones"/>
    <n v="244"/>
    <s v="82c01ce15b431d420eb6a1febfba7d7a2b69e5bcdcb929cb42cd3e9179d43fc4"/>
    <s v="5ee0b1f3d4f170289262539d5c2c0d24e2fb46189fbbd99a0a6b6a68b9dfe06a"/>
    <x v="60"/>
    <n v="45817.01485"/>
    <n v="79363.586750000002"/>
    <n v="381884.69313999999"/>
    <n v="340745.83224999998"/>
    <n v="71539.885410000003"/>
    <n v="51220.723750000005"/>
    <n v="261372.67005999995"/>
    <n v="215257.03054000001"/>
    <n v="35327673.869999997"/>
    <n v="32941908.920000002"/>
    <n v="139.161"/>
    <n v="134.065"/>
    <n v="0"/>
    <n v="0"/>
    <n v="64355.483700000004"/>
    <n v="48867.314549999996"/>
    <n v="79317.003750000003"/>
    <n v="85025.966589999996"/>
    <n v="0"/>
    <n v="0"/>
    <n v="0"/>
    <n v="0"/>
    <n v="0"/>
    <n v="0"/>
    <s v="Total General Sin Pensiones"/>
    <s v="Totales"/>
    <s v="Total General Sin Pensiones"/>
    <x v="25"/>
    <x v="2"/>
    <n v="45817.01485"/>
    <n v="79363.586750000002"/>
    <n v="286204877.29896003"/>
    <n v="243390493.02682006"/>
    <n v="276418493.85822004"/>
    <n v="235015541.95325008"/>
    <n v="276418493.85822004"/>
    <n v="235015541.95325008"/>
    <n v="123282522.02188997"/>
    <n v="110124398.10915004"/>
    <n v="45817.01485"/>
    <n v="79363.586750000002"/>
    <n v="1.6575234967274064E-2"/>
    <n v="3.3769505663496596E-2"/>
    <n v="-33546.571900000003"/>
    <n v="-42.269475553913274"/>
    <n v="100"/>
    <n v="100"/>
    <n v="100"/>
    <n v="100"/>
    <n v="1.6008467529412884E-2"/>
    <n v="1.6575234967274064E-2"/>
    <n v="3.2607513039243752E-2"/>
    <n v="3.3769505663496596E-2"/>
    <m/>
    <m/>
    <m/>
    <n v="0"/>
    <m/>
    <n v="0"/>
    <m/>
    <n v="0"/>
    <m/>
    <n v="39.669805837134419"/>
    <n v="156.14261567283231"/>
    <n v="64.539325712871715"/>
    <n v="5.8029219581748524E-2"/>
    <n v="31.694332485065946"/>
    <n v="-6.7143757006949851"/>
    <n v="81.137058458288024"/>
    <n v="57.473400785481147"/>
    <s v="Resto"/>
    <n v="2024"/>
    <n v="1"/>
    <d v="2025-05-07T00:00:00"/>
    <x v="25"/>
    <x v="60"/>
  </r>
  <r>
    <n v="2025"/>
    <n v="3"/>
    <n v="130"/>
    <x v="41"/>
    <s v="Total General Sin Pensiones"/>
    <n v="282"/>
    <s v="27e1615212f3c6ea846ed6c412df1361ce97f006ee20bb5aa2483a3b61d5cadd"/>
    <s v="5ee0b1f3d4f170289262539d5c2c0d24e2fb46189fbbd99a0a6b6a68b9dfe06a"/>
    <x v="70"/>
    <n v="23778.726200000001"/>
    <n v="3160.3379799999998"/>
    <n v="61018.085860000007"/>
    <n v="5151.6574899999996"/>
    <n v="8674.7068600000002"/>
    <n v="940.02241000000026"/>
    <n v="20638.618210000004"/>
    <n v="1458.00883"/>
    <n v="35327673.869999997"/>
    <n v="32941908.920000002"/>
    <n v="139.161"/>
    <n v="134.065"/>
    <n v="0"/>
    <n v="0"/>
    <n v="2863.5724"/>
    <n v="433.56693999999999"/>
    <n v="5193.4054299999998"/>
    <n v="380.12597"/>
    <n v="0"/>
    <n v="0"/>
    <n v="0"/>
    <n v="0"/>
    <n v="0"/>
    <n v="0"/>
    <s v="Total General Sin Pensiones"/>
    <s v="Totales"/>
    <s v="Total General Sin Pensiones"/>
    <x v="25"/>
    <x v="2"/>
    <n v="23778.726200000001"/>
    <n v="3160.3379799999998"/>
    <n v="286204877.29896003"/>
    <n v="243390493.02682006"/>
    <n v="276418493.85822004"/>
    <n v="235015541.95325008"/>
    <n v="276418493.85822004"/>
    <n v="235015541.95325008"/>
    <n v="123282522.02188997"/>
    <n v="110124398.10915004"/>
    <n v="23778.726200000001"/>
    <n v="3160.3379799999998"/>
    <n v="8.6024367863738287E-3"/>
    <n v="1.3447357369363523E-3"/>
    <n v="20618.388220000001"/>
    <n v="652.41086081558922"/>
    <n v="100"/>
    <n v="100"/>
    <n v="100"/>
    <n v="100"/>
    <n v="8.3082882529501891E-3"/>
    <n v="8.6024367863738287E-3"/>
    <n v="1.2984640199778677E-3"/>
    <n v="1.3447357369363523E-3"/>
    <m/>
    <m/>
    <m/>
    <n v="0"/>
    <m/>
    <n v="0"/>
    <m/>
    <n v="0"/>
    <m/>
    <n v="822.81915491780637"/>
    <n v="36.480956915177401"/>
    <n v="29.744363291169268"/>
    <n v="7.0364450026904257E-3"/>
    <n v="560.46834659487649"/>
    <n v="1266.2327333225876"/>
    <n v="55.138626063322768"/>
    <n v="114.05875268138087"/>
    <s v="Resto"/>
    <n v="2024"/>
    <n v="1"/>
    <d v="2025-05-07T00:00:00"/>
    <x v="25"/>
    <x v="70"/>
  </r>
  <r>
    <n v="2025"/>
    <n v="3"/>
    <n v="704"/>
    <x v="12"/>
    <s v="Total General Sin Pensiones"/>
    <n v="51"/>
    <s v="031b4af5197ec30a926f48cf40e11a7dbc470048a21e4003b7a3c07c5dab1baa"/>
    <s v="5ee0b1f3d4f170289262539d5c2c0d24e2fb46189fbbd99a0a6b6a68b9dfe06a"/>
    <x v="55"/>
    <n v="112639.99425"/>
    <n v="142204.66168000002"/>
    <n v="1944041.21533"/>
    <n v="1583130.5178899998"/>
    <n v="388977.04616999993"/>
    <n v="353669.99042000005"/>
    <n v="1524776.6393599997"/>
    <n v="1133773.45104"/>
    <n v="35327673.869999997"/>
    <n v="32941908.920000002"/>
    <n v="139.161"/>
    <n v="134.065"/>
    <n v="0"/>
    <n v="0"/>
    <n v="361245.11569000001"/>
    <n v="331424.58454000001"/>
    <n v="521434.39705000003"/>
    <n v="412913.85970999999"/>
    <n v="0"/>
    <n v="0"/>
    <n v="0"/>
    <n v="0"/>
    <n v="0"/>
    <n v="0"/>
    <s v="Total General Sin Pensiones"/>
    <s v="Totales"/>
    <s v="Total General Sin Pensiones"/>
    <x v="25"/>
    <x v="2"/>
    <n v="112639.99425"/>
    <n v="142204.66168000002"/>
    <n v="286204877.29896003"/>
    <n v="243390493.02682006"/>
    <n v="276418493.85822004"/>
    <n v="235015541.95325008"/>
    <n v="276418493.85822004"/>
    <n v="235015541.95325008"/>
    <n v="123282522.02188997"/>
    <n v="110124398.10915004"/>
    <n v="112639.99425"/>
    <n v="142204.66168000002"/>
    <n v="4.0749803921504277E-2"/>
    <n v="6.050862019512214E-2"/>
    <n v="-29564.667430000016"/>
    <n v="-20.790223808927401"/>
    <n v="100"/>
    <n v="100"/>
    <n v="100"/>
    <n v="100"/>
    <n v="3.9356420237500016E-2"/>
    <n v="4.0749803921504277E-2"/>
    <n v="5.8426547360800149E-2"/>
    <n v="6.050862019512214E-2"/>
    <m/>
    <m/>
    <m/>
    <n v="0"/>
    <m/>
    <n v="0"/>
    <m/>
    <n v="0"/>
    <m/>
    <n v="9.9830510663545535"/>
    <n v="345.32765094667957"/>
    <n v="248.70492024787185"/>
    <n v="0.31551678193356025"/>
    <n v="8.9976822906451925"/>
    <n v="26.281640780044736"/>
    <n v="69.279111185171857"/>
    <n v="80.26482442918433"/>
    <s v="Resto"/>
    <n v="2024"/>
    <n v="1"/>
    <d v="2025-05-07T00:00:00"/>
    <x v="25"/>
    <x v="55"/>
  </r>
  <r>
    <n v="2025"/>
    <n v="3"/>
    <n v="65"/>
    <x v="13"/>
    <s v="Total General Sin Pensiones"/>
    <n v="225"/>
    <s v="0e6523810856a138a75dec70a9cf3778a5c70b83ac915f22c33f05db97cb3e68"/>
    <s v="5ee0b1f3d4f170289262539d5c2c0d24e2fb46189fbbd99a0a6b6a68b9dfe06a"/>
    <x v="34"/>
    <n v="1376118.0223399999"/>
    <n v="1104104.3804600001"/>
    <n v="5411343.9243900003"/>
    <n v="4821936.8789900001"/>
    <n v="830666.30037000007"/>
    <n v="661010.30914000003"/>
    <n v="3605305.4121300005"/>
    <n v="2781707.0738400002"/>
    <n v="35327673.869999997"/>
    <n v="32941908.920000002"/>
    <n v="139.161"/>
    <n v="134.065"/>
    <n v="0"/>
    <n v="0"/>
    <n v="807954.65424000006"/>
    <n v="600104.18016999995"/>
    <n v="1386488.19025"/>
    <n v="1213406.4324400001"/>
    <n v="0"/>
    <n v="0"/>
    <n v="0"/>
    <n v="0"/>
    <n v="0"/>
    <n v="0"/>
    <s v="Total General Sin Pensiones"/>
    <s v="Totales"/>
    <s v="Total General Sin Pensiones"/>
    <x v="25"/>
    <x v="2"/>
    <n v="1376118.0223399999"/>
    <n v="1104104.3804600001"/>
    <n v="286204877.29896003"/>
    <n v="243390493.02682006"/>
    <n v="276418493.85822004"/>
    <n v="235015541.95325008"/>
    <n v="276418493.85822004"/>
    <n v="235015541.95325008"/>
    <n v="123282522.02188997"/>
    <n v="110124398.10915004"/>
    <n v="1376118.0223399999"/>
    <n v="1104104.3804600001"/>
    <n v="0.4978386225654769"/>
    <n v="0.46980058054187396"/>
    <n v="272013.64187999978"/>
    <n v="24.636587508752704"/>
    <n v="100"/>
    <n v="100"/>
    <n v="100"/>
    <n v="100"/>
    <n v="0.48081571331943207"/>
    <n v="0.4978386225654769"/>
    <n v="0.45363496607007364"/>
    <n v="0.46980058054187396"/>
    <m/>
    <m/>
    <m/>
    <n v="0"/>
    <m/>
    <n v="0"/>
    <m/>
    <n v="0"/>
    <m/>
    <n v="25.666164185960881"/>
    <n v="60.363012974534378"/>
    <n v="59.868461790234448"/>
    <n v="0.67379080728289076"/>
    <n v="34.635731750963551"/>
    <n v="14.264120675704284"/>
    <n v="58.273460958532688"/>
    <n v="49.456156167168956"/>
    <s v="Resto"/>
    <n v="2024"/>
    <n v="1"/>
    <d v="2025-05-07T00:00:00"/>
    <x v="25"/>
    <x v="34"/>
  </r>
  <r>
    <n v="2025"/>
    <n v="3"/>
    <n v="94"/>
    <x v="5"/>
    <s v="Total General"/>
    <n v="7"/>
    <s v="7902699be42c8a8e46fbbb4501726517e86b22c56a189f7625a6da49081b2451"/>
    <s v="5ee0b1f3d4f170289262539d5c2c0d24e2fb46189fbbd99a0a6b6a68b9dfe06a"/>
    <x v="6"/>
    <n v="2139089.51168"/>
    <n v="2040660.5806099998"/>
    <n v="7654000.7409800012"/>
    <n v="7858500.9795999993"/>
    <n v="538558.59632999985"/>
    <n v="853461.79223999998"/>
    <n v="3708777.7704600003"/>
    <n v="4824699.9330599997"/>
    <n v="35327673.869999997"/>
    <n v="32941908.920000002"/>
    <n v="139.161"/>
    <n v="134.065"/>
    <n v="6444.1574299999993"/>
    <n v="1554.8286000000001"/>
    <n v="705530.65220000001"/>
    <n v="748706.66683"/>
    <n v="1093258.02284"/>
    <n v="1086143.0412099999"/>
    <n v="762574.33009000006"/>
    <n v="733947.90046999999"/>
    <n v="0"/>
    <n v="0"/>
    <n v="0"/>
    <n v="0"/>
    <s v="Total General"/>
    <s v="Totales"/>
    <s v="Total General"/>
    <x v="26"/>
    <x v="2"/>
    <n v="2139089.51168"/>
    <n v="2040660.5806099998"/>
    <n v="286204877.29896003"/>
    <n v="243390493.02682006"/>
    <n v="276418493.85822004"/>
    <n v="235015541.95325008"/>
    <n v="286204877.29896003"/>
    <n v="243390493.02682006"/>
    <n v="131621014.33455996"/>
    <n v="117692199.10494004"/>
    <n v="2139089.51168"/>
    <n v="2040660.5806099998"/>
    <n v="0.74739799400608353"/>
    <n v="0.83843068610947435"/>
    <n v="98428.931070000166"/>
    <n v="4.8233857215283393"/>
    <n v="100"/>
    <n v="100"/>
    <n v="100"/>
    <n v="100"/>
    <n v="0.74739799400608353"/>
    <n v="0.77385904315692322"/>
    <n v="0.83843068610947435"/>
    <n v="0.86830877807048745"/>
    <n v="0.26644351322267668"/>
    <m/>
    <m/>
    <n v="28626.429620000068"/>
    <n v="3.9003353782562034"/>
    <n v="0"/>
    <m/>
    <n v="0"/>
    <m/>
    <n v="-36.897163853522216"/>
    <n v="25.177001401265635"/>
    <n v="41.822819549191316"/>
    <n v="0.40917371671446662"/>
    <n v="-5.766746383173782"/>
    <n v="0.65506856464077057"/>
    <n v="64.534687828515985"/>
    <n v="68.932602652033339"/>
    <s v="Resto"/>
    <n v="2024"/>
    <n v="1"/>
    <d v="2025-05-07T00:00:00"/>
    <x v="26"/>
    <x v="6"/>
  </r>
  <r>
    <n v="2025"/>
    <n v="3"/>
    <n v="112"/>
    <x v="44"/>
    <s v="Total General"/>
    <n v="231"/>
    <s v="138d9e809e386a7b800791d1f664f56d1c55f3d1ba411b950862729bc486c5ce"/>
    <s v="5ee0b1f3d4f170289262539d5c2c0d24e2fb46189fbbd99a0a6b6a68b9dfe06a"/>
    <x v="58"/>
    <n v="193321.77777000002"/>
    <n v="210617.18328999999"/>
    <n v="644890.95162000007"/>
    <n v="614321.77152999991"/>
    <n v="126988.09048999999"/>
    <n v="120598.14616"/>
    <n v="479608.91758000007"/>
    <n v="450908.07534999994"/>
    <n v="35327673.869999997"/>
    <n v="32941908.920000002"/>
    <n v="139.161"/>
    <n v="134.065"/>
    <n v="0"/>
    <n v="0"/>
    <n v="122963.70026000001"/>
    <n v="116230.60812999999"/>
    <n v="236094.85144"/>
    <n v="168876.06693"/>
    <n v="0"/>
    <n v="0"/>
    <n v="0"/>
    <n v="0"/>
    <n v="0"/>
    <n v="0"/>
    <s v="Total General"/>
    <s v="Totales"/>
    <s v="Total General"/>
    <x v="26"/>
    <x v="2"/>
    <n v="193321.77777000002"/>
    <n v="210617.18328999999"/>
    <n v="286204877.29896003"/>
    <n v="243390493.02682006"/>
    <n v="276418493.85822004"/>
    <n v="235015541.95325008"/>
    <n v="286204877.29896003"/>
    <n v="243390493.02682006"/>
    <n v="131621014.33455996"/>
    <n v="117692199.10494004"/>
    <n v="193321.77777000002"/>
    <n v="210617.18328999999"/>
    <n v="6.7546639873667338E-2"/>
    <n v="8.6534679588652352E-2"/>
    <n v="-17295.405519999971"/>
    <n v="-8.211773251276389"/>
    <n v="100"/>
    <n v="100"/>
    <n v="100"/>
    <n v="100"/>
    <n v="6.7546639873667338E-2"/>
    <n v="6.9938076527237797E-2"/>
    <n v="8.6534679588652352E-2"/>
    <n v="8.9618406314547705E-2"/>
    <m/>
    <m/>
    <m/>
    <n v="0"/>
    <m/>
    <n v="0"/>
    <m/>
    <n v="0"/>
    <m/>
    <n v="5.2985427500040538"/>
    <n v="65.687421228394172"/>
    <n v="57.259405085646662"/>
    <n v="9.6480103220612026E-2"/>
    <n v="5.7928735281753685"/>
    <n v="39.803617961959368"/>
    <n v="52.082330262610334"/>
    <n v="68.825980047355188"/>
    <s v="Resto"/>
    <n v="2024"/>
    <n v="1"/>
    <d v="2025-05-07T00:00:00"/>
    <x v="26"/>
    <x v="58"/>
  </r>
  <r>
    <n v="2025"/>
    <n v="3"/>
    <n v="7"/>
    <x v="10"/>
    <s v="Total General"/>
    <n v="264"/>
    <s v="bba58959c32abe688d9cb5222b97de973002a67c412d6a8c8d2a79ac692f32b7"/>
    <s v="5ee0b1f3d4f170289262539d5c2c0d24e2fb46189fbbd99a0a6b6a68b9dfe06a"/>
    <x v="66"/>
    <n v="225355.91631999999"/>
    <n v="185162.79790999999"/>
    <n v="764707.14179999998"/>
    <n v="712623.09807999991"/>
    <n v="103727.20794000002"/>
    <n v="-26212.01339"/>
    <n v="642245.54486000014"/>
    <n v="238529.23901999998"/>
    <n v="35327673.869999997"/>
    <n v="32941908.920000002"/>
    <n v="139.161"/>
    <n v="134.065"/>
    <n v="1716.7819500000001"/>
    <n v="1855.2157500000001"/>
    <n v="-29683.40598"/>
    <n v="-6284.7953600000001"/>
    <n v="50852.129030000004"/>
    <n v="45187.763380000004"/>
    <n v="0"/>
    <n v="0"/>
    <n v="0"/>
    <n v="0"/>
    <n v="0"/>
    <n v="0"/>
    <s v="Total General"/>
    <s v="Totales"/>
    <s v="Total General"/>
    <x v="26"/>
    <x v="2"/>
    <n v="225355.91631999999"/>
    <n v="185162.79790999999"/>
    <n v="286204877.29896003"/>
    <n v="243390493.02682006"/>
    <n v="276418493.85822004"/>
    <n v="235015541.95325008"/>
    <n v="286204877.29896003"/>
    <n v="243390493.02682006"/>
    <n v="131621014.33455996"/>
    <n v="117692199.10494004"/>
    <n v="225355.91631999999"/>
    <n v="185162.79790999999"/>
    <n v="7.8739369659518679E-2"/>
    <n v="7.6076429940752144E-2"/>
    <n v="40193.118409999995"/>
    <n v="21.706908117437408"/>
    <n v="100"/>
    <n v="100"/>
    <n v="100"/>
    <n v="100"/>
    <n v="7.8739369659518679E-2"/>
    <n v="8.1527076272830373E-2"/>
    <n v="7.6076429940752144E-2"/>
    <n v="7.878746927589711E-2"/>
    <m/>
    <m/>
    <m/>
    <n v="0"/>
    <m/>
    <n v="0"/>
    <m/>
    <n v="0"/>
    <m/>
    <n v="-495.72392397591409"/>
    <n v="46.028171629055379"/>
    <n v="-14.156198591652617"/>
    <n v="7.8807482577471819E-2"/>
    <n v="372.30505179089874"/>
    <n v="12.535175955415912"/>
    <n v="-58.372002404242309"/>
    <n v="-13.908179759084149"/>
    <s v="Resto"/>
    <n v="2024"/>
    <n v="1"/>
    <d v="2025-05-07T00:00:00"/>
    <x v="26"/>
    <x v="66"/>
  </r>
  <r>
    <n v="2025"/>
    <n v="3"/>
    <n v="601"/>
    <x v="30"/>
    <s v="Total General"/>
    <n v="241"/>
    <s v="749fc650cacb0f06547520d53c31505c8156e0a3be07073eddb2ef3ad9e383ba"/>
    <s v="5ee0b1f3d4f170289262539d5c2c0d24e2fb46189fbbd99a0a6b6a68b9dfe06a"/>
    <x v="70"/>
    <n v="41842.14213"/>
    <n v="38414.936820000003"/>
    <n v="161190.29771999997"/>
    <n v="124680.04518"/>
    <n v="31675.553309999999"/>
    <n v="17095.743770000005"/>
    <n v="101379.91789"/>
    <n v="40918.716890000003"/>
    <n v="35327673.869999997"/>
    <n v="32941908.920000002"/>
    <n v="139.161"/>
    <n v="134.065"/>
    <n v="0"/>
    <n v="0"/>
    <n v="32568.35615"/>
    <n v="17071.971710000002"/>
    <n v="52395.142810000005"/>
    <n v="46225.124579999996"/>
    <n v="0"/>
    <n v="0"/>
    <n v="0"/>
    <n v="0"/>
    <n v="0"/>
    <n v="0"/>
    <s v="Total General"/>
    <s v="Totales"/>
    <s v="Total General"/>
    <x v="26"/>
    <x v="2"/>
    <n v="41842.14213"/>
    <n v="38414.936820000003"/>
    <n v="286204877.29896003"/>
    <n v="243390493.02682006"/>
    <n v="276418493.85822004"/>
    <n v="235015541.95325008"/>
    <n v="286204877.29896003"/>
    <n v="243390493.02682006"/>
    <n v="131621014.33455996"/>
    <n v="117692199.10494004"/>
    <n v="41842.14213"/>
    <n v="38414.936820000003"/>
    <n v="1.4619646780614818E-2"/>
    <n v="1.5783252805920783E-2"/>
    <n v="3427.2053099999976"/>
    <n v="8.9215435289111014"/>
    <n v="100"/>
    <n v="100"/>
    <n v="100"/>
    <n v="100"/>
    <n v="1.4619646780614818E-2"/>
    <n v="1.5137244091729108E-2"/>
    <n v="1.5783252805920783E-2"/>
    <n v="1.6345700586747409E-2"/>
    <m/>
    <m/>
    <m/>
    <n v="0"/>
    <m/>
    <n v="0"/>
    <m/>
    <n v="0"/>
    <m/>
    <n v="85.283271299286611"/>
    <n v="75.702513536679675"/>
    <n v="44.50285536093719"/>
    <n v="2.4065726487630397E-2"/>
    <n v="90.77091213150797"/>
    <n v="13.347759007813597"/>
    <n v="62.159113237084419"/>
    <n v="36.932235153751101"/>
    <s v="Resto"/>
    <n v="2024"/>
    <n v="1"/>
    <d v="2025-05-07T00:00:00"/>
    <x v="26"/>
    <x v="70"/>
  </r>
  <r>
    <n v="2025"/>
    <n v="3"/>
    <n v="23"/>
    <x v="9"/>
    <s v="Total General"/>
    <n v="17"/>
    <s v="4523540f1504cd17100c4835e85b7eefd49911580f8efff0599a8f283be6b9e3"/>
    <s v="5ee0b1f3d4f170289262539d5c2c0d24e2fb46189fbbd99a0a6b6a68b9dfe06a"/>
    <x v="14"/>
    <n v="7196469.1106400006"/>
    <n v="7252607.47162"/>
    <n v="22577070.957080003"/>
    <n v="21113261.291230001"/>
    <n v="2986170.3930300013"/>
    <n v="2406780.1024599983"/>
    <n v="11638220.386980001"/>
    <n v="14484567.213930001"/>
    <n v="35327673.869999997"/>
    <n v="32941908.920000002"/>
    <n v="139.161"/>
    <n v="134.065"/>
    <n v="10271.740979999999"/>
    <n v="2934.9823299999998"/>
    <n v="2175039.2857499998"/>
    <n v="1918487.6551400002"/>
    <n v="3532104.5470799999"/>
    <n v="3217809.0230999999"/>
    <n v="1581015.6479999998"/>
    <n v="1540813.53009"/>
    <n v="194920.53536000001"/>
    <n v="168624.26920999997"/>
    <n v="27227.33613"/>
    <n v="26040.100910000001"/>
    <s v="Total General"/>
    <s v="Totales"/>
    <s v="Total General"/>
    <x v="26"/>
    <x v="2"/>
    <n v="7196469.1106400006"/>
    <n v="7252607.47162"/>
    <n v="286204877.29896003"/>
    <n v="243390493.02682006"/>
    <n v="276418493.85822004"/>
    <n v="235015541.95325008"/>
    <n v="286204877.29896003"/>
    <n v="243390493.02682006"/>
    <n v="131621014.33455996"/>
    <n v="117692199.10494004"/>
    <n v="7196469.1106400006"/>
    <n v="7252607.47162"/>
    <n v="2.5144467063441445"/>
    <n v="2.9798236494063919"/>
    <n v="-56138.360979999416"/>
    <n v="-0.77404383457498893"/>
    <n v="100"/>
    <n v="100"/>
    <n v="100"/>
    <n v="100"/>
    <n v="2.5144467063441445"/>
    <n v="2.6034687513821697"/>
    <n v="2.9798236494063919"/>
    <n v="3.0860118489792083"/>
    <n v="0.55240695508781423"/>
    <n v="6.8105245864273856E-2"/>
    <n v="9.513232753737888E-3"/>
    <n v="40202.117909999797"/>
    <n v="2.6091488116444239"/>
    <n v="26296.266150000039"/>
    <n v="15.594591616733066"/>
    <n v="1187.2352199999987"/>
    <n v="4.5592573704047012"/>
    <n v="24.07325413642074"/>
    <n v="41.494937963604116"/>
    <n v="33.185031892018287"/>
    <n v="2.2687641545138262"/>
    <n v="13.372597416649935"/>
    <n v="9.7673765510549515"/>
    <n v="61.579130989996045"/>
    <n v="59.620929687485038"/>
    <s v="Medianas"/>
    <n v="2024"/>
    <n v="1"/>
    <d v="2025-05-07T00:00:00"/>
    <x v="26"/>
    <x v="14"/>
  </r>
  <r>
    <n v="2025"/>
    <n v="3"/>
    <n v="704"/>
    <x v="12"/>
    <s v="Total General"/>
    <n v="51"/>
    <s v="031b4af5197ec30a926f48cf40e11a7dbc470048a21e4003b7a3c07c5dab1baa"/>
    <s v="5ee0b1f3d4f170289262539d5c2c0d24e2fb46189fbbd99a0a6b6a68b9dfe06a"/>
    <x v="54"/>
    <n v="112639.99425"/>
    <n v="142204.66168000002"/>
    <n v="1944041.21533"/>
    <n v="1583130.5178899998"/>
    <n v="388977.04616999993"/>
    <n v="353669.99042000005"/>
    <n v="1524776.6393599997"/>
    <n v="1133773.45104"/>
    <n v="35327673.869999997"/>
    <n v="32941908.920000002"/>
    <n v="139.161"/>
    <n v="134.065"/>
    <n v="0"/>
    <n v="0"/>
    <n v="361245.11569000001"/>
    <n v="331424.58454000001"/>
    <n v="521434.39705000003"/>
    <n v="412913.85970999999"/>
    <n v="0"/>
    <n v="0"/>
    <n v="0"/>
    <n v="0"/>
    <n v="0"/>
    <n v="0"/>
    <s v="Total General"/>
    <s v="Totales"/>
    <s v="Total General"/>
    <x v="26"/>
    <x v="2"/>
    <n v="112639.99425"/>
    <n v="142204.66168000002"/>
    <n v="286204877.29896003"/>
    <n v="243390493.02682006"/>
    <n v="276418493.85822004"/>
    <n v="235015541.95325008"/>
    <n v="286204877.29896003"/>
    <n v="243390493.02682006"/>
    <n v="131621014.33455996"/>
    <n v="117692199.10494004"/>
    <n v="112639.99425"/>
    <n v="142204.66168000002"/>
    <n v="3.9356420237500016E-2"/>
    <n v="5.8426547360800149E-2"/>
    <n v="-29564.667430000016"/>
    <n v="-20.790223808927401"/>
    <n v="100"/>
    <n v="100"/>
    <n v="100"/>
    <n v="100"/>
    <n v="3.9356420237500016E-2"/>
    <n v="4.0749803921504277E-2"/>
    <n v="5.8426547360800149E-2"/>
    <n v="6.050862019512214E-2"/>
    <m/>
    <m/>
    <m/>
    <n v="0"/>
    <m/>
    <n v="0"/>
    <m/>
    <n v="0"/>
    <m/>
    <n v="9.9830510663545535"/>
    <n v="345.32765094667957"/>
    <n v="248.70492024787185"/>
    <n v="0.29552807212173682"/>
    <n v="8.9976822906451925"/>
    <n v="26.281640780044736"/>
    <n v="69.279111185171857"/>
    <n v="80.26482442918433"/>
    <s v="Resto"/>
    <n v="2024"/>
    <n v="1"/>
    <d v="2025-05-07T00:00:00"/>
    <x v="26"/>
    <x v="54"/>
  </r>
  <r>
    <n v="2025"/>
    <n v="3"/>
    <n v="74"/>
    <x v="6"/>
    <s v="Total General"/>
    <n v="46"/>
    <s v="25fc0e7096fc653718202dc30b0c580b8ab87eac11a700cba03a7c021bc35b0c"/>
    <s v="5ee0b1f3d4f170289262539d5c2c0d24e2fb46189fbbd99a0a6b6a68b9dfe06a"/>
    <x v="8"/>
    <n v="8503254.3343199994"/>
    <n v="1149390.6832699999"/>
    <n v="13793931.28785"/>
    <n v="3173155.6724499995"/>
    <n v="714129.79155999993"/>
    <n v="2162888.0634099999"/>
    <n v="6334869.0213200003"/>
    <n v="7532120.7171200002"/>
    <n v="35327673.869999997"/>
    <n v="32941908.920000002"/>
    <n v="139.161"/>
    <n v="134.065"/>
    <n v="99.033119999999201"/>
    <n v="1640.4039200000007"/>
    <n v="275587.8591"/>
    <n v="607600.57579999999"/>
    <n v="2186236.4095799997"/>
    <n v="1047514.76127"/>
    <n v="356022.75644000003"/>
    <n v="314769.85541000002"/>
    <n v="0"/>
    <n v="0"/>
    <n v="0"/>
    <n v="0"/>
    <s v="Total General"/>
    <s v="Totales"/>
    <s v="Total General"/>
    <x v="26"/>
    <x v="2"/>
    <n v="8503254.3343199994"/>
    <n v="1149390.6832699999"/>
    <n v="286204877.29896003"/>
    <n v="243390493.02682006"/>
    <n v="276418493.85822004"/>
    <n v="235015541.95325008"/>
    <n v="286204877.29896003"/>
    <n v="243390493.02682006"/>
    <n v="131621014.33455996"/>
    <n v="117692199.10494004"/>
    <n v="8503254.3343199994"/>
    <n v="1149390.6832699999"/>
    <n v="2.9710375359668606"/>
    <n v="0.47224140473857562"/>
    <n v="7353863.6510499995"/>
    <n v="639.80539933805312"/>
    <n v="100"/>
    <n v="100"/>
    <n v="100"/>
    <n v="100"/>
    <n v="2.9710375359668606"/>
    <n v="3.0762248269399333"/>
    <n v="0.47224140473857562"/>
    <n v="0.48907007328844654"/>
    <n v="0.1243943708436913"/>
    <m/>
    <m/>
    <n v="41252.901030000008"/>
    <n v="13.105734339225883"/>
    <n v="0"/>
    <m/>
    <n v="0"/>
    <m/>
    <n v="-66.982582055859794"/>
    <n v="8.3983115579372871"/>
    <n v="188.17692668750493"/>
    <n v="0.54256517864601328"/>
    <n v="-54.643252479287717"/>
    <n v="108.70697869015432"/>
    <n v="12.605583636444125"/>
    <n v="58.004010851679929"/>
    <s v="Medianas"/>
    <n v="2024"/>
    <n v="1"/>
    <d v="2025-05-07T00:00:00"/>
    <x v="26"/>
    <x v="8"/>
  </r>
  <r>
    <n v="2025"/>
    <n v="3"/>
    <n v="130"/>
    <x v="41"/>
    <s v="Total General"/>
    <n v="282"/>
    <s v="27e1615212f3c6ea846ed6c412df1361ce97f006ee20bb5aa2483a3b61d5cadd"/>
    <s v="5ee0b1f3d4f170289262539d5c2c0d24e2fb46189fbbd99a0a6b6a68b9dfe06a"/>
    <x v="64"/>
    <n v="23778.726200000001"/>
    <n v="3160.3379799999998"/>
    <n v="61018.085860000007"/>
    <n v="5151.6574899999996"/>
    <n v="8674.7068600000002"/>
    <n v="940.02241000000026"/>
    <n v="20638.618210000004"/>
    <n v="1458.00883"/>
    <n v="35327673.869999997"/>
    <n v="32941908.920000002"/>
    <n v="139.161"/>
    <n v="134.065"/>
    <n v="0"/>
    <n v="0"/>
    <n v="2863.5724"/>
    <n v="433.56693999999999"/>
    <n v="5193.4054299999998"/>
    <n v="380.12597"/>
    <n v="0"/>
    <n v="0"/>
    <n v="0"/>
    <n v="0"/>
    <n v="0"/>
    <n v="0"/>
    <s v="Total General"/>
    <s v="Totales"/>
    <s v="Total General"/>
    <x v="26"/>
    <x v="2"/>
    <n v="23778.726200000001"/>
    <n v="3160.3379799999998"/>
    <n v="286204877.29896003"/>
    <n v="243390493.02682006"/>
    <n v="276418493.85822004"/>
    <n v="235015541.95325008"/>
    <n v="286204877.29896003"/>
    <n v="243390493.02682006"/>
    <n v="131621014.33455996"/>
    <n v="117692199.10494004"/>
    <n v="23778.726200000001"/>
    <n v="3160.3379799999998"/>
    <n v="8.3082882529501891E-3"/>
    <n v="1.2984640199778677E-3"/>
    <n v="20618.388220000001"/>
    <n v="652.41086081558922"/>
    <n v="100"/>
    <n v="100"/>
    <n v="100"/>
    <n v="100"/>
    <n v="8.3082882529501891E-3"/>
    <n v="8.6024367863738287E-3"/>
    <n v="1.2984640199778677E-3"/>
    <n v="1.3447357369363523E-3"/>
    <m/>
    <m/>
    <m/>
    <n v="0"/>
    <m/>
    <n v="0"/>
    <m/>
    <n v="0"/>
    <m/>
    <n v="822.81915491780637"/>
    <n v="36.480956915177401"/>
    <n v="29.744363291169268"/>
    <n v="6.5906701174253662E-3"/>
    <n v="560.46834659487649"/>
    <n v="1266.2327333225876"/>
    <n v="55.138626063322768"/>
    <n v="114.05875268138087"/>
    <s v="Resto"/>
    <n v="2024"/>
    <n v="1"/>
    <d v="2025-05-07T00:00:00"/>
    <x v="26"/>
    <x v="64"/>
  </r>
  <r>
    <n v="2025"/>
    <n v="3"/>
    <n v="119"/>
    <x v="45"/>
    <s v="Total General"/>
    <n v="217"/>
    <s v="16badfc6202cb3f8889e0f2779b19218af4cbb736e56acadce8148aba9a7a9f8"/>
    <s v="5ee0b1f3d4f170289262539d5c2c0d24e2fb46189fbbd99a0a6b6a68b9dfe06a"/>
    <x v="43"/>
    <n v="490022.74757999997"/>
    <n v="531338.51546000002"/>
    <n v="1221838.2730399999"/>
    <n v="1330878.96007"/>
    <n v="393329.02798999997"/>
    <n v="131232.90630999999"/>
    <n v="878673.61306999996"/>
    <n v="564567.01526000001"/>
    <n v="35327673.869999997"/>
    <n v="32941908.920000002"/>
    <n v="139.161"/>
    <n v="134.065"/>
    <n v="-10714.974050000001"/>
    <n v="9883.8438399999995"/>
    <n v="379272.50276"/>
    <n v="113065.84962000001"/>
    <n v="501200.64145999996"/>
    <n v="286116.08100000001"/>
    <n v="24123.995039999998"/>
    <n v="72587.079089999999"/>
    <n v="307302.76906999998"/>
    <n v="306267.57558999996"/>
    <n v="0"/>
    <n v="0"/>
    <s v="Total General"/>
    <s v="Totales"/>
    <s v="Total General"/>
    <x v="26"/>
    <x v="2"/>
    <n v="490022.74757999997"/>
    <n v="531338.51546000002"/>
    <n v="286204877.29896003"/>
    <n v="243390493.02682006"/>
    <n v="276418493.85822004"/>
    <n v="235015541.95325008"/>
    <n v="286204877.29896003"/>
    <n v="243390493.02682006"/>
    <n v="131621014.33455996"/>
    <n v="117692199.10494004"/>
    <n v="490022.74757999997"/>
    <n v="531338.51546000002"/>
    <n v="0.17121397517909473"/>
    <n v="0.21830701308512077"/>
    <n v="-41315.767880000058"/>
    <n v="-7.7757901371466431"/>
    <n v="100"/>
    <n v="100"/>
    <n v="100"/>
    <n v="100"/>
    <n v="0.17121397517909473"/>
    <n v="0.17727567383076087"/>
    <n v="0.21830701308512077"/>
    <n v="0.22608654348727936"/>
    <n v="8.4289252047933753E-3"/>
    <n v="0.10737160455480352"/>
    <m/>
    <n v="-48463.084050000005"/>
    <n v="-66.765441808053879"/>
    <n v="1035.1934800000163"/>
    <n v="0.33800296293389209"/>
    <n v="0"/>
    <m/>
    <n v="199.71829402365998"/>
    <n v="80.267503892926115"/>
    <n v="24.698549510642316"/>
    <n v="0.29883452120359694"/>
    <n v="235.44390639144078"/>
    <n v="75.173880373399896"/>
    <n v="75.672788776801497"/>
    <n v="39.517474594516067"/>
    <s v="Resto"/>
    <n v="2024"/>
    <n v="1"/>
    <d v="2025-05-07T00:00:00"/>
    <x v="26"/>
    <x v="43"/>
  </r>
  <r>
    <n v="2025"/>
    <n v="3"/>
    <n v="18"/>
    <x v="77"/>
    <s v="Total General"/>
    <n v="5"/>
    <s v="ef2d127de37b942baad06145e54b0c619a1f22327b2ebbcfbec78f5564afe39d"/>
    <s v="5ee0b1f3d4f170289262539d5c2c0d24e2fb46189fbbd99a0a6b6a68b9dfe06a"/>
    <x v="12"/>
    <n v="5268679.1510399999"/>
    <n v="4323802.96117"/>
    <n v="22585692.482050002"/>
    <n v="22848984.508199997"/>
    <n v="1593086.62708"/>
    <n v="1525260.8386300001"/>
    <n v="6651607.3760099998"/>
    <n v="5705485.6397599997"/>
    <n v="35327673.869999997"/>
    <n v="32941908.920000002"/>
    <n v="139.161"/>
    <n v="134.065"/>
    <n v="0"/>
    <n v="0"/>
    <n v="1515913.8209599999"/>
    <n v="1497611.0261300001"/>
    <n v="3130037.22004"/>
    <n v="3126841.0282100001"/>
    <n v="2385243.3626100002"/>
    <n v="1724049.77363"/>
    <n v="506361.28794000001"/>
    <n v="314963.26552000002"/>
    <n v="1383734.4495899999"/>
    <n v="1363941.2858500001"/>
    <s v="Total General"/>
    <s v="Totales"/>
    <s v="Total General"/>
    <x v="26"/>
    <x v="2"/>
    <n v="5268679.1510399999"/>
    <n v="4323802.96117"/>
    <n v="286204877.29896003"/>
    <n v="243390493.02682006"/>
    <n v="276418493.85822004"/>
    <n v="235015541.95325008"/>
    <n v="286204877.29896003"/>
    <n v="243390493.02682006"/>
    <n v="131621014.33455996"/>
    <n v="117692199.10494004"/>
    <n v="5268679.1510399999"/>
    <n v="4323802.96117"/>
    <n v="1.8408767875526155"/>
    <n v="1.7764880244083916"/>
    <n v="944876.18986999989"/>
    <n v="21.852896590235016"/>
    <n v="100"/>
    <n v="100"/>
    <n v="100"/>
    <n v="100"/>
    <n v="1.8408767875526155"/>
    <n v="1.9060516094637283"/>
    <n v="1.7764880244083916"/>
    <n v="1.839794477094669"/>
    <n v="0.83340416317170396"/>
    <n v="0.1769226620869469"/>
    <n v="0.48347689342295769"/>
    <n v="661193.58898000023"/>
    <n v="38.351189106788496"/>
    <n v="191398.02241999999"/>
    <n v="60.76836360710336"/>
    <n v="19793.163739999756"/>
    <n v="1.4511741777553766"/>
    <n v="4.4468320914160087"/>
    <n v="30.236926208830461"/>
    <n v="35.275909941494469"/>
    <n v="1.2103588740249516"/>
    <n v="1.2221327508048718"/>
    <n v="0.10221791901681154"/>
    <n v="48.431175554539493"/>
    <n v="47.895336303276238"/>
    <s v="Medianas"/>
    <n v="2024"/>
    <n v="1"/>
    <d v="2025-05-07T00:00:00"/>
    <x v="26"/>
    <x v="12"/>
  </r>
  <r>
    <n v="2025"/>
    <n v="3"/>
    <n v="111"/>
    <x v="36"/>
    <s v="Total General"/>
    <n v="230"/>
    <s v="a0eaec5a55dc2f5b2ba523018adc485ff620b9d83509b9f37186a7716e438d21"/>
    <s v="5ee0b1f3d4f170289262539d5c2c0d24e2fb46189fbbd99a0a6b6a68b9dfe06a"/>
    <x v="62"/>
    <n v="600408.22382000007"/>
    <n v="522729.34349"/>
    <n v="2374606.2503199996"/>
    <n v="2156255.7080399999"/>
    <n v="241360.16972000003"/>
    <n v="221702.42494"/>
    <n v="1108499.94288"/>
    <n v="837805.30134000001"/>
    <n v="35327673.869999997"/>
    <n v="32941908.920000002"/>
    <n v="139.161"/>
    <n v="134.065"/>
    <n v="12356.998720000001"/>
    <n v="14048.006660000001"/>
    <n v="215309.17900999999"/>
    <n v="200790.19459999999"/>
    <n v="392627.37659"/>
    <n v="446022.05843000003"/>
    <n v="131755.94933"/>
    <n v="201284.83726"/>
    <n v="468742.57725999999"/>
    <n v="321792.57572000002"/>
    <n v="-90.30277000000001"/>
    <n v="-348.06948999999997"/>
    <s v="Total General"/>
    <s v="Totales"/>
    <s v="Total General"/>
    <x v="26"/>
    <x v="2"/>
    <n v="600408.22382000007"/>
    <n v="522729.34349"/>
    <n v="286204877.29896003"/>
    <n v="243390493.02682006"/>
    <n v="276418493.85822004"/>
    <n v="235015541.95325008"/>
    <n v="286204877.29896003"/>
    <n v="243390493.02682006"/>
    <n v="131621014.33455996"/>
    <n v="117692199.10494004"/>
    <n v="600408.22382000007"/>
    <n v="522729.34349"/>
    <n v="0.20978266669887452"/>
    <n v="0.21476982810187192"/>
    <n v="77678.880330000073"/>
    <n v="14.860248673123522"/>
    <n v="100"/>
    <n v="100"/>
    <n v="100"/>
    <n v="100"/>
    <n v="0.20978266669887452"/>
    <n v="0.21720986010724744"/>
    <n v="0.21476982810187192"/>
    <n v="0.2224233083248523"/>
    <n v="4.6035536002544133E-2"/>
    <n v="0.16377868248917618"/>
    <n v="-3.1551792845819593E-5"/>
    <n v="-69528.887929999997"/>
    <n v="-34.542536276684075"/>
    <n v="146950.00153999997"/>
    <n v="45.666063367436081"/>
    <n v="257.76671999999996"/>
    <n v="-74.056108738516542"/>
    <n v="8.8667251994740681"/>
    <n v="40.199344403443554"/>
    <n v="42.412469799342965"/>
    <n v="0.18337510232712564"/>
    <n v="7.2309230233695843"/>
    <n v="-11.971309676465236"/>
    <n v="54.838045395605718"/>
    <n v="45.01799648806216"/>
    <s v="Resto"/>
    <n v="2024"/>
    <n v="1"/>
    <d v="2025-05-07T00:00:00"/>
    <x v="26"/>
    <x v="62"/>
  </r>
  <r>
    <n v="2025"/>
    <n v="3"/>
    <n v="104"/>
    <x v="19"/>
    <s v="Total General"/>
    <n v="225"/>
    <s v="0e6523810856a138a75dec70a9cf3778a5c70b83ac915f22c33f05db97cb3e68"/>
    <s v="5ee0b1f3d4f170289262539d5c2c0d24e2fb46189fbbd99a0a6b6a68b9dfe06a"/>
    <x v="15"/>
    <n v="1317898.61516"/>
    <n v="0"/>
    <n v="5344699.8445800003"/>
    <n v="1505068.5890299999"/>
    <n v="405343.40162000002"/>
    <n v="0"/>
    <n v="1394988.1179200001"/>
    <n v="593837.68926999997"/>
    <n v="35327673.869999997"/>
    <n v="32941908.920000002"/>
    <n v="139.161"/>
    <n v="134.065"/>
    <n v="0"/>
    <n v="0"/>
    <n v="352255.56930000003"/>
    <n v="0"/>
    <n v="1133867.4927999999"/>
    <n v="0"/>
    <n v="935304.64236000006"/>
    <n v="0"/>
    <n v="105131.67075999999"/>
    <n v="0"/>
    <n v="264108.33876000001"/>
    <n v="0"/>
    <s v="Total General"/>
    <s v="Totales"/>
    <s v="Total General"/>
    <x v="26"/>
    <x v="2"/>
    <n v="1317898.61516"/>
    <n v="0"/>
    <n v="286204877.29896003"/>
    <n v="243390493.02682006"/>
    <n v="276418493.85822004"/>
    <n v="235015541.95325008"/>
    <n v="286204877.29896003"/>
    <n v="243390493.02682006"/>
    <n v="131621014.33455996"/>
    <n v="117692199.10494004"/>
    <n v="1317898.61516"/>
    <n v="0"/>
    <n v="0.46047384922213164"/>
    <m/>
    <m/>
    <m/>
    <n v="100"/>
    <m/>
    <n v="100"/>
    <m/>
    <n v="0.46047384922213164"/>
    <n v="0.47677657046925875"/>
    <m/>
    <m/>
    <n v="0.32679549390872614"/>
    <n v="3.6733011593713331E-2"/>
    <n v="9.2279468209104376E-2"/>
    <n v="935304.64236000006"/>
    <m/>
    <n v="105131.67075999999"/>
    <m/>
    <n v="264108.33876000001"/>
    <m/>
    <m/>
    <n v="30.756796991609946"/>
    <m/>
    <n v="0.30796252685736086"/>
    <m/>
    <m/>
    <n v="31.066731477602517"/>
    <m/>
    <s v="Resto"/>
    <n v="2024"/>
    <n v="1"/>
    <d v="2025-05-07T00:00:00"/>
    <x v="26"/>
    <x v="15"/>
  </r>
  <r>
    <n v="2025"/>
    <n v="3"/>
    <n v="39"/>
    <x v="20"/>
    <s v="Total General"/>
    <n v="27"/>
    <s v="670671cd97404156226e507973f2ab8330d3022ca96e0c93bdbdb320c41adcaf"/>
    <s v="5ee0b1f3d4f170289262539d5c2c0d24e2fb46189fbbd99a0a6b6a68b9dfe06a"/>
    <x v="0"/>
    <n v="9815016.0217700005"/>
    <n v="7956382.9574300004"/>
    <n v="28251820.463029999"/>
    <n v="24545113.942120001"/>
    <n v="2970994.3128500003"/>
    <n v="2927651.1744000004"/>
    <n v="12690928.137499996"/>
    <n v="13581583.443629999"/>
    <n v="35327673.869999997"/>
    <n v="32941908.920000002"/>
    <n v="139.161"/>
    <n v="134.065"/>
    <n v="32238.269209999999"/>
    <n v="37396.223429999998"/>
    <n v="1348468.0160000001"/>
    <n v="1542070.3188699998"/>
    <n v="3270644.1636799998"/>
    <n v="2672310.3358299998"/>
    <n v="492257.98501999996"/>
    <n v="480290.3922"/>
    <n v="0"/>
    <n v="0"/>
    <n v="0"/>
    <n v="0"/>
    <s v="Total General"/>
    <s v="Totales"/>
    <s v="Total General"/>
    <x v="26"/>
    <x v="2"/>
    <n v="9815016.0217700005"/>
    <n v="7956382.9574300004"/>
    <n v="286204877.29896003"/>
    <n v="243390493.02682006"/>
    <n v="276418493.85822004"/>
    <n v="235015541.95325008"/>
    <n v="286204877.29896003"/>
    <n v="243390493.02682006"/>
    <n v="131621014.33455996"/>
    <n v="117692199.10494004"/>
    <n v="9815016.0217700005"/>
    <n v="7956382.9574300004"/>
    <n v="3.42936714230679"/>
    <n v="3.2689785284888915"/>
    <n v="1858633.06434"/>
    <n v="23.36027657648545"/>
    <n v="100"/>
    <n v="100"/>
    <n v="100"/>
    <n v="100"/>
    <n v="3.42936714230679"/>
    <n v="3.550781239262629"/>
    <n v="3.2689785284888915"/>
    <n v="3.3854709740910267"/>
    <n v="0.17199496726458779"/>
    <m/>
    <m/>
    <n v="11967.592819999962"/>
    <n v="2.4917410413274554"/>
    <n v="0"/>
    <m/>
    <n v="0"/>
    <m/>
    <n v="1.4804748198488094"/>
    <n v="30.269887550465995"/>
    <n v="36.79625767216293"/>
    <n v="2.2572340198641827"/>
    <n v="-12.55470003546063"/>
    <n v="22.39013260651712"/>
    <n v="41.229432139837463"/>
    <n v="57.705510404016913"/>
    <s v="Medianas"/>
    <n v="2024"/>
    <n v="1"/>
    <d v="2025-05-07T00:00:00"/>
    <x v="26"/>
    <x v="0"/>
  </r>
  <r>
    <n v="2025"/>
    <n v="3"/>
    <n v="34"/>
    <x v="40"/>
    <s v="Total General"/>
    <n v="23"/>
    <s v="535fa30d7e25dd8a49f1536779734ec8286108d115da5045d77f3b4185d8f790"/>
    <s v="5ee0b1f3d4f170289262539d5c2c0d24e2fb46189fbbd99a0a6b6a68b9dfe06a"/>
    <x v="1"/>
    <n v="28972049.40374"/>
    <n v="25559096.22566"/>
    <n v="87693808.746790007"/>
    <n v="78609264.710840017"/>
    <n v="15322816.972699996"/>
    <n v="14654333.914259998"/>
    <n v="61423385.500659995"/>
    <n v="54459007.671820015"/>
    <n v="35327673.869999997"/>
    <n v="32941908.920000002"/>
    <n v="139.161"/>
    <n v="134.065"/>
    <n v="43407.888330000002"/>
    <n v="65288.727689999992"/>
    <n v="14717338.61548"/>
    <n v="14077809.63864"/>
    <n v="20358498.607490003"/>
    <n v="17240675.91677"/>
    <n v="2138801.7174200001"/>
    <n v="2304423.1109499997"/>
    <n v="11767676.74131"/>
    <n v="11490023.35949"/>
    <n v="2477937.5773399998"/>
    <n v="1909292.3439100001"/>
    <s v="Total General"/>
    <s v="Totales"/>
    <s v="Total General"/>
    <x v="26"/>
    <x v="2"/>
    <n v="28972049.40374"/>
    <n v="25559096.22566"/>
    <n v="286204877.29896003"/>
    <n v="243390493.02682006"/>
    <n v="276418493.85822004"/>
    <n v="235015541.95325008"/>
    <n v="286204877.29896003"/>
    <n v="243390493.02682006"/>
    <n v="131621014.33455996"/>
    <n v="117692199.10494004"/>
    <n v="28972049.40374"/>
    <n v="25559096.22566"/>
    <n v="10.122835668337254"/>
    <n v="10.501271396349713"/>
    <n v="3412953.17808"/>
    <n v="13.35318411866837"/>
    <n v="100"/>
    <n v="100"/>
    <n v="100"/>
    <n v="100"/>
    <n v="10.122835668337254"/>
    <n v="10.481226852570972"/>
    <n v="10.501271396349713"/>
    <n v="10.875491898635488"/>
    <n v="0.74729743867567966"/>
    <n v="4.111626906000585"/>
    <n v="0.86579152693880523"/>
    <n v="-165621.39352999954"/>
    <n v="-7.1871086842954846"/>
    <n v="277653.38182000071"/>
    <n v="2.4164736061278447"/>
    <n v="568645.23342999979"/>
    <n v="29.783036382237981"/>
    <n v="4.5616748079522207"/>
    <n v="52.888274347350702"/>
    <n v="57.335102089986314"/>
    <n v="11.641618969560438"/>
    <n v="4.5428159156567727"/>
    <n v="18.084109380464007"/>
    <n v="72.29088401472498"/>
    <n v="81.654627153837495"/>
    <s v="Grandes"/>
    <n v="2024"/>
    <n v="1"/>
    <d v="2025-05-07T00:00:00"/>
    <x v="26"/>
    <x v="1"/>
  </r>
  <r>
    <n v="2025"/>
    <n v="3"/>
    <n v="16"/>
    <x v="74"/>
    <s v="Total General"/>
    <n v="14"/>
    <s v="8527a891e224136950ff32ca212b45bc93f69fbb801c3b1ebedac52775f99e61"/>
    <s v="5ee0b1f3d4f170289262539d5c2c0d24e2fb46189fbbd99a0a6b6a68b9dfe06a"/>
    <x v="44"/>
    <n v="1168356.06944"/>
    <n v="1156642.3969100001"/>
    <n v="4675823.1704399996"/>
    <n v="4195643.3828200009"/>
    <n v="759505.19873000006"/>
    <n v="591182.89284999995"/>
    <n v="3008479.7926300005"/>
    <n v="2306342.5505499993"/>
    <n v="35327673.869999997"/>
    <n v="32941908.920000002"/>
    <n v="139.161"/>
    <n v="134.065"/>
    <n v="-3151.7710099999999"/>
    <n v="6796.0531700000001"/>
    <n v="558739.19288999995"/>
    <n v="487099.23106999998"/>
    <n v="836776.75702000002"/>
    <n v="771089.61232000007"/>
    <n v="9258.11139"/>
    <n v="29996.925710000003"/>
    <n v="71679.35355"/>
    <n v="103658.32324"/>
    <n v="48842"/>
    <n v="66042.262000000002"/>
    <s v="Total General"/>
    <s v="Totales"/>
    <s v="Total General"/>
    <x v="26"/>
    <x v="2"/>
    <n v="1168356.06944"/>
    <n v="1156642.3969100001"/>
    <n v="286204877.29896003"/>
    <n v="243390493.02682006"/>
    <n v="276418493.85822004"/>
    <n v="235015541.95325008"/>
    <n v="286204877.29896003"/>
    <n v="243390493.02682006"/>
    <n v="131621014.33455996"/>
    <n v="117692199.10494004"/>
    <n v="1168356.06944"/>
    <n v="1156642.3969100001"/>
    <n v="0.40822367545455013"/>
    <n v="0.47522086114618517"/>
    <n v="11713.672529999865"/>
    <n v="1.0127306902542488"/>
    <n v="100"/>
    <n v="100"/>
    <n v="100"/>
    <n v="100"/>
    <n v="0.40822367545455013"/>
    <n v="0.42267651962508362"/>
    <n v="0.47522086114618517"/>
    <n v="0.49215570480869841"/>
    <n v="3.2347846330827157E-3"/>
    <n v="2.5044770105411639E-2"/>
    <n v="1.7065397508576097E-2"/>
    <n v="-20738.814320000005"/>
    <n v="-69.136465918193593"/>
    <n v="-31978.969689999998"/>
    <n v="-30.850363666368718"/>
    <n v="-17200.262000000002"/>
    <n v="-26.044325980233683"/>
    <n v="28.472120542687684"/>
    <n v="65.006312595614403"/>
    <n v="51.111985383672618"/>
    <n v="0.57703946635714043"/>
    <n v="14.707467647327244"/>
    <n v="8.518743301749975"/>
    <n v="66.772790735706991"/>
    <n v="63.170249383135911"/>
    <s v="Resto"/>
    <n v="2024"/>
    <n v="1"/>
    <d v="2025-05-07T00:00:00"/>
    <x v="26"/>
    <x v="44"/>
  </r>
  <r>
    <n v="2025"/>
    <n v="3"/>
    <n v="107"/>
    <x v="51"/>
    <s v="Total General"/>
    <n v="70"/>
    <s v="ff5a1ae012afa5d4c889c50ad427aaf545d31a4fac04ffc1c4d03d403ba4250a"/>
    <s v="5ee0b1f3d4f170289262539d5c2c0d24e2fb46189fbbd99a0a6b6a68b9dfe06a"/>
    <x v="38"/>
    <n v="346104.38500999997"/>
    <n v="551156.13301999995"/>
    <n v="1768111.5024999999"/>
    <n v="1743062.1148200002"/>
    <n v="355301.70771999989"/>
    <n v="240855.57254999992"/>
    <n v="1339677.6037999999"/>
    <n v="745627.51428000024"/>
    <n v="35327673.869999997"/>
    <n v="32941908.920000002"/>
    <n v="139.161"/>
    <n v="134.065"/>
    <n v="0"/>
    <n v="0"/>
    <n v="278499.70773000002"/>
    <n v="211946.67580000003"/>
    <n v="317430.31125999999"/>
    <n v="342209.39718999999"/>
    <n v="0"/>
    <n v="0"/>
    <n v="0"/>
    <n v="0"/>
    <n v="0"/>
    <n v="0"/>
    <s v="Total General"/>
    <s v="Totales"/>
    <s v="Total General"/>
    <x v="26"/>
    <x v="2"/>
    <n v="346104.38500999997"/>
    <n v="551156.13301999995"/>
    <n v="286204877.29896003"/>
    <n v="243390493.02682006"/>
    <n v="276418493.85822004"/>
    <n v="235015541.95325008"/>
    <n v="286204877.29896003"/>
    <n v="243390493.02682006"/>
    <n v="131621014.33455996"/>
    <n v="117692199.10494004"/>
    <n v="346104.38500999997"/>
    <n v="551156.13301999995"/>
    <n v="0.12092889131601726"/>
    <n v="0.22644932682693819"/>
    <n v="-205051.74800999998"/>
    <n v="-37.203931105046642"/>
    <n v="100"/>
    <n v="100"/>
    <n v="100"/>
    <n v="100"/>
    <n v="0.12092889131601726"/>
    <n v="0.12521028538254139"/>
    <n v="0.22644932682693819"/>
    <n v="0.23451901454655172"/>
    <m/>
    <m/>
    <m/>
    <n v="0"/>
    <m/>
    <n v="0"/>
    <m/>
    <n v="0"/>
    <m/>
    <n v="47.516498770748505"/>
    <n v="102.6573840460687"/>
    <n v="43.700062127633068"/>
    <n v="0.2699429946777942"/>
    <n v="31.40083781866041"/>
    <n v="-7.2409133511439734"/>
    <n v="87.735700672229513"/>
    <n v="61.934791253649855"/>
    <s v="Resto"/>
    <n v="2024"/>
    <n v="1"/>
    <d v="2025-05-07T00:00:00"/>
    <x v="26"/>
    <x v="38"/>
  </r>
  <r>
    <n v="2025"/>
    <n v="3"/>
    <n v="93"/>
    <x v="65"/>
    <s v="Total General"/>
    <n v="220"/>
    <s v="36790ecd55c2030dc553685bef719df653f413a20cdad1bfd1dc934c76686ddd"/>
    <s v="5ee0b1f3d4f170289262539d5c2c0d24e2fb46189fbbd99a0a6b6a68b9dfe06a"/>
    <x v="22"/>
    <n v="240270.31215000001"/>
    <n v="300191.93695999996"/>
    <n v="730621.62979000004"/>
    <n v="765857.33244999987"/>
    <n v="53551.915870000004"/>
    <n v="34878.7817"/>
    <n v="218728.72146"/>
    <n v="167927.27011000004"/>
    <n v="35327673.869999997"/>
    <n v="32941908.920000002"/>
    <n v="139.161"/>
    <n v="134.065"/>
    <n v="0.62529999999999997"/>
    <n v="1.61138"/>
    <n v="4330.1720999999998"/>
    <n v="1664.37408"/>
    <n v="29262.954329999997"/>
    <n v="3159.9547200000002"/>
    <n v="0"/>
    <n v="0"/>
    <n v="0"/>
    <n v="0"/>
    <n v="0"/>
    <n v="0"/>
    <s v="Total General"/>
    <s v="Totales"/>
    <s v="Total General"/>
    <x v="26"/>
    <x v="2"/>
    <n v="240270.31215000001"/>
    <n v="300191.93695999996"/>
    <n v="286204877.29896003"/>
    <n v="243390493.02682006"/>
    <n v="276418493.85822004"/>
    <n v="235015541.95325008"/>
    <n v="286204877.29896003"/>
    <n v="243390493.02682006"/>
    <n v="131621014.33455996"/>
    <n v="117692199.10494004"/>
    <n v="240270.31215000001"/>
    <n v="300191.93695999996"/>
    <n v="8.3950460389611625E-2"/>
    <n v="0.12333757708725326"/>
    <n v="-59921.62480999995"/>
    <n v="-19.961104024584241"/>
    <n v="100"/>
    <n v="100"/>
    <n v="100"/>
    <n v="100"/>
    <n v="8.3950460389611625E-2"/>
    <n v="8.6922661648405813E-2"/>
    <n v="0.12333757708725326"/>
    <n v="0.1277328020372861"/>
    <m/>
    <m/>
    <m/>
    <n v="0"/>
    <m/>
    <n v="0"/>
    <m/>
    <n v="0"/>
    <m/>
    <n v="53.537231691782416"/>
    <n v="22.288195071127934"/>
    <n v="11.6188269589158"/>
    <n v="4.0686448239852825E-2"/>
    <n v="160.16820088906934"/>
    <n v="826.05612810806338"/>
    <n v="14.797453637689495"/>
    <n v="52.670820548972927"/>
    <s v="Resto"/>
    <n v="2024"/>
    <n v="1"/>
    <d v="2025-05-07T00:00:00"/>
    <x v="26"/>
    <x v="22"/>
  </r>
  <r>
    <n v="2025"/>
    <n v="3"/>
    <n v="705"/>
    <x v="3"/>
    <s v="Total General"/>
    <n v="36"/>
    <s v="76a50887d8f1c2e9301755428990ad81479ee21c25b43215cf524541e0503269"/>
    <s v="5ee0b1f3d4f170289262539d5c2c0d24e2fb46189fbbd99a0a6b6a68b9dfe06a"/>
    <x v="57"/>
    <n v="612710.5779400001"/>
    <n v="554244.99358000001"/>
    <n v="730391.63514000003"/>
    <n v="670965.63406000007"/>
    <n v="134751.37116999997"/>
    <n v="94382.956310000009"/>
    <n v="676906.58824999991"/>
    <n v="616821.68876000016"/>
    <n v="35327673.869999997"/>
    <n v="32941908.920000002"/>
    <n v="139.161"/>
    <n v="134.065"/>
    <n v="0"/>
    <n v="0"/>
    <n v="22895.523379999999"/>
    <n v="27719.927609999999"/>
    <n v="-100278.84418"/>
    <n v="-97377.245849999992"/>
    <n v="0"/>
    <n v="0"/>
    <n v="0"/>
    <n v="0"/>
    <n v="0"/>
    <n v="0"/>
    <s v="Total General"/>
    <s v="Totales"/>
    <s v="Total General"/>
    <x v="26"/>
    <x v="2"/>
    <n v="612710.5779400001"/>
    <n v="554244.99358000001"/>
    <n v="286204877.29896003"/>
    <n v="243390493.02682006"/>
    <n v="276418493.85822004"/>
    <n v="235015541.95325008"/>
    <n v="286204877.29896003"/>
    <n v="243390493.02682006"/>
    <n v="131621014.33455996"/>
    <n v="117692199.10494004"/>
    <n v="612710.5779400001"/>
    <n v="554244.99358000001"/>
    <n v="0.21408110991064039"/>
    <n v="0.22771842346320639"/>
    <n v="58465.584360000095"/>
    <n v="10.548689665621879"/>
    <n v="100"/>
    <n v="100"/>
    <n v="100"/>
    <n v="100"/>
    <n v="0.21408110991064039"/>
    <n v="0.22166048638347269"/>
    <n v="0.22771842346320639"/>
    <n v="0.23583333637153744"/>
    <m/>
    <m/>
    <m/>
    <n v="0"/>
    <m/>
    <n v="0"/>
    <m/>
    <n v="0"/>
    <m/>
    <n v="42.770873511749571"/>
    <n v="21.992662771230229"/>
    <n v="17.029103988898136"/>
    <n v="0.10237831082769437"/>
    <n v="-17.404101114101"/>
    <n v="2.9797498426579416"/>
    <n v="-22.831858072578754"/>
    <n v="-28.466534833712387"/>
    <s v="Resto"/>
    <n v="2024"/>
    <n v="1"/>
    <d v="2025-05-07T00:00:00"/>
    <x v="26"/>
    <x v="57"/>
  </r>
  <r>
    <n v="2025"/>
    <n v="3"/>
    <n v="9"/>
    <x v="29"/>
    <s v="Total General"/>
    <n v="9"/>
    <s v="19581e27de7ced00ff1ce50b2047e7a567c76b1cbaebabe5ef03f7c3017bb5b7"/>
    <s v="5ee0b1f3d4f170289262539d5c2c0d24e2fb46189fbbd99a0a6b6a68b9dfe06a"/>
    <x v="48"/>
    <n v="975839.53787999996"/>
    <n v="808178.50085000007"/>
    <n v="3808870.2787699997"/>
    <n v="3203537.3764499999"/>
    <n v="462755.05982000014"/>
    <n v="449589.10767000011"/>
    <n v="1903803.5778000003"/>
    <n v="1819271.4148199994"/>
    <n v="35327673.869999997"/>
    <n v="32941908.920000002"/>
    <n v="139.161"/>
    <n v="134.065"/>
    <n v="14454.24483"/>
    <n v="20403.313979999999"/>
    <n v="446186.61823999998"/>
    <n v="407463.95077"/>
    <n v="836238.94010999997"/>
    <n v="668627.46176999994"/>
    <n v="263420.14351000002"/>
    <n v="75741.689949999985"/>
    <n v="64605.307130000001"/>
    <n v="67250.139679999993"/>
    <n v="0"/>
    <n v="0"/>
    <s v="Total General"/>
    <s v="Totales"/>
    <s v="Total General"/>
    <x v="26"/>
    <x v="2"/>
    <n v="975839.53787999996"/>
    <n v="808178.50085000007"/>
    <n v="286204877.29896003"/>
    <n v="243390493.02682006"/>
    <n v="276418493.85822004"/>
    <n v="235015541.95325008"/>
    <n v="286204877.29896003"/>
    <n v="243390493.02682006"/>
    <n v="131621014.33455996"/>
    <n v="117692199.10494004"/>
    <n v="975839.53787999996"/>
    <n v="808178.50085000007"/>
    <n v="0.34095838865131239"/>
    <n v="0.33205015150733269"/>
    <n v="167661.03702999989"/>
    <n v="20.745545303873179"/>
    <n v="100"/>
    <n v="100"/>
    <n v="100"/>
    <n v="100"/>
    <n v="0.34095838865131239"/>
    <n v="0.3530297572565913"/>
    <n v="0.33205015150733269"/>
    <n v="0.34388300200620991"/>
    <n v="9.2039012750589899E-2"/>
    <n v="2.2573097893966165E-2"/>
    <m/>
    <n v="187678.45356000005"/>
    <n v="247.78751792294815"/>
    <n v="-2644.8325499999919"/>
    <n v="-3.9328283369894024"/>
    <n v="0"/>
    <m/>
    <n v="2.928441086625222"/>
    <n v="47.421224684678194"/>
    <n v="55.629926705195167"/>
    <n v="0.35158144173220651"/>
    <n v="9.5033357912581717"/>
    <n v="25.067991957179949"/>
    <n v="53.356355084505871"/>
    <n v="60.940355290127592"/>
    <s v="Resto"/>
    <n v="2024"/>
    <n v="1"/>
    <d v="2025-05-07T00:00:00"/>
    <x v="26"/>
    <x v="48"/>
  </r>
  <r>
    <n v="2025"/>
    <n v="3"/>
    <n v="718"/>
    <x v="55"/>
    <s v="Total General"/>
    <n v="281"/>
    <s v="71a1c003a2b855d85582c8f6c7648c49d3fe836408a7e1b5d9b222448acb3c1b"/>
    <s v="5ee0b1f3d4f170289262539d5c2c0d24e2fb46189fbbd99a0a6b6a68b9dfe06a"/>
    <x v="63"/>
    <n v="12089.056859999999"/>
    <n v="4861.5922599999994"/>
    <n v="120985.43412999999"/>
    <n v="66257.422859999991"/>
    <n v="15930.851930000001"/>
    <n v="13878.278839999999"/>
    <n v="46640.639910000005"/>
    <n v="27625.288059999995"/>
    <n v="35327673.869999997"/>
    <n v="32941908.920000002"/>
    <n v="139.161"/>
    <n v="134.065"/>
    <n v="0"/>
    <n v="0"/>
    <n v="12608.365310000001"/>
    <n v="10510.58567"/>
    <n v="24933.123629999998"/>
    <n v="12399.01633"/>
    <n v="0"/>
    <n v="0"/>
    <n v="0"/>
    <n v="0"/>
    <n v="0"/>
    <n v="0"/>
    <s v="Total General"/>
    <s v="Totales"/>
    <s v="Total General"/>
    <x v="26"/>
    <x v="2"/>
    <n v="12089.056859999999"/>
    <n v="4861.5922599999994"/>
    <n v="286204877.29896003"/>
    <n v="243390493.02682006"/>
    <n v="276418493.85822004"/>
    <n v="235015541.95325008"/>
    <n v="286204877.29896003"/>
    <n v="243390493.02682006"/>
    <n v="131621014.33455996"/>
    <n v="117692199.10494004"/>
    <n v="12089.056859999999"/>
    <n v="4861.5922599999994"/>
    <n v="4.2239171372932876E-3"/>
    <n v="1.9974454217750745E-3"/>
    <n v="7227.4645999999993"/>
    <n v="148.6645570725012"/>
    <n v="100"/>
    <n v="100"/>
    <n v="100"/>
    <n v="100"/>
    <n v="4.2239171372932876E-3"/>
    <n v="4.3734616636036993E-3"/>
    <n v="1.9974454217750745E-3"/>
    <n v="2.0686258532497739E-3"/>
    <m/>
    <m/>
    <m/>
    <n v="0"/>
    <m/>
    <n v="0"/>
    <m/>
    <n v="0"/>
    <m/>
    <n v="14.78982454282496"/>
    <n v="131.77911324672189"/>
    <n v="285.46776648027657"/>
    <n v="1.2103577844724912E-2"/>
    <n v="19.95873213790189"/>
    <n v="101.08952973691258"/>
    <n v="50.568735378303664"/>
    <n v="84.769512276301683"/>
    <s v="Resto"/>
    <n v="2024"/>
    <n v="1"/>
    <d v="2025-05-07T00:00:00"/>
    <x v="26"/>
    <x v="63"/>
  </r>
  <r>
    <n v="2025"/>
    <n v="3"/>
    <n v="115"/>
    <x v="58"/>
    <s v="Total General"/>
    <n v="232"/>
    <s v="835d5e8314340ab852a2f979ab4cd53e994dbe38366afb6eed84fe4957b980c8"/>
    <s v="5ee0b1f3d4f170289262539d5c2c0d24e2fb46189fbbd99a0a6b6a68b9dfe06a"/>
    <x v="72"/>
    <n v="16643.393499999998"/>
    <n v="15621.602800000001"/>
    <n v="58362.907109999993"/>
    <n v="51778.351300000009"/>
    <n v="10390.281370000001"/>
    <n v="10405.648079999999"/>
    <n v="43059.916889999993"/>
    <n v="34169.17512"/>
    <n v="35327673.869999997"/>
    <n v="32941908.920000002"/>
    <n v="139.161"/>
    <n v="134.065"/>
    <n v="0"/>
    <n v="0"/>
    <n v="10390.281369999999"/>
    <n v="10405.648080000001"/>
    <n v="13798.82423"/>
    <n v="11321.791569999999"/>
    <n v="0"/>
    <n v="0"/>
    <n v="0"/>
    <n v="0"/>
    <n v="0"/>
    <n v="0"/>
    <s v="Total General"/>
    <s v="Totales"/>
    <s v="Total General"/>
    <x v="26"/>
    <x v="2"/>
    <n v="16643.393499999998"/>
    <n v="15621.602800000001"/>
    <n v="286204877.29896003"/>
    <n v="243390493.02682006"/>
    <n v="276418493.85822004"/>
    <n v="235015541.95325008"/>
    <n v="286204877.29896003"/>
    <n v="243390493.02682006"/>
    <n v="131621014.33455996"/>
    <n v="117692199.10494004"/>
    <n v="16643.393499999998"/>
    <n v="15621.602800000001"/>
    <n v="5.8152026118740343E-3"/>
    <n v="6.4183290833297255E-3"/>
    <n v="1021.7906999999977"/>
    <n v="6.540882603928444"/>
    <n v="100"/>
    <n v="100"/>
    <n v="100"/>
    <n v="100"/>
    <n v="5.8152026118740343E-3"/>
    <n v="6.0210853722894135E-3"/>
    <n v="6.4183290833297255E-3"/>
    <n v="6.6470509440211796E-3"/>
    <m/>
    <m/>
    <m/>
    <n v="0"/>
    <m/>
    <n v="0"/>
    <m/>
    <n v="0"/>
    <m/>
    <n v="-0.14767662601942178"/>
    <n v="62.428863260368153"/>
    <n v="66.61063024851714"/>
    <n v="7.8940900300232715E-3"/>
    <n v="-0.14767662601945508"/>
    <n v="21.878451344781304"/>
    <n v="75.29830945603689"/>
    <n v="91.908140294442831"/>
    <s v="Resto"/>
    <n v="2024"/>
    <n v="1"/>
    <d v="2025-05-07T00:00:00"/>
    <x v="26"/>
    <x v="72"/>
  </r>
  <r>
    <n v="2025"/>
    <n v="3"/>
    <n v="908"/>
    <x v="14"/>
    <s v="Total General"/>
    <n v="38"/>
    <s v="aea92132c4cbeb263e6ac2bf6c183b5d81737f179f21efdc5863739672f0f470"/>
    <s v="5ee0b1f3d4f170289262539d5c2c0d24e2fb46189fbbd99a0a6b6a68b9dfe06a"/>
    <x v="42"/>
    <n v="429.28158000000002"/>
    <n v="2352.5825299999997"/>
    <n v="6736.8339300000016"/>
    <n v="10923.688180000001"/>
    <n v="200895.8088"/>
    <n v="199355.60016"/>
    <n v="801401.51777999999"/>
    <n v="798261.53787"/>
    <n v="35327673.869999997"/>
    <n v="32941908.920000002"/>
    <n v="139.161"/>
    <n v="134.065"/>
    <n v="0"/>
    <n v="0"/>
    <n v="200895.8088"/>
    <n v="199355.60016"/>
    <n v="9174.1799800000008"/>
    <n v="-60156.259709999998"/>
    <n v="0"/>
    <n v="0"/>
    <n v="0"/>
    <n v="0"/>
    <n v="429.28157999999996"/>
    <n v="2564.5383999999999"/>
    <s v="Total General"/>
    <s v="Totales"/>
    <s v="Total General"/>
    <x v="26"/>
    <x v="2"/>
    <n v="429.28158000000002"/>
    <n v="2352.5825299999997"/>
    <n v="286204877.29896003"/>
    <n v="243390493.02682006"/>
    <n v="276418493.85822004"/>
    <n v="235015541.95325008"/>
    <n v="286204877.29896003"/>
    <n v="243390493.02682006"/>
    <n v="131621014.33455996"/>
    <n v="117692199.10494004"/>
    <n v="429.28158000000002"/>
    <n v="2352.5825299999997"/>
    <n v="1.4999100785818785E-4"/>
    <n v="9.6658768415443426E-4"/>
    <n v="-1923.3009499999996"/>
    <n v="-81.7527515177119"/>
    <n v="100"/>
    <n v="100"/>
    <n v="100"/>
    <n v="100"/>
    <n v="1.4999100785818785E-4"/>
    <n v="1.5530132373132248E-4"/>
    <n v="9.6658768415443426E-4"/>
    <n v="1.0010327446633217E-3"/>
    <m/>
    <m/>
    <n v="1.4999100785818782E-4"/>
    <n v="0"/>
    <m/>
    <n v="0"/>
    <m/>
    <n v="-2135.2568200000001"/>
    <n v="-83.260863631443385"/>
    <n v="0.77259361601271781"/>
    <n v="46798.143260654229"/>
    <n v="8473.9046395962141"/>
    <n v="0.15263201686727196"/>
    <n v="0.77259361601271781"/>
    <n v="-115.25058244017612"/>
    <n v="2189.7958099575017"/>
    <n v="-331.39626885223447"/>
    <s v="Resto"/>
    <n v="2024"/>
    <n v="1"/>
    <d v="2025-05-07T00:00:00"/>
    <x v="26"/>
    <x v="42"/>
  </r>
  <r>
    <n v="2025"/>
    <n v="3"/>
    <n v="76"/>
    <x v="31"/>
    <s v="Total General"/>
    <n v="48"/>
    <s v="98010bd9270f9b100b6214a21754fd33bdc8d41b2bc9f9dd16ff54d3c34ffd71"/>
    <s v="5ee0b1f3d4f170289262539d5c2c0d24e2fb46189fbbd99a0a6b6a68b9dfe06a"/>
    <x v="39"/>
    <n v="1270133.73486"/>
    <n v="1133682.78908"/>
    <n v="2604890.4864299996"/>
    <n v="1958915.9774799999"/>
    <n v="495858.72625000001"/>
    <n v="132678.40400999997"/>
    <n v="1887019.9246600003"/>
    <n v="1089773.0107500001"/>
    <n v="35327673.869999997"/>
    <n v="32941908.920000002"/>
    <n v="139.161"/>
    <n v="134.065"/>
    <n v="0"/>
    <n v="0"/>
    <n v="7105.4427300000007"/>
    <n v="4077.3793500000002"/>
    <n v="-29304.187239999999"/>
    <n v="-30962.09433"/>
    <n v="0"/>
    <n v="0"/>
    <n v="0"/>
    <n v="0"/>
    <n v="0"/>
    <n v="0"/>
    <s v="Total General"/>
    <s v="Totales"/>
    <s v="Total General"/>
    <x v="26"/>
    <x v="2"/>
    <n v="1270133.73486"/>
    <n v="1133682.78908"/>
    <n v="286204877.29896003"/>
    <n v="243390493.02682006"/>
    <n v="276418493.85822004"/>
    <n v="235015541.95325008"/>
    <n v="286204877.29896003"/>
    <n v="243390493.02682006"/>
    <n v="131621014.33455996"/>
    <n v="117692199.10494004"/>
    <n v="1270133.73486"/>
    <n v="1133682.78908"/>
    <n v="0.44378479739646814"/>
    <n v="0.46578762176839644"/>
    <n v="136450.94577999995"/>
    <n v="12.036078089421466"/>
    <n v="100"/>
    <n v="100"/>
    <n v="100"/>
    <n v="100"/>
    <n v="0.44378479739646814"/>
    <n v="0.45949665564398673"/>
    <n v="0.46578762176839644"/>
    <n v="0.48238630503233493"/>
    <m/>
    <m/>
    <m/>
    <n v="0"/>
    <m/>
    <n v="0"/>
    <m/>
    <n v="0"/>
    <m/>
    <n v="273.72979419667058"/>
    <n v="39.039883174558454"/>
    <n v="11.703309363783356"/>
    <n v="0.37673218730073371"/>
    <n v="74.264941279010515"/>
    <n v="-5.354634839393313"/>
    <n v="-24.247192634304231"/>
    <n v="-13.168939111619846"/>
    <s v="Resto"/>
    <n v="2024"/>
    <n v="1"/>
    <d v="2025-05-07T00:00:00"/>
    <x v="26"/>
    <x v="39"/>
  </r>
  <r>
    <n v="2025"/>
    <n v="3"/>
    <n v="46"/>
    <x v="54"/>
    <s v="Total General"/>
    <n v="34"/>
    <s v="86e50149658661312a9e0b35558d84f6c6d3da797f552a9657fe0558ca40cdef"/>
    <s v="5ee0b1f3d4f170289262539d5c2c0d24e2fb46189fbbd99a0a6b6a68b9dfe06a"/>
    <x v="3"/>
    <n v="17809663.19325"/>
    <n v="15865318.86668"/>
    <n v="67834768.393779993"/>
    <n v="54780170.646420002"/>
    <n v="9253880.6781200003"/>
    <n v="8350610.0485799992"/>
    <n v="38165400.494190007"/>
    <n v="33466279.61342996"/>
    <n v="35327673.869999997"/>
    <n v="32941908.920000002"/>
    <n v="139.161"/>
    <n v="134.065"/>
    <n v="46616.689009999995"/>
    <n v="7724.5689299999995"/>
    <n v="9253486.0404599998"/>
    <n v="8356950.1164499996"/>
    <n v="15901732.37848"/>
    <n v="13431792.423530001"/>
    <n v="0"/>
    <n v="0"/>
    <n v="0"/>
    <n v="0"/>
    <n v="0"/>
    <n v="0"/>
    <s v="Total General"/>
    <s v="Totales"/>
    <s v="Total General"/>
    <x v="26"/>
    <x v="2"/>
    <n v="17809663.19325"/>
    <n v="15865318.86668"/>
    <n v="286204877.29896003"/>
    <n v="243390493.02682006"/>
    <n v="276418493.85822004"/>
    <n v="235015541.95325008"/>
    <n v="286204877.29896003"/>
    <n v="243390493.02682006"/>
    <n v="131621014.33455996"/>
    <n v="117692199.10494004"/>
    <n v="17809663.19325"/>
    <n v="15865318.86668"/>
    <n v="6.2226973073720968"/>
    <n v="6.5184628492994365"/>
    <n v="1944344.3265700005"/>
    <n v="12.255311997879037"/>
    <n v="100"/>
    <n v="100"/>
    <n v="100"/>
    <n v="100"/>
    <n v="6.2226973073720968"/>
    <n v="6.4430071029852627"/>
    <n v="6.5184628492994365"/>
    <n v="6.7507530501263497"/>
    <m/>
    <m/>
    <m/>
    <n v="0"/>
    <m/>
    <n v="0"/>
    <m/>
    <n v="0"/>
    <m/>
    <n v="10.816822055935905"/>
    <n v="51.959885920960545"/>
    <n v="52.634366310265399"/>
    <n v="7.0307015372166086"/>
    <n v="10.728027707682974"/>
    <n v="18.388759125127073"/>
    <n v="58.19168515867397"/>
    <n v="62.217683634018769"/>
    <s v="Medianas"/>
    <n v="2024"/>
    <n v="1"/>
    <d v="2025-05-07T00:00:00"/>
    <x v="26"/>
    <x v="3"/>
  </r>
  <r>
    <n v="2025"/>
    <n v="3"/>
    <n v="69"/>
    <x v="47"/>
    <s v="Total General"/>
    <n v="202"/>
    <s v="c17edaae86e4016a583e098582f6dbf3eccade8ef83747df9ba617ded9d31309"/>
    <s v="5ee0b1f3d4f170289262539d5c2c0d24e2fb46189fbbd99a0a6b6a68b9dfe06a"/>
    <x v="34"/>
    <n v="1712705.9797"/>
    <n v="620506.83565000002"/>
    <n v="4965666.6079900004"/>
    <n v="1333730.29721"/>
    <n v="477458.20740000007"/>
    <n v="223309.891"/>
    <n v="1679433.0777799999"/>
    <n v="1485393.2742599999"/>
    <n v="35327673.869999997"/>
    <n v="32941908.920000002"/>
    <n v="139.161"/>
    <n v="134.065"/>
    <n v="874.73361999999997"/>
    <n v="1657.0107700000001"/>
    <n v="225095.12536999999"/>
    <n v="171072.73852000001"/>
    <n v="600619.44652"/>
    <n v="373102.77804"/>
    <n v="1712705.9797"/>
    <n v="620506.83565000002"/>
    <n v="0"/>
    <n v="0"/>
    <n v="0"/>
    <n v="0"/>
    <s v="Total General"/>
    <s v="Totales"/>
    <s v="Total General"/>
    <x v="26"/>
    <x v="2"/>
    <n v="1712705.9797"/>
    <n v="620506.83565000002"/>
    <n v="286204877.29896003"/>
    <n v="243390493.02682006"/>
    <n v="276418493.85822004"/>
    <n v="235015541.95325008"/>
    <n v="286204877.29896003"/>
    <n v="243390493.02682006"/>
    <n v="131621014.33455996"/>
    <n v="117692199.10494004"/>
    <n v="1712705.9797"/>
    <n v="620506.83565000002"/>
    <n v="0.59841956428679755"/>
    <n v="0.25494292235219895"/>
    <n v="1092199.14405"/>
    <n v="176.01726222820537"/>
    <n v="100"/>
    <n v="100"/>
    <n v="100"/>
    <n v="100"/>
    <n v="0.59841956428679755"/>
    <n v="0.61960614711202266"/>
    <n v="0.25494292235219895"/>
    <n v="0.26402800023048389"/>
    <n v="0.59841956428679755"/>
    <m/>
    <m/>
    <n v="1092199.14405"/>
    <n v="176.01726222820537"/>
    <n v="0"/>
    <m/>
    <n v="0"/>
    <m/>
    <n v="113.80969972351113"/>
    <n v="27.877418135927357"/>
    <n v="35.988304748661797"/>
    <n v="0.36275226248171605"/>
    <n v="31.578606455571666"/>
    <n v="60.979623275709869"/>
    <n v="37.477162398621168"/>
    <n v="45.851370879275379"/>
    <s v="Resto"/>
    <n v="2024"/>
    <n v="1"/>
    <d v="2025-05-07T00:00:00"/>
    <x v="26"/>
    <x v="34"/>
  </r>
  <r>
    <n v="2025"/>
    <n v="3"/>
    <n v="37"/>
    <x v="76"/>
    <s v="Total General"/>
    <n v="25"/>
    <s v="b7a56873cd771f2c446d369b649430b65a756ba278ff97ec81bb6f55b2e73569"/>
    <s v="5ee0b1f3d4f170289262539d5c2c0d24e2fb46189fbbd99a0a6b6a68b9dfe06a"/>
    <x v="7"/>
    <n v="3594603.0314199999"/>
    <n v="3691577.5016000001"/>
    <n v="13394649.406819999"/>
    <n v="11752334.999570001"/>
    <n v="1385096.8888899994"/>
    <n v="1357139.8123300003"/>
    <n v="5578893.8175599985"/>
    <n v="6063641.9214400016"/>
    <n v="35327673.869999997"/>
    <n v="32941908.920000002"/>
    <n v="139.161"/>
    <n v="134.065"/>
    <n v="12651.589619999999"/>
    <n v="1935.5469000000003"/>
    <n v="1051456.61206"/>
    <n v="1128210.60265"/>
    <n v="2090192.64274"/>
    <n v="2050813.38775"/>
    <n v="93348.054120000015"/>
    <n v="107950.41079000001"/>
    <n v="102708.30205"/>
    <n v="93586.248779999994"/>
    <n v="97076.445640000005"/>
    <n v="108874.27991"/>
    <s v="Total General"/>
    <s v="Totales"/>
    <s v="Total General"/>
    <x v="26"/>
    <x v="2"/>
    <n v="3594603.0314199999"/>
    <n v="3691577.5016000001"/>
    <n v="286204877.29896003"/>
    <n v="243390493.02682006"/>
    <n v="276418493.85822004"/>
    <n v="235015541.95325008"/>
    <n v="286204877.29896003"/>
    <n v="243390493.02682006"/>
    <n v="131621014.33455996"/>
    <n v="117692199.10494004"/>
    <n v="3594603.0314199999"/>
    <n v="3691577.5016000001"/>
    <n v="1.2559544985200228"/>
    <n v="1.5167303602089388"/>
    <n v="-96974.470180000179"/>
    <n v="-2.6269113986627568"/>
    <n v="100"/>
    <n v="100"/>
    <n v="100"/>
    <n v="100"/>
    <n v="1.2559544985200228"/>
    <n v="1.3004205982193564"/>
    <n v="1.5167303602089388"/>
    <n v="1.57078015816262"/>
    <n v="3.2615815286226507E-2"/>
    <n v="3.5886286432049282E-2"/>
    <n v="3.3918515490075733E-2"/>
    <n v="-14602.356669999994"/>
    <n v="-13.526911628346195"/>
    <n v="9122.053270000004"/>
    <n v="9.7472154177734804"/>
    <n v="-11797.834269999992"/>
    <n v="-10.836199587039818"/>
    <n v="2.0599997366521183"/>
    <n v="38.532680153636747"/>
    <n v="36.763140195263141"/>
    <n v="1.0523371939448061"/>
    <n v="-6.8031616091637765"/>
    <n v="1.9201773903575026"/>
    <n v="50.304292081023803"/>
    <n v="55.012835852792477"/>
    <s v="Resto"/>
    <n v="2024"/>
    <n v="1"/>
    <d v="2025-05-07T00:00:00"/>
    <x v="26"/>
    <x v="7"/>
  </r>
  <r>
    <n v="2025"/>
    <n v="3"/>
    <n v="61"/>
    <x v="46"/>
    <s v="Total Gener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726096.4580699999"/>
    <n v="1245928.9508800001"/>
    <n v="3273251.4562300001"/>
    <n v="1989353.49746"/>
    <n v="0"/>
    <n v="0"/>
    <n v="0"/>
    <n v="0"/>
    <n v="0"/>
    <n v="0"/>
    <s v="Total General"/>
    <s v="Totales"/>
    <s v="Total General"/>
    <x v="26"/>
    <x v="2"/>
    <n v="0"/>
    <n v="0"/>
    <n v="286204877.29896003"/>
    <n v="243390493.02682006"/>
    <n v="276418493.85822004"/>
    <n v="235015541.95325008"/>
    <n v="286204877.29896003"/>
    <n v="243390493.02682006"/>
    <n v="131621014.33455996"/>
    <n v="117692199.10494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8.538915630049139"/>
    <n v="64.538452336866058"/>
    <n v="52.733390060354502"/>
    <n v="62.629841929591599"/>
    <m/>
    <n v="2024"/>
    <n v="1"/>
    <d v="2025-05-07T00:00:00"/>
    <x v="26"/>
    <x v="69"/>
  </r>
  <r>
    <n v="2025"/>
    <n v="3"/>
    <n v="68"/>
    <x v="8"/>
    <s v="Total General"/>
    <n v="213"/>
    <s v="d48ff4b2f68a10fd7c86f185a6ccede0dc0f2c48538d697cb33b6ada3f1e85db"/>
    <s v="5ee0b1f3d4f170289262539d5c2c0d24e2fb46189fbbd99a0a6b6a68b9dfe06a"/>
    <x v="53"/>
    <n v="990935.71594000002"/>
    <n v="960692.43901999993"/>
    <n v="1142980.5445500002"/>
    <n v="1095430.6494299998"/>
    <n v="63333.841970000001"/>
    <n v="52563.274020000004"/>
    <n v="215889.70765000003"/>
    <n v="206396.35083000001"/>
    <n v="35327673.869999997"/>
    <n v="32941908.920000002"/>
    <n v="139.161"/>
    <n v="134.065"/>
    <n v="-100.88772"/>
    <n v="-217.50644"/>
    <n v="8113.1441599999998"/>
    <n v="6226.8687099999997"/>
    <n v="-5246.0871999999999"/>
    <n v="-1630.90905"/>
    <n v="988726.44110000005"/>
    <n v="958292.20519000001"/>
    <n v="2209.27484"/>
    <n v="2400.2338300000001"/>
    <n v="0"/>
    <n v="0"/>
    <s v="Total General"/>
    <s v="Totales"/>
    <s v="Total General"/>
    <x v="26"/>
    <x v="2"/>
    <n v="990935.71594000002"/>
    <n v="960692.43901999993"/>
    <n v="286204877.29896003"/>
    <n v="243390493.02682006"/>
    <n v="276418493.85822004"/>
    <n v="235015541.95325008"/>
    <n v="286204877.29896003"/>
    <n v="243390493.02682006"/>
    <n v="131621014.33455996"/>
    <n v="117692199.10494004"/>
    <n v="990935.71594000002"/>
    <n v="960692.43901999993"/>
    <n v="0.34623299410264829"/>
    <n v="0.39471239286003573"/>
    <n v="30243.276920000091"/>
    <n v="3.1480706719052787"/>
    <n v="100"/>
    <n v="100"/>
    <n v="100"/>
    <n v="100"/>
    <n v="0.34623299410264829"/>
    <n v="0.35849110604309586"/>
    <n v="0.39471239286003573"/>
    <n v="0.40877825825285347"/>
    <n v="0.34546107335103499"/>
    <n v="7.7192075161328078E-4"/>
    <m/>
    <n v="30434.235910000047"/>
    <n v="3.1758826530333684"/>
    <n v="-190.95899000000009"/>
    <n v="-7.9558494515511446"/>
    <n v="0"/>
    <m/>
    <n v="20.490671768090142"/>
    <n v="6.3913169089804809"/>
    <n v="5.4713945780212114"/>
    <n v="4.8118336034863943E-2"/>
    <n v="30.292520010430746"/>
    <n v="221.66644731047387"/>
    <n v="-154.6513401454707"/>
    <n v="-381.80355366842804"/>
    <s v="Resto"/>
    <n v="2024"/>
    <n v="1"/>
    <d v="2025-05-07T00:00:00"/>
    <x v="26"/>
    <x v="53"/>
  </r>
  <r>
    <n v="2025"/>
    <n v="3"/>
    <n v="1"/>
    <x v="16"/>
    <s v="Total General"/>
    <n v="30"/>
    <s v="624b60c58c9d8bfb6ff1886c2fd605d2adeb6ea4da576068201b6c6958ce93f4"/>
    <s v="5ee0b1f3d4f170289262539d5c2c0d24e2fb46189fbbd99a0a6b6a68b9dfe06a"/>
    <x v="19"/>
    <n v="22498819.590630002"/>
    <n v="18341736.750830002"/>
    <n v="49550571.843609996"/>
    <n v="44318265.197580002"/>
    <n v="6097129.9030900048"/>
    <n v="5428008.6397400005"/>
    <n v="22680170.508759998"/>
    <n v="19889881.298029996"/>
    <n v="35327673.869999997"/>
    <n v="32941908.920000002"/>
    <n v="139.161"/>
    <n v="134.065"/>
    <n v="-46213.772009999993"/>
    <n v="14928.70601"/>
    <n v="4635429.8836199995"/>
    <n v="4345110.8016299997"/>
    <n v="8693276.19056"/>
    <n v="8411535.2766200006"/>
    <n v="3111793.33886"/>
    <n v="1064933.8624700001"/>
    <n v="7663479.3023700006"/>
    <n v="9103420.5062200017"/>
    <n v="4160878.0690000001"/>
    <n v="1936369.1079000002"/>
    <s v="Total General"/>
    <s v="Totales"/>
    <s v="Total General"/>
    <x v="26"/>
    <x v="2"/>
    <n v="22498819.590630002"/>
    <n v="18341736.750830002"/>
    <n v="286204877.29896003"/>
    <n v="243390493.02682006"/>
    <n v="276418493.85822004"/>
    <n v="235015541.95325008"/>
    <n v="286204877.29896003"/>
    <n v="243390493.02682006"/>
    <n v="131621014.33455996"/>
    <n v="117692199.10494004"/>
    <n v="22498819.590630002"/>
    <n v="18341736.750830002"/>
    <n v="7.8610888126579654"/>
    <n v="7.5359298231952145"/>
    <n v="4157082.8398000002"/>
    <n v="22.664608571551348"/>
    <n v="100"/>
    <n v="100"/>
    <n v="100"/>
    <n v="100"/>
    <n v="7.8610888126579654"/>
    <n v="8.1394045950377141"/>
    <n v="7.5359298231952145"/>
    <n v="7.8044782053089028"/>
    <n v="1.0872607651649224"/>
    <n v="2.6776200932330676"/>
    <n v="1.4538110280537555"/>
    <n v="2046859.47639"/>
    <n v="192.20531420068929"/>
    <n v="-1439941.2038500011"/>
    <n v="-15.817584202181445"/>
    <n v="2224508.9611"/>
    <n v="114.88041985510131"/>
    <n v="12.327195989541661"/>
    <n v="27.099776850645323"/>
    <n v="29.593755016107576"/>
    <n v="4.6323377265518237"/>
    <n v="6.6815115941598391"/>
    <n v="3.3494588642230649"/>
    <n v="53.322013266455258"/>
    <n v="51.656572299082029"/>
    <s v="Grandes"/>
    <n v="2024"/>
    <n v="1"/>
    <d v="2025-05-07T00:00:00"/>
    <x v="26"/>
    <x v="19"/>
  </r>
  <r>
    <n v="2025"/>
    <n v="3"/>
    <n v="707"/>
    <x v="28"/>
    <s v="Total General"/>
    <n v="9"/>
    <s v="19581e27de7ced00ff1ce50b2047e7a567c76b1cbaebabe5ef03f7c3017bb5b7"/>
    <s v="5ee0b1f3d4f170289262539d5c2c0d24e2fb46189fbbd99a0a6b6a68b9dfe06a"/>
    <x v="23"/>
    <n v="338850.30685000005"/>
    <n v="242648.48286000002"/>
    <n v="1348385.29694"/>
    <n v="1062415.5377800001"/>
    <n v="254973.88636999999"/>
    <n v="284177.12603000004"/>
    <n v="970536.38937000011"/>
    <n v="1072773.46328"/>
    <n v="35327673.869999997"/>
    <n v="32941908.920000002"/>
    <n v="139.161"/>
    <n v="134.065"/>
    <n v="0"/>
    <n v="0"/>
    <n v="139371.07297000001"/>
    <n v="163603.72900999998"/>
    <n v="150817.86750999998"/>
    <n v="101099.83442"/>
    <n v="0"/>
    <n v="0"/>
    <n v="0"/>
    <n v="0"/>
    <n v="0"/>
    <n v="0"/>
    <s v="Total General"/>
    <s v="Totales"/>
    <s v="Total General"/>
    <x v="26"/>
    <x v="2"/>
    <n v="338850.30685000005"/>
    <n v="242648.48286000002"/>
    <n v="286204877.29896003"/>
    <n v="243390493.02682006"/>
    <n v="276418493.85822004"/>
    <n v="235015541.95325008"/>
    <n v="286204877.29896003"/>
    <n v="243390493.02682006"/>
    <n v="131621014.33455996"/>
    <n v="117692199.10494004"/>
    <n v="338850.30685000005"/>
    <n v="242648.48286000002"/>
    <n v="0.11839431600463202"/>
    <n v="9.96951359284447E-2"/>
    <n v="96201.823990000034"/>
    <n v="39.646579634913778"/>
    <n v="100"/>
    <n v="100"/>
    <n v="100"/>
    <n v="100"/>
    <n v="0.11839431600463202"/>
    <n v="0.12258597538839149"/>
    <n v="9.96951359284447E-2"/>
    <n v="0.10324784516092486"/>
    <m/>
    <m/>
    <m/>
    <n v="0"/>
    <m/>
    <n v="0"/>
    <m/>
    <n v="0"/>
    <m/>
    <n v="-10.276421634624144"/>
    <n v="75.246762719583458"/>
    <n v="117.11473431876375"/>
    <n v="0.19371822019384868"/>
    <n v="-14.81179933161474"/>
    <n v="49.177165694906954"/>
    <n v="92.410186717935801"/>
    <n v="161.82393368750681"/>
    <s v="Resto"/>
    <n v="2024"/>
    <n v="1"/>
    <d v="2025-05-07T00:00:00"/>
    <x v="26"/>
    <x v="23"/>
  </r>
  <r>
    <n v="2025"/>
    <n v="3"/>
    <n v="123"/>
    <x v="72"/>
    <s v="Total General"/>
    <n v="236"/>
    <s v="9a049b03f6fc40bfcf2f136320359257ed4af8513f71aa6fef47f17059bbae23"/>
    <s v="5ee0b1f3d4f170289262539d5c2c0d24e2fb46189fbbd99a0a6b6a68b9dfe06a"/>
    <x v="73"/>
    <n v="9874.2959800000008"/>
    <n v="0"/>
    <n v="130045.24274"/>
    <n v="0"/>
    <n v="2611.4477099999999"/>
    <n v="0"/>
    <n v="97151.697329999981"/>
    <n v="0"/>
    <n v="35327673.869999997"/>
    <n v="32941908.920000002"/>
    <n v="139.161"/>
    <n v="134.065"/>
    <n v="0"/>
    <n v="0"/>
    <n v="-781.61959000000002"/>
    <n v="0"/>
    <n v="5385.3846900000008"/>
    <n v="0"/>
    <n v="0"/>
    <n v="0"/>
    <n v="0"/>
    <n v="0"/>
    <n v="0"/>
    <n v="0"/>
    <s v="Total General"/>
    <s v="Totales"/>
    <s v="Total General"/>
    <x v="26"/>
    <x v="2"/>
    <n v="9874.2959800000008"/>
    <n v="0"/>
    <n v="286204877.29896003"/>
    <n v="243390493.02682006"/>
    <n v="276418493.85822004"/>
    <n v="235015541.95325008"/>
    <n v="286204877.29896003"/>
    <n v="243390493.02682006"/>
    <n v="131621014.33455996"/>
    <n v="117692199.10494004"/>
    <n v="9874.2959800000008"/>
    <n v="0"/>
    <n v="3.4500795629997744E-3"/>
    <m/>
    <m/>
    <m/>
    <n v="100"/>
    <m/>
    <n v="100"/>
    <m/>
    <n v="3.4500795629997744E-3"/>
    <n v="3.5722269672248137E-3"/>
    <m/>
    <m/>
    <m/>
    <m/>
    <m/>
    <n v="0"/>
    <m/>
    <n v="0"/>
    <m/>
    <n v="0"/>
    <m/>
    <m/>
    <n v="26.446925586283669"/>
    <m/>
    <n v="1.9840659359774493E-3"/>
    <m/>
    <m/>
    <n v="-14.513718796196153"/>
    <m/>
    <s v="Resto"/>
    <n v="2024"/>
    <n v="1"/>
    <d v="2025-05-07T00:00:00"/>
    <x v="26"/>
    <x v="73"/>
  </r>
  <r>
    <n v="2025"/>
    <n v="3"/>
    <n v="128"/>
    <x v="57"/>
    <s v="Total General"/>
    <n v="267"/>
    <s v="8acc23987b8960d83c44541f9f0eb46454cea080ea94d916f56fccf033db866f"/>
    <s v="5ee0b1f3d4f170289262539d5c2c0d24e2fb46189fbbd99a0a6b6a68b9dfe06a"/>
    <x v="71"/>
    <n v="28409.071170000003"/>
    <n v="23307.048429999999"/>
    <n v="102280.82483"/>
    <n v="96949.472959999999"/>
    <n v="1627.6013799999998"/>
    <n v="2146.3742100000004"/>
    <n v="3945.857680000001"/>
    <n v="6777.4628299999995"/>
    <n v="35327673.869999997"/>
    <n v="32941908.920000002"/>
    <n v="139.161"/>
    <n v="134.065"/>
    <n v="0"/>
    <n v="0"/>
    <n v="1790.29225"/>
    <n v="2107.73794"/>
    <n v="24316.539059999999"/>
    <n v="16048.565039999999"/>
    <n v="0"/>
    <n v="0"/>
    <n v="0"/>
    <n v="0"/>
    <n v="0"/>
    <n v="0"/>
    <s v="Total General"/>
    <s v="Totales"/>
    <s v="Total General"/>
    <x v="26"/>
    <x v="2"/>
    <n v="28409.071170000003"/>
    <n v="23307.048429999999"/>
    <n v="286204877.29896003"/>
    <n v="243390493.02682006"/>
    <n v="276418493.85822004"/>
    <n v="235015541.95325008"/>
    <n v="286204877.29896003"/>
    <n v="243390493.02682006"/>
    <n v="131621014.33455996"/>
    <n v="117692199.10494004"/>
    <n v="28409.071170000003"/>
    <n v="23307.048429999999"/>
    <n v="9.9261310422480448E-3"/>
    <n v="9.5759896535612468E-3"/>
    <n v="5102.022740000004"/>
    <n v="21.890471268051527"/>
    <n v="100"/>
    <n v="100"/>
    <n v="100"/>
    <n v="100"/>
    <n v="9.9261310422480448E-3"/>
    <n v="1.0277558051007803E-2"/>
    <n v="9.5759896535612468E-3"/>
    <n v="9.9172370628306354E-3"/>
    <m/>
    <m/>
    <m/>
    <n v="0"/>
    <m/>
    <n v="0"/>
    <m/>
    <n v="0"/>
    <m/>
    <n v="-24.169729005456155"/>
    <n v="5.729160838312616"/>
    <n v="9.2091206505464864"/>
    <n v="1.2365817025713633E-3"/>
    <n v="-15.060965785907898"/>
    <n v="51.518462861898342"/>
    <n v="7.3624467922122143"/>
    <n v="13.13349782205824"/>
    <s v="Resto"/>
    <n v="2024"/>
    <n v="1"/>
    <d v="2025-05-07T00:00:00"/>
    <x v="26"/>
    <x v="71"/>
  </r>
  <r>
    <n v="2025"/>
    <n v="3"/>
    <n v="98"/>
    <x v="60"/>
    <s v="Total General"/>
    <n v="205"/>
    <s v="f8809aff4d69bece79dabe35be0c708b890d7eafb841f121330667b77d2e2590"/>
    <s v="5ee0b1f3d4f170289262539d5c2c0d24e2fb46189fbbd99a0a6b6a68b9dfe06a"/>
    <x v="52"/>
    <n v="977558.00120000006"/>
    <n v="1111095.3272299999"/>
    <n v="3527164.5991200004"/>
    <n v="3623265.97236"/>
    <n v="198803.83288999996"/>
    <n v="357913.62644999998"/>
    <n v="984201.58259999973"/>
    <n v="2010924.9420200002"/>
    <n v="35327673.869999997"/>
    <n v="32941908.920000002"/>
    <n v="139.161"/>
    <n v="134.065"/>
    <n v="0"/>
    <n v="0"/>
    <n v="144405.58006000001"/>
    <n v="263334.39277000003"/>
    <n v="730555.98594000004"/>
    <n v="788936.60543"/>
    <n v="663620.84323999996"/>
    <n v="736507.62237"/>
    <n v="2142.6575499999999"/>
    <n v="2108.4717700000001"/>
    <n v="33034.748930000002"/>
    <n v="29798.352070000001"/>
    <s v="Total General"/>
    <s v="Totales"/>
    <s v="Total General"/>
    <x v="26"/>
    <x v="2"/>
    <n v="977558.00120000006"/>
    <n v="1111095.3272299999"/>
    <n v="286204877.29896003"/>
    <n v="243390493.02682006"/>
    <n v="276418493.85822004"/>
    <n v="235015541.95325008"/>
    <n v="286204877.29896003"/>
    <n v="243390493.02682006"/>
    <n v="131621014.33455996"/>
    <n v="117692199.10494004"/>
    <n v="977558.00120000006"/>
    <n v="1111095.3272299999"/>
    <n v="0.34155881983061931"/>
    <n v="0.45650728317788664"/>
    <n v="-133537.32602999988"/>
    <n v="-12.01853007184479"/>
    <n v="100"/>
    <n v="100"/>
    <n v="100"/>
    <n v="100"/>
    <n v="0.34155881983061931"/>
    <n v="0.35365144623840072"/>
    <n v="0.45650728317788664"/>
    <n v="0.47277525477486165"/>
    <n v="0.23186915942973391"/>
    <n v="7.4864466679296017E-4"/>
    <n v="1.1542343108113078E-2"/>
    <n v="-72886.779130000039"/>
    <n v="-9.8962694907974598"/>
    <n v="34.185779999999795"/>
    <n v="1.6213534601888346"/>
    <n v="3236.3968600000007"/>
    <n v="10.860992756905841"/>
    <n v="-44.45480188562405"/>
    <n v="20.336781310772206"/>
    <n v="32.212683977556757"/>
    <n v="0.1510426233190027"/>
    <n v="-45.162658572241313"/>
    <n v="-7.3999126277301208"/>
    <n v="19.766531633327812"/>
    <n v="33.378397067337609"/>
    <s v="Resto"/>
    <n v="2024"/>
    <n v="1"/>
    <d v="2025-05-07T00:00:00"/>
    <x v="26"/>
    <x v="52"/>
  </r>
  <r>
    <n v="2025"/>
    <n v="3"/>
    <n v="91"/>
    <x v="34"/>
    <s v="Total General"/>
    <n v="218"/>
    <s v="5966abd0cbfc86f98a186531b2b4ee5f6e910120ce13222f98207203dfc9a9a2"/>
    <s v="5ee0b1f3d4f170289262539d5c2c0d24e2fb46189fbbd99a0a6b6a68b9dfe06a"/>
    <x v="33"/>
    <n v="2926330.4537199996"/>
    <n v="2402565.80688"/>
    <n v="5308508.6857099999"/>
    <n v="5258382.2473300006"/>
    <n v="658870.90054000006"/>
    <n v="611243.74254000001"/>
    <n v="3156911.5605000001"/>
    <n v="2238244.9468799997"/>
    <n v="35327673.869999997"/>
    <n v="32941908.920000002"/>
    <n v="139.161"/>
    <n v="134.065"/>
    <n v="71549.907129999992"/>
    <n v="124256.48646"/>
    <n v="393263.13338000001"/>
    <n v="353240.72521"/>
    <n v="1169372.27446"/>
    <n v="1035079.48604"/>
    <n v="273786.74023"/>
    <n v="727859.06329999981"/>
    <n v="2644260.94851"/>
    <n v="1667909.90062"/>
    <n v="0"/>
    <n v="0"/>
    <s v="Total General"/>
    <s v="Totales"/>
    <s v="Total General"/>
    <x v="26"/>
    <x v="2"/>
    <n v="2926330.4537199996"/>
    <n v="2402565.80688"/>
    <n v="286204877.29896003"/>
    <n v="243390493.02682006"/>
    <n v="276418493.85822004"/>
    <n v="235015541.95325008"/>
    <n v="286204877.29896003"/>
    <n v="243390493.02682006"/>
    <n v="131621014.33455996"/>
    <n v="117692199.10494004"/>
    <n v="2926330.4537199996"/>
    <n v="2402565.80688"/>
    <n v="1.0224600228119987"/>
    <n v="0.98712393282150612"/>
    <n v="523764.64683999959"/>
    <n v="21.800220636627078"/>
    <n v="100"/>
    <n v="100"/>
    <n v="100"/>
    <n v="100"/>
    <n v="1.0224600228119987"/>
    <n v="1.0586594308052941"/>
    <n v="0.98712393282150612"/>
    <n v="1.0223008176020651"/>
    <n v="9.5661102219446639E-2"/>
    <n v="0.92390492204921215"/>
    <m/>
    <n v="-454072.32306999981"/>
    <n v="-62.384649167011332"/>
    <n v="976351.04789000005"/>
    <n v="58.537397465358779"/>
    <n v="0"/>
    <m/>
    <n v="7.7918438562801784"/>
    <n v="22.51525967282446"/>
    <n v="25.441290340087221"/>
    <n v="0.50058184391836824"/>
    <n v="11.330066244826909"/>
    <n v="12.974152249290194"/>
    <n v="33.630276856153749"/>
    <n v="34.126917784973784"/>
    <s v="Resto"/>
    <n v="2024"/>
    <n v="1"/>
    <d v="2025-05-07T00:00:00"/>
    <x v="26"/>
    <x v="33"/>
  </r>
  <r>
    <n v="2025"/>
    <n v="3"/>
    <n v="80"/>
    <x v="73"/>
    <s v="Total General"/>
    <n v="52"/>
    <s v="41cfc0d1f2d127b04555b7246d84019b4d27710a3f3aff6e7764375b1e06e05d"/>
    <s v="5ee0b1f3d4f170289262539d5c2c0d24e2fb46189fbbd99a0a6b6a68b9dfe06a"/>
    <x v="36"/>
    <n v="377875.53304000001"/>
    <n v="280605.04624"/>
    <n v="1201513.9595599999"/>
    <n v="1074306.1236"/>
    <n v="170925.94498999993"/>
    <n v="75586.178269999989"/>
    <n v="748923.62109999999"/>
    <n v="766067.09819000005"/>
    <n v="35327673.869999997"/>
    <n v="32941908.920000002"/>
    <n v="139.161"/>
    <n v="134.065"/>
    <n v="1058.94732"/>
    <n v="843.51493000000005"/>
    <n v="26287.864249999999"/>
    <n v="26138.693489999998"/>
    <n v="60425.953179999997"/>
    <n v="68432.959370000011"/>
    <n v="8012.3285800000003"/>
    <n v="12103.286459999999"/>
    <n v="12604.603999999999"/>
    <n v="13024.85104"/>
    <n v="0"/>
    <n v="0"/>
    <s v="Total General"/>
    <s v="Totales"/>
    <s v="Total General"/>
    <x v="26"/>
    <x v="2"/>
    <n v="377875.53304000001"/>
    <n v="280605.04624"/>
    <n v="286204877.29896003"/>
    <n v="243390493.02682006"/>
    <n v="276418493.85822004"/>
    <n v="235015541.95325008"/>
    <n v="286204877.29896003"/>
    <n v="243390493.02682006"/>
    <n v="131621014.33455996"/>
    <n v="117692199.10494004"/>
    <n v="377875.53304000001"/>
    <n v="280605.04624"/>
    <n v="0.13202973219959627"/>
    <n v="0.11529006032666984"/>
    <n v="97270.486800000013"/>
    <n v="34.664553650544505"/>
    <n v="100"/>
    <n v="100"/>
    <n v="100"/>
    <n v="100"/>
    <n v="0.13202973219959627"/>
    <n v="0.1367041429701947"/>
    <n v="0.11529006032666984"/>
    <n v="0.11939850611914794"/>
    <n v="2.7995080501827334E-3"/>
    <n v="4.4040493365994082E-3"/>
    <m/>
    <n v="-4090.957879999999"/>
    <n v="-33.80038879126058"/>
    <n v="-420.2470400000002"/>
    <n v="-3.2265016982489847"/>
    <n v="0"/>
    <m/>
    <n v="126.13386323017752"/>
    <n v="45.233398313699915"/>
    <n v="26.936856369058859"/>
    <n v="0.12986220008571961"/>
    <n v="0.57068942660454258"/>
    <n v="-11.700511367202637"/>
    <n v="43.50426077962284"/>
    <n v="38.196058932180001"/>
    <s v="Resto"/>
    <n v="2024"/>
    <n v="1"/>
    <d v="2025-05-07T00:00:00"/>
    <x v="26"/>
    <x v="36"/>
  </r>
  <r>
    <n v="2025"/>
    <n v="3"/>
    <n v="125"/>
    <x v="75"/>
    <s v="Total General"/>
    <n v="238"/>
    <s v="8ae4c23b80d1e7c8ff79e515fe791ebd68190bae842dda7af193db125f700452"/>
    <s v="5ee0b1f3d4f170289262539d5c2c0d24e2fb46189fbbd99a0a6b6a68b9dfe06a"/>
    <x v="59"/>
    <n v="35920.34201"/>
    <n v="38924.525079999999"/>
    <n v="119102.00779"/>
    <n v="129884.53103000001"/>
    <n v="8329.1310599999997"/>
    <n v="8517.5474699999977"/>
    <n v="35007.566080000011"/>
    <n v="40499.398609999997"/>
    <n v="35327673.869999997"/>
    <n v="32941908.920000002"/>
    <n v="139.161"/>
    <n v="134.065"/>
    <n v="0"/>
    <n v="0"/>
    <n v="5845.3189699999994"/>
    <n v="4850.5309800000005"/>
    <n v="24168.893680000001"/>
    <n v="22019.04739"/>
    <n v="0"/>
    <n v="0"/>
    <n v="0"/>
    <n v="0"/>
    <n v="0"/>
    <n v="0"/>
    <s v="Total General"/>
    <s v="Totales"/>
    <s v="Total General"/>
    <x v="26"/>
    <x v="2"/>
    <n v="35920.34201"/>
    <n v="38924.525079999999"/>
    <n v="286204877.29896003"/>
    <n v="243390493.02682006"/>
    <n v="276418493.85822004"/>
    <n v="235015541.95325008"/>
    <n v="286204877.29896003"/>
    <n v="243390493.02682006"/>
    <n v="131621014.33455996"/>
    <n v="117692199.10494004"/>
    <n v="35920.34201"/>
    <n v="38924.525079999999"/>
    <n v="1.2550569490288181E-2"/>
    <n v="1.5992623457034852E-2"/>
    <n v="-3004.1830699999991"/>
    <n v="-7.7179697474166309"/>
    <n v="100"/>
    <n v="100"/>
    <n v="100"/>
    <n v="100"/>
    <n v="1.2550569490288181E-2"/>
    <n v="1.2994912716811266E-2"/>
    <n v="1.5992623457034852E-2"/>
    <n v="1.6562532314455598E-2"/>
    <m/>
    <m/>
    <m/>
    <n v="0"/>
    <m/>
    <n v="0"/>
    <m/>
    <n v="0"/>
    <m/>
    <n v="-2.2120969758446019"/>
    <n v="23.187783283581268"/>
    <n v="21.882212955698822"/>
    <n v="6.3281164501807104E-3"/>
    <n v="20.50884726026425"/>
    <n v="9.7635753805423775"/>
    <n v="24.185298042156802"/>
    <n v="22.028795769806464"/>
    <s v="Resto"/>
    <n v="2024"/>
    <n v="1"/>
    <d v="2025-05-07T00:00:00"/>
    <x v="26"/>
    <x v="59"/>
  </r>
  <r>
    <n v="2025"/>
    <n v="3"/>
    <n v="603"/>
    <x v="56"/>
    <s v="Total General"/>
    <n v="242"/>
    <s v="14063697603e22d600d336bee6cff12c8be93509ce84a0642918d89b2aef1753"/>
    <s v="5ee0b1f3d4f170289262539d5c2c0d24e2fb46189fbbd99a0a6b6a68b9dfe06a"/>
    <x v="60"/>
    <n v="133660.96544"/>
    <n v="120604.40656999999"/>
    <n v="483073.70987000002"/>
    <n v="493976.84310999996"/>
    <n v="60649.533640000001"/>
    <n v="25542.160500000002"/>
    <n v="152911.05955999999"/>
    <n v="42241.432990000001"/>
    <n v="35327673.869999997"/>
    <n v="32941908.920000002"/>
    <n v="139.161"/>
    <n v="134.065"/>
    <n v="0"/>
    <n v="0"/>
    <n v="54520.102450000006"/>
    <n v="18913.2912"/>
    <n v="159528.11379"/>
    <n v="143032.79149"/>
    <n v="0"/>
    <n v="0"/>
    <n v="0"/>
    <n v="0"/>
    <n v="0"/>
    <n v="0"/>
    <s v="Total General"/>
    <s v="Totales"/>
    <s v="Total General"/>
    <x v="26"/>
    <x v="2"/>
    <n v="133660.96544"/>
    <n v="120604.40656999999"/>
    <n v="286204877.29896003"/>
    <n v="243390493.02682006"/>
    <n v="276418493.85822004"/>
    <n v="235015541.95325008"/>
    <n v="286204877.29896003"/>
    <n v="243390493.02682006"/>
    <n v="131621014.33455996"/>
    <n v="117692199.10494004"/>
    <n v="133660.96544"/>
    <n v="120604.40656999999"/>
    <n v="4.6701148737022476E-2"/>
    <n v="4.9551814892256352E-2"/>
    <n v="13056.558870000008"/>
    <n v="10.825938488758169"/>
    <n v="100"/>
    <n v="100"/>
    <n v="100"/>
    <n v="100"/>
    <n v="4.6701148737022476E-2"/>
    <n v="4.8354566865036565E-2"/>
    <n v="4.9551814892256352E-2"/>
    <n v="5.1317630131028073E-2"/>
    <m/>
    <m/>
    <m/>
    <n v="0"/>
    <m/>
    <n v="0"/>
    <m/>
    <n v="0"/>
    <m/>
    <n v="137.44872184950836"/>
    <n v="45.375651328229701"/>
    <n v="21.178463728168239"/>
    <n v="4.6078913725614061E-2"/>
    <n v="188.26343270176059"/>
    <n v="11.532545878581457"/>
    <n v="34.175858508406435"/>
    <n v="13.22304557086289"/>
    <s v="Resto"/>
    <n v="2024"/>
    <n v="1"/>
    <d v="2025-05-07T00:00:00"/>
    <x v="26"/>
    <x v="60"/>
  </r>
  <r>
    <n v="2025"/>
    <n v="3"/>
    <n v="127"/>
    <x v="66"/>
    <s v="Total General"/>
    <n v="263"/>
    <s v="4be84111a613654b362415e563cb7607df7b203b5d303802a8a546061bbc7847"/>
    <s v="5ee0b1f3d4f170289262539d5c2c0d24e2fb46189fbbd99a0a6b6a68b9dfe06a"/>
    <x v="46"/>
    <n v="408775.34256000002"/>
    <n v="212525.78091999999"/>
    <n v="1837354.4812099999"/>
    <n v="1033760.7911400001"/>
    <n v="133078.70647999994"/>
    <n v="77194.529419999977"/>
    <n v="302489.10817999998"/>
    <n v="295721.32564999996"/>
    <n v="35327673.869999997"/>
    <n v="32941908.920000002"/>
    <n v="139.161"/>
    <n v="134.065"/>
    <n v="0"/>
    <n v="0"/>
    <n v="-3123.2125899999996"/>
    <n v="535.29494"/>
    <n v="8708.3835600000002"/>
    <n v="5815.0023499999998"/>
    <n v="0"/>
    <n v="0"/>
    <n v="0"/>
    <n v="0"/>
    <n v="0"/>
    <n v="0"/>
    <s v="Total General"/>
    <s v="Totales"/>
    <s v="Total General"/>
    <x v="26"/>
    <x v="2"/>
    <n v="408775.34256000002"/>
    <n v="212525.78091999999"/>
    <n v="286204877.29896003"/>
    <n v="243390493.02682006"/>
    <n v="276418493.85822004"/>
    <n v="235015541.95325008"/>
    <n v="286204877.29896003"/>
    <n v="243390493.02682006"/>
    <n v="131621014.33455996"/>
    <n v="117692199.10494004"/>
    <n v="408775.34256000002"/>
    <n v="212525.78091999999"/>
    <n v="0.1428261273594604"/>
    <n v="8.731885057506375E-2"/>
    <n v="196249.56164000003"/>
    <n v="92.341531832259577"/>
    <n v="100"/>
    <n v="100"/>
    <n v="100"/>
    <n v="100"/>
    <n v="0.1428261273594604"/>
    <n v="0.14788277616825024"/>
    <n v="8.731885057506375E-2"/>
    <n v="9.043052180875602E-2"/>
    <m/>
    <m/>
    <m/>
    <n v="0"/>
    <m/>
    <n v="0"/>
    <m/>
    <n v="0"/>
    <m/>
    <n v="72.393960400931178"/>
    <n v="32.55546326414408"/>
    <n v="36.322430665039143"/>
    <n v="0.10110749195545231"/>
    <n v="-683.45640069005697"/>
    <n v="49.757180407674319"/>
    <n v="-35.864435328110417"/>
    <n v="9.2054122729632262"/>
    <s v="Resto"/>
    <n v="2024"/>
    <n v="1"/>
    <d v="2025-05-07T00:00:00"/>
    <x v="26"/>
    <x v="46"/>
  </r>
  <r>
    <n v="2025"/>
    <n v="3"/>
    <n v="8"/>
    <x v="23"/>
    <s v="Total General"/>
    <n v="8"/>
    <s v="2c624232cdd221771294dfbb310aca000a0df6ac8b66b696d90ef06fdefb64a3"/>
    <s v="5ee0b1f3d4f170289262539d5c2c0d24e2fb46189fbbd99a0a6b6a68b9dfe06a"/>
    <x v="18"/>
    <n v="1201622.1432"/>
    <n v="689489.74687000003"/>
    <n v="3075473.9977900004"/>
    <n v="2135848.6692799996"/>
    <n v="355365.30480999977"/>
    <n v="244607.44296999997"/>
    <n v="1396737.7617399995"/>
    <n v="994771.91509000037"/>
    <n v="35327673.869999997"/>
    <n v="32941908.920000002"/>
    <n v="139.161"/>
    <n v="134.065"/>
    <n v="853.50932999999998"/>
    <n v="1403.5426100000002"/>
    <n v="327552.67566000001"/>
    <n v="230236.35676"/>
    <n v="726062.10285999998"/>
    <n v="475074.83101999998"/>
    <n v="36083.067190000002"/>
    <n v="19567.733199999999"/>
    <n v="114720.1312"/>
    <n v="99389.184939999992"/>
    <n v="0"/>
    <n v="0"/>
    <s v="Total General"/>
    <s v="Totales"/>
    <s v="Total General"/>
    <x v="26"/>
    <x v="2"/>
    <n v="1201622.1432"/>
    <n v="689489.74687000003"/>
    <n v="286204877.29896003"/>
    <n v="243390493.02682006"/>
    <n v="276418493.85822004"/>
    <n v="235015541.95325008"/>
    <n v="286204877.29896003"/>
    <n v="243390493.02682006"/>
    <n v="131621014.33455996"/>
    <n v="117692199.10494004"/>
    <n v="1201622.1432"/>
    <n v="689489.74687000003"/>
    <n v="0.41984684347109352"/>
    <n v="0.28328540621922432"/>
    <n v="512132.39633000002"/>
    <n v="74.27701407524485"/>
    <n v="100"/>
    <n v="100"/>
    <n v="100"/>
    <n v="100"/>
    <n v="0.41984684347109352"/>
    <n v="0.43471119693472221"/>
    <n v="0.28328540621922432"/>
    <n v="0.29338048928149407"/>
    <n v="1.2607425677204248E-2"/>
    <n v="4.0083220203185839E-2"/>
    <m/>
    <n v="16515.333990000003"/>
    <n v="84.400854310503391"/>
    <n v="15330.946260000012"/>
    <n v="15.425165493866476"/>
    <n v="0"/>
    <m/>
    <n v="45.279841240801403"/>
    <n v="29.573797954791196"/>
    <n v="35.476588894964308"/>
    <n v="0.26999131301838847"/>
    <n v="42.268006786366598"/>
    <n v="52.831102691995447"/>
    <n v="45.113589370627025"/>
    <n v="48.463177109525169"/>
    <s v="Resto"/>
    <n v="2024"/>
    <n v="1"/>
    <d v="2025-05-07T00:00:00"/>
    <x v="26"/>
    <x v="18"/>
  </r>
  <r>
    <n v="2025"/>
    <n v="3"/>
    <n v="103"/>
    <x v="61"/>
    <s v="Total General"/>
    <n v="205"/>
    <s v="f8809aff4d69bece79dabe35be0c708b890d7eafb841f121330667b77d2e2590"/>
    <s v="5ee0b1f3d4f170289262539d5c2c0d24e2fb46189fbbd99a0a6b6a68b9dfe06a"/>
    <x v="45"/>
    <n v="1404442.7234499999"/>
    <n v="1311840.66753"/>
    <n v="2370242.2842800003"/>
    <n v="1996825.1141299999"/>
    <n v="34829.99843"/>
    <n v="13303.382689999995"/>
    <n v="-305117.9327399999"/>
    <n v="1165994.3791200002"/>
    <n v="35327673.869999997"/>
    <n v="32941908.920000002"/>
    <n v="139.161"/>
    <n v="134.065"/>
    <n v="2471.9955599999998"/>
    <n v="1556.1641100000002"/>
    <n v="6827.9325199999994"/>
    <n v="-21633.374399999997"/>
    <n v="119641.91754000001"/>
    <n v="101415.23398999999"/>
    <n v="0"/>
    <n v="0"/>
    <n v="0"/>
    <n v="0"/>
    <n v="0"/>
    <n v="0"/>
    <s v="Total General"/>
    <s v="Totales"/>
    <s v="Total General"/>
    <x v="26"/>
    <x v="2"/>
    <n v="1404442.7234499999"/>
    <n v="1311840.66753"/>
    <n v="286204877.29896003"/>
    <n v="243390493.02682006"/>
    <n v="276418493.85822004"/>
    <n v="235015541.95325008"/>
    <n v="286204877.29896003"/>
    <n v="243390493.02682006"/>
    <n v="131621014.33455996"/>
    <n v="117692199.10494004"/>
    <n v="1404442.7234499999"/>
    <n v="1311840.66753"/>
    <n v="0.49071236545803726"/>
    <n v="0.53898599374850831"/>
    <n v="92602.055919999955"/>
    <n v="7.0589407854199093"/>
    <n v="100"/>
    <n v="100"/>
    <n v="100"/>
    <n v="100"/>
    <n v="0.49071236545803726"/>
    <n v="0.5080856580350096"/>
    <n v="0.53898599374850831"/>
    <n v="0.5581931546429193"/>
    <m/>
    <m/>
    <m/>
    <n v="0"/>
    <m/>
    <n v="0"/>
    <m/>
    <n v="0"/>
    <m/>
    <n v="161.81309853005524"/>
    <n v="2.4799871043826154"/>
    <n v="1.0141004940065075"/>
    <n v="2.646233856051862E-2"/>
    <n v="-131.56203185759131"/>
    <n v="17.972332984803096"/>
    <n v="5.7069734925614259"/>
    <n v="-21.331483988029991"/>
    <s v="Resto"/>
    <n v="2024"/>
    <n v="1"/>
    <d v="2025-05-07T00:00:00"/>
    <x v="26"/>
    <x v="45"/>
  </r>
  <r>
    <n v="2025"/>
    <n v="3"/>
    <n v="89"/>
    <x v="1"/>
    <s v="Total General"/>
    <n v="61"/>
    <s v="d029fa3a95e174a19934857f535eb9427d967218a36ea014b70ad704bc6c8d1c"/>
    <s v="5ee0b1f3d4f170289262539d5c2c0d24e2fb46189fbbd99a0a6b6a68b9dfe06a"/>
    <x v="49"/>
    <n v="1155771.3412000001"/>
    <n v="912531.90619000001"/>
    <n v="4053485.2702000001"/>
    <n v="3575883.12463"/>
    <n v="567918.00612999988"/>
    <n v="571879.85000000009"/>
    <n v="2503524.3867499996"/>
    <n v="2358166.1479000002"/>
    <n v="35327673.869999997"/>
    <n v="32941908.920000002"/>
    <n v="139.161"/>
    <n v="134.065"/>
    <n v="1024.6965400000001"/>
    <n v="6195.5362999999998"/>
    <n v="447330.72258999996"/>
    <n v="443351.76987000002"/>
    <n v="763935.20394000004"/>
    <n v="750741.25650000002"/>
    <n v="0"/>
    <n v="0"/>
    <n v="0"/>
    <n v="0"/>
    <n v="0"/>
    <n v="0"/>
    <s v="Total General"/>
    <s v="Totales"/>
    <s v="Total General"/>
    <x v="26"/>
    <x v="2"/>
    <n v="1155771.3412000001"/>
    <n v="912531.90619000001"/>
    <n v="286204877.29896003"/>
    <n v="243390493.02682006"/>
    <n v="276418493.85822004"/>
    <n v="235015541.95325008"/>
    <n v="286204877.29896003"/>
    <n v="243390493.02682006"/>
    <n v="131621014.33455996"/>
    <n v="117692199.10494004"/>
    <n v="1155771.3412000001"/>
    <n v="912531.90619000001"/>
    <n v="0.40382657070959693"/>
    <n v="0.37492504117218944"/>
    <n v="243239.43501000013"/>
    <n v="26.655444413507979"/>
    <n v="100"/>
    <n v="100"/>
    <n v="100"/>
    <n v="100"/>
    <n v="0.40382657070959693"/>
    <n v="0.41812373878023362"/>
    <n v="0.37492504117218944"/>
    <n v="0.38828576978603535"/>
    <m/>
    <m/>
    <m/>
    <n v="0"/>
    <m/>
    <n v="0"/>
    <m/>
    <n v="0"/>
    <m/>
    <n v="-0.69277556640616744"/>
    <n v="49.137574698845619"/>
    <n v="62.669573098842193"/>
    <n v="0.43147973672839313"/>
    <n v="0.89747080995450368"/>
    <n v="1.7574560243979409"/>
    <n v="58.556107937281766"/>
    <n v="59.055202578972697"/>
    <s v="Resto"/>
    <n v="2024"/>
    <n v="1"/>
    <d v="2025-05-07T00:00:00"/>
    <x v="26"/>
    <x v="49"/>
  </r>
  <r>
    <n v="2025"/>
    <n v="3"/>
    <n v="88"/>
    <x v="63"/>
    <s v="Total General"/>
    <n v="60"/>
    <s v="39fa9ec190eee7b6f4dff1100d6343e10918d044c75eac8f9e9a2596173f80c9"/>
    <s v="5ee0b1f3d4f170289262539d5c2c0d24e2fb46189fbbd99a0a6b6a68b9dfe06a"/>
    <x v="67"/>
    <n v="303986.462"/>
    <n v="153057.80162000001"/>
    <n v="673440.03997000004"/>
    <n v="418427.93818000006"/>
    <n v="19593.77246"/>
    <n v="19333.092789999999"/>
    <n v="130563.48881"/>
    <n v="120086.12500000003"/>
    <n v="35327673.869999997"/>
    <n v="32941908.920000002"/>
    <n v="139.161"/>
    <n v="134.065"/>
    <n v="0"/>
    <n v="0"/>
    <n v="14485.36312"/>
    <n v="14343.61951"/>
    <n v="37656.747560000003"/>
    <n v="72451.477230000004"/>
    <n v="237022.03476000001"/>
    <n v="84000.421350000004"/>
    <n v="66964.427240000005"/>
    <n v="69057.380269999994"/>
    <n v="0"/>
    <n v="0"/>
    <s v="Total General"/>
    <s v="Totales"/>
    <s v="Total General"/>
    <x v="26"/>
    <x v="2"/>
    <n v="303986.462"/>
    <n v="153057.80162000001"/>
    <n v="286204877.29896003"/>
    <n v="243390493.02682006"/>
    <n v="276418493.85822004"/>
    <n v="235015541.95325008"/>
    <n v="286204877.29896003"/>
    <n v="243390493.02682006"/>
    <n v="131621014.33455996"/>
    <n v="117692199.10494004"/>
    <n v="303986.462"/>
    <n v="153057.80162000001"/>
    <n v="0.10621288668063679"/>
    <n v="6.2885694390344998E-2"/>
    <n v="150928.66037999999"/>
    <n v="98.608929948382439"/>
    <n v="100"/>
    <n v="100"/>
    <n v="100"/>
    <n v="100"/>
    <n v="0.10621288668063679"/>
    <n v="0.10997327196056574"/>
    <n v="6.2885694390344998E-2"/>
    <n v="6.5126672197044169E-2"/>
    <n v="8.2815512089409557E-2"/>
    <n v="2.3397374591227253E-2"/>
    <m/>
    <n v="153021.61340999999"/>
    <n v="182.16767362679428"/>
    <n v="-2092.9530299999897"/>
    <n v="-3.0307448991215402"/>
    <n v="0"/>
    <m/>
    <n v="1.3483598968440091"/>
    <n v="6.4456069296928096"/>
    <n v="12.631236425307279"/>
    <n v="1.4886507719957018E-2"/>
    <n v="0.9881997350890348"/>
    <n v="-48.024872646202631"/>
    <n v="38.466846072991011"/>
    <n v="19.797552870406808"/>
    <s v="Resto"/>
    <n v="2024"/>
    <n v="1"/>
    <d v="2025-05-07T00:00:00"/>
    <x v="26"/>
    <x v="67"/>
  </r>
  <r>
    <n v="2025"/>
    <n v="3"/>
    <n v="38"/>
    <x v="42"/>
    <s v="Total General"/>
    <n v="26"/>
    <s v="5f9c4ab08cac7457e9111a30e4664920607ea2c115a1433d7be98e97e64244ca"/>
    <s v="5ee0b1f3d4f170289262539d5c2c0d24e2fb46189fbbd99a0a6b6a68b9dfe06a"/>
    <x v="4"/>
    <n v="11775468.25543"/>
    <n v="10667983.633719999"/>
    <n v="44087569.561720006"/>
    <n v="39055688.468620002"/>
    <n v="7587474.1248699985"/>
    <n v="6618016.828359995"/>
    <n v="29329300.844730008"/>
    <n v="25717978.390659999"/>
    <n v="35327673.869999997"/>
    <n v="32941908.920000002"/>
    <n v="139.161"/>
    <n v="134.065"/>
    <n v="-2880.2096499999998"/>
    <n v="5870.2696300000007"/>
    <n v="7168695.3638800001"/>
    <n v="6159609.8348500002"/>
    <n v="9063706.2356499992"/>
    <n v="8510564.2840700001"/>
    <n v="622301.98741000006"/>
    <n v="672154.42580999993"/>
    <n v="4741826.2334599998"/>
    <n v="4076430.8097199998"/>
    <n v="1581636.42567"/>
    <n v="1717604.47587"/>
    <s v="Total General"/>
    <s v="Totales"/>
    <s v="Total General"/>
    <x v="26"/>
    <x v="2"/>
    <n v="11775468.25543"/>
    <n v="10667983.633719999"/>
    <n v="286204877.29896003"/>
    <n v="243390493.02682006"/>
    <n v="276418493.85822004"/>
    <n v="235015541.95325008"/>
    <n v="286204877.29896003"/>
    <n v="243390493.02682006"/>
    <n v="131621014.33455996"/>
    <n v="117692199.10494004"/>
    <n v="11775468.25543"/>
    <n v="10667983.633719999"/>
    <n v="4.1143492614661978"/>
    <n v="4.3830732667707188"/>
    <n v="1107484.6217100006"/>
    <n v="10.38138658377199"/>
    <n v="100"/>
    <n v="100"/>
    <n v="100"/>
    <n v="100"/>
    <n v="4.1143492614661978"/>
    <n v="4.2600146216952641"/>
    <n v="4.3830732667707188"/>
    <n v="4.539267294859207"/>
    <n v="0.21743234891135843"/>
    <n v="1.656794348933071"/>
    <n v="0.55262385484013798"/>
    <n v="-49852.438399999868"/>
    <n v="-7.4168132330488916"/>
    <n v="665395.42374"/>
    <n v="16.322990743603572"/>
    <n v="-135968.05019999994"/>
    <n v="-7.9161443807445497"/>
    <n v="14.64875840683295"/>
    <n v="64.434585192577813"/>
    <n v="62.036248419442387"/>
    <n v="5.7646373287960158"/>
    <n v="16.382296218191762"/>
    <n v="6.4994744545360472"/>
    <n v="79.092318059510674"/>
    <n v="72.376044986576318"/>
    <s v="Medianas"/>
    <n v="2024"/>
    <n v="1"/>
    <d v="2025-05-07T00:00:00"/>
    <x v="26"/>
    <x v="4"/>
  </r>
  <r>
    <n v="2025"/>
    <n v="3"/>
    <n v="714"/>
    <x v="78"/>
    <s v="Total General"/>
    <n v="250"/>
    <s v="1e472b39b105d349bcd069c4a711b44a2fffb8e274714bb07ecfff69a9a7f67b"/>
    <s v="5ee0b1f3d4f170289262539d5c2c0d24e2fb46189fbbd99a0a6b6a68b9dfe06a"/>
    <x v="55"/>
    <n v="179414.37324000002"/>
    <n v="176513.31369000001"/>
    <n v="603503.19325000001"/>
    <n v="577746.42392999993"/>
    <n v="50159.516779999998"/>
    <n v="45959.256969999995"/>
    <n v="219492.31338999997"/>
    <n v="235811.32752000002"/>
    <n v="35327673.869999997"/>
    <n v="32941908.920000002"/>
    <n v="139.161"/>
    <n v="134.065"/>
    <n v="398.31749999999994"/>
    <n v="52.390099999999997"/>
    <n v="50159.516779999998"/>
    <n v="45959.256970000002"/>
    <n v="158615.93271000002"/>
    <n v="171528.21479"/>
    <n v="0"/>
    <n v="0"/>
    <n v="0"/>
    <n v="0"/>
    <n v="0"/>
    <n v="0"/>
    <s v="Total General"/>
    <s v="Totales"/>
    <s v="Total General"/>
    <x v="26"/>
    <x v="2"/>
    <n v="179414.37324000002"/>
    <n v="176513.31369000001"/>
    <n v="286204877.29896003"/>
    <n v="243390493.02682006"/>
    <n v="276418493.85822004"/>
    <n v="235015541.95325008"/>
    <n v="286204877.29896003"/>
    <n v="243390493.02682006"/>
    <n v="131621014.33455996"/>
    <n v="117692199.10494004"/>
    <n v="179414.37324000002"/>
    <n v="176513.31369000001"/>
    <n v="6.2687391959637975E-2"/>
    <n v="7.252268217006709E-2"/>
    <n v="2901.0595500000054"/>
    <n v="1.643535827045306"/>
    <n v="100"/>
    <n v="100"/>
    <n v="100"/>
    <n v="100"/>
    <n v="6.2687391959637975E-2"/>
    <n v="6.4906790691083363E-2"/>
    <n v="7.252268217006709E-2"/>
    <n v="7.5107081098965162E-2"/>
    <m/>
    <m/>
    <m/>
    <n v="0"/>
    <m/>
    <n v="0"/>
    <m/>
    <n v="0"/>
    <m/>
    <n v="9.1390942476327055"/>
    <n v="27.957356968776597"/>
    <n v="26.03727504131249"/>
    <n v="3.8109048949054883E-2"/>
    <n v="9.1390942476326842"/>
    <n v="-7.5277889971678054"/>
    <n v="31.623252420491337"/>
    <n v="26.793992478885986"/>
    <s v="Resto"/>
    <n v="2024"/>
    <n v="1"/>
    <d v="2025-05-07T00:00:00"/>
    <x v="26"/>
    <x v="55"/>
  </r>
  <r>
    <n v="2025"/>
    <n v="3"/>
    <n v="60"/>
    <x v="59"/>
    <s v="Total General"/>
    <n v="210"/>
    <s v="d29d53701d3c859e29e1b90028eec1ca8e2f29439198b6e036c60951fb458aa1"/>
    <s v="5ee0b1f3d4f170289262539d5c2c0d24e2fb46189fbbd99a0a6b6a68b9dfe06a"/>
    <x v="47"/>
    <n v="1125496.297"/>
    <n v="987539.39345000009"/>
    <n v="5149143.2055200003"/>
    <n v="4492924.2830800004"/>
    <n v="580239.55530000001"/>
    <n v="716780.66376999987"/>
    <n v="3068962.7066699998"/>
    <n v="2911884.3583999993"/>
    <n v="35327673.869999997"/>
    <n v="32941908.920000002"/>
    <n v="139.161"/>
    <n v="134.065"/>
    <n v="-11302.03068"/>
    <n v="10239.427539999999"/>
    <n v="487135.92251"/>
    <n v="542701.32611999998"/>
    <n v="650269.92640999996"/>
    <n v="805422.33952000004"/>
    <n v="1033133.06762"/>
    <n v="433579.98965999996"/>
    <n v="19526.173909999998"/>
    <n v="503733.50361000001"/>
    <n v="72837.055469999992"/>
    <n v="50225.900179999997"/>
    <s v="Total General"/>
    <s v="Totales"/>
    <s v="Total General"/>
    <x v="26"/>
    <x v="2"/>
    <n v="1125496.297"/>
    <n v="987539.39345000009"/>
    <n v="286204877.29896003"/>
    <n v="243390493.02682006"/>
    <n v="276418493.85822004"/>
    <n v="235015541.95325008"/>
    <n v="286204877.29896003"/>
    <n v="243390493.02682006"/>
    <n v="131621014.33455996"/>
    <n v="117692199.10494004"/>
    <n v="1125496.297"/>
    <n v="987539.39345000009"/>
    <n v="0.39324846858718776"/>
    <n v="0.40574279675795699"/>
    <n v="137956.90354999993"/>
    <n v="13.96976206367253"/>
    <n v="100"/>
    <n v="100"/>
    <n v="100"/>
    <n v="100"/>
    <n v="0.39324846858718776"/>
    <n v="0.40717112711614983"/>
    <n v="0.40574279675795699"/>
    <n v="0.42020173867753985"/>
    <n v="0.36097675111973154"/>
    <n v="6.8224462469951589E-3"/>
    <n v="2.5449271220461017E-2"/>
    <n v="599553.07796000002"/>
    <n v="138.27969284979019"/>
    <n v="-484207.3297"/>
    <n v="-96.123709507097317"/>
    <n v="22611.155289999995"/>
    <n v="45.018914960141984"/>
    <n v="-19.049217615866532"/>
    <n v="51.55410611715233"/>
    <n v="72.582488204941768"/>
    <n v="0.4408411211792686"/>
    <n v="-10.238671058215465"/>
    <n v="-19.263485192435159"/>
    <n v="74.91287890236174"/>
    <n v="67.380962693861775"/>
    <s v="Resto"/>
    <n v="2024"/>
    <n v="1"/>
    <d v="2025-05-07T00:00:00"/>
    <x v="26"/>
    <x v="47"/>
  </r>
  <r>
    <n v="2025"/>
    <n v="3"/>
    <n v="150.1"/>
    <x v="70"/>
    <s v="Total General"/>
    <n v="150.1"/>
    <m/>
    <m/>
    <x v="77"/>
    <n v="58944329.836390011"/>
    <n v="50125882.53706"/>
    <n v="208854149.01632997"/>
    <n v="178029134.58341998"/>
    <n v="30832320.105029993"/>
    <n v="23379238.260899998"/>
    <n v="114650149.27825995"/>
    <n v="104175588.9199"/>
    <n v="0"/>
    <n v="0"/>
    <n v="0"/>
    <n v="0"/>
    <n v="112625.60103999999"/>
    <n v="222358.47868999999"/>
    <n v="21564988.130799998"/>
    <n v="18821310.251780007"/>
    <n v="23657252.258000009"/>
    <n v="16818805.52276"/>
    <n v="11261495.146790005"/>
    <n v="8304784.8692300003"/>
    <n v="5605282.3006299995"/>
    <n v="4412937.7478900002"/>
    <n v="10305472.079309998"/>
    <n v="8639327.2784800008"/>
    <s v="Total General"/>
    <s v="Totales"/>
    <s v="Total General"/>
    <x v="26"/>
    <x v="2"/>
    <n v="58944329.836390011"/>
    <n v="50125882.53706"/>
    <n v="286204877.29896003"/>
    <n v="243390493.02682006"/>
    <n v="276418493.85822004"/>
    <n v="235015541.95325008"/>
    <n v="286204877.29896003"/>
    <n v="243390493.02682006"/>
    <n v="131621014.33455996"/>
    <n v="117692199.10494004"/>
    <n v="58944329.836390011"/>
    <n v="50125882.53706"/>
    <n v="20.595152113644357"/>
    <n v="20.594839968353426"/>
    <n v="8818447.299330011"/>
    <n v="17.592602569760629"/>
    <n v="100"/>
    <n v="100"/>
    <n v="100"/>
    <n v="100"/>
    <n v="20.595152113644357"/>
    <n v="21.324307579298079"/>
    <n v="20.594839968353426"/>
    <n v="21.328752183985848"/>
    <n v="3.9347670288045524"/>
    <n v="1.9584859466859852"/>
    <n v="3.6007325160099377"/>
    <n v="2956710.277560005"/>
    <n v="35.602490902743213"/>
    <n v="1192344.5527399993"/>
    <n v="27.019292382044281"/>
    <n v="1666144.8008299973"/>
    <n v="19.285584943404732"/>
    <n v="31.879061930750364"/>
    <n v="52.307525067483731"/>
    <n v="46.641050646070568"/>
    <n v="23.425074074158914"/>
    <n v="14.577507316529736"/>
    <n v="40.659526777843411"/>
    <n v="91.155929250014722"/>
    <n v="111.90634332687968"/>
    <s v="Resto"/>
    <n v="2024"/>
    <n v="1"/>
    <d v="2025-05-07T00:00:00"/>
    <x v="26"/>
    <x v="77"/>
  </r>
  <r>
    <n v="2025"/>
    <n v="3"/>
    <n v="105"/>
    <x v="18"/>
    <s v="Total General"/>
    <n v="226"/>
    <s v="8f1f64db81c40ea10e1e9080c9ae60a7acb8925968c431ee16784dea9841c66f"/>
    <s v="5ee0b1f3d4f170289262539d5c2c0d24e2fb46189fbbd99a0a6b6a68b9dfe06a"/>
    <x v="41"/>
    <n v="593688.09351000004"/>
    <n v="0"/>
    <n v="2926586.2709500003"/>
    <n v="2007160.7476799998"/>
    <n v="130617.90915000002"/>
    <n v="0"/>
    <n v="584905.05695000011"/>
    <n v="278561.12745000003"/>
    <n v="35327673.869999997"/>
    <n v="32941908.920000002"/>
    <n v="139.161"/>
    <n v="134.065"/>
    <n v="0"/>
    <n v="0"/>
    <n v="124113.70770999999"/>
    <n v="0"/>
    <n v="616429.01809000003"/>
    <n v="0"/>
    <n v="0"/>
    <n v="0"/>
    <n v="0"/>
    <n v="0"/>
    <n v="0"/>
    <n v="0"/>
    <s v="Total General"/>
    <s v="Totales"/>
    <s v="Total General"/>
    <x v="26"/>
    <x v="2"/>
    <n v="593688.09351000004"/>
    <n v="0"/>
    <n v="286204877.29896003"/>
    <n v="243390493.02682006"/>
    <n v="276418493.85822004"/>
    <n v="235015541.95325008"/>
    <n v="286204877.29896003"/>
    <n v="243390493.02682006"/>
    <n v="131621014.33455996"/>
    <n v="117692199.10494004"/>
    <n v="593688.09351000004"/>
    <n v="0"/>
    <n v="0.20743465279588974"/>
    <m/>
    <m/>
    <m/>
    <n v="100"/>
    <m/>
    <n v="100"/>
    <m/>
    <n v="0.20743465279588974"/>
    <n v="0.21477871658417805"/>
    <m/>
    <m/>
    <m/>
    <m/>
    <m/>
    <n v="0"/>
    <m/>
    <n v="0"/>
    <m/>
    <n v="0"/>
    <m/>
    <m/>
    <n v="22.001099664600211"/>
    <m/>
    <n v="9.9237883715126055E-2"/>
    <m/>
    <m/>
    <n v="20.134306476123598"/>
    <m/>
    <s v="Resto"/>
    <n v="2024"/>
    <n v="1"/>
    <d v="2025-05-07T00:00:00"/>
    <x v="26"/>
    <x v="41"/>
  </r>
  <r>
    <n v="2025"/>
    <n v="3"/>
    <n v="715"/>
    <x v="43"/>
    <s v="Total General"/>
    <n v="251"/>
    <s v="c75d3f1f5bcd6914d0331ce5ec17c0db8f2070a2d4285f8e3ff11c6ca19168ff"/>
    <s v="5ee0b1f3d4f170289262539d5c2c0d24e2fb46189fbbd99a0a6b6a68b9dfe06a"/>
    <x v="65"/>
    <n v="17150.0059"/>
    <n v="48021.339369999994"/>
    <n v="104322.38088"/>
    <n v="132433.02294999998"/>
    <n v="7324.9443799999999"/>
    <n v="8157.7585199999985"/>
    <n v="38011.890619999998"/>
    <n v="32592.665779999992"/>
    <n v="35327673.869999997"/>
    <n v="32941908.920000002"/>
    <n v="139.161"/>
    <n v="134.065"/>
    <n v="0"/>
    <n v="0"/>
    <n v="7318.9443799999999"/>
    <n v="8152.7585199999994"/>
    <n v="24562.687020000001"/>
    <n v="38820.30831"/>
    <n v="0"/>
    <n v="0"/>
    <n v="0"/>
    <n v="0"/>
    <n v="0"/>
    <n v="0"/>
    <s v="Total General"/>
    <s v="Totales"/>
    <s v="Total General"/>
    <x v="26"/>
    <x v="2"/>
    <n v="17150.0059"/>
    <n v="48021.339369999994"/>
    <n v="286204877.29896003"/>
    <n v="243390493.02682006"/>
    <n v="276418493.85822004"/>
    <n v="235015541.95325008"/>
    <n v="286204877.29896003"/>
    <n v="243390493.02682006"/>
    <n v="131621014.33455996"/>
    <n v="117692199.10494004"/>
    <n v="17150.0059"/>
    <n v="48021.339369999994"/>
    <n v="5.9922130125286714E-3"/>
    <n v="1.9730162330008655E-2"/>
    <n v="-30871.333469999994"/>
    <n v="-64.286698111727404"/>
    <n v="100"/>
    <n v="100"/>
    <n v="100"/>
    <n v="100"/>
    <n v="5.9922130125286714E-3"/>
    <n v="6.2043626895661131E-3"/>
    <n v="1.9730162330008655E-2"/>
    <n v="2.0433261124301525E-2"/>
    <m/>
    <m/>
    <m/>
    <n v="0"/>
    <m/>
    <n v="0"/>
    <m/>
    <n v="0"/>
    <m/>
    <n v="-10.208859920997003"/>
    <n v="42.711031253930933"/>
    <n v="16.987777989999863"/>
    <n v="5.5651784914688019E-3"/>
    <n v="-10.227386693160634"/>
    <n v="-36.727223225909512"/>
    <n v="29.797002152250684"/>
    <n v="21.001271949970249"/>
    <s v="Resto"/>
    <n v="2024"/>
    <n v="1"/>
    <d v="2025-05-07T00:00:00"/>
    <x v="26"/>
    <x v="65"/>
  </r>
  <r>
    <n v="2025"/>
    <n v="3"/>
    <n v="109"/>
    <x v="25"/>
    <s v="Total General"/>
    <n v="228"/>
    <s v="9d693eeee1d1899cbc50b6d45df953d3835acf28ee869879b45565fccc814765"/>
    <s v="5ee0b1f3d4f170289262539d5c2c0d24e2fb46189fbbd99a0a6b6a68b9dfe06a"/>
    <x v="40"/>
    <n v="819593.15071000007"/>
    <n v="671133.07496"/>
    <n v="4613665.7788000004"/>
    <n v="3840625.6658099997"/>
    <n v="3675189.7614999996"/>
    <n v="634282.76855999988"/>
    <n v="7530052.7213599999"/>
    <n v="915661.72503999982"/>
    <n v="35327673.869999997"/>
    <n v="32941908.920000002"/>
    <n v="139.161"/>
    <n v="134.065"/>
    <n v="0"/>
    <n v="0"/>
    <n v="5522.8587099999995"/>
    <n v="-500.96821"/>
    <n v="22802.785780000002"/>
    <n v="9940.9231400000008"/>
    <n v="0"/>
    <n v="0"/>
    <n v="0"/>
    <n v="0"/>
    <n v="0"/>
    <n v="0"/>
    <s v="Total General"/>
    <s v="Totales"/>
    <s v="Total General"/>
    <x v="26"/>
    <x v="2"/>
    <n v="819593.15071000007"/>
    <n v="671133.07496"/>
    <n v="286204877.29896003"/>
    <n v="243390493.02682006"/>
    <n v="276418493.85822004"/>
    <n v="235015541.95325008"/>
    <n v="286204877.29896003"/>
    <n v="243390493.02682006"/>
    <n v="131621014.33455996"/>
    <n v="117692199.10494004"/>
    <n v="819593.15071000007"/>
    <n v="671133.07496"/>
    <n v="0.28636589230933357"/>
    <n v="0.27574334010081714"/>
    <n v="148460.07575000008"/>
    <n v="22.120810505256117"/>
    <n v="100"/>
    <n v="100"/>
    <n v="100"/>
    <n v="100"/>
    <n v="0.28636589230933357"/>
    <n v="0.29650445571503042"/>
    <n v="0.27574334010081714"/>
    <n v="0.28556965610959617"/>
    <m/>
    <m/>
    <m/>
    <n v="0"/>
    <m/>
    <n v="0"/>
    <m/>
    <n v="0"/>
    <m/>
    <n v="479.42450018683508"/>
    <n v="448.41635856964439"/>
    <n v="94.509240003974412"/>
    <n v="2.7922515109618011"/>
    <n v="-1202.4369610199417"/>
    <n v="129.38298042207776"/>
    <n v="24.220105224353862"/>
    <n v="-5.0394536095367091"/>
    <s v="Resto"/>
    <n v="2024"/>
    <n v="1"/>
    <d v="2025-05-07T00:00:00"/>
    <x v="26"/>
    <x v="40"/>
  </r>
  <r>
    <n v="2025"/>
    <n v="3"/>
    <n v="65"/>
    <x v="13"/>
    <s v="Total General"/>
    <n v="225"/>
    <s v="0e6523810856a138a75dec70a9cf3778a5c70b83ac915f22c33f05db97cb3e68"/>
    <s v="5ee0b1f3d4f170289262539d5c2c0d24e2fb46189fbbd99a0a6b6a68b9dfe06a"/>
    <x v="2"/>
    <n v="1376118.0223399999"/>
    <n v="1104104.3804600001"/>
    <n v="5411343.9243900003"/>
    <n v="4821936.8789900001"/>
    <n v="830666.30037000007"/>
    <n v="661010.30914000003"/>
    <n v="3605305.4121300005"/>
    <n v="2781707.0738400002"/>
    <n v="35327673.869999997"/>
    <n v="32941908.920000002"/>
    <n v="139.161"/>
    <n v="134.065"/>
    <n v="0"/>
    <n v="0"/>
    <n v="807954.65424000006"/>
    <n v="600104.18016999995"/>
    <n v="1386488.19025"/>
    <n v="1213406.4324400001"/>
    <n v="0"/>
    <n v="0"/>
    <n v="0"/>
    <n v="0"/>
    <n v="0"/>
    <n v="0"/>
    <s v="Total General"/>
    <s v="Totales"/>
    <s v="Total General"/>
    <x v="26"/>
    <x v="2"/>
    <n v="1376118.0223399999"/>
    <n v="1104104.3804600001"/>
    <n v="286204877.29896003"/>
    <n v="243390493.02682006"/>
    <n v="276418493.85822004"/>
    <n v="235015541.95325008"/>
    <n v="286204877.29896003"/>
    <n v="243390493.02682006"/>
    <n v="131621014.33455996"/>
    <n v="117692199.10494004"/>
    <n v="1376118.0223399999"/>
    <n v="1104104.3804600001"/>
    <n v="0.48081571331943207"/>
    <n v="0.45363496607007364"/>
    <n v="272013.64187999978"/>
    <n v="24.636587508752704"/>
    <n v="100"/>
    <n v="100"/>
    <n v="100"/>
    <n v="100"/>
    <n v="0.48081571331943207"/>
    <n v="0.4978386225654769"/>
    <n v="0.45363496607007364"/>
    <n v="0.46980058054187396"/>
    <m/>
    <m/>
    <m/>
    <n v="0"/>
    <m/>
    <n v="0"/>
    <m/>
    <n v="0"/>
    <m/>
    <n v="25.666164185960881"/>
    <n v="60.363012974534378"/>
    <n v="59.868461790234448"/>
    <n v="0.63110461849091726"/>
    <n v="34.635731750963551"/>
    <n v="14.264120675704284"/>
    <n v="58.273460958532688"/>
    <n v="49.456156167168956"/>
    <s v="Resto"/>
    <n v="2024"/>
    <n v="1"/>
    <d v="2025-05-07T00:00:00"/>
    <x v="26"/>
    <x v="2"/>
  </r>
  <r>
    <n v="2025"/>
    <n v="3"/>
    <n v="10"/>
    <x v="62"/>
    <s v="Total General"/>
    <n v="10"/>
    <s v="4a44dc15364204a80fe80e9039455cc1608281820fe2b24f1e5233ade6af1dd5"/>
    <s v="5ee0b1f3d4f170289262539d5c2c0d24e2fb46189fbbd99a0a6b6a68b9dfe06a"/>
    <x v="31"/>
    <n v="1657972.1827799999"/>
    <n v="1600535.0540100001"/>
    <n v="6532939.5108000003"/>
    <n v="6684752.16469"/>
    <n v="804222.25789999985"/>
    <n v="474947.54835000006"/>
    <n v="3249292.3306899997"/>
    <n v="4354733.0015499964"/>
    <n v="35327673.869999997"/>
    <n v="32941908.920000002"/>
    <n v="139.161"/>
    <n v="134.065"/>
    <n v="3126.9007600000004"/>
    <n v="4906.2929599999998"/>
    <n v="654507.44094"/>
    <n v="406613.35356000002"/>
    <n v="1136124.89576"/>
    <n v="1278082.60583"/>
    <n v="207381.18541999999"/>
    <n v="228658.48701999997"/>
    <n v="53962.151320000004"/>
    <n v="70577.311959999992"/>
    <n v="16.921290000000003"/>
    <n v="19.92088"/>
    <s v="Total General"/>
    <s v="Totales"/>
    <s v="Total General"/>
    <x v="26"/>
    <x v="2"/>
    <n v="1657972.1827799999"/>
    <n v="1600535.0540100001"/>
    <n v="286204877.29896003"/>
    <n v="243390493.02682006"/>
    <n v="276418493.85822004"/>
    <n v="235015541.95325008"/>
    <n v="286204877.29896003"/>
    <n v="243390493.02682006"/>
    <n v="131621014.33455996"/>
    <n v="117692199.10494004"/>
    <n v="1657972.1827799999"/>
    <n v="1600535.0540100001"/>
    <n v="0.57929557260763853"/>
    <n v="0.65759965975073287"/>
    <n v="57437.128769999836"/>
    <n v="3.5886204820129386"/>
    <n v="100"/>
    <n v="100"/>
    <n v="100"/>
    <n v="100"/>
    <n v="0.57929557260763853"/>
    <n v="0.59980508526698051"/>
    <n v="0.65759965975073287"/>
    <n v="0.68103370556164444"/>
    <n v="7.2458997686254162E-2"/>
    <n v="1.8854378663726596E-2"/>
    <n v="5.9122996643850304E-6"/>
    <n v="-21277.301599999977"/>
    <n v="-9.3052752501327163"/>
    <n v="-16615.160639999987"/>
    <n v="-23.541787266447191"/>
    <n v="-2.9995899999999978"/>
    <n v="-15.057517539385801"/>
    <n v="69.328647067222988"/>
    <n v="48.506378228344133"/>
    <n v="29.674298426645557"/>
    <n v="0.61101356950174623"/>
    <n v="60.965554920817588"/>
    <n v="-11.107084113535148"/>
    <n v="57.60875792640504"/>
    <n v="31.814324966572965"/>
    <s v="Resto"/>
    <n v="2024"/>
    <n v="1"/>
    <d v="2025-05-07T00:00:00"/>
    <x v="26"/>
    <x v="31"/>
  </r>
  <r>
    <n v="2025"/>
    <n v="3"/>
    <n v="102"/>
    <x v="21"/>
    <s v="Total General"/>
    <n v="224"/>
    <s v="84a5092e4a5b6fe968fd523fb2fc917dbffae44105f82b6b94c8ed5b9a800223"/>
    <s v="5ee0b1f3d4f170289262539d5c2c0d24e2fb46189fbbd99a0a6b6a68b9dfe06a"/>
    <x v="50"/>
    <n v="138797.63574"/>
    <n v="102437.40072000001"/>
    <n v="378840.86043"/>
    <n v="357230.06292"/>
    <n v="35151.168609999993"/>
    <n v="112278.08322"/>
    <n v="37030.724149999987"/>
    <n v="182941.79522999999"/>
    <n v="35327673.869999997"/>
    <n v="32941908.920000002"/>
    <n v="139.161"/>
    <n v="134.065"/>
    <n v="-1712.4140400000001"/>
    <n v="2601.14572"/>
    <n v="5154.1299200000003"/>
    <n v="15505.120289999999"/>
    <n v="22644.295679999999"/>
    <n v="17285.65827"/>
    <n v="0"/>
    <n v="0"/>
    <n v="0"/>
    <n v="0"/>
    <n v="0"/>
    <n v="0"/>
    <s v="Total General"/>
    <s v="Totales"/>
    <s v="Total General"/>
    <x v="26"/>
    <x v="2"/>
    <n v="138797.63574"/>
    <n v="102437.40072000001"/>
    <n v="286204877.29896003"/>
    <n v="243390493.02682006"/>
    <n v="276418493.85822004"/>
    <n v="235015541.95325008"/>
    <n v="286204877.29896003"/>
    <n v="243390493.02682006"/>
    <n v="131621014.33455996"/>
    <n v="117692199.10494004"/>
    <n v="138797.63574"/>
    <n v="102437.40072000001"/>
    <n v="4.8495901624701049E-2"/>
    <n v="4.2087675424821162E-2"/>
    <n v="36360.235019999993"/>
    <n v="35.495077739610181"/>
    <n v="100"/>
    <n v="100"/>
    <n v="100"/>
    <n v="100"/>
    <n v="4.8495901624701049E-2"/>
    <n v="5.0212861593548722E-2"/>
    <n v="4.2087675424821162E-2"/>
    <n v="4.3587500583419765E-2"/>
    <m/>
    <m/>
    <m/>
    <n v="0"/>
    <m/>
    <n v="0"/>
    <m/>
    <n v="0"/>
    <m/>
    <n v="-68.692760330505394"/>
    <n v="25.325480814274275"/>
    <n v="109.60653280035706"/>
    <n v="2.6706349884716159E-2"/>
    <n v="-66.758529933339844"/>
    <n v="31.000482170240183"/>
    <n v="22.76127282930798"/>
    <n v="89.699333677733279"/>
    <s v="Resto"/>
    <n v="2024"/>
    <n v="1"/>
    <d v="2025-05-07T00:00:00"/>
    <x v="26"/>
    <x v="50"/>
  </r>
  <r>
    <n v="2025"/>
    <n v="3"/>
    <n v="3"/>
    <x v="7"/>
    <s v="Total General"/>
    <n v="3"/>
    <s v="4e07408562bedb8b60ce05c1decfe3ad16b72230967de01f640b7e4729b49fce"/>
    <s v="5ee0b1f3d4f170289262539d5c2c0d24e2fb46189fbbd99a0a6b6a68b9dfe06a"/>
    <x v="28"/>
    <n v="7215896.8496199995"/>
    <n v="5461228.9250799995"/>
    <n v="27031683.495250002"/>
    <n v="21431311.3499"/>
    <n v="3244966.9107100009"/>
    <n v="2628638.3926700023"/>
    <n v="13375228.893759999"/>
    <n v="11708265.149909997"/>
    <n v="35327673.869999997"/>
    <n v="32941908.920000002"/>
    <n v="139.161"/>
    <n v="134.065"/>
    <n v="11183.469190000002"/>
    <n v="3853.7368500000002"/>
    <n v="2928635.2355999998"/>
    <n v="2292743.0453600003"/>
    <n v="3318491.2100900002"/>
    <n v="1203229.7050399999"/>
    <n v="1998535.6814600001"/>
    <n v="1013218.14414"/>
    <n v="2534697.2414599997"/>
    <n v="2113399.2513200003"/>
    <n v="0"/>
    <n v="0"/>
    <s v="Total General"/>
    <s v="Totales"/>
    <s v="Total General"/>
    <x v="26"/>
    <x v="2"/>
    <n v="7215896.8496199995"/>
    <n v="5461228.9250799995"/>
    <n v="286204877.29896003"/>
    <n v="243390493.02682006"/>
    <n v="276418493.85822004"/>
    <n v="235015541.95325008"/>
    <n v="286204877.29896003"/>
    <n v="243390493.02682006"/>
    <n v="131621014.33455996"/>
    <n v="117692199.10494004"/>
    <n v="7215896.8496199995"/>
    <n v="5461228.9250799995"/>
    <n v="2.5212347594211386"/>
    <n v="2.2438135759387312"/>
    <n v="1754667.92454"/>
    <n v="32.129543526035143"/>
    <n v="100"/>
    <n v="100"/>
    <n v="100"/>
    <n v="100"/>
    <n v="2.5212347594211386"/>
    <n v="2.6104971302394699"/>
    <n v="2.2438135759387312"/>
    <n v="2.3237735171431182"/>
    <n v="0.69828847793267923"/>
    <n v="0.88562335672999026"/>
    <m/>
    <n v="985317.53732000012"/>
    <n v="97.246337624196272"/>
    <n v="421297.99013999943"/>
    <n v="19.934614336446966"/>
    <n v="0"/>
    <m/>
    <n v="23.446683262279056"/>
    <n v="44.969696467887928"/>
    <n v="48.132726694504868"/>
    <n v="2.4653866459817761"/>
    <n v="27.734995926687176"/>
    <n v="175.79864394884441"/>
    <n v="88.252011236171782"/>
    <n v="190.54907269628794"/>
    <s v="Medianas"/>
    <n v="2024"/>
    <n v="1"/>
    <d v="2025-05-07T00:00:00"/>
    <x v="26"/>
    <x v="28"/>
  </r>
  <r>
    <n v="2025"/>
    <n v="3"/>
    <n v="201.1"/>
    <x v="67"/>
    <s v="Total General"/>
    <n v="201.1"/>
    <m/>
    <m/>
    <x v="74"/>
    <n v="286204877.29895991"/>
    <n v="243390493.02682003"/>
    <n v="958043708.92478979"/>
    <n v="811052690.28785026"/>
    <n v="131621014.33455995"/>
    <n v="117692199.10494003"/>
    <n v="543429244.35018015"/>
    <n v="517275740.25773019"/>
    <n v="0"/>
    <n v="0"/>
    <n v="0"/>
    <n v="0"/>
    <n v="618091.75661999965"/>
    <n v="544007.25837000005"/>
    <n v="118714100.76392993"/>
    <n v="105379044.81767"/>
    <n v="160803820.68565997"/>
    <n v="132558926.75858001"/>
    <n v="57132818.725829996"/>
    <n v="47649792.861299992"/>
    <n v="46180706.728410013"/>
    <n v="43698385.236869991"/>
    <n v="23020893.24368"/>
    <n v="17664157.387660004"/>
    <s v="Total General"/>
    <s v="Totales"/>
    <s v="Total General"/>
    <x v="26"/>
    <x v="2"/>
    <n v="286204877.29895991"/>
    <n v="243390493.02682003"/>
    <n v="286204877.29896003"/>
    <n v="243390493.02682006"/>
    <n v="276418493.85822004"/>
    <n v="235015541.95325008"/>
    <n v="286204877.29896003"/>
    <n v="243390493.02682006"/>
    <n v="131621014.33455996"/>
    <n v="117692199.10494004"/>
    <n v="286204877.29895991"/>
    <n v="243390493.02682003"/>
    <n v="99.999999999999957"/>
    <n v="99.999999999999986"/>
    <n v="42814384.272139877"/>
    <n v="17.590820306782497"/>
    <n v="100"/>
    <n v="100"/>
    <n v="100"/>
    <n v="100"/>
    <n v="99.999999999999957"/>
    <n v="103.54042282198364"/>
    <n v="99.999999999999986"/>
    <n v="103.56357328709602"/>
    <n v="19.962210031155749"/>
    <n v="16.135541491898195"/>
    <n v="8.0435013759856879"/>
    <n v="9483025.8645300046"/>
    <n v="19.901504907132317"/>
    <n v="2482321.4915400222"/>
    <n v="5.6805794495252693"/>
    <n v="5356735.8560199961"/>
    <n v="30.325453620347353"/>
    <n v="11.834951964148722"/>
    <n v="45.988389707654456"/>
    <n v="48.355298369016872"/>
    <n v="99.999999999999986"/>
    <n v="12.654371625148663"/>
    <n v="21.307425020512085"/>
    <n v="73.82542296429186"/>
    <n v="79.49600030301184"/>
    <m/>
    <n v="2024"/>
    <n v="1"/>
    <d v="2025-05-07T00:00:00"/>
    <x v="26"/>
    <x v="74"/>
  </r>
  <r>
    <n v="2025"/>
    <n v="3"/>
    <n v="129"/>
    <x v="22"/>
    <s v="Total General"/>
    <n v="208"/>
    <s v="8df66f64b57424391d363fd6b811fed3c430c77597da265025728bd637bad804"/>
    <s v="5ee0b1f3d4f170289262539d5c2c0d24e2fb46189fbbd99a0a6b6a68b9dfe06a"/>
    <x v="51"/>
    <n v="94285.992639999997"/>
    <n v="48627.729460000002"/>
    <n v="299279.64967000001"/>
    <n v="135499.49314999999"/>
    <n v="52183.738820000006"/>
    <n v="23400.596109999999"/>
    <n v="177529.89444999999"/>
    <n v="76404.782640000019"/>
    <n v="35327673.869999997"/>
    <n v="32941908.920000002"/>
    <n v="139.161"/>
    <n v="134.065"/>
    <n v="0"/>
    <n v="0"/>
    <n v="52189.330299999994"/>
    <n v="18912.777610000001"/>
    <n v="70036.032500000001"/>
    <n v="28405.38781"/>
    <n v="0"/>
    <n v="0"/>
    <n v="0"/>
    <n v="0"/>
    <n v="0"/>
    <n v="0"/>
    <s v="Total General"/>
    <s v="Totales"/>
    <s v="Total General"/>
    <x v="26"/>
    <x v="2"/>
    <n v="94285.992639999997"/>
    <n v="48627.729460000002"/>
    <n v="286204877.29896003"/>
    <n v="243390493.02682006"/>
    <n v="276418493.85822004"/>
    <n v="235015541.95325008"/>
    <n v="286204877.29896003"/>
    <n v="243390493.02682006"/>
    <n v="131621014.33455996"/>
    <n v="117692199.10494004"/>
    <n v="94285.992639999997"/>
    <n v="48627.729460000002"/>
    <n v="3.2943531057128703E-2"/>
    <n v="1.9979305212484835E-2"/>
    <n v="45658.263179999994"/>
    <n v="93.893471249891249"/>
    <n v="100"/>
    <n v="100"/>
    <n v="100"/>
    <n v="100"/>
    <n v="3.2943531057128703E-2"/>
    <n v="3.4109871349042573E-2"/>
    <n v="1.9979305212484835E-2"/>
    <n v="2.069128239598433E-2"/>
    <m/>
    <m/>
    <m/>
    <n v="0"/>
    <m/>
    <n v="0"/>
    <m/>
    <n v="0"/>
    <m/>
    <n v="123.0017499327713"/>
    <n v="55.346226262098575"/>
    <n v="48.121918028783895"/>
    <n v="3.9646966013616287E-2"/>
    <n v="175.94746459877607"/>
    <n v="146.55897313728667"/>
    <n v="74.517828090847374"/>
    <n v="66.581656045343038"/>
    <s v="Resto"/>
    <n v="2024"/>
    <n v="1"/>
    <d v="2025-05-07T00:00:00"/>
    <x v="26"/>
    <x v="51"/>
  </r>
  <r>
    <n v="2025"/>
    <n v="3"/>
    <n v="79"/>
    <x v="11"/>
    <s v="Total General"/>
    <n v="51"/>
    <s v="031b4af5197ec30a926f48cf40e11a7dbc470048a21e4003b7a3c07c5dab1baa"/>
    <s v="5ee0b1f3d4f170289262539d5c2c0d24e2fb46189fbbd99a0a6b6a68b9dfe06a"/>
    <x v="25"/>
    <n v="25064503.866439998"/>
    <n v="22979281.170580003"/>
    <n v="79203640.156009987"/>
    <n v="71175864.692200005"/>
    <n v="10892199.638819998"/>
    <n v="9594370.0962700006"/>
    <n v="41823594.101959996"/>
    <n v="37584296.776599996"/>
    <n v="35327673.869999997"/>
    <n v="32941908.920000002"/>
    <n v="139.161"/>
    <n v="134.065"/>
    <n v="0"/>
    <n v="0"/>
    <n v="10763307.699170001"/>
    <n v="9533552.2477299999"/>
    <n v="11294161.285940001"/>
    <n v="9341877.7553199995"/>
    <n v="17690698.422339998"/>
    <n v="16350658.002939999"/>
    <n v="1418051.13846"/>
    <n v="1281223.04822"/>
    <n v="622798.22369999997"/>
    <n v="593583.50210999988"/>
    <s v="Total General"/>
    <s v="Totales"/>
    <s v="Total General"/>
    <x v="26"/>
    <x v="2"/>
    <n v="25064503.866439998"/>
    <n v="22979281.170580003"/>
    <n v="286204877.29896003"/>
    <n v="243390493.02682006"/>
    <n v="276418493.85822004"/>
    <n v="235015541.95325008"/>
    <n v="286204877.29896003"/>
    <n v="243390493.02682006"/>
    <n v="131621014.33455996"/>
    <n v="117692199.10494004"/>
    <n v="25064503.866439998"/>
    <n v="22979281.170580003"/>
    <n v="8.7575390409082576"/>
    <n v="9.4413224135454765"/>
    <n v="2085222.6958599947"/>
    <n v="9.0743599870724889"/>
    <n v="100"/>
    <n v="100"/>
    <n v="100"/>
    <n v="100"/>
    <n v="8.7575390409082576"/>
    <n v="9.0675929517567031"/>
    <n v="9.4413224135454765"/>
    <n v="9.777770857023194"/>
    <n v="6.1811310098188468"/>
    <n v="0.49546714641719791"/>
    <n v="0.21760573389860363"/>
    <n v="1340040.4193999991"/>
    <n v="8.1956360359261904"/>
    <n v="136828.09024000005"/>
    <n v="10.679490228504317"/>
    <n v="29214.721590000088"/>
    <n v="4.9217543085599669"/>
    <n v="13.526990615616906"/>
    <n v="43.456673616444725"/>
    <n v="41.752263811252348"/>
    <n v="8.2754259978074138"/>
    <n v="12.899236501617883"/>
    <n v="20.898191795629284"/>
    <n v="95.299752028237322"/>
    <n v="102.0517769278328"/>
    <s v="Grandes"/>
    <n v="2024"/>
    <n v="1"/>
    <d v="2025-05-07T00:00:00"/>
    <x v="26"/>
    <x v="25"/>
  </r>
  <r>
    <n v="2025"/>
    <n v="3"/>
    <n v="905"/>
    <x v="48"/>
    <s v="Total General"/>
    <n v="51"/>
    <s v="031b4af5197ec30a926f48cf40e11a7dbc470048a21e4003b7a3c07c5dab1baa"/>
    <s v="5ee0b1f3d4f170289262539d5c2c0d24e2fb46189fbbd99a0a6b6a68b9dfe06a"/>
    <x v="29"/>
    <n v="4303134.6594099998"/>
    <n v="2072694.13243"/>
    <n v="14028487.488529999"/>
    <n v="13291867.18496"/>
    <n v="2727571.7949000006"/>
    <n v="2348640.3009900004"/>
    <n v="10224575.841739999"/>
    <n v="9261121.9777099993"/>
    <n v="35327673.869999997"/>
    <n v="32941908.920000002"/>
    <n v="139.161"/>
    <n v="134.065"/>
    <n v="0"/>
    <n v="0"/>
    <n v="2727571.7949000001"/>
    <n v="2348640.3009899999"/>
    <n v="-520074.63007999997"/>
    <n v="-1552961.4974100001"/>
    <n v="0"/>
    <n v="0"/>
    <n v="0"/>
    <n v="0"/>
    <n v="4303134.6594099998"/>
    <n v="2072694.1324300002"/>
    <s v="Total General"/>
    <s v="Totales"/>
    <s v="Total General"/>
    <x v="26"/>
    <x v="2"/>
    <n v="4303134.6594099998"/>
    <n v="2072694.13243"/>
    <n v="286204877.29896003"/>
    <n v="243390493.02682006"/>
    <n v="276418493.85822004"/>
    <n v="235015541.95325008"/>
    <n v="286204877.29896003"/>
    <n v="243390493.02682006"/>
    <n v="131621014.33455996"/>
    <n v="117692199.10494004"/>
    <n v="4303134.6594099998"/>
    <n v="2072694.13243"/>
    <n v="1.5035154886319739"/>
    <n v="0.85159206781408769"/>
    <n v="2230440.5269799996"/>
    <n v="107.61069335228251"/>
    <n v="100"/>
    <n v="100"/>
    <n v="100"/>
    <n v="100"/>
    <n v="1.5035154886319739"/>
    <n v="1.5567462941235597"/>
    <n v="0.85159206781408769"/>
    <n v="0.88193917525773924"/>
    <m/>
    <m/>
    <n v="1.5035154886319739"/>
    <n v="0"/>
    <m/>
    <n v="0"/>
    <m/>
    <n v="2230440.5269799996"/>
    <n v="107.61069335228251"/>
    <n v="16.134079524662525"/>
    <n v="63.38569463392011"/>
    <n v="113.31340520738024"/>
    <n v="2.0722920338289912"/>
    <n v="16.134079524662546"/>
    <n v="-66.510784011878556"/>
    <n v="-524.45776762470302"/>
    <n v="-151.23622220557417"/>
    <s v="Resto"/>
    <n v="2024"/>
    <n v="1"/>
    <d v="2025-05-07T00:00:00"/>
    <x v="26"/>
    <x v="29"/>
  </r>
  <r>
    <n v="2025"/>
    <n v="3"/>
    <n v="12"/>
    <x v="0"/>
    <s v="Total General"/>
    <n v="12"/>
    <s v="6b51d431df5d7f141cbececcf79edf3dd861c3b4069f0b11661a3eefacbba918"/>
    <s v="5ee0b1f3d4f170289262539d5c2c0d24e2fb46189fbbd99a0a6b6a68b9dfe06a"/>
    <x v="5"/>
    <n v="2698569.0604299996"/>
    <n v="1911910.06005"/>
    <n v="7380266.7998500001"/>
    <n v="6076310.8802100001"/>
    <n v="323508.04133000004"/>
    <n v="306601.17124999996"/>
    <n v="1765230.9466800001"/>
    <n v="2280771.2546000001"/>
    <n v="35327673.869999997"/>
    <n v="32941908.920000002"/>
    <n v="139.161"/>
    <n v="134.065"/>
    <n v="3194.10824"/>
    <n v="5741.1794300000001"/>
    <n v="189901.82167999999"/>
    <n v="159252.25972999999"/>
    <n v="204799.35954"/>
    <n v="229664.79347"/>
    <n v="0"/>
    <n v="0"/>
    <n v="0"/>
    <n v="0"/>
    <n v="0"/>
    <n v="0"/>
    <s v="Total General"/>
    <s v="Totales"/>
    <s v="Total General"/>
    <x v="26"/>
    <x v="2"/>
    <n v="2698569.0604299996"/>
    <n v="1911910.06005"/>
    <n v="286204877.29896003"/>
    <n v="243390493.02682006"/>
    <n v="276418493.85822004"/>
    <n v="235015541.95325008"/>
    <n v="286204877.29896003"/>
    <n v="243390493.02682006"/>
    <n v="131621014.33455996"/>
    <n v="117692199.10494004"/>
    <n v="2698569.0604299996"/>
    <n v="1911910.06005"/>
    <n v="0.94288017936576418"/>
    <n v="0.78553193934297172"/>
    <n v="786659.00037999963"/>
    <n v="41.145188616216963"/>
    <n v="100"/>
    <n v="100"/>
    <n v="100"/>
    <n v="100"/>
    <n v="0.94288017936576418"/>
    <n v="0.97626212441999038"/>
    <n v="0.78553193934297172"/>
    <n v="0.81352494569500533"/>
    <m/>
    <m/>
    <m/>
    <n v="0"/>
    <m/>
    <n v="0"/>
    <m/>
    <n v="0"/>
    <m/>
    <n v="5.5142875061668928"/>
    <n v="11.98813275056415"/>
    <n v="16.036380458293198"/>
    <n v="0.2457875309391655"/>
    <n v="19.245919650976372"/>
    <n v="-10.826837476614825"/>
    <n v="92.725788843548443"/>
    <n v="69.341172116048483"/>
    <s v="Resto"/>
    <n v="2024"/>
    <n v="1"/>
    <d v="2025-05-07T00:00:00"/>
    <x v="26"/>
    <x v="5"/>
  </r>
  <r>
    <n v="2025"/>
    <n v="3"/>
    <n v="120"/>
    <x v="71"/>
    <s v="Total General"/>
    <n v="234"/>
    <s v="114bd151f8fb0c58642d2170da4ae7d7c57977260ac2cc8905306cab6b2acabc"/>
    <s v="5ee0b1f3d4f170289262539d5c2c0d24e2fb46189fbbd99a0a6b6a68b9dfe06a"/>
    <x v="32"/>
    <n v="1246423.7302300001"/>
    <n v="1287243.6983399999"/>
    <n v="3502592.2152500004"/>
    <n v="4823510.3478500005"/>
    <n v="538432.15350999997"/>
    <n v="630273.34535999992"/>
    <n v="2392991.7552200006"/>
    <n v="2890708.5162700005"/>
    <n v="35327673.869999997"/>
    <n v="32941908.920000002"/>
    <n v="139.161"/>
    <n v="134.065"/>
    <n v="-136.13439"/>
    <n v="4202.9780599999995"/>
    <n v="248589.40568999999"/>
    <n v="351335.59233999997"/>
    <n v="722125.03625999996"/>
    <n v="826904.38180999993"/>
    <n v="1219688.23917"/>
    <n v="1252899.0886299999"/>
    <n v="0"/>
    <n v="0"/>
    <n v="65.302999999999997"/>
    <n v="3438.8890000000001"/>
    <s v="Total General"/>
    <s v="Totales"/>
    <s v="Total General"/>
    <x v="26"/>
    <x v="2"/>
    <n v="1246423.7302300001"/>
    <n v="1287243.6983399999"/>
    <n v="286204877.29896003"/>
    <n v="243390493.02682006"/>
    <n v="276418493.85822004"/>
    <n v="235015541.95325008"/>
    <n v="286204877.29896003"/>
    <n v="243390493.02682006"/>
    <n v="131621014.33455996"/>
    <n v="117692199.10494004"/>
    <n v="1246423.7302300001"/>
    <n v="1287243.6983399999"/>
    <n v="0.43550052046388704"/>
    <n v="0.52888002416682478"/>
    <n v="-40819.968109999783"/>
    <n v="-3.1711142313332163"/>
    <n v="100"/>
    <n v="100"/>
    <n v="100"/>
    <n v="100"/>
    <n v="0.43550052046388704"/>
    <n v="0.45091908028024824"/>
    <n v="0.52888002416682478"/>
    <n v="0.54772705142882072"/>
    <n v="0.42615913840488279"/>
    <m/>
    <n v="2.281687182143534E-5"/>
    <n v="-33210.849459999939"/>
    <n v="-2.6507202185225287"/>
    <n v="0"/>
    <m/>
    <n v="-3373.5860000000002"/>
    <n v="-98.101043680095529"/>
    <n v="-14.571644592957044"/>
    <n v="43.198162908102219"/>
    <n v="48.963016573535064"/>
    <n v="0.40907765088437165"/>
    <n v="-29.244457120236433"/>
    <n v="-12.671277097437784"/>
    <n v="34.424703923503877"/>
    <n v="42.488055459443352"/>
    <s v="Resto"/>
    <n v="2024"/>
    <n v="1"/>
    <d v="2025-05-07T00:00:00"/>
    <x v="26"/>
    <x v="32"/>
  </r>
  <r>
    <n v="2025"/>
    <n v="3"/>
    <n v="106"/>
    <x v="53"/>
    <s v="Total General"/>
    <n v="227"/>
    <s v="dfe62e836a0a6f2633422230c81287700a56e2639652c73f264e6562220c207a"/>
    <s v="5ee0b1f3d4f170289262539d5c2c0d24e2fb46189fbbd99a0a6b6a68b9dfe06a"/>
    <x v="56"/>
    <n v="568242.50150999997"/>
    <n v="474615.68398999999"/>
    <n v="2281223.1444800003"/>
    <n v="1945095.96132"/>
    <n v="47744.331709999999"/>
    <n v="66798.681980000008"/>
    <n v="291338.48113999999"/>
    <n v="296141.05027000001"/>
    <n v="35327673.869999997"/>
    <n v="32941908.920000002"/>
    <n v="139.161"/>
    <n v="134.065"/>
    <n v="0"/>
    <n v="0"/>
    <n v="77349.93323000001"/>
    <n v="147395.53821"/>
    <n v="606107.42652999994"/>
    <n v="819961.47927999997"/>
    <n v="109057.71223"/>
    <n v="100961.56017000001"/>
    <n v="456057.03824000002"/>
    <n v="367586.38147000002"/>
    <n v="3127.7510400000001"/>
    <n v="6067.7423499999995"/>
    <s v="Total General"/>
    <s v="Totales"/>
    <s v="Total General"/>
    <x v="26"/>
    <x v="2"/>
    <n v="568242.50150999997"/>
    <n v="474615.68398999999"/>
    <n v="286204877.29896003"/>
    <n v="243390493.02682006"/>
    <n v="276418493.85822004"/>
    <n v="235015541.95325008"/>
    <n v="286204877.29896003"/>
    <n v="243390493.02682006"/>
    <n v="131621014.33455996"/>
    <n v="117692199.10494004"/>
    <n v="568242.50150999997"/>
    <n v="474615.68398999999"/>
    <n v="0.19854396153998205"/>
    <n v="0.19500173490248052"/>
    <n v="93626.817519999982"/>
    <n v="19.726869692315653"/>
    <n v="100"/>
    <n v="100"/>
    <n v="100"/>
    <n v="100"/>
    <n v="0.19854396153998205"/>
    <n v="0.20557325726601405"/>
    <n v="0.19500173490248052"/>
    <n v="0.20195076463683914"/>
    <n v="3.810477070105342E-2"/>
    <n v="0.15934635445210044"/>
    <n v="1.0928363868281867E-3"/>
    <n v="8096.1520599999931"/>
    <n v="8.0190441256728029"/>
    <n v="88470.656770000001"/>
    <n v="24.067990880456591"/>
    <n v="-2939.9913099999994"/>
    <n v="-48.452804031799403"/>
    <n v="-28.525039275033926"/>
    <n v="8.4021050138150901"/>
    <n v="14.074267714551009"/>
    <n v="3.6274094947058681E-2"/>
    <n v="-47.522201710206026"/>
    <n v="-26.080987723689553"/>
    <n v="12.761753089354613"/>
    <n v="17.975910080486532"/>
    <s v="Resto"/>
    <n v="2024"/>
    <n v="1"/>
    <d v="2025-05-07T00:00:00"/>
    <x v="26"/>
    <x v="56"/>
  </r>
  <r>
    <n v="2025"/>
    <n v="3"/>
    <n v="77"/>
    <x v="33"/>
    <s v="Total General"/>
    <n v="49"/>
    <s v="0e17daca5f3e175f448bacace3bc0da47d0655a74c8dd0dc497a3afbdad95f1f"/>
    <s v="5ee0b1f3d4f170289262539d5c2c0d24e2fb46189fbbd99a0a6b6a68b9dfe06a"/>
    <x v="17"/>
    <n v="3770209.43444"/>
    <n v="2712146.0854199999"/>
    <n v="18078299.333489999"/>
    <n v="10896171.28479"/>
    <n v="1093376.9038200001"/>
    <n v="905679.30200999998"/>
    <n v="3854679.6199100004"/>
    <n v="3108981.1579399994"/>
    <n v="35327673.869999997"/>
    <n v="32941908.920000002"/>
    <n v="139.161"/>
    <n v="134.065"/>
    <n v="0"/>
    <n v="0"/>
    <n v="1076612.7460099999"/>
    <n v="854619.75612999999"/>
    <n v="1196590.9727400001"/>
    <n v="1124550.80798"/>
    <n v="2550960.6306900005"/>
    <n v="1887204.4656500001"/>
    <n v="1051748.0403100001"/>
    <n v="670266.86173"/>
    <n v="0"/>
    <n v="0"/>
    <s v="Total General"/>
    <s v="Totales"/>
    <s v="Total General"/>
    <x v="26"/>
    <x v="2"/>
    <n v="3770209.43444"/>
    <n v="2712146.0854199999"/>
    <n v="286204877.29896003"/>
    <n v="243390493.02682006"/>
    <n v="276418493.85822004"/>
    <n v="235015541.95325008"/>
    <n v="286204877.29896003"/>
    <n v="243390493.02682006"/>
    <n v="131621014.33455996"/>
    <n v="117692199.10494004"/>
    <n v="3770209.43444"/>
    <n v="2712146.0854199999"/>
    <n v="1.3173113854736185"/>
    <n v="1.1143188263812502"/>
    <n v="1058063.3490200001"/>
    <n v="39.012033854221741"/>
    <n v="100"/>
    <n v="100"/>
    <n v="100"/>
    <n v="100"/>
    <n v="1.3173113854736185"/>
    <n v="1.363949778401516"/>
    <n v="1.1143188263812502"/>
    <n v="1.1540283944112544"/>
    <n v="0.89130578582885311"/>
    <n v="0.36748082360992729"/>
    <m/>
    <n v="663756.16504000034"/>
    <n v="35.171396482012149"/>
    <n v="381481.17858000007"/>
    <n v="56.914820105438849"/>
    <n v="0"/>
    <m/>
    <n v="20.724510474451318"/>
    <n v="29.00042883114801"/>
    <n v="33.393455716812817"/>
    <n v="0.83070086440817703"/>
    <n v="25.975644523508024"/>
    <n v="6.4061280511997332"/>
    <n v="89.973330113357832"/>
    <n v="75.996544581665475"/>
    <s v="Resto"/>
    <n v="2024"/>
    <n v="1"/>
    <d v="2025-05-07T00:00:00"/>
    <x v="26"/>
    <x v="17"/>
  </r>
  <r>
    <n v="2025"/>
    <n v="3"/>
    <n v="902"/>
    <x v="49"/>
    <s v="Total General"/>
    <n v="30"/>
    <s v="624b60c58c9d8bfb6ff1886c2fd605d2adeb6ea4da576068201b6c6958ce93f4"/>
    <s v="5ee0b1f3d4f170289262539d5c2c0d24e2fb46189fbbd99a0a6b6a68b9dfe06a"/>
    <x v="9"/>
    <n v="3325731.3801100003"/>
    <n v="3307529.60757"/>
    <n v="16624298.00279"/>
    <n v="14923267.894079998"/>
    <n v="3747689.3238900001"/>
    <n v="3487520.4051900003"/>
    <n v="14900621.95142"/>
    <n v="13547810.31254"/>
    <n v="35327673.869999997"/>
    <n v="32941908.920000002"/>
    <n v="139.161"/>
    <n v="134.065"/>
    <n v="0"/>
    <n v="0"/>
    <n v="3747689.3238899997"/>
    <n v="3487520.4051899998"/>
    <n v="-370527.386"/>
    <n v="-2063083.0073499999"/>
    <n v="0"/>
    <n v="0"/>
    <n v="0"/>
    <n v="0"/>
    <n v="3325731.3801099998"/>
    <n v="3307529.60757"/>
    <s v="Total General"/>
    <s v="Totales"/>
    <s v="Total General"/>
    <x v="26"/>
    <x v="2"/>
    <n v="3325731.3801100003"/>
    <n v="3307529.60757"/>
    <n v="286204877.29896003"/>
    <n v="243390493.02682006"/>
    <n v="276418493.85822004"/>
    <n v="235015541.95325008"/>
    <n v="286204877.29896003"/>
    <n v="243390493.02682006"/>
    <n v="131621014.33455996"/>
    <n v="117692199.10494004"/>
    <n v="3325731.3801100003"/>
    <n v="3307529.60757"/>
    <n v="1.1620107286417947"/>
    <n v="1.3589395240698787"/>
    <n v="18201.772540000267"/>
    <n v="0.55031321558971502"/>
    <n v="100"/>
    <n v="100"/>
    <n v="100"/>
    <n v="100"/>
    <n v="1.1620107286417947"/>
    <n v="1.2031508216725277"/>
    <n v="1.3589395240698787"/>
    <n v="1.4073663299374228"/>
    <m/>
    <m/>
    <n v="1.1620107286417947"/>
    <n v="0"/>
    <m/>
    <n v="0"/>
    <m/>
    <n v="18201.772539999802"/>
    <n v="0.55031321558969282"/>
    <n v="7.459997031496246"/>
    <n v="112.68767364386608"/>
    <n v="105.44184992956835"/>
    <n v="2.8473335681519383"/>
    <n v="7.459997031496246"/>
    <n v="-82.040112555823086"/>
    <n v="-1011.4473222473223"/>
    <n v="-169.04411469462244"/>
    <s v="Resto"/>
    <n v="2024"/>
    <n v="1"/>
    <d v="2025-05-07T00:00:00"/>
    <x v="26"/>
    <x v="9"/>
  </r>
  <r>
    <n v="2025"/>
    <n v="3"/>
    <n v="126"/>
    <x v="17"/>
    <s v="Total General"/>
    <n v="239"/>
    <s v="79bf08685d3138f9b109c3546780f056bc954fd69377b84a2cf23622e464897b"/>
    <s v="5ee0b1f3d4f170289262539d5c2c0d24e2fb46189fbbd99a0a6b6a68b9dfe06a"/>
    <x v="37"/>
    <n v="240990.39916999999"/>
    <n v="211802.86790000001"/>
    <n v="933169.90067"/>
    <n v="791473.10433999985"/>
    <n v="65533.639059999987"/>
    <n v="47041.093720000004"/>
    <n v="276783.02521999995"/>
    <n v="225519.22879999998"/>
    <n v="35327673.869999997"/>
    <n v="32941908.920000002"/>
    <n v="139.161"/>
    <n v="134.065"/>
    <n v="2943.1679700000004"/>
    <n v="1540.6093900000001"/>
    <n v="4715.0810799999999"/>
    <n v="4243.0603899999996"/>
    <n v="10955.30781"/>
    <n v="3515.4595899999999"/>
    <n v="0"/>
    <n v="0"/>
    <n v="0"/>
    <n v="0"/>
    <n v="0"/>
    <n v="0"/>
    <s v="Total General"/>
    <s v="Totales"/>
    <s v="Total General"/>
    <x v="26"/>
    <x v="2"/>
    <n v="240990.39916999999"/>
    <n v="211802.86790000001"/>
    <n v="286204877.29896003"/>
    <n v="243390493.02682006"/>
    <n v="276418493.85822004"/>
    <n v="235015541.95325008"/>
    <n v="286204877.29896003"/>
    <n v="243390493.02682006"/>
    <n v="131621014.33455996"/>
    <n v="117692199.10494004"/>
    <n v="240990.39916999999"/>
    <n v="211802.86790000001"/>
    <n v="8.4202058834332683E-2"/>
    <n v="8.7021832802919183E-2"/>
    <n v="29187.531269999978"/>
    <n v="13.780517496949329"/>
    <n v="100"/>
    <n v="100"/>
    <n v="100"/>
    <n v="100"/>
    <n v="8.4202058834332683E-2"/>
    <n v="8.7183167741883519E-2"/>
    <n v="8.7021832802919183E-2"/>
    <n v="9.0122919590625364E-2"/>
    <m/>
    <m/>
    <m/>
    <n v="0"/>
    <m/>
    <n v="0"/>
    <m/>
    <n v="0"/>
    <m/>
    <n v="39.311469775919946"/>
    <n v="27.193464671499672"/>
    <n v="22.209847386112756"/>
    <n v="4.9789647490045746E-2"/>
    <n v="11.124533865048303"/>
    <n v="211.63230665951133"/>
    <n v="43.039238712180008"/>
    <n v="120.6971743344659"/>
    <s v="Resto"/>
    <n v="2024"/>
    <n v="1"/>
    <d v="2025-05-07T00:00:00"/>
    <x v="26"/>
    <x v="37"/>
  </r>
  <r>
    <n v="2025"/>
    <n v="3"/>
    <n v="22"/>
    <x v="35"/>
    <s v="Total General"/>
    <n v="16"/>
    <s v="b17ef6d19c7a5b1ee83b907c595526dcb1eb06db8227d650d5dda0a9f4ce8cd9"/>
    <s v="5ee0b1f3d4f170289262539d5c2c0d24e2fb46189fbbd99a0a6b6a68b9dfe06a"/>
    <x v="16"/>
    <n v="9409393.7623899989"/>
    <n v="7962644.3306700001"/>
    <n v="32237701.654629998"/>
    <n v="27709489.528669998"/>
    <n v="5052587.6266599996"/>
    <n v="2950022.3270100015"/>
    <n v="18957266.946999989"/>
    <n v="23965914.220519997"/>
    <n v="35327673.869999997"/>
    <n v="32941908.920000002"/>
    <n v="139.161"/>
    <n v="134.065"/>
    <n v="150338.837"/>
    <n v="-2017.2514499999997"/>
    <n v="3387704.9245799999"/>
    <n v="2914349.98416"/>
    <n v="5436418.8614699999"/>
    <n v="4437730.9053599993"/>
    <n v="1109671.1431700001"/>
    <n v="1011458.88523"/>
    <n v="663578.29787000001"/>
    <n v="592373.53090000013"/>
    <n v="0"/>
    <n v="0"/>
    <s v="Total General"/>
    <s v="Totales"/>
    <s v="Total General"/>
    <x v="26"/>
    <x v="2"/>
    <n v="9409393.7623899989"/>
    <n v="7962644.3306700001"/>
    <n v="286204877.29896003"/>
    <n v="243390493.02682006"/>
    <n v="276418493.85822004"/>
    <n v="235015541.95325008"/>
    <n v="286204877.29896003"/>
    <n v="243390493.02682006"/>
    <n v="131621014.33455996"/>
    <n v="117692199.10494004"/>
    <n v="9409393.7623899989"/>
    <n v="7962644.3306700001"/>
    <n v="3.2876427023852779"/>
    <n v="3.2715510912714936"/>
    <n v="1446749.4317199988"/>
    <n v="18.169208263484826"/>
    <n v="100"/>
    <n v="100"/>
    <n v="100"/>
    <n v="100"/>
    <n v="3.2876427023852779"/>
    <n v="3.4040391549258073"/>
    <n v="3.2715510912714936"/>
    <n v="3.3881352120337431"/>
    <n v="0.38771915896138787"/>
    <n v="0.23185429407509653"/>
    <m/>
    <n v="98212.25794000004"/>
    <n v="9.7099604713707386"/>
    <n v="71204.766969999881"/>
    <n v="12.020247910438808"/>
    <n v="0"/>
    <m/>
    <n v="71.272860561060753"/>
    <n v="53.69727056014537"/>
    <n v="37.048274473936956"/>
    <n v="3.8387393169734394"/>
    <n v="16.242213289164532"/>
    <n v="22.504473060855524"/>
    <n v="62.315009400581204"/>
    <n v="65.672075353644743"/>
    <s v="Medianas"/>
    <n v="2024"/>
    <n v="1"/>
    <d v="2025-05-07T00:00:00"/>
    <x v="26"/>
    <x v="16"/>
  </r>
  <r>
    <n v="2025"/>
    <n v="3"/>
    <n v="15.1"/>
    <x v="69"/>
    <s v="Total General"/>
    <n v="15.1"/>
    <m/>
    <m/>
    <x v="76"/>
    <n v="98918636.82709001"/>
    <n v="79947271.840819985"/>
    <n v="349105433.88292003"/>
    <n v="280548713.42572004"/>
    <n v="40951382.356460005"/>
    <n v="40513513.193729997"/>
    <n v="188729390.76555002"/>
    <n v="191270857.96594998"/>
    <n v="0"/>
    <n v="0"/>
    <n v="0"/>
    <n v="0"/>
    <n v="287005.44959999999"/>
    <n v="99823.384849999988"/>
    <n v="40733391.798710003"/>
    <n v="35538736.075289994"/>
    <n v="58631474.687760003"/>
    <n v="47101836.112000003"/>
    <n v="20319793.290819999"/>
    <n v="17007729.620850001"/>
    <n v="13037639.967989998"/>
    <n v="11610862.917020001"/>
    <n v="2998269.84192"/>
    <n v="3107664.8704300001"/>
    <s v="Total General"/>
    <s v="Totales"/>
    <s v="Total General"/>
    <x v="26"/>
    <x v="2"/>
    <n v="98918636.82709001"/>
    <n v="79947271.840819985"/>
    <n v="286204877.29896003"/>
    <n v="243390493.02682006"/>
    <n v="276418493.85822004"/>
    <n v="235015541.95325008"/>
    <n v="286204877.29896003"/>
    <n v="243390493.02682006"/>
    <n v="131621014.33455996"/>
    <n v="117692199.10494004"/>
    <n v="98918636.82709001"/>
    <n v="79947271.840819985"/>
    <n v="34.562177193005319"/>
    <n v="32.847327291460928"/>
    <n v="18971364.986270025"/>
    <n v="23.729846621962537"/>
    <n v="100"/>
    <n v="100"/>
    <n v="100"/>
    <n v="100"/>
    <n v="34.562177193005319"/>
    <n v="35.785824402120916"/>
    <n v="32.847327291460928"/>
    <n v="34.017865872344437"/>
    <n v="7.0997369026645289"/>
    <n v="4.5553521278295044"/>
    <n v="1.047595649038541"/>
    <n v="3312063.6699699983"/>
    <n v="19.473873020121957"/>
    <n v="1426777.0509699974"/>
    <n v="12.288294687197876"/>
    <n v="-109395.02851000009"/>
    <n v="-3.520168134952828"/>
    <n v="1.080797808464995"/>
    <n v="41.399056507463918"/>
    <n v="50.675291677738464"/>
    <n v="31.113103453501743"/>
    <n v="14.616883708005135"/>
    <n v="24.478108556839516"/>
    <n v="69.473592495556943"/>
    <n v="75.45085077105071"/>
    <s v="Resto"/>
    <n v="2024"/>
    <n v="1"/>
    <d v="2025-05-07T00:00:00"/>
    <x v="26"/>
    <x v="76"/>
  </r>
  <r>
    <n v="2025"/>
    <n v="3"/>
    <n v="5.0999999999999996"/>
    <x v="68"/>
    <s v="Total General"/>
    <n v="5.0999999999999996"/>
    <m/>
    <m/>
    <x v="75"/>
    <n v="128341910.63547999"/>
    <n v="113317338.64894"/>
    <n v="400084126.02553993"/>
    <n v="352474842.27871007"/>
    <n v="59837311.873069994"/>
    <n v="53799447.650310002"/>
    <n v="240049704.30637002"/>
    <n v="221829293.37187999"/>
    <n v="0"/>
    <n v="0"/>
    <n v="0"/>
    <n v="0"/>
    <n v="218460.70598"/>
    <n v="221825.39482999998"/>
    <n v="56415720.834420003"/>
    <n v="51018998.490600005"/>
    <n v="78515093.739900008"/>
    <n v="68638285.123819992"/>
    <n v="25551530.28822"/>
    <n v="22337278.37122"/>
    <n v="27537784.459789999"/>
    <n v="27674584.571960002"/>
    <n v="9717151.3224500008"/>
    <n v="5917165.2387499996"/>
    <s v="Total General"/>
    <s v="Totales"/>
    <s v="Total General"/>
    <x v="26"/>
    <x v="2"/>
    <n v="128341910.63547999"/>
    <n v="113317338.64894"/>
    <n v="286204877.29896003"/>
    <n v="243390493.02682006"/>
    <n v="276418493.85822004"/>
    <n v="235015541.95325008"/>
    <n v="286204877.29896003"/>
    <n v="243390493.02682006"/>
    <n v="131621014.33455996"/>
    <n v="117692199.10494004"/>
    <n v="128341910.63547999"/>
    <n v="113317338.64894"/>
    <n v="44.842670693350314"/>
    <n v="46.557832740185603"/>
    <n v="15024571.98653999"/>
    <n v="13.258846497521869"/>
    <n v="100"/>
    <n v="100"/>
    <n v="100"/>
    <n v="100"/>
    <n v="44.842670693350314"/>
    <n v="46.43029084056468"/>
    <n v="46.557832740185603"/>
    <n v="48.216955230765713"/>
    <n v="8.9277060996866684"/>
    <n v="9.6217034173826992"/>
    <n v="3.3951732109372093"/>
    <n v="3214251.9169999994"/>
    <n v="14.389630928096132"/>
    <n v="-136800.11217000335"/>
    <n v="-0.49431676856537266"/>
    <n v="3799986.0837000012"/>
    <n v="64.219705388905908"/>
    <n v="11.222911175604233"/>
    <n v="46.623360659653471"/>
    <n v="47.476801248379175"/>
    <n v="45.461822472339364"/>
    <n v="10.57786805598373"/>
    <n v="14.389649447480735"/>
    <n v="71.853344557303274"/>
    <n v="74.330234793256139"/>
    <m/>
    <n v="2024"/>
    <n v="1"/>
    <d v="2025-05-07T00:00:00"/>
    <x v="26"/>
    <x v="75"/>
  </r>
  <r>
    <n v="2025"/>
    <n v="3"/>
    <n v="41"/>
    <x v="38"/>
    <s v="Total General"/>
    <n v="29"/>
    <s v="35135aaa6cc23891b40cb3f378c53a17a1127210ce60e125ccf03efcfdaec458"/>
    <s v="5ee0b1f3d4f170289262539d5c2c0d24e2fb46189fbbd99a0a6b6a68b9dfe06a"/>
    <x v="10"/>
    <n v="7965231.1104300003"/>
    <n v="6566357.3494999995"/>
    <n v="33286820.966559999"/>
    <n v="27434005.458439998"/>
    <n v="-2264341.6254099999"/>
    <n v="3176773.5733400001"/>
    <n v="14887617.554349998"/>
    <n v="28581306.946790013"/>
    <n v="35327673.869999997"/>
    <n v="32941908.920000002"/>
    <n v="139.161"/>
    <n v="134.065"/>
    <n v="39137.620739999991"/>
    <n v="42420.451209999999"/>
    <n v="2875761.57131"/>
    <n v="2503750.9587099999"/>
    <n v="4895269.0021700002"/>
    <n v="4438772.4894300001"/>
    <n v="2241355.88894"/>
    <n v="1873792.91185"/>
    <n v="198779.58284000002"/>
    <n v="191743.49645999999"/>
    <n v="5671.6305300000004"/>
    <n v="79.007800000000003"/>
    <s v="Total General"/>
    <s v="Totales"/>
    <s v="Total General"/>
    <x v="26"/>
    <x v="2"/>
    <n v="7965231.1104300003"/>
    <n v="6566357.3494999995"/>
    <n v="286204877.29896003"/>
    <n v="243390493.02682006"/>
    <n v="276418493.85822004"/>
    <n v="235015541.95325008"/>
    <n v="286204877.29896003"/>
    <n v="243390493.02682006"/>
    <n v="131621014.33455996"/>
    <n v="117692199.10494004"/>
    <n v="7965231.1104300003"/>
    <n v="6566357.3494999995"/>
    <n v="2.7830521917031437"/>
    <n v="2.6978692831590712"/>
    <n v="1398873.7609300008"/>
    <n v="21.303649595563346"/>
    <n v="100"/>
    <n v="100"/>
    <n v="100"/>
    <n v="100"/>
    <n v="2.7830521917031437"/>
    <n v="2.8815840066459186"/>
    <n v="2.6978692831590712"/>
    <n v="2.7940098322544968"/>
    <n v="0.78312987189199956"/>
    <n v="6.9453597267792724E-2"/>
    <n v="1.981668021707263E-3"/>
    <n v="367562.97708999994"/>
    <n v="19.615987165150717"/>
    <n v="7036.0863800000225"/>
    <n v="3.6695306541819628"/>
    <n v="5592.62273"/>
    <n v="7078.5703816585201"/>
    <n v="-171.27803015023554"/>
    <n v="-28.427820787836001"/>
    <n v="48.379541414722091"/>
    <n v="-1.720349624152264"/>
    <n v="14.858131608731174"/>
    <n v="10.284296251431012"/>
    <n v="58.745731236326691"/>
    <n v="56.406381824528161"/>
    <s v="Medianas"/>
    <n v="2024"/>
    <n v="1"/>
    <d v="2025-05-07T00:00:00"/>
    <x v="26"/>
    <x v="10"/>
  </r>
  <r>
    <n v="2025"/>
    <n v="3"/>
    <n v="59"/>
    <x v="64"/>
    <s v="Total General"/>
    <n v="209"/>
    <s v="83f814f7a92e365cbd79f9addceed185761a8d38a06a2d4350bb1fe4b7632b34"/>
    <s v="5ee0b1f3d4f170289262539d5c2c0d24e2fb46189fbbd99a0a6b6a68b9dfe06a"/>
    <x v="21"/>
    <n v="181988.00256999998"/>
    <n v="163520.59635000001"/>
    <n v="643446.95626000001"/>
    <n v="542352.41373000003"/>
    <n v="65732.941050000009"/>
    <n v="60392.378539999998"/>
    <n v="237657.57664000004"/>
    <n v="244049.69449999998"/>
    <n v="35327673.869999997"/>
    <n v="32941908.920000002"/>
    <n v="139.161"/>
    <n v="134.065"/>
    <n v="388.20134999999999"/>
    <n v="463.88895000000002"/>
    <n v="8399.8496699999996"/>
    <n v="4988.0851900000007"/>
    <n v="7618.94542"/>
    <n v="4222.0681500000001"/>
    <n v="0"/>
    <n v="0"/>
    <n v="0"/>
    <n v="0"/>
    <n v="0"/>
    <n v="0"/>
    <s v="Total General"/>
    <s v="Totales"/>
    <s v="Total General"/>
    <x v="26"/>
    <x v="2"/>
    <n v="181988.00256999998"/>
    <n v="163520.59635000001"/>
    <n v="286204877.29896003"/>
    <n v="243390493.02682006"/>
    <n v="276418493.85822004"/>
    <n v="235015541.95325008"/>
    <n v="286204877.29896003"/>
    <n v="243390493.02682006"/>
    <n v="131621014.33455996"/>
    <n v="117692199.10494004"/>
    <n v="181988.00256999998"/>
    <n v="163520.59635000001"/>
    <n v="6.3586618190262845E-2"/>
    <n v="6.7184463253452176E-2"/>
    <n v="18467.406219999975"/>
    <n v="11.293627000033846"/>
    <n v="100"/>
    <n v="100"/>
    <n v="100"/>
    <n v="100"/>
    <n v="6.3586618190262845E-2"/>
    <n v="6.5837853332398541E-2"/>
    <n v="6.7184463253452176E-2"/>
    <n v="6.9578630839031042E-2"/>
    <m/>
    <m/>
    <m/>
    <n v="0"/>
    <m/>
    <n v="0"/>
    <m/>
    <n v="0"/>
    <m/>
    <n v="8.8431067613320877"/>
    <n v="36.119381564571242"/>
    <n v="36.932582126068056"/>
    <n v="4.9941068591765433E-2"/>
    <n v="68.398280102349233"/>
    <n v="80.455292271869183"/>
    <n v="110.24950576427675"/>
    <n v="118.143170900735"/>
    <s v="Resto"/>
    <n v="2024"/>
    <n v="1"/>
    <d v="2025-05-07T00:00:00"/>
    <x v="26"/>
    <x v="21"/>
  </r>
  <r>
    <n v="2025"/>
    <n v="3"/>
    <n v="27"/>
    <x v="32"/>
    <s v="Total General"/>
    <n v="21"/>
    <s v="6f4b6612125fb3a0daecd2799dfd6c9c299424fd920f9b308110a2c1fbd8f443"/>
    <s v="5ee0b1f3d4f170289262539d5c2c0d24e2fb46189fbbd99a0a6b6a68b9dfe06a"/>
    <x v="27"/>
    <n v="3901951.9240700002"/>
    <n v="3037839.4733099998"/>
    <n v="13768739.97456"/>
    <n v="11738741.57478"/>
    <n v="2152418.8419299992"/>
    <n v="1641370.6103900003"/>
    <n v="7595817.2033399995"/>
    <n v="7467137.2963200072"/>
    <n v="35327673.869999997"/>
    <n v="32941908.920000002"/>
    <n v="139.161"/>
    <n v="134.065"/>
    <n v="0"/>
    <n v="0"/>
    <n v="1815025.1749100001"/>
    <n v="1598848.09589"/>
    <n v="3221135.8925799998"/>
    <n v="2655380.05241"/>
    <n v="0"/>
    <n v="0"/>
    <n v="64.361639999999994"/>
    <n v="-1593.18688"/>
    <n v="0"/>
    <n v="0"/>
    <s v="Total General"/>
    <s v="Totales"/>
    <s v="Total General"/>
    <x v="26"/>
    <x v="2"/>
    <n v="3901951.9240700002"/>
    <n v="3037839.4733099998"/>
    <n v="286204877.29896003"/>
    <n v="243390493.02682006"/>
    <n v="276418493.85822004"/>
    <n v="235015541.95325008"/>
    <n v="286204877.29896003"/>
    <n v="243390493.02682006"/>
    <n v="131621014.33455996"/>
    <n v="117692199.10494004"/>
    <n v="3901951.9240700002"/>
    <n v="3037839.4733099998"/>
    <n v="1.3633422186562363"/>
    <n v="1.2481339905808275"/>
    <n v="864112.45076000039"/>
    <n v="28.444967495878636"/>
    <n v="100"/>
    <n v="100"/>
    <n v="100"/>
    <n v="100"/>
    <n v="1.3633422186562363"/>
    <n v="1.4116102977072802"/>
    <n v="1.2481339905808275"/>
    <n v="1.2926121600563314"/>
    <m/>
    <n v="2.248796058523139E-5"/>
    <m/>
    <n v="0"/>
    <m/>
    <n v="1657.5485200000001"/>
    <n v="-104.03980479678567"/>
    <n v="0"/>
    <m/>
    <n v="31.13545644749729"/>
    <n v="55.162618192509157"/>
    <n v="54.030853993795105"/>
    <n v="1.6353154948790232"/>
    <n v="13.520801605587485"/>
    <n v="21.306021322880863"/>
    <n v="56.34736426646807"/>
    <n v="60.211648213554191"/>
    <s v="Resto"/>
    <n v="2024"/>
    <n v="1"/>
    <d v="2025-05-07T00:00:00"/>
    <x v="26"/>
    <x v="27"/>
  </r>
  <r>
    <n v="2025"/>
    <n v="3"/>
    <n v="92"/>
    <x v="27"/>
    <s v="Total General"/>
    <n v="219"/>
    <s v="314f04b30f62e0056bd059354a5536fb2e302107eed143b5fa2aa0bbba07f608"/>
    <s v="5ee0b1f3d4f170289262539d5c2c0d24e2fb46189fbbd99a0a6b6a68b9dfe06a"/>
    <x v="26"/>
    <n v="3291398.6175000002"/>
    <n v="4430492.0824799994"/>
    <n v="10906240.00224"/>
    <n v="12221482.559859999"/>
    <n v="1756858.6939299998"/>
    <n v="1347465.5369499999"/>
    <n v="6369991.0022100005"/>
    <n v="7164218.9104399988"/>
    <n v="35327673.869999997"/>
    <n v="32941908.920000002"/>
    <n v="139.161"/>
    <n v="134.065"/>
    <n v="0"/>
    <n v="0"/>
    <n v="465442.18481000001"/>
    <n v="280355.72057"/>
    <n v="909209.92579999997"/>
    <n v="846846.98835"/>
    <n v="0"/>
    <n v="0"/>
    <n v="0"/>
    <n v="0"/>
    <n v="0"/>
    <n v="0"/>
    <s v="Total General"/>
    <s v="Totales"/>
    <s v="Total General"/>
    <x v="26"/>
    <x v="2"/>
    <n v="3291398.6175000002"/>
    <n v="4430492.0824799994"/>
    <n v="286204877.29896003"/>
    <n v="243390493.02682006"/>
    <n v="276418493.85822004"/>
    <n v="235015541.95325008"/>
    <n v="286204877.29896003"/>
    <n v="243390493.02682006"/>
    <n v="131621014.33455996"/>
    <n v="117692199.10494004"/>
    <n v="3291398.6175000002"/>
    <n v="4430492.0824799994"/>
    <n v="1.1500148594819073"/>
    <n v="1.8203225719222269"/>
    <n v="-1139093.4649799992"/>
    <n v="-25.71031487640948"/>
    <n v="100"/>
    <n v="100"/>
    <n v="100"/>
    <n v="100"/>
    <n v="1.1500148594819073"/>
    <n v="1.1907302480232083"/>
    <n v="1.8203225719222269"/>
    <n v="1.8851911008342266"/>
    <m/>
    <m/>
    <m/>
    <n v="0"/>
    <m/>
    <n v="0"/>
    <m/>
    <n v="0"/>
    <m/>
    <n v="30.382458456537975"/>
    <n v="53.377269000144125"/>
    <n v="30.413450963572121"/>
    <n v="1.3347858644094177"/>
    <n v="66.018436814378134"/>
    <n v="7.3641328726347766"/>
    <n v="51.191938363460402"/>
    <n v="33.105829556794689"/>
    <s v="Resto"/>
    <n v="2024"/>
    <n v="1"/>
    <d v="2025-05-07T00:00:00"/>
    <x v="26"/>
    <x v="26"/>
  </r>
  <r>
    <n v="2025"/>
    <n v="3"/>
    <n v="50"/>
    <x v="15"/>
    <s v="Total General"/>
    <n v="38"/>
    <s v="aea92132c4cbeb263e6ac2bf6c183b5d81737f179f21efdc5863739672f0f470"/>
    <s v="5ee0b1f3d4f170289262539d5c2c0d24e2fb46189fbbd99a0a6b6a68b9dfe06a"/>
    <x v="24"/>
    <n v="13959565.0382"/>
    <n v="12741554.66168"/>
    <n v="57418374.620969996"/>
    <n v="38457532.559669994"/>
    <n v="9812433.5169900004"/>
    <n v="7766871.8448699992"/>
    <n v="36698951.10971"/>
    <n v="26527356.630199999"/>
    <n v="35327673.869999997"/>
    <n v="32941908.920000002"/>
    <n v="139.161"/>
    <n v="134.065"/>
    <n v="0"/>
    <n v="0"/>
    <n v="9804099.6810699999"/>
    <n v="7745562.5598200001"/>
    <n v="7896834.6595200002"/>
    <n v="5015271.1561599998"/>
    <n v="9533388.8377700001"/>
    <n v="8377181.7024900001"/>
    <n v="4197476.7890600003"/>
    <n v="4153328.2938899999"/>
    <n v="0"/>
    <n v="0"/>
    <s v="Total General"/>
    <s v="Totales"/>
    <s v="Total General"/>
    <x v="26"/>
    <x v="2"/>
    <n v="13959565.0382"/>
    <n v="12741554.66168"/>
    <n v="286204877.29896003"/>
    <n v="243390493.02682006"/>
    <n v="276418493.85822004"/>
    <n v="235015541.95325008"/>
    <n v="286204877.29896003"/>
    <n v="243390493.02682006"/>
    <n v="131621014.33455996"/>
    <n v="117692199.10494004"/>
    <n v="13959565.0382"/>
    <n v="12741554.66168"/>
    <n v="4.8774727984870454"/>
    <n v="5.2350256179792369"/>
    <n v="1218010.3765200004"/>
    <n v="9.5593544811540596"/>
    <n v="100"/>
    <n v="100"/>
    <n v="100"/>
    <n v="100"/>
    <n v="4.8774727984870454"/>
    <n v="5.050155958580727"/>
    <n v="5.2350256179792369"/>
    <n v="5.4215795924741794"/>
    <n v="3.3309665885993067"/>
    <n v="1.4665986228723338"/>
    <m/>
    <n v="1156207.13528"/>
    <n v="13.801862921707109"/>
    <n v="44148.495170000475"/>
    <n v="1.0629666630241452"/>
    <n v="0"/>
    <m/>
    <n v="26.337008167208143"/>
    <n v="70.291828507109798"/>
    <n v="60.957018598591652"/>
    <n v="7.4550660216371938"/>
    <n v="26.57698656942793"/>
    <n v="57.455786808669828"/>
    <n v="124.15227244565268"/>
    <n v="154.43955707771698"/>
    <s v="Medianas"/>
    <n v="2024"/>
    <n v="1"/>
    <d v="2025-05-07T00:00:00"/>
    <x v="26"/>
    <x v="24"/>
  </r>
  <r>
    <n v="2025"/>
    <n v="3"/>
    <n v="702"/>
    <x v="39"/>
    <s v="Total General"/>
    <n v="244"/>
    <s v="82c01ce15b431d420eb6a1febfba7d7a2b69e5bcdcb929cb42cd3e9179d43fc4"/>
    <s v="5ee0b1f3d4f170289262539d5c2c0d24e2fb46189fbbd99a0a6b6a68b9dfe06a"/>
    <x v="61"/>
    <n v="45817.01485"/>
    <n v="79363.586750000002"/>
    <n v="381884.69313999999"/>
    <n v="340745.83224999998"/>
    <n v="71539.885410000003"/>
    <n v="51220.723750000005"/>
    <n v="261372.67005999995"/>
    <n v="215257.03054000001"/>
    <n v="35327673.869999997"/>
    <n v="32941908.920000002"/>
    <n v="139.161"/>
    <n v="134.065"/>
    <n v="0"/>
    <n v="0"/>
    <n v="64355.483700000004"/>
    <n v="48867.314549999996"/>
    <n v="79317.003750000003"/>
    <n v="85025.966589999996"/>
    <n v="0"/>
    <n v="0"/>
    <n v="0"/>
    <n v="0"/>
    <n v="0"/>
    <n v="0"/>
    <s v="Total General"/>
    <s v="Totales"/>
    <s v="Total General"/>
    <x v="26"/>
    <x v="2"/>
    <n v="45817.01485"/>
    <n v="79363.586750000002"/>
    <n v="286204877.29896003"/>
    <n v="243390493.02682006"/>
    <n v="276418493.85822004"/>
    <n v="235015541.95325008"/>
    <n v="286204877.29896003"/>
    <n v="243390493.02682006"/>
    <n v="131621014.33455996"/>
    <n v="117692199.10494004"/>
    <n v="45817.01485"/>
    <n v="79363.586750000002"/>
    <n v="1.6008467529412884E-2"/>
    <n v="3.2607513039243752E-2"/>
    <n v="-33546.571900000003"/>
    <n v="-42.269475553913274"/>
    <n v="100"/>
    <n v="100"/>
    <n v="100"/>
    <n v="100"/>
    <n v="1.6008467529412884E-2"/>
    <n v="1.6575234967274064E-2"/>
    <n v="3.2607513039243752E-2"/>
    <n v="3.3769505663496596E-2"/>
    <m/>
    <m/>
    <m/>
    <n v="0"/>
    <m/>
    <n v="0"/>
    <m/>
    <n v="0"/>
    <m/>
    <n v="39.669805837134419"/>
    <n v="156.14261567283231"/>
    <n v="64.539325712871715"/>
    <n v="5.4352935791967712E-2"/>
    <n v="31.694332485065946"/>
    <n v="-6.7143757006949851"/>
    <n v="81.137058458288024"/>
    <n v="57.473400785481147"/>
    <s v="Resto"/>
    <n v="2024"/>
    <n v="1"/>
    <d v="2025-05-07T00:00:00"/>
    <x v="26"/>
    <x v="61"/>
  </r>
  <r>
    <n v="2025"/>
    <n v="3"/>
    <n v="701"/>
    <x v="50"/>
    <s v="Total General"/>
    <n v="243"/>
    <s v="72440a20f54075ac43f51a2cf0dbb2a14366b38a5c01b110ae174abc1cb44238"/>
    <s v="5ee0b1f3d4f170289262539d5c2c0d24e2fb46189fbbd99a0a6b6a68b9dfe06a"/>
    <x v="30"/>
    <n v="964070.11442999996"/>
    <n v="796571.0700399999"/>
    <n v="3286177.3429300003"/>
    <n v="2793865.0090399999"/>
    <n v="599708.53624000004"/>
    <n v="477688.35000000003"/>
    <n v="2022720.8733499995"/>
    <n v="1623459.8766599998"/>
    <n v="35327673.869999997"/>
    <n v="32941908.920000002"/>
    <n v="139.161"/>
    <n v="134.065"/>
    <n v="0"/>
    <n v="0"/>
    <n v="444580.34828999999"/>
    <n v="354249.84366000001"/>
    <n v="698729.10173999995"/>
    <n v="529302.81991000008"/>
    <n v="0"/>
    <n v="0"/>
    <n v="0"/>
    <n v="0"/>
    <n v="0"/>
    <n v="0"/>
    <s v="Total General"/>
    <s v="Totales"/>
    <s v="Total General"/>
    <x v="26"/>
    <x v="2"/>
    <n v="964070.11442999996"/>
    <n v="796571.0700399999"/>
    <n v="286204877.29896003"/>
    <n v="243390493.02682006"/>
    <n v="276418493.85822004"/>
    <n v="235015541.95325008"/>
    <n v="286204877.29896003"/>
    <n v="243390493.02682006"/>
    <n v="131621014.33455996"/>
    <n v="117692199.10494004"/>
    <n v="964070.11442999996"/>
    <n v="796571.0700399999"/>
    <n v="0.33684615144519869"/>
    <n v="0.32728109472715639"/>
    <n v="167499.04439000005"/>
    <n v="21.027507863371063"/>
    <n v="100"/>
    <n v="100"/>
    <n v="100"/>
    <n v="100"/>
    <n v="0.33684615144519869"/>
    <n v="0.34877192946593821"/>
    <n v="0.32728109472715639"/>
    <n v="0.33894399639256878"/>
    <m/>
    <m/>
    <m/>
    <n v="0"/>
    <m/>
    <n v="0"/>
    <m/>
    <n v="0"/>
    <m/>
    <n v="25.543889910649909"/>
    <n v="62.205904660220043"/>
    <n v="59.968076668414895"/>
    <n v="0.45563281765602798"/>
    <n v="25.49909512922661"/>
    <n v="32.009329150902353"/>
    <n v="63.626997527781548"/>
    <n v="66.927632034953987"/>
    <s v="Resto"/>
    <n v="2024"/>
    <n v="1"/>
    <d v="2025-05-07T00:00:00"/>
    <x v="26"/>
    <x v="30"/>
  </r>
  <r>
    <n v="2025"/>
    <n v="3"/>
    <n v="43"/>
    <x v="26"/>
    <s v="Total General"/>
    <n v="31"/>
    <s v="eb1e33e8a81b697b75855af6bfcdbcbf7cbbde9f94962ceaec1ed8af21f5a50f"/>
    <s v="5ee0b1f3d4f170289262539d5c2c0d24e2fb46189fbbd99a0a6b6a68b9dfe06a"/>
    <x v="13"/>
    <n v="33699803.03413"/>
    <n v="29454782.112069998"/>
    <n v="120728318.58642"/>
    <n v="102455721.47895999"/>
    <n v="17974938.157079995"/>
    <n v="14816957.586929997"/>
    <n v="73727291.924670026"/>
    <n v="63847212.621490009"/>
    <n v="35327673.869999997"/>
    <n v="32941908.920000002"/>
    <n v="139.161"/>
    <n v="134.065"/>
    <n v="132673.16970999999"/>
    <n v="83982.499519999998"/>
    <n v="17258648.579769999"/>
    <n v="14396621.78193"/>
    <n v="24561069.910169996"/>
    <n v="20742360.9111"/>
    <n v="2351674.4281600001"/>
    <n v="2226038.3707600003"/>
    <n v="5006193.5659400001"/>
    <n v="4310480.8476100005"/>
    <n v="2443667.5760599999"/>
    <n v="1473773.5724299999"/>
    <s v="Total General"/>
    <s v="Totales"/>
    <s v="Total General"/>
    <x v="26"/>
    <x v="2"/>
    <n v="33699803.03413"/>
    <n v="29454782.112069998"/>
    <n v="286204877.29896003"/>
    <n v="243390493.02682006"/>
    <n v="276418493.85822004"/>
    <n v="235015541.95325008"/>
    <n v="286204877.29896003"/>
    <n v="243390493.02682006"/>
    <n v="131621014.33455996"/>
    <n v="117692199.10494004"/>
    <n v="33699803.03413"/>
    <n v="29454782.112069998"/>
    <n v="11.774713048977258"/>
    <n v="12.101862215638912"/>
    <n v="4245020.9220600016"/>
    <n v="14.411992273134056"/>
    <n v="100"/>
    <n v="100"/>
    <n v="100"/>
    <n v="100"/>
    <n v="11.774713048977258"/>
    <n v="12.191587676986341"/>
    <n v="12.101862215638912"/>
    <n v="12.533120944796588"/>
    <n v="0.82167517561327919"/>
    <n v="1.7491643095623062"/>
    <n v="0.85381758659110008"/>
    <n v="125636.05739999982"/>
    <n v="5.6439304483824282"/>
    <n v="695712.7183299996"/>
    <n v="16.140025740185028"/>
    <n v="969894.00362999993"/>
    <n v="65.810245330346845"/>
    <n v="21.313286156232536"/>
    <n v="53.338407167767713"/>
    <n v="50.304081457992844"/>
    <n v="13.656586866433443"/>
    <n v="19.879849878617286"/>
    <n v="18.410194555174584"/>
    <n v="70.268309332174965"/>
    <n v="69.40686184968385"/>
    <s v="Grandes"/>
    <n v="2024"/>
    <n v="1"/>
    <d v="2025-05-07T00:00:00"/>
    <x v="26"/>
    <x v="13"/>
  </r>
  <r>
    <n v="2025"/>
    <n v="3"/>
    <n v="906"/>
    <x v="52"/>
    <s v="Total General"/>
    <n v="256"/>
    <s v="51e8ea280b44e16934d4d611901f3d3afc41789840acdff81942c2f65009cd52"/>
    <s v="5ee0b1f3d4f170289262539d5c2c0d24e2fb46189fbbd99a0a6b6a68b9dfe06a"/>
    <x v="20"/>
    <n v="2157088.1196399997"/>
    <n v="2992374.75104"/>
    <n v="9339987.9184899982"/>
    <n v="7752491.8889700007"/>
    <n v="1662335.3850799997"/>
    <n v="1532284.6894500002"/>
    <n v="6549961.0680299997"/>
    <n v="5855687.0399900004"/>
    <n v="35327673.869999997"/>
    <n v="32941908.920000002"/>
    <n v="139.161"/>
    <n v="134.065"/>
    <n v="0"/>
    <n v="0"/>
    <n v="1662335.3850799999"/>
    <n v="1532284.6894499999"/>
    <n v="-406715.84461000003"/>
    <n v="-1032223.0027899999"/>
    <n v="0"/>
    <n v="0"/>
    <n v="0"/>
    <n v="0"/>
    <n v="2157158.4968499998"/>
    <n v="2992419.7231800002"/>
    <s v="Total General"/>
    <s v="Totales"/>
    <s v="Total General"/>
    <x v="26"/>
    <x v="2"/>
    <n v="2157088.1196399997"/>
    <n v="2992374.75104"/>
    <n v="286204877.29896003"/>
    <n v="243390493.02682006"/>
    <n v="276418493.85822004"/>
    <n v="235015541.95325008"/>
    <n v="286204877.29896003"/>
    <n v="243390493.02682006"/>
    <n v="131621014.33455996"/>
    <n v="117692199.10494004"/>
    <n v="2157088.1196399997"/>
    <n v="2992374.75104"/>
    <n v="0.75368670862543607"/>
    <n v="1.2294542460663243"/>
    <n v="-835286.6314000003"/>
    <n v="-27.913837700632126"/>
    <n v="100"/>
    <n v="100"/>
    <n v="100"/>
    <n v="100"/>
    <n v="0.75368670862543607"/>
    <n v="0.78037040486386866"/>
    <n v="1.2294542460663243"/>
    <n v="1.2732667491562117"/>
    <m/>
    <m/>
    <n v="0.75371129842651285"/>
    <n v="0"/>
    <m/>
    <n v="0"/>
    <m/>
    <n v="-835261.22633000044"/>
    <n v="-27.912569211460102"/>
    <n v="8.4873716043381009"/>
    <n v="77.06386076417823"/>
    <n v="51.206309935527116"/>
    <n v="1.262971109502776"/>
    <n v="8.4873716043381222"/>
    <n v="-60.598064225396442"/>
    <n v="-408.72156988966435"/>
    <n v="-148.44512138446646"/>
    <s v="Resto"/>
    <n v="2024"/>
    <n v="1"/>
    <d v="2025-05-07T00:00:00"/>
    <x v="26"/>
    <x v="20"/>
  </r>
  <r>
    <n v="2025"/>
    <n v="3"/>
    <n v="48"/>
    <x v="4"/>
    <s v="Total General"/>
    <n v="36"/>
    <s v="76a50887d8f1c2e9301755428990ad81479ee21c25b43215cf524541e0503269"/>
    <s v="5ee0b1f3d4f170289262539d5c2c0d24e2fb46189fbbd99a0a6b6a68b9dfe06a"/>
    <x v="11"/>
    <n v="18106734.740540002"/>
    <n v="16982442.389800001"/>
    <n v="62907786.692709997"/>
    <n v="55915726.199129999"/>
    <n v="9550227.2013799958"/>
    <n v="9305777.4131100047"/>
    <n v="40395262.270319998"/>
    <n v="46048895.003939986"/>
    <n v="35327673.869999997"/>
    <n v="32941908.920000002"/>
    <n v="139.161"/>
    <n v="134.065"/>
    <n v="88593.41995000001"/>
    <n v="57625.461609999998"/>
    <n v="9040996.05638"/>
    <n v="8665904.0206700005"/>
    <n v="13608087.74574"/>
    <n v="12901835.264010001"/>
    <n v="258562.38144"/>
    <n v="391225.02409999998"/>
    <n v="1682383.7117100002"/>
    <n v="1489436.8104200002"/>
    <n v="11869.87635"/>
    <n v="4146.7124000000003"/>
    <s v="Total General"/>
    <s v="Totales"/>
    <s v="Total General"/>
    <x v="26"/>
    <x v="2"/>
    <n v="18106734.740540002"/>
    <n v="16982442.389800001"/>
    <n v="286204877.29896003"/>
    <n v="243390493.02682006"/>
    <n v="276418493.85822004"/>
    <n v="235015541.95325008"/>
    <n v="286204877.29896003"/>
    <n v="243390493.02682006"/>
    <n v="131621014.33455996"/>
    <n v="117692199.10494004"/>
    <n v="18106734.740540002"/>
    <n v="16982442.389800001"/>
    <n v="6.3264941224695876"/>
    <n v="6.9774468914562933"/>
    <n v="1124292.3507400006"/>
    <n v="6.620321888536318"/>
    <n v="100"/>
    <n v="100"/>
    <n v="100"/>
    <n v="100"/>
    <n v="6.3264941224695876"/>
    <n v="6.5504787642129569"/>
    <n v="6.9774468914562933"/>
    <n v="7.2260933250015409"/>
    <n v="9.0341710413940429E-2"/>
    <n v="0.5878249621695435"/>
    <n v="4.14733545494444E-3"/>
    <n v="-132662.64265999998"/>
    <n v="-33.909549361057856"/>
    <n v="192946.90128999995"/>
    <n v="12.954352943351232"/>
    <n v="7723.1639500000001"/>
    <n v="186.24788036903644"/>
    <n v="2.626860469772363"/>
    <n v="52.744060915619158"/>
    <n v="54.796460953692048"/>
    <n v="7.2558529119862412"/>
    <n v="4.3283659133002805"/>
    <n v="5.474046655208098"/>
    <n v="66.438402112819091"/>
    <n v="67.167994656107268"/>
    <s v="Grandes"/>
    <n v="2024"/>
    <n v="1"/>
    <d v="2025-05-07T00:00:00"/>
    <x v="26"/>
    <x v="11"/>
  </r>
  <r>
    <n v="2025"/>
    <n v="3"/>
    <n v="13"/>
    <x v="37"/>
    <s v="Total General"/>
    <n v="13"/>
    <s v="3fdba35f04dc8c462986c992bcf875546257113072a909c162f7e470e581e278"/>
    <s v="5ee0b1f3d4f170289262539d5c2c0d24e2fb46189fbbd99a0a6b6a68b9dfe06a"/>
    <x v="68"/>
    <n v="380253.94800999999"/>
    <n v="509825.93995999999"/>
    <n v="1413858.58011"/>
    <n v="1499538.2239299999"/>
    <n v="190526.73733999996"/>
    <n v="233460.46662999995"/>
    <n v="860496.82490000012"/>
    <n v="813248.26915000041"/>
    <n v="35327673.869999997"/>
    <n v="32941908.920000002"/>
    <n v="139.161"/>
    <n v="134.065"/>
    <n v="4234.92976"/>
    <n v="437.39751999999999"/>
    <n v="121466.06001"/>
    <n v="128049.01057"/>
    <n v="258375.62688"/>
    <n v="318348.16454999999"/>
    <n v="1531.65102"/>
    <n v="21135.267309999999"/>
    <n v="60852.512049999998"/>
    <n v="55921.990519999999"/>
    <n v="0"/>
    <n v="0"/>
    <s v="Total General"/>
    <s v="Totales"/>
    <s v="Total General"/>
    <x v="26"/>
    <x v="2"/>
    <n v="380253.94800999999"/>
    <n v="509825.93995999999"/>
    <n v="286204877.29896003"/>
    <n v="243390493.02682006"/>
    <n v="276418493.85822004"/>
    <n v="235015541.95325008"/>
    <n v="286204877.29896003"/>
    <n v="243390493.02682006"/>
    <n v="131621014.33455996"/>
    <n v="117692199.10494004"/>
    <n v="380253.94800999999"/>
    <n v="509825.93995999999"/>
    <n v="0.13286075052201135"/>
    <n v="0.20946830487081533"/>
    <n v="-129571.99195"/>
    <n v="-25.41494690524495"/>
    <n v="100"/>
    <n v="100"/>
    <n v="100"/>
    <n v="100"/>
    <n v="0.13286075052201135"/>
    <n v="0.13756458285495146"/>
    <n v="0.20946830487081533"/>
    <n v="0.2169328614281246"/>
    <n v="5.3515895132705531E-4"/>
    <n v="2.1261871084899613E-2"/>
    <m/>
    <n v="-19603.616289999998"/>
    <n v="-92.753103154388256"/>
    <n v="4930.5215299999982"/>
    <n v="8.8167847463094908"/>
    <n v="0"/>
    <m/>
    <n v="-18.390149694185077"/>
    <n v="50.105130620495089"/>
    <n v="45.792190693223027"/>
    <n v="0.14475404121693736"/>
    <n v="-5.140961676077394"/>
    <n v="-18.838662932068097"/>
    <n v="47.011423436783268"/>
    <n v="40.222946078864084"/>
    <s v="Resto"/>
    <n v="2024"/>
    <n v="1"/>
    <d v="2025-05-07T00:00:00"/>
    <x v="26"/>
    <x v="68"/>
  </r>
  <r>
    <n v="2025"/>
    <n v="3"/>
    <n v="81"/>
    <x v="24"/>
    <s v="Total General"/>
    <n v="53"/>
    <s v="2858dcd1057d3eae7f7d5f782167e24b61153c01551450a628cee722509f6529"/>
    <s v="5ee0b1f3d4f170289262539d5c2c0d24e2fb46189fbbd99a0a6b6a68b9dfe06a"/>
    <x v="35"/>
    <n v="477689.46314999997"/>
    <n v="425847.00738999998"/>
    <n v="1856698.2499900004"/>
    <n v="1702936.7610399998"/>
    <n v="502546.01577999984"/>
    <n v="201829.93433000002"/>
    <n v="1098017.2726300005"/>
    <n v="2251162.3822499984"/>
    <n v="35327673.869999997"/>
    <n v="32941908.920000002"/>
    <n v="139.161"/>
    <n v="134.065"/>
    <n v="0"/>
    <n v="0"/>
    <n v="190480.57038999998"/>
    <n v="196997.77713"/>
    <n v="360534.86702000001"/>
    <n v="345850.07588000002"/>
    <n v="0"/>
    <n v="0"/>
    <n v="0"/>
    <n v="0"/>
    <n v="0"/>
    <n v="0"/>
    <s v="Total General"/>
    <s v="Totales"/>
    <s v="Total General"/>
    <x v="26"/>
    <x v="2"/>
    <n v="477689.46314999997"/>
    <n v="425847.00738999998"/>
    <n v="286204877.29896003"/>
    <n v="243390493.02682006"/>
    <n v="276418493.85822004"/>
    <n v="235015541.95325008"/>
    <n v="286204877.29896003"/>
    <n v="243390493.02682006"/>
    <n v="131621014.33455996"/>
    <n v="117692199.10494004"/>
    <n v="477689.46314999997"/>
    <n v="425847.00738999998"/>
    <n v="0.16690472491529959"/>
    <n v="0.17496451981099953"/>
    <n v="51842.455759999983"/>
    <n v="12.173962681513339"/>
    <n v="100"/>
    <n v="100"/>
    <n v="100"/>
    <n v="100"/>
    <n v="0.16690472491529959"/>
    <n v="0.17281385788716994"/>
    <n v="0.17496451981099953"/>
    <n v="0.18119950870088011"/>
    <m/>
    <m/>
    <m/>
    <n v="0"/>
    <m/>
    <n v="0"/>
    <m/>
    <n v="0"/>
    <m/>
    <n v="148.99478734324759"/>
    <n v="105.20349610939495"/>
    <n v="47.394940161023548"/>
    <n v="0.38181290299329157"/>
    <n v="-3.308264100715852"/>
    <n v="4.2459991089015103"/>
    <n v="52.832773696596014"/>
    <n v="56.960455084113534"/>
    <s v="Resto"/>
    <n v="2024"/>
    <n v="1"/>
    <d v="2025-05-07T00:00:00"/>
    <x v="26"/>
    <x v="35"/>
  </r>
  <r>
    <n v="2025"/>
    <n v="6"/>
    <n v="61"/>
    <x v="46"/>
    <s v="Otros Riesgos Catastrof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0"/>
    <n v="0"/>
    <n v="13.031780000000001"/>
    <m/>
    <n v="0"/>
    <n v="0"/>
    <n v="0"/>
    <n v="0"/>
    <n v="0"/>
    <n v="0"/>
    <s v="Otros Riesgos Catastroficos"/>
    <s v="Daños Sin Autos"/>
    <s v="Riesgos Catastroficos"/>
    <x v="34"/>
    <x v="3"/>
    <n v="0"/>
    <n v="0"/>
    <n v="533186385.44996989"/>
    <n v="470746398.87218982"/>
    <n v="512068683.5256899"/>
    <n v="451806369.28899986"/>
    <n v="-0.15603"/>
    <n v="-1.23404"/>
    <n v="-22576.68188"/>
    <n v="15485.959960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m/>
    <n v="2024"/>
    <n v="2"/>
    <d v="2025-08-07T00:00:00"/>
    <x v="34"/>
    <x v="69"/>
  </r>
  <r>
    <n v="2025"/>
    <n v="6"/>
    <n v="74"/>
    <x v="6"/>
    <s v="Otros Riesgos Catastroficos"/>
    <n v="46"/>
    <s v="25fc0e7096fc653718202dc30b0c580b8ab87eac11a700cba03a7c021bc35b0c"/>
    <s v="5ee0b1f3d4f170289262539d5c2c0d24e2fb46189fbbd99a0a6b6a68b9dfe06a"/>
    <x v="11"/>
    <n v="-0.15603"/>
    <n v="-1.23404"/>
    <n v="166.75708"/>
    <n v="-1.23404"/>
    <n v="-22576.68188"/>
    <n v="15652.412510000002"/>
    <n v="-38410.936999999998"/>
    <n v="18745.771280000001"/>
    <n v="35332811.020000003"/>
    <n v="33505945.09"/>
    <n v="140.405"/>
    <n v="134.59399999999999"/>
    <n v="0"/>
    <n v="0"/>
    <n v="1149.97811"/>
    <n v="-16485.269759999999"/>
    <n v="2393.2610800000002"/>
    <n v="20991.643039999999"/>
    <n v="0"/>
    <n v="0"/>
    <n v="0"/>
    <n v="0"/>
    <n v="0"/>
    <n v="0"/>
    <s v="Otros Riesgos Catastroficos"/>
    <s v="Daños Sin Autos"/>
    <s v="Riesgos Catastroficos"/>
    <x v="34"/>
    <x v="3"/>
    <n v="12179486.698700001"/>
    <n v="4855779.2440100005"/>
    <n v="533186385.44996989"/>
    <n v="470746398.87218982"/>
    <n v="512068683.5256899"/>
    <n v="451806369.28899986"/>
    <n v="-0.15603"/>
    <n v="-1.23404"/>
    <n v="-22576.68188"/>
    <n v="15485.959960000002"/>
    <n v="5105826.1498500006"/>
    <n v="4163892.3130900003"/>
    <n v="100"/>
    <n v="100"/>
    <n v="1.0780099999999999"/>
    <n v="-87.356163495510671"/>
    <n v="-3.0559207348762525E-6"/>
    <n v="-2.9636693439946962E-5"/>
    <n v="-1.2810884716238011E-6"/>
    <n v="-2.5413840662593729E-5"/>
    <n v="-2.9263687944380319E-8"/>
    <n v="-3.0470521830334148E-8"/>
    <n v="-2.6214539356148074E-7"/>
    <n v="-2.7313470634377916E-7"/>
    <m/>
    <m/>
    <m/>
    <n v="0"/>
    <m/>
    <n v="0"/>
    <m/>
    <n v="0"/>
    <m/>
    <n v="-244.23771329548228"/>
    <n v="14469449.387938218"/>
    <n v="-1268387.7759229848"/>
    <n v="100"/>
    <n v="-106.97579188416022"/>
    <n v="-88.598981625975668"/>
    <n v="48.050675273589455"/>
    <n v="-78.532536631777646"/>
    <s v="Grandes"/>
    <n v="2024"/>
    <n v="2"/>
    <d v="2025-08-07T00:00:00"/>
    <x v="34"/>
    <x v="11"/>
  </r>
  <r>
    <n v="2025"/>
    <n v="6"/>
    <n v="9"/>
    <x v="29"/>
    <s v="Otros Riesgos Catastroficos"/>
    <n v="9"/>
    <s v="19581e27de7ced00ff1ce50b2047e7a567c76b1cbaebabe5ef03f7c3017bb5b7"/>
    <s v="5ee0b1f3d4f170289262539d5c2c0d24e2fb46189fbbd99a0a6b6a68b9dfe06a"/>
    <x v="13"/>
    <n v="0"/>
    <n v="0"/>
    <n v="0"/>
    <n v="0"/>
    <n v="0"/>
    <n v="49.476119999999995"/>
    <n v="0"/>
    <n v="49.476119999999995"/>
    <n v="0"/>
    <n v="0"/>
    <n v="0"/>
    <n v="0"/>
    <n v="0"/>
    <n v="0"/>
    <n v="0"/>
    <n v="49.476120000000002"/>
    <n v="0"/>
    <n v="0"/>
    <n v="0"/>
    <n v="0"/>
    <n v="0"/>
    <n v="0"/>
    <n v="0"/>
    <n v="0"/>
    <s v="Otros Riesgos Catastroficos"/>
    <s v="Daños Sin Autos"/>
    <s v="Riesgos Catastroficos"/>
    <x v="34"/>
    <x v="3"/>
    <n v="1704189.54003"/>
    <n v="1455805.4776199998"/>
    <n v="533186385.44996989"/>
    <n v="470746398.87218982"/>
    <n v="512068683.5256899"/>
    <n v="451806369.28899986"/>
    <n v="-0.15603"/>
    <n v="-1.23404"/>
    <n v="-22576.68188"/>
    <n v="15485.959960000002"/>
    <n v="51603.98403"/>
    <n v="44374.837630000002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2"/>
    <d v="2025-08-07T00:00:00"/>
    <x v="34"/>
    <x v="13"/>
  </r>
  <r>
    <n v="2025"/>
    <n v="6"/>
    <n v="48"/>
    <x v="4"/>
    <s v="Otros Riesgos Catastroficos"/>
    <n v="36"/>
    <s v="76a50887d8f1c2e9301755428990ad81479ee21c25b43215cf524541e0503269"/>
    <s v="5ee0b1f3d4f170289262539d5c2c0d24e2fb46189fbbd99a0a6b6a68b9dfe06a"/>
    <x v="13"/>
    <n v="0"/>
    <n v="0"/>
    <n v="0"/>
    <n v="0"/>
    <n v="0"/>
    <n v="0"/>
    <n v="0"/>
    <n v="7.2450000000000001E-2"/>
    <n v="0"/>
    <n v="0"/>
    <n v="0"/>
    <n v="0"/>
    <n v="0"/>
    <n v="0"/>
    <n v="0"/>
    <n v="0"/>
    <n v="0"/>
    <n v="0"/>
    <n v="0"/>
    <n v="0"/>
    <n v="0"/>
    <n v="0"/>
    <n v="0"/>
    <n v="0"/>
    <s v="Otros Riesgos Catastroficos"/>
    <s v="Daños Sin Autos"/>
    <s v="Riesgos Catastroficos"/>
    <x v="34"/>
    <x v="3"/>
    <n v="34581959.66691"/>
    <n v="31734793.481880002"/>
    <n v="533186385.44996989"/>
    <n v="470746398.87218982"/>
    <n v="512068683.5256899"/>
    <n v="451806369.28899986"/>
    <n v="-0.15603"/>
    <n v="-1.23404"/>
    <n v="-22576.68188"/>
    <n v="15485.959960000002"/>
    <n v="3249292.0213500001"/>
    <n v="2546009.97882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2"/>
    <d v="2025-08-07T00:00:00"/>
    <x v="34"/>
    <x v="13"/>
  </r>
  <r>
    <n v="2025"/>
    <n v="6"/>
    <n v="10"/>
    <x v="62"/>
    <s v="Otros Riesgos Catastroficos"/>
    <n v="10"/>
    <s v="4a44dc15364204a80fe80e9039455cc1608281820fe2b24f1e5233ade6af1dd5"/>
    <s v="5ee0b1f3d4f170289262539d5c2c0d24e2fb46189fbbd99a0a6b6a68b9dfe06a"/>
    <x v="13"/>
    <n v="0"/>
    <n v="0"/>
    <n v="0"/>
    <n v="0"/>
    <n v="0"/>
    <n v="-215.92867000000001"/>
    <n v="215.92867000000001"/>
    <n v="18.515780000000007"/>
    <n v="0"/>
    <n v="0"/>
    <n v="0"/>
    <n v="0"/>
    <n v="0"/>
    <n v="0"/>
    <n v="0"/>
    <n v="-215.92867000000001"/>
    <n v="0"/>
    <n v="0"/>
    <n v="0"/>
    <n v="0"/>
    <n v="0"/>
    <n v="0"/>
    <n v="0"/>
    <n v="0"/>
    <s v="Otros Riesgos Catastroficos"/>
    <s v="Daños Sin Autos"/>
    <s v="Riesgos Catastroficos"/>
    <x v="34"/>
    <x v="3"/>
    <n v="3211255.1390500003"/>
    <n v="3187333.33329"/>
    <n v="533186385.44996989"/>
    <n v="470746398.87218982"/>
    <n v="512068683.5256899"/>
    <n v="451806369.28899986"/>
    <n v="-0.15603"/>
    <n v="-1.23404"/>
    <n v="-22576.68188"/>
    <n v="15485.959960000002"/>
    <n v="369970.02918000001"/>
    <n v="276541.16532999999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2"/>
    <d v="2025-08-07T00:00:00"/>
    <x v="34"/>
    <x v="13"/>
  </r>
  <r>
    <n v="2025"/>
    <n v="6"/>
    <n v="201.1"/>
    <x v="67"/>
    <s v="Otros Riesgos Catastroficos"/>
    <n v="201.1"/>
    <m/>
    <m/>
    <x v="74"/>
    <n v="-0.15603"/>
    <n v="-1.23404"/>
    <n v="166.75708"/>
    <n v="-1.23404"/>
    <n v="-22576.68188"/>
    <n v="15485.959960000002"/>
    <n v="-38195.008329999997"/>
    <n v="18813.835630000001"/>
    <n v="0"/>
    <n v="0"/>
    <n v="0"/>
    <n v="0"/>
    <n v="0"/>
    <n v="0"/>
    <n v="1149.97811"/>
    <n v="-16651.722310000001"/>
    <n v="2393.2610800000002"/>
    <n v="20991.643039999999"/>
    <n v="0"/>
    <n v="0"/>
    <n v="0"/>
    <n v="0"/>
    <n v="0"/>
    <n v="0"/>
    <s v="Otros Riesgos Catastroficos"/>
    <s v="Daños Sin Autos"/>
    <s v="Riesgos Catastroficos"/>
    <x v="34"/>
    <x v="3"/>
    <n v="51676891.044690005"/>
    <n v="41233711.536800005"/>
    <n v="533186385.44996989"/>
    <n v="470746398.87218982"/>
    <n v="512068683.5256899"/>
    <n v="451806369.28899986"/>
    <n v="-0.15603"/>
    <n v="-1.23404"/>
    <n v="-22576.68188"/>
    <n v="15485.959960000002"/>
    <n v="8776692.1844100002"/>
    <n v="7030818.2948700003"/>
    <n v="100"/>
    <n v="100"/>
    <n v="1.0780099999999999"/>
    <n v="-87.356163495510671"/>
    <n v="-1.7777768289191618E-6"/>
    <n v="-1.7551868761853948E-5"/>
    <n v="-3.019337983491804E-7"/>
    <n v="-2.9927938912281804E-6"/>
    <n v="-2.9263687944380319E-8"/>
    <n v="-3.0470521830334148E-8"/>
    <n v="-2.6214539356148074E-7"/>
    <n v="-2.7313470634377916E-7"/>
    <m/>
    <m/>
    <m/>
    <n v="0"/>
    <m/>
    <n v="0"/>
    <m/>
    <n v="0"/>
    <m/>
    <n v="-245.78806827807398"/>
    <n v="14469449.387938218"/>
    <n v="-1254899.3517227967"/>
    <n v="100"/>
    <n v="-106.90606105837711"/>
    <n v="-88.598981625975668"/>
    <n v="48.050675273589455"/>
    <n v="-79.32548337578821"/>
    <m/>
    <n v="2024"/>
    <n v="2"/>
    <d v="2025-08-07T00:00:00"/>
    <x v="34"/>
    <x v="74"/>
  </r>
  <r>
    <n v="2025"/>
    <n v="6"/>
    <n v="5.0999999999999996"/>
    <x v="68"/>
    <s v="Otros Riesgos Catastroficos"/>
    <n v="5.0999999999999996"/>
    <m/>
    <m/>
    <x v="75"/>
    <n v="-0.15603"/>
    <n v="-1.23404"/>
    <n v="166.75708"/>
    <n v="-1.23404"/>
    <n v="-22576.68188"/>
    <n v="15485.959960000002"/>
    <n v="-38195.008329999997"/>
    <n v="18813.835630000001"/>
    <n v="0"/>
    <n v="0"/>
    <n v="0"/>
    <n v="0"/>
    <n v="0"/>
    <n v="0"/>
    <n v="1149.97811"/>
    <n v="-16651.722310000001"/>
    <n v="2393.2610800000002"/>
    <n v="20991.643039999999"/>
    <n v="0"/>
    <n v="0"/>
    <n v="0"/>
    <n v="0"/>
    <n v="0"/>
    <n v="0"/>
    <s v="Otros Riesgos Catastroficos"/>
    <s v="Daños Sin Autos"/>
    <s v="Riesgos Catastroficos"/>
    <x v="34"/>
    <x v="3"/>
    <n v="51676891.044690005"/>
    <n v="41233711.536800005"/>
    <n v="533186385.44996989"/>
    <n v="470746398.87218982"/>
    <n v="512068683.5256899"/>
    <n v="451806369.28899986"/>
    <n v="-0.15603"/>
    <n v="-1.23404"/>
    <n v="-22576.68188"/>
    <n v="15485.959960000002"/>
    <n v="8776692.1844100002"/>
    <n v="7030818.2948700003"/>
    <n v="100"/>
    <n v="100"/>
    <n v="1.0780099999999999"/>
    <n v="-87.356163495510671"/>
    <n v="-1.7777768289191618E-6"/>
    <n v="-1.7551868761853948E-5"/>
    <n v="-3.019337983491804E-7"/>
    <n v="-2.9927938912281804E-6"/>
    <n v="-2.9263687944380319E-8"/>
    <n v="-3.0470521830334148E-8"/>
    <n v="-2.6214539356148074E-7"/>
    <n v="-2.7313470634377916E-7"/>
    <m/>
    <m/>
    <m/>
    <n v="0"/>
    <m/>
    <n v="0"/>
    <m/>
    <n v="0"/>
    <m/>
    <n v="-245.78806827807398"/>
    <n v="14469449.387938218"/>
    <n v="-1254899.3517227967"/>
    <n v="100"/>
    <n v="-106.90606105837711"/>
    <n v="-88.598981625975668"/>
    <n v="48.050675273589455"/>
    <n v="-79.32548337578821"/>
    <m/>
    <n v="2024"/>
    <n v="2"/>
    <d v="2025-08-07T00:00:00"/>
    <x v="34"/>
    <x v="75"/>
  </r>
  <r>
    <n v="2025"/>
    <n v="6"/>
    <n v="74"/>
    <x v="6"/>
    <s v="AyA Otros"/>
    <n v="46"/>
    <s v="25fc0e7096fc653718202dc30b0c580b8ab87eac11a700cba03a7c021bc35b0c"/>
    <s v="5ee0b1f3d4f170289262539d5c2c0d24e2fb46189fbbd99a0a6b6a68b9dfe06a"/>
    <x v="1"/>
    <n v="0"/>
    <n v="0"/>
    <n v="0"/>
    <n v="0"/>
    <n v="181.60613000000001"/>
    <n v="-1206.4838"/>
    <n v="855.79337999999996"/>
    <n v="-695.91196999999988"/>
    <n v="0"/>
    <n v="0"/>
    <n v="0"/>
    <n v="0"/>
    <n v="181.12450000000001"/>
    <n v="-1206.4838"/>
    <n v="181.60613000000001"/>
    <n v="-1219.0231100000001"/>
    <n v="6157.39401"/>
    <n v="3968.3673699999999"/>
    <n v="0"/>
    <n v="0"/>
    <n v="0"/>
    <n v="0"/>
    <n v="0"/>
    <n v="0"/>
    <s v="AyA Otros"/>
    <s v="Daños Sin Autos"/>
    <s v="Agricola y de Animales"/>
    <x v="39"/>
    <x v="3"/>
    <n v="12179486.698700001"/>
    <n v="4855779.2440100005"/>
    <n v="533186385.44996989"/>
    <n v="470746398.87218982"/>
    <n v="512068683.5256899"/>
    <n v="451806369.28899986"/>
    <n v="3.5"/>
    <n v="87.405000000000001"/>
    <n v="180.80668"/>
    <n v="-1207.5490299999999"/>
    <n v="97352.844939999995"/>
    <n v="303.95845000000003"/>
    <m/>
    <m/>
    <m/>
    <m/>
    <m/>
    <m/>
    <m/>
    <m/>
    <m/>
    <m/>
    <m/>
    <m/>
    <m/>
    <m/>
    <m/>
    <n v="0"/>
    <m/>
    <n v="0"/>
    <m/>
    <n v="0"/>
    <m/>
    <n v="-115.05251293055075"/>
    <m/>
    <m/>
    <n v="100.44215733622232"/>
    <n v="-114.89767737052992"/>
    <n v="55.161894953289071"/>
    <n v="2.9493992053303733"/>
    <n v="-30.71850452192384"/>
    <s v="Grandes"/>
    <n v="2024"/>
    <n v="2"/>
    <d v="2025-08-07T00:00:00"/>
    <x v="39"/>
    <x v="1"/>
  </r>
  <r>
    <n v="2025"/>
    <n v="6"/>
    <n v="123"/>
    <x v="72"/>
    <s v="AyA Otros"/>
    <n v="236"/>
    <s v="9a049b03f6fc40bfcf2f136320359257ed4af8513f71aa6fef47f17059bbae23"/>
    <s v="5ee0b1f3d4f170289262539d5c2c0d24e2fb46189fbbd99a0a6b6a68b9dfe06a"/>
    <x v="1"/>
    <n v="0"/>
    <n v="87.405000000000001"/>
    <n v="0"/>
    <n v="87.405000000000001"/>
    <n v="-0.79741000000000006"/>
    <n v="-1.0652300000000001"/>
    <n v="-0.34559000000000012"/>
    <n v="-1.0652300000000001"/>
    <n v="35332811.020000003"/>
    <n v="33505945.09"/>
    <n v="140.405"/>
    <n v="134.59399999999999"/>
    <n v="0"/>
    <n v="0"/>
    <n v="-1.6462399999999999"/>
    <n v="-1.5348599999999999"/>
    <n v="9.5394599999999983"/>
    <n v="-1.1562000000000001"/>
    <n v="0"/>
    <n v="0"/>
    <n v="0"/>
    <n v="0"/>
    <n v="0"/>
    <n v="0"/>
    <s v="AyA Otros"/>
    <s v="Daños Sin Autos"/>
    <s v="Agricola y de Animales"/>
    <x v="39"/>
    <x v="3"/>
    <n v="41811.246420000003"/>
    <n v="52495.55702"/>
    <n v="533186385.44996989"/>
    <n v="470746398.87218982"/>
    <n v="512068683.5256899"/>
    <n v="451806369.28899986"/>
    <n v="3.5"/>
    <n v="87.405000000000001"/>
    <n v="180.80668"/>
    <n v="-1207.5490299999999"/>
    <n v="41811.246420000003"/>
    <n v="52495.55702"/>
    <m/>
    <n v="100"/>
    <m/>
    <m/>
    <m/>
    <n v="0.16649980486291446"/>
    <m/>
    <n v="0.16649980486291446"/>
    <m/>
    <m/>
    <n v="1.8567322067551478E-5"/>
    <n v="1.9345676807865234E-5"/>
    <m/>
    <m/>
    <m/>
    <n v="0"/>
    <m/>
    <n v="0"/>
    <m/>
    <n v="0"/>
    <m/>
    <n v="-25.141988115242718"/>
    <m/>
    <n v="-1.2187289056690123"/>
    <n v="-0.44102905932457803"/>
    <n v="7.2566879063888701"/>
    <n v="-925.07005708354927"/>
    <n v="-17.257161306824496"/>
    <n v="132.75038920601969"/>
    <s v="Grandes"/>
    <n v="2024"/>
    <n v="2"/>
    <d v="2025-08-07T00:00:00"/>
    <x v="39"/>
    <x v="1"/>
  </r>
  <r>
    <n v="2025"/>
    <n v="6"/>
    <n v="201.1"/>
    <x v="67"/>
    <s v="AyA Otros"/>
    <n v="201.1"/>
    <m/>
    <m/>
    <x v="74"/>
    <n v="3.5"/>
    <n v="87.405000000000001"/>
    <n v="3.5"/>
    <n v="87.405000000000001"/>
    <n v="180.80668"/>
    <n v="-1207.5490299999999"/>
    <n v="855.44574999999998"/>
    <n v="-696.97719999999993"/>
    <n v="0"/>
    <n v="0"/>
    <n v="0"/>
    <n v="0"/>
    <n v="181.12450000000001"/>
    <n v="-1206.4838"/>
    <n v="179.95785000000001"/>
    <n v="-1220.5579700000001"/>
    <n v="6168.6834699999999"/>
    <n v="3967.21117"/>
    <n v="0"/>
    <n v="0"/>
    <n v="0"/>
    <n v="0"/>
    <n v="0"/>
    <n v="0"/>
    <s v="AyA Otros"/>
    <s v="Daños Sin Autos"/>
    <s v="Agricola y de Animales"/>
    <x v="39"/>
    <x v="3"/>
    <n v="14759295.525490003"/>
    <n v="6903268.7029000008"/>
    <n v="533186385.44996989"/>
    <n v="470746398.87218982"/>
    <n v="512068683.5256899"/>
    <n v="451806369.28899986"/>
    <n v="3.5"/>
    <n v="87.405000000000001"/>
    <n v="180.80668"/>
    <n v="-1207.5490299999999"/>
    <n v="193289.35118999999"/>
    <n v="110368.97319999999"/>
    <n v="100"/>
    <n v="100"/>
    <n v="-83.905000000000001"/>
    <n v="-95.995652422630286"/>
    <n v="1.8107567636044069E-3"/>
    <n v="7.9193452168494036E-2"/>
    <n v="2.3713868957738086E-5"/>
    <n v="1.2661393285079857E-3"/>
    <n v="6.5643086461149206E-7"/>
    <n v="6.835020598998238E-7"/>
    <n v="1.8567322067551478E-5"/>
    <n v="1.9345676807865234E-5"/>
    <m/>
    <m/>
    <m/>
    <n v="0"/>
    <m/>
    <n v="0"/>
    <m/>
    <n v="0"/>
    <m/>
    <n v="-114.973030122015"/>
    <n v="5165.9051428571429"/>
    <n v="-1381.5560093816141"/>
    <n v="100"/>
    <n v="-114.74390028357277"/>
    <n v="55.49168435115088"/>
    <n v="2.9172813109180331"/>
    <n v="-30.766145730528383"/>
    <m/>
    <n v="2024"/>
    <n v="2"/>
    <d v="2025-08-07T00:00:00"/>
    <x v="39"/>
    <x v="74"/>
  </r>
  <r>
    <n v="2025"/>
    <n v="6"/>
    <n v="9"/>
    <x v="29"/>
    <s v="AyA Otros"/>
    <n v="9"/>
    <s v="19581e27de7ced00ff1ce50b2047e7a567c76b1cbaebabe5ef03f7c3017bb5b7"/>
    <s v="5ee0b1f3d4f170289262539d5c2c0d24e2fb46189fbbd99a0a6b6a68b9dfe06a"/>
    <x v="13"/>
    <n v="3.5"/>
    <n v="0"/>
    <n v="3.5"/>
    <n v="0"/>
    <n v="-2.0400000000000019E-3"/>
    <n v="0"/>
    <n v="-2.0400000000000019E-3"/>
    <n v="0"/>
    <n v="35332811.020000003"/>
    <n v="33505945.09"/>
    <n v="140.405"/>
    <n v="134.59399999999999"/>
    <n v="0"/>
    <n v="0"/>
    <n v="-2.0400000000000001E-3"/>
    <n v="0"/>
    <n v="1.75"/>
    <n v="0"/>
    <n v="0"/>
    <n v="0"/>
    <n v="0"/>
    <n v="0"/>
    <n v="0"/>
    <n v="0"/>
    <s v="AyA Otros"/>
    <s v="Daños Sin Autos"/>
    <s v="Agricola y de Animales"/>
    <x v="39"/>
    <x v="3"/>
    <n v="1704189.54003"/>
    <n v="1455805.4776199998"/>
    <n v="533186385.44996989"/>
    <n v="470746398.87218982"/>
    <n v="512068683.5256899"/>
    <n v="451806369.28899986"/>
    <n v="3.5"/>
    <n v="87.405000000000001"/>
    <n v="180.80668"/>
    <n v="-1207.5490299999999"/>
    <n v="54125.259829999995"/>
    <n v="57569.457729999995"/>
    <n v="100"/>
    <m/>
    <m/>
    <m/>
    <n v="6.4664816593823652E-3"/>
    <m/>
    <n v="2.0537621654093634E-4"/>
    <m/>
    <n v="6.5643086461149206E-7"/>
    <n v="6.835020598998238E-7"/>
    <m/>
    <m/>
    <m/>
    <m/>
    <m/>
    <n v="0"/>
    <m/>
    <n v="0"/>
    <m/>
    <n v="0"/>
    <m/>
    <m/>
    <n v="-5.8285714285714343E-2"/>
    <m/>
    <n v="-1.1282768977340892E-3"/>
    <m/>
    <m/>
    <n v="-0.11657142857142858"/>
    <m/>
    <s v="Grandes"/>
    <n v="2024"/>
    <n v="2"/>
    <d v="2025-08-07T00:00:00"/>
    <x v="39"/>
    <x v="13"/>
  </r>
  <r>
    <n v="2025"/>
    <n v="6"/>
    <n v="127"/>
    <x v="66"/>
    <s v="AyA Otros"/>
    <n v="263"/>
    <s v="4be84111a613654b362415e563cb7607df7b203b5d303802a8a546061bbc7847"/>
    <s v="5ee0b1f3d4f170289262539d5c2c0d24e2fb46189fbbd99a0a6b6a68b9dfe06a"/>
    <x v="1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AyA Otros"/>
    <s v="Daños Sin Autos"/>
    <s v="Agricola y de Animales"/>
    <x v="39"/>
    <x v="3"/>
    <n v="833808.04034000007"/>
    <n v="539188.42425000004"/>
    <n v="533186385.44996989"/>
    <n v="470746398.87218982"/>
    <n v="512068683.5256899"/>
    <n v="451806369.28899986"/>
    <n v="3.5"/>
    <n v="87.405000000000001"/>
    <n v="180.80668"/>
    <n v="-1207.54902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2"/>
    <d v="2025-08-07T00:00:00"/>
    <x v="39"/>
    <x v="1"/>
  </r>
  <r>
    <n v="2025"/>
    <n v="6"/>
    <n v="61"/>
    <x v="46"/>
    <s v="AyA Otr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7997.7456400000001"/>
    <n v="52.800449999999998"/>
    <n v="5618.2974800000002"/>
    <n v="11113.656130000001"/>
    <n v="0"/>
    <n v="0"/>
    <n v="0"/>
    <n v="0"/>
    <n v="0"/>
    <n v="0"/>
    <s v="AyA Otros"/>
    <s v="Daños Sin Autos"/>
    <s v="Agricola y de Animales"/>
    <x v="39"/>
    <x v="3"/>
    <n v="0"/>
    <n v="0"/>
    <n v="533186385.44996989"/>
    <n v="470746398.87218982"/>
    <n v="512068683.5256899"/>
    <n v="451806369.28899986"/>
    <n v="3.5"/>
    <n v="87.405000000000001"/>
    <n v="180.80668"/>
    <n v="-1207.5490299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5047.116435560682"/>
    <n v="-49.446901953047927"/>
    <n v="142.35176525398222"/>
    <n v="0.47509522863022025"/>
    <m/>
    <n v="2024"/>
    <n v="2"/>
    <d v="2025-08-07T00:00:00"/>
    <x v="39"/>
    <x v="69"/>
  </r>
  <r>
    <n v="2025"/>
    <n v="6"/>
    <n v="5.0999999999999996"/>
    <x v="68"/>
    <s v="AyA Otros"/>
    <n v="5.0999999999999996"/>
    <m/>
    <m/>
    <x v="75"/>
    <n v="3.5"/>
    <n v="87.405000000000001"/>
    <n v="3.5"/>
    <n v="87.405000000000001"/>
    <n v="180.80668"/>
    <n v="-1207.5490299999999"/>
    <n v="855.44574999999998"/>
    <n v="-696.97719999999993"/>
    <n v="0"/>
    <n v="0"/>
    <n v="0"/>
    <n v="0"/>
    <n v="181.12450000000001"/>
    <n v="-1206.4838"/>
    <n v="179.95785000000001"/>
    <n v="-1220.5579700000001"/>
    <n v="6168.6834699999999"/>
    <n v="3967.21117"/>
    <n v="0"/>
    <n v="0"/>
    <n v="0"/>
    <n v="0"/>
    <n v="0"/>
    <n v="0"/>
    <s v="AyA Otros"/>
    <s v="Daños Sin Autos"/>
    <s v="Agricola y de Animales"/>
    <x v="39"/>
    <x v="3"/>
    <n v="14759295.525490003"/>
    <n v="6903268.7029000008"/>
    <n v="533186385.44996989"/>
    <n v="470746398.87218982"/>
    <n v="512068683.5256899"/>
    <n v="451806369.28899986"/>
    <n v="3.5"/>
    <n v="87.405000000000001"/>
    <n v="180.80668"/>
    <n v="-1207.5490299999999"/>
    <n v="193289.35118999999"/>
    <n v="110368.97319999999"/>
    <n v="100"/>
    <n v="100"/>
    <n v="-83.905000000000001"/>
    <n v="-95.995652422630286"/>
    <n v="1.8107567636044069E-3"/>
    <n v="7.9193452168494036E-2"/>
    <n v="2.3713868957738086E-5"/>
    <n v="1.2661393285079857E-3"/>
    <n v="6.5643086461149206E-7"/>
    <n v="6.835020598998238E-7"/>
    <n v="1.8567322067551478E-5"/>
    <n v="1.9345676807865234E-5"/>
    <m/>
    <m/>
    <m/>
    <n v="0"/>
    <m/>
    <n v="0"/>
    <m/>
    <n v="0"/>
    <m/>
    <n v="-114.973030122015"/>
    <n v="5165.9051428571429"/>
    <n v="-1381.5560093816141"/>
    <n v="100"/>
    <n v="-114.74390028357277"/>
    <n v="55.49168435115088"/>
    <n v="2.9172813109180331"/>
    <n v="-30.766145730528383"/>
    <m/>
    <n v="2024"/>
    <n v="2"/>
    <d v="2025-08-07T00:00:00"/>
    <x v="39"/>
    <x v="75"/>
  </r>
  <r>
    <n v="2025"/>
    <n v="6"/>
    <n v="906"/>
    <x v="52"/>
    <s v="ISSSTE Muerte (riesgos de trabajo)"/>
    <n v="256"/>
    <s v="51e8ea280b44e16934d4d611901f3d3afc41789840acdff81942c2f65009cd52"/>
    <s v="5ee0b1f3d4f170289262539d5c2c0d24e2fb46189fbbd99a0a6b6a68b9dfe06a"/>
    <x v="25"/>
    <n v="13753.047060000001"/>
    <n v="29531.045699999999"/>
    <n v="35196.156070000005"/>
    <n v="63198.099409999995"/>
    <n v="60312.007430000005"/>
    <n v="57743.537179999999"/>
    <n v="118599.39697000002"/>
    <n v="115997.25305"/>
    <n v="35332811.020000003"/>
    <n v="33505945.09"/>
    <n v="140.405"/>
    <n v="134.59399999999999"/>
    <n v="0"/>
    <n v="0"/>
    <n v="60312.007429999998"/>
    <n v="57743.537179999999"/>
    <n v="-25167.457420000002"/>
    <n v="-25380.768749999999"/>
    <n v="0"/>
    <n v="0"/>
    <n v="0"/>
    <n v="0"/>
    <n v="13753.047060000001"/>
    <n v="29531.045699999999"/>
    <s v="ISSSTE Muerte (riesgos de trabajo)"/>
    <s v="Pensiones"/>
    <s v="Pensiones ISSSTE"/>
    <x v="55"/>
    <x v="3"/>
    <n v="8196481.6780000003"/>
    <n v="5052070.2433500001"/>
    <n v="533186385.44996989"/>
    <n v="470746398.87218982"/>
    <n v="512068683.5256899"/>
    <n v="451806369.28899986"/>
    <n v="87599.19326"/>
    <n v="101634.68591"/>
    <n v="297274.90262000001"/>
    <n v="284235.06440000003"/>
    <n v="8196481.6780000003"/>
    <n v="5052070.2433500001"/>
    <n v="15.699969997646074"/>
    <n v="29.056070214208624"/>
    <n v="-15777.998639999998"/>
    <n v="-53.428513166399647"/>
    <n v="0.16779207958109951"/>
    <n v="0.58453355312847199"/>
    <n v="0.16779207958109951"/>
    <n v="0.58453355312847199"/>
    <n v="2.5794070207538111E-3"/>
    <n v="2.6857817129740617E-3"/>
    <n v="6.2732387907268594E-3"/>
    <n v="6.5362172176705946E-3"/>
    <m/>
    <m/>
    <n v="15.699969997646074"/>
    <n v="0"/>
    <m/>
    <n v="0"/>
    <m/>
    <n v="-15777.998639999998"/>
    <n v="-53.428513166399647"/>
    <n v="4.4480653168050388"/>
    <n v="438.53559990654173"/>
    <n v="195.53502360398974"/>
    <n v="20.288294403074961"/>
    <n v="4.4480653168050388"/>
    <n v="-0.84044471663213827"/>
    <n v="-239.64283091255547"/>
    <n v="-227.50901577794016"/>
    <s v="Grandes"/>
    <n v="2024"/>
    <n v="2"/>
    <d v="2025-08-07T00:00:00"/>
    <x v="55"/>
    <x v="25"/>
  </r>
  <r>
    <n v="2025"/>
    <n v="6"/>
    <n v="5.0999999999999996"/>
    <x v="68"/>
    <s v="ISSSTE Muerte (riesgos de trabajo)"/>
    <n v="5.0999999999999996"/>
    <m/>
    <m/>
    <x v="75"/>
    <n v="87599.19326"/>
    <n v="101634.68591"/>
    <n v="212848.05304999999"/>
    <n v="244995.55637000001"/>
    <n v="297274.90262000001"/>
    <n v="284235.06440000003"/>
    <n v="584784.67900999996"/>
    <n v="555593.92926999996"/>
    <n v="0"/>
    <n v="0"/>
    <n v="0"/>
    <n v="0"/>
    <n v="0"/>
    <n v="0"/>
    <n v="297274.90262000001"/>
    <n v="284235.06440000003"/>
    <n v="-124477.43004000001"/>
    <n v="-121055.50947"/>
    <n v="0"/>
    <n v="0"/>
    <n v="0"/>
    <n v="0"/>
    <n v="87599.19326"/>
    <n v="101634.68591"/>
    <s v="ISSSTE Muerte (riesgos de trabajo)"/>
    <s v="Pensiones"/>
    <s v="Pensiones ISSSTE"/>
    <x v="55"/>
    <x v="3"/>
    <n v="21110053.863600001"/>
    <n v="18935759.858009998"/>
    <n v="533186385.44996989"/>
    <n v="470746398.87218982"/>
    <n v="512068683.5256899"/>
    <n v="451806369.28899986"/>
    <n v="87599.19326"/>
    <n v="101634.68591"/>
    <n v="297274.90262000001"/>
    <n v="284235.06440000003"/>
    <n v="21110053.863600001"/>
    <n v="18935759.858009998"/>
    <n v="100"/>
    <n v="100"/>
    <n v="-14035.49265"/>
    <n v="-13.809746667027412"/>
    <n v="0.41496432849490267"/>
    <n v="0.5367341298797027"/>
    <n v="0.41496432849490267"/>
    <n v="0.5367341298797027"/>
    <n v="1.6429375477408852E-2"/>
    <n v="1.7106922582506501E-2"/>
    <n v="2.1590114370177979E-2"/>
    <n v="2.2495186614996335E-2"/>
    <m/>
    <m/>
    <n v="100"/>
    <n v="0"/>
    <m/>
    <n v="0"/>
    <m/>
    <n v="-14035.49265"/>
    <n v="-13.809746667027412"/>
    <n v="4.5876951344923311"/>
    <n v="339.35803693724569"/>
    <n v="279.66344546161844"/>
    <n v="100"/>
    <n v="4.5876951344923311"/>
    <n v="2.8267367466228599"/>
    <n v="-238.8183163200531"/>
    <n v="-234.79729724357506"/>
    <m/>
    <n v="2024"/>
    <n v="2"/>
    <d v="2025-08-07T00:00:00"/>
    <x v="55"/>
    <x v="75"/>
  </r>
  <r>
    <n v="2025"/>
    <n v="6"/>
    <n v="902"/>
    <x v="49"/>
    <s v="ISSSTE Muerte (riesgos de trabajo)"/>
    <n v="30"/>
    <s v="624b60c58c9d8bfb6ff1886c2fd605d2adeb6ea4da576068201b6c6958ce93f4"/>
    <s v="5ee0b1f3d4f170289262539d5c2c0d24e2fb46189fbbd99a0a6b6a68b9dfe06a"/>
    <x v="13"/>
    <n v="54246.884570000002"/>
    <n v="54795.683859999997"/>
    <n v="99633.443279999992"/>
    <n v="123709.83721"/>
    <n v="135134.12656"/>
    <n v="130125.96909000001"/>
    <n v="264481.48038999998"/>
    <n v="249692.00506"/>
    <n v="35332811.020000003"/>
    <n v="33505945.09"/>
    <n v="140.405"/>
    <n v="134.59399999999999"/>
    <n v="0"/>
    <n v="0"/>
    <n v="135134.12656"/>
    <n v="130125.96909"/>
    <n v="-59026.596880000005"/>
    <n v="-55456.979450000006"/>
    <n v="0"/>
    <n v="0"/>
    <n v="0"/>
    <n v="0"/>
    <n v="54246.884570000002"/>
    <n v="54795.683859999997"/>
    <s v="ISSSTE Muerte (riesgos de trabajo)"/>
    <s v="Pensiones"/>
    <s v="Pensiones ISSSTE"/>
    <x v="55"/>
    <x v="3"/>
    <n v="7393377.26566"/>
    <n v="8948322.1162599996"/>
    <n v="533186385.44996989"/>
    <n v="470746398.87218982"/>
    <n v="512068683.5256899"/>
    <n v="451806369.28899986"/>
    <n v="87599.19326"/>
    <n v="101634.68591"/>
    <n v="297274.90262000001"/>
    <n v="284235.06440000003"/>
    <n v="7393377.26566"/>
    <n v="8948322.1162599996"/>
    <n v="61.926237618412515"/>
    <n v="53.914353519548349"/>
    <n v="-548.79928999999538"/>
    <n v="-1.0015374411644351"/>
    <n v="0.73372266314557444"/>
    <n v="0.61235707821057028"/>
    <n v="0.73372266314557444"/>
    <n v="0.61235707821057028"/>
    <n v="1.0174094097361402E-2"/>
    <n v="1.0593673527640847E-2"/>
    <n v="1.1640170586812566E-2"/>
    <n v="1.2128134436491245E-2"/>
    <m/>
    <m/>
    <n v="61.926237618412515"/>
    <n v="0"/>
    <m/>
    <n v="0"/>
    <m/>
    <n v="-548.79928999999538"/>
    <n v="-1.0015374411644351"/>
    <n v="3.8486994602408453"/>
    <n v="249.10946984544958"/>
    <n v="237.47485189246805"/>
    <n v="45.457630418515009"/>
    <n v="3.8486994602408453"/>
    <n v="6.4367325184350621"/>
    <n v="-228.93768860624851"/>
    <n v="-234.64308799458061"/>
    <s v="Grandes"/>
    <n v="2024"/>
    <n v="2"/>
    <d v="2025-08-07T00:00:00"/>
    <x v="55"/>
    <x v="13"/>
  </r>
  <r>
    <n v="2025"/>
    <n v="6"/>
    <n v="905"/>
    <x v="48"/>
    <s v="ISSSTE Muerte (riesgos de trabajo)"/>
    <n v="51"/>
    <s v="031b4af5197ec30a926f48cf40e11a7dbc470048a21e4003b7a3c07c5dab1baa"/>
    <s v="5ee0b1f3d4f170289262539d5c2c0d24e2fb46189fbbd99a0a6b6a68b9dfe06a"/>
    <x v="1"/>
    <n v="19599.261629999997"/>
    <n v="17307.95635"/>
    <n v="78018.453699999998"/>
    <n v="58087.619750000005"/>
    <n v="101828.76863000001"/>
    <n v="96365.558130000005"/>
    <n v="201703.80164999998"/>
    <n v="189904.67115999997"/>
    <n v="35332811.020000003"/>
    <n v="33505945.09"/>
    <n v="140.405"/>
    <n v="134.59399999999999"/>
    <n v="0"/>
    <n v="0"/>
    <n v="101828.76862999999"/>
    <n v="96365.55812999999"/>
    <n v="-40283.375740000003"/>
    <n v="-40217.761270000003"/>
    <n v="0"/>
    <n v="0"/>
    <n v="0"/>
    <n v="0"/>
    <n v="19599.261629999997"/>
    <n v="17307.95635"/>
    <s v="ISSSTE Muerte (riesgos de trabajo)"/>
    <s v="Pensiones"/>
    <s v="Pensiones ISSSTE"/>
    <x v="55"/>
    <x v="3"/>
    <n v="5520194.9199399995"/>
    <n v="4935367.4983999999"/>
    <n v="533186385.44996989"/>
    <n v="470746398.87218982"/>
    <n v="512068683.5256899"/>
    <n v="451806369.28899986"/>
    <n v="87599.19326"/>
    <n v="101634.68591"/>
    <n v="297274.90262000001"/>
    <n v="284235.06440000003"/>
    <n v="5520194.9199399995"/>
    <n v="4935367.4983999999"/>
    <n v="22.37379238394141"/>
    <n v="17.029576266243023"/>
    <n v="2291.3052799999969"/>
    <n v="13.238450766025856"/>
    <n v="0.35504655024415382"/>
    <n v="0.35069235179773495"/>
    <n v="0.35504655024415382"/>
    <n v="0.35069235179773495"/>
    <n v="3.67587435929364E-3"/>
    <n v="3.8274673418915934E-3"/>
    <n v="3.6767049926385532E-3"/>
    <n v="3.8308349608344927E-3"/>
    <m/>
    <m/>
    <n v="22.37379238394141"/>
    <n v="0"/>
    <m/>
    <n v="0"/>
    <m/>
    <n v="2291.3052799999969"/>
    <n v="13.238450766025856"/>
    <n v="5.6692563256158124"/>
    <n v="519.55410643701896"/>
    <n v="556.77028634290502"/>
    <n v="34.254075178410027"/>
    <n v="5.6692563256158124"/>
    <n v="0.16314799215078057"/>
    <n v="-252.78112064696589"/>
    <n v="-239.60945385063695"/>
    <s v="Grandes"/>
    <n v="2024"/>
    <n v="2"/>
    <d v="2025-08-07T00:00:00"/>
    <x v="55"/>
    <x v="1"/>
  </r>
  <r>
    <n v="2025"/>
    <n v="6"/>
    <n v="201.1"/>
    <x v="67"/>
    <s v="ISSSTE Muerte (riesgos de trabajo)"/>
    <n v="201.1"/>
    <m/>
    <m/>
    <x v="74"/>
    <n v="87599.19326"/>
    <n v="101634.68591"/>
    <n v="212848.05304999999"/>
    <n v="244995.55637000001"/>
    <n v="297274.90262000001"/>
    <n v="284235.06440000003"/>
    <n v="584784.67900999996"/>
    <n v="555593.92926999996"/>
    <n v="0"/>
    <n v="0"/>
    <n v="0"/>
    <n v="0"/>
    <n v="0"/>
    <n v="0"/>
    <n v="297274.90262000001"/>
    <n v="284235.06440000003"/>
    <n v="-124477.43004000001"/>
    <n v="-121055.50947"/>
    <n v="0"/>
    <n v="0"/>
    <n v="0"/>
    <n v="0"/>
    <n v="87599.19326"/>
    <n v="101634.68591"/>
    <s v="ISSSTE Muerte (riesgos de trabajo)"/>
    <s v="Pensiones"/>
    <s v="Pensiones ISSSTE"/>
    <x v="55"/>
    <x v="3"/>
    <n v="21110053.863600001"/>
    <n v="18935759.858009998"/>
    <n v="533186385.44996989"/>
    <n v="470746398.87218982"/>
    <n v="512068683.5256899"/>
    <n v="451806369.28899986"/>
    <n v="87599.19326"/>
    <n v="101634.68591"/>
    <n v="297274.90262000001"/>
    <n v="284235.06440000003"/>
    <n v="21110053.863600001"/>
    <n v="18935759.858009998"/>
    <n v="100"/>
    <n v="100"/>
    <n v="-14035.49265"/>
    <n v="-13.809746667027412"/>
    <n v="0.41496432849490267"/>
    <n v="0.5367341298797027"/>
    <n v="0.41496432849490267"/>
    <n v="0.5367341298797027"/>
    <n v="1.6429375477408852E-2"/>
    <n v="1.7106922582506501E-2"/>
    <n v="2.1590114370177979E-2"/>
    <n v="2.2495186614996335E-2"/>
    <m/>
    <m/>
    <n v="100"/>
    <n v="0"/>
    <m/>
    <n v="0"/>
    <m/>
    <n v="-14035.49265"/>
    <n v="-13.809746667027412"/>
    <n v="4.5876951344923311"/>
    <n v="339.35803693724569"/>
    <n v="279.66344546161844"/>
    <n v="100"/>
    <n v="4.5876951344923311"/>
    <n v="2.8267367466228599"/>
    <n v="-238.8183163200531"/>
    <n v="-234.79729724357506"/>
    <m/>
    <n v="2024"/>
    <n v="2"/>
    <d v="2025-08-07T00:00:00"/>
    <x v="55"/>
    <x v="74"/>
  </r>
  <r>
    <n v="2025"/>
    <n v="6"/>
    <n v="9"/>
    <x v="29"/>
    <s v="AyA Pecuario"/>
    <n v="9"/>
    <s v="19581e27de7ced00ff1ce50b2047e7a567c76b1cbaebabe5ef03f7c3017bb5b7"/>
    <s v="5ee0b1f3d4f170289262539d5c2c0d24e2fb46189fbbd99a0a6b6a68b9dfe06a"/>
    <x v="25"/>
    <n v="922.42928000000006"/>
    <n v="1500.2406699999999"/>
    <n v="3338.3445400000001"/>
    <n v="3404.5882300000003"/>
    <n v="770.56295"/>
    <n v="1117.9098300000001"/>
    <n v="407.46309999999988"/>
    <n v="-436.54412999999994"/>
    <n v="35332811.020000003"/>
    <n v="33505945.09"/>
    <n v="140.405"/>
    <n v="134.59399999999999"/>
    <n v="28.540279999999999"/>
    <n v="0"/>
    <n v="725.48392000000001"/>
    <n v="906.67382999999995"/>
    <n v="929.22626000000002"/>
    <n v="1137.2297599999999"/>
    <n v="0"/>
    <n v="0"/>
    <n v="0"/>
    <n v="0"/>
    <n v="0"/>
    <n v="0"/>
    <s v="AyA Pecuario"/>
    <s v="Daños Sin Autos"/>
    <s v="Agricola y de Animales"/>
    <x v="41"/>
    <x v="3"/>
    <n v="1704189.54003"/>
    <n v="1455805.4776199998"/>
    <n v="533186385.44996989"/>
    <n v="470746398.87218982"/>
    <n v="512068683.5256899"/>
    <n v="451806369.28899986"/>
    <n v="108818.62203"/>
    <n v="2429.1493"/>
    <n v="12360.283770000002"/>
    <n v="9835.8926500000016"/>
    <n v="54125.259829999995"/>
    <n v="57569.457729999995"/>
    <n v="0.84767594258425494"/>
    <n v="61.759920232156986"/>
    <n v="-577.81138999999985"/>
    <n v="-38.514579797386773"/>
    <n v="1.7042491489135085"/>
    <n v="2.6059663042791006"/>
    <n v="5.4127153015137146E-2"/>
    <n v="0.1030522753941443"/>
    <n v="1.7300315708953032E-4"/>
    <n v="1.8013780371197469E-4"/>
    <n v="3.1869403007527274E-4"/>
    <n v="3.3205390007248097E-4"/>
    <m/>
    <m/>
    <m/>
    <n v="0"/>
    <m/>
    <n v="0"/>
    <m/>
    <n v="0"/>
    <m/>
    <n v="-31.071099893629174"/>
    <n v="83.536263072655288"/>
    <n v="74.515366257868493"/>
    <n v="6.2341849454156977"/>
    <n v="-19.984023361521309"/>
    <n v="-18.290367286906029"/>
    <n v="78.073979527870847"/>
    <n v="79.726530371487996"/>
    <s v="Grandes"/>
    <n v="2024"/>
    <n v="2"/>
    <d v="2025-08-07T00:00:00"/>
    <x v="41"/>
    <x v="25"/>
  </r>
  <r>
    <n v="2025"/>
    <n v="6"/>
    <n v="127"/>
    <x v="66"/>
    <s v="AyA Pecuario"/>
    <n v="263"/>
    <s v="4be84111a613654b362415e563cb7607df7b203b5d303802a8a546061bbc7847"/>
    <s v="5ee0b1f3d4f170289262539d5c2c0d24e2fb46189fbbd99a0a6b6a68b9dfe06a"/>
    <x v="19"/>
    <n v="0"/>
    <n v="0"/>
    <n v="0"/>
    <n v="0"/>
    <n v="0"/>
    <n v="0"/>
    <n v="0"/>
    <n v="0"/>
    <n v="0"/>
    <n v="0"/>
    <n v="0"/>
    <n v="0"/>
    <n v="0"/>
    <n v="0"/>
    <m/>
    <m/>
    <n v="0"/>
    <n v="0"/>
    <n v="0"/>
    <n v="0"/>
    <n v="0"/>
    <n v="0"/>
    <n v="0"/>
    <n v="0"/>
    <s v="AyA Pecuario"/>
    <s v="Daños Sin Autos"/>
    <s v="Agricola y de Animales"/>
    <x v="41"/>
    <x v="3"/>
    <n v="833808.04034000007"/>
    <n v="539188.42425000004"/>
    <n v="533186385.44996989"/>
    <n v="470746398.87218982"/>
    <n v="512068683.5256899"/>
    <n v="451806369.28899986"/>
    <n v="108818.62203"/>
    <n v="2429.1493"/>
    <n v="12360.283770000002"/>
    <n v="9835.892650000001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2"/>
    <d v="2025-08-07T00:00:00"/>
    <x v="41"/>
    <x v="19"/>
  </r>
  <r>
    <n v="2025"/>
    <n v="6"/>
    <n v="123"/>
    <x v="72"/>
    <s v="AyA Pecuario"/>
    <n v="236"/>
    <s v="9a049b03f6fc40bfcf2f136320359257ed4af8513f71aa6fef47f17059bbae23"/>
    <s v="5ee0b1f3d4f170289262539d5c2c0d24e2fb46189fbbd99a0a6b6a68b9dfe06a"/>
    <x v="1"/>
    <n v="11592.0952"/>
    <n v="106.9152"/>
    <n v="11615.418540000001"/>
    <n v="106.9152"/>
    <n v="-308.87734"/>
    <n v="-155.33196000000001"/>
    <n v="-291.25876"/>
    <n v="-155.33196000000001"/>
    <n v="35332811.020000003"/>
    <n v="33505945.09"/>
    <n v="140.405"/>
    <n v="134.59399999999999"/>
    <n v="0"/>
    <n v="0"/>
    <n v="-475.66035999999997"/>
    <n v="-114.34253"/>
    <n v="2172.0833399999997"/>
    <n v="3323.9172400000002"/>
    <n v="0"/>
    <n v="0"/>
    <n v="0"/>
    <n v="0"/>
    <n v="0"/>
    <n v="0"/>
    <s v="AyA Pecuario"/>
    <s v="Daños Sin Autos"/>
    <s v="Agricola y de Animales"/>
    <x v="41"/>
    <x v="3"/>
    <n v="41811.246420000003"/>
    <n v="52495.55702"/>
    <n v="533186385.44996989"/>
    <n v="470746398.87218982"/>
    <n v="512068683.5256899"/>
    <n v="451806369.28899986"/>
    <n v="108818.62203"/>
    <n v="2429.1493"/>
    <n v="12360.283770000002"/>
    <n v="9835.8926500000016"/>
    <n v="41811.246420000003"/>
    <n v="52495.55702"/>
    <n v="10.652675970114929"/>
    <n v="4.4013433015418189"/>
    <n v="11485.18"/>
    <n v="10742.326628954535"/>
    <n v="27.724825716879455"/>
    <n v="0.20366523582037041"/>
    <n v="27.724825716879455"/>
    <n v="0.20366523582037041"/>
    <n v="2.1741168785127793E-3"/>
    <n v="2.2637774136442458E-3"/>
    <n v="2.2711846602787938E-5"/>
    <n v="2.3663942623972005E-5"/>
    <m/>
    <m/>
    <m/>
    <n v="0"/>
    <m/>
    <n v="0"/>
    <m/>
    <n v="0"/>
    <m/>
    <n v="98.849831032840882"/>
    <n v="-2.6645514436423885"/>
    <n v="-145.28519798868638"/>
    <n v="-2.4989502324346713"/>
    <n v="315.99600778467993"/>
    <n v="-34.652905497731354"/>
    <n v="-21.898807989568212"/>
    <n v="-3.4399932893636063"/>
    <s v="Grandes"/>
    <n v="2024"/>
    <n v="2"/>
    <d v="2025-08-07T00:00:00"/>
    <x v="41"/>
    <x v="1"/>
  </r>
  <r>
    <n v="2025"/>
    <n v="6"/>
    <n v="74"/>
    <x v="6"/>
    <s v="AyA Pecuario"/>
    <n v="46"/>
    <s v="25fc0e7096fc653718202dc30b0c580b8ab87eac11a700cba03a7c021bc35b0c"/>
    <s v="5ee0b1f3d4f170289262539d5c2c0d24e2fb46189fbbd99a0a6b6a68b9dfe06a"/>
    <x v="13"/>
    <n v="96770.608500000002"/>
    <n v="498.69342"/>
    <n v="96777.05042"/>
    <n v="476.48583999999795"/>
    <n v="11241.625490000002"/>
    <n v="8347.2807499999999"/>
    <n v="30422.720210000003"/>
    <n v="25169.709650000001"/>
    <n v="35332811.020000003"/>
    <n v="33505945.09"/>
    <n v="140.405"/>
    <n v="134.59399999999999"/>
    <n v="-1262.3262199999999"/>
    <n v="-6098.7206100000003"/>
    <n v="5356.5678499999995"/>
    <n v="-1565.5039400000001"/>
    <n v="50263.484909999999"/>
    <n v="27881.073700000001"/>
    <n v="0"/>
    <n v="0"/>
    <n v="0"/>
    <n v="0"/>
    <n v="0"/>
    <n v="0"/>
    <s v="AyA Pecuario"/>
    <s v="Daños Sin Autos"/>
    <s v="Agricola y de Animales"/>
    <x v="41"/>
    <x v="3"/>
    <n v="12179486.698700001"/>
    <n v="4855779.2440100005"/>
    <n v="533186385.44996989"/>
    <n v="470746398.87218982"/>
    <n v="512068683.5256899"/>
    <n v="451806369.28899986"/>
    <n v="108818.62203"/>
    <n v="2429.1493"/>
    <n v="12360.283770000002"/>
    <n v="9835.8926500000016"/>
    <n v="97352.844939999995"/>
    <n v="303.95845000000003"/>
    <n v="88.92835315753355"/>
    <n v="20.529549995136158"/>
    <n v="96271.915080000006"/>
    <n v="19304.829624581769"/>
    <n v="99.401931766494513"/>
    <n v="164.06631235288899"/>
    <n v="0.7945376590487101"/>
    <n v="1.0270100738520579E-2"/>
    <n v="1.8149489773324343E-2"/>
    <n v="1.8897974356431257E-2"/>
    <n v="1.059367466633341E-4"/>
    <n v="1.1037768696904063E-4"/>
    <m/>
    <m/>
    <m/>
    <n v="0"/>
    <m/>
    <n v="0"/>
    <m/>
    <n v="0"/>
    <m/>
    <n v="34.674103180248281"/>
    <n v="11.6167766889675"/>
    <n v="1673.8301359580803"/>
    <n v="90.949574453014364"/>
    <n v="-442.16252755007429"/>
    <n v="80.278153742694627"/>
    <n v="10.656976649333565"/>
    <n v="-5.6149341910028374"/>
    <s v="Grandes"/>
    <n v="2024"/>
    <n v="2"/>
    <d v="2025-08-07T00:00:00"/>
    <x v="41"/>
    <x v="13"/>
  </r>
  <r>
    <n v="2025"/>
    <n v="6"/>
    <n v="15.1"/>
    <x v="69"/>
    <s v="AyA Pecuario"/>
    <n v="15.1"/>
    <m/>
    <m/>
    <x v="76"/>
    <n v="-466.51095000000004"/>
    <n v="323.30000999999999"/>
    <n v="1773.8390499999998"/>
    <n v="1672.1034099999999"/>
    <n v="656.97267000000011"/>
    <n v="526.03402999999992"/>
    <n v="1103.0888799999998"/>
    <n v="1020.7200899999999"/>
    <n v="0"/>
    <n v="0"/>
    <n v="0"/>
    <n v="0"/>
    <n v="0"/>
    <n v="0"/>
    <n v="193.25267000000002"/>
    <n v="158.83403000000001"/>
    <n v="587.53577000000007"/>
    <n v="374.24088"/>
    <n v="0"/>
    <n v="0"/>
    <n v="0"/>
    <n v="0"/>
    <n v="0"/>
    <n v="0"/>
    <s v="AyA Pecuario"/>
    <s v="Daños Sin Autos"/>
    <s v="Agricola y de Animales"/>
    <x v="41"/>
    <x v="3"/>
    <n v="22924639.598130003"/>
    <n v="19353024.356599998"/>
    <n v="533186385.44996989"/>
    <n v="470746398.87218982"/>
    <n v="512068683.5256899"/>
    <n v="451806369.28899986"/>
    <n v="108818.62203"/>
    <n v="2429.1493"/>
    <n v="12360.283770000002"/>
    <n v="9835.8926500000016"/>
    <n v="24108.487670000002"/>
    <n v="34966.98128"/>
    <n v="-0.42870507023272958"/>
    <n v="13.309186471165027"/>
    <n v="-789.81096000000002"/>
    <n v="-244.29660858965025"/>
    <n v="-1.935048586977584"/>
    <n v="0.92458656185147248"/>
    <n v="-2.0349761574356617E-3"/>
    <n v="1.6705399840503193E-3"/>
    <n v="-8.7494910359779584E-5"/>
    <n v="-9.1103198654521054E-5"/>
    <n v="6.867816955680582E-5"/>
    <n v="7.1557205027625404E-5"/>
    <m/>
    <m/>
    <m/>
    <n v="0"/>
    <m/>
    <n v="0"/>
    <m/>
    <n v="0"/>
    <m/>
    <n v="24.891667179783063"/>
    <n v="-140.8268487588555"/>
    <n v="162.70770607152161"/>
    <n v="5.315190834004615"/>
    <n v="21.669562876418858"/>
    <n v="56.994011450593021"/>
    <n v="32.892068852250475"/>
    <n v="42.441656828083566"/>
    <s v="Resto"/>
    <n v="2024"/>
    <n v="2"/>
    <d v="2025-08-07T00:00:00"/>
    <x v="41"/>
    <x v="76"/>
  </r>
  <r>
    <n v="2025"/>
    <n v="6"/>
    <n v="61"/>
    <x v="46"/>
    <s v="AyA Pecuari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5.284829999999999"/>
    <n v="138.69449"/>
    <n v="919.03743000000009"/>
    <n v="-3272.2028399999999"/>
    <n v="0"/>
    <n v="0"/>
    <n v="0"/>
    <n v="0"/>
    <n v="0"/>
    <n v="0"/>
    <s v="AyA Pecuario"/>
    <s v="Daños Sin Autos"/>
    <s v="Agricola y de Animales"/>
    <x v="41"/>
    <x v="3"/>
    <n v="0"/>
    <n v="0"/>
    <n v="533186385.44996989"/>
    <n v="470746398.87218982"/>
    <n v="512068683.5256899"/>
    <n v="451806369.28899986"/>
    <n v="108818.62203"/>
    <n v="2429.1493"/>
    <n v="12360.283770000002"/>
    <n v="9835.892650000001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60.139130256724691"/>
    <n v="-128.08619987628884"/>
    <n v="6.0155145150072933"/>
    <n v="-4.2385663964523665"/>
    <m/>
    <n v="2024"/>
    <n v="2"/>
    <d v="2025-08-07T00:00:00"/>
    <x v="41"/>
    <x v="69"/>
  </r>
  <r>
    <n v="2025"/>
    <n v="6"/>
    <n v="41"/>
    <x v="38"/>
    <s v="AyA Pecuario"/>
    <n v="29"/>
    <s v="35135aaa6cc23891b40cb3f378c53a17a1127210ce60e125ccf03efcfdaec458"/>
    <s v="5ee0b1f3d4f170289262539d5c2c0d24e2fb46189fbbd99a0a6b6a68b9dfe06a"/>
    <x v="3"/>
    <n v="-466.51095000000004"/>
    <n v="323.30000999999999"/>
    <n v="1773.8390499999998"/>
    <n v="1672.1034099999999"/>
    <n v="656.97267000000011"/>
    <n v="526.03402999999992"/>
    <n v="1103.0888799999998"/>
    <n v="1020.7200899999999"/>
    <n v="35332811.020000003"/>
    <n v="33505945.09"/>
    <n v="140.405"/>
    <n v="134.59399999999999"/>
    <n v="0"/>
    <n v="0"/>
    <n v="193.25267000000002"/>
    <n v="158.83403000000001"/>
    <n v="587.53577000000007"/>
    <n v="374.24088"/>
    <n v="0"/>
    <n v="0"/>
    <n v="0"/>
    <n v="0"/>
    <n v="0"/>
    <n v="0"/>
    <s v="AyA Pecuario"/>
    <s v="Daños Sin Autos"/>
    <s v="Agricola y de Animales"/>
    <x v="41"/>
    <x v="3"/>
    <n v="22924639.598130003"/>
    <n v="19353024.356599998"/>
    <n v="533186385.44996989"/>
    <n v="470746398.87218982"/>
    <n v="512068683.5256899"/>
    <n v="451806369.28899986"/>
    <n v="108818.62203"/>
    <n v="2429.1493"/>
    <n v="12360.283770000002"/>
    <n v="9835.8926500000016"/>
    <n v="24108.487670000002"/>
    <n v="34966.98128"/>
    <n v="-0.42870507023272958"/>
    <n v="13.309186471165027"/>
    <n v="-789.81096000000002"/>
    <n v="-244.29660858965025"/>
    <n v="-1.935048586977584"/>
    <n v="0.92458656185147248"/>
    <n v="-2.0349761574356617E-3"/>
    <n v="1.6705399840503193E-3"/>
    <n v="-8.7494910359779584E-5"/>
    <n v="-9.1103198654521054E-5"/>
    <n v="6.867816955680582E-5"/>
    <n v="7.1557205027625404E-5"/>
    <m/>
    <m/>
    <m/>
    <n v="0"/>
    <m/>
    <n v="0"/>
    <m/>
    <n v="0"/>
    <m/>
    <n v="24.891667179783063"/>
    <n v="-140.8268487588555"/>
    <n v="162.70770607152161"/>
    <n v="5.315190834004615"/>
    <n v="21.669562876418858"/>
    <n v="56.994011450593021"/>
    <n v="32.892068852250475"/>
    <n v="42.441656828083566"/>
    <s v="Medianas"/>
    <n v="2024"/>
    <n v="2"/>
    <d v="2025-08-07T00:00:00"/>
    <x v="41"/>
    <x v="3"/>
  </r>
  <r>
    <n v="2025"/>
    <n v="6"/>
    <n v="201.1"/>
    <x v="67"/>
    <s v="AyA Pecuario"/>
    <n v="201.1"/>
    <m/>
    <m/>
    <x v="74"/>
    <n v="108818.62203"/>
    <n v="2429.1493"/>
    <n v="113504.65255"/>
    <n v="5660.0926799999979"/>
    <n v="12360.283770000002"/>
    <n v="9835.8926500000016"/>
    <n v="31642.013430000003"/>
    <n v="25598.553650000002"/>
    <n v="0"/>
    <n v="0"/>
    <n v="0"/>
    <n v="0"/>
    <n v="-1233.78594"/>
    <n v="-6098.7206100000003"/>
    <n v="5799.6440799999991"/>
    <n v="-614.33861000000002"/>
    <n v="53952.330280000002"/>
    <n v="32716.461579999999"/>
    <n v="0"/>
    <n v="0"/>
    <n v="0"/>
    <n v="0"/>
    <n v="0"/>
    <n v="0"/>
    <s v="AyA Pecuario"/>
    <s v="Daños Sin Autos"/>
    <s v="Agricola y de Animales"/>
    <x v="41"/>
    <x v="3"/>
    <n v="37683935.123620011"/>
    <n v="26256293.059499998"/>
    <n v="533186385.44996989"/>
    <n v="470746398.87218982"/>
    <n v="512068683.5256899"/>
    <n v="451806369.28899986"/>
    <n v="108818.62203"/>
    <n v="2429.1493"/>
    <n v="12360.283770000002"/>
    <n v="9835.8926500000016"/>
    <n v="217397.83885999999"/>
    <n v="145335.95447999999"/>
    <n v="100"/>
    <n v="100"/>
    <n v="106389.47272999999"/>
    <n v="4379.7008578270588"/>
    <n v="50.05506154091858"/>
    <n v="1.6714028601465445"/>
    <n v="0.28876661015636151"/>
    <n v="9.2516841371904565E-3"/>
    <n v="2.0409114898566873E-2"/>
    <n v="2.1250786375132953E-2"/>
    <n v="5.1602079289820061E-4"/>
    <n v="5.3765273469311907E-4"/>
    <m/>
    <m/>
    <m/>
    <n v="0"/>
    <m/>
    <n v="0"/>
    <m/>
    <n v="0"/>
    <m/>
    <n v="25.665094260661746"/>
    <n v="11.358610814417792"/>
    <n v="404.91099703093596"/>
    <n v="100"/>
    <n v="-1044.0468148339232"/>
    <n v="64.908818602136861"/>
    <n v="10.749571056340292"/>
    <n v="-1.8777660551639646"/>
    <m/>
    <n v="2024"/>
    <n v="2"/>
    <d v="2025-08-07T00:00:00"/>
    <x v="41"/>
    <x v="74"/>
  </r>
  <r>
    <n v="2025"/>
    <n v="6"/>
    <n v="5.0999999999999996"/>
    <x v="68"/>
    <s v="AyA Pecuario"/>
    <n v="5.0999999999999996"/>
    <m/>
    <m/>
    <x v="75"/>
    <n v="109285.13297999999"/>
    <n v="2105.8492900000001"/>
    <n v="111730.8135"/>
    <n v="3987.9892699999982"/>
    <n v="11703.311100000003"/>
    <n v="9309.8586199999991"/>
    <n v="30538.924550000003"/>
    <n v="24577.833560000003"/>
    <n v="0"/>
    <n v="0"/>
    <n v="0"/>
    <n v="0"/>
    <n v="-1233.78594"/>
    <n v="-6098.7206100000003"/>
    <n v="5606.3914099999993"/>
    <n v="-773.17264"/>
    <n v="53364.79451"/>
    <n v="32342.220699999998"/>
    <n v="0"/>
    <n v="0"/>
    <n v="0"/>
    <n v="0"/>
    <n v="0"/>
    <n v="0"/>
    <s v="AyA Pecuario"/>
    <s v="Daños Sin Autos"/>
    <s v="Agricola y de Animales"/>
    <x v="41"/>
    <x v="3"/>
    <n v="14759295.525490003"/>
    <n v="6903268.7029000008"/>
    <n v="533186385.44996989"/>
    <n v="470746398.87218982"/>
    <n v="512068683.5256899"/>
    <n v="451806369.28899986"/>
    <n v="108818.62203"/>
    <n v="2429.1493"/>
    <n v="12360.283770000002"/>
    <n v="9835.8926500000016"/>
    <n v="193289.35118999999"/>
    <n v="110368.97319999999"/>
    <n v="100.42870507023271"/>
    <n v="86.69081352883498"/>
    <n v="107179.28369"/>
    <n v="5089.5989660304704"/>
    <n v="56.53965534426915"/>
    <n v="1.9080084093778635"/>
    <n v="0.74044952071905734"/>
    <n v="3.0505103895424959E-2"/>
    <n v="2.0496609808926654E-2"/>
    <n v="2.1341889573787475E-2"/>
    <n v="4.4734262334139482E-4"/>
    <n v="4.6609552966549362E-4"/>
    <m/>
    <m/>
    <m/>
    <n v="0"/>
    <m/>
    <n v="0"/>
    <m/>
    <n v="0"/>
    <m/>
    <n v="25.708795135279971"/>
    <n v="10.708969080123458"/>
    <n v="442.09519950974266"/>
    <n v="94.684809165995404"/>
    <n v="-825.11508037842611"/>
    <n v="65.000403049008938"/>
    <n v="10.505786561118342"/>
    <n v="-2.3905984909688036"/>
    <m/>
    <n v="2024"/>
    <n v="2"/>
    <d v="2025-08-07T00:00:00"/>
    <x v="41"/>
    <x v="75"/>
  </r>
  <r>
    <n v="2025"/>
    <n v="6"/>
    <n v="905"/>
    <x v="48"/>
    <s v="ISSSTE Invalidez (invalidez y vida)"/>
    <n v="51"/>
    <s v="031b4af5197ec30a926f48cf40e11a7dbc470048a21e4003b7a3c07c5dab1baa"/>
    <s v="5ee0b1f3d4f170289262539d5c2c0d24e2fb46189fbbd99a0a6b6a68b9dfe06a"/>
    <x v="25"/>
    <n v="10564.63651"/>
    <n v="5037.0859900000005"/>
    <n v="27993.866579999998"/>
    <n v="15745.748169999999"/>
    <n v="26879.934539999998"/>
    <n v="25268.09203"/>
    <n v="52074.050060000001"/>
    <n v="50107.746430000007"/>
    <n v="35332811.020000003"/>
    <n v="33505945.09"/>
    <n v="140.405"/>
    <n v="134.59399999999999"/>
    <n v="0"/>
    <n v="0"/>
    <n v="26879.934539999998"/>
    <n v="25268.09203"/>
    <n v="16570.445889999999"/>
    <n v="14564.32519"/>
    <n v="0"/>
    <n v="0"/>
    <n v="0"/>
    <n v="0"/>
    <n v="10564.63651"/>
    <n v="5037.0859900000005"/>
    <s v="ISSSTE Invalidez (invalidez y vida)"/>
    <s v="Pensiones"/>
    <s v="Pensiones ISSSTE"/>
    <x v="49"/>
    <x v="3"/>
    <n v="5520194.9199399995"/>
    <n v="4935367.4983999999"/>
    <n v="533186385.44996989"/>
    <n v="470746398.87218982"/>
    <n v="512068683.5256899"/>
    <n v="451806369.28899986"/>
    <n v="129239.65799000001"/>
    <n v="97375.307710000023"/>
    <n v="105345.28368000001"/>
    <n v="95238.233059999999"/>
    <n v="5520194.9199399995"/>
    <n v="4935367.4983999999"/>
    <n v="8.1744540911872772"/>
    <n v="5.1728575841847775"/>
    <n v="5527.5505199999998"/>
    <n v="109.73706883252947"/>
    <n v="0.19138158458569121"/>
    <n v="0.10206101149778565"/>
    <n v="0.19138158458569121"/>
    <n v="0.10206101149778565"/>
    <n v="1.9814152795901247E-3"/>
    <n v="2.06312880476511E-3"/>
    <n v="1.0700211413338068E-3"/>
    <n v="1.1148771536635879E-3"/>
    <m/>
    <m/>
    <n v="8.1744540911872772"/>
    <n v="0"/>
    <m/>
    <n v="0"/>
    <m/>
    <n v="5527.5505199999998"/>
    <n v="109.73706883252947"/>
    <n v="6.3789640630021127"/>
    <n v="254.4331223753575"/>
    <n v="501.64106946286216"/>
    <n v="25.516030334733632"/>
    <n v="6.3789640630021127"/>
    <n v="13.774209747647092"/>
    <n v="162.21612090850019"/>
    <n v="173.49305031550176"/>
    <s v="Grandes"/>
    <n v="2024"/>
    <n v="2"/>
    <d v="2025-08-07T00:00:00"/>
    <x v="49"/>
    <x v="25"/>
  </r>
  <r>
    <n v="2025"/>
    <n v="6"/>
    <n v="906"/>
    <x v="52"/>
    <s v="ISSSTE Invalidez (invalidez y vida)"/>
    <n v="256"/>
    <s v="51e8ea280b44e16934d4d611901f3d3afc41789840acdff81942c2f65009cd52"/>
    <s v="5ee0b1f3d4f170289262539d5c2c0d24e2fb46189fbbd99a0a6b6a68b9dfe06a"/>
    <x v="1"/>
    <n v="57858.431389999998"/>
    <n v="18587.66821"/>
    <n v="90509.067979999993"/>
    <n v="56502.783599999995"/>
    <n v="25006.46646"/>
    <n v="20369.08999"/>
    <n v="46776.664550000001"/>
    <n v="39767.281689999996"/>
    <n v="35332811.020000003"/>
    <n v="33505945.09"/>
    <n v="140.405"/>
    <n v="134.59399999999999"/>
    <n v="0"/>
    <n v="0"/>
    <n v="25006.46646"/>
    <n v="20369.089989999997"/>
    <n v="12845.503550000001"/>
    <n v="9100.5704600000008"/>
    <n v="0"/>
    <n v="0"/>
    <n v="0"/>
    <n v="0"/>
    <n v="57858.431390000005"/>
    <n v="18587.66821"/>
    <s v="ISSSTE Invalidez (invalidez y vida)"/>
    <s v="Pensiones"/>
    <s v="Pensiones ISSSTE"/>
    <x v="49"/>
    <x v="3"/>
    <n v="8196481.6780000003"/>
    <n v="5052070.2433500001"/>
    <n v="533186385.44996989"/>
    <n v="470746398.87218982"/>
    <n v="512068683.5256899"/>
    <n v="451806369.28899986"/>
    <n v="129239.65799000001"/>
    <n v="97375.307710000023"/>
    <n v="105345.28368000001"/>
    <n v="95238.233059999999"/>
    <n v="8196481.6780000003"/>
    <n v="5052070.2433500001"/>
    <n v="44.768325984332783"/>
    <n v="19.088687519588838"/>
    <n v="39270.763179999994"/>
    <n v="211.27320940058891"/>
    <n v="0.70589349995494488"/>
    <n v="0.36792180857870688"/>
    <n v="0.70589349995494488"/>
    <n v="0.36792180857870688"/>
    <n v="1.0851445754972112E-2"/>
    <n v="1.1298959153610748E-2"/>
    <n v="3.9485523956279169E-3"/>
    <n v="4.1140783914248719E-3"/>
    <m/>
    <m/>
    <n v="44.76832598433279"/>
    <n v="0"/>
    <m/>
    <n v="0"/>
    <m/>
    <n v="39270.763180000009"/>
    <n v="211.27320940058897"/>
    <n v="22.766733674782103"/>
    <n v="43.22009058877115"/>
    <n v="109.58389056590548"/>
    <n v="23.737623163045811"/>
    <n v="22.766733674782124"/>
    <n v="41.15053123823624"/>
    <n v="194.67097076159382"/>
    <n v="223.82212279470659"/>
    <s v="Grandes"/>
    <n v="2024"/>
    <n v="2"/>
    <d v="2025-08-07T00:00:00"/>
    <x v="49"/>
    <x v="1"/>
  </r>
  <r>
    <n v="2025"/>
    <n v="6"/>
    <n v="5.0999999999999996"/>
    <x v="68"/>
    <s v="ISSSTE Invalidez (invalidez y vida)"/>
    <n v="5.0999999999999996"/>
    <m/>
    <m/>
    <x v="75"/>
    <n v="129239.65799000001"/>
    <n v="97375.307710000008"/>
    <n v="229743.77249999999"/>
    <n v="200144.97348000002"/>
    <n v="105345.28368000001"/>
    <n v="95238.233059999999"/>
    <n v="205038.86923000001"/>
    <n v="186799.50372000001"/>
    <n v="0"/>
    <n v="0"/>
    <n v="0"/>
    <n v="0"/>
    <n v="0"/>
    <n v="0"/>
    <n v="105345.28367999999"/>
    <n v="95238.233059999999"/>
    <n v="69839.316149999999"/>
    <n v="55487.578729999994"/>
    <n v="0"/>
    <n v="0"/>
    <n v="0"/>
    <n v="0"/>
    <n v="129239.65799000001"/>
    <n v="97375.307709999994"/>
    <s v="ISSSTE Invalidez (invalidez y vida)"/>
    <s v="Pensiones"/>
    <s v="Pensiones ISSSTE"/>
    <x v="49"/>
    <x v="3"/>
    <n v="21110053.863600001"/>
    <n v="18935759.858010001"/>
    <n v="533186385.44996989"/>
    <n v="470746398.87218982"/>
    <n v="512068683.5256899"/>
    <n v="451806369.28899986"/>
    <n v="129239.65799000001"/>
    <n v="97375.307710000023"/>
    <n v="105345.28368000001"/>
    <n v="95238.233059999999"/>
    <n v="21110053.863600001"/>
    <n v="18935759.858010001"/>
    <n v="100"/>
    <n v="99.999999999999986"/>
    <n v="31864.350279999999"/>
    <n v="32.723234492770374"/>
    <n v="0.61221851362893742"/>
    <n v="0.51424029687833916"/>
    <n v="0.61221851362893742"/>
    <n v="0.51424029687833916"/>
    <n v="2.4239114410419781E-2"/>
    <n v="2.5238734987689637E-2"/>
    <n v="2.0685300608414836E-2"/>
    <n v="2.1552442446359909E-2"/>
    <m/>
    <m/>
    <n v="100"/>
    <n v="0"/>
    <m/>
    <n v="0"/>
    <m/>
    <n v="31864.350280000013"/>
    <n v="32.723234492770374"/>
    <n v="10.61238779349527"/>
    <n v="81.51157726535547"/>
    <n v="97.805321800507599"/>
    <n v="100"/>
    <n v="10.612387793495248"/>
    <n v="25.864775051430698"/>
    <n v="150.83951202176826"/>
    <n v="171.63883384320096"/>
    <m/>
    <n v="2024"/>
    <n v="2"/>
    <d v="2025-08-07T00:00:00"/>
    <x v="49"/>
    <x v="75"/>
  </r>
  <r>
    <n v="2025"/>
    <n v="6"/>
    <n v="201.1"/>
    <x v="67"/>
    <s v="ISSSTE Invalidez (invalidez y vida)"/>
    <n v="201.1"/>
    <m/>
    <m/>
    <x v="74"/>
    <n v="129239.65799000001"/>
    <n v="97375.307710000008"/>
    <n v="229743.77249999999"/>
    <n v="200144.97348000002"/>
    <n v="105345.28368000001"/>
    <n v="95238.233059999999"/>
    <n v="205038.86923000001"/>
    <n v="186799.50372000001"/>
    <n v="0"/>
    <n v="0"/>
    <n v="0"/>
    <n v="0"/>
    <n v="0"/>
    <n v="0"/>
    <n v="105345.28367999999"/>
    <n v="95238.233059999999"/>
    <n v="69839.316149999999"/>
    <n v="55487.578729999994"/>
    <n v="0"/>
    <n v="0"/>
    <n v="0"/>
    <n v="0"/>
    <n v="129239.65799000001"/>
    <n v="97375.307709999994"/>
    <s v="ISSSTE Invalidez (invalidez y vida)"/>
    <s v="Pensiones"/>
    <s v="Pensiones ISSSTE"/>
    <x v="49"/>
    <x v="3"/>
    <n v="21110053.863600001"/>
    <n v="18935759.858010001"/>
    <n v="533186385.44996989"/>
    <n v="470746398.87218982"/>
    <n v="512068683.5256899"/>
    <n v="451806369.28899986"/>
    <n v="129239.65799000001"/>
    <n v="97375.307710000023"/>
    <n v="105345.28368000001"/>
    <n v="95238.233059999999"/>
    <n v="21110053.863600001"/>
    <n v="18935759.858010001"/>
    <n v="100"/>
    <n v="99.999999999999986"/>
    <n v="31864.350279999999"/>
    <n v="32.723234492770374"/>
    <n v="0.61221851362893742"/>
    <n v="0.51424029687833916"/>
    <n v="0.61221851362893742"/>
    <n v="0.51424029687833916"/>
    <n v="2.4239114410419781E-2"/>
    <n v="2.5238734987689637E-2"/>
    <n v="2.0685300608414836E-2"/>
    <n v="2.1552442446359909E-2"/>
    <m/>
    <m/>
    <n v="100"/>
    <n v="0"/>
    <m/>
    <n v="0"/>
    <m/>
    <n v="31864.350280000013"/>
    <n v="32.723234492770374"/>
    <n v="10.61238779349527"/>
    <n v="81.51157726535547"/>
    <n v="97.805321800507599"/>
    <n v="100"/>
    <n v="10.612387793495248"/>
    <n v="25.864775051430698"/>
    <n v="150.83951202176826"/>
    <n v="171.63883384320096"/>
    <m/>
    <n v="2024"/>
    <n v="2"/>
    <d v="2025-08-07T00:00:00"/>
    <x v="49"/>
    <x v="74"/>
  </r>
  <r>
    <n v="2025"/>
    <n v="6"/>
    <n v="902"/>
    <x v="49"/>
    <s v="ISSSTE Invalidez (invalidez y vida)"/>
    <n v="30"/>
    <s v="624b60c58c9d8bfb6ff1886c2fd605d2adeb6ea4da576068201b6c6958ce93f4"/>
    <s v="5ee0b1f3d4f170289262539d5c2c0d24e2fb46189fbbd99a0a6b6a68b9dfe06a"/>
    <x v="13"/>
    <n v="60816.590090000005"/>
    <n v="73750.553510000012"/>
    <n v="111240.83794"/>
    <n v="127896.44171000001"/>
    <n v="53458.88268000001"/>
    <n v="49601.051040000006"/>
    <n v="106188.15462000002"/>
    <n v="96924.475600000005"/>
    <n v="35332811.020000003"/>
    <n v="33505945.09"/>
    <n v="140.405"/>
    <n v="134.59399999999999"/>
    <n v="0"/>
    <n v="0"/>
    <n v="53458.882680000002"/>
    <n v="49601.051039999998"/>
    <n v="40423.366710000002"/>
    <n v="31822.683079999999"/>
    <n v="0"/>
    <n v="0"/>
    <n v="0"/>
    <n v="0"/>
    <n v="60816.590089999998"/>
    <n v="73750.553509999998"/>
    <s v="ISSSTE Invalidez (invalidez y vida)"/>
    <s v="Pensiones"/>
    <s v="Pensiones ISSSTE"/>
    <x v="49"/>
    <x v="3"/>
    <n v="7393377.26566"/>
    <n v="8948322.1162599996"/>
    <n v="533186385.44996989"/>
    <n v="470746398.87218982"/>
    <n v="512068683.5256899"/>
    <n v="451806369.28899986"/>
    <n v="129239.65799000001"/>
    <n v="97375.307710000023"/>
    <n v="105345.28368000001"/>
    <n v="95238.233059999999"/>
    <n v="7393377.26566"/>
    <n v="8948322.1162599996"/>
    <n v="47.057219924479931"/>
    <n v="75.738454896226386"/>
    <n v="-12933.963420000007"/>
    <n v="-17.537445896248439"/>
    <n v="0.82258199338040905"/>
    <n v="0.82418304294151257"/>
    <n v="0.82258199338040905"/>
    <n v="0.82418304294151257"/>
    <n v="1.1406253375857543E-2"/>
    <n v="1.1876647029313774E-2"/>
    <n v="1.5666727071453113E-2"/>
    <n v="1.6323486901271451E-2"/>
    <m/>
    <m/>
    <n v="47.057219924479924"/>
    <n v="0"/>
    <m/>
    <n v="0"/>
    <m/>
    <n v="-12933.96342"/>
    <n v="-17.537445896248439"/>
    <n v="7.7777215585389747"/>
    <n v="87.901808702014321"/>
    <n v="67.255157662341446"/>
    <n v="50.746346502220561"/>
    <n v="7.7777215585389747"/>
    <n v="27.026896532823731"/>
    <n v="132.24747721662493"/>
    <n v="155.86696733052469"/>
    <s v="Grandes"/>
    <n v="2024"/>
    <n v="2"/>
    <d v="2025-08-07T00:00:00"/>
    <x v="49"/>
    <x v="13"/>
  </r>
  <r>
    <n v="2025"/>
    <n v="6"/>
    <n v="43"/>
    <x v="26"/>
    <s v="AyA Agricola"/>
    <n v="31"/>
    <s v="eb1e33e8a81b697b75855af6bfcdbcbf7cbbde9f94962ceaec1ed8af21f5a50f"/>
    <s v="5ee0b1f3d4f170289262539d5c2c0d24e2fb46189fbbd99a0a6b6a68b9dfe06a"/>
    <x v="24"/>
    <n v="0"/>
    <n v="0"/>
    <n v="0"/>
    <n v="0"/>
    <n v="-5.8299999999999998E-2"/>
    <n v="-6.3899999999999998E-2"/>
    <n v="-5.6899999999999999E-2"/>
    <n v="-6.6099999999999978E-2"/>
    <n v="35332811.020000003"/>
    <n v="33505945.09"/>
    <n v="140.405"/>
    <n v="134.59399999999999"/>
    <n v="0"/>
    <n v="0"/>
    <n v="-5.8299999999999998E-2"/>
    <n v="-6.3899999999999998E-2"/>
    <n v="0"/>
    <n v="0"/>
    <n v="0"/>
    <n v="0"/>
    <n v="0"/>
    <n v="0"/>
    <n v="0"/>
    <n v="0"/>
    <s v="AyA Agricola"/>
    <s v="Daños Sin Autos"/>
    <s v="Agricola y de Animales"/>
    <x v="42"/>
    <x v="3"/>
    <n v="63645419.190459996"/>
    <n v="56310277.221919999"/>
    <n v="533186385.44996989"/>
    <n v="470746398.87218982"/>
    <n v="512068683.5256899"/>
    <n v="451806369.28899986"/>
    <n v="156550.80340999999"/>
    <n v="188549.16511999999"/>
    <n v="135146.33537999997"/>
    <n v="146921.08907000002"/>
    <n v="0"/>
    <n v="0"/>
    <m/>
    <m/>
    <m/>
    <m/>
    <m/>
    <m/>
    <m/>
    <m/>
    <m/>
    <m/>
    <m/>
    <m/>
    <m/>
    <m/>
    <m/>
    <n v="0"/>
    <m/>
    <n v="0"/>
    <m/>
    <n v="0"/>
    <m/>
    <n v="-8.7636932707355282"/>
    <m/>
    <m/>
    <n v="-4.3138424609201572E-5"/>
    <n v="-8.7636932707355282"/>
    <m/>
    <m/>
    <m/>
    <s v="Medianas"/>
    <n v="2024"/>
    <n v="2"/>
    <d v="2025-08-07T00:00:00"/>
    <x v="42"/>
    <x v="24"/>
  </r>
  <r>
    <n v="2025"/>
    <n v="6"/>
    <n v="41"/>
    <x v="38"/>
    <s v="AyA Agricola"/>
    <n v="29"/>
    <s v="35135aaa6cc23891b40cb3f378c53a17a1127210ce60e125ccf03efcfdaec458"/>
    <s v="5ee0b1f3d4f170289262539d5c2c0d24e2fb46189fbbd99a0a6b6a68b9dfe06a"/>
    <x v="19"/>
    <n v="24574.998620000002"/>
    <n v="34643.681270000001"/>
    <n v="41138.452620000011"/>
    <n v="64175.369290000002"/>
    <n v="18970.711090000004"/>
    <n v="18951.140289999999"/>
    <n v="28169.99697"/>
    <n v="29320.268259999997"/>
    <n v="35332811.020000003"/>
    <n v="33505945.09"/>
    <n v="140.405"/>
    <n v="134.59399999999999"/>
    <n v="0"/>
    <n v="0"/>
    <n v="4305.1942300000001"/>
    <n v="3914.4615600000002"/>
    <n v="6542.3602499999997"/>
    <n v="7845.2029400000001"/>
    <n v="0"/>
    <n v="0"/>
    <n v="0"/>
    <n v="0"/>
    <n v="0"/>
    <n v="0"/>
    <s v="AyA Agricola"/>
    <s v="Daños Sin Autos"/>
    <s v="Agricola y de Animales"/>
    <x v="42"/>
    <x v="3"/>
    <n v="22924639.598130003"/>
    <n v="19353024.356599998"/>
    <n v="533186385.44996989"/>
    <n v="470746398.87218982"/>
    <n v="512068683.5256899"/>
    <n v="451806369.28899986"/>
    <n v="156550.80340999999"/>
    <n v="188549.16511999999"/>
    <n v="135146.33537999997"/>
    <n v="146921.08907000002"/>
    <n v="24108.487670000002"/>
    <n v="34966.98128"/>
    <n v="15.697778666545142"/>
    <n v="18.373818440379424"/>
    <n v="-10068.682649999999"/>
    <n v="-29.063547177704418"/>
    <n v="101.93504858697757"/>
    <n v="99.07541343814853"/>
    <n v="0.10719906201711725"/>
    <n v="0.179009133826597"/>
    <n v="4.6090821691293794E-3"/>
    <n v="4.7991606225158082E-3"/>
    <n v="7.3593088238166106E-3"/>
    <n v="7.6678160435228442E-3"/>
    <m/>
    <m/>
    <m/>
    <n v="0"/>
    <m/>
    <n v="0"/>
    <m/>
    <n v="0"/>
    <m/>
    <n v="0.10326977533026138"/>
    <n v="77.195166450837434"/>
    <n v="54.703021143457129"/>
    <n v="14.037162781113368"/>
    <n v="9.981773074302458"/>
    <n v="-16.606870465482192"/>
    <n v="65.804909321525059"/>
    <n v="49.89624347435938"/>
    <s v="Grandes"/>
    <n v="2024"/>
    <n v="2"/>
    <d v="2025-08-07T00:00:00"/>
    <x v="42"/>
    <x v="19"/>
  </r>
  <r>
    <n v="2025"/>
    <n v="6"/>
    <n v="5.0999999999999996"/>
    <x v="68"/>
    <s v="AyA Agricola"/>
    <n v="5.0999999999999996"/>
    <m/>
    <m/>
    <x v="75"/>
    <n v="155968.56696999999"/>
    <n v="188743.90008999998"/>
    <n v="414336.73758000002"/>
    <n v="411168.79311000003"/>
    <n v="122736.44202999998"/>
    <n v="141326.59896"/>
    <n v="267078.39984999993"/>
    <n v="255143.45777000004"/>
    <n v="0"/>
    <n v="0"/>
    <n v="0"/>
    <n v="0"/>
    <n v="7.0613000000000001"/>
    <n v="0"/>
    <n v="44848.513030000009"/>
    <n v="30496.903829999999"/>
    <n v="59019.422729999998"/>
    <n v="54029.967649999999"/>
    <n v="0"/>
    <n v="0"/>
    <n v="0"/>
    <n v="0"/>
    <n v="0"/>
    <n v="0"/>
    <s v="AyA Agricola"/>
    <s v="Daños Sin Autos"/>
    <s v="Agricola y de Animales"/>
    <x v="42"/>
    <x v="3"/>
    <n v="62303256.42701"/>
    <n v="51864328.529039994"/>
    <n v="533186385.44996989"/>
    <n v="470746398.87218982"/>
    <n v="512068683.5256899"/>
    <n v="451806369.28899986"/>
    <n v="156550.80340999999"/>
    <n v="188549.16511999999"/>
    <n v="135146.33537999997"/>
    <n v="146921.08907000002"/>
    <n v="168020.08050000001"/>
    <n v="190761.76097"/>
    <n v="99.628084668160312"/>
    <n v="100.10328073840901"/>
    <n v="-32775.333119999996"/>
    <n v="-17.364976088960503"/>
    <n v="92.827337366976195"/>
    <n v="98.942208926076461"/>
    <n v="0.25033774462932207"/>
    <n v="0.36391852636117339"/>
    <n v="2.9252166076666426E-2"/>
    <n v="3.0458524801033889E-2"/>
    <n v="4.0094603069124053E-2"/>
    <n v="4.1775396036807341E-2"/>
    <m/>
    <m/>
    <m/>
    <n v="0"/>
    <m/>
    <n v="0"/>
    <m/>
    <n v="0"/>
    <m/>
    <n v="-13.154039697270036"/>
    <n v="78.69306259229009"/>
    <n v="74.877439161006166"/>
    <n v="90.817439988212584"/>
    <n v="47.059233553677139"/>
    <n v="9.2346068247183268"/>
    <n v="75.989413239725209"/>
    <n v="56.444423634593832"/>
    <m/>
    <n v="2024"/>
    <n v="2"/>
    <d v="2025-08-07T00:00:00"/>
    <x v="42"/>
    <x v="75"/>
  </r>
  <r>
    <n v="2025"/>
    <n v="6"/>
    <n v="74"/>
    <x v="6"/>
    <s v="AyA Agricola"/>
    <n v="46"/>
    <s v="25fc0e7096fc653718202dc30b0c580b8ab87eac11a700cba03a7c021bc35b0c"/>
    <s v="5ee0b1f3d4f170289262539d5c2c0d24e2fb46189fbbd99a0a6b6a68b9dfe06a"/>
    <x v="3"/>
    <n v="582.2364399999999"/>
    <n v="-194.73497"/>
    <n v="582.2364399999999"/>
    <n v="1642.4802299999988"/>
    <n v="12409.951649999999"/>
    <n v="5594.5540100000007"/>
    <n v="24706.689440000006"/>
    <n v="-18852.767930000002"/>
    <n v="35332811.020000003"/>
    <n v="33505945.09"/>
    <n v="140.405"/>
    <n v="134.59399999999999"/>
    <n v="1164.8942099999999"/>
    <n v="4520.6541100000004"/>
    <n v="11565.721939999999"/>
    <n v="62161.771670000002"/>
    <n v="141204.45525999999"/>
    <n v="164291.95318000001"/>
    <n v="0"/>
    <n v="0"/>
    <n v="0"/>
    <n v="0"/>
    <n v="0"/>
    <n v="0"/>
    <s v="AyA Agricola"/>
    <s v="Daños Sin Autos"/>
    <s v="Agricola y de Animales"/>
    <x v="42"/>
    <x v="3"/>
    <n v="12179486.698700001"/>
    <n v="4855779.2440100005"/>
    <n v="533186385.44996989"/>
    <n v="470746398.87218982"/>
    <n v="512068683.5256899"/>
    <n v="451806369.28899986"/>
    <n v="156550.80340999999"/>
    <n v="188549.16511999999"/>
    <n v="135146.33537999997"/>
    <n v="146921.08907000002"/>
    <n v="97352.844939999995"/>
    <n v="303.95845000000003"/>
    <n v="0.37191533183968856"/>
    <n v="-0.10328073840903146"/>
    <n v="776.97140999999988"/>
    <n v="-398.98915433627553"/>
    <n v="0.59806823350549321"/>
    <n v="-64.066312352889014"/>
    <n v="4.7804678013412989E-3"/>
    <n v="-4.0103752706678632E-3"/>
    <n v="1.0919941991929059E-4"/>
    <n v="1.1370280173964001E-4"/>
    <n v="-4.1367277682111719E-5"/>
    <n v="-4.3101422033171241E-5"/>
    <m/>
    <m/>
    <m/>
    <n v="0"/>
    <m/>
    <n v="0"/>
    <m/>
    <n v="0"/>
    <m/>
    <n v="121.82200096411253"/>
    <n v="2131.4281960778685"/>
    <n v="-2872.9067049436476"/>
    <n v="9.1826031502120351"/>
    <n v="-81.39415652211575"/>
    <n v="-14.052725938868782"/>
    <n v="8.1907627621975649"/>
    <n v="37.836163285425734"/>
    <s v="Medianas"/>
    <n v="2024"/>
    <n v="2"/>
    <d v="2025-08-07T00:00:00"/>
    <x v="42"/>
    <x v="3"/>
  </r>
  <r>
    <n v="2025"/>
    <n v="6"/>
    <n v="10"/>
    <x v="62"/>
    <s v="AyA Agricola"/>
    <n v="10"/>
    <s v="4a44dc15364204a80fe80e9039455cc1608281820fe2b24f1e5233ade6af1dd5"/>
    <s v="5ee0b1f3d4f170289262539d5c2c0d24e2fb46189fbbd99a0a6b6a68b9dfe06a"/>
    <x v="25"/>
    <n v="29108.728579999999"/>
    <n v="29753.22694"/>
    <n v="42776.871419999996"/>
    <n v="52172.196360000002"/>
    <n v="6883.2967600000002"/>
    <n v="7155.8740499999994"/>
    <n v="31789.017699999997"/>
    <n v="19549.026579999998"/>
    <n v="35332811.020000003"/>
    <n v="33505945.09"/>
    <n v="140.405"/>
    <n v="134.59399999999999"/>
    <n v="0"/>
    <n v="0"/>
    <n v="687.34948999999995"/>
    <n v="714.86712999999997"/>
    <n v="417.61053999999996"/>
    <n v="-190.65739000000002"/>
    <n v="0"/>
    <n v="0"/>
    <n v="0"/>
    <n v="0"/>
    <n v="0"/>
    <n v="0"/>
    <s v="AyA Agricola"/>
    <s v="Daños Sin Autos"/>
    <s v="Agricola y de Animales"/>
    <x v="42"/>
    <x v="3"/>
    <n v="3211255.1390500003"/>
    <n v="3187333.33329"/>
    <n v="533186385.44996989"/>
    <n v="470746398.87218982"/>
    <n v="512068683.5256899"/>
    <n v="451806369.28899986"/>
    <n v="156550.80340999999"/>
    <n v="188549.16511999999"/>
    <n v="135146.33537999997"/>
    <n v="146921.08907000002"/>
    <n v="29108.728579999999"/>
    <n v="29753.22694"/>
    <n v="18.593790607235313"/>
    <n v="15.780089464232788"/>
    <n v="-644.49836000000141"/>
    <n v="-2.1661460832456569"/>
    <n v="100"/>
    <n v="100"/>
    <n v="0.90645954057114764"/>
    <n v="0.93348338026786792"/>
    <n v="5.4593908198601847E-3"/>
    <n v="5.6845359844271059E-3"/>
    <n v="6.3204364412096457E-3"/>
    <n v="6.5853934256885661E-3"/>
    <m/>
    <m/>
    <m/>
    <n v="0"/>
    <m/>
    <n v="0"/>
    <m/>
    <n v="0"/>
    <m/>
    <n v="-3.8091404082216784"/>
    <n v="23.646847855558246"/>
    <n v="24.050749400831208"/>
    <n v="5.0932174673074"/>
    <n v="-3.8493363095321032"/>
    <n v="-319.03716399348588"/>
    <n v="164.59103019765737"/>
    <n v="-374.9485556264039"/>
    <s v="Grandes"/>
    <n v="2024"/>
    <n v="2"/>
    <d v="2025-08-07T00:00:00"/>
    <x v="42"/>
    <x v="25"/>
  </r>
  <r>
    <n v="2025"/>
    <n v="6"/>
    <n v="123"/>
    <x v="72"/>
    <s v="AyA Agricola"/>
    <n v="236"/>
    <s v="9a049b03f6fc40bfcf2f136320359257ed4af8513f71aa6fef47f17059bbae23"/>
    <s v="5ee0b1f3d4f170289262539d5c2c0d24e2fb46189fbbd99a0a6b6a68b9dfe06a"/>
    <x v="1"/>
    <n v="30219.15122"/>
    <n v="52301.236819999998"/>
    <n v="97871.21762000001"/>
    <n v="52301.236819999998"/>
    <n v="13899.131909999998"/>
    <n v="44069.181860000004"/>
    <n v="64508.526459999994"/>
    <n v="44069.181860000004"/>
    <n v="35332811.020000003"/>
    <n v="33505945.09"/>
    <n v="140.405"/>
    <n v="134.59399999999999"/>
    <n v="0"/>
    <n v="0"/>
    <n v="1643.89696"/>
    <n v="5087.1868199999999"/>
    <n v="6299.9077699999998"/>
    <n v="8734.9014000000006"/>
    <n v="0"/>
    <n v="0"/>
    <n v="0"/>
    <n v="0"/>
    <n v="0"/>
    <n v="0"/>
    <s v="AyA Agricola"/>
    <s v="Daños Sin Autos"/>
    <s v="Agricola y de Animales"/>
    <x v="42"/>
    <x v="3"/>
    <n v="41811.246420000003"/>
    <n v="52495.55702"/>
    <n v="533186385.44996989"/>
    <n v="470746398.87218982"/>
    <n v="512068683.5256899"/>
    <n v="451806369.28899986"/>
    <n v="156550.80340999999"/>
    <n v="188549.16511999999"/>
    <n v="135146.33537999997"/>
    <n v="146921.08907000002"/>
    <n v="41811.246420000003"/>
    <n v="52495.55702"/>
    <n v="19.303095584158267"/>
    <n v="27.738779318759359"/>
    <n v="-22082.085599999999"/>
    <n v="-42.220962529046361"/>
    <n v="72.275174283120535"/>
    <n v="99.62983495931671"/>
    <n v="72.275174283120535"/>
    <n v="99.62983495931671"/>
    <n v="5.6676524466200071E-3"/>
    <n v="5.9013863163697921E-3"/>
    <n v="1.1110278686210421E-2"/>
    <n v="1.1576029107846705E-2"/>
    <m/>
    <m/>
    <m/>
    <n v="0"/>
    <m/>
    <n v="0"/>
    <m/>
    <n v="0"/>
    <m/>
    <n v="-68.460653628299511"/>
    <n v="45.994448384113149"/>
    <n v="84.260305376082329"/>
    <n v="10.28450521497226"/>
    <n v="-67.685539804885721"/>
    <n v="-27.876601217273045"/>
    <n v="26.093984547332511"/>
    <n v="58.239773834195759"/>
    <s v="Grandes"/>
    <n v="2024"/>
    <n v="2"/>
    <d v="2025-08-07T00:00:00"/>
    <x v="42"/>
    <x v="1"/>
  </r>
  <r>
    <n v="2025"/>
    <n v="6"/>
    <n v="9"/>
    <x v="29"/>
    <s v="AyA Agricola"/>
    <n v="9"/>
    <s v="19581e27de7ced00ff1ce50b2047e7a567c76b1cbaebabe5ef03f7c3017bb5b7"/>
    <s v="5ee0b1f3d4f170289262539d5c2c0d24e2fb46189fbbd99a0a6b6a68b9dfe06a"/>
    <x v="13"/>
    <n v="53199.330549999999"/>
    <n v="56069.217060000003"/>
    <n v="213683.83792000002"/>
    <n v="226543.75264000002"/>
    <n v="82827.694259999989"/>
    <n v="68343.296010000005"/>
    <n v="141232.16370999994"/>
    <n v="131072.36866000004"/>
    <n v="35332811.020000003"/>
    <n v="33505945.09"/>
    <n v="140.405"/>
    <n v="134.59399999999999"/>
    <n v="7.0613000000000001"/>
    <n v="0"/>
    <n v="38056.464340000006"/>
    <n v="19892.776239999999"/>
    <n v="47360.838360000002"/>
    <n v="39067.816460000002"/>
    <n v="0"/>
    <n v="0"/>
    <n v="0"/>
    <n v="0"/>
    <n v="0"/>
    <n v="0"/>
    <s v="AyA Agricola"/>
    <s v="Daños Sin Autos"/>
    <s v="Agricola y de Animales"/>
    <x v="42"/>
    <x v="3"/>
    <n v="1704189.54003"/>
    <n v="1455805.4776199998"/>
    <n v="533186385.44996989"/>
    <n v="470746398.87218982"/>
    <n v="512068683.5256899"/>
    <n v="451806369.28899986"/>
    <n v="156550.80340999999"/>
    <n v="188549.16511999999"/>
    <n v="135146.33537999997"/>
    <n v="146921.08907000002"/>
    <n v="54125.259829999995"/>
    <n v="57569.457729999995"/>
    <n v="33.982151091663951"/>
    <n v="29.737186597625815"/>
    <n v="-2869.8865100000039"/>
    <n v="-5.1184708124761613"/>
    <n v="98.289284369427108"/>
    <n v="97.394033695720921"/>
    <n v="3.1216792088198999"/>
    <n v="3.8514223171947295"/>
    <n v="9.9776235856254471E-3"/>
    <n v="1.0389100576061893E-2"/>
    <n v="1.191070546568814E-2"/>
    <n v="1.2410010321066344E-2"/>
    <m/>
    <m/>
    <m/>
    <n v="0"/>
    <m/>
    <n v="0"/>
    <m/>
    <n v="0"/>
    <m/>
    <n v="21.193590440649256"/>
    <n v="155.69311381118496"/>
    <n v="121.89094050816766"/>
    <n v="61.287414140463248"/>
    <n v="91.30795963751315"/>
    <n v="21.227247006473714"/>
    <n v="80.354287757164627"/>
    <n v="50.918577085994635"/>
    <s v="Grandes"/>
    <n v="2024"/>
    <n v="2"/>
    <d v="2025-08-07T00:00:00"/>
    <x v="42"/>
    <x v="13"/>
  </r>
  <r>
    <n v="2025"/>
    <n v="6"/>
    <n v="15.1"/>
    <x v="69"/>
    <s v="AyA Agricola"/>
    <n v="15.1"/>
    <m/>
    <m/>
    <x v="76"/>
    <n v="582.2364399999999"/>
    <n v="-194.73497"/>
    <n v="582.2364399999999"/>
    <n v="1642.4802299999988"/>
    <n v="12409.893349999998"/>
    <n v="5594.4901100000006"/>
    <n v="24706.632540000006"/>
    <n v="-18425.184560000002"/>
    <n v="0"/>
    <n v="0"/>
    <n v="0"/>
    <n v="0"/>
    <n v="1164.8942099999999"/>
    <n v="4520.6541100000004"/>
    <n v="11565.663639999999"/>
    <n v="62161.707770000001"/>
    <n v="141204.45525999999"/>
    <n v="164291.95318000001"/>
    <n v="0"/>
    <n v="0"/>
    <n v="0"/>
    <n v="0"/>
    <n v="0"/>
    <n v="0"/>
    <s v="AyA Agricola"/>
    <s v="Daños Sin Autos"/>
    <s v="Agricola y de Animales"/>
    <x v="42"/>
    <x v="3"/>
    <n v="76658713.929499999"/>
    <n v="61705244.890179999"/>
    <n v="533186385.44996989"/>
    <n v="470746398.87218982"/>
    <n v="512068683.5256899"/>
    <n v="451806369.28899986"/>
    <n v="156550.80340999999"/>
    <n v="188549.16511999999"/>
    <n v="135146.33537999997"/>
    <n v="146921.08907000002"/>
    <n v="97352.844939999995"/>
    <n v="303.95845000000003"/>
    <n v="0.37191533183968856"/>
    <n v="-0.10328073840903146"/>
    <n v="776.97140999999988"/>
    <n v="-398.98915433627553"/>
    <n v="0.59806823350549321"/>
    <n v="-64.066312352889014"/>
    <n v="7.5951762057404172E-4"/>
    <n v="-3.1558900762257707E-4"/>
    <n v="1.0919941991929059E-4"/>
    <n v="1.1370280173964001E-4"/>
    <n v="-4.1367277682111719E-5"/>
    <n v="-4.3101422033171241E-5"/>
    <m/>
    <m/>
    <m/>
    <n v="0"/>
    <m/>
    <n v="0"/>
    <m/>
    <n v="0"/>
    <m/>
    <n v="121.82349250770233"/>
    <n v="2131.4181829636082"/>
    <n v="-2872.8738911146779"/>
    <n v="9.1825600117874249"/>
    <n v="-81.39423118361988"/>
    <n v="-14.052725938868782"/>
    <n v="8.1907214745484644"/>
    <n v="37.8361243912506"/>
    <s v="Resto"/>
    <n v="2024"/>
    <n v="2"/>
    <d v="2025-08-07T00:00:00"/>
    <x v="42"/>
    <x v="76"/>
  </r>
  <r>
    <n v="2025"/>
    <n v="6"/>
    <n v="127"/>
    <x v="66"/>
    <s v="AyA Agricola"/>
    <n v="263"/>
    <s v="4be84111a613654b362415e563cb7607df7b203b5d303802a8a546061bbc7847"/>
    <s v="5ee0b1f3d4f170289262539d5c2c0d24e2fb46189fbbd99a0a6b6a68b9dfe06a"/>
    <x v="24"/>
    <n v="0"/>
    <n v="0"/>
    <n v="0"/>
    <n v="0"/>
    <n v="0"/>
    <n v="0"/>
    <n v="0"/>
    <n v="427.64947000000001"/>
    <n v="0"/>
    <n v="0"/>
    <n v="0"/>
    <n v="0"/>
    <n v="0"/>
    <n v="0"/>
    <n v="0"/>
    <n v="0"/>
    <n v="0"/>
    <n v="0"/>
    <n v="0"/>
    <n v="0"/>
    <n v="0"/>
    <n v="0"/>
    <n v="0"/>
    <n v="0"/>
    <s v="AyA Agricola"/>
    <s v="Daños Sin Autos"/>
    <s v="Agricola y de Animales"/>
    <x v="42"/>
    <x v="3"/>
    <n v="833808.04034000007"/>
    <n v="539188.42425000004"/>
    <n v="533186385.44996989"/>
    <n v="470746398.87218982"/>
    <n v="512068683.5256899"/>
    <n v="451806369.28899986"/>
    <n v="156550.80340999999"/>
    <n v="188549.16511999999"/>
    <n v="135146.33537999997"/>
    <n v="146921.08907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2"/>
    <d v="2025-08-07T00:00:00"/>
    <x v="42"/>
    <x v="24"/>
  </r>
  <r>
    <n v="2025"/>
    <n v="6"/>
    <n v="201.1"/>
    <x v="67"/>
    <s v="AyA Agricola"/>
    <n v="201.1"/>
    <m/>
    <m/>
    <x v="74"/>
    <n v="156550.80340999999"/>
    <n v="188549.16511999999"/>
    <n v="414918.97402000002"/>
    <n v="412811.27334000007"/>
    <n v="135146.33537999997"/>
    <n v="146921.08907000002"/>
    <n v="291785.03238999995"/>
    <n v="236718.27321000004"/>
    <n v="0"/>
    <n v="0"/>
    <n v="0"/>
    <n v="0"/>
    <n v="1171.95551"/>
    <n v="4520.6541100000004"/>
    <n v="56414.176670000008"/>
    <n v="92658.611600000018"/>
    <n v="200223.87798999998"/>
    <n v="218321.92082999999"/>
    <n v="0"/>
    <n v="0"/>
    <n v="0"/>
    <n v="0"/>
    <n v="0"/>
    <n v="0"/>
    <s v="AyA Agricola"/>
    <s v="Daños Sin Autos"/>
    <s v="Agricola y de Animales"/>
    <x v="42"/>
    <x v="3"/>
    <n v="138961970.35651001"/>
    <n v="113569573.41922"/>
    <n v="533186385.44996989"/>
    <n v="470746398.87218982"/>
    <n v="512068683.5256899"/>
    <n v="451806369.28899986"/>
    <n v="156550.80340999999"/>
    <n v="188549.16511999999"/>
    <n v="135146.33537999997"/>
    <n v="146921.08907000002"/>
    <n v="265372.92543999996"/>
    <n v="191065.71941999998"/>
    <n v="100"/>
    <n v="100"/>
    <n v="-31998.361709999997"/>
    <n v="-16.97083181971928"/>
    <n v="58.992756382525414"/>
    <n v="98.682885497388412"/>
    <n v="0.11265729969743912"/>
    <n v="0.16602084470636111"/>
    <n v="2.9361365496585717E-2"/>
    <n v="3.0572227602773529E-2"/>
    <n v="4.0053235791441946E-2"/>
    <n v="4.1732294614774172E-2"/>
    <m/>
    <m/>
    <m/>
    <n v="0"/>
    <m/>
    <n v="0"/>
    <m/>
    <n v="0"/>
    <m/>
    <n v="-8.0143386933308136"/>
    <n v="86.327462035475719"/>
    <n v="77.921898501376958"/>
    <n v="100"/>
    <n v="-39.116099738753263"/>
    <n v="-8.2896132331541477"/>
    <n v="28.175548908715857"/>
    <n v="42.441277196415925"/>
    <m/>
    <n v="2024"/>
    <n v="2"/>
    <d v="2025-08-07T00:00:00"/>
    <x v="42"/>
    <x v="74"/>
  </r>
  <r>
    <n v="2025"/>
    <n v="6"/>
    <n v="1"/>
    <x v="16"/>
    <s v="AyA Agricola"/>
    <n v="30"/>
    <s v="624b60c58c9d8bfb6ff1886c2fd605d2adeb6ea4da576068201b6c6958ce93f4"/>
    <s v="5ee0b1f3d4f170289262539d5c2c0d24e2fb46189fbbd99a0a6b6a68b9dfe06a"/>
    <x v="11"/>
    <n v="18866.358"/>
    <n v="15976.538"/>
    <n v="18866.358"/>
    <n v="15976.238000000001"/>
    <n v="155.60801000000004"/>
    <n v="2807.106749999999"/>
    <n v="1378.6950100000008"/>
    <n v="31132.612409999994"/>
    <n v="35332811.020000003"/>
    <n v="33505945.09"/>
    <n v="140.405"/>
    <n v="134.59399999999999"/>
    <n v="0"/>
    <n v="0"/>
    <n v="155.60801000000001"/>
    <n v="887.61207999999999"/>
    <n v="-1601.2941899999998"/>
    <n v="-1427.29576"/>
    <n v="0"/>
    <n v="0"/>
    <n v="0"/>
    <n v="0"/>
    <n v="0"/>
    <n v="0"/>
    <s v="AyA Agricola"/>
    <s v="Daños Sin Autos"/>
    <s v="Agricola y de Animales"/>
    <x v="42"/>
    <x v="3"/>
    <n v="34421360.903379999"/>
    <n v="27815669.804509997"/>
    <n v="533186385.44996989"/>
    <n v="470746398.87218982"/>
    <n v="512068683.5256899"/>
    <n v="451806369.28899986"/>
    <n v="156550.80340999999"/>
    <n v="188549.16511999999"/>
    <n v="135146.33537999997"/>
    <n v="146921.08907000002"/>
    <n v="18866.358"/>
    <n v="15976.538"/>
    <n v="12.051268718557642"/>
    <n v="8.4734069174116531"/>
    <n v="2889.8199999999997"/>
    <n v="18.087898642371702"/>
    <n v="100"/>
    <n v="100"/>
    <n v="5.4810029309873748E-2"/>
    <n v="5.743718599006948E-2"/>
    <n v="3.5384170554314111E-3"/>
    <n v="3.6843413016592911E-3"/>
    <n v="3.393873652199242E-3"/>
    <n v="3.5361471386828858E-3"/>
    <m/>
    <m/>
    <m/>
    <n v="0"/>
    <m/>
    <n v="0"/>
    <m/>
    <n v="0"/>
    <m/>
    <n v="-94.456640809972754"/>
    <n v="0.824790932091928"/>
    <n v="17.570181662635541"/>
    <n v="0.11514038435631023"/>
    <n v="-82.468917052142871"/>
    <n v="12.190776072928289"/>
    <n v="-9.7176403294137987"/>
    <n v="-62.188377831375327"/>
    <s v="Grandes"/>
    <n v="2024"/>
    <n v="2"/>
    <d v="2025-08-07T00:00:00"/>
    <x v="42"/>
    <x v="11"/>
  </r>
  <r>
    <n v="2025"/>
    <n v="6"/>
    <n v="61"/>
    <x v="46"/>
    <s v="AyA Agricola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46941.17063000001"/>
    <n v="33430.380510000003"/>
    <n v="73908.340150000004"/>
    <n v="193567.33144000001"/>
    <n v="0"/>
    <n v="0"/>
    <n v="0"/>
    <n v="0"/>
    <n v="0"/>
    <n v="0"/>
    <s v="AyA Agricola"/>
    <s v="Daños Sin Autos"/>
    <s v="Agricola y de Animales"/>
    <x v="42"/>
    <x v="3"/>
    <n v="0"/>
    <n v="0"/>
    <n v="533186385.44996989"/>
    <n v="470746398.87218982"/>
    <n v="512068683.5256899"/>
    <n v="451806369.28899986"/>
    <n v="156550.80340999999"/>
    <n v="188549.16511999999"/>
    <n v="135146.33537999997"/>
    <n v="146921.08907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39.54381729530604"/>
    <n v="-61.817761499228332"/>
    <n v="198.81541153782766"/>
    <n v="17.27067282547231"/>
    <m/>
    <n v="2024"/>
    <n v="2"/>
    <d v="2025-08-07T00:00:00"/>
    <x v="42"/>
    <x v="69"/>
  </r>
  <r>
    <n v="2025"/>
    <n v="6"/>
    <n v="23"/>
    <x v="9"/>
    <s v="RC Viajero"/>
    <n v="17"/>
    <s v="4523540f1504cd17100c4835e85b7eefd49911580f8efff0599a8f283be6b9e3"/>
    <s v="5ee0b1f3d4f170289262539d5c2c0d24e2fb46189fbbd99a0a6b6a68b9dfe06a"/>
    <x v="10"/>
    <n v="2414.4852700000001"/>
    <n v="2802.5406800000001"/>
    <n v="5473.1161899999997"/>
    <n v="5907.6625899999999"/>
    <n v="112.57081000000001"/>
    <n v="192.77679999999989"/>
    <n v="-691.33579999999995"/>
    <n v="1368.8106799999998"/>
    <n v="35332811.020000003"/>
    <n v="33505945.09"/>
    <n v="140.405"/>
    <n v="134.59399999999999"/>
    <n v="0"/>
    <n v="0"/>
    <n v="126.29996000000001"/>
    <n v="-34.810279999999999"/>
    <n v="1030.3448599999999"/>
    <n v="908.20364000000006"/>
    <n v="0"/>
    <n v="0"/>
    <n v="0"/>
    <n v="0"/>
    <n v="0"/>
    <n v="0"/>
    <s v="RC Viajero"/>
    <s v="Daños Sin Autos"/>
    <s v="Responsabilidad Civil y Riesgos Profesionales"/>
    <x v="32"/>
    <x v="3"/>
    <n v="12724961.123440001"/>
    <n v="12089263.964579999"/>
    <n v="533186385.44996989"/>
    <n v="470746398.87218982"/>
    <n v="512068683.5256899"/>
    <n v="451806369.28899986"/>
    <n v="211800.12452000001"/>
    <n v="170209.26783999999"/>
    <n v="27834.588710000007"/>
    <n v="61682.819269999993"/>
    <n v="553921.42457000003"/>
    <n v="415457.03461000003"/>
    <n v="1.1399829322442177"/>
    <n v="1.6465264879903265"/>
    <n v="-388.05540999999994"/>
    <n v="-13.846557617140453"/>
    <n v="0.4358894895380378"/>
    <n v="0.67456811331424815"/>
    <n v="1.8974401937876258E-2"/>
    <n v="2.3182062102466178E-2"/>
    <n v="4.5284075810794625E-4"/>
    <n v="4.7151590161222351E-4"/>
    <n v="5.9533980221926353E-4"/>
    <n v="6.2029685070848196E-4"/>
    <m/>
    <m/>
    <m/>
    <n v="0"/>
    <m/>
    <n v="0"/>
    <m/>
    <n v="0"/>
    <m/>
    <n v="-41.60562370575709"/>
    <n v="4.6623109032261771"/>
    <n v="6.8786441308677055"/>
    <n v="0.40442778290292181"/>
    <n v="-462.82374057318708"/>
    <n v="13.448660038402815"/>
    <n v="12.258027860691227"/>
    <n v="-3.8328716674159109"/>
    <s v="Medianas"/>
    <n v="2024"/>
    <n v="2"/>
    <d v="2025-08-07T00:00:00"/>
    <x v="32"/>
    <x v="10"/>
  </r>
  <r>
    <n v="2025"/>
    <n v="6"/>
    <n v="22"/>
    <x v="35"/>
    <s v="RC Viajero"/>
    <n v="16"/>
    <s v="b17ef6d19c7a5b1ee83b907c595526dcb1eb06db8227d650d5dda0a9f4ce8cd9"/>
    <s v="5ee0b1f3d4f170289262539d5c2c0d24e2fb46189fbbd99a0a6b6a68b9dfe06a"/>
    <x v="0"/>
    <n v="3188.0673400000001"/>
    <n v="3607.02954"/>
    <n v="7290.68534"/>
    <n v="12513.117099999999"/>
    <n v="3475.1166299999995"/>
    <n v="4642.8411599999999"/>
    <n v="8363.5744700000032"/>
    <n v="9898.709539999998"/>
    <n v="35332811.020000003"/>
    <n v="33505945.09"/>
    <n v="140.405"/>
    <n v="134.59399999999999"/>
    <n v="0"/>
    <n v="0"/>
    <n v="3475.11663"/>
    <n v="4642.8411599999999"/>
    <n v="3190.88616"/>
    <n v="4600.8506799999996"/>
    <n v="0"/>
    <n v="0"/>
    <n v="0"/>
    <n v="0"/>
    <n v="0"/>
    <n v="0"/>
    <s v="RC Viajero"/>
    <s v="Daños Sin Autos"/>
    <s v="Responsabilidad Civil y Riesgos Profesionales"/>
    <x v="32"/>
    <x v="3"/>
    <n v="17846008.112819999"/>
    <n v="17696756.30731"/>
    <n v="533186385.44996989"/>
    <n v="470746398.87218982"/>
    <n v="512068683.5256899"/>
    <n v="451806369.28899986"/>
    <n v="211800.12452000001"/>
    <n v="170209.26783999999"/>
    <n v="27834.588710000007"/>
    <n v="61682.819269999993"/>
    <n v="1120541.4772300001"/>
    <n v="1472045.70786"/>
    <n v="1.5052244880521566"/>
    <n v="2.1191734068151202"/>
    <n v="-418.96219999999994"/>
    <n v="-11.615158549547111"/>
    <n v="0.28451131928475898"/>
    <n v="0.24503515894514935"/>
    <n v="1.7864316321305463E-2"/>
    <n v="2.0382433240096347E-2"/>
    <n v="5.9792737155310279E-4"/>
    <n v="6.2258588399695771E-4"/>
    <n v="7.6623624708371438E-4"/>
    <n v="7.9835739050698241E-4"/>
    <m/>
    <m/>
    <m/>
    <n v="0"/>
    <m/>
    <n v="0"/>
    <m/>
    <n v="0"/>
    <m/>
    <n v="-25.151076458536448"/>
    <n v="109.00386533240543"/>
    <n v="128.71647178137607"/>
    <n v="12.484885859842111"/>
    <n v="-25.151076458536437"/>
    <n v="-30.645735279546173"/>
    <n v="108.90757161954032"/>
    <n v="100.91266774169685"/>
    <s v="Medianas"/>
    <n v="2024"/>
    <n v="2"/>
    <d v="2025-08-07T00:00:00"/>
    <x v="32"/>
    <x v="0"/>
  </r>
  <r>
    <n v="2025"/>
    <n v="6"/>
    <n v="74"/>
    <x v="6"/>
    <s v="RC Viajero"/>
    <n v="46"/>
    <s v="25fc0e7096fc653718202dc30b0c580b8ab87eac11a700cba03a7c021bc35b0c"/>
    <s v="5ee0b1f3d4f170289262539d5c2c0d24e2fb46189fbbd99a0a6b6a68b9dfe06a"/>
    <x v="25"/>
    <n v="18637.808079999999"/>
    <n v="0"/>
    <n v="18637.808079999999"/>
    <n v="27875.209730000002"/>
    <n v="-1788.5942"/>
    <n v="195.9434"/>
    <n v="35.101710000000054"/>
    <n v="2243.1742899999999"/>
    <n v="35332811.020000003"/>
    <n v="33505945.09"/>
    <n v="140.405"/>
    <n v="134.59399999999999"/>
    <n v="0"/>
    <n v="0"/>
    <n v="-6577.9680499999995"/>
    <n v="1428.9899499999999"/>
    <n v="5805.2450099999996"/>
    <n v="10655.62405"/>
    <n v="0"/>
    <n v="0"/>
    <n v="0"/>
    <n v="0"/>
    <n v="0"/>
    <n v="0"/>
    <s v="RC Viajero"/>
    <s v="Daños Sin Autos"/>
    <s v="Responsabilidad Civil y Riesgos Profesionales"/>
    <x v="32"/>
    <x v="3"/>
    <n v="12179486.698700001"/>
    <n v="4855779.2440100005"/>
    <n v="533186385.44996989"/>
    <n v="470746398.87218982"/>
    <n v="512068683.5256899"/>
    <n v="451806369.28899986"/>
    <n v="211800.12452000001"/>
    <n v="170209.26783999999"/>
    <n v="27834.588710000007"/>
    <n v="61682.819269999993"/>
    <n v="1173774.0182999999"/>
    <n v="167582.29440000001"/>
    <n v="8.7997153553325944"/>
    <m/>
    <m/>
    <m/>
    <n v="1.587853180375683"/>
    <m/>
    <n v="0.15302621975020783"/>
    <m/>
    <n v="3.4955521349764149E-3"/>
    <n v="3.639708632770737E-3"/>
    <m/>
    <m/>
    <m/>
    <m/>
    <m/>
    <n v="0"/>
    <m/>
    <n v="0"/>
    <m/>
    <n v="0"/>
    <m/>
    <n v="-1012.8116588770023"/>
    <n v="-9.5965909313087003"/>
    <m/>
    <n v="-6.4257971211100369"/>
    <n v="-560.32290500013664"/>
    <n v="-45.5194272737128"/>
    <n v="-113.31077394096067"/>
    <n v="13.410664108405737"/>
    <s v="Grandes"/>
    <n v="2024"/>
    <n v="2"/>
    <d v="2025-08-07T00:00:00"/>
    <x v="32"/>
    <x v="25"/>
  </r>
  <r>
    <n v="2025"/>
    <n v="6"/>
    <n v="92"/>
    <x v="27"/>
    <s v="RC Viajero"/>
    <n v="219"/>
    <s v="314f04b30f62e0056bd059354a5536fb2e302107eed143b5fa2aa0bbba07f608"/>
    <s v="5ee0b1f3d4f170289262539d5c2c0d24e2fb46189fbbd99a0a6b6a68b9dfe06a"/>
    <x v="8"/>
    <n v="2498.7937999999999"/>
    <n v="3603.5027200000004"/>
    <n v="5266.1676799999987"/>
    <n v="3742.8809800000008"/>
    <n v="-302.34316000000001"/>
    <n v="92.742059999999981"/>
    <n v="450.41791000000006"/>
    <n v="5.6091300000013717"/>
    <n v="35332811.020000003"/>
    <n v="33505945.09"/>
    <n v="140.405"/>
    <n v="134.59399999999999"/>
    <n v="0"/>
    <n v="0"/>
    <n v="-125.16999"/>
    <n v="-71.864190000000008"/>
    <n v="979.05971"/>
    <n v="1792.21254"/>
    <n v="0"/>
    <n v="0"/>
    <n v="0"/>
    <n v="0"/>
    <n v="0"/>
    <n v="0"/>
    <s v="RC Viajero"/>
    <s v="Daños Sin Autos"/>
    <s v="Responsabilidad Civil y Riesgos Profesionales"/>
    <x v="32"/>
    <x v="3"/>
    <n v="6380210.4408900002"/>
    <n v="6935064.6502099996"/>
    <n v="533186385.44996989"/>
    <n v="470746398.87218982"/>
    <n v="512068683.5256899"/>
    <n v="451806369.28899986"/>
    <n v="211800.12452000001"/>
    <n v="170209.26783999999"/>
    <n v="27834.588710000007"/>
    <n v="61682.819269999993"/>
    <n v="2245361.432"/>
    <n v="2280464.5536400001"/>
    <n v="1.1797886359429604"/>
    <n v="2.1171013574815225"/>
    <n v="-1104.7089200000005"/>
    <n v="-30.656530765710098"/>
    <n v="0.11128692977389663"/>
    <n v="0.15801616886560291"/>
    <n v="3.9164755193426402E-2"/>
    <n v="5.1960621879579498E-2"/>
    <n v="4.6865296417709592E-4"/>
    <n v="4.879802027328309E-4"/>
    <n v="7.6548704963718068E-4"/>
    <n v="7.9757678619510667E-4"/>
    <m/>
    <m/>
    <m/>
    <n v="0"/>
    <m/>
    <n v="0"/>
    <m/>
    <n v="0"/>
    <m/>
    <n v="-426.0043609124059"/>
    <n v="-12.099564197734123"/>
    <n v="2.5736642152444378"/>
    <n v="-1.0862138584119929"/>
    <n v="74.17574733674725"/>
    <n v="-45.371450754384298"/>
    <n v="-12.784714631960496"/>
    <n v="-4.0098028775091601"/>
    <s v="Medianas"/>
    <n v="2024"/>
    <n v="2"/>
    <d v="2025-08-07T00:00:00"/>
    <x v="32"/>
    <x v="8"/>
  </r>
  <r>
    <n v="2025"/>
    <n v="6"/>
    <n v="16"/>
    <x v="74"/>
    <s v="RC Viajero"/>
    <n v="14"/>
    <s v="8527a891e224136950ff32ca212b45bc93f69fbb801c3b1ebedac52775f99e61"/>
    <s v="5ee0b1f3d4f170289262539d5c2c0d24e2fb46189fbbd99a0a6b6a68b9dfe06a"/>
    <x v="28"/>
    <n v="1963.93551"/>
    <n v="3057.3114999999998"/>
    <n v="3504.6954000000005"/>
    <n v="4642.1727599999995"/>
    <n v="47.171399999999998"/>
    <n v="17.580199999999998"/>
    <n v="64.297940000000011"/>
    <n v="28.039780000000015"/>
    <n v="35332811.020000003"/>
    <n v="33505945.09"/>
    <n v="140.405"/>
    <n v="134.59399999999999"/>
    <n v="0"/>
    <n v="0"/>
    <n v="47.171399999999998"/>
    <n v="17.580200000000001"/>
    <n v="1991.1943200000001"/>
    <n v="2527.8525299999997"/>
    <n v="0"/>
    <n v="0"/>
    <n v="0"/>
    <n v="0"/>
    <n v="0"/>
    <n v="0"/>
    <s v="RC Viajero"/>
    <s v="Daños Sin Autos"/>
    <s v="Responsabilidad Civil y Riesgos Profesionales"/>
    <x v="32"/>
    <x v="3"/>
    <n v="2671500.3155200002"/>
    <n v="2668766.8416399998"/>
    <n v="533186385.44996989"/>
    <n v="470746398.87218982"/>
    <n v="512068683.5256899"/>
    <n v="451806369.28899986"/>
    <n v="211800.12452000001"/>
    <n v="170209.26783999999"/>
    <n v="27834.588710000007"/>
    <n v="61682.819269999993"/>
    <n v="175929.79916"/>
    <n v="113032.47777"/>
    <n v="0.92725890244438836"/>
    <n v="1.7962074208990382"/>
    <n v="-1093.3759899999998"/>
    <n v="-35.762662391450782"/>
    <n v="1.1163177127337545"/>
    <n v="2.7048079988311482"/>
    <n v="7.351432820690966E-2"/>
    <n v="0.11455895855335316"/>
    <n v="3.6833939567728903E-4"/>
    <n v="3.8352970474154601E-4"/>
    <n v="6.4946041166213497E-4"/>
    <n v="6.766862328238621E-4"/>
    <m/>
    <m/>
    <m/>
    <n v="0"/>
    <m/>
    <n v="0"/>
    <m/>
    <n v="0"/>
    <m/>
    <n v="168.32117950876557"/>
    <n v="2.401881312284027"/>
    <n v="0.57502155079716277"/>
    <n v="0.16947044014720053"/>
    <n v="168.32117950876554"/>
    <n v="-21.22980686693775"/>
    <n v="2.369000329410341"/>
    <n v="0.69545987320708158"/>
    <s v="Medianas"/>
    <n v="2024"/>
    <n v="2"/>
    <d v="2025-08-07T00:00:00"/>
    <x v="32"/>
    <x v="28"/>
  </r>
  <r>
    <n v="2025"/>
    <n v="6"/>
    <n v="10"/>
    <x v="62"/>
    <s v="RC Viajero"/>
    <n v="10"/>
    <s v="4a44dc15364204a80fe80e9039455cc1608281820fe2b24f1e5233ade6af1dd5"/>
    <s v="5ee0b1f3d4f170289262539d5c2c0d24e2fb46189fbbd99a0a6b6a68b9dfe06a"/>
    <x v="14"/>
    <n v="904.93084999999996"/>
    <n v="1123.50173"/>
    <n v="3086.4645300000002"/>
    <n v="2116.3632999999995"/>
    <n v="-8.3699999999999992"/>
    <n v="93.777990000000003"/>
    <n v="-0.59958000000000866"/>
    <n v="-16.773429999999987"/>
    <n v="35332811.020000003"/>
    <n v="33505945.09"/>
    <n v="140.405"/>
    <n v="134.59399999999999"/>
    <n v="0"/>
    <n v="0"/>
    <n v="-8.3699999999999992"/>
    <n v="93.777990000000003"/>
    <n v="2292.0429900000004"/>
    <n v="1358.4719399999999"/>
    <n v="0"/>
    <n v="0"/>
    <n v="0"/>
    <n v="0"/>
    <n v="0"/>
    <n v="0"/>
    <s v="RC Viajero"/>
    <s v="Daños Sin Autos"/>
    <s v="Responsabilidad Civil y Riesgos Profesionales"/>
    <x v="32"/>
    <x v="3"/>
    <n v="3211255.1390500003"/>
    <n v="3187333.33329"/>
    <n v="533186385.44996989"/>
    <n v="470746398.87218982"/>
    <n v="512068683.5256899"/>
    <n v="451806369.28899986"/>
    <n v="211800.12452000001"/>
    <n v="170209.26783999999"/>
    <n v="27834.588710000007"/>
    <n v="61682.819269999993"/>
    <n v="144496.32783000002"/>
    <n v="151120.95208000002"/>
    <n v="0.42725699621321445"/>
    <n v="0.66007083178109516"/>
    <n v="-218.57087999999999"/>
    <n v="-19.454431992730449"/>
    <n v="0.62626563843522121"/>
    <n v="0.74344537573138336"/>
    <n v="2.8179973587141059E-2"/>
    <n v="3.5248956181194557E-2"/>
    <n v="1.6972129722260355E-4"/>
    <n v="1.7672060001197099E-4"/>
    <n v="2.3866390325909571E-4"/>
    <n v="2.4866885603406521E-4"/>
    <m/>
    <m/>
    <m/>
    <n v="0"/>
    <m/>
    <n v="0"/>
    <m/>
    <n v="0"/>
    <m/>
    <n v="-108.9253352519072"/>
    <n v="-0.92493255147617082"/>
    <n v="8.3469377479285232"/>
    <n v="-3.0070500007039612E-2"/>
    <n v="-108.9253352519072"/>
    <n v="68.722144529536664"/>
    <n v="-0.36517639662596368"/>
    <n v="6.9031966902459549"/>
    <s v="Medianas"/>
    <n v="2024"/>
    <n v="2"/>
    <d v="2025-08-07T00:00:00"/>
    <x v="32"/>
    <x v="14"/>
  </r>
  <r>
    <n v="2025"/>
    <n v="6"/>
    <n v="13"/>
    <x v="37"/>
    <s v="RC Viajero"/>
    <n v="13"/>
    <s v="3fdba35f04dc8c462986c992bcf875546257113072a909c162f7e470e581e278"/>
    <s v="5ee0b1f3d4f170289262539d5c2c0d24e2fb46189fbbd99a0a6b6a68b9dfe06a"/>
    <x v="12"/>
    <n v="521.77865999999995"/>
    <n v="382.39994000000002"/>
    <n v="705.80505999999991"/>
    <n v="497.09629000000001"/>
    <n v="-128.29052999999999"/>
    <n v="259.37279999999998"/>
    <n v="-127.35905"/>
    <n v="262.46539999999999"/>
    <n v="35332811.020000003"/>
    <n v="33505945.09"/>
    <n v="140.405"/>
    <n v="134.59399999999999"/>
    <n v="0"/>
    <n v="0"/>
    <n v="-78.13485"/>
    <n v="84.372740000000007"/>
    <n v="110.69587"/>
    <n v="78.105080000000001"/>
    <n v="0"/>
    <n v="0"/>
    <n v="0"/>
    <n v="0"/>
    <n v="0"/>
    <n v="0"/>
    <s v="RC Viajero"/>
    <s v="Daños Sin Autos"/>
    <s v="Responsabilidad Civil y Riesgos Profesionales"/>
    <x v="32"/>
    <x v="3"/>
    <n v="699707.28188999998"/>
    <n v="799139.89625999995"/>
    <n v="533186385.44996989"/>
    <n v="470746398.87218982"/>
    <n v="512068683.5256899"/>
    <n v="451806369.28899986"/>
    <n v="211800.12452000001"/>
    <n v="170209.26783999999"/>
    <n v="27834.588710000007"/>
    <n v="61682.819269999993"/>
    <n v="56034.25935"/>
    <n v="108324.26892"/>
    <n v="0.24635427442854457"/>
    <n v="0.22466458193067568"/>
    <n v="139.37871999999993"/>
    <n v="36.448415760734676"/>
    <n v="0.93117793659210724"/>
    <n v="0.3530140972217512"/>
    <n v="7.4570991828269706E-2"/>
    <n v="4.7851439002062575E-2"/>
    <n v="9.7860461977035905E-5"/>
    <n v="1.0189622540621994E-4"/>
    <n v="8.1232685139206692E-5"/>
    <n v="8.4638014422367799E-5"/>
    <m/>
    <m/>
    <m/>
    <n v="0"/>
    <m/>
    <n v="0"/>
    <m/>
    <n v="0"/>
    <m/>
    <n v="-149.46182868828188"/>
    <n v="-24.587155404170804"/>
    <n v="67.827625705171386"/>
    <n v="-0.46090327159714645"/>
    <n v="-192.60674715553861"/>
    <n v="41.72685054544467"/>
    <n v="-70.585153718923749"/>
    <n v="108.02465089338619"/>
    <s v="Medianas"/>
    <n v="2024"/>
    <n v="2"/>
    <d v="2025-08-07T00:00:00"/>
    <x v="32"/>
    <x v="12"/>
  </r>
  <r>
    <n v="2025"/>
    <n v="6"/>
    <n v="9"/>
    <x v="29"/>
    <s v="RC Viajero"/>
    <n v="9"/>
    <s v="19581e27de7ced00ff1ce50b2047e7a567c76b1cbaebabe5ef03f7c3017bb5b7"/>
    <s v="5ee0b1f3d4f170289262539d5c2c0d24e2fb46189fbbd99a0a6b6a68b9dfe06a"/>
    <x v="16"/>
    <n v="3140.7377700000002"/>
    <n v="3937.0368800000001"/>
    <n v="6415.5303800000002"/>
    <n v="7387.3384300000007"/>
    <n v="3657.1661600000002"/>
    <n v="1104.4728699999998"/>
    <n v="5844.51199"/>
    <n v="1477.3737100000008"/>
    <n v="35332811.020000003"/>
    <n v="33505945.09"/>
    <n v="140.405"/>
    <n v="134.59399999999999"/>
    <n v="0"/>
    <n v="0"/>
    <n v="3675.62898"/>
    <n v="1002.46876"/>
    <n v="3063.1473500000002"/>
    <n v="3186.6114300000004"/>
    <n v="0"/>
    <n v="0"/>
    <n v="0"/>
    <n v="0"/>
    <n v="0"/>
    <n v="0"/>
    <s v="RC Viajero"/>
    <s v="Daños Sin Autos"/>
    <s v="Responsabilidad Civil y Riesgos Profesionales"/>
    <x v="32"/>
    <x v="3"/>
    <n v="1704189.54003"/>
    <n v="1455805.4776199998"/>
    <n v="533186385.44996989"/>
    <n v="470746398.87218982"/>
    <n v="512068683.5256899"/>
    <n v="451806369.28899986"/>
    <n v="211800.12452000001"/>
    <n v="170209.26783999999"/>
    <n v="27834.588710000007"/>
    <n v="61682.819269999993"/>
    <n v="53508.157319999998"/>
    <n v="47750.248140000003"/>
    <n v="1.4828781508593609"/>
    <n v="2.3130567036460619"/>
    <n v="-796.29910999999993"/>
    <n v="-20.225848379657542"/>
    <n v="5.86964292419405"/>
    <n v="8.2450605669250461"/>
    <n v="0.18429509724280502"/>
    <n v="0.27043701514548507"/>
    <n v="5.8905063139401989E-4"/>
    <n v="6.1334306725719398E-4"/>
    <n v="8.3633924538399434E-4"/>
    <n v="8.7139915406585558E-4"/>
    <m/>
    <m/>
    <m/>
    <n v="0"/>
    <m/>
    <n v="0"/>
    <m/>
    <n v="0"/>
    <m/>
    <n v="231.12322261025759"/>
    <n v="116.4429006118521"/>
    <n v="28.053404213983381"/>
    <n v="13.138926528079455"/>
    <n v="266.65770811651026"/>
    <n v="-3.8744629746087389"/>
    <n v="119.99517359163279"/>
    <n v="31.458769982507718"/>
    <s v="Medianas"/>
    <n v="2024"/>
    <n v="2"/>
    <d v="2025-08-07T00:00:00"/>
    <x v="32"/>
    <x v="16"/>
  </r>
  <r>
    <n v="2025"/>
    <n v="6"/>
    <n v="1"/>
    <x v="16"/>
    <s v="RC Viajero"/>
    <n v="30"/>
    <s v="624b60c58c9d8bfb6ff1886c2fd605d2adeb6ea4da576068201b6c6958ce93f4"/>
    <s v="5ee0b1f3d4f170289262539d5c2c0d24e2fb46189fbbd99a0a6b6a68b9dfe06a"/>
    <x v="1"/>
    <n v="41756.646249999998"/>
    <n v="42383.068899999998"/>
    <n v="85582.987539999987"/>
    <n v="78578.918000000005"/>
    <n v="18899.601030000002"/>
    <n v="52923.674729999999"/>
    <n v="45497.754610000004"/>
    <n v="82776.690959999993"/>
    <n v="35332811.020000003"/>
    <n v="33505945.09"/>
    <n v="140.405"/>
    <n v="134.59399999999999"/>
    <n v="0"/>
    <n v="0"/>
    <n v="18899.601030000002"/>
    <n v="39490.474729999994"/>
    <n v="42830.357479999999"/>
    <n v="32835.827489999996"/>
    <n v="0"/>
    <n v="0"/>
    <n v="0"/>
    <n v="0"/>
    <n v="0"/>
    <n v="0"/>
    <s v="RC Viajero"/>
    <s v="Daños Sin Autos"/>
    <s v="Responsabilidad Civil y Riesgos Profesionales"/>
    <x v="32"/>
    <x v="3"/>
    <n v="34421360.903379999"/>
    <n v="27815669.804509997"/>
    <n v="533186385.44996989"/>
    <n v="470746398.87218982"/>
    <n v="512068683.5256899"/>
    <n v="451806369.28899986"/>
    <n v="211800.12452000001"/>
    <n v="170209.26783999999"/>
    <n v="27834.588710000007"/>
    <n v="61682.819269999993"/>
    <n v="234563.05924999999"/>
    <n v="241521.93168000001"/>
    <n v="19.715118838873476"/>
    <n v="24.900564721211836"/>
    <n v="-626.42265000000043"/>
    <n v="-1.4780021038070745"/>
    <n v="17.801885080930536"/>
    <n v="17.548331368993296"/>
    <n v="0.12131027116333366"/>
    <n v="0.15237119651574257"/>
    <n v="7.8315289717610613E-3"/>
    <n v="8.1545010646809288E-3"/>
    <n v="9.0033761281108037E-3"/>
    <n v="9.380803764829063E-3"/>
    <m/>
    <m/>
    <m/>
    <n v="0"/>
    <m/>
    <n v="0"/>
    <m/>
    <n v="0"/>
    <m/>
    <n v="-64.288947949249859"/>
    <n v="45.26130024151545"/>
    <n v="124.86985039915315"/>
    <n v="67.899695687653633"/>
    <n v="-52.141367863470087"/>
    <n v="30.437880674832375"/>
    <n v="44.126647877793992"/>
    <n v="120.26642161531225"/>
    <s v="Grandes"/>
    <n v="2024"/>
    <n v="2"/>
    <d v="2025-08-07T00:00:00"/>
    <x v="32"/>
    <x v="1"/>
  </r>
  <r>
    <n v="2025"/>
    <n v="6"/>
    <n v="150.1"/>
    <x v="70"/>
    <s v="RC Viajero"/>
    <n v="150.1"/>
    <m/>
    <m/>
    <x v="77"/>
    <n v="361.19285000000002"/>
    <n v="99.878280000000004"/>
    <n v="815.19821000000002"/>
    <n v="551.84707000000003"/>
    <n v="-48.381300000000003"/>
    <n v="335.06693000000001"/>
    <n v="-177.56176000000005"/>
    <n v="64.550790000000035"/>
    <n v="0"/>
    <n v="0"/>
    <n v="0"/>
    <n v="0"/>
    <n v="0"/>
    <n v="0"/>
    <n v="-48.381300000000003"/>
    <n v="335.06693000000001"/>
    <n v="274.54824000000002"/>
    <n v="198.89322999999999"/>
    <n v="0"/>
    <n v="0"/>
    <n v="0"/>
    <n v="0"/>
    <n v="0"/>
    <n v="0"/>
    <s v="RC Viajero"/>
    <s v="Daños Sin Autos"/>
    <s v="Responsabilidad Civil y Riesgos Profesionales"/>
    <x v="32"/>
    <x v="3"/>
    <n v="2471843.7851900002"/>
    <n v="2031525.5929700001"/>
    <n v="533186385.44996989"/>
    <n v="470746398.87218982"/>
    <n v="512068683.5256899"/>
    <n v="451806369.28899986"/>
    <n v="211800.12452000001"/>
    <n v="170209.26783999999"/>
    <n v="27834.588710000007"/>
    <n v="61682.819269999993"/>
    <n v="223093.69793000002"/>
    <n v="66262.759829999995"/>
    <n v="0.17053476754018293"/>
    <n v="5.8679695452240319E-2"/>
    <n v="261.31457"/>
    <n v="261.63302972377977"/>
    <n v="0.16190186157267933"/>
    <n v="0.15073063702182354"/>
    <n v="1.4612284650190249E-2"/>
    <n v="4.916417511333559E-3"/>
    <n v="6.7742324233425417E-5"/>
    <n v="7.05360162845966E-5"/>
    <n v="2.1217003515966883E-5"/>
    <n v="2.210643470059459E-5"/>
    <m/>
    <m/>
    <m/>
    <n v="0"/>
    <m/>
    <n v="0"/>
    <m/>
    <n v="0"/>
    <m/>
    <n v="-114.43929426279102"/>
    <n v="-13.394866481991546"/>
    <n v="335.47527049925168"/>
    <n v="-0.17381719020198158"/>
    <n v="-114.43929426279102"/>
    <n v="38.038001595127227"/>
    <n v="-17.622149025613858"/>
    <n v="168.46572907484082"/>
    <s v="Resto"/>
    <n v="2024"/>
    <n v="2"/>
    <d v="2025-08-07T00:00:00"/>
    <x v="32"/>
    <x v="77"/>
  </r>
  <r>
    <n v="2025"/>
    <n v="6"/>
    <n v="61"/>
    <x v="46"/>
    <s v="RC Viajer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966.65026"/>
    <n v="418.49038000000002"/>
    <n v="204.27025"/>
    <n v="192.49961999999999"/>
    <n v="0"/>
    <n v="0"/>
    <n v="0"/>
    <n v="0"/>
    <n v="0"/>
    <n v="0"/>
    <s v="RC Viajero"/>
    <s v="Daños Sin Autos"/>
    <s v="Responsabilidad Civil y Riesgos Profesionales"/>
    <x v="32"/>
    <x v="3"/>
    <n v="0"/>
    <n v="0"/>
    <n v="533186385.44996989"/>
    <n v="470746398.87218982"/>
    <n v="512068683.5256899"/>
    <n v="451806369.28899986"/>
    <n v="211800.12452000001"/>
    <n v="170209.26783999999"/>
    <n v="27834.588710000007"/>
    <n v="61682.819269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30.98506111418854"/>
    <n v="6.1146250574416694"/>
    <n v="473.22126447683888"/>
    <n v="217.39802914935623"/>
    <m/>
    <n v="2024"/>
    <n v="2"/>
    <d v="2025-08-07T00:00:00"/>
    <x v="32"/>
    <x v="69"/>
  </r>
  <r>
    <n v="2025"/>
    <n v="6"/>
    <n v="201.1"/>
    <x v="67"/>
    <s v="RC Viajero"/>
    <n v="201.1"/>
    <m/>
    <m/>
    <x v="74"/>
    <n v="211800.12452000001"/>
    <n v="170209.26783999999"/>
    <n v="361539.34771"/>
    <n v="322515.56970000005"/>
    <n v="27834.588710000007"/>
    <n v="61682.819269999993"/>
    <n v="64916.370040000002"/>
    <n v="99965.031020000009"/>
    <n v="0"/>
    <n v="0"/>
    <n v="0"/>
    <n v="0"/>
    <n v="257.73417999999998"/>
    <n v="-20.782490000000003"/>
    <n v="21964.940380000004"/>
    <n v="47168.689830000003"/>
    <n v="182911.91017000002"/>
    <n v="156831.20455999995"/>
    <n v="0"/>
    <n v="0"/>
    <n v="0"/>
    <n v="0"/>
    <n v="0"/>
    <n v="0"/>
    <s v="RC Viajero"/>
    <s v="Daños Sin Autos"/>
    <s v="Responsabilidad Civil y Riesgos Profesionales"/>
    <x v="32"/>
    <x v="3"/>
    <n v="222660943.11062002"/>
    <n v="192526828.89322001"/>
    <n v="533186385.44996989"/>
    <n v="470746398.87218982"/>
    <n v="512068683.5256899"/>
    <n v="451806369.28899986"/>
    <n v="211800.12452000001"/>
    <n v="170209.26783999999"/>
    <n v="27834.588710000007"/>
    <n v="61682.819269999993"/>
    <n v="8838453.7869899999"/>
    <n v="7676899.8146300018"/>
    <n v="100"/>
    <n v="100"/>
    <n v="41590.856680000026"/>
    <n v="24.435130476617893"/>
    <n v="2.3963481579975552"/>
    <n v="2.2171615098536157"/>
    <n v="9.5122261480216463E-2"/>
    <n v="8.8408077366922258E-2"/>
    <n v="3.9723468246710081E-2"/>
    <n v="4.1361663256131193E-2"/>
    <n v="3.6157317028401255E-2"/>
    <n v="3.7673056293530231E-2"/>
    <m/>
    <m/>
    <m/>
    <n v="0"/>
    <m/>
    <n v="0"/>
    <m/>
    <n v="0"/>
    <m/>
    <n v="-54.874648987489429"/>
    <n v="13.141913288805279"/>
    <n v="36.239401093002201"/>
    <n v="100"/>
    <n v="-53.433219241061117"/>
    <n v="16.629793594438791"/>
    <n v="12.008480125534518"/>
    <n v="30.076087193447758"/>
    <m/>
    <n v="2024"/>
    <n v="2"/>
    <d v="2025-08-07T00:00:00"/>
    <x v="32"/>
    <x v="74"/>
  </r>
  <r>
    <n v="2025"/>
    <n v="6"/>
    <n v="8"/>
    <x v="23"/>
    <s v="RC Viajero"/>
    <n v="8"/>
    <s v="2c624232cdd221771294dfbb310aca000a0df6ac8b66b696d90ef06fdefb64a3"/>
    <s v="5ee0b1f3d4f170289262539d5c2c0d24e2fb46189fbbd99a0a6b6a68b9dfe06a"/>
    <x v="19"/>
    <n v="9691.6234999999997"/>
    <n v="3580.0613900000003"/>
    <n v="12698.11347"/>
    <n v="5806.3856300000007"/>
    <n v="1970.0319"/>
    <n v="42.329560000000001"/>
    <n v="2477.0393600000007"/>
    <n v="82.774780000000007"/>
    <n v="35332811.020000003"/>
    <n v="33505945.09"/>
    <n v="140.405"/>
    <n v="134.59399999999999"/>
    <n v="0"/>
    <n v="0"/>
    <n v="1199.2152699999999"/>
    <n v="30.515889999999999"/>
    <n v="4450.81214"/>
    <n v="1967.0116599999999"/>
    <n v="0"/>
    <n v="0"/>
    <n v="0"/>
    <n v="0"/>
    <n v="0"/>
    <n v="0"/>
    <s v="RC Viajero"/>
    <s v="Daños Sin Autos"/>
    <s v="Responsabilidad Civil y Riesgos Profesionales"/>
    <x v="32"/>
    <x v="3"/>
    <n v="1860236.7715"/>
    <n v="1362193.3121300002"/>
    <n v="533186385.44996989"/>
    <n v="470746398.87218982"/>
    <n v="512068683.5256899"/>
    <n v="451806369.28899986"/>
    <n v="211800.12452000001"/>
    <n v="170209.26783999999"/>
    <n v="27834.588710000007"/>
    <n v="61682.819269999993"/>
    <n v="59998.248879999999"/>
    <n v="57731.452420000001"/>
    <n v="4.5758346563600973"/>
    <n v="2.1033292930707672"/>
    <n v="6111.5621099999989"/>
    <n v="170.71109805745536"/>
    <n v="16.153177269196327"/>
    <n v="6.2012321532374157"/>
    <n v="0.52098870683999909"/>
    <n v="0.26281595703931476"/>
    <n v="1.8176802267411585E-3"/>
    <n v="1.8926413217210112E-3"/>
    <n v="7.6050744064682816E-4"/>
    <n v="7.9238842861686139E-4"/>
    <m/>
    <m/>
    <m/>
    <n v="0"/>
    <m/>
    <n v="0"/>
    <m/>
    <n v="0"/>
    <m/>
    <n v="4554.0334933790946"/>
    <n v="20.327160872479208"/>
    <n v="1.1823696688061542"/>
    <n v="7.0776396968719553"/>
    <n v="3829.8059797698834"/>
    <n v="126.27278884559333"/>
    <n v="26.943740429359032"/>
    <n v="1.5513832795480227"/>
    <s v="Grandes"/>
    <n v="2024"/>
    <n v="2"/>
    <d v="2025-08-07T00:00:00"/>
    <x v="32"/>
    <x v="19"/>
  </r>
  <r>
    <n v="2025"/>
    <n v="6"/>
    <n v="15.1"/>
    <x v="69"/>
    <s v="RC Viajero"/>
    <n v="15.1"/>
    <m/>
    <m/>
    <x v="76"/>
    <n v="29600.774489999996"/>
    <n v="36123.48014"/>
    <n v="64003.007129999998"/>
    <n v="71946.585829999996"/>
    <n v="8469.8626800000002"/>
    <n v="7819.5119299999988"/>
    <n v="16603.65035"/>
    <n v="13255.165789999999"/>
    <n v="0"/>
    <n v="0"/>
    <n v="0"/>
    <n v="0"/>
    <n v="257.73417999999998"/>
    <n v="-20.782490000000003"/>
    <n v="8160.4048299999995"/>
    <n v="5517.3496099999993"/>
    <n v="21425.363419999998"/>
    <n v="23150.973600000001"/>
    <n v="0"/>
    <n v="0"/>
    <n v="0"/>
    <n v="0"/>
    <n v="0"/>
    <n v="0"/>
    <s v="RC Viajero"/>
    <s v="Daños Sin Autos"/>
    <s v="Responsabilidad Civil y Riesgos Profesionales"/>
    <x v="32"/>
    <x v="3"/>
    <n v="73500636.094479993"/>
    <n v="68416590.235799998"/>
    <n v="533186385.44996989"/>
    <n v="470746398.87218982"/>
    <n v="512068683.5256899"/>
    <n v="451806369.28899986"/>
    <n v="211800.12452000001"/>
    <n v="170209.26783999999"/>
    <n v="27834.588710000007"/>
    <n v="61682.819269999993"/>
    <n v="5938808.8787500001"/>
    <n v="6077515.4205899993"/>
    <n v="13.975805990239081"/>
    <n v="21.222980745065406"/>
    <n v="-6522.7056500000035"/>
    <n v="-18.056692280811916"/>
    <n v="0.49842948467185499"/>
    <n v="0.59437907829270742"/>
    <n v="4.0272814036534654E-2"/>
    <n v="5.2799299140017436E-2"/>
    <n v="5.5516748547544273E-3"/>
    <n v="5.7806258110129011E-3"/>
    <n v="7.6736604308698534E-3"/>
    <n v="7.9953454832535718E-3"/>
    <m/>
    <m/>
    <m/>
    <n v="0"/>
    <m/>
    <n v="0"/>
    <m/>
    <n v="0"/>
    <m/>
    <n v="8.3170248453090068"/>
    <n v="28.613652263934398"/>
    <n v="21.646618486631777"/>
    <n v="30.429271897080596"/>
    <n v="47.904436130158537"/>
    <n v="-7.4537261793603538"/>
    <n v="38.087591188219854"/>
    <n v="23.832041387667598"/>
    <s v="Resto"/>
    <n v="2024"/>
    <n v="2"/>
    <d v="2025-08-07T00:00:00"/>
    <x v="32"/>
    <x v="76"/>
  </r>
  <r>
    <n v="2025"/>
    <n v="6"/>
    <n v="127"/>
    <x v="66"/>
    <s v="RC Viajero"/>
    <n v="263"/>
    <s v="4be84111a613654b362415e563cb7607df7b203b5d303802a8a546061bbc7847"/>
    <s v="5ee0b1f3d4f170289262539d5c2c0d24e2fb46189fbbd99a0a6b6a68b9dfe06a"/>
    <x v="29"/>
    <n v="218.76261"/>
    <n v="0"/>
    <n v="229.54212999999999"/>
    <n v="121.67919999999999"/>
    <n v="2.0387000000000004"/>
    <n v="1.13791"/>
    <n v="3.7178700000000009"/>
    <n v="1.5637499999999998"/>
    <n v="35332811.020000003"/>
    <n v="33505945.09"/>
    <n v="140.405"/>
    <n v="134.59399999999999"/>
    <n v="0"/>
    <n v="0"/>
    <n v="2.0387"/>
    <n v="1.13791"/>
    <n v="-15.537030000000001"/>
    <n v="8.4696299999999987"/>
    <n v="0"/>
    <n v="0"/>
    <n v="0"/>
    <n v="0"/>
    <n v="0"/>
    <n v="0"/>
    <s v="RC Viajero"/>
    <s v="Daños Sin Autos"/>
    <s v="Responsabilidad Civil y Riesgos Profesionales"/>
    <x v="32"/>
    <x v="3"/>
    <n v="833808.04034000007"/>
    <n v="539188.42425000004"/>
    <n v="533186385.44996989"/>
    <n v="470746398.87218982"/>
    <n v="512068683.5256899"/>
    <n v="451806369.28899986"/>
    <n v="211800.12452000001"/>
    <n v="170209.26783999999"/>
    <n v="27834.588710000007"/>
    <n v="61682.819269999993"/>
    <n v="49365.24669"/>
    <n v="18341.25837"/>
    <n v="0.10328729055083372"/>
    <m/>
    <m/>
    <m/>
    <n v="0.44315105194099053"/>
    <m/>
    <n v="2.6236567581046068E-2"/>
    <m/>
    <n v="4.102929406484761E-5"/>
    <n v="4.2721341304017654E-5"/>
    <m/>
    <m/>
    <m/>
    <m/>
    <m/>
    <n v="0"/>
    <m/>
    <n v="0"/>
    <m/>
    <n v="0"/>
    <m/>
    <n v="79.161796627149812"/>
    <n v="0.93192342146585316"/>
    <m/>
    <n v="7.3243403063741556E-3"/>
    <n v="79.161796627149769"/>
    <n v="-283.4440229384283"/>
    <n v="-13.121555406663948"/>
    <n v="13.435179576911862"/>
    <s v="Resto"/>
    <n v="2024"/>
    <n v="2"/>
    <d v="2025-08-07T00:00:00"/>
    <x v="32"/>
    <x v="29"/>
  </r>
  <r>
    <n v="2025"/>
    <n v="6"/>
    <n v="43"/>
    <x v="26"/>
    <s v="RC Viajero"/>
    <n v="31"/>
    <s v="eb1e33e8a81b697b75855af6bfcdbcbf7cbbde9f94962ceaec1ed8af21f5a50f"/>
    <s v="5ee0b1f3d4f170289262539d5c2c0d24e2fb46189fbbd99a0a6b6a68b9dfe06a"/>
    <x v="11"/>
    <n v="6922.5288099999998"/>
    <n v="0"/>
    <n v="7060.7753499999999"/>
    <n v="0"/>
    <n v="0"/>
    <n v="0"/>
    <n v="0"/>
    <n v="0"/>
    <n v="35332811.020000003"/>
    <n v="33505945.09"/>
    <n v="140.405"/>
    <n v="134.59399999999999"/>
    <n v="0"/>
    <n v="0"/>
    <n v="0"/>
    <n v="0"/>
    <n v="3296.03334"/>
    <n v="9.5400000000000013E-2"/>
    <n v="0"/>
    <n v="0"/>
    <n v="0"/>
    <n v="0"/>
    <n v="0"/>
    <n v="0"/>
    <s v="RC Viajero"/>
    <s v="Daños Sin Autos"/>
    <s v="Responsabilidad Civil y Riesgos Profesionales"/>
    <x v="32"/>
    <x v="3"/>
    <n v="63645419.190459996"/>
    <n v="56310277.221919999"/>
    <n v="533186385.44996989"/>
    <n v="470746398.87218982"/>
    <n v="512068683.5256899"/>
    <n v="451806369.28899986"/>
    <n v="211800.12452000001"/>
    <n v="170209.26783999999"/>
    <n v="27834.588710000007"/>
    <n v="61682.819269999993"/>
    <n v="496211.76642"/>
    <n v="446463.83566000004"/>
    <n v="3.2684252786387353"/>
    <m/>
    <m/>
    <m/>
    <n v="1.3950755057550737"/>
    <m/>
    <n v="1.0876711785469138E-2"/>
    <m/>
    <n v="1.2983318777275038E-3"/>
    <n v="1.3518750575288218E-3"/>
    <m/>
    <m/>
    <m/>
    <m/>
    <m/>
    <n v="0"/>
    <m/>
    <n v="0"/>
    <m/>
    <n v="0"/>
    <m/>
    <m/>
    <m/>
    <m/>
    <m/>
    <m/>
    <n v="3454861.5723270434"/>
    <m/>
    <m/>
    <s v="Grandes"/>
    <n v="2024"/>
    <n v="2"/>
    <d v="2025-08-07T00:00:00"/>
    <x v="32"/>
    <x v="11"/>
  </r>
  <r>
    <n v="2025"/>
    <n v="6"/>
    <n v="39"/>
    <x v="20"/>
    <s v="RC Viajero"/>
    <n v="27"/>
    <s v="670671cd97404156226e507973f2ab8330d3022ca96e0c93bdbdb320c41adcaf"/>
    <s v="5ee0b1f3d4f170289262539d5c2c0d24e2fb46189fbbd99a0a6b6a68b9dfe06a"/>
    <x v="24"/>
    <n v="5654.9515599999995"/>
    <n v="6510.3611799999999"/>
    <n v="12312.538499999999"/>
    <n v="11611.460809999999"/>
    <n v="390.71069999999997"/>
    <n v="926.90180000000009"/>
    <n v="-422.30138000000028"/>
    <n v="-624.99147999999968"/>
    <n v="35332811.020000003"/>
    <n v="33505945.09"/>
    <n v="140.405"/>
    <n v="134.59399999999999"/>
    <n v="257.73417999999998"/>
    <n v="-20.782490000000003"/>
    <n v="336.45370000000003"/>
    <n v="-236.99976999999998"/>
    <n v="775.70591999999999"/>
    <n v="579.84599000000003"/>
    <n v="0"/>
    <n v="0"/>
    <n v="0"/>
    <n v="0"/>
    <n v="0"/>
    <n v="0"/>
    <s v="RC Viajero"/>
    <s v="Daños Sin Autos"/>
    <s v="Responsabilidad Civil y Riesgos Profesionales"/>
    <x v="32"/>
    <x v="3"/>
    <n v="16996819.43369"/>
    <n v="13946879.379360002"/>
    <n v="533186385.44996989"/>
    <n v="470746398.87218982"/>
    <n v="512068683.5256899"/>
    <n v="451806369.28899986"/>
    <n v="211800.12452000001"/>
    <n v="170209.26783999999"/>
    <n v="27834.588710000007"/>
    <n v="61682.819269999993"/>
    <n v="1111766.23609"/>
    <n v="958445.06401999993"/>
    <n v="2.6699472310584076"/>
    <n v="3.824915800777585"/>
    <n v="-855.40962000000036"/>
    <n v="-13.139203745375006"/>
    <n v="0.50864573652533718"/>
    <n v="0.67926284190912667"/>
    <n v="3.3270645617327198E-2"/>
    <n v="4.6679698037933051E-2"/>
    <n v="1.0605956405334016E-3"/>
    <n v="1.1043345828267775E-3"/>
    <n v="1.3829869321565639E-3"/>
    <n v="1.4409626828070722E-3"/>
    <m/>
    <m/>
    <m/>
    <n v="0"/>
    <m/>
    <n v="0"/>
    <m/>
    <n v="0"/>
    <m/>
    <n v="-57.84767059466278"/>
    <n v="6.9091785465267535"/>
    <n v="14.237332989258212"/>
    <n v="1.4036877069415117"/>
    <n v="-241.96372426859315"/>
    <n v="33.777922651495771"/>
    <n v="43.373872923388291"/>
    <n v="-40.872882470050357"/>
    <s v="Medianas"/>
    <n v="2024"/>
    <n v="2"/>
    <d v="2025-08-07T00:00:00"/>
    <x v="32"/>
    <x v="24"/>
  </r>
  <r>
    <n v="2025"/>
    <n v="6"/>
    <n v="103"/>
    <x v="61"/>
    <s v="RC Viajero"/>
    <n v="205"/>
    <s v="f8809aff4d69bece79dabe35be0c708b890d7eafb841f121330667b77d2e2590"/>
    <s v="5ee0b1f3d4f170289262539d5c2c0d24e2fb46189fbbd99a0a6b6a68b9dfe06a"/>
    <x v="27"/>
    <n v="142.43024"/>
    <n v="99.878280000000004"/>
    <n v="585.65607999999997"/>
    <n v="430.16787000000005"/>
    <n v="-50.42"/>
    <n v="333.92902000000004"/>
    <n v="-181.27963000000005"/>
    <n v="62.987040000000036"/>
    <n v="35332811.020000003"/>
    <n v="33505945.09"/>
    <n v="140.405"/>
    <n v="134.59399999999999"/>
    <n v="0"/>
    <n v="0"/>
    <n v="-50.42"/>
    <n v="333.92902000000004"/>
    <n v="290.08527000000004"/>
    <n v="190.42359999999999"/>
    <n v="0"/>
    <n v="0"/>
    <n v="0"/>
    <n v="0"/>
    <n v="0"/>
    <n v="0"/>
    <s v="RC Viajero"/>
    <s v="Daños Sin Autos"/>
    <s v="Responsabilidad Civil y Riesgos Profesionales"/>
    <x v="32"/>
    <x v="3"/>
    <n v="1638035.7448499999"/>
    <n v="1492337.16872"/>
    <n v="533186385.44996989"/>
    <n v="470746398.87218982"/>
    <n v="512068683.5256899"/>
    <n v="451806369.28899986"/>
    <n v="211800.12452000001"/>
    <n v="170209.26783999999"/>
    <n v="27834.588710000007"/>
    <n v="61682.819269999993"/>
    <n v="173728.45124000002"/>
    <n v="47921.501459999999"/>
    <n v="6.7247476989349228E-2"/>
    <n v="5.8679695452240319E-2"/>
    <n v="42.551959999999994"/>
    <n v="42.603817366498497"/>
    <n v="8.1984406689516495E-2"/>
    <n v="0.20842059818048114"/>
    <n v="8.6951850988479362E-3"/>
    <n v="6.6927422363718993E-3"/>
    <n v="2.6713030168577807E-5"/>
    <n v="2.7814674980578939E-5"/>
    <n v="2.1217003515966883E-5"/>
    <n v="2.210643470059459E-5"/>
    <m/>
    <m/>
    <m/>
    <n v="0"/>
    <m/>
    <n v="0"/>
    <m/>
    <n v="0"/>
    <m/>
    <n v="-115.09901715041117"/>
    <n v="-35.399785888165326"/>
    <n v="334.33597374724513"/>
    <n v="-0.18114153050835571"/>
    <n v="-115.09901715041117"/>
    <n v="52.336826947920343"/>
    <n v="-17.381096254904634"/>
    <n v="175.36115271426442"/>
    <s v="Resto"/>
    <n v="2024"/>
    <n v="2"/>
    <d v="2025-08-07T00:00:00"/>
    <x v="32"/>
    <x v="27"/>
  </r>
  <r>
    <n v="2025"/>
    <n v="6"/>
    <n v="48"/>
    <x v="4"/>
    <s v="RC Viajero"/>
    <n v="36"/>
    <s v="76a50887d8f1c2e9301755428990ad81479ee21c25b43215cf524541e0503269"/>
    <s v="5ee0b1f3d4f170289262539d5c2c0d24e2fb46189fbbd99a0a6b6a68b9dfe06a"/>
    <x v="13"/>
    <n v="104829.55054000001"/>
    <n v="88022.779129999995"/>
    <n v="172741.45793000003"/>
    <n v="137756.62344"/>
    <n v="332.06860000000012"/>
    <n v="366.29271999999997"/>
    <n v="480.38576999999998"/>
    <n v="1542.6744099999996"/>
    <n v="35332811.020000003"/>
    <n v="33505945.09"/>
    <n v="140.405"/>
    <n v="134.59399999999999"/>
    <n v="0"/>
    <n v="0"/>
    <n v="332.0686"/>
    <n v="366.29271999999997"/>
    <n v="104829.55054000001"/>
    <n v="88022.779129999995"/>
    <n v="0"/>
    <n v="0"/>
    <n v="0"/>
    <n v="0"/>
    <n v="0"/>
    <n v="0"/>
    <s v="RC Viajero"/>
    <s v="Daños Sin Autos"/>
    <s v="Responsabilidad Civil y Riesgos Profesionales"/>
    <x v="32"/>
    <x v="3"/>
    <n v="34581959.66691"/>
    <n v="31734793.481880002"/>
    <n v="533186385.44996989"/>
    <n v="470746398.87218982"/>
    <n v="512068683.5256899"/>
    <n v="451806369.28899986"/>
    <n v="211800.12452000001"/>
    <n v="170209.26783999999"/>
    <n v="27834.588710000007"/>
    <n v="61682.819269999993"/>
    <n v="712004.1174600001"/>
    <n v="619822.12004999991"/>
    <n v="49.494565113015831"/>
    <n v="51.714445545199759"/>
    <n v="16806.771410000016"/>
    <n v="19.093661409143039"/>
    <n v="14.723166337010582"/>
    <n v="14.201296837050501"/>
    <n v="0.30313363253473152"/>
    <n v="0.27736994469574672"/>
    <n v="1.9660957856516087E-2"/>
    <n v="2.0471775352132199E-2"/>
    <n v="1.8698556025257804E-2"/>
    <n v="1.9482412182130142E-2"/>
    <m/>
    <m/>
    <m/>
    <n v="0"/>
    <m/>
    <n v="0"/>
    <m/>
    <n v="0"/>
    <m/>
    <n v="-9.3433797974472039"/>
    <n v="0.3167700312454283"/>
    <n v="0.41613400942388534"/>
    <n v="1.1930070297058111"/>
    <n v="-9.3433797974472377"/>
    <n v="19.093661409143039"/>
    <n v="0.31677003124542824"/>
    <n v="0.41613400942388534"/>
    <s v="Grandes"/>
    <n v="2024"/>
    <n v="2"/>
    <d v="2025-08-07T00:00:00"/>
    <x v="32"/>
    <x v="13"/>
  </r>
  <r>
    <n v="2025"/>
    <n v="6"/>
    <n v="94"/>
    <x v="5"/>
    <s v="RC Viajero"/>
    <n v="7"/>
    <s v="7902699be42c8a8e46fbbb4501726517e86b22c56a189f7625a6da49081b2451"/>
    <s v="5ee0b1f3d4f170289262539d5c2c0d24e2fb46189fbbd99a0a6b6a68b9dfe06a"/>
    <x v="4"/>
    <n v="3540.91545"/>
    <n v="6085.18354"/>
    <n v="8680.8872699999993"/>
    <n v="13093.059740000001"/>
    <n v="875.14440999999988"/>
    <n v="809.93089000000009"/>
    <n v="2997.6278500000003"/>
    <n v="1387.9436200000002"/>
    <n v="35332811.020000003"/>
    <n v="33505945.09"/>
    <n v="140.405"/>
    <n v="134.59399999999999"/>
    <n v="0"/>
    <n v="0"/>
    <n v="360.42273999999998"/>
    <n v="340.86763999999999"/>
    <n v="2220.1079599999998"/>
    <n v="3104.2073399999999"/>
    <n v="0"/>
    <n v="0"/>
    <n v="0"/>
    <n v="0"/>
    <n v="0"/>
    <n v="0"/>
    <s v="RC Viajero"/>
    <s v="Daños Sin Autos"/>
    <s v="Responsabilidad Civil y Riesgos Profesionales"/>
    <x v="32"/>
    <x v="3"/>
    <n v="3833520.1551100002"/>
    <n v="3650387.7085300004"/>
    <n v="533186385.44996989"/>
    <n v="470746398.87218982"/>
    <n v="512068683.5256899"/>
    <n v="451806369.28899986"/>
    <n v="211800.12452000001"/>
    <n v="170209.26783999999"/>
    <n v="27834.588710000007"/>
    <n v="61682.819269999993"/>
    <n v="267375.64945999999"/>
    <n v="338700.51001999999"/>
    <n v="1.6718193428945014"/>
    <n v="3.5751188035895853"/>
    <n v="-2544.26809"/>
    <n v="-41.810868534624348"/>
    <n v="1.3243223371879005"/>
    <n v="1.796626624400617"/>
    <n v="9.2367205772481351E-2"/>
    <n v="0.16669965017087141"/>
    <n v="6.6410462581705442E-4"/>
    <n v="6.91492286858889E-4"/>
    <n v="1.2926670399558723E-3"/>
    <n v="1.3468565194368889E-3"/>
    <m/>
    <m/>
    <m/>
    <n v="0"/>
    <m/>
    <n v="0"/>
    <m/>
    <n v="0"/>
    <m/>
    <n v="8.0517388341614815"/>
    <n v="24.715202109669121"/>
    <n v="13.309884322733181"/>
    <n v="3.1440896041894475"/>
    <n v="5.7368602076747433"/>
    <n v="-28.480680675151039"/>
    <n v="16.234469066089922"/>
    <n v="10.980827073232808"/>
    <s v="Medianas"/>
    <n v="2024"/>
    <n v="2"/>
    <d v="2025-08-07T00:00:00"/>
    <x v="32"/>
    <x v="4"/>
  </r>
  <r>
    <n v="2025"/>
    <n v="6"/>
    <n v="5.0999999999999996"/>
    <x v="68"/>
    <s v="RC Viajero"/>
    <n v="5.0999999999999996"/>
    <m/>
    <m/>
    <x v="75"/>
    <n v="181838.15717999998"/>
    <n v="133985.90941999998"/>
    <n v="296721.14237000002"/>
    <n v="250017.13680000001"/>
    <n v="19413.107329999999"/>
    <n v="53528.240409999991"/>
    <n v="48490.281450000009"/>
    <n v="86645.314439999987"/>
    <n v="0"/>
    <n v="0"/>
    <n v="0"/>
    <n v="0"/>
    <n v="0"/>
    <n v="0"/>
    <n v="13852.916850000003"/>
    <n v="41316.273289999997"/>
    <n v="161211.99851"/>
    <n v="133481.33772999997"/>
    <n v="0"/>
    <n v="0"/>
    <n v="0"/>
    <n v="0"/>
    <n v="0"/>
    <n v="0"/>
    <s v="RC Viajero"/>
    <s v="Daños Sin Autos"/>
    <s v="Responsabilidad Civil y Riesgos Profesionales"/>
    <x v="32"/>
    <x v="3"/>
    <n v="146688463.23095"/>
    <n v="122078713.06445"/>
    <n v="533186385.44996989"/>
    <n v="470746398.87218982"/>
    <n v="512068683.5256899"/>
    <n v="451806369.28899986"/>
    <n v="211800.12452000001"/>
    <n v="170209.26783999999"/>
    <n v="27834.588710000007"/>
    <n v="61682.819269999993"/>
    <n v="2676551.21031"/>
    <n v="1533121.63421"/>
    <n v="85.853659242220715"/>
    <n v="78.718339559482359"/>
    <n v="47852.247759999998"/>
    <n v="35.714388152562805"/>
    <n v="6.7937484804910326"/>
    <n v="8.7394180885746486"/>
    <n v="0.12396213933587226"/>
    <n v="0.10975370402968102"/>
    <n v="3.410405106772222E-2"/>
    <n v="3.5510501428833691E-2"/>
    <n v="2.8462439594015433E-2"/>
    <n v="2.9655604375576065E-2"/>
    <m/>
    <m/>
    <m/>
    <n v="0"/>
    <m/>
    <n v="0"/>
    <m/>
    <n v="0"/>
    <m/>
    <n v="-63.732961925695399"/>
    <n v="10.676036114237087"/>
    <n v="39.950649021015536"/>
    <n v="69.744545293121362"/>
    <n v="-66.471039745608181"/>
    <n v="20.77493472240468"/>
    <n v="8.5929812780906047"/>
    <n v="30.952846287450832"/>
    <m/>
    <n v="2024"/>
    <n v="2"/>
    <d v="2025-08-07T00:00:00"/>
    <x v="32"/>
    <x v="75"/>
  </r>
  <r>
    <n v="2025"/>
    <n v="6"/>
    <n v="27"/>
    <x v="32"/>
    <s v="RC Viajero"/>
    <n v="21"/>
    <s v="6f4b6612125fb3a0daecd2799dfd6c9c299424fd920f9b308110a2c1fbd8f443"/>
    <s v="5ee0b1f3d4f170289262539d5c2c0d24e2fb46189fbbd99a0a6b6a68b9dfe06a"/>
    <x v="3"/>
    <n v="5772.1782800000001"/>
    <n v="5014.6124300000001"/>
    <n v="11267.11678"/>
    <n v="10435.433830000002"/>
    <n v="350.98626000000002"/>
    <n v="-320.88463999999999"/>
    <n v="124.81600000000006"/>
    <n v="-532.02116000000012"/>
    <n v="35332811.020000003"/>
    <n v="33505945.09"/>
    <n v="140.405"/>
    <n v="134.59399999999999"/>
    <n v="0"/>
    <n v="0"/>
    <n v="350.98626000000002"/>
    <n v="-320.88463999999999"/>
    <n v="5772.1782800000001"/>
    <n v="5014.6124300000001"/>
    <n v="0"/>
    <n v="0"/>
    <n v="0"/>
    <n v="0"/>
    <n v="0"/>
    <n v="0"/>
    <s v="RC Viajero"/>
    <s v="Daños Sin Autos"/>
    <s v="Responsabilidad Civil y Riesgos Profesionales"/>
    <x v="32"/>
    <x v="3"/>
    <n v="7432464.5520399995"/>
    <n v="5987192.6770000001"/>
    <n v="533186385.44996989"/>
    <n v="470746398.87218982"/>
    <n v="512068683.5256899"/>
    <n v="451806369.28899986"/>
    <n v="211800.12452000001"/>
    <n v="170209.26783999999"/>
    <n v="27834.588710000007"/>
    <n v="61682.819269999993"/>
    <n v="209874.11574000001"/>
    <n v="192174.60352999999"/>
    <n v="2.7252950361013317"/>
    <n v="2.9461453501543953"/>
    <n v="757.56584999999995"/>
    <n v="15.107166517353354"/>
    <n v="2.7503049909931687"/>
    <n v="2.6094043322520393"/>
    <n v="7.7661699421300315E-2"/>
    <n v="8.3755654787322956E-2"/>
    <n v="1.0825817082948787E-3"/>
    <n v="1.127227355568292E-3"/>
    <n v="1.065247114372827E-3"/>
    <n v="1.1099029962528886E-3"/>
    <m/>
    <m/>
    <m/>
    <n v="0"/>
    <m/>
    <n v="0"/>
    <m/>
    <n v="0"/>
    <m/>
    <n v="-209.38082296491353"/>
    <n v="6.0806552218965768"/>
    <n v="-6.3989918359453348"/>
    <n v="1.2609716049941229"/>
    <n v="-209.38082296491353"/>
    <n v="15.107166517353354"/>
    <n v="6.0806552218965768"/>
    <n v="-6.3989918359453348"/>
    <s v="Medianas"/>
    <n v="2024"/>
    <n v="2"/>
    <d v="2025-08-07T00:00:00"/>
    <x v="32"/>
    <x v="3"/>
  </r>
  <r>
    <n v="2025"/>
    <n v="6"/>
    <n v="201.1"/>
    <x v="67"/>
    <s v="Agricola y de Animales"/>
    <n v="201.1"/>
    <m/>
    <m/>
    <x v="74"/>
    <n v="265372.92543999996"/>
    <n v="191065.71942000001"/>
    <n v="528427.12656999996"/>
    <n v="418558.77102000004"/>
    <n v="147687.42582999996"/>
    <n v="155549.43268999999"/>
    <n v="324282.49156999995"/>
    <n v="261619.84966000001"/>
    <n v="0"/>
    <n v="0"/>
    <n v="0"/>
    <n v="0"/>
    <n v="119.29407000000002"/>
    <n v="-2784.5502999999999"/>
    <n v="62393.778600000005"/>
    <n v="90823.715019999989"/>
    <n v="260344.89173999999"/>
    <n v="255005.59357999999"/>
    <n v="0"/>
    <n v="0"/>
    <n v="0"/>
    <n v="0"/>
    <n v="0"/>
    <n v="0"/>
    <s v="Agricola y de Animales"/>
    <s v="Daños Sin Autos"/>
    <s v="Agricola y de Animales"/>
    <x v="40"/>
    <x v="3"/>
    <n v="138961970.35651001"/>
    <n v="113569573.41921999"/>
    <n v="533186385.44996989"/>
    <n v="470746398.87218982"/>
    <n v="512068683.5256899"/>
    <n v="451806369.28899986"/>
    <n v="265372.92543999996"/>
    <n v="191065.71942000001"/>
    <n v="147687.42582999999"/>
    <n v="155549.43269000002"/>
    <n v="265372.92543999996"/>
    <n v="191065.71942000001"/>
    <n v="100"/>
    <n v="100"/>
    <n v="74307.206019999954"/>
    <n v="38.890914731102598"/>
    <n v="100"/>
    <n v="100"/>
    <n v="0.19096802150917969"/>
    <n v="0.16823671487671973"/>
    <n v="4.97711368260172E-2"/>
    <n v="5.1823697479966374E-2"/>
    <n v="4.0587823906407701E-2"/>
    <n v="4.2289293026275161E-2"/>
    <m/>
    <m/>
    <m/>
    <n v="0"/>
    <m/>
    <n v="0"/>
    <m/>
    <n v="0"/>
    <m/>
    <n v="-5.0543462126721455"/>
    <n v="55.652785823997576"/>
    <n v="81.411481432769079"/>
    <n v="99.999999999999972"/>
    <n v="-31.302327166136646"/>
    <n v="2.0937964869876424"/>
    <n v="23.965816338087066"/>
    <n v="35.616361878551068"/>
    <m/>
    <n v="2024"/>
    <n v="2"/>
    <d v="2025-08-07T00:00:00"/>
    <x v="40"/>
    <x v="74"/>
  </r>
  <r>
    <n v="2025"/>
    <n v="6"/>
    <n v="1"/>
    <x v="16"/>
    <s v="Agricola y de Animales"/>
    <n v="30"/>
    <s v="624b60c58c9d8bfb6ff1886c2fd605d2adeb6ea4da576068201b6c6958ce93f4"/>
    <s v="5ee0b1f3d4f170289262539d5c2c0d24e2fb46189fbbd99a0a6b6a68b9dfe06a"/>
    <x v="3"/>
    <n v="18866.358"/>
    <n v="15976.538"/>
    <n v="18866.358"/>
    <n v="15976.238000000001"/>
    <n v="155.60801000000001"/>
    <n v="2807.1067499999999"/>
    <n v="1378.6950100000004"/>
    <n v="31132.612410000002"/>
    <n v="35332811.020000003"/>
    <n v="33505945.09"/>
    <n v="140.405"/>
    <n v="134.59399999999999"/>
    <n v="0"/>
    <n v="0"/>
    <n v="155.60801000000001"/>
    <n v="887.61207999999999"/>
    <n v="-1601.2941899999998"/>
    <n v="-1427.29576"/>
    <n v="0"/>
    <n v="0"/>
    <n v="0"/>
    <n v="0"/>
    <n v="0"/>
    <n v="0"/>
    <s v="Agricola y de Animales"/>
    <s v="Daños Sin Autos"/>
    <s v="Agricola y de Animales"/>
    <x v="40"/>
    <x v="3"/>
    <n v="34421360.903379999"/>
    <n v="27815669.804509997"/>
    <n v="533186385.44996989"/>
    <n v="470746398.87218982"/>
    <n v="512068683.5256899"/>
    <n v="451806369.28899986"/>
    <n v="265372.92543999996"/>
    <n v="191065.71942000001"/>
    <n v="147687.42582999999"/>
    <n v="155549.43269000002"/>
    <n v="18866.358"/>
    <n v="15976.538"/>
    <n v="7.1093755961422023"/>
    <n v="8.3618024460371299"/>
    <n v="2889.8199999999997"/>
    <n v="18.087898642371702"/>
    <n v="100"/>
    <n v="100"/>
    <n v="5.4810029309873748E-2"/>
    <n v="5.743718599006948E-2"/>
    <n v="3.5384170554314111E-3"/>
    <n v="3.6843413016592911E-3"/>
    <n v="3.393873652199242E-3"/>
    <n v="3.5361471386828858E-3"/>
    <m/>
    <m/>
    <m/>
    <n v="0"/>
    <m/>
    <n v="0"/>
    <m/>
    <n v="0"/>
    <m/>
    <n v="-94.456640809972754"/>
    <n v="0.82479093209192789"/>
    <n v="17.570181662635544"/>
    <n v="0.10536307280425974"/>
    <n v="-82.468917052142871"/>
    <n v="12.190776072928289"/>
    <n v="-9.7176403294137987"/>
    <n v="-62.188377831375327"/>
    <s v="Medianas"/>
    <n v="2024"/>
    <n v="2"/>
    <d v="2025-08-07T00:00:00"/>
    <x v="40"/>
    <x v="3"/>
  </r>
  <r>
    <n v="2025"/>
    <n v="6"/>
    <n v="43"/>
    <x v="26"/>
    <s v="Agricola y de Animales"/>
    <n v="31"/>
    <s v="eb1e33e8a81b697b75855af6bfcdbcbf7cbbde9f94962ceaec1ed8af21f5a50f"/>
    <s v="5ee0b1f3d4f170289262539d5c2c0d24e2fb46189fbbd99a0a6b6a68b9dfe06a"/>
    <x v="24"/>
    <n v="0"/>
    <n v="0"/>
    <n v="0"/>
    <n v="0"/>
    <n v="-5.8299999999999998E-2"/>
    <n v="-6.3899999999999998E-2"/>
    <n v="-5.6899999999999999E-2"/>
    <n v="-6.6099999999999978E-2"/>
    <n v="35332811.020000003"/>
    <n v="33505945.09"/>
    <n v="140.405"/>
    <n v="134.59399999999999"/>
    <n v="0"/>
    <n v="0"/>
    <n v="-5.8299999999999998E-2"/>
    <n v="-6.3899999999999998E-2"/>
    <n v="0"/>
    <n v="0"/>
    <n v="0"/>
    <n v="0"/>
    <n v="0"/>
    <n v="0"/>
    <n v="0"/>
    <n v="0"/>
    <s v="Agricola y de Animales"/>
    <s v="Daños Sin Autos"/>
    <s v="Agricola y de Animales"/>
    <x v="40"/>
    <x v="3"/>
    <n v="63645419.190459996"/>
    <n v="56310277.221919999"/>
    <n v="533186385.44996989"/>
    <n v="470746398.87218982"/>
    <n v="512068683.5256899"/>
    <n v="451806369.28899986"/>
    <n v="265372.92543999996"/>
    <n v="191065.71942000001"/>
    <n v="147687.42582999999"/>
    <n v="155549.43269000002"/>
    <n v="0"/>
    <n v="0"/>
    <m/>
    <m/>
    <m/>
    <m/>
    <m/>
    <m/>
    <m/>
    <m/>
    <m/>
    <m/>
    <m/>
    <m/>
    <m/>
    <m/>
    <m/>
    <n v="0"/>
    <m/>
    <n v="0"/>
    <m/>
    <n v="0"/>
    <m/>
    <n v="-8.7636932707355282"/>
    <m/>
    <m/>
    <n v="-3.9475263159578626E-5"/>
    <n v="-8.7636932707355282"/>
    <m/>
    <m/>
    <m/>
    <s v="Medianas"/>
    <n v="2024"/>
    <n v="2"/>
    <d v="2025-08-07T00:00:00"/>
    <x v="40"/>
    <x v="24"/>
  </r>
  <r>
    <n v="2025"/>
    <n v="6"/>
    <n v="127"/>
    <x v="66"/>
    <s v="Agricola y de Animales"/>
    <n v="263"/>
    <s v="4be84111a613654b362415e563cb7607df7b203b5d303802a8a546061bbc7847"/>
    <s v="5ee0b1f3d4f170289262539d5c2c0d24e2fb46189fbbd99a0a6b6a68b9dfe06a"/>
    <x v="24"/>
    <n v="0"/>
    <n v="0"/>
    <n v="0"/>
    <n v="0"/>
    <n v="0"/>
    <n v="0"/>
    <n v="0"/>
    <n v="427.64947000000001"/>
    <n v="0"/>
    <n v="0"/>
    <n v="0"/>
    <n v="0"/>
    <n v="0"/>
    <n v="0"/>
    <n v="0"/>
    <n v="0"/>
    <n v="0"/>
    <n v="0"/>
    <n v="0"/>
    <n v="0"/>
    <n v="0"/>
    <n v="0"/>
    <n v="0"/>
    <n v="0"/>
    <s v="Agricola y de Animales"/>
    <s v="Daños Sin Autos"/>
    <s v="Agricola y de Animales"/>
    <x v="40"/>
    <x v="3"/>
    <n v="833808.04034000007"/>
    <n v="539188.42425000004"/>
    <n v="533186385.44996989"/>
    <n v="470746398.87218982"/>
    <n v="512068683.5256899"/>
    <n v="451806369.28899986"/>
    <n v="265372.92543999996"/>
    <n v="191065.71942000001"/>
    <n v="147687.42582999999"/>
    <n v="155549.43269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2"/>
    <d v="2025-08-07T00:00:00"/>
    <x v="40"/>
    <x v="24"/>
  </r>
  <r>
    <n v="2025"/>
    <n v="6"/>
    <n v="61"/>
    <x v="46"/>
    <s v="Agricola y de Anima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54994.20110000001"/>
    <n v="33621.87545"/>
    <n v="80445.675060000009"/>
    <n v="201408.78472999998"/>
    <n v="0"/>
    <n v="0"/>
    <n v="0"/>
    <n v="0"/>
    <n v="0"/>
    <n v="0"/>
    <s v="Agricola y de Animales"/>
    <s v="Daños Sin Autos"/>
    <s v="Agricola y de Animales"/>
    <x v="40"/>
    <x v="3"/>
    <n v="0"/>
    <n v="0"/>
    <n v="533186385.44996989"/>
    <n v="470746398.87218982"/>
    <n v="512068683.5256899"/>
    <n v="451806369.28899986"/>
    <n v="265372.92543999996"/>
    <n v="191065.71942000001"/>
    <n v="147687.42582999999"/>
    <n v="155549.4326900000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60.99213391738385"/>
    <n v="-60.058507295080474"/>
    <n v="192.66940203360633"/>
    <n v="16.693351034847883"/>
    <m/>
    <n v="2024"/>
    <n v="2"/>
    <d v="2025-08-07T00:00:00"/>
    <x v="40"/>
    <x v="69"/>
  </r>
  <r>
    <n v="2025"/>
    <n v="6"/>
    <n v="15.1"/>
    <x v="69"/>
    <s v="Agricola y de Animales"/>
    <n v="15.1"/>
    <m/>
    <m/>
    <x v="76"/>
    <n v="18866.358"/>
    <n v="15976.538"/>
    <n v="18866.358"/>
    <n v="15976.238000000001"/>
    <n v="155.54971"/>
    <n v="2807.0428499999998"/>
    <n v="1378.6381100000003"/>
    <n v="31560.195780000002"/>
    <n v="0"/>
    <n v="0"/>
    <n v="0"/>
    <n v="0"/>
    <n v="0"/>
    <n v="0"/>
    <n v="155.54971"/>
    <n v="887.54818"/>
    <n v="-1601.2941899999998"/>
    <n v="-1427.29576"/>
    <n v="0"/>
    <n v="0"/>
    <n v="0"/>
    <n v="0"/>
    <n v="0"/>
    <n v="0"/>
    <s v="Agricola y de Animales"/>
    <s v="Daños Sin Autos"/>
    <s v="Agricola y de Animales"/>
    <x v="40"/>
    <x v="3"/>
    <n v="98900588.134179994"/>
    <n v="84665135.450679988"/>
    <n v="533186385.44996989"/>
    <n v="470746398.87218982"/>
    <n v="512068683.5256899"/>
    <n v="451806369.28899986"/>
    <n v="265372.92543999996"/>
    <n v="191065.71942000001"/>
    <n v="147687.42582999999"/>
    <n v="155549.43269000002"/>
    <n v="18866.358"/>
    <n v="15976.538"/>
    <n v="7.1093755961422023"/>
    <n v="8.3618024460371299"/>
    <n v="2889.8199999999997"/>
    <n v="18.087898642371702"/>
    <n v="100"/>
    <n v="100"/>
    <n v="1.9076082716923497E-2"/>
    <n v="1.8870268044757124E-2"/>
    <n v="3.5384170554314111E-3"/>
    <n v="3.6843413016592911E-3"/>
    <n v="3.393873652199242E-3"/>
    <n v="3.5361471386828858E-3"/>
    <m/>
    <m/>
    <m/>
    <n v="0"/>
    <m/>
    <n v="0"/>
    <m/>
    <n v="0"/>
    <m/>
    <n v="-94.458591538778975"/>
    <n v="0.8244819164355941"/>
    <n v="17.569781701142009"/>
    <n v="0.10532359754110016"/>
    <n v="-82.474223540180091"/>
    <n v="12.190776072928289"/>
    <n v="-9.7139995243472423"/>
    <n v="-62.183900833559548"/>
    <s v="Resto"/>
    <n v="2024"/>
    <n v="2"/>
    <d v="2025-08-07T00:00:00"/>
    <x v="40"/>
    <x v="76"/>
  </r>
  <r>
    <n v="2025"/>
    <n v="6"/>
    <n v="9"/>
    <x v="29"/>
    <s v="Agricola y de Animales"/>
    <n v="9"/>
    <s v="19581e27de7ced00ff1ce50b2047e7a567c76b1cbaebabe5ef03f7c3017bb5b7"/>
    <s v="5ee0b1f3d4f170289262539d5c2c0d24e2fb46189fbbd99a0a6b6a68b9dfe06a"/>
    <x v="1"/>
    <n v="54125.259829999995"/>
    <n v="57569.457729999995"/>
    <n v="217025.68246000001"/>
    <n v="229948.34087000001"/>
    <n v="83598.255169999989"/>
    <n v="69461.205839999995"/>
    <n v="141639.62476999994"/>
    <n v="130635.82453"/>
    <n v="35332811.020000003"/>
    <n v="33505945.09"/>
    <n v="140.405"/>
    <n v="134.59399999999999"/>
    <n v="35.601579999999998"/>
    <n v="0"/>
    <n v="38781.946219999998"/>
    <n v="20799.450069999999"/>
    <n v="48291.814619999997"/>
    <n v="40205.046219999997"/>
    <n v="0"/>
    <n v="0"/>
    <n v="0"/>
    <n v="0"/>
    <n v="0"/>
    <n v="0"/>
    <s v="Agricola y de Animales"/>
    <s v="Daños Sin Autos"/>
    <s v="Agricola y de Animales"/>
    <x v="40"/>
    <x v="3"/>
    <n v="1704189.54003"/>
    <n v="1455805.4776199998"/>
    <n v="533186385.44996989"/>
    <n v="470746398.87218982"/>
    <n v="512068683.5256899"/>
    <n v="451806369.28899986"/>
    <n v="265372.92543999996"/>
    <n v="191065.71942000001"/>
    <n v="147687.42582999999"/>
    <n v="155549.43269000002"/>
    <n v="54125.259829999995"/>
    <n v="57569.457729999995"/>
    <n v="20.395923864598448"/>
    <n v="30.130709948785217"/>
    <n v="-3444.1978999999992"/>
    <n v="-5.9826825469735052"/>
    <n v="100"/>
    <n v="100"/>
    <n v="3.1760117380515775"/>
    <n v="3.9544745925888738"/>
    <n v="1.0151283173579587E-2"/>
    <n v="1.0569921881833767E-2"/>
    <n v="1.222939949576341E-2"/>
    <n v="1.2742064221138823E-2"/>
    <m/>
    <m/>
    <m/>
    <n v="0"/>
    <m/>
    <n v="0"/>
    <m/>
    <n v="0"/>
    <m/>
    <n v="20.352438687234866"/>
    <n v="154.45330966090626"/>
    <n v="120.65634900674615"/>
    <n v="56.60485630389973"/>
    <n v="86.456594234368623"/>
    <n v="20.11381445938305"/>
    <n v="80.307494189581561"/>
    <n v="51.733431560273438"/>
    <s v="Grandes"/>
    <n v="2024"/>
    <n v="2"/>
    <d v="2025-08-07T00:00:00"/>
    <x v="40"/>
    <x v="1"/>
  </r>
  <r>
    <n v="2025"/>
    <n v="6"/>
    <n v="123"/>
    <x v="72"/>
    <s v="Agricola y de Animales"/>
    <n v="236"/>
    <s v="9a049b03f6fc40bfcf2f136320359257ed4af8513f71aa6fef47f17059bbae23"/>
    <s v="5ee0b1f3d4f170289262539d5c2c0d24e2fb46189fbbd99a0a6b6a68b9dfe06a"/>
    <x v="25"/>
    <n v="41811.246420000003"/>
    <n v="52495.55702"/>
    <n v="109486.63616000002"/>
    <n v="52495.55702"/>
    <n v="13589.457159999998"/>
    <n v="43912.784670000008"/>
    <n v="64216.92211"/>
    <n v="43912.784670000008"/>
    <n v="35332811.020000003"/>
    <n v="33505945.09"/>
    <n v="140.405"/>
    <n v="134.59399999999999"/>
    <n v="0"/>
    <n v="0"/>
    <n v="1166.5903600000001"/>
    <n v="4971.3094299999993"/>
    <n v="8481.5305700000008"/>
    <n v="12057.66244"/>
    <n v="0"/>
    <n v="0"/>
    <n v="0"/>
    <n v="0"/>
    <n v="0"/>
    <n v="0"/>
    <s v="Agricola y de Animales"/>
    <s v="Daños Sin Autos"/>
    <s v="Agricola y de Animales"/>
    <x v="40"/>
    <x v="3"/>
    <n v="41811.246420000003"/>
    <n v="52495.55702"/>
    <n v="533186385.44996989"/>
    <n v="470746398.87218982"/>
    <n v="512068683.5256899"/>
    <n v="451806369.28899986"/>
    <n v="265372.92543999996"/>
    <n v="191065.71942000001"/>
    <n v="147687.42582999999"/>
    <n v="155549.43269000002"/>
    <n v="41811.246420000003"/>
    <n v="52495.55702"/>
    <n v="15.755656441091389"/>
    <n v="27.475131163955396"/>
    <n v="-10684.310599999997"/>
    <n v="-20.352790229332051"/>
    <n v="100"/>
    <n v="100"/>
    <n v="100"/>
    <n v="100"/>
    <n v="7.8417693251327854E-3"/>
    <n v="8.1651637300140384E-3"/>
    <n v="1.1151557854880761E-2"/>
    <n v="1.1619038727278543E-2"/>
    <m/>
    <m/>
    <m/>
    <n v="0"/>
    <m/>
    <n v="0"/>
    <m/>
    <n v="0"/>
    <m/>
    <n v="-69.053529030045908"/>
    <n v="32.501918319994431"/>
    <n v="83.650478560061586"/>
    <n v="9.2014991009746137"/>
    <n v="-76.53353957490431"/>
    <n v="-29.65858339288522"/>
    <n v="13.754479222492504"/>
    <n v="41.229462632062202"/>
    <s v="Grandes"/>
    <n v="2024"/>
    <n v="2"/>
    <d v="2025-08-07T00:00:00"/>
    <x v="40"/>
    <x v="25"/>
  </r>
  <r>
    <n v="2025"/>
    <n v="6"/>
    <n v="41"/>
    <x v="38"/>
    <s v="Agricola y de Animales"/>
    <n v="29"/>
    <s v="35135aaa6cc23891b40cb3f378c53a17a1127210ce60e125ccf03efcfdaec458"/>
    <s v="5ee0b1f3d4f170289262539d5c2c0d24e2fb46189fbbd99a0a6b6a68b9dfe06a"/>
    <x v="11"/>
    <n v="24108.487670000002"/>
    <n v="34966.98128"/>
    <n v="42912.291670000006"/>
    <n v="65847.472699999998"/>
    <n v="19627.68376"/>
    <n v="19477.174320000002"/>
    <n v="29273.085849999999"/>
    <n v="30340.98835"/>
    <n v="35332811.020000003"/>
    <n v="33505945.09"/>
    <n v="140.405"/>
    <n v="134.59399999999999"/>
    <n v="0"/>
    <n v="0"/>
    <n v="4498.4469000000008"/>
    <n v="4073.2955899999997"/>
    <n v="7129.8960199999992"/>
    <n v="8219.4438200000004"/>
    <n v="0"/>
    <n v="0"/>
    <n v="0"/>
    <n v="0"/>
    <n v="0"/>
    <n v="0"/>
    <s v="Agricola y de Animales"/>
    <s v="Daños Sin Autos"/>
    <s v="Agricola y de Animales"/>
    <x v="40"/>
    <x v="3"/>
    <n v="22924639.598130003"/>
    <n v="19353024.356599998"/>
    <n v="533186385.44996989"/>
    <n v="470746398.87218982"/>
    <n v="512068683.5256899"/>
    <n v="451806369.28899986"/>
    <n v="265372.92543999996"/>
    <n v="191065.71942000001"/>
    <n v="147687.42582999999"/>
    <n v="155549.43269000002"/>
    <n v="24108.487670000002"/>
    <n v="34966.98128"/>
    <n v="9.0847578478577162"/>
    <n v="18.301023012472324"/>
    <n v="-10858.493609999998"/>
    <n v="-31.053563140180795"/>
    <n v="100"/>
    <n v="100"/>
    <n v="0.10516408585968159"/>
    <n v="0.18067967381064731"/>
    <n v="4.5215872587695992E-3"/>
    <n v="4.7080574238612871E-3"/>
    <n v="7.4279869933734166E-3"/>
    <n v="7.73937324855047E-3"/>
    <m/>
    <m/>
    <m/>
    <n v="0"/>
    <m/>
    <n v="0"/>
    <m/>
    <n v="0"/>
    <m/>
    <n v="0.77274782022898059"/>
    <n v="81.413998375452636"/>
    <n v="55.701617946472048"/>
    <n v="13.290016837718484"/>
    <n v="10.437526582744304"/>
    <n v="-13.255736323044797"/>
    <n v="63.092741989244338"/>
    <n v="49.5568274350709"/>
    <s v="Grandes"/>
    <n v="2024"/>
    <n v="2"/>
    <d v="2025-08-07T00:00:00"/>
    <x v="40"/>
    <x v="11"/>
  </r>
  <r>
    <n v="2025"/>
    <n v="6"/>
    <n v="74"/>
    <x v="6"/>
    <s v="Agricola y de Animales"/>
    <n v="46"/>
    <s v="25fc0e7096fc653718202dc30b0c580b8ab87eac11a700cba03a7c021bc35b0c"/>
    <s v="5ee0b1f3d4f170289262539d5c2c0d24e2fb46189fbbd99a0a6b6a68b9dfe06a"/>
    <x v="13"/>
    <n v="97352.844939999995"/>
    <n v="303.95845000000003"/>
    <n v="97359.286859999993"/>
    <n v="2118.966070000004"/>
    <n v="23833.183270000001"/>
    <n v="12735.350960000002"/>
    <n v="55985.203030000011"/>
    <n v="5621.0297500000024"/>
    <n v="35332811.020000003"/>
    <n v="33505945.09"/>
    <n v="140.405"/>
    <n v="134.59399999999999"/>
    <n v="83.692490000000021"/>
    <n v="-2784.5502999999999"/>
    <n v="17103.895920000003"/>
    <n v="59377.244619999998"/>
    <n v="197625.33418000001"/>
    <n v="196141.39425000001"/>
    <n v="0"/>
    <n v="0"/>
    <n v="0"/>
    <n v="0"/>
    <n v="0"/>
    <n v="0"/>
    <s v="Agricola y de Animales"/>
    <s v="Daños Sin Autos"/>
    <s v="Agricola y de Animales"/>
    <x v="40"/>
    <x v="3"/>
    <n v="12179486.698700001"/>
    <n v="4855779.2440100005"/>
    <n v="533186385.44996989"/>
    <n v="470746398.87218982"/>
    <n v="512068683.5256899"/>
    <n v="451806369.28899986"/>
    <n v="265372.92543999996"/>
    <n v="191065.71942000001"/>
    <n v="147687.42582999999"/>
    <n v="155549.43269000002"/>
    <n v="97352.844939999995"/>
    <n v="303.95845000000003"/>
    <n v="36.685296655107038"/>
    <n v="0.15908581137563438"/>
    <n v="97048.88648999999"/>
    <n v="31928.339708930605"/>
    <n v="100"/>
    <n v="100"/>
    <n v="0.79931812685005121"/>
    <n v="6.2597254678527156E-3"/>
    <n v="1.8258689193243631E-2"/>
    <n v="1.9011677158170894E-2"/>
    <n v="6.4569468981222399E-5"/>
    <n v="6.7276264935869397E-5"/>
    <m/>
    <m/>
    <m/>
    <n v="0"/>
    <m/>
    <n v="0"/>
    <m/>
    <n v="0"/>
    <m/>
    <n v="87.141943279433562"/>
    <n v="24.48123964398652"/>
    <n v="4189.8328406398969"/>
    <n v="16.137584588571471"/>
    <n v="-71.194527416250452"/>
    <n v="0.75656642274530839"/>
    <n v="8.6547081582270877"/>
    <n v="30.272673877457152"/>
    <s v="Grandes"/>
    <n v="2024"/>
    <n v="2"/>
    <d v="2025-08-07T00:00:00"/>
    <x v="40"/>
    <x v="13"/>
  </r>
  <r>
    <n v="2025"/>
    <n v="6"/>
    <n v="10"/>
    <x v="62"/>
    <s v="Agricola y de Animales"/>
    <n v="10"/>
    <s v="4a44dc15364204a80fe80e9039455cc1608281820fe2b24f1e5233ade6af1dd5"/>
    <s v="5ee0b1f3d4f170289262539d5c2c0d24e2fb46189fbbd99a0a6b6a68b9dfe06a"/>
    <x v="19"/>
    <n v="29108.728579999999"/>
    <n v="29753.22694"/>
    <n v="42776.871419999996"/>
    <n v="52172.196360000002"/>
    <n v="6883.2967600000002"/>
    <n v="7155.8740499999994"/>
    <n v="31789.017699999997"/>
    <n v="19549.026579999998"/>
    <n v="35332811.020000003"/>
    <n v="33505945.09"/>
    <n v="140.405"/>
    <n v="134.59399999999999"/>
    <n v="0"/>
    <n v="0"/>
    <n v="687.34948999999995"/>
    <n v="714.86712999999997"/>
    <n v="417.61053999999996"/>
    <n v="-190.65739000000002"/>
    <n v="0"/>
    <n v="0"/>
    <n v="0"/>
    <n v="0"/>
    <n v="0"/>
    <n v="0"/>
    <s v="Agricola y de Animales"/>
    <s v="Daños Sin Autos"/>
    <s v="Agricola y de Animales"/>
    <x v="40"/>
    <x v="3"/>
    <n v="3211255.1390500003"/>
    <n v="3187333.33329"/>
    <n v="533186385.44996989"/>
    <n v="470746398.87218982"/>
    <n v="512068683.5256899"/>
    <n v="451806369.28899986"/>
    <n v="265372.92543999996"/>
    <n v="191065.71942000001"/>
    <n v="147687.42582999999"/>
    <n v="155549.43269000002"/>
    <n v="29108.728579999999"/>
    <n v="29753.22694"/>
    <n v="10.968989595203221"/>
    <n v="15.572247617374291"/>
    <n v="-644.49836000000141"/>
    <n v="-2.1661460832456569"/>
    <n v="100"/>
    <n v="100"/>
    <n v="0.90645954057114764"/>
    <n v="0.93348338026786792"/>
    <n v="5.4593908198601847E-3"/>
    <n v="5.6845359844271059E-3"/>
    <n v="6.3204364412096457E-3"/>
    <n v="6.5853934256885661E-3"/>
    <m/>
    <m/>
    <m/>
    <n v="0"/>
    <m/>
    <n v="0"/>
    <m/>
    <n v="0"/>
    <m/>
    <n v="-3.8091404082216784"/>
    <n v="23.646847855558246"/>
    <n v="24.050749400831208"/>
    <n v="4.6607195712945959"/>
    <n v="-3.8493363095321032"/>
    <n v="-319.03716399348588"/>
    <n v="164.59103019765737"/>
    <n v="-374.9485556264039"/>
    <s v="Grandes"/>
    <n v="2024"/>
    <n v="2"/>
    <d v="2025-08-07T00:00:00"/>
    <x v="40"/>
    <x v="19"/>
  </r>
  <r>
    <n v="2025"/>
    <n v="6"/>
    <n v="5.0999999999999996"/>
    <x v="68"/>
    <s v="Agricola y de Animales"/>
    <n v="5.0999999999999996"/>
    <m/>
    <m/>
    <x v="75"/>
    <n v="246506.56743999998"/>
    <n v="175089.18142000001"/>
    <n v="509560.76856999996"/>
    <n v="402582.53302000003"/>
    <n v="147531.87611999997"/>
    <n v="152742.38984000002"/>
    <n v="322903.85345999995"/>
    <n v="230059.65388"/>
    <n v="0"/>
    <n v="0"/>
    <n v="0"/>
    <n v="0"/>
    <n v="119.29407000000002"/>
    <n v="-2784.5502999999999"/>
    <n v="62238.228889999999"/>
    <n v="89936.166839999991"/>
    <n v="261946.18593000001"/>
    <n v="256432.88933999999"/>
    <n v="0"/>
    <n v="0"/>
    <n v="0"/>
    <n v="0"/>
    <n v="0"/>
    <n v="0"/>
    <s v="Agricola y de Animales"/>
    <s v="Daños Sin Autos"/>
    <s v="Agricola y de Animales"/>
    <x v="40"/>
    <x v="3"/>
    <n v="40061382.222330011"/>
    <n v="28904437.968539998"/>
    <n v="533186385.44996989"/>
    <n v="470746398.87218982"/>
    <n v="512068683.5256899"/>
    <n v="451806369.28899986"/>
    <n v="265372.92543999996"/>
    <n v="191065.71942000001"/>
    <n v="147687.42582999999"/>
    <n v="155549.43269000002"/>
    <n v="246506.56743999998"/>
    <n v="175089.18142000001"/>
    <n v="92.8906244038578"/>
    <n v="91.638197553962868"/>
    <n v="71417.386019999976"/>
    <n v="40.789148387578301"/>
    <n v="100"/>
    <n v="100"/>
    <n v="0.61532217254001409"/>
    <n v="0.60575189737496216"/>
    <n v="4.6232719770585788E-2"/>
    <n v="4.8139356178307093E-2"/>
    <n v="3.7193950254208456E-2"/>
    <n v="3.8753145887592273E-2"/>
    <m/>
    <m/>
    <m/>
    <n v="0"/>
    <m/>
    <n v="0"/>
    <m/>
    <n v="0"/>
    <m/>
    <n v="-3.411308233070165"/>
    <n v="59.849065139373792"/>
    <n v="87.236908986172594"/>
    <n v="99.894676402458884"/>
    <n v="-30.797329843149445"/>
    <n v="2.1499958933465901"/>
    <n v="23.759929417957608"/>
    <n v="35.072009316540971"/>
    <m/>
    <n v="2024"/>
    <n v="2"/>
    <d v="2025-08-07T00:00:00"/>
    <x v="40"/>
    <x v="75"/>
  </r>
  <r>
    <n v="2025"/>
    <n v="6"/>
    <n v="5.0999999999999996"/>
    <x v="68"/>
    <s v="ISSSTE Incapacidad Permanente RT"/>
    <n v="5.0999999999999996"/>
    <m/>
    <m/>
    <x v="75"/>
    <n v="322280.81757000001"/>
    <n v="286448.82331999997"/>
    <n v="693068.51837000018"/>
    <n v="765109.82090000005"/>
    <n v="382734.17001"/>
    <n v="361787.58366999996"/>
    <n v="764485.37821"/>
    <n v="710092.85317000002"/>
    <n v="0"/>
    <n v="0"/>
    <n v="0"/>
    <n v="0"/>
    <n v="0"/>
    <n v="0"/>
    <n v="382734.17001000006"/>
    <n v="361787.58366999996"/>
    <n v="2893.7046200000013"/>
    <n v="31815.112720000001"/>
    <n v="0"/>
    <n v="0"/>
    <n v="0"/>
    <n v="0"/>
    <n v="322280.81757000001"/>
    <n v="286448.82331999997"/>
    <s v="ISSSTE Incapacidad Permanente RT"/>
    <s v="Pensiones"/>
    <s v="Pensiones ISSSTE"/>
    <x v="46"/>
    <x v="3"/>
    <n v="21110053.863600001"/>
    <n v="18935759.858010001"/>
    <n v="533186385.44996989"/>
    <n v="470746398.87218982"/>
    <n v="512068683.5256899"/>
    <n v="451806369.28899986"/>
    <n v="322280.81757000001"/>
    <n v="286448.82331999997"/>
    <n v="382734.17001"/>
    <n v="361787.58366999996"/>
    <n v="21110053.863600001"/>
    <n v="18935759.858010001"/>
    <n v="100"/>
    <n v="100"/>
    <n v="35831.994250000047"/>
    <n v="12.509038729745846"/>
    <n v="1.526669802229675"/>
    <n v="1.5127400509297728"/>
    <n v="1.526669802229675"/>
    <n v="1.5127400509297728"/>
    <n v="6.0444307350049617E-2"/>
    <n v="6.2937029335798381E-2"/>
    <n v="6.0849923442063837E-2"/>
    <n v="6.3400793523734456E-2"/>
    <m/>
    <m/>
    <n v="100"/>
    <n v="0"/>
    <m/>
    <n v="0"/>
    <m/>
    <n v="35831.994250000047"/>
    <n v="12.509038729745846"/>
    <n v="5.7897471570241166"/>
    <n v="118.75797414683839"/>
    <n v="126.30094949485513"/>
    <n v="100"/>
    <n v="5.7897471570241166"/>
    <n v="-90.90462244950362"/>
    <n v="13226.442234798655"/>
    <n v="1137.1563786494733"/>
    <m/>
    <n v="2024"/>
    <n v="2"/>
    <d v="2025-08-07T00:00:00"/>
    <x v="46"/>
    <x v="75"/>
  </r>
  <r>
    <n v="2025"/>
    <n v="6"/>
    <n v="906"/>
    <x v="52"/>
    <s v="ISSSTE Incapacidad Permanente RT"/>
    <n v="256"/>
    <s v="51e8ea280b44e16934d4d611901f3d3afc41789840acdff81942c2f65009cd52"/>
    <s v="5ee0b1f3d4f170289262539d5c2c0d24e2fb46189fbbd99a0a6b6a68b9dfe06a"/>
    <x v="13"/>
    <n v="174225.10949"/>
    <n v="89474.539099999995"/>
    <n v="260452.05686000001"/>
    <n v="277062.53301000001"/>
    <n v="95553.918149999983"/>
    <n v="77042.321719999993"/>
    <n v="176931.79957999993"/>
    <n v="154626.00619000001"/>
    <n v="35332811.020000003"/>
    <n v="33505945.09"/>
    <n v="140.405"/>
    <n v="134.59399999999999"/>
    <n v="0"/>
    <n v="0"/>
    <n v="95553.918150000012"/>
    <n v="77042.321719999993"/>
    <n v="7203.3730599999999"/>
    <n v="6713.1676200000002"/>
    <n v="0"/>
    <n v="0"/>
    <n v="0"/>
    <n v="0"/>
    <n v="174225.10949"/>
    <n v="89474.539100000009"/>
    <s v="ISSSTE Incapacidad Permanente RT"/>
    <s v="Pensiones"/>
    <s v="Pensiones ISSSTE"/>
    <x v="46"/>
    <x v="3"/>
    <n v="8196481.6780000003"/>
    <n v="5052070.2433500001"/>
    <n v="533186385.44996989"/>
    <n v="470746398.87218982"/>
    <n v="512068683.5256899"/>
    <n v="451806369.28899986"/>
    <n v="322280.81757000001"/>
    <n v="286448.82331999997"/>
    <n v="382734.17001"/>
    <n v="361787.58366999996"/>
    <n v="8196481.6780000003"/>
    <n v="5052070.2433500001"/>
    <n v="54.06003087731338"/>
    <n v="31.235785178997048"/>
    <n v="84750.570390000008"/>
    <n v="94.72032071076633"/>
    <n v="2.1256084785455434"/>
    <n v="1.7710470122179043"/>
    <n v="2.1256084785455434"/>
    <n v="1.7710470122179043"/>
    <n v="3.2676211217015021E-2"/>
    <n v="3.4023777492196379E-2"/>
    <n v="1.9006951367947226E-2"/>
    <n v="1.9803735666853166E-2"/>
    <m/>
    <m/>
    <n v="54.06003087731338"/>
    <n v="0"/>
    <m/>
    <n v="0"/>
    <m/>
    <n v="84750.570389999993"/>
    <n v="94.720320710766302"/>
    <n v="24.027827844126914"/>
    <n v="54.845090027327259"/>
    <n v="86.105301569527725"/>
    <n v="24.966132014683552"/>
    <n v="24.027827844126936"/>
    <n v="7.3021480729837496"/>
    <n v="1326.5163049878192"/>
    <n v="1147.6299428376255"/>
    <s v="Grandes"/>
    <n v="2024"/>
    <n v="2"/>
    <d v="2025-08-07T00:00:00"/>
    <x v="46"/>
    <x v="13"/>
  </r>
  <r>
    <n v="2025"/>
    <n v="6"/>
    <n v="902"/>
    <x v="49"/>
    <s v="ISSSTE Incapacidad Permanente RT"/>
    <n v="30"/>
    <s v="624b60c58c9d8bfb6ff1886c2fd605d2adeb6ea4da576068201b6c6958ce93f4"/>
    <s v="5ee0b1f3d4f170289262539d5c2c0d24e2fb46189fbbd99a0a6b6a68b9dfe06a"/>
    <x v="25"/>
    <n v="12402.81156"/>
    <n v="72705.569489999994"/>
    <n v="132216.58156000002"/>
    <n v="159432.07256999999"/>
    <n v="117950.08778"/>
    <n v="121104.72383"/>
    <n v="255673.21337000001"/>
    <n v="238441.03093000001"/>
    <n v="35332811.020000003"/>
    <n v="33505945.09"/>
    <n v="140.405"/>
    <n v="134.59399999999999"/>
    <n v="0"/>
    <n v="0"/>
    <n v="117950.08778"/>
    <n v="121104.72383"/>
    <n v="-6412.4589299999998"/>
    <n v="16591.949410000001"/>
    <n v="0"/>
    <n v="0"/>
    <n v="0"/>
    <n v="0"/>
    <n v="12402.81156"/>
    <n v="72705.569489999994"/>
    <s v="ISSSTE Incapacidad Permanente RT"/>
    <s v="Pensiones"/>
    <s v="Pensiones ISSSTE"/>
    <x v="46"/>
    <x v="3"/>
    <n v="7393377.26566"/>
    <n v="8948322.1162599996"/>
    <n v="533186385.44996989"/>
    <n v="470746398.87218982"/>
    <n v="512068683.5256899"/>
    <n v="451806369.28899986"/>
    <n v="322280.81757000001"/>
    <n v="286448.82331999997"/>
    <n v="382734.17001"/>
    <n v="361787.58366999996"/>
    <n v="7393377.26566"/>
    <n v="8948322.1162599996"/>
    <n v="3.8484485839142706"/>
    <n v="25.381695985805663"/>
    <n v="-60302.757929999992"/>
    <n v="-82.941043379481542"/>
    <n v="0.16775569694796053"/>
    <n v="0.81250505452733612"/>
    <n v="0.16775569694796053"/>
    <n v="0.81250505452733612"/>
    <n v="2.3261680902697738E-3"/>
    <n v="2.4220992142312422E-3"/>
    <n v="1.5444742575660139E-2"/>
    <n v="1.6092196664782645E-2"/>
    <m/>
    <m/>
    <n v="3.8484485839142706"/>
    <n v="0"/>
    <m/>
    <n v="0"/>
    <m/>
    <n v="-60302.757929999992"/>
    <n v="-82.941043379481542"/>
    <n v="-2.6048827413440168"/>
    <n v="950.99475799824211"/>
    <n v="166.56870261728284"/>
    <n v="30.817757342365908"/>
    <n v="-2.6048827413440168"/>
    <n v="-138.64801399487874"/>
    <n v="-1839.3893679097609"/>
    <n v="729.90051281743865"/>
    <s v="Grandes"/>
    <n v="2024"/>
    <n v="2"/>
    <d v="2025-08-07T00:00:00"/>
    <x v="46"/>
    <x v="25"/>
  </r>
  <r>
    <n v="2025"/>
    <n v="6"/>
    <n v="201.1"/>
    <x v="67"/>
    <s v="ISSSTE Incapacidad Permanente RT"/>
    <n v="201.1"/>
    <m/>
    <m/>
    <x v="74"/>
    <n v="322280.81757000001"/>
    <n v="286448.82331999997"/>
    <n v="693068.51837000018"/>
    <n v="765109.82090000005"/>
    <n v="382734.17001"/>
    <n v="361787.58366999996"/>
    <n v="764485.37821"/>
    <n v="710092.85317000002"/>
    <n v="0"/>
    <n v="0"/>
    <n v="0"/>
    <n v="0"/>
    <n v="0"/>
    <n v="0"/>
    <n v="382734.17001000006"/>
    <n v="361787.58366999996"/>
    <n v="2893.7046200000013"/>
    <n v="31815.112720000001"/>
    <n v="0"/>
    <n v="0"/>
    <n v="0"/>
    <n v="0"/>
    <n v="322280.81757000001"/>
    <n v="286448.82331999997"/>
    <s v="ISSSTE Incapacidad Permanente RT"/>
    <s v="Pensiones"/>
    <s v="Pensiones ISSSTE"/>
    <x v="46"/>
    <x v="3"/>
    <n v="21110053.863600001"/>
    <n v="18935759.858010001"/>
    <n v="533186385.44996989"/>
    <n v="470746398.87218982"/>
    <n v="512068683.5256899"/>
    <n v="451806369.28899986"/>
    <n v="322280.81757000001"/>
    <n v="286448.82331999997"/>
    <n v="382734.17001"/>
    <n v="361787.58366999996"/>
    <n v="21110053.863600001"/>
    <n v="18935759.858010001"/>
    <n v="100"/>
    <n v="100"/>
    <n v="35831.994250000047"/>
    <n v="12.509038729745846"/>
    <n v="1.526669802229675"/>
    <n v="1.5127400509297728"/>
    <n v="1.526669802229675"/>
    <n v="1.5127400509297728"/>
    <n v="6.0444307350049617E-2"/>
    <n v="6.2937029335798381E-2"/>
    <n v="6.0849923442063837E-2"/>
    <n v="6.3400793523734456E-2"/>
    <m/>
    <m/>
    <n v="100"/>
    <n v="0"/>
    <m/>
    <n v="0"/>
    <m/>
    <n v="35831.994250000047"/>
    <n v="12.509038729745846"/>
    <n v="5.7897471570241166"/>
    <n v="118.75797414683839"/>
    <n v="126.30094949485513"/>
    <n v="100"/>
    <n v="5.7897471570241166"/>
    <n v="-90.90462244950362"/>
    <n v="13226.442234798655"/>
    <n v="1137.1563786494733"/>
    <m/>
    <n v="2024"/>
    <n v="2"/>
    <d v="2025-08-07T00:00:00"/>
    <x v="46"/>
    <x v="74"/>
  </r>
  <r>
    <n v="2025"/>
    <n v="6"/>
    <n v="905"/>
    <x v="48"/>
    <s v="ISSSTE Incapacidad Permanente RT"/>
    <n v="51"/>
    <s v="031b4af5197ec30a926f48cf40e11a7dbc470048a21e4003b7a3c07c5dab1baa"/>
    <s v="5ee0b1f3d4f170289262539d5c2c0d24e2fb46189fbbd99a0a6b6a68b9dfe06a"/>
    <x v="1"/>
    <n v="135652.89652000001"/>
    <n v="124268.71473000001"/>
    <n v="300399.87995000003"/>
    <n v="328615.21532000002"/>
    <n v="169230.16408000002"/>
    <n v="163640.53811999998"/>
    <n v="331880.36525999999"/>
    <n v="317025.81604999996"/>
    <n v="35332811.020000003"/>
    <n v="33505945.09"/>
    <n v="140.405"/>
    <n v="134.59399999999999"/>
    <n v="0"/>
    <n v="0"/>
    <n v="169230.16408000002"/>
    <n v="163640.53812000001"/>
    <n v="2102.7904900000003"/>
    <n v="8509.9956899999997"/>
    <n v="0"/>
    <n v="0"/>
    <n v="0"/>
    <n v="0"/>
    <n v="135652.89652000001"/>
    <n v="124268.71473000001"/>
    <s v="ISSSTE Incapacidad Permanente RT"/>
    <s v="Pensiones"/>
    <s v="Pensiones ISSSTE"/>
    <x v="46"/>
    <x v="3"/>
    <n v="5520194.9199399995"/>
    <n v="4935367.4983999999"/>
    <n v="533186385.44996989"/>
    <n v="470746398.87218982"/>
    <n v="512068683.5256899"/>
    <n v="451806369.28899986"/>
    <n v="322280.81757000001"/>
    <n v="286448.82331999997"/>
    <n v="382734.17001"/>
    <n v="361787.58366999996"/>
    <n v="5520194.9199399995"/>
    <n v="4935367.4983999999"/>
    <n v="42.09152053877235"/>
    <n v="43.382518835197295"/>
    <n v="11384.181790000002"/>
    <n v="9.1609395130017646"/>
    <n v="2.4573932349742909"/>
    <n v="2.5179222169430493"/>
    <n v="2.4573932349742909"/>
    <n v="2.5179222169430493"/>
    <n v="2.5441928042764822E-2"/>
    <n v="2.6491152629370757E-2"/>
    <n v="2.6398229498456476E-2"/>
    <n v="2.7504861192098645E-2"/>
    <m/>
    <m/>
    <n v="42.09152053877235"/>
    <n v="0"/>
    <m/>
    <n v="0"/>
    <m/>
    <n v="11384.181790000002"/>
    <n v="9.1609395130017646"/>
    <n v="3.4157953916657657"/>
    <n v="124.75234102726995"/>
    <n v="131.68281210242142"/>
    <n v="44.216110642950539"/>
    <n v="3.4157953916657657"/>
    <n v="-75.290346004863835"/>
    <n v="8047.8851737626028"/>
    <n v="1922.9215158392169"/>
    <s v="Grandes"/>
    <n v="2024"/>
    <n v="2"/>
    <d v="2025-08-07T00:00:00"/>
    <x v="46"/>
    <x v="1"/>
  </r>
  <r>
    <n v="2025"/>
    <n v="6"/>
    <n v="201.1"/>
    <x v="67"/>
    <s v="Credito a la Vivienda"/>
    <n v="201.1"/>
    <m/>
    <m/>
    <x v="74"/>
    <n v="335597.26976"/>
    <n v="311521.35618"/>
    <n v="651856.15699000005"/>
    <n v="608197.98899999994"/>
    <n v="205616.29356000002"/>
    <n v="84407.233199999988"/>
    <n v="325812.85513000004"/>
    <n v="107553.70845000002"/>
    <n v="0"/>
    <n v="0"/>
    <n v="0"/>
    <n v="0"/>
    <n v="0"/>
    <n v="0"/>
    <n v="205430.72895999998"/>
    <n v="77238.664649999992"/>
    <n v="408454.49183000001"/>
    <n v="402581.74408999993"/>
    <n v="0"/>
    <n v="0"/>
    <n v="0"/>
    <n v="0"/>
    <n v="0"/>
    <n v="0"/>
    <s v="Credito a la Vivienda"/>
    <s v="Daños Sin Autos"/>
    <s v="Credito a la Vivienda"/>
    <x v="56"/>
    <x v="3"/>
    <n v="335597.26976"/>
    <n v="311521.35618"/>
    <n v="533186385.44996989"/>
    <n v="470746398.87218982"/>
    <n v="512068683.5256899"/>
    <n v="451806369.28899986"/>
    <n v="335597.26976"/>
    <n v="311521.35618"/>
    <n v="205616.29356000002"/>
    <n v="84407.233199999988"/>
    <n v="335597.26976"/>
    <n v="311521.35618"/>
    <n v="100"/>
    <n v="100"/>
    <n v="24075.913579999993"/>
    <n v="7.7284953671326262"/>
    <n v="100"/>
    <n v="100"/>
    <n v="100"/>
    <n v="100"/>
    <n v="6.2941830271375121E-2"/>
    <n v="6.553755005077623E-2"/>
    <n v="6.6176046577592559E-2"/>
    <n v="6.8950191355255999E-2"/>
    <m/>
    <m/>
    <m/>
    <n v="0"/>
    <m/>
    <n v="0"/>
    <m/>
    <n v="0"/>
    <m/>
    <n v="143.60032400635546"/>
    <n v="61.26876231950429"/>
    <n v="27.095167482266831"/>
    <n v="100"/>
    <n v="165.96877339981307"/>
    <n v="1.4587714982642552"/>
    <n v="50.294643116692882"/>
    <n v="19.185833879425182"/>
    <m/>
    <n v="2024"/>
    <n v="2"/>
    <d v="2025-08-07T00:00:00"/>
    <x v="56"/>
    <x v="74"/>
  </r>
  <r>
    <n v="2025"/>
    <n v="6"/>
    <n v="5.0999999999999996"/>
    <x v="68"/>
    <s v="Credito a la Vivienda"/>
    <n v="5.0999999999999996"/>
    <m/>
    <m/>
    <x v="75"/>
    <n v="335597.26976"/>
    <n v="311521.35618"/>
    <n v="651856.15699000005"/>
    <n v="608197.98899999994"/>
    <n v="205616.29356000002"/>
    <n v="84407.233199999988"/>
    <n v="325812.85513000004"/>
    <n v="107553.70845000002"/>
    <n v="0"/>
    <n v="0"/>
    <n v="0"/>
    <n v="0"/>
    <n v="0"/>
    <n v="0"/>
    <n v="205430.72895999998"/>
    <n v="77238.664649999992"/>
    <n v="408454.49183000001"/>
    <n v="402581.74408999993"/>
    <n v="0"/>
    <n v="0"/>
    <n v="0"/>
    <n v="0"/>
    <n v="0"/>
    <n v="0"/>
    <s v="Credito a la Vivienda"/>
    <s v="Daños Sin Autos"/>
    <s v="Credito a la Vivienda"/>
    <x v="56"/>
    <x v="3"/>
    <n v="335597.26976"/>
    <n v="311521.35618"/>
    <n v="533186385.44996989"/>
    <n v="470746398.87218982"/>
    <n v="512068683.5256899"/>
    <n v="451806369.28899986"/>
    <n v="335597.26976"/>
    <n v="311521.35618"/>
    <n v="205616.29356000002"/>
    <n v="84407.233199999988"/>
    <n v="335597.26976"/>
    <n v="311521.35618"/>
    <n v="100"/>
    <n v="100"/>
    <n v="24075.913579999993"/>
    <n v="7.7284953671326262"/>
    <n v="100"/>
    <n v="100"/>
    <n v="100"/>
    <n v="100"/>
    <n v="6.2941830271375121E-2"/>
    <n v="6.553755005077623E-2"/>
    <n v="6.6176046577592559E-2"/>
    <n v="6.8950191355255999E-2"/>
    <m/>
    <m/>
    <m/>
    <n v="0"/>
    <m/>
    <n v="0"/>
    <m/>
    <n v="0"/>
    <m/>
    <n v="143.60032400635546"/>
    <n v="61.26876231950429"/>
    <n v="27.095167482266831"/>
    <n v="100"/>
    <n v="165.96877339981307"/>
    <n v="1.4587714982642552"/>
    <n v="50.294643116692882"/>
    <n v="19.185833879425182"/>
    <m/>
    <n v="2024"/>
    <n v="2"/>
    <d v="2025-08-07T00:00:00"/>
    <x v="56"/>
    <x v="75"/>
  </r>
  <r>
    <n v="2025"/>
    <n v="6"/>
    <n v="603"/>
    <x v="56"/>
    <s v="Credito a la Vivienda"/>
    <n v="242"/>
    <s v="14063697603e22d600d336bee6cff12c8be93509ce84a0642918d89b2aef1753"/>
    <s v="5ee0b1f3d4f170289262539d5c2c0d24e2fb46189fbbd99a0a6b6a68b9dfe06a"/>
    <x v="13"/>
    <n v="250911.03250999999"/>
    <n v="233870.02872"/>
    <n v="487058.15479"/>
    <n v="472213.40372999996"/>
    <n v="122038.42145000001"/>
    <n v="49131.226470000001"/>
    <n v="190710.88140000001"/>
    <n v="52058.984870000022"/>
    <n v="35332811.020000003"/>
    <n v="33505945.09"/>
    <n v="140.405"/>
    <n v="134.59399999999999"/>
    <n v="0"/>
    <n v="0"/>
    <n v="119097.80434999999"/>
    <n v="40811.26902"/>
    <n v="308350.70929000003"/>
    <n v="302672.82464999997"/>
    <n v="0"/>
    <n v="0"/>
    <n v="0"/>
    <n v="0"/>
    <n v="0"/>
    <n v="0"/>
    <s v="Credito a la Vivienda"/>
    <s v="Daños Sin Autos"/>
    <s v="Credito a la Vivienda"/>
    <x v="56"/>
    <x v="3"/>
    <n v="250911.03250999999"/>
    <n v="233870.02872"/>
    <n v="533186385.44996989"/>
    <n v="470746398.87218982"/>
    <n v="512068683.5256899"/>
    <n v="451806369.28899986"/>
    <n v="335597.26976"/>
    <n v="311521.35618"/>
    <n v="205616.29356000002"/>
    <n v="84407.233199999988"/>
    <n v="250911.03250999999"/>
    <n v="233870.02872"/>
    <n v="74.765516623373372"/>
    <n v="75.073513927843734"/>
    <n v="17041.003789999988"/>
    <n v="7.2865274286181725"/>
    <n v="100"/>
    <n v="100"/>
    <n v="100"/>
    <n v="100"/>
    <n v="4.7058784574600422E-2"/>
    <n v="4.8999487877764758E-2"/>
    <n v="4.968068354432531E-2"/>
    <n v="5.1763331510363025E-2"/>
    <m/>
    <m/>
    <m/>
    <n v="0"/>
    <m/>
    <n v="0"/>
    <m/>
    <n v="0"/>
    <m/>
    <n v="148.39278442299388"/>
    <n v="48.638124927861114"/>
    <n v="21.007919115972818"/>
    <n v="59.352505259700393"/>
    <n v="191.82578050105431"/>
    <n v="1.8759149079755622"/>
    <n v="38.624138282098116"/>
    <n v="13.483625121347679"/>
    <s v="Grandes"/>
    <n v="2024"/>
    <n v="2"/>
    <d v="2025-08-07T00:00:00"/>
    <x v="56"/>
    <x v="13"/>
  </r>
  <r>
    <n v="2025"/>
    <n v="6"/>
    <n v="601"/>
    <x v="30"/>
    <s v="Credito a la Vivienda"/>
    <n v="241"/>
    <s v="749fc650cacb0f06547520d53c31505c8156e0a3be07073eddb2ef3ad9e383ba"/>
    <s v="5ee0b1f3d4f170289262539d5c2c0d24e2fb46189fbbd99a0a6b6a68b9dfe06a"/>
    <x v="1"/>
    <n v="84686.237250000006"/>
    <n v="77651.32746"/>
    <n v="164798.00219999999"/>
    <n v="135984.58527000001"/>
    <n v="83577.872109999997"/>
    <n v="35276.006729999994"/>
    <n v="135101.97373"/>
    <n v="55494.723579999998"/>
    <n v="35332811.020000003"/>
    <n v="33505945.09"/>
    <n v="140.405"/>
    <n v="134.59399999999999"/>
    <n v="0"/>
    <n v="0"/>
    <n v="86332.924610000002"/>
    <n v="36427.395629999999"/>
    <n v="100103.78254"/>
    <n v="99908.919439999998"/>
    <n v="0"/>
    <n v="0"/>
    <n v="0"/>
    <n v="0"/>
    <n v="0"/>
    <n v="0"/>
    <s v="Credito a la Vivienda"/>
    <s v="Daños Sin Autos"/>
    <s v="Credito a la Vivienda"/>
    <x v="56"/>
    <x v="3"/>
    <n v="84686.237250000006"/>
    <n v="77651.32746"/>
    <n v="533186385.44996989"/>
    <n v="470746398.87218982"/>
    <n v="512068683.5256899"/>
    <n v="451806369.28899986"/>
    <n v="335597.26976"/>
    <n v="311521.35618"/>
    <n v="205616.29356000002"/>
    <n v="84407.233199999988"/>
    <n v="84686.237250000006"/>
    <n v="77651.32746"/>
    <n v="25.234483376626628"/>
    <n v="24.926486072156262"/>
    <n v="7034.9097900000052"/>
    <n v="9.0596130421902288"/>
    <n v="100"/>
    <n v="100"/>
    <n v="100"/>
    <n v="100"/>
    <n v="1.5883045696774699E-2"/>
    <n v="1.6538062173011483E-2"/>
    <n v="1.6495363033267249E-2"/>
    <n v="1.7186859844892977E-2"/>
    <m/>
    <m/>
    <m/>
    <n v="0"/>
    <m/>
    <n v="0"/>
    <m/>
    <n v="0"/>
    <m/>
    <n v="136.92554758167213"/>
    <n v="98.691209840002642"/>
    <n v="45.428723350764969"/>
    <n v="40.647494740299599"/>
    <n v="136.99999167357441"/>
    <n v="0.19504074420204631"/>
    <n v="86.243418999179809"/>
    <n v="36.460604152441427"/>
    <s v="Grandes"/>
    <n v="2024"/>
    <n v="2"/>
    <d v="2025-08-07T00:00:00"/>
    <x v="56"/>
    <x v="1"/>
  </r>
  <r>
    <n v="2025"/>
    <n v="6"/>
    <n v="908"/>
    <x v="14"/>
    <s v="IMSS Muerte (riesgos de trabajo)"/>
    <n v="38"/>
    <s v="aea92132c4cbeb263e6ac2bf6c183b5d81737f179f21efdc5863739672f0f470"/>
    <s v="5ee0b1f3d4f170289262539d5c2c0d24e2fb46189fbbd99a0a6b6a68b9dfe06a"/>
    <x v="19"/>
    <n v="0"/>
    <n v="0"/>
    <n v="0"/>
    <n v="0"/>
    <n v="35218.698669999998"/>
    <n v="34134.508969999995"/>
    <n v="69510.857069999998"/>
    <n v="71639.421399999992"/>
    <n v="0"/>
    <n v="0"/>
    <n v="0"/>
    <n v="0"/>
    <n v="0"/>
    <n v="0"/>
    <n v="35218.698670000005"/>
    <n v="34134.508969999995"/>
    <n v="558.65863999999999"/>
    <n v="157.29709"/>
    <n v="0"/>
    <n v="0"/>
    <n v="0"/>
    <n v="0"/>
    <n v="0"/>
    <n v="0"/>
    <s v="IMSS Muerte (riesgos de trabajo)"/>
    <s v="Pensiones"/>
    <s v="Pensiones IMSS"/>
    <x v="52"/>
    <x v="3"/>
    <n v="7648.0606799999996"/>
    <n v="4269.7251799999995"/>
    <n v="533186385.44996989"/>
    <n v="470746398.87218982"/>
    <n v="512068683.5256899"/>
    <n v="451806369.28899986"/>
    <n v="404636.44373"/>
    <n v="467001.44568"/>
    <n v="809619.65381999989"/>
    <n v="751051.0313899999"/>
    <n v="7648.0606799999996"/>
    <n v="4269.7251799999995"/>
    <m/>
    <m/>
    <m/>
    <m/>
    <m/>
    <m/>
    <m/>
    <m/>
    <m/>
    <m/>
    <m/>
    <m/>
    <m/>
    <m/>
    <m/>
    <n v="0"/>
    <m/>
    <n v="0"/>
    <m/>
    <n v="0"/>
    <m/>
    <n v="3.1762276145611779"/>
    <m/>
    <m/>
    <n v="4.3500301041147962"/>
    <n v="3.1762276145612001"/>
    <n v="255.16145912171675"/>
    <n v="6304.1535829464674"/>
    <n v="21700.661448981664"/>
    <s v="Grandes"/>
    <n v="2024"/>
    <n v="2"/>
    <d v="2025-08-07T00:00:00"/>
    <x v="52"/>
    <x v="19"/>
  </r>
  <r>
    <n v="2025"/>
    <n v="6"/>
    <n v="201.1"/>
    <x v="67"/>
    <s v="IMSS Muerte (riesgos de trabajo)"/>
    <n v="201.1"/>
    <m/>
    <m/>
    <x v="74"/>
    <n v="404636.44373000006"/>
    <n v="467001.44567999995"/>
    <n v="889770.37289999996"/>
    <n v="882599.06753999996"/>
    <n v="809619.65381999989"/>
    <n v="751051.0313899999"/>
    <n v="1598642.83274"/>
    <n v="1491895.7724000001"/>
    <n v="0"/>
    <n v="0"/>
    <n v="0"/>
    <n v="0"/>
    <n v="0"/>
    <n v="0"/>
    <n v="809619.65382000001"/>
    <n v="751051.0313899999"/>
    <n v="-111672.3581"/>
    <n v="-89901.456130000006"/>
    <n v="0"/>
    <n v="0"/>
    <n v="0"/>
    <n v="0"/>
    <n v="404636.44373000006"/>
    <n v="467001.44568"/>
    <s v="IMSS Muerte (riesgos de trabajo)"/>
    <s v="Pensiones"/>
    <s v="Pensiones IMSS"/>
    <x v="52"/>
    <x v="3"/>
    <n v="21117701.924279999"/>
    <n v="18940029.583190002"/>
    <n v="533186385.44996989"/>
    <n v="470746398.87218982"/>
    <n v="512068683.5256899"/>
    <n v="451806369.28899986"/>
    <n v="404636.44373"/>
    <n v="467001.44568"/>
    <n v="809619.65381999989"/>
    <n v="751051.0313899999"/>
    <n v="21117701.924279999"/>
    <n v="18940029.583190002"/>
    <n v="100.00000000000003"/>
    <n v="99.999999999999986"/>
    <n v="-62365.001949999889"/>
    <n v="-13.354348798468996"/>
    <n v="1.9161007442044193"/>
    <n v="2.4656848798931206"/>
    <n v="1.9161007442044193"/>
    <n v="2.4656848798931206"/>
    <n v="7.5890243031715224E-2"/>
    <n v="7.901995508571262E-2"/>
    <n v="9.9204464824125677E-2"/>
    <n v="0.10336318330680294"/>
    <m/>
    <m/>
    <n v="100.00000000000003"/>
    <n v="0"/>
    <m/>
    <n v="0"/>
    <m/>
    <n v="-62365.001949999947"/>
    <n v="-13.354348798469006"/>
    <n v="7.7982214233305536"/>
    <n v="200.08569825218987"/>
    <n v="160.82413413011943"/>
    <n v="100"/>
    <n v="7.7982214233305536"/>
    <n v="24.216406393372168"/>
    <n v="-724.99557419124653"/>
    <n v="-835.41586946484972"/>
    <m/>
    <n v="2024"/>
    <n v="2"/>
    <d v="2025-08-07T00:00:00"/>
    <x v="52"/>
    <x v="74"/>
  </r>
  <r>
    <n v="2025"/>
    <n v="6"/>
    <n v="5.0999999999999996"/>
    <x v="68"/>
    <s v="IMSS Muerte (riesgos de trabajo)"/>
    <n v="5.0999999999999996"/>
    <m/>
    <m/>
    <x v="75"/>
    <n v="404636.44373000006"/>
    <n v="467001.44567999995"/>
    <n v="889770.37289999996"/>
    <n v="882599.06753999996"/>
    <n v="809619.65381999989"/>
    <n v="751051.0313899999"/>
    <n v="1598642.83274"/>
    <n v="1491895.7724000001"/>
    <n v="0"/>
    <n v="0"/>
    <n v="0"/>
    <n v="0"/>
    <n v="0"/>
    <n v="0"/>
    <n v="809619.65382000001"/>
    <n v="751051.0313899999"/>
    <n v="-111672.3581"/>
    <n v="-89901.456130000006"/>
    <n v="0"/>
    <n v="0"/>
    <n v="0"/>
    <n v="0"/>
    <n v="404636.44373000006"/>
    <n v="467001.44568"/>
    <s v="IMSS Muerte (riesgos de trabajo)"/>
    <s v="Pensiones"/>
    <s v="Pensiones IMSS"/>
    <x v="52"/>
    <x v="3"/>
    <n v="21117701.924279999"/>
    <n v="18940029.583190002"/>
    <n v="533186385.44996989"/>
    <n v="470746398.87218982"/>
    <n v="512068683.5256899"/>
    <n v="451806369.28899986"/>
    <n v="404636.44373"/>
    <n v="467001.44568"/>
    <n v="809619.65381999989"/>
    <n v="751051.0313899999"/>
    <n v="21117701.924279999"/>
    <n v="18940029.583190002"/>
    <n v="100.00000000000003"/>
    <n v="99.999999999999986"/>
    <n v="-62365.001949999889"/>
    <n v="-13.354348798468996"/>
    <n v="1.9161007442044193"/>
    <n v="2.4656848798931206"/>
    <n v="1.9161007442044193"/>
    <n v="2.4656848798931206"/>
    <n v="7.5890243031715224E-2"/>
    <n v="7.901995508571262E-2"/>
    <n v="9.9204464824125677E-2"/>
    <n v="0.10336318330680294"/>
    <m/>
    <m/>
    <n v="100.00000000000003"/>
    <n v="0"/>
    <m/>
    <n v="0"/>
    <m/>
    <n v="-62365.001949999947"/>
    <n v="-13.354348798469006"/>
    <n v="7.7982214233305536"/>
    <n v="200.08569825218987"/>
    <n v="160.82413413011943"/>
    <n v="100"/>
    <n v="7.7982214233305536"/>
    <n v="24.216406393372168"/>
    <n v="-724.99557419124653"/>
    <n v="-835.41586946484972"/>
    <m/>
    <n v="2024"/>
    <n v="2"/>
    <d v="2025-08-07T00:00:00"/>
    <x v="52"/>
    <x v="75"/>
  </r>
  <r>
    <n v="2025"/>
    <n v="6"/>
    <n v="905"/>
    <x v="48"/>
    <s v="IMSS Muerte (riesgos de trabajo)"/>
    <n v="51"/>
    <s v="031b4af5197ec30a926f48cf40e11a7dbc470048a21e4003b7a3c07c5dab1baa"/>
    <s v="5ee0b1f3d4f170289262539d5c2c0d24e2fb46189fbbd99a0a6b6a68b9dfe06a"/>
    <x v="1"/>
    <n v="112929.35331999999"/>
    <n v="109741.15093999999"/>
    <n v="293782.13657999993"/>
    <n v="257406.89528999996"/>
    <n v="267456.59629999998"/>
    <n v="252793.34026"/>
    <n v="524607.59246999992"/>
    <n v="502374.63665"/>
    <n v="35332811.020000003"/>
    <n v="33505945.09"/>
    <n v="140.405"/>
    <n v="134.59399999999999"/>
    <n v="0"/>
    <n v="0"/>
    <n v="267456.59630000003"/>
    <n v="252793.34026"/>
    <n v="-39592.60428"/>
    <n v="-33521.277190000001"/>
    <n v="0"/>
    <n v="0"/>
    <n v="0"/>
    <n v="0"/>
    <n v="112929.35331999999"/>
    <n v="109741.15093999999"/>
    <s v="IMSS Muerte (riesgos de trabajo)"/>
    <s v="Pensiones"/>
    <s v="Pensiones IMSS"/>
    <x v="52"/>
    <x v="3"/>
    <n v="5520194.9199399995"/>
    <n v="4935367.4983999999"/>
    <n v="533186385.44996989"/>
    <n v="470746398.87218982"/>
    <n v="512068683.5256899"/>
    <n v="451806369.28899986"/>
    <n v="404636.44373"/>
    <n v="467001.44568"/>
    <n v="809619.65381999989"/>
    <n v="751051.0313899999"/>
    <n v="5520194.9199399995"/>
    <n v="4935367.4983999999"/>
    <n v="27.908843869573417"/>
    <n v="23.499103044575396"/>
    <n v="3188.2023800000024"/>
    <n v="2.9052022442730863"/>
    <n v="2.0457493794662498"/>
    <n v="2.2235659446956495"/>
    <n v="2.0457493794662498"/>
    <n v="2.2235659446956495"/>
    <n v="2.1180089439961219E-2"/>
    <n v="2.2053555890678572E-2"/>
    <n v="2.3312159413840849E-2"/>
    <n v="2.4289420955418979E-2"/>
    <m/>
    <m/>
    <n v="27.908843869573417"/>
    <n v="0"/>
    <m/>
    <n v="0"/>
    <m/>
    <n v="3188.2023800000024"/>
    <n v="2.9052022442730863"/>
    <n v="5.8004914310316513"/>
    <n v="236.83532087722753"/>
    <n v="230.35419083422272"/>
    <n v="33.034844823500634"/>
    <n v="5.8004914310316735"/>
    <n v="18.11186088044159"/>
    <n v="-675.52160602656886"/>
    <n v="-754.12800898711816"/>
    <s v="Grandes"/>
    <n v="2024"/>
    <n v="2"/>
    <d v="2025-08-07T00:00:00"/>
    <x v="52"/>
    <x v="1"/>
  </r>
  <r>
    <n v="2025"/>
    <n v="6"/>
    <n v="902"/>
    <x v="49"/>
    <s v="IMSS Muerte (riesgos de trabajo)"/>
    <n v="30"/>
    <s v="624b60c58c9d8bfb6ff1886c2fd605d2adeb6ea4da576068201b6c6958ce93f4"/>
    <s v="5ee0b1f3d4f170289262539d5c2c0d24e2fb46189fbbd99a0a6b6a68b9dfe06a"/>
    <x v="25"/>
    <n v="97587.520199999999"/>
    <n v="183614.97538999998"/>
    <n v="211608.90641000003"/>
    <n v="363353.41872999998"/>
    <n v="357755.50014999998"/>
    <n v="334986.79283999995"/>
    <n v="709967.07565999997"/>
    <n v="667616.67723000003"/>
    <n v="35332811.020000003"/>
    <n v="33505945.09"/>
    <n v="140.405"/>
    <n v="134.59399999999999"/>
    <n v="0"/>
    <n v="0"/>
    <n v="357755.50014999998"/>
    <n v="334986.79283999995"/>
    <n v="-61002.057679999998"/>
    <n v="-48891.148630000003"/>
    <n v="0"/>
    <n v="0"/>
    <n v="0"/>
    <n v="0"/>
    <n v="97587.520200000014"/>
    <n v="183614.97539000001"/>
    <s v="IMSS Muerte (riesgos de trabajo)"/>
    <s v="Pensiones"/>
    <s v="Pensiones IMSS"/>
    <x v="52"/>
    <x v="3"/>
    <n v="7393377.26566"/>
    <n v="8948322.1162599996"/>
    <n v="533186385.44996989"/>
    <n v="470746398.87218982"/>
    <n v="512068683.5256899"/>
    <n v="451806369.28899986"/>
    <n v="404636.44373"/>
    <n v="467001.44568"/>
    <n v="809619.65381999989"/>
    <n v="751051.0313899999"/>
    <n v="7393377.26566"/>
    <n v="8948322.1162599996"/>
    <n v="24.117333401910976"/>
    <n v="39.317860166929144"/>
    <n v="-86027.455189999979"/>
    <n v="-46.852090907768741"/>
    <n v="1.3199315643375118"/>
    <n v="2.0519486558977706"/>
    <n v="1.3199315643375118"/>
    <n v="2.0519486558977706"/>
    <n v="1.8302702931479269E-2"/>
    <n v="1.9057506022061618E-2"/>
    <n v="3.9005072758900153E-2"/>
    <n v="4.0640191876655435E-2"/>
    <m/>
    <m/>
    <n v="24.11733340191098"/>
    <n v="0"/>
    <m/>
    <n v="0"/>
    <m/>
    <n v="-86027.455189999993"/>
    <n v="-46.852090907768741"/>
    <n v="6.7968970110636739"/>
    <n v="366.59964247149708"/>
    <n v="182.43979943819113"/>
    <n v="44.188094800072456"/>
    <n v="6.7968970110636739"/>
    <n v="24.771168993498847"/>
    <n v="-586.46464358085564"/>
    <n v="-685.16858823490475"/>
    <s v="Grandes"/>
    <n v="2024"/>
    <n v="2"/>
    <d v="2025-08-07T00:00:00"/>
    <x v="52"/>
    <x v="25"/>
  </r>
  <r>
    <n v="2025"/>
    <n v="6"/>
    <n v="906"/>
    <x v="52"/>
    <s v="IMSS Muerte (riesgos de trabajo)"/>
    <n v="256"/>
    <s v="51e8ea280b44e16934d4d611901f3d3afc41789840acdff81942c2f65009cd52"/>
    <s v="5ee0b1f3d4f170289262539d5c2c0d24e2fb46189fbbd99a0a6b6a68b9dfe06a"/>
    <x v="13"/>
    <n v="194119.57021000001"/>
    <n v="173645.31935000001"/>
    <n v="384379.32990999997"/>
    <n v="261838.75352000003"/>
    <n v="149188.85869999998"/>
    <n v="129136.38931999999"/>
    <n v="294557.30754000001"/>
    <n v="250265.03711999996"/>
    <n v="35332811.020000003"/>
    <n v="33505945.09"/>
    <n v="140.405"/>
    <n v="134.59399999999999"/>
    <n v="0"/>
    <n v="0"/>
    <n v="149188.85869999998"/>
    <n v="129136.38931999999"/>
    <n v="-11636.35478"/>
    <n v="-7646.3274000000001"/>
    <n v="0"/>
    <n v="0"/>
    <n v="0"/>
    <n v="0"/>
    <n v="194119.57021000001"/>
    <n v="173645.31935000001"/>
    <s v="IMSS Muerte (riesgos de trabajo)"/>
    <s v="Pensiones"/>
    <s v="Pensiones IMSS"/>
    <x v="52"/>
    <x v="3"/>
    <n v="8196481.6780000003"/>
    <n v="5052070.2433500001"/>
    <n v="533186385.44996989"/>
    <n v="470746398.87218982"/>
    <n v="512068683.5256899"/>
    <n v="451806369.28899986"/>
    <n v="404636.44373"/>
    <n v="467001.44568"/>
    <n v="809619.65381999989"/>
    <n v="751051.0313899999"/>
    <n v="8196481.6780000003"/>
    <n v="5052070.2433500001"/>
    <n v="47.973822728515607"/>
    <n v="37.18303678849545"/>
    <n v="20474.25086"/>
    <n v="11.790845233629387"/>
    <n v="2.3683279953035479"/>
    <n v="3.4371121339527679"/>
    <n v="2.3683279953035479"/>
    <n v="3.4371121339527679"/>
    <n v="3.6407450660274725E-2"/>
    <n v="3.790889317297242E-2"/>
    <n v="3.6887232651384688E-2"/>
    <n v="3.8433570474728528E-2"/>
    <m/>
    <m/>
    <n v="47.973822728515607"/>
    <n v="0"/>
    <m/>
    <n v="0"/>
    <m/>
    <n v="20474.25086"/>
    <n v="11.790845233629387"/>
    <n v="15.528132299184838"/>
    <n v="76.854105198464211"/>
    <n v="74.367906836413084"/>
    <n v="18.427030272312123"/>
    <n v="15.528132299184838"/>
    <n v="52.182272236995765"/>
    <n v="-1282.0927302458888"/>
    <n v="-1688.8681659119118"/>
    <s v="Grandes"/>
    <n v="2024"/>
    <n v="2"/>
    <d v="2025-08-07T00:00:00"/>
    <x v="52"/>
    <x v="13"/>
  </r>
  <r>
    <n v="2025"/>
    <n v="6"/>
    <n v="905"/>
    <x v="48"/>
    <s v="IMSS Jubilacion (retiro, cesantia y vejez)"/>
    <n v="51"/>
    <s v="031b4af5197ec30a926f48cf40e11a7dbc470048a21e4003b7a3c07c5dab1baa"/>
    <s v="5ee0b1f3d4f170289262539d5c2c0d24e2fb46189fbbd99a0a6b6a68b9dfe06a"/>
    <x v="25"/>
    <n v="139008.96915000002"/>
    <n v="133739.94832999998"/>
    <n v="355759.35226000001"/>
    <n v="335618.74977999995"/>
    <n v="65738.649440000008"/>
    <n v="52418.812019999998"/>
    <n v="126915.50399"/>
    <n v="97894.734909999999"/>
    <n v="35332811.020000003"/>
    <n v="33505945.09"/>
    <n v="140.405"/>
    <n v="134.59399999999999"/>
    <n v="0"/>
    <n v="0"/>
    <n v="65738.649439999994"/>
    <n v="52418.812020000005"/>
    <n v="13832.24833"/>
    <n v="5388.2332900000001"/>
    <n v="0"/>
    <n v="0"/>
    <n v="0"/>
    <n v="0"/>
    <n v="139008.96914999999"/>
    <n v="133739.94833000001"/>
    <s v="IMSS Jubilacion (retiro, cesantia y vejez)"/>
    <s v="Pensiones"/>
    <s v="Pensiones IMSS"/>
    <x v="51"/>
    <x v="3"/>
    <n v="5520194.9199399995"/>
    <n v="4935367.4983999999"/>
    <n v="533186385.44996989"/>
    <n v="470746398.87218982"/>
    <n v="512068683.5256899"/>
    <n v="451806369.28899986"/>
    <n v="562602.77382"/>
    <n v="496584.96421999997"/>
    <n v="198506.75829000003"/>
    <n v="156810.56276999999"/>
    <n v="5520194.9199399995"/>
    <n v="4935367.4983999999"/>
    <n v="24.708191217428084"/>
    <n v="26.931936721054189"/>
    <n v="5269.0208200000343"/>
    <n v="3.9397509015024035"/>
    <n v="2.5181895053718675"/>
    <n v="2.7098275533353338"/>
    <n v="2.5181895053718675"/>
    <n v="2.7098275533353338"/>
    <n v="2.6071365087967643E-2"/>
    <n v="2.7146547645307446E-2"/>
    <n v="2.8410190423211523E-2"/>
    <n v="2.960116488407729E-2"/>
    <m/>
    <m/>
    <n v="24.708191217428077"/>
    <n v="0"/>
    <m/>
    <n v="0"/>
    <m/>
    <n v="5269.0208199999761"/>
    <n v="3.9397509015023591"/>
    <n v="25.410414518585299"/>
    <n v="47.290940895377467"/>
    <n v="39.194580732645335"/>
    <n v="33.116580012838611"/>
    <n v="25.410414518585256"/>
    <n v="156.71212780766587"/>
    <n v="475.25642882960011"/>
    <n v="972.83857618570198"/>
    <s v="Grandes"/>
    <n v="2024"/>
    <n v="2"/>
    <d v="2025-08-07T00:00:00"/>
    <x v="51"/>
    <x v="25"/>
  </r>
  <r>
    <n v="2025"/>
    <n v="6"/>
    <n v="902"/>
    <x v="49"/>
    <s v="IMSS Jubilacion (retiro, cesantia y vejez)"/>
    <n v="30"/>
    <s v="624b60c58c9d8bfb6ff1886c2fd605d2adeb6ea4da576068201b6c6958ce93f4"/>
    <s v="5ee0b1f3d4f170289262539d5c2c0d24e2fb46189fbbd99a0a6b6a68b9dfe06a"/>
    <x v="13"/>
    <n v="245182.24593999999"/>
    <n v="292664.33425999997"/>
    <n v="477424.44506000006"/>
    <n v="502067.18627999991"/>
    <n v="108478.57701000001"/>
    <n v="89316.558300000004"/>
    <n v="207406.13142999998"/>
    <n v="166940.16747999997"/>
    <n v="35332811.020000003"/>
    <n v="33505945.09"/>
    <n v="140.405"/>
    <n v="134.59399999999999"/>
    <n v="0"/>
    <n v="0"/>
    <n v="108478.57701000001"/>
    <n v="89316.558300000004"/>
    <n v="33617.36492"/>
    <n v="19020.65281"/>
    <n v="0"/>
    <n v="0"/>
    <n v="0"/>
    <n v="0"/>
    <n v="245182.24593999999"/>
    <n v="292664.33426000003"/>
    <s v="IMSS Jubilacion (retiro, cesantia y vejez)"/>
    <s v="Pensiones"/>
    <s v="Pensiones IMSS"/>
    <x v="51"/>
    <x v="3"/>
    <n v="7393377.26566"/>
    <n v="8948322.1162599996"/>
    <n v="533186385.44996989"/>
    <n v="470746398.87218982"/>
    <n v="512068683.5256899"/>
    <n v="451806369.28899986"/>
    <n v="562602.77382"/>
    <n v="496584.96421999997"/>
    <n v="198506.75829000003"/>
    <n v="156810.56276999999"/>
    <n v="7393377.26566"/>
    <n v="8948322.1162599996"/>
    <n v="43.579992376369617"/>
    <n v="58.935399850395406"/>
    <n v="-47482.088319999981"/>
    <n v="-16.224077470887654"/>
    <n v="3.3162415108829535"/>
    <n v="3.2706057119714043"/>
    <n v="3.3162415108829535"/>
    <n v="3.2706057119714043"/>
    <n v="4.5984341054223339E-2"/>
    <n v="4.7880734328815767E-2"/>
    <n v="6.2170275749567634E-2"/>
    <n v="6.4776495895921299E-2"/>
    <m/>
    <m/>
    <n v="43.579992376369617"/>
    <n v="0"/>
    <m/>
    <n v="0"/>
    <m/>
    <n v="-47482.088320000039"/>
    <n v="-16.224077470887664"/>
    <n v="21.454049590265068"/>
    <n v="44.244058779258609"/>
    <n v="30.518429423877834"/>
    <n v="54.64729661824552"/>
    <n v="21.454049590265068"/>
    <n v="76.741383462537428"/>
    <n v="322.68613934539167"/>
    <n v="469.57672374442552"/>
    <s v="Grandes"/>
    <n v="2024"/>
    <n v="2"/>
    <d v="2025-08-07T00:00:00"/>
    <x v="51"/>
    <x v="13"/>
  </r>
  <r>
    <n v="2025"/>
    <n v="6"/>
    <n v="201.1"/>
    <x v="67"/>
    <s v="IMSS Jubilacion (retiro, cesantia y vejez)"/>
    <n v="201.1"/>
    <m/>
    <m/>
    <x v="74"/>
    <n v="562602.77382"/>
    <n v="496584.96421999997"/>
    <n v="1068257.0248700001"/>
    <n v="954805.49638999987"/>
    <n v="198506.75829000003"/>
    <n v="156810.56277000002"/>
    <n v="375772.89289999998"/>
    <n v="291410.44284999999"/>
    <n v="0"/>
    <n v="0"/>
    <n v="0"/>
    <n v="0"/>
    <n v="0"/>
    <n v="0"/>
    <n v="198506.75829"/>
    <n v="156810.56277000002"/>
    <n v="54120.110789999999"/>
    <n v="28767.230680000001"/>
    <n v="0"/>
    <n v="0"/>
    <n v="0"/>
    <n v="0"/>
    <n v="562602.77382"/>
    <n v="496584.96422000008"/>
    <s v="IMSS Jubilacion (retiro, cesantia y vejez)"/>
    <s v="Pensiones"/>
    <s v="Pensiones IMSS"/>
    <x v="51"/>
    <x v="3"/>
    <n v="21110053.863600001"/>
    <n v="18935759.858010001"/>
    <n v="533186385.44996989"/>
    <n v="470746398.87218982"/>
    <n v="512068683.5256899"/>
    <n v="451806369.28899986"/>
    <n v="562602.77382"/>
    <n v="496584.96421999997"/>
    <n v="198506.75829000003"/>
    <n v="156810.56276999999"/>
    <n v="21110053.863600001"/>
    <n v="18935759.858010001"/>
    <n v="100"/>
    <n v="100"/>
    <n v="66017.809600000037"/>
    <n v="13.294363373183504"/>
    <n v="2.6650939758618724"/>
    <n v="2.6224718096535216"/>
    <n v="2.6650939758618724"/>
    <n v="2.6224718096535216"/>
    <n v="0.1055170929289961"/>
    <n v="0.10986861566037846"/>
    <n v="0.10548885034696259"/>
    <n v="0.10991101453515749"/>
    <m/>
    <m/>
    <n v="100"/>
    <n v="0"/>
    <m/>
    <n v="0"/>
    <m/>
    <n v="66017.80959999992"/>
    <n v="13.29436337318346"/>
    <n v="26.590170192270392"/>
    <n v="35.283643722935246"/>
    <n v="31.577791127104867"/>
    <n v="100"/>
    <n v="26.590170192270392"/>
    <n v="88.131111374673338"/>
    <n v="366.78926815256807"/>
    <n v="545.10134991554912"/>
    <m/>
    <n v="2024"/>
    <n v="2"/>
    <d v="2025-08-07T00:00:00"/>
    <x v="51"/>
    <x v="74"/>
  </r>
  <r>
    <n v="2025"/>
    <n v="6"/>
    <n v="5.0999999999999996"/>
    <x v="68"/>
    <s v="IMSS Jubilacion (retiro, cesantia y vejez)"/>
    <n v="5.0999999999999996"/>
    <m/>
    <m/>
    <x v="75"/>
    <n v="562602.77382"/>
    <n v="496584.96421999997"/>
    <n v="1068257.0248700001"/>
    <n v="954805.49638999987"/>
    <n v="198506.75829000003"/>
    <n v="156810.56277000002"/>
    <n v="375772.89289999998"/>
    <n v="291410.44284999999"/>
    <n v="0"/>
    <n v="0"/>
    <n v="0"/>
    <n v="0"/>
    <n v="0"/>
    <n v="0"/>
    <n v="198506.75829"/>
    <n v="156810.56277000002"/>
    <n v="54120.110789999999"/>
    <n v="28767.230680000001"/>
    <n v="0"/>
    <n v="0"/>
    <n v="0"/>
    <n v="0"/>
    <n v="562602.77382"/>
    <n v="496584.96422000008"/>
    <s v="IMSS Jubilacion (retiro, cesantia y vejez)"/>
    <s v="Pensiones"/>
    <s v="Pensiones IMSS"/>
    <x v="51"/>
    <x v="3"/>
    <n v="21110053.863600001"/>
    <n v="18935759.858010001"/>
    <n v="533186385.44996989"/>
    <n v="470746398.87218982"/>
    <n v="512068683.5256899"/>
    <n v="451806369.28899986"/>
    <n v="562602.77382"/>
    <n v="496584.96421999997"/>
    <n v="198506.75829000003"/>
    <n v="156810.56276999999"/>
    <n v="21110053.863600001"/>
    <n v="18935759.858010001"/>
    <n v="100"/>
    <n v="100"/>
    <n v="66017.809600000037"/>
    <n v="13.294363373183504"/>
    <n v="2.6650939758618724"/>
    <n v="2.6224718096535216"/>
    <n v="2.6650939758618724"/>
    <n v="2.6224718096535216"/>
    <n v="0.1055170929289961"/>
    <n v="0.10986861566037846"/>
    <n v="0.10548885034696259"/>
    <n v="0.10991101453515749"/>
    <m/>
    <m/>
    <n v="100"/>
    <n v="0"/>
    <m/>
    <n v="0"/>
    <m/>
    <n v="66017.80959999992"/>
    <n v="13.29436337318346"/>
    <n v="26.590170192270392"/>
    <n v="35.283643722935246"/>
    <n v="31.577791127104867"/>
    <n v="100"/>
    <n v="26.590170192270392"/>
    <n v="88.131111374673338"/>
    <n v="366.78926815256807"/>
    <n v="545.10134991554912"/>
    <m/>
    <n v="2024"/>
    <n v="2"/>
    <d v="2025-08-07T00:00:00"/>
    <x v="51"/>
    <x v="75"/>
  </r>
  <r>
    <n v="2025"/>
    <n v="6"/>
    <n v="906"/>
    <x v="52"/>
    <s v="IMSS Jubilacion (retiro, cesantia y vejez)"/>
    <n v="256"/>
    <s v="51e8ea280b44e16934d4d611901f3d3afc41789840acdff81942c2f65009cd52"/>
    <s v="5ee0b1f3d4f170289262539d5c2c0d24e2fb46189fbbd99a0a6b6a68b9dfe06a"/>
    <x v="1"/>
    <n v="178411.55872999999"/>
    <n v="70180.681629999992"/>
    <n v="235073.22755000001"/>
    <n v="117119.56032999998"/>
    <n v="24289.531839999996"/>
    <n v="15075.19245"/>
    <n v="41451.25748"/>
    <n v="26575.540459999997"/>
    <n v="35332811.020000003"/>
    <n v="33505945.09"/>
    <n v="140.405"/>
    <n v="134.59399999999999"/>
    <n v="0"/>
    <n v="0"/>
    <n v="24289.53184"/>
    <n v="15075.192449999999"/>
    <n v="6670.4975400000003"/>
    <n v="4358.34458"/>
    <n v="0"/>
    <n v="0"/>
    <n v="0"/>
    <n v="0"/>
    <n v="178411.55873000002"/>
    <n v="70180.681630000006"/>
    <s v="IMSS Jubilacion (retiro, cesantia y vejez)"/>
    <s v="Pensiones"/>
    <s v="Pensiones IMSS"/>
    <x v="51"/>
    <x v="3"/>
    <n v="8196481.6780000003"/>
    <n v="5052070.2433500001"/>
    <n v="533186385.44996989"/>
    <n v="470746398.87218982"/>
    <n v="512068683.5256899"/>
    <n v="451806369.28899986"/>
    <n v="562602.77382"/>
    <n v="496584.96421999997"/>
    <n v="198506.75829000003"/>
    <n v="156810.56276999999"/>
    <n v="8196481.6780000003"/>
    <n v="5052070.2433500001"/>
    <n v="31.711816406202303"/>
    <n v="14.132663428550392"/>
    <n v="108230.8771"/>
    <n v="154.21747778199801"/>
    <n v="2.1766846524999943"/>
    <n v="1.3891469882545331"/>
    <n v="2.1766846524999943"/>
    <n v="1.3891469882545331"/>
    <n v="3.346138678680511E-2"/>
    <n v="3.4841333686255249E-2"/>
    <n v="1.4908384174183439E-2"/>
    <n v="1.5533353755158911E-2"/>
    <m/>
    <m/>
    <n v="31.71181640620231"/>
    <n v="0"/>
    <m/>
    <n v="0"/>
    <m/>
    <n v="108230.87710000001"/>
    <n v="154.21747778199801"/>
    <n v="61.122532402563088"/>
    <n v="13.614326343484661"/>
    <n v="21.480544360452377"/>
    <n v="12.23612336891585"/>
    <n v="61.122532402563138"/>
    <n v="53.051173847295942"/>
    <n v="364.13373506768431"/>
    <n v="345.89262444228302"/>
    <s v="Grandes"/>
    <n v="2024"/>
    <n v="2"/>
    <d v="2025-08-07T00:00:00"/>
    <x v="51"/>
    <x v="1"/>
  </r>
  <r>
    <n v="2025"/>
    <n v="6"/>
    <n v="103"/>
    <x v="61"/>
    <s v="RC Otros"/>
    <n v="205"/>
    <s v="f8809aff4d69bece79dabe35be0c708b890d7eafb841f121330667b77d2e2590"/>
    <s v="5ee0b1f3d4f170289262539d5c2c0d24e2fb46189fbbd99a0a6b6a68b9dfe06a"/>
    <x v="24"/>
    <n v="12538.19397"/>
    <n v="1877.2705000000001"/>
    <n v="91663.600910000008"/>
    <n v="17011.32588"/>
    <n v="-51.847080000000005"/>
    <n v="96.313729999999993"/>
    <n v="77.911309999999972"/>
    <n v="86.70232"/>
    <n v="35332811.020000003"/>
    <n v="33505945.09"/>
    <n v="140.405"/>
    <n v="134.59399999999999"/>
    <n v="0"/>
    <n v="0"/>
    <n v="-15.981"/>
    <n v="0.96379999999999999"/>
    <n v="352.78224999999998"/>
    <n v="459.38598999999999"/>
    <n v="0"/>
    <n v="0"/>
    <n v="0"/>
    <n v="0"/>
    <n v="0"/>
    <n v="0"/>
    <s v="RC Otros"/>
    <s v="Daños Sin Autos"/>
    <s v="Responsabilidad Civil y Riesgos Profesionales"/>
    <x v="33"/>
    <x v="3"/>
    <n v="1638035.7448499999"/>
    <n v="1492337.16872"/>
    <n v="533186385.44996989"/>
    <n v="470746398.87218982"/>
    <n v="512068683.5256899"/>
    <n v="451806369.28899986"/>
    <n v="1054272.9832200001"/>
    <n v="987351.86491999985"/>
    <n v="315052.39594999998"/>
    <n v="499173.51522000006"/>
    <n v="173728.45124000002"/>
    <n v="47921.501459999999"/>
    <n v="1.189273951771521"/>
    <n v="0.19013186349246486"/>
    <n v="10660.92347"/>
    <n v="567.8949021997629"/>
    <n v="7.2171218246105857"/>
    <n v="3.9173866485943787"/>
    <n v="0.76544080368332634"/>
    <n v="0.12579399209162384"/>
    <n v="2.3515592881124844E-3"/>
    <n v="2.4485375445481568E-3"/>
    <n v="3.9878595024785075E-4"/>
    <n v="4.1550332788672928E-4"/>
    <m/>
    <m/>
    <m/>
    <n v="0"/>
    <m/>
    <n v="0"/>
    <m/>
    <n v="0"/>
    <m/>
    <n v="-153.83145269111685"/>
    <n v="-0.41351314331277655"/>
    <n v="5.1305195495268254"/>
    <n v="-1.6456653136587583E-2"/>
    <n v="-1758.1240921352978"/>
    <n v="-23.205701157756252"/>
    <n v="-4.5299898166645294"/>
    <n v="0.20980178346318312"/>
    <s v="Medianas"/>
    <n v="2024"/>
    <n v="2"/>
    <d v="2025-08-07T00:00:00"/>
    <x v="33"/>
    <x v="24"/>
  </r>
  <r>
    <n v="2025"/>
    <n v="6"/>
    <n v="93"/>
    <x v="65"/>
    <s v="RC Otros"/>
    <n v="220"/>
    <s v="36790ecd55c2030dc553685bef719df653f413a20cdad1bfd1dc934c76686ddd"/>
    <s v="5ee0b1f3d4f170289262539d5c2c0d24e2fb46189fbbd99a0a6b6a68b9dfe06a"/>
    <x v="8"/>
    <n v="993.37585999999999"/>
    <n v="783.05667000000005"/>
    <n v="1336.55414"/>
    <n v="1151.9863900000003"/>
    <n v="0"/>
    <n v="0"/>
    <n v="0"/>
    <n v="0"/>
    <n v="35332811.020000003"/>
    <n v="33505945.09"/>
    <n v="140.405"/>
    <n v="134.59399999999999"/>
    <n v="0"/>
    <n v="0"/>
    <n v="0"/>
    <n v="0"/>
    <n v="26.121669999999998"/>
    <n v="-11.030430000000001"/>
    <n v="0"/>
    <n v="0"/>
    <n v="0"/>
    <n v="0"/>
    <n v="0"/>
    <n v="0"/>
    <s v="RC Otros"/>
    <s v="Daños Sin Autos"/>
    <s v="Responsabilidad Civil y Riesgos Profesionales"/>
    <x v="33"/>
    <x v="3"/>
    <n v="541187.50646000006"/>
    <n v="571419.13779999991"/>
    <n v="533186385.44996989"/>
    <n v="470746398.87218982"/>
    <n v="512068683.5256899"/>
    <n v="451806369.28899986"/>
    <n v="1054272.9832200001"/>
    <n v="987351.86491999985"/>
    <n v="315052.39594999998"/>
    <n v="499173.51522000006"/>
    <n v="35420.763310000002"/>
    <n v="30644.502649999999"/>
    <n v="9.4223780350132291E-2"/>
    <n v="7.9308775100500481E-2"/>
    <n v="210.31918999999994"/>
    <n v="26.858744463539264"/>
    <n v="2.8045015611494453"/>
    <n v="2.5552924742931018"/>
    <n v="0.18355483970756112"/>
    <n v="0.13703717957624209"/>
    <n v="1.8630930704685271E-4"/>
    <n v="1.9399269901850257E-4"/>
    <n v="1.6634363467804333E-4"/>
    <n v="1.7331687271967487E-4"/>
    <m/>
    <m/>
    <m/>
    <n v="0"/>
    <m/>
    <n v="0"/>
    <m/>
    <n v="0"/>
    <m/>
    <m/>
    <m/>
    <m/>
    <m/>
    <m/>
    <n v="-336.81461194169214"/>
    <m/>
    <m/>
    <s v="Medianas"/>
    <n v="2024"/>
    <n v="2"/>
    <d v="2025-08-07T00:00:00"/>
    <x v="33"/>
    <x v="8"/>
  </r>
  <r>
    <n v="2025"/>
    <n v="6"/>
    <n v="127"/>
    <x v="66"/>
    <s v="RC Otros"/>
    <n v="263"/>
    <s v="4be84111a613654b362415e563cb7607df7b203b5d303802a8a546061bbc7847"/>
    <s v="5ee0b1f3d4f170289262539d5c2c0d24e2fb46189fbbd99a0a6b6a68b9dfe06a"/>
    <x v="16"/>
    <n v="1131.4106100000001"/>
    <n v="435.94155000000001"/>
    <n v="3787.7201500000001"/>
    <n v="3064.4188800000002"/>
    <n v="32.958539999999999"/>
    <n v="20.19097"/>
    <n v="55.235659999999989"/>
    <n v="29.97279"/>
    <n v="35332811.020000003"/>
    <n v="33505945.09"/>
    <n v="140.405"/>
    <n v="134.59399999999999"/>
    <n v="0"/>
    <n v="0"/>
    <n v="32.958539999999999"/>
    <n v="20.19097"/>
    <n v="119.42412"/>
    <n v="134.60389999999998"/>
    <n v="0"/>
    <n v="0"/>
    <n v="0"/>
    <n v="0"/>
    <n v="0"/>
    <n v="0"/>
    <s v="RC Otros"/>
    <s v="Daños Sin Autos"/>
    <s v="Responsabilidad Civil y Riesgos Profesionales"/>
    <x v="33"/>
    <x v="3"/>
    <n v="833808.04034000007"/>
    <n v="539188.42425000004"/>
    <n v="533186385.44996989"/>
    <n v="470746398.87218982"/>
    <n v="512068683.5256899"/>
    <n v="451806369.28899986"/>
    <n v="1054272.9832200001"/>
    <n v="987351.86491999985"/>
    <n v="315052.39594999998"/>
    <n v="499173.51522000006"/>
    <n v="49365.24669"/>
    <n v="18341.25837"/>
    <n v="0.10731666541851462"/>
    <n v="4.4152603087990537E-2"/>
    <n v="695.46906000000013"/>
    <n v="159.53263918064246"/>
    <n v="2.2919172613578609"/>
    <n v="2.3768355540590971"/>
    <n v="0.13569197648161888"/>
    <n v="8.0851429740240746E-2"/>
    <n v="2.1219795570083305E-4"/>
    <n v="2.2094899500786177E-4"/>
    <n v="9.2606454567560162E-5"/>
    <n v="9.6488579983065292E-5"/>
    <m/>
    <m/>
    <m/>
    <n v="0"/>
    <m/>
    <n v="0"/>
    <m/>
    <n v="0"/>
    <m/>
    <n v="63.234059582080505"/>
    <n v="2.9130485173724856"/>
    <n v="4.6315773295754896"/>
    <n v="1.0461288478894999E-2"/>
    <n v="63.234059582080505"/>
    <n v="-11.277370120776576"/>
    <n v="27.597892285076082"/>
    <n v="15.000286024401971"/>
    <s v="Medianas"/>
    <n v="2024"/>
    <n v="2"/>
    <d v="2025-08-07T00:00:00"/>
    <x v="33"/>
    <x v="16"/>
  </r>
  <r>
    <n v="2025"/>
    <n v="6"/>
    <n v="46"/>
    <x v="54"/>
    <s v="RC Otros"/>
    <n v="34"/>
    <s v="86e50149658661312a9e0b35558d84f6c6d3da797f552a9657fe0558ca40cdef"/>
    <s v="5ee0b1f3d4f170289262539d5c2c0d24e2fb46189fbbd99a0a6b6a68b9dfe06a"/>
    <x v="0"/>
    <n v="1272.24452"/>
    <n v="1170.5436000000002"/>
    <n v="2532.00828"/>
    <n v="1865.3637599999997"/>
    <n v="346.39844999999997"/>
    <n v="-29.349630000000001"/>
    <n v="844.59496999999999"/>
    <n v="-333.61591000000033"/>
    <n v="35332811.020000003"/>
    <n v="33505945.09"/>
    <n v="140.405"/>
    <n v="134.59399999999999"/>
    <n v="0"/>
    <n v="0"/>
    <n v="118.39845"/>
    <n v="-29.349630000000001"/>
    <n v="1135.5328100000002"/>
    <n v="994.34867000000008"/>
    <n v="0"/>
    <n v="0"/>
    <n v="0"/>
    <n v="0"/>
    <n v="0"/>
    <n v="0"/>
    <s v="RC Otros"/>
    <s v="Daños Sin Autos"/>
    <s v="Responsabilidad Civil y Riesgos Profesionales"/>
    <x v="33"/>
    <x v="3"/>
    <n v="34287174.897239998"/>
    <n v="30526234.37057"/>
    <n v="533186385.44996989"/>
    <n v="470746398.87218982"/>
    <n v="512068683.5256899"/>
    <n v="451806369.28899986"/>
    <n v="1054272.9832200001"/>
    <n v="987351.86491999985"/>
    <n v="315052.39594999998"/>
    <n v="499173.51522000006"/>
    <n v="1272.24452"/>
    <n v="1170.5436000000002"/>
    <n v="0.12067505667405637"/>
    <n v="0.11855384504640031"/>
    <n v="101.70091999999977"/>
    <n v="8.6883495839026992"/>
    <n v="100"/>
    <n v="100"/>
    <n v="3.7105551093461809E-3"/>
    <n v="3.8345496067097879E-3"/>
    <n v="2.3861159150309502E-4"/>
    <n v="2.4845192860464642E-4"/>
    <n v="2.4865694199772498E-4"/>
    <n v="2.5908080973760175E-4"/>
    <m/>
    <m/>
    <m/>
    <n v="0"/>
    <m/>
    <n v="0"/>
    <m/>
    <n v="0"/>
    <m/>
    <n v="-1280.2480985279881"/>
    <n v="27.227348560322351"/>
    <n v="-2.5073504310305057"/>
    <n v="0.10994947331077423"/>
    <n v="-503.40695947444647"/>
    <n v="14.198655286580708"/>
    <n v="10.426686834350473"/>
    <n v="-2.951643712662682"/>
    <s v="Medianas"/>
    <n v="2024"/>
    <n v="2"/>
    <d v="2025-08-07T00:00:00"/>
    <x v="33"/>
    <x v="0"/>
  </r>
  <r>
    <n v="2025"/>
    <n v="6"/>
    <n v="126"/>
    <x v="17"/>
    <s v="RC Otros"/>
    <n v="239"/>
    <s v="79bf08685d3138f9b109c3546780f056bc954fd69377b84a2cf23622e464897b"/>
    <s v="5ee0b1f3d4f170289262539d5c2c0d24e2fb46189fbbd99a0a6b6a68b9dfe06a"/>
    <x v="11"/>
    <n v="38797.995840000003"/>
    <n v="40120.042070000003"/>
    <n v="77948.852680000011"/>
    <n v="65019.708120000003"/>
    <n v="859.61091999999996"/>
    <n v="1707.8743499999998"/>
    <n v="2056.5359600000002"/>
    <n v="3166.2219399999999"/>
    <n v="35332811.020000003"/>
    <n v="33505945.09"/>
    <n v="140.405"/>
    <n v="134.59399999999999"/>
    <n v="0"/>
    <n v="0"/>
    <n v="-77.935199999999995"/>
    <n v="-42.038989999999998"/>
    <n v="2263.2590699999996"/>
    <n v="1129.0933"/>
    <n v="0"/>
    <n v="0"/>
    <n v="0"/>
    <n v="0"/>
    <n v="0"/>
    <n v="0"/>
    <s v="RC Otros"/>
    <s v="Daños Sin Autos"/>
    <s v="Responsabilidad Civil y Riesgos Profesionales"/>
    <x v="33"/>
    <x v="3"/>
    <n v="508175.23067999998"/>
    <n v="466101.05164999998"/>
    <n v="533186385.44996989"/>
    <n v="470746398.87218982"/>
    <n v="512068683.5256899"/>
    <n v="451806369.28899986"/>
    <n v="1054272.9832200001"/>
    <n v="987351.86491999985"/>
    <n v="315052.39594999998"/>
    <n v="499173.51522000006"/>
    <n v="148193.98515999998"/>
    <n v="133746.97724000001"/>
    <n v="3.6800711445248"/>
    <n v="4.0633986216505225"/>
    <n v="-1322.0462299999999"/>
    <n v="-3.2952264299557332"/>
    <n v="26.180546935228939"/>
    <n v="29.996971070237549"/>
    <n v="7.6347672018731787"/>
    <n v="8.6075845415870358"/>
    <n v="7.2766291298412217E-3"/>
    <n v="7.5767171647499422E-3"/>
    <n v="8.5226444994840646E-3"/>
    <n v="8.879919540119862E-3"/>
    <m/>
    <m/>
    <m/>
    <n v="0"/>
    <m/>
    <n v="0"/>
    <m/>
    <n v="0"/>
    <m/>
    <n v="-49.667789085303603"/>
    <n v="2.2156065059261576"/>
    <n v="4.2569106657968163"/>
    <n v="0.27284697118647638"/>
    <n v="85.387898234472331"/>
    <n v="100.44925162517569"/>
    <n v="-3.443494429473335"/>
    <n v="-3.7232520997157632"/>
    <s v="Grandes"/>
    <n v="2024"/>
    <n v="2"/>
    <d v="2025-08-07T00:00:00"/>
    <x v="33"/>
    <x v="11"/>
  </r>
  <r>
    <n v="2025"/>
    <n v="6"/>
    <n v="76"/>
    <x v="31"/>
    <s v="RC Otros"/>
    <n v="48"/>
    <s v="98010bd9270f9b100b6214a21754fd33bdc8d41b2bc9f9dd16ff54d3c34ffd71"/>
    <s v="5ee0b1f3d4f170289262539d5c2c0d24e2fb46189fbbd99a0a6b6a68b9dfe06a"/>
    <x v="3"/>
    <n v="13418.43902"/>
    <n v="9551.57258"/>
    <n v="21857.589549999997"/>
    <n v="15760.325720000001"/>
    <n v="0"/>
    <n v="0"/>
    <n v="0"/>
    <n v="0"/>
    <n v="35332811.020000003"/>
    <n v="33505945.09"/>
    <n v="140.405"/>
    <n v="134.59399999999999"/>
    <n v="0"/>
    <n v="0"/>
    <n v="0"/>
    <n v="0"/>
    <n v="0"/>
    <n v="0"/>
    <n v="0"/>
    <n v="0"/>
    <n v="0"/>
    <n v="0"/>
    <n v="0"/>
    <n v="0"/>
    <s v="RC Otros"/>
    <s v="Daños Sin Autos"/>
    <s v="Responsabilidad Civil y Riesgos Profesionales"/>
    <x v="33"/>
    <x v="3"/>
    <n v="1710707.5392100001"/>
    <n v="1380857.62949"/>
    <n v="533186385.44996989"/>
    <n v="470746398.87218982"/>
    <n v="512068683.5256899"/>
    <n v="451806369.28899986"/>
    <n v="1054272.9832200001"/>
    <n v="987351.86491999985"/>
    <n v="315052.39594999998"/>
    <n v="499173.51522000006"/>
    <n v="258404.46887000001"/>
    <n v="197694.05432"/>
    <n v="1.2727670379086164"/>
    <n v="0.96739297502354094"/>
    <n v="3866.8664399999998"/>
    <n v="40.48408162753028"/>
    <n v="5.192804551205592"/>
    <n v="4.8314920814660542"/>
    <n v="0.78437948699265092"/>
    <n v="0.69171306121745046"/>
    <n v="2.5166507221814805E-3"/>
    <n v="2.6204373459457636E-3"/>
    <n v="2.0290272220634242E-3"/>
    <n v="2.1140854200508842E-3"/>
    <m/>
    <m/>
    <m/>
    <n v="0"/>
    <m/>
    <n v="0"/>
    <m/>
    <n v="0"/>
    <m/>
    <m/>
    <m/>
    <m/>
    <m/>
    <m/>
    <m/>
    <m/>
    <m/>
    <s v="Medianas"/>
    <n v="2024"/>
    <n v="2"/>
    <d v="2025-08-07T00:00:00"/>
    <x v="33"/>
    <x v="3"/>
  </r>
  <r>
    <n v="2025"/>
    <n v="6"/>
    <n v="74"/>
    <x v="6"/>
    <s v="RC Otros"/>
    <n v="46"/>
    <s v="25fc0e7096fc653718202dc30b0c580b8ab87eac11a700cba03a7c021bc35b0c"/>
    <s v="5ee0b1f3d4f170289262539d5c2c0d24e2fb46189fbbd99a0a6b6a68b9dfe06a"/>
    <x v="10"/>
    <n v="843.68601999999998"/>
    <n v="0"/>
    <n v="843.68601999999998"/>
    <n v="0"/>
    <n v="-392.7183"/>
    <n v="78.450090000000003"/>
    <n v="6575.4033699999991"/>
    <n v="81.411570000000012"/>
    <n v="35332811.020000003"/>
    <n v="33505945.09"/>
    <n v="140.405"/>
    <n v="134.59399999999999"/>
    <n v="0"/>
    <n v="0"/>
    <n v="-383.07494000000003"/>
    <n v="75.816670000000002"/>
    <n v="843.68601999999998"/>
    <n v="907.73377000000005"/>
    <n v="0"/>
    <n v="0"/>
    <n v="0"/>
    <n v="0"/>
    <n v="0"/>
    <n v="0"/>
    <s v="RC Otros"/>
    <s v="Daños Sin Autos"/>
    <s v="Responsabilidad Civil y Riesgos Profesionales"/>
    <x v="33"/>
    <x v="3"/>
    <n v="12179486.698700001"/>
    <n v="4855779.2440100005"/>
    <n v="533186385.44996989"/>
    <n v="470746398.87218982"/>
    <n v="512068683.5256899"/>
    <n v="451806369.28899986"/>
    <n v="1054272.9832200001"/>
    <n v="987351.86491999985"/>
    <n v="315052.39594999998"/>
    <n v="499173.51522000006"/>
    <n v="1173774.0182999999"/>
    <n v="167582.29440000001"/>
    <n v="8.0025385590663869E-2"/>
    <m/>
    <m/>
    <m/>
    <n v="7.1878062288508238E-2"/>
    <m/>
    <n v="6.9271065429223084E-3"/>
    <m/>
    <n v="1.582347267340653E-4"/>
    <n v="1.6476032359390969E-4"/>
    <m/>
    <m/>
    <m/>
    <m/>
    <m/>
    <n v="0"/>
    <m/>
    <n v="0"/>
    <m/>
    <n v="0"/>
    <m/>
    <n v="-600.59636642864268"/>
    <n v="-46.547920753742019"/>
    <m/>
    <n v="-0.12465174207477728"/>
    <n v="-605.26479203056533"/>
    <n v="-7.0557857509256365"/>
    <n v="-45.404917341169174"/>
    <n v="8.3523024597839957"/>
    <s v="Medianas"/>
    <n v="2024"/>
    <n v="2"/>
    <d v="2025-08-07T00:00:00"/>
    <x v="33"/>
    <x v="10"/>
  </r>
  <r>
    <n v="2025"/>
    <n v="6"/>
    <n v="5.0999999999999996"/>
    <x v="68"/>
    <s v="RC Otros"/>
    <n v="5.0999999999999996"/>
    <m/>
    <m/>
    <x v="75"/>
    <n v="1019041.9903399999"/>
    <n v="969897.41669999994"/>
    <n v="2117842.8158999998"/>
    <n v="1929630.9978299998"/>
    <n v="314781.02581999998"/>
    <n v="498427.2597600001"/>
    <n v="1032819.7488000001"/>
    <n v="847797.78254000016"/>
    <n v="0"/>
    <n v="0"/>
    <n v="0"/>
    <n v="0"/>
    <n v="0"/>
    <n v="0"/>
    <n v="302015.37158000004"/>
    <n v="352318.87027000001"/>
    <n v="557985.50225999998"/>
    <n v="535920.27894999995"/>
    <n v="0"/>
    <n v="0"/>
    <n v="0"/>
    <n v="0"/>
    <n v="0"/>
    <n v="0"/>
    <s v="RC Otros"/>
    <s v="Daños Sin Autos"/>
    <s v="Responsabilidad Civil y Riesgos Profesionales"/>
    <x v="33"/>
    <x v="3"/>
    <n v="52393603.939380005"/>
    <n v="49822829.893380001"/>
    <n v="533186385.44996989"/>
    <n v="470746398.87218982"/>
    <n v="512068683.5256899"/>
    <n v="451806369.28899986"/>
    <n v="1054272.9832200001"/>
    <n v="987351.86491999985"/>
    <n v="315052.39594999998"/>
    <n v="499173.51522000006"/>
    <n v="3874018.52795"/>
    <n v="3853194.8593899999"/>
    <n v="96.658266555176596"/>
    <n v="98.232195751064481"/>
    <n v="49144.573639999959"/>
    <n v="5.06698675486843"/>
    <n v="26.304520305927465"/>
    <n v="25.171252742030926"/>
    <n v="1.9449740306451204"/>
    <n v="1.9466927486366465"/>
    <n v="0.19112303279837198"/>
    <n v="0.19900494272051608"/>
    <n v="0.20603395353074858"/>
    <n v="0.21467103667137571"/>
    <m/>
    <m/>
    <m/>
    <n v="0"/>
    <m/>
    <n v="0"/>
    <m/>
    <n v="0"/>
    <m/>
    <n v="-36.845142464404624"/>
    <n v="30.889897453094584"/>
    <n v="51.389688350326765"/>
    <n v="99.913865079749129"/>
    <n v="-14.277832649568223"/>
    <n v="4.1172585133802508"/>
    <n v="54.126024844149512"/>
    <n v="65.74091037575208"/>
    <m/>
    <n v="2024"/>
    <n v="2"/>
    <d v="2025-08-07T00:00:00"/>
    <x v="33"/>
    <x v="75"/>
  </r>
  <r>
    <n v="2025"/>
    <n v="6"/>
    <n v="48"/>
    <x v="4"/>
    <s v="RC Otros"/>
    <n v="36"/>
    <s v="76a50887d8f1c2e9301755428990ad81479ee21c25b43215cf524541e0503269"/>
    <s v="5ee0b1f3d4f170289262539d5c2c0d24e2fb46189fbbd99a0a6b6a68b9dfe06a"/>
    <x v="25"/>
    <n v="101174.58375000001"/>
    <n v="106622.21318999999"/>
    <n v="213354.61205000003"/>
    <n v="208253.15846999997"/>
    <n v="3956.6810899999991"/>
    <n v="15875.626590000005"/>
    <n v="42133.387019999995"/>
    <n v="45306.196960000016"/>
    <n v="35332811.020000003"/>
    <n v="33505945.09"/>
    <n v="140.405"/>
    <n v="134.59399999999999"/>
    <n v="0"/>
    <n v="0"/>
    <n v="1534.3812"/>
    <n v="8784.6690699999999"/>
    <n v="123435.53"/>
    <n v="120216.83298000001"/>
    <n v="0"/>
    <n v="0"/>
    <n v="0"/>
    <n v="0"/>
    <n v="0"/>
    <n v="0"/>
    <s v="RC Otros"/>
    <s v="Daños Sin Autos"/>
    <s v="Responsabilidad Civil y Riesgos Profesionales"/>
    <x v="33"/>
    <x v="3"/>
    <n v="34581959.66691"/>
    <n v="31734793.481880002"/>
    <n v="533186385.44996989"/>
    <n v="470746398.87218982"/>
    <n v="512068683.5256899"/>
    <n v="451806369.28899986"/>
    <n v="1054272.9832200001"/>
    <n v="987351.86491999985"/>
    <n v="315052.39594999998"/>
    <n v="499173.51522000006"/>
    <n v="712004.1174600001"/>
    <n v="619822.12004999991"/>
    <n v="9.5966211180892458"/>
    <n v="10.798806076964169"/>
    <n v="-5447.6294399999897"/>
    <n v="-5.109281900097451"/>
    <n v="14.209831273297926"/>
    <n v="17.202066486655713"/>
    <n v="0.29256463405921335"/>
    <n v="0.33597890987026391"/>
    <n v="1.8975462710777234E-2"/>
    <n v="1.975801040075207E-2"/>
    <n v="2.2649607823967337E-2"/>
    <n v="2.3599094753309829E-2"/>
    <m/>
    <m/>
    <m/>
    <n v="0"/>
    <m/>
    <n v="0"/>
    <m/>
    <n v="0"/>
    <m/>
    <n v="-75.077008346289162"/>
    <n v="3.9107461017846776"/>
    <n v="14.889605191096303"/>
    <n v="1.2558803363704427"/>
    <n v="-82.533420578812994"/>
    <n v="2.6774095941584752"/>
    <n v="1.2430628361218201"/>
    <n v="7.307353597862182"/>
    <s v="Grandes"/>
    <n v="2024"/>
    <n v="2"/>
    <d v="2025-08-07T00:00:00"/>
    <x v="33"/>
    <x v="25"/>
  </r>
  <r>
    <n v="2025"/>
    <n v="6"/>
    <n v="201.1"/>
    <x v="67"/>
    <s v="RC Otros"/>
    <n v="201.1"/>
    <m/>
    <m/>
    <x v="74"/>
    <n v="1054272.9832200001"/>
    <n v="987351.86491999996"/>
    <n v="2248503.2857899996"/>
    <n v="1980367.8950999998"/>
    <n v="315052.39595000003"/>
    <n v="499173.51522000006"/>
    <n v="1040075.68496"/>
    <n v="857126.77040000027"/>
    <n v="0"/>
    <n v="0"/>
    <n v="0"/>
    <n v="0"/>
    <n v="0"/>
    <n v="0"/>
    <n v="302104.25115000003"/>
    <n v="352692.52793999994"/>
    <n v="560834.64198999992"/>
    <n v="538752.74494999996"/>
    <n v="0"/>
    <n v="0"/>
    <n v="0"/>
    <n v="0"/>
    <n v="0"/>
    <n v="0"/>
    <s v="RC Otros"/>
    <s v="Daños Sin Autos"/>
    <s v="Responsabilidad Civil y Riesgos Profesionales"/>
    <x v="33"/>
    <x v="3"/>
    <n v="161563646.54985002"/>
    <n v="136646505.77058002"/>
    <n v="533186385.44996989"/>
    <n v="470746398.87218982"/>
    <n v="512068683.5256899"/>
    <n v="451806369.28899986"/>
    <n v="1054272.9832200001"/>
    <n v="987351.86491999985"/>
    <n v="315052.39594999998"/>
    <n v="499173.51522000006"/>
    <n v="7697074.1292600017"/>
    <n v="6541064.4832199998"/>
    <n v="100"/>
    <n v="100.00000000000003"/>
    <n v="66921.118300000089"/>
    <n v="6.777838851342266"/>
    <n v="13.697061578402106"/>
    <n v="15.094666433160612"/>
    <n v="0.65254344385864493"/>
    <n v="0.7225591751154582"/>
    <n v="0.19773066454618335"/>
    <n v="0.20588507306502926"/>
    <n v="0.20974177758671955"/>
    <n v="0.21853429522779394"/>
    <m/>
    <m/>
    <m/>
    <n v="0"/>
    <m/>
    <n v="0"/>
    <m/>
    <n v="0"/>
    <m/>
    <n v="-36.885193956825326"/>
    <n v="29.883379443885133"/>
    <n v="50.556800767317689"/>
    <n v="100.00000000000003"/>
    <n v="-14.343450110915301"/>
    <n v="4.0987071058077529"/>
    <n v="53.866902743034686"/>
    <n v="65.464636838691618"/>
    <m/>
    <n v="2024"/>
    <n v="2"/>
    <d v="2025-08-07T00:00:00"/>
    <x v="33"/>
    <x v="74"/>
  </r>
  <r>
    <n v="2025"/>
    <n v="6"/>
    <n v="3"/>
    <x v="7"/>
    <s v="RC Otros"/>
    <n v="3"/>
    <s v="4e07408562bedb8b60ce05c1decfe3ad16b72230967de01f640b7e4729b49fce"/>
    <s v="5ee0b1f3d4f170289262539d5c2c0d24e2fb46189fbbd99a0a6b6a68b9dfe06a"/>
    <x v="14"/>
    <n v="0"/>
    <n v="0"/>
    <n v="0"/>
    <n v="0"/>
    <n v="1.3758700000000001"/>
    <n v="0"/>
    <n v="2.2849599999999999"/>
    <n v="5.37805"/>
    <n v="0"/>
    <n v="0"/>
    <n v="0"/>
    <n v="0"/>
    <n v="0"/>
    <n v="0"/>
    <n v="1.3758699999999999"/>
    <n v="0"/>
    <n v="0"/>
    <n v="0"/>
    <n v="0"/>
    <n v="0"/>
    <n v="0"/>
    <n v="0"/>
    <n v="0"/>
    <n v="0"/>
    <s v="RC Otros"/>
    <s v="Daños Sin Autos"/>
    <s v="Responsabilidad Civil y Riesgos Profesionales"/>
    <x v="33"/>
    <x v="3"/>
    <n v="15439688.598989999"/>
    <n v="12032200.14449"/>
    <n v="533186385.44996989"/>
    <n v="470746398.87218982"/>
    <n v="512068683.5256899"/>
    <n v="451806369.28899986"/>
    <n v="1054272.9832200001"/>
    <n v="987351.86491999985"/>
    <n v="315052.39594999998"/>
    <n v="499173.51522000006"/>
    <n v="222912.30481"/>
    <n v="145138.41824"/>
    <m/>
    <m/>
    <m/>
    <m/>
    <m/>
    <m/>
    <m/>
    <m/>
    <m/>
    <m/>
    <m/>
    <m/>
    <m/>
    <m/>
    <m/>
    <n v="0"/>
    <m/>
    <n v="0"/>
    <m/>
    <n v="0"/>
    <m/>
    <m/>
    <m/>
    <m/>
    <n v="4.3671148598989102E-4"/>
    <m/>
    <m/>
    <m/>
    <m/>
    <s v="Medianas"/>
    <n v="2024"/>
    <n v="2"/>
    <d v="2025-08-07T00:00:00"/>
    <x v="33"/>
    <x v="14"/>
  </r>
  <r>
    <n v="2025"/>
    <n v="6"/>
    <n v="80"/>
    <x v="73"/>
    <s v="RC Otros"/>
    <n v="52"/>
    <s v="41cfc0d1f2d127b04555b7246d84019b4d27710a3f3aff6e7764375b1e06e05d"/>
    <s v="5ee0b1f3d4f170289262539d5c2c0d24e2fb46189fbbd99a0a6b6a68b9dfe06a"/>
    <x v="4"/>
    <n v="4253.8366500000002"/>
    <n v="2909.9895099999999"/>
    <n v="6976.3071400000008"/>
    <n v="5091.7404000000006"/>
    <n v="334.54780999999991"/>
    <n v="-23.240370000000002"/>
    <n v="334.45570999999995"/>
    <n v="8814.7946799999991"/>
    <n v="35332811.020000003"/>
    <n v="33505945.09"/>
    <n v="140.405"/>
    <n v="134.59399999999999"/>
    <n v="0"/>
    <n v="0"/>
    <n v="334.54780999999997"/>
    <n v="-23.240369999999999"/>
    <n v="77.572879999999998"/>
    <n v="-554.00967000000003"/>
    <n v="0"/>
    <n v="0"/>
    <n v="0"/>
    <n v="0"/>
    <n v="0"/>
    <n v="0"/>
    <s v="RC Otros"/>
    <s v="Daños Sin Autos"/>
    <s v="Responsabilidad Civil y Riesgos Profesionales"/>
    <x v="33"/>
    <x v="3"/>
    <n v="914305.01283000002"/>
    <n v="669950.54428999999"/>
    <n v="533186385.44996989"/>
    <n v="470746398.87218982"/>
    <n v="512068683.5256899"/>
    <n v="451806369.28899986"/>
    <n v="1054272.9832200001"/>
    <n v="987351.86491999985"/>
    <n v="315052.39594999998"/>
    <n v="499173.51522000006"/>
    <n v="48325.66373"/>
    <n v="37839.477679999996"/>
    <n v="0.40348531335857368"/>
    <n v="0.29472669403787288"/>
    <n v="1343.8471400000003"/>
    <n v="46.180480561251237"/>
    <n v="8.802438128458169"/>
    <n v="7.6903532723393564"/>
    <n v="0.46525356312258687"/>
    <n v="0.43435885451573858"/>
    <n v="7.9781419145015812E-4"/>
    <n v="8.3071603221496161E-4"/>
    <n v="6.1816500709760663E-4"/>
    <n v="6.4407890366384207E-4"/>
    <m/>
    <m/>
    <m/>
    <n v="0"/>
    <m/>
    <n v="0"/>
    <m/>
    <n v="0"/>
    <m/>
    <n v="-1539.5115482240597"/>
    <n v="7.86461346605775"/>
    <n v="-0.79864102327983999"/>
    <n v="0.10618799104549388"/>
    <n v="-1539.5115482240601"/>
    <n v="-114.00208050520129"/>
    <n v="431.26903371384435"/>
    <n v="4.1949394132416495"/>
    <s v="Medianas"/>
    <n v="2024"/>
    <n v="2"/>
    <d v="2025-08-07T00:00:00"/>
    <x v="33"/>
    <x v="4"/>
  </r>
  <r>
    <n v="2025"/>
    <n v="6"/>
    <n v="39"/>
    <x v="20"/>
    <s v="RC Otros"/>
    <n v="27"/>
    <s v="670671cd97404156226e507973f2ab8330d3022ca96e0c93bdbdb320c41adcaf"/>
    <s v="5ee0b1f3d4f170289262539d5c2c0d24e2fb46189fbbd99a0a6b6a68b9dfe06a"/>
    <x v="14"/>
    <n v="0"/>
    <n v="0"/>
    <n v="0"/>
    <n v="0"/>
    <n v="0"/>
    <n v="-65.973679999999987"/>
    <n v="-213.37790999999999"/>
    <n v="-38.416989999999984"/>
    <n v="0"/>
    <n v="0"/>
    <n v="0"/>
    <n v="0"/>
    <n v="0"/>
    <n v="0"/>
    <n v="0"/>
    <n v="-65.973679999999987"/>
    <n v="0"/>
    <n v="0.30697000000000002"/>
    <n v="0"/>
    <n v="0"/>
    <n v="0"/>
    <n v="0"/>
    <n v="0"/>
    <n v="0"/>
    <s v="RC Otros"/>
    <s v="Daños Sin Autos"/>
    <s v="Responsabilidad Civil y Riesgos Profesionales"/>
    <x v="33"/>
    <x v="3"/>
    <n v="16996819.43369"/>
    <n v="13946879.379360002"/>
    <n v="533186385.44996989"/>
    <n v="470746398.87218982"/>
    <n v="512068683.5256899"/>
    <n v="451806369.28899986"/>
    <n v="1054272.9832200001"/>
    <n v="987351.86491999985"/>
    <n v="315052.39594999998"/>
    <n v="499173.51522000006"/>
    <n v="1111766.23609"/>
    <n v="958445.0640199999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n v="-21491.898231097497"/>
    <s v="Medianas"/>
    <n v="2024"/>
    <n v="2"/>
    <d v="2025-08-07T00:00:00"/>
    <x v="33"/>
    <x v="14"/>
  </r>
  <r>
    <n v="2025"/>
    <n v="6"/>
    <n v="41"/>
    <x v="38"/>
    <s v="RC Otros"/>
    <n v="29"/>
    <s v="35135aaa6cc23891b40cb3f378c53a17a1127210ce60e125ccf03efcfdaec458"/>
    <s v="5ee0b1f3d4f170289262539d5c2c0d24e2fb46189fbbd99a0a6b6a68b9dfe06a"/>
    <x v="28"/>
    <n v="779.80623000000003"/>
    <n v="726.07381000000009"/>
    <n v="1663.0036999999998"/>
    <n v="6791.7362400000002"/>
    <n v="0.65484000000000009"/>
    <n v="422.48374999999999"/>
    <n v="-420.57191"/>
    <n v="435.38074999999998"/>
    <n v="35332811.020000003"/>
    <n v="33505945.09"/>
    <n v="140.405"/>
    <n v="134.59399999999999"/>
    <n v="0"/>
    <n v="0"/>
    <n v="0.65483999999999998"/>
    <n v="147.86930999999998"/>
    <n v="294.01997999999998"/>
    <n v="901.1268"/>
    <n v="0"/>
    <n v="0"/>
    <n v="0"/>
    <n v="0"/>
    <n v="0"/>
    <n v="0"/>
    <s v="RC Otros"/>
    <s v="Daños Sin Autos"/>
    <s v="Responsabilidad Civil y Riesgos Profesionales"/>
    <x v="33"/>
    <x v="3"/>
    <n v="22924639.598130003"/>
    <n v="19353024.356599998"/>
    <n v="533186385.44996989"/>
    <n v="470746398.87218982"/>
    <n v="512068683.5256899"/>
    <n v="451806369.28899986"/>
    <n v="1054272.9832200001"/>
    <n v="987351.86491999985"/>
    <n v="315052.39594999998"/>
    <n v="499173.51522000006"/>
    <n v="694578.04642999999"/>
    <n v="1035342.26095"/>
    <n v="7.3966253751308941E-2"/>
    <n v="7.3537493146764873E-2"/>
    <n v="53.732419999999934"/>
    <n v="7.4004074048614976"/>
    <n v="0.11227049775155676"/>
    <n v="7.0128868238583816E-2"/>
    <n v="3.4016073694943059E-3"/>
    <n v="3.7517330450337898E-3"/>
    <n v="1.4625396508237943E-4"/>
    <n v="1.5228547557934738E-4"/>
    <n v="1.5423884531873668E-4"/>
    <n v="1.6070464237646987E-4"/>
    <m/>
    <m/>
    <m/>
    <n v="0"/>
    <m/>
    <n v="0"/>
    <m/>
    <n v="0"/>
    <m/>
    <n v="-99.845002322574544"/>
    <n v="8.3974707409044433E-2"/>
    <n v="58.187438271599405"/>
    <n v="2.0785114108572776E-4"/>
    <n v="-99.557149485582912"/>
    <n v="-67.371963634862482"/>
    <n v="0.22271955803819862"/>
    <n v="16.40937879108689"/>
    <s v="Medianas"/>
    <n v="2024"/>
    <n v="2"/>
    <d v="2025-08-07T00:00:00"/>
    <x v="33"/>
    <x v="28"/>
  </r>
  <r>
    <n v="2025"/>
    <n v="6"/>
    <n v="9"/>
    <x v="29"/>
    <s v="RC Otros"/>
    <n v="9"/>
    <s v="19581e27de7ced00ff1ce50b2047e7a567c76b1cbaebabe5ef03f7c3017bb5b7"/>
    <s v="5ee0b1f3d4f170289262539d5c2c0d24e2fb46189fbbd99a0a6b6a68b9dfe06a"/>
    <x v="14"/>
    <n v="0"/>
    <n v="0"/>
    <n v="0"/>
    <n v="0"/>
    <n v="0"/>
    <n v="247.38060000000002"/>
    <n v="0"/>
    <n v="247.38060000000002"/>
    <n v="0"/>
    <n v="0"/>
    <n v="0"/>
    <n v="0"/>
    <n v="0"/>
    <n v="0"/>
    <n v="0"/>
    <n v="247.38060000000002"/>
    <n v="0"/>
    <n v="0"/>
    <n v="0"/>
    <n v="0"/>
    <n v="0"/>
    <n v="0"/>
    <n v="0"/>
    <n v="0"/>
    <s v="RC Otros"/>
    <s v="Daños Sin Autos"/>
    <s v="Responsabilidad Civil y Riesgos Profesionales"/>
    <x v="33"/>
    <x v="3"/>
    <n v="1704189.54003"/>
    <n v="1455805.4776199998"/>
    <n v="533186385.44996989"/>
    <n v="470746398.87218982"/>
    <n v="512068683.5256899"/>
    <n v="451806369.28899986"/>
    <n v="1054272.9832200001"/>
    <n v="987351.86491999985"/>
    <n v="315052.39594999998"/>
    <n v="499173.51522000006"/>
    <n v="53508.157319999998"/>
    <n v="47750.2481400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Medianas"/>
    <n v="2024"/>
    <n v="2"/>
    <d v="2025-08-07T00:00:00"/>
    <x v="33"/>
    <x v="14"/>
  </r>
  <r>
    <n v="2025"/>
    <n v="6"/>
    <n v="92"/>
    <x v="27"/>
    <s v="RC Otros"/>
    <n v="219"/>
    <s v="314f04b30f62e0056bd059354a5536fb2e302107eed143b5fa2aa0bbba07f608"/>
    <s v="5ee0b1f3d4f170289262539d5c2c0d24e2fb46189fbbd99a0a6b6a68b9dfe06a"/>
    <x v="13"/>
    <n v="656702.00330999994"/>
    <n v="555429.68811999995"/>
    <n v="1258163.97425"/>
    <n v="1014457.4916"/>
    <n v="294682.38210999995"/>
    <n v="423446.60530000005"/>
    <n v="876642.46036000003"/>
    <n v="541446.16494000016"/>
    <n v="35332811.020000003"/>
    <n v="33505945.09"/>
    <n v="140.405"/>
    <n v="134.59399999999999"/>
    <n v="0"/>
    <n v="0"/>
    <n v="285718.75631000003"/>
    <n v="271914.30141000001"/>
    <n v="331322.39932999999"/>
    <n v="311458.50864000001"/>
    <n v="0"/>
    <n v="0"/>
    <n v="0"/>
    <n v="0"/>
    <n v="0"/>
    <n v="0"/>
    <s v="RC Otros"/>
    <s v="Daños Sin Autos"/>
    <s v="Responsabilidad Civil y Riesgos Profesionales"/>
    <x v="33"/>
    <x v="3"/>
    <n v="6380210.4408900002"/>
    <n v="6935064.6502099996"/>
    <n v="533186385.44996989"/>
    <n v="470746398.87218982"/>
    <n v="512068683.5256899"/>
    <n v="451806369.28899986"/>
    <n v="1054272.9832200001"/>
    <n v="987351.86491999985"/>
    <n v="315052.39594999998"/>
    <n v="499173.51522000006"/>
    <n v="2245361.432"/>
    <n v="2280464.5536400001"/>
    <n v="62.289560081894166"/>
    <n v="56.254483113272244"/>
    <n v="101272.31518999999"/>
    <n v="18.233147661368832"/>
    <n v="29.247051007064766"/>
    <n v="24.355988661759376"/>
    <n v="10.292795345765962"/>
    <n v="8.0090051951164014"/>
    <n v="0.12316556109282348"/>
    <n v="0.1282449062864931"/>
    <n v="0.11798915285399818"/>
    <n v="0.12293533820562787"/>
    <m/>
    <m/>
    <m/>
    <n v="0"/>
    <m/>
    <n v="0"/>
    <m/>
    <n v="0"/>
    <m/>
    <n v="-30.408609155993648"/>
    <n v="44.873074944906698"/>
    <n v="76.237661464094245"/>
    <n v="93.534404403249539"/>
    <n v="5.0767667711545839"/>
    <n v="6.3777004445108032"/>
    <n v="86.23587082786446"/>
    <n v="87.303539273121203"/>
    <s v="Grandes"/>
    <n v="2024"/>
    <n v="2"/>
    <d v="2025-08-07T00:00:00"/>
    <x v="33"/>
    <x v="13"/>
  </r>
  <r>
    <n v="2025"/>
    <n v="6"/>
    <n v="15.1"/>
    <x v="69"/>
    <s v="RC Otros"/>
    <n v="15.1"/>
    <m/>
    <m/>
    <x v="76"/>
    <n v="35230.992880000005"/>
    <n v="17454.448219999998"/>
    <n v="130660.46989000001"/>
    <n v="50736.897270000001"/>
    <n v="271.3701299999999"/>
    <n v="746.25545999999997"/>
    <n v="7255.9361599999993"/>
    <n v="9328.9878599999993"/>
    <n v="0"/>
    <n v="0"/>
    <n v="0"/>
    <n v="0"/>
    <n v="0"/>
    <n v="0"/>
    <n v="88.879569999999887"/>
    <n v="373.65767"/>
    <n v="2849.1397299999999"/>
    <n v="2832.4659999999994"/>
    <n v="0"/>
    <n v="0"/>
    <n v="0"/>
    <n v="0"/>
    <n v="0"/>
    <n v="0"/>
    <s v="RC Otros"/>
    <s v="Daños Sin Autos"/>
    <s v="Responsabilidad Civil y Riesgos Profesionales"/>
    <x v="33"/>
    <x v="3"/>
    <n v="109170042.61047001"/>
    <n v="86823675.877200022"/>
    <n v="533186385.44996989"/>
    <n v="470746398.87218982"/>
    <n v="512068683.5256899"/>
    <n v="451806369.28899986"/>
    <n v="1054272.9832200001"/>
    <n v="987351.86491999985"/>
    <n v="315052.39594999998"/>
    <n v="499173.51522000006"/>
    <n v="3823055.6013100003"/>
    <n v="2687869.6238299999"/>
    <n v="3.341733444823388"/>
    <n v="1.7678042489355346"/>
    <n v="17776.544660000007"/>
    <n v="101.84535446747"/>
    <n v="0.92154016457222931"/>
    <n v="0.64937852882643921"/>
    <n v="3.2271667242732352E-2"/>
    <n v="2.010332785804517E-2"/>
    <n v="6.6076317478113494E-3"/>
    <n v="6.8801303445131514E-3"/>
    <n v="3.7078240559709468E-3"/>
    <n v="3.8632585564182666E-3"/>
    <m/>
    <m/>
    <m/>
    <n v="0"/>
    <m/>
    <n v="0"/>
    <m/>
    <n v="0"/>
    <m/>
    <n v="-63.635759529317227"/>
    <n v="0.77025967143279628"/>
    <n v="4.2754457236001926"/>
    <n v="8.6134920250873881E-2"/>
    <n v="-76.213636936718061"/>
    <n v="0.58866478891539398"/>
    <n v="3.1195230287985871"/>
    <n v="13.191956055253623"/>
    <s v="Resto"/>
    <n v="2024"/>
    <n v="2"/>
    <d v="2025-08-07T00:00:00"/>
    <x v="33"/>
    <x v="76"/>
  </r>
  <r>
    <n v="2025"/>
    <n v="6"/>
    <n v="61"/>
    <x v="46"/>
    <s v="RC Otr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70751.337650000001"/>
    <n v="98986.37788"/>
    <n v="46419.653039999997"/>
    <n v="40444.267240000001"/>
    <n v="0"/>
    <n v="0"/>
    <n v="0"/>
    <n v="0"/>
    <n v="0"/>
    <n v="0"/>
    <s v="RC Otros"/>
    <s v="Daños Sin Autos"/>
    <s v="Responsabilidad Civil y Riesgos Profesionales"/>
    <x v="33"/>
    <x v="3"/>
    <n v="0"/>
    <n v="0"/>
    <n v="533186385.44996989"/>
    <n v="470746398.87218982"/>
    <n v="512068683.5256899"/>
    <n v="451806369.28899986"/>
    <n v="1054272.9832200001"/>
    <n v="987351.86491999985"/>
    <n v="315052.39594999998"/>
    <n v="499173.51522000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8.524167501339427"/>
    <n v="14.774370282298621"/>
    <n v="152.41677396647773"/>
    <n v="244.74761105846156"/>
    <m/>
    <n v="2024"/>
    <n v="2"/>
    <d v="2025-08-07T00:00:00"/>
    <x v="33"/>
    <x v="69"/>
  </r>
  <r>
    <n v="2025"/>
    <n v="6"/>
    <n v="37"/>
    <x v="76"/>
    <s v="RC Otros"/>
    <n v="25"/>
    <s v="b7a56873cd771f2c446d369b649430b65a756ba278ff97ec81bb6f55b2e73569"/>
    <s v="5ee0b1f3d4f170289262539d5c2c0d24e2fb46189fbbd99a0a6b6a68b9dfe06a"/>
    <x v="1"/>
    <n v="123054.94455"/>
    <n v="119672.89981999999"/>
    <n v="329651.52022000001"/>
    <n v="288873.63920999999"/>
    <n v="3107.9720099999995"/>
    <n v="-1236.8038199999999"/>
    <n v="14241.64351"/>
    <n v="27670.957680000007"/>
    <n v="35332811.020000003"/>
    <n v="33505945.09"/>
    <n v="140.405"/>
    <n v="134.59399999999999"/>
    <n v="0"/>
    <n v="0"/>
    <n v="2433.1432799999998"/>
    <n v="13045.22344"/>
    <n v="64193.757270000002"/>
    <n v="50418.796569999999"/>
    <n v="0"/>
    <n v="0"/>
    <n v="0"/>
    <n v="0"/>
    <n v="0"/>
    <n v="0"/>
    <s v="RC Otros"/>
    <s v="Daños Sin Autos"/>
    <s v="Responsabilidad Civil y Riesgos Profesionales"/>
    <x v="33"/>
    <x v="3"/>
    <n v="7089738.4457900003"/>
    <n v="7036483.0011099996"/>
    <n v="533186385.44996989"/>
    <n v="470746398.87218982"/>
    <n v="512068683.5256899"/>
    <n v="451806369.28899986"/>
    <n v="1054272.9832200001"/>
    <n v="987351.86491999985"/>
    <n v="315052.39594999998"/>
    <n v="499173.51522000006"/>
    <n v="501083.34386999998"/>
    <n v="480460.69844000001"/>
    <n v="11.672019155243927"/>
    <n v="12.120592877970255"/>
    <n v="3382.0447300000087"/>
    <n v="2.8260740193368328"/>
    <n v="24.557779869435276"/>
    <n v="24.907947769414644"/>
    <n v="1.7356767882328858"/>
    <n v="1.7007487945486641"/>
    <n v="2.3079161041621631E-2"/>
    <n v="2.4030945165938167E-2"/>
    <n v="2.5421946956304137E-2"/>
    <n v="2.6487652223302481E-2"/>
    <m/>
    <m/>
    <m/>
    <n v="0"/>
    <m/>
    <n v="0"/>
    <m/>
    <n v="0"/>
    <m/>
    <n v="-351.29062182230319"/>
    <n v="2.5256782824660573"/>
    <n v="-1.0334869647683615"/>
    <n v="0.98649369119327268"/>
    <n v="-81.348397049763378"/>
    <n v="27.321081892296363"/>
    <n v="3.790311369010789"/>
    <n v="25.873730290028618"/>
    <s v="Grandes"/>
    <n v="2024"/>
    <n v="2"/>
    <d v="2025-08-07T00:00:00"/>
    <x v="33"/>
    <x v="1"/>
  </r>
  <r>
    <n v="2025"/>
    <n v="6"/>
    <n v="94"/>
    <x v="5"/>
    <s v="RC Otros"/>
    <n v="7"/>
    <s v="7902699be42c8a8e46fbbb4501726517e86b22c56a189f7625a6da49081b2451"/>
    <s v="5ee0b1f3d4f170289262539d5c2c0d24e2fb46189fbbd99a0a6b6a68b9dfe06a"/>
    <x v="19"/>
    <n v="99312.462889999995"/>
    <n v="148052.5735"/>
    <n v="238723.85669999997"/>
    <n v="353027.00043000001"/>
    <n v="12174.379689999998"/>
    <n v="58633.957340000008"/>
    <n v="97745.721950000006"/>
    <n v="230208.24102000002"/>
    <n v="35332811.020000003"/>
    <n v="33505945.09"/>
    <n v="140.405"/>
    <n v="134.59399999999999"/>
    <n v="0"/>
    <n v="0"/>
    <n v="12407.02599"/>
    <n v="58616.715340000002"/>
    <n v="36770.55659"/>
    <n v="52697.047460000002"/>
    <n v="0"/>
    <n v="0"/>
    <n v="0"/>
    <n v="0"/>
    <n v="0"/>
    <n v="0"/>
    <s v="RC Otros"/>
    <s v="Daños Sin Autos"/>
    <s v="Responsabilidad Civil y Riesgos Profesionales"/>
    <x v="33"/>
    <x v="3"/>
    <n v="3833520.1551100002"/>
    <n v="3650387.7085300004"/>
    <n v="533186385.44996989"/>
    <n v="470746398.87218982"/>
    <n v="512068683.5256899"/>
    <n v="451806369.28899986"/>
    <n v="1054272.9832200001"/>
    <n v="987351.86491999985"/>
    <n v="315052.39594999998"/>
    <n v="499173.51522000006"/>
    <n v="267375.64945999999"/>
    <n v="338700.51001999999"/>
    <n v="9.4199950554244634"/>
    <n v="14.994915061207278"/>
    <n v="-48740.110610000003"/>
    <n v="-32.920812828694267"/>
    <n v="37.143420910084544"/>
    <n v="43.711942887614079"/>
    <n v="2.5906336440573714"/>
    <n v="4.0558040767571049"/>
    <n v="1.8626218823308404E-2"/>
    <n v="1.9394363702582799E-2"/>
    <n v="3.1450601396994876E-2"/>
    <n v="3.2769031949015648E-2"/>
    <m/>
    <m/>
    <m/>
    <n v="0"/>
    <m/>
    <n v="0"/>
    <m/>
    <n v="0"/>
    <m/>
    <n v="-79.236639922827365"/>
    <n v="12.258662544180913"/>
    <n v="39.60347054690002"/>
    <n v="3.8642396777493855"/>
    <n v="-78.833638292363588"/>
    <n v="-30.22273853594757"/>
    <n v="33.741741057501898"/>
    <n v="111.23339573150348"/>
    <s v="Grandes"/>
    <n v="2024"/>
    <n v="2"/>
    <d v="2025-08-07T00:00:00"/>
    <x v="33"/>
    <x v="19"/>
  </r>
  <r>
    <n v="2025"/>
    <n v="6"/>
    <n v="41"/>
    <x v="38"/>
    <s v="Automoviles Turistas"/>
    <n v="29"/>
    <s v="35135aaa6cc23891b40cb3f378c53a17a1127210ce60e125ccf03efcfdaec458"/>
    <s v="5ee0b1f3d4f170289262539d5c2c0d24e2fb46189fbbd99a0a6b6a68b9dfe06a"/>
    <x v="3"/>
    <n v="39588.586950000004"/>
    <n v="34585.87255"/>
    <n v="88906.192440000013"/>
    <n v="78133.607060000009"/>
    <n v="23812.281880000002"/>
    <n v="15567.892660000001"/>
    <n v="36981.653679999989"/>
    <n v="33103.232450000003"/>
    <n v="35332811.020000003"/>
    <n v="33505945.09"/>
    <n v="140.405"/>
    <n v="134.59399999999999"/>
    <n v="0"/>
    <n v="0"/>
    <n v="23812.281879999999"/>
    <n v="15567.89266"/>
    <n v="46924.891750000003"/>
    <n v="44364.660579999996"/>
    <n v="0"/>
    <n v="0"/>
    <n v="0"/>
    <n v="0"/>
    <n v="0"/>
    <n v="0"/>
    <s v="Automoviles Turistas"/>
    <s v="Automóviles"/>
    <s v="Automóviles"/>
    <x v="12"/>
    <x v="3"/>
    <n v="22924639.598130003"/>
    <n v="19353024.356599998"/>
    <n v="533186385.44996989"/>
    <n v="470746398.87218982"/>
    <n v="512068683.5256899"/>
    <n v="451806369.28899986"/>
    <n v="1101931.6082300001"/>
    <n v="845018.40741999994"/>
    <n v="595710.09884000011"/>
    <n v="434028.15295999998"/>
    <n v="2041340.17622"/>
    <n v="1690390.3040100001"/>
    <n v="3.5926537231825098"/>
    <n v="4.0929135089017965"/>
    <n v="5002.7144000000044"/>
    <n v="14.464618155195286"/>
    <n v="1.9393429576890595"/>
    <n v="2.046028805770729"/>
    <n v="0.1726901170268749"/>
    <n v="0.17871042743872284"/>
    <n v="7.4249058172387809E-3"/>
    <n v="7.7311087796709385E-3"/>
    <n v="7.3470285981710182E-3"/>
    <n v="7.6550210224851879E-3"/>
    <m/>
    <m/>
    <m/>
    <n v="0"/>
    <m/>
    <n v="0"/>
    <m/>
    <n v="0"/>
    <m/>
    <n v="52.957644300715522"/>
    <n v="60.149360496434689"/>
    <n v="45.0122882905263"/>
    <n v="3.9972936376886348"/>
    <n v="52.957644300715522"/>
    <n v="5.7708796517969674"/>
    <n v="50.745523307467188"/>
    <n v="35.090751189062743"/>
    <s v="Medianas"/>
    <n v="2024"/>
    <n v="2"/>
    <d v="2025-08-07T00:00:00"/>
    <x v="12"/>
    <x v="3"/>
  </r>
  <r>
    <n v="2025"/>
    <n v="6"/>
    <n v="201.1"/>
    <x v="67"/>
    <s v="Automoviles Turistas"/>
    <n v="201.1"/>
    <m/>
    <m/>
    <x v="74"/>
    <n v="1101931.6082300001"/>
    <n v="845018.40741999994"/>
    <n v="2157919.8220200003"/>
    <n v="1780089.7691200001"/>
    <n v="595710.09883999999"/>
    <n v="434028.15295999998"/>
    <n v="1034439.50249"/>
    <n v="787963.3807000001"/>
    <n v="0"/>
    <n v="0"/>
    <n v="0"/>
    <n v="0"/>
    <n v="0"/>
    <n v="0"/>
    <n v="372732.98608000006"/>
    <n v="300188.52856000001"/>
    <n v="776293.51679999975"/>
    <n v="664541.31732999999"/>
    <n v="0"/>
    <n v="0"/>
    <n v="0"/>
    <n v="0"/>
    <n v="0"/>
    <n v="0"/>
    <s v="Automoviles Turistas"/>
    <s v="Automóviles"/>
    <s v="Automóviles"/>
    <x v="12"/>
    <x v="3"/>
    <n v="267600979.91237998"/>
    <n v="236550426.43180996"/>
    <n v="533186385.44996989"/>
    <n v="470746398.87218982"/>
    <n v="512068683.5256899"/>
    <n v="451806369.28899986"/>
    <n v="1101931.6082300001"/>
    <n v="845018.40741999994"/>
    <n v="595710.09884000011"/>
    <n v="434028.15295999998"/>
    <n v="95643533.837350026"/>
    <n v="84720821.80907999"/>
    <n v="100"/>
    <n v="100"/>
    <n v="256913.20081000018"/>
    <n v="30.403266787335959"/>
    <n v="1.1521234776873976"/>
    <n v="0.99741526271341574"/>
    <n v="0.41178160430907368"/>
    <n v="0.35722548471650806"/>
    <n v="0.20666911952375741"/>
    <n v="0.21519214974112305"/>
    <n v="0.17950608001346113"/>
    <n v="0.18703109669520404"/>
    <m/>
    <m/>
    <m/>
    <n v="0"/>
    <m/>
    <n v="0"/>
    <m/>
    <n v="0"/>
    <m/>
    <n v="37.251488129826591"/>
    <n v="54.060532830787146"/>
    <n v="51.363159565383853"/>
    <n v="99.999999999999972"/>
    <n v="24.166299048133098"/>
    <n v="16.816441138528269"/>
    <n v="48.014440158725307"/>
    <n v="45.1722896276939"/>
    <m/>
    <n v="2024"/>
    <n v="2"/>
    <d v="2025-08-07T00:00:00"/>
    <x v="12"/>
    <x v="74"/>
  </r>
  <r>
    <n v="2025"/>
    <n v="6"/>
    <n v="89"/>
    <x v="1"/>
    <s v="Automoviles Turistas"/>
    <n v="61"/>
    <s v="d029fa3a95e174a19934857f535eb9427d967218a36ea014b70ad704bc6c8d1c"/>
    <s v="5ee0b1f3d4f170289262539d5c2c0d24e2fb46189fbbd99a0a6b6a68b9dfe06a"/>
    <x v="19"/>
    <n v="61934.113369999999"/>
    <n v="54337.317179999998"/>
    <n v="141906.04060999997"/>
    <n v="134769.71733000001"/>
    <n v="31761.476539999996"/>
    <n v="20278.027179999997"/>
    <n v="56150.078609999997"/>
    <n v="48909.274459999993"/>
    <n v="35332811.020000003"/>
    <n v="33505945.09"/>
    <n v="140.405"/>
    <n v="134.59399999999999"/>
    <n v="0"/>
    <n v="0"/>
    <n v="31840.083119999999"/>
    <n v="20263.7598"/>
    <n v="62927.265359999998"/>
    <n v="54717.602530000004"/>
    <n v="0"/>
    <n v="0"/>
    <n v="0"/>
    <n v="0"/>
    <n v="0"/>
    <n v="0"/>
    <s v="Automoviles Turistas"/>
    <s v="Automóviles"/>
    <s v="Automóviles"/>
    <x v="12"/>
    <x v="3"/>
    <n v="2214299.0685000001"/>
    <n v="1797187.84393"/>
    <n v="533186385.44996989"/>
    <n v="470746398.87218982"/>
    <n v="512068683.5256899"/>
    <n v="451806369.28899986"/>
    <n v="1101931.6082300001"/>
    <n v="845018.40741999994"/>
    <n v="595710.09884000011"/>
    <n v="434028.15295999998"/>
    <n v="2214299.0685000001"/>
    <n v="1797187.84393"/>
    <n v="5.6205042951334265"/>
    <n v="6.4303116598254997"/>
    <n v="7596.7961900000009"/>
    <n v="13.980808373064392"/>
    <n v="2.7970076062017726"/>
    <n v="3.0234634272385175"/>
    <n v="2.7970076062017726"/>
    <n v="3.0234634272385175"/>
    <n v="1.1615846739547219E-2"/>
    <n v="1.2094884018989777E-2"/>
    <n v="1.1542800393201281E-2"/>
    <n v="1.2026682418291209E-2"/>
    <m/>
    <m/>
    <m/>
    <n v="0"/>
    <m/>
    <n v="0"/>
    <m/>
    <n v="0"/>
    <m/>
    <n v="56.630012663786154"/>
    <n v="51.282685440661858"/>
    <n v="37.31878611677898"/>
    <n v="5.3317002014650603"/>
    <n v="57.128210333405164"/>
    <n v="15.003696160662173"/>
    <n v="50.598231049524188"/>
    <n v="37.033347338070946"/>
    <s v="Grandes"/>
    <n v="2024"/>
    <n v="2"/>
    <d v="2025-08-07T00:00:00"/>
    <x v="12"/>
    <x v="19"/>
  </r>
  <r>
    <n v="2025"/>
    <n v="6"/>
    <n v="12"/>
    <x v="0"/>
    <s v="Automoviles Turistas"/>
    <n v="12"/>
    <s v="6b51d431df5d7f141cbececcf79edf3dd861c3b4069f0b11661a3eefacbba918"/>
    <s v="5ee0b1f3d4f170289262539d5c2c0d24e2fb46189fbbd99a0a6b6a68b9dfe06a"/>
    <x v="24"/>
    <n v="29497.77792"/>
    <n v="36773.620860000003"/>
    <n v="105397.94464"/>
    <n v="89823.667560000002"/>
    <n v="10877.895329999999"/>
    <n v="11690.801829999999"/>
    <n v="26038.834759999998"/>
    <n v="26228.299410000003"/>
    <n v="35332811.020000003"/>
    <n v="33505945.09"/>
    <n v="140.405"/>
    <n v="134.59399999999999"/>
    <n v="0"/>
    <n v="0"/>
    <n v="10682.93482"/>
    <n v="11412.449480000001"/>
    <n v="48579.845249999998"/>
    <n v="42460.857939999994"/>
    <n v="0"/>
    <n v="0"/>
    <n v="0"/>
    <n v="0"/>
    <n v="0"/>
    <n v="0"/>
    <s v="Automoviles Turistas"/>
    <s v="Automóviles"/>
    <s v="Automóviles"/>
    <x v="12"/>
    <x v="3"/>
    <n v="4354857.8661599997"/>
    <n v="3733425.0511100003"/>
    <n v="533186385.44996989"/>
    <n v="470746398.87218982"/>
    <n v="512068683.5256899"/>
    <n v="451806369.28899986"/>
    <n v="1101931.6082300001"/>
    <n v="845018.40741999994"/>
    <n v="595710.09884000011"/>
    <n v="434028.15295999998"/>
    <n v="292861.21198000002"/>
    <n v="250160.00116999997"/>
    <n v="2.6769154909152122"/>
    <n v="4.351812994497573"/>
    <n v="-7275.8429400000023"/>
    <n v="-19.785495063702573"/>
    <n v="10.07227202283601"/>
    <n v="14.700040249444172"/>
    <n v="0.67735340225949492"/>
    <n v="0.98498350325973949"/>
    <n v="5.532357675469537E-3"/>
    <n v="5.7605119916535833E-3"/>
    <n v="7.8117689159390132E-3"/>
    <n v="8.1392435697332111E-3"/>
    <m/>
    <m/>
    <m/>
    <n v="0"/>
    <m/>
    <n v="0"/>
    <m/>
    <n v="0"/>
    <m/>
    <n v="-6.9533853350758452"/>
    <n v="36.876999208216965"/>
    <n v="31.79127199496557"/>
    <n v="1.8260384289576497"/>
    <n v="-6.3922706626518222"/>
    <n v="14.41088948001601"/>
    <n v="21.990466962222367"/>
    <n v="26.877576275370007"/>
    <s v="Medianas"/>
    <n v="2024"/>
    <n v="2"/>
    <d v="2025-08-07T00:00:00"/>
    <x v="12"/>
    <x v="24"/>
  </r>
  <r>
    <n v="2025"/>
    <n v="6"/>
    <n v="8"/>
    <x v="23"/>
    <s v="Automoviles Turistas"/>
    <n v="8"/>
    <s v="2c624232cdd221771294dfbb310aca000a0df6ac8b66b696d90ef06fdefb64a3"/>
    <s v="5ee0b1f3d4f170289262539d5c2c0d24e2fb46189fbbd99a0a6b6a68b9dfe06a"/>
    <x v="8"/>
    <n v="8689.6228300000002"/>
    <n v="8892.3723499999996"/>
    <n v="22746.720450000001"/>
    <n v="23257.898540000002"/>
    <n v="5610.2917899999993"/>
    <n v="2112.7644399999995"/>
    <n v="6587.2206400000014"/>
    <n v="7173.189550000001"/>
    <n v="35332811.020000003"/>
    <n v="33505945.09"/>
    <n v="140.405"/>
    <n v="134.59399999999999"/>
    <n v="0"/>
    <n v="0"/>
    <n v="5610.2917900000002"/>
    <n v="2112.7644399999999"/>
    <n v="10108.47925"/>
    <n v="10445.19981"/>
    <n v="0"/>
    <n v="0"/>
    <n v="0"/>
    <n v="0"/>
    <n v="0"/>
    <n v="0"/>
    <s v="Automoviles Turistas"/>
    <s v="Automóviles"/>
    <s v="Automóviles"/>
    <x v="12"/>
    <x v="3"/>
    <n v="1860236.7715"/>
    <n v="1362193.3121300002"/>
    <n v="533186385.44996989"/>
    <n v="470746398.87218982"/>
    <n v="512068683.5256899"/>
    <n v="451806369.28899986"/>
    <n v="1101931.6082300001"/>
    <n v="845018.40741999994"/>
    <n v="595710.09884000011"/>
    <n v="434028.15295999998"/>
    <n v="1138981.30645"/>
    <n v="725162.38040999998"/>
    <n v="0.78858095775634229"/>
    <n v="1.0523288335398615"/>
    <n v="-202.74951999999939"/>
    <n v="-2.2800385771070353"/>
    <n v="0.76292936335223904"/>
    <n v="1.2262594682548666"/>
    <n v="0.46712455979424233"/>
    <n v="0.65279812129567705"/>
    <n v="1.6297533221270458E-3"/>
    <n v="1.6969643154450104E-3"/>
    <n v="1.8889942379387858E-3"/>
    <n v="1.9681821582094514E-3"/>
    <m/>
    <m/>
    <m/>
    <n v="0"/>
    <m/>
    <n v="0"/>
    <m/>
    <n v="0"/>
    <m/>
    <n v="165.54270243207995"/>
    <n v="64.563122010670739"/>
    <n v="23.759288937107986"/>
    <n v="0.9417822193923977"/>
    <n v="165.54270243207995"/>
    <n v="-3.2236871110654208"/>
    <n v="55.500848854193372"/>
    <n v="20.227132830693069"/>
    <s v="Medianas"/>
    <n v="2024"/>
    <n v="2"/>
    <d v="2025-08-07T00:00:00"/>
    <x v="12"/>
    <x v="8"/>
  </r>
  <r>
    <n v="2025"/>
    <n v="6"/>
    <n v="48"/>
    <x v="4"/>
    <s v="Automoviles Turistas"/>
    <n v="36"/>
    <s v="76a50887d8f1c2e9301755428990ad81479ee21c25b43215cf524541e0503269"/>
    <s v="5ee0b1f3d4f170289262539d5c2c0d24e2fb46189fbbd99a0a6b6a68b9dfe06a"/>
    <x v="4"/>
    <n v="24683.898280000001"/>
    <n v="25020.449359999999"/>
    <n v="57694.272579999997"/>
    <n v="49854.229769999991"/>
    <n v="12038.101790000001"/>
    <n v="3907.9328299999975"/>
    <n v="22598.050520000004"/>
    <n v="6465.6268500000006"/>
    <n v="35332811.020000003"/>
    <n v="33505945.09"/>
    <n v="140.405"/>
    <n v="134.59399999999999"/>
    <n v="0"/>
    <n v="0"/>
    <n v="12038.101789999999"/>
    <n v="3907.9328300000002"/>
    <n v="24783.920399999999"/>
    <n v="23161.050329999998"/>
    <n v="0"/>
    <n v="0"/>
    <n v="0"/>
    <n v="0"/>
    <n v="0"/>
    <n v="0"/>
    <s v="Automoviles Turistas"/>
    <s v="Automóviles"/>
    <s v="Automóviles"/>
    <x v="12"/>
    <x v="3"/>
    <n v="34581959.66691"/>
    <n v="31734793.481880002"/>
    <n v="533186385.44996989"/>
    <n v="470746398.87218982"/>
    <n v="512068683.5256899"/>
    <n v="451806369.28899986"/>
    <n v="1101931.6082300001"/>
    <n v="845018.40741999994"/>
    <n v="595710.09884000011"/>
    <n v="434028.15295999998"/>
    <n v="7805949.9359900001"/>
    <n v="7130541.3686000006"/>
    <n v="2.2400571955322173"/>
    <n v="2.9609354234533347"/>
    <n v="-336.55107999999746"/>
    <n v="-1.3451040593141395"/>
    <n v="0.31621901860006529"/>
    <n v="0.35089130076686553"/>
    <n v="7.1377962723202668E-2"/>
    <n v="7.8842326086937434E-2"/>
    <n v="4.6295064828350066E-3"/>
    <n v="4.8204272344964903E-3"/>
    <n v="5.3150591103710565E-3"/>
    <n v="5.5378699949215548E-3"/>
    <m/>
    <m/>
    <m/>
    <n v="0"/>
    <m/>
    <n v="0"/>
    <m/>
    <n v="0"/>
    <m/>
    <n v="208.04269964896017"/>
    <n v="48.769046337197921"/>
    <n v="15.618955414316337"/>
    <n v="2.0207986759736429"/>
    <n v="208.04269964895988"/>
    <n v="7.0068932404932172"/>
    <n v="48.572225845270225"/>
    <n v="16.872865324842977"/>
    <s v="Medianas"/>
    <n v="2024"/>
    <n v="2"/>
    <d v="2025-08-07T00:00:00"/>
    <x v="12"/>
    <x v="4"/>
  </r>
  <r>
    <n v="2025"/>
    <n v="6"/>
    <n v="15.1"/>
    <x v="69"/>
    <s v="Automoviles Turistas"/>
    <n v="15.1"/>
    <m/>
    <m/>
    <x v="76"/>
    <n v="136914.40659999999"/>
    <n v="139693.02113000001"/>
    <n v="366230.20773000002"/>
    <n v="319026.58020999999"/>
    <n v="72481.013680000004"/>
    <n v="48930.129399999998"/>
    <n v="130504.91197999999"/>
    <n v="100889.98771"/>
    <n v="0"/>
    <n v="0"/>
    <n v="0"/>
    <n v="0"/>
    <n v="0"/>
    <n v="0"/>
    <n v="72285.091879999993"/>
    <n v="48651.090629999999"/>
    <n v="168964.05515"/>
    <n v="156616.90948"/>
    <n v="0"/>
    <n v="0"/>
    <n v="0"/>
    <n v="0"/>
    <n v="0"/>
    <n v="0"/>
    <s v="Automoviles Turistas"/>
    <s v="Automóviles"/>
    <s v="Automóviles"/>
    <x v="12"/>
    <x v="3"/>
    <n v="107233681.65162"/>
    <n v="98505829.691130012"/>
    <n v="533186385.44996989"/>
    <n v="470746398.87218982"/>
    <n v="512068683.5256899"/>
    <n v="451806369.28899986"/>
    <n v="1101931.6082300001"/>
    <n v="845018.40741999994"/>
    <n v="595710.09884000011"/>
    <n v="434028.15295999998"/>
    <n v="21258248.710790001"/>
    <n v="19739169.812980004"/>
    <n v="12.424945938334732"/>
    <n v="16.531358358986413"/>
    <n v="-2778.6145300000207"/>
    <n v="-1.989086145838459"/>
    <n v="0.64405308481740853"/>
    <n v="0.7076945102227209"/>
    <n v="0.12767854697445388"/>
    <n v="0.14181193292621819"/>
    <n v="2.5678526372059252E-2"/>
    <n v="2.6737508268874863E-2"/>
    <n v="2.9674793363194143E-2"/>
    <n v="3.0918780837426569E-2"/>
    <m/>
    <m/>
    <m/>
    <n v="0"/>
    <m/>
    <n v="0"/>
    <m/>
    <n v="0"/>
    <m/>
    <n v="48.131661552483052"/>
    <n v="52.938924018241337"/>
    <n v="35.026896121363883"/>
    <n v="12.167162151714244"/>
    <n v="48.578564106076641"/>
    <n v="7.8836606538815301"/>
    <n v="42.781342940560926"/>
    <n v="31.063753455186614"/>
    <s v="Resto"/>
    <n v="2024"/>
    <n v="2"/>
    <d v="2025-08-07T00:00:00"/>
    <x v="12"/>
    <x v="76"/>
  </r>
  <r>
    <n v="2025"/>
    <n v="6"/>
    <n v="23"/>
    <x v="9"/>
    <s v="Automoviles Turistas"/>
    <n v="17"/>
    <s v="4523540f1504cd17100c4835e85b7eefd49911580f8efff0599a8f283be6b9e3"/>
    <s v="5ee0b1f3d4f170289262539d5c2c0d24e2fb46189fbbd99a0a6b6a68b9dfe06a"/>
    <x v="12"/>
    <n v="398.49809000000005"/>
    <n v="390.35215999999997"/>
    <n v="1261.6860200000003"/>
    <n v="1147.9077900000002"/>
    <n v="2427.1383600000004"/>
    <n v="170.23327"/>
    <n v="2853.2411300000003"/>
    <n v="301.43283000000002"/>
    <n v="35332811.020000003"/>
    <n v="33505945.09"/>
    <n v="140.405"/>
    <n v="134.59399999999999"/>
    <n v="0"/>
    <n v="0"/>
    <n v="2427.1383599999999"/>
    <n v="170.23326999999998"/>
    <n v="570.52647000000002"/>
    <n v="554.63313000000005"/>
    <n v="0"/>
    <n v="0"/>
    <n v="0"/>
    <n v="0"/>
    <n v="0"/>
    <n v="0"/>
    <s v="Automoviles Turistas"/>
    <s v="Automóviles"/>
    <s v="Automóviles"/>
    <x v="12"/>
    <x v="3"/>
    <n v="12724961.123440001"/>
    <n v="12089263.964579999"/>
    <n v="533186385.44996989"/>
    <n v="470746398.87218982"/>
    <n v="512068683.5256899"/>
    <n v="451806369.28899986"/>
    <n v="1101931.6082300001"/>
    <n v="845018.40741999994"/>
    <n v="595710.09884000011"/>
    <n v="434028.15295999998"/>
    <n v="2582791.4039799999"/>
    <n v="2555939.72811"/>
    <n v="3.6163595546559887E-2"/>
    <n v="4.6194515595443478E-2"/>
    <n v="8.1459300000000781"/>
    <n v="2.0868156589680664"/>
    <n v="1.5428969191469627E-2"/>
    <n v="1.5272353870748252E-2"/>
    <n v="3.1316252060365596E-3"/>
    <n v="3.2289158475129831E-3"/>
    <n v="7.4738984504208058E-5"/>
    <n v="7.782121868032725E-5"/>
    <n v="8.2921964126587554E-5"/>
    <n v="8.6398109131195002E-5"/>
    <m/>
    <m/>
    <m/>
    <n v="0"/>
    <m/>
    <n v="0"/>
    <m/>
    <n v="0"/>
    <m/>
    <n v="1325.7720362183022"/>
    <n v="609.07151650337892"/>
    <n v="43.610177538149145"/>
    <n v="0.40743616143595002"/>
    <n v="1325.7720362183022"/>
    <n v="2.8655590768622119"/>
    <n v="425.42081526909692"/>
    <n v="30.692950130836934"/>
    <s v="Medianas"/>
    <n v="2024"/>
    <n v="2"/>
    <d v="2025-08-07T00:00:00"/>
    <x v="12"/>
    <x v="12"/>
  </r>
  <r>
    <n v="2025"/>
    <n v="6"/>
    <n v="80"/>
    <x v="73"/>
    <s v="Automoviles Turistas"/>
    <n v="52"/>
    <s v="41cfc0d1f2d127b04555b7246d84019b4d27710a3f3aff6e7764375b1e06e05d"/>
    <s v="5ee0b1f3d4f170289262539d5c2c0d24e2fb46189fbbd99a0a6b6a68b9dfe06a"/>
    <x v="29"/>
    <n v="58.662500000000001"/>
    <n v="0"/>
    <n v="58.662500000000001"/>
    <n v="0"/>
    <n v="0"/>
    <n v="0"/>
    <n v="0"/>
    <n v="0"/>
    <n v="35332811.020000003"/>
    <n v="33505945.09"/>
    <n v="140.405"/>
    <n v="134.59399999999999"/>
    <n v="0"/>
    <n v="0"/>
    <n v="0"/>
    <n v="0"/>
    <n v="19.649930000000001"/>
    <n v="0"/>
    <n v="0"/>
    <n v="0"/>
    <n v="0"/>
    <n v="0"/>
    <n v="0"/>
    <n v="0"/>
    <s v="Automoviles Turistas"/>
    <s v="Automóviles"/>
    <s v="Automóviles"/>
    <x v="12"/>
    <x v="3"/>
    <n v="914305.01283000002"/>
    <n v="669950.54428999999"/>
    <n v="533186385.44996989"/>
    <n v="470746398.87218982"/>
    <n v="512068683.5256899"/>
    <n v="451806369.28899986"/>
    <n v="1101931.6082300001"/>
    <n v="845018.40741999994"/>
    <n v="595710.09884000011"/>
    <n v="434028.15295999998"/>
    <n v="28392.501420000001"/>
    <n v="21442.037710000001"/>
    <n v="5.3236062530439459E-3"/>
    <m/>
    <m/>
    <m/>
    <n v="0.20661265146112653"/>
    <m/>
    <n v="6.4160755083716601E-3"/>
    <m/>
    <n v="1.1002250170077615E-5"/>
    <n v="1.1455982739678119E-5"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12"/>
    <x v="29"/>
  </r>
  <r>
    <n v="2025"/>
    <n v="6"/>
    <n v="150.1"/>
    <x v="70"/>
    <s v="Automoviles Turistas"/>
    <n v="150.1"/>
    <m/>
    <m/>
    <x v="77"/>
    <n v="59.96846"/>
    <n v="116.08988000000001"/>
    <n v="142.75511"/>
    <n v="225.04969"/>
    <n v="8275.5349200000001"/>
    <n v="6681.2800999999999"/>
    <n v="16615.142059999998"/>
    <n v="6682.554299999998"/>
    <n v="0"/>
    <n v="0"/>
    <n v="0"/>
    <n v="0"/>
    <n v="0"/>
    <n v="0"/>
    <n v="8275.5349200000001"/>
    <n v="6681.2800999999999"/>
    <n v="65.841920000000002"/>
    <n v="113.22824"/>
    <n v="0"/>
    <n v="0"/>
    <n v="0"/>
    <n v="0"/>
    <n v="0"/>
    <n v="0"/>
    <s v="Automoviles Turistas"/>
    <s v="Automóviles"/>
    <s v="Automóviles"/>
    <x v="12"/>
    <x v="3"/>
    <n v="35791121.118829995"/>
    <n v="29476825.247899994"/>
    <n v="533186385.44996989"/>
    <n v="470746398.87218982"/>
    <n v="512068683.5256899"/>
    <n v="451806369.28899986"/>
    <n v="1101931.6082300001"/>
    <n v="845018.40741999994"/>
    <n v="595710.09884000011"/>
    <n v="434028.15295999998"/>
    <n v="4930527.0448699994"/>
    <n v="4842600.3200400006"/>
    <n v="5.4421217752638525E-3"/>
    <n v="1.3738148066436119E-2"/>
    <n v="-56.121420000000008"/>
    <n v="-48.343076933148701"/>
    <n v="1.2162687569555997E-3"/>
    <n v="2.397263295085255E-3"/>
    <n v="1.6755121975894216E-4"/>
    <n v="3.9383440727990389E-4"/>
    <n v="1.1247185156348479E-5"/>
    <n v="1.1711018839720054E-5"/>
    <n v="2.4660811060504583E-5"/>
    <n v="2.5694608994266442E-5"/>
    <m/>
    <m/>
    <m/>
    <n v="0"/>
    <m/>
    <n v="0"/>
    <m/>
    <n v="0"/>
    <m/>
    <n v="23.861517495726602"/>
    <n v="13799.812301333068"/>
    <n v="5755.2648861382231"/>
    <n v="1.3891882874093593"/>
    <n v="23.861517495726602"/>
    <n v="-41.850266329318551"/>
    <n v="12568.793437372422"/>
    <n v="5900.718848937332"/>
    <s v="Resto"/>
    <n v="2024"/>
    <n v="2"/>
    <d v="2025-08-07T00:00:00"/>
    <x v="12"/>
    <x v="77"/>
  </r>
  <r>
    <n v="2025"/>
    <n v="6"/>
    <n v="10"/>
    <x v="62"/>
    <s v="Automoviles Turistas"/>
    <n v="10"/>
    <s v="4a44dc15364204a80fe80e9039455cc1608281820fe2b24f1e5233ade6af1dd5"/>
    <s v="5ee0b1f3d4f170289262539d5c2c0d24e2fb46189fbbd99a0a6b6a68b9dfe06a"/>
    <x v="14"/>
    <n v="457.69423"/>
    <n v="416.23928999999998"/>
    <n v="832.10910000000013"/>
    <n v="815.44209999999998"/>
    <n v="268.26550000000003"/>
    <n v="669.30872999999997"/>
    <n v="437.62940000000009"/>
    <n v="716.08110000000011"/>
    <n v="35332811.020000003"/>
    <n v="33505945.09"/>
    <n v="140.405"/>
    <n v="134.59399999999999"/>
    <n v="0"/>
    <n v="0"/>
    <n v="268.26549999999997"/>
    <n v="669.30872999999997"/>
    <n v="244.94245000000001"/>
    <n v="424.52651000000003"/>
    <n v="0"/>
    <n v="0"/>
    <n v="0"/>
    <n v="0"/>
    <n v="0"/>
    <n v="0"/>
    <s v="Automoviles Turistas"/>
    <s v="Automóviles"/>
    <s v="Automóviles"/>
    <x v="12"/>
    <x v="3"/>
    <n v="3211255.1390500003"/>
    <n v="3187333.33329"/>
    <n v="533186385.44996989"/>
    <n v="470746398.87218982"/>
    <n v="512068683.5256899"/>
    <n v="451806369.28899986"/>
    <n v="1101931.6082300001"/>
    <n v="845018.40741999994"/>
    <n v="595710.09884000011"/>
    <n v="434028.15295999998"/>
    <n v="782314.56611000001"/>
    <n v="967605.47450000001"/>
    <n v="4.1535629487494292E-2"/>
    <n v="4.9258014540873349E-2"/>
    <n v="41.454940000000022"/>
    <n v="9.9594009974406816"/>
    <n v="5.8505139726063124E-2"/>
    <n v="4.3017459178296531E-2"/>
    <n v="1.4252814248057589E-2"/>
    <n v="1.3059170362026532E-2"/>
    <n v="8.5841319750454596E-5"/>
    <n v="8.9381414002646771E-5"/>
    <n v="8.842113099478243E-5"/>
    <n v="9.2127804806078491E-5"/>
    <m/>
    <m/>
    <m/>
    <n v="0"/>
    <m/>
    <n v="0"/>
    <m/>
    <n v="0"/>
    <m/>
    <n v="-59.919019732493254"/>
    <n v="58.612384080087708"/>
    <n v="160.79902740560604"/>
    <n v="4.5032894443519017E-2"/>
    <n v="-59.919019732493254"/>
    <n v="-42.302201575114829"/>
    <n v="109.52184890777403"/>
    <n v="157.66005519890854"/>
    <s v="Medianas"/>
    <n v="2024"/>
    <n v="2"/>
    <d v="2025-08-07T00:00:00"/>
    <x v="12"/>
    <x v="14"/>
  </r>
  <r>
    <n v="2025"/>
    <n v="6"/>
    <n v="39"/>
    <x v="20"/>
    <s v="Automoviles Turistas"/>
    <n v="27"/>
    <s v="670671cd97404156226e507973f2ab8330d3022ca96e0c93bdbdb320c41adcaf"/>
    <s v="5ee0b1f3d4f170289262539d5c2c0d24e2fb46189fbbd99a0a6b6a68b9dfe06a"/>
    <x v="13"/>
    <n v="442430.92035999999"/>
    <n v="257805.22266999999"/>
    <n v="659840.17293999996"/>
    <n v="501132.03246999998"/>
    <n v="282670.89012000005"/>
    <n v="184858.84550999998"/>
    <n v="431794.15457999997"/>
    <n v="311892.93096000003"/>
    <n v="35332811.020000003"/>
    <n v="33505945.09"/>
    <n v="140.405"/>
    <n v="134.59399999999999"/>
    <n v="0"/>
    <n v="0"/>
    <n v="65524.405700000003"/>
    <n v="51312.527259999995"/>
    <n v="74632.202739999993"/>
    <n v="56800.714939999998"/>
    <n v="0"/>
    <n v="0"/>
    <n v="0"/>
    <n v="0"/>
    <n v="0"/>
    <n v="0"/>
    <s v="Automoviles Turistas"/>
    <s v="Automóviles"/>
    <s v="Automóviles"/>
    <x v="12"/>
    <x v="3"/>
    <n v="16996819.43369"/>
    <n v="13946879.379360002"/>
    <n v="533186385.44996989"/>
    <n v="470746398.87218982"/>
    <n v="512068683.5256899"/>
    <n v="451806369.28899986"/>
    <n v="1101931.6082300001"/>
    <n v="845018.40741999994"/>
    <n v="595710.09884000011"/>
    <n v="434028.15295999998"/>
    <n v="10657334.927750001"/>
    <n v="8990912.0754799992"/>
    <n v="40.150488202318066"/>
    <n v="30.508829204931498"/>
    <n v="184625.69769"/>
    <n v="71.614413307028912"/>
    <n v="4.1514217518676313"/>
    <n v="2.8673978847272457"/>
    <n v="2.6030218305610866"/>
    <n v="1.8484796179676306"/>
    <n v="8.2978660452220854E-2"/>
    <n v="8.6400698694124242E-2"/>
    <n v="5.4765203363774537E-2"/>
    <n v="5.706099785085008E-2"/>
    <m/>
    <m/>
    <m/>
    <n v="0"/>
    <m/>
    <n v="0"/>
    <m/>
    <n v="0"/>
    <m/>
    <n v="52.911746981947317"/>
    <n v="63.89040121562811"/>
    <n v="71.704848953593924"/>
    <n v="47.451082442690257"/>
    <n v="27.696703317668558"/>
    <n v="31.393069292940833"/>
    <n v="87.79642472602707"/>
    <n v="90.337819364074363"/>
    <s v="Grandes"/>
    <n v="2024"/>
    <n v="2"/>
    <d v="2025-08-07T00:00:00"/>
    <x v="12"/>
    <x v="13"/>
  </r>
  <r>
    <n v="2025"/>
    <n v="6"/>
    <n v="5.0999999999999996"/>
    <x v="68"/>
    <s v="Automoviles Turistas"/>
    <n v="5.0999999999999996"/>
    <m/>
    <m/>
    <x v="75"/>
    <n v="964957.2331699999"/>
    <n v="705209.29640999995"/>
    <n v="1791546.8591799999"/>
    <n v="1460838.1392199998"/>
    <n v="514953.55024000007"/>
    <n v="378416.74346000003"/>
    <n v="887319.44844999991"/>
    <n v="680390.83869000012"/>
    <n v="0"/>
    <n v="0"/>
    <n v="0"/>
    <n v="0"/>
    <n v="0"/>
    <n v="0"/>
    <n v="292172.35927999998"/>
    <n v="244856.15783000001"/>
    <n v="607263.61972999992"/>
    <n v="507811.17960999999"/>
    <n v="0"/>
    <n v="0"/>
    <n v="0"/>
    <n v="0"/>
    <n v="0"/>
    <n v="0"/>
    <s v="Automoviles Turistas"/>
    <s v="Automóviles"/>
    <s v="Automóviles"/>
    <x v="12"/>
    <x v="3"/>
    <n v="124576177.14192998"/>
    <n v="108567771.49278001"/>
    <n v="533186385.44996989"/>
    <n v="470746398.87218982"/>
    <n v="512068683.5256899"/>
    <n v="451806369.28899986"/>
    <n v="1101931.6082300001"/>
    <n v="845018.40741999994"/>
    <n v="595710.09884000011"/>
    <n v="434028.15295999998"/>
    <n v="69454758.081689999"/>
    <n v="60139051.676059999"/>
    <n v="87.569611939889981"/>
    <n v="83.454903492947153"/>
    <n v="259747.93675999995"/>
    <n v="36.832744276386521"/>
    <n v="1.3893320771991668"/>
    <n v="1.1726312217369532"/>
    <n v="0.77459210525510136"/>
    <n v="0.64955675769479881"/>
    <n v="0.18097934596654175"/>
    <n v="0.18844293045340843"/>
    <n v="0.14980662583920648"/>
    <n v="0.1560866212487832"/>
    <m/>
    <m/>
    <m/>
    <n v="0"/>
    <m/>
    <n v="0"/>
    <m/>
    <n v="0"/>
    <m/>
    <n v="36.081069122786438"/>
    <n v="53.365427247829011"/>
    <n v="53.660203486596302"/>
    <n v="86.443649560876395"/>
    <n v="19.324080664065193"/>
    <n v="19.584531438709085"/>
    <n v="48.112936422884175"/>
    <n v="48.217953377483738"/>
    <m/>
    <n v="2024"/>
    <n v="2"/>
    <d v="2025-08-07T00:00:00"/>
    <x v="12"/>
    <x v="75"/>
  </r>
  <r>
    <n v="2025"/>
    <n v="6"/>
    <n v="37"/>
    <x v="76"/>
    <s v="Automoviles Turistas"/>
    <n v="25"/>
    <s v="b7a56873cd771f2c446d369b649430b65a756ba278ff97ec81bb6f55b2e73569"/>
    <s v="5ee0b1f3d4f170289262539d5c2c0d24e2fb46189fbbd99a0a6b6a68b9dfe06a"/>
    <x v="10"/>
    <n v="3216.9162500000002"/>
    <n v="2744.9886200000001"/>
    <n v="8605.3183700000009"/>
    <n v="6078.2292400000006"/>
    <n v="2970.85043"/>
    <n v="1697.6224499999996"/>
    <n v="4699.9729099999986"/>
    <n v="3679.4694399999994"/>
    <n v="35332811.020000003"/>
    <n v="33505945.09"/>
    <n v="140.405"/>
    <n v="134.59399999999999"/>
    <n v="0"/>
    <n v="0"/>
    <n v="2969.8891400000002"/>
    <n v="1696.9360300000001"/>
    <n v="3216.9162500000002"/>
    <n v="2744.9886200000001"/>
    <n v="0"/>
    <n v="0"/>
    <n v="0"/>
    <n v="0"/>
    <n v="0"/>
    <n v="0"/>
    <s v="Automoviles Turistas"/>
    <s v="Automóviles"/>
    <s v="Automóviles"/>
    <x v="12"/>
    <x v="3"/>
    <n v="7089738.4457900003"/>
    <n v="7036483.0011099996"/>
    <n v="533186385.44996989"/>
    <n v="470746398.87218982"/>
    <n v="512068683.5256899"/>
    <n v="451806369.28899986"/>
    <n v="1101931.6082300001"/>
    <n v="845018.40741999994"/>
    <n v="595710.09884000011"/>
    <n v="434028.15295999998"/>
    <n v="1469403.8321800001"/>
    <n v="2061176.9799000002"/>
    <n v="0.29193429301544738"/>
    <n v="0.32484364788939524"/>
    <n v="471.92763000000014"/>
    <n v="17.192334662575036"/>
    <n v="0.21892662721774717"/>
    <n v="0.13317578484372436"/>
    <n v="4.5374258508933521E-2"/>
    <n v="3.9010804397125384E-2"/>
    <n v="6.0333803296293113E-4"/>
    <n v="6.2821968097149042E-4"/>
    <n v="5.8311409849898385E-4"/>
    <n v="6.0755863719224299E-4"/>
    <m/>
    <m/>
    <m/>
    <n v="0"/>
    <m/>
    <n v="0"/>
    <m/>
    <n v="0"/>
    <m/>
    <n v="75.000656359133359"/>
    <n v="92.350878889060283"/>
    <n v="61.844425788548428"/>
    <n v="0.49870741419106468"/>
    <n v="75.014796521233635"/>
    <n v="17.192334662575036"/>
    <n v="92.320996544439112"/>
    <n v="61.819419491801028"/>
    <s v="Medianas"/>
    <n v="2024"/>
    <n v="2"/>
    <d v="2025-08-07T00:00:00"/>
    <x v="12"/>
    <x v="10"/>
  </r>
  <r>
    <n v="2025"/>
    <n v="6"/>
    <n v="107"/>
    <x v="51"/>
    <s v="Automoviles Turistas"/>
    <n v="70"/>
    <s v="ff5a1ae012afa5d4c889c50ad427aaf545d31a4fac04ffc1c4d03d403ba4250a"/>
    <s v="5ee0b1f3d4f170289262539d5c2c0d24e2fb46189fbbd99a0a6b6a68b9dfe06a"/>
    <x v="27"/>
    <n v="1.30596"/>
    <n v="116.08988000000001"/>
    <n v="84.092609999999993"/>
    <n v="225.04969"/>
    <n v="8275.5349200000001"/>
    <n v="6681.4230900000002"/>
    <n v="16615.155169999998"/>
    <n v="6682.6972899999982"/>
    <n v="35332811.020000003"/>
    <n v="33505945.09"/>
    <n v="140.405"/>
    <n v="134.59399999999999"/>
    <n v="0"/>
    <n v="0"/>
    <n v="8275.5349200000001"/>
    <n v="6681.4230900000002"/>
    <n v="46.191989999999997"/>
    <n v="113.22824"/>
    <n v="0"/>
    <n v="0"/>
    <n v="0"/>
    <n v="0"/>
    <n v="0"/>
    <n v="0"/>
    <s v="Automoviles Turistas"/>
    <s v="Automóviles"/>
    <s v="Automóviles"/>
    <x v="12"/>
    <x v="3"/>
    <n v="455455.20262"/>
    <n v="991204.89910000004"/>
    <n v="533186385.44996989"/>
    <n v="470746398.87218982"/>
    <n v="512068683.5256899"/>
    <n v="451806369.28899986"/>
    <n v="1101931.6082300001"/>
    <n v="845018.40741999994"/>
    <n v="595710.09884000011"/>
    <n v="434028.15295999998"/>
    <n v="310197.03469999996"/>
    <n v="779421.33927999996"/>
    <n v="1.185155222199066E-4"/>
    <n v="1.3738148066436119E-2"/>
    <n v="-114.78392000000001"/>
    <n v="-98.87504406068814"/>
    <n v="4.2100982727414846E-4"/>
    <n v="1.4894367673746202E-2"/>
    <n v="2.8673731082387078E-4"/>
    <n v="1.1711996188215773E-2"/>
    <n v="2.4493498627086403E-7"/>
    <n v="2.5503610004193541E-7"/>
    <n v="2.4660811060504583E-5"/>
    <n v="2.5694608994266442E-5"/>
    <m/>
    <m/>
    <m/>
    <n v="0"/>
    <m/>
    <n v="0"/>
    <m/>
    <n v="0"/>
    <m/>
    <n v="23.858866719365324"/>
    <n v="633674.45557291189"/>
    <n v="5755.3880579426905"/>
    <n v="1.3891882874093593"/>
    <n v="23.858866719365324"/>
    <n v="-59.204532367543649"/>
    <n v="17915.51937900922"/>
    <n v="5900.8451336874969"/>
    <s v="Resto"/>
    <n v="2024"/>
    <n v="2"/>
    <d v="2025-08-07T00:00:00"/>
    <x v="12"/>
    <x v="27"/>
  </r>
  <r>
    <n v="2025"/>
    <n v="6"/>
    <n v="61"/>
    <x v="46"/>
    <s v="Automoviles Turista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5.546719999999999"/>
    <n v="-13.143600000000001"/>
    <n v="0"/>
    <n v="0"/>
    <n v="0"/>
    <n v="0"/>
    <n v="0"/>
    <n v="0"/>
    <n v="0"/>
    <n v="0"/>
    <s v="Automoviles Turistas"/>
    <s v="Automóviles"/>
    <s v="Automóviles"/>
    <x v="12"/>
    <x v="3"/>
    <n v="0"/>
    <n v="0"/>
    <n v="533186385.44996989"/>
    <n v="470746398.87218982"/>
    <n v="512068683.5256899"/>
    <n v="451806369.28899986"/>
    <n v="1101931.6082300001"/>
    <n v="845018.40741999994"/>
    <n v="595710.09884000011"/>
    <n v="434028.1529599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218.28357527618004"/>
    <m/>
    <m/>
    <m/>
    <m/>
    <n v="2024"/>
    <n v="2"/>
    <d v="2025-08-07T00:00:00"/>
    <x v="12"/>
    <x v="69"/>
  </r>
  <r>
    <n v="2025"/>
    <n v="6"/>
    <n v="43"/>
    <x v="26"/>
    <s v="Automoviles Turistas"/>
    <n v="31"/>
    <s v="eb1e33e8a81b697b75855af6bfcdbcbf7cbbde9f94962ceaec1ed8af21f5a50f"/>
    <s v="5ee0b1f3d4f170289262539d5c2c0d24e2fb46189fbbd99a0a6b6a68b9dfe06a"/>
    <x v="11"/>
    <n v="56056.748409999993"/>
    <n v="65322.91"/>
    <n v="146645.74782999998"/>
    <n v="159883.95613000001"/>
    <n v="16464.827559999998"/>
    <n v="24667.820449999996"/>
    <n v="41187.891569999992"/>
    <n v="42658.393890000007"/>
    <n v="35332811.020000003"/>
    <n v="33505945.09"/>
    <n v="140.405"/>
    <n v="134.59399999999999"/>
    <n v="0"/>
    <n v="0"/>
    <n v="16464.827560000002"/>
    <n v="24667.820449999999"/>
    <n v="60462.37917"/>
    <n v="75710.850510000004"/>
    <n v="0"/>
    <n v="0"/>
    <n v="0"/>
    <n v="0"/>
    <n v="0"/>
    <n v="0"/>
    <s v="Automoviles Turistas"/>
    <s v="Automóviles"/>
    <s v="Automóviles"/>
    <x v="12"/>
    <x v="3"/>
    <n v="63645419.190459996"/>
    <n v="56310277.221919999"/>
    <n v="533186385.44996989"/>
    <n v="470746398.87218982"/>
    <n v="512068683.5256899"/>
    <n v="451806369.28899986"/>
    <n v="1101931.6082300001"/>
    <n v="845018.40741999994"/>
    <n v="595710.09884000011"/>
    <n v="434028.15295999998"/>
    <n v="16287654.838339999"/>
    <n v="14011080.177040001"/>
    <n v="5.0871349901689706"/>
    <n v="7.7303534960194682"/>
    <n v="-9266.1615900000106"/>
    <n v="-14.185163505422537"/>
    <n v="0.34416709444288035"/>
    <n v="0.46622322600826199"/>
    <n v="8.8076642628826474E-2"/>
    <n v="0.11600530706421676"/>
    <n v="1.0513537093167194E-2"/>
    <n v="1.0947115145577476E-2"/>
    <n v="1.3876454531888096E-2"/>
    <n v="1.4458164922021257E-2"/>
    <m/>
    <m/>
    <m/>
    <n v="0"/>
    <m/>
    <n v="0"/>
    <m/>
    <n v="0"/>
    <m/>
    <n v="-33.253821133597548"/>
    <n v="29.371713534962772"/>
    <n v="37.762892758451812"/>
    <n v="2.7638993517251476"/>
    <n v="-33.253821133597548"/>
    <n v="-20.140404231736852"/>
    <n v="27.231524438868686"/>
    <n v="32.581618465297566"/>
    <s v="Grandes"/>
    <n v="2024"/>
    <n v="2"/>
    <d v="2025-08-07T00:00:00"/>
    <x v="12"/>
    <x v="11"/>
  </r>
  <r>
    <n v="2025"/>
    <n v="6"/>
    <n v="81"/>
    <x v="24"/>
    <s v="Automoviles Turistas"/>
    <n v="53"/>
    <s v="2858dcd1057d3eae7f7d5f782167e24b61153c01551450a628cee722509f6529"/>
    <s v="5ee0b1f3d4f170289262539d5c2c0d24e2fb46189fbbd99a0a6b6a68b9dfe06a"/>
    <x v="0"/>
    <n v="18962.868210000001"/>
    <n v="21285.486969999998"/>
    <n v="55385.677679999993"/>
    <n v="53631.548919999994"/>
    <n v="8979.5123499999991"/>
    <n v="9994.4061200000015"/>
    <n v="18344.285140000004"/>
    <n v="13061.2466"/>
    <n v="35332811.020000003"/>
    <n v="33505945.09"/>
    <n v="140.405"/>
    <n v="134.59399999999999"/>
    <n v="0"/>
    <n v="0"/>
    <n v="8979.5123499999991"/>
    <n v="9994.4061199999996"/>
    <n v="22010.30546"/>
    <n v="24030.893170000003"/>
    <n v="0"/>
    <n v="0"/>
    <n v="0"/>
    <n v="0"/>
    <n v="0"/>
    <n v="0"/>
    <s v="Automoviles Turistas"/>
    <s v="Automóviles"/>
    <s v="Automóviles"/>
    <x v="12"/>
    <x v="3"/>
    <n v="935835.38778999995"/>
    <n v="856751.40549999999"/>
    <n v="533186385.44996989"/>
    <n v="470746398.87218982"/>
    <n v="512068683.5256899"/>
    <n v="451806369.28899986"/>
    <n v="1101931.6082300001"/>
    <n v="845018.40741999994"/>
    <n v="595710.09884000011"/>
    <n v="434028.15295999998"/>
    <n v="490756.29407999996"/>
    <n v="491308.59544999996"/>
    <n v="1.7208752402029279"/>
    <n v="2.5189376684690918"/>
    <n v="-2322.6187599999976"/>
    <n v="-10.911748287805311"/>
    <n v="3.8640091708958892"/>
    <n v="4.3324067942479552"/>
    <n v="2.0263038198182817"/>
    <n v="2.4844414416312266"/>
    <n v="3.5565177070297363E-3"/>
    <n v="3.7031884237553958E-3"/>
    <n v="4.5216462666513397E-3"/>
    <n v="4.7111967464063455E-3"/>
    <m/>
    <m/>
    <m/>
    <n v="0"/>
    <m/>
    <n v="0"/>
    <m/>
    <n v="0"/>
    <m/>
    <n v="-10.154618071493804"/>
    <n v="47.353133769419358"/>
    <n v="46.954087233645289"/>
    <n v="1.5073627872828419"/>
    <n v="-10.154618071493783"/>
    <n v="-8.408292175017829"/>
    <n v="40.796854756599089"/>
    <n v="41.589823770998848"/>
    <s v="Medianas"/>
    <n v="2024"/>
    <n v="2"/>
    <d v="2025-08-07T00:00:00"/>
    <x v="12"/>
    <x v="0"/>
  </r>
  <r>
    <n v="2025"/>
    <n v="6"/>
    <n v="27"/>
    <x v="32"/>
    <s v="Automoviles Turistas"/>
    <n v="21"/>
    <s v="6f4b6612125fb3a0daecd2799dfd6c9c299424fd920f9b308110a2c1fbd8f443"/>
    <s v="5ee0b1f3d4f170289262539d5c2c0d24e2fb46189fbbd99a0a6b6a68b9dfe06a"/>
    <x v="25"/>
    <n v="154893.31422999999"/>
    <n v="125571.11186"/>
    <n v="340247.51028999995"/>
    <n v="267588.64627999999"/>
    <n v="75664.772540000005"/>
    <n v="62360.645700000001"/>
    <n v="166024.65909999999"/>
    <n v="118157.62072000002"/>
    <n v="35332811.020000003"/>
    <n v="33505945.09"/>
    <n v="140.405"/>
    <n v="134.59399999999999"/>
    <n v="0"/>
    <n v="0"/>
    <n v="69951.459419999999"/>
    <n v="62360.645700000001"/>
    <n v="165068.00708000001"/>
    <n v="123882.21131999999"/>
    <n v="0"/>
    <n v="0"/>
    <n v="0"/>
    <n v="0"/>
    <n v="0"/>
    <n v="0"/>
    <s v="Automoviles Turistas"/>
    <s v="Automóviles"/>
    <s v="Automóviles"/>
    <x v="12"/>
    <x v="3"/>
    <n v="7432464.5520399995"/>
    <n v="5987192.6770000001"/>
    <n v="533186385.44996989"/>
    <n v="470746398.87218982"/>
    <n v="512068683.5256899"/>
    <n v="451806369.28899986"/>
    <n v="1101931.6082300001"/>
    <n v="845018.40741999994"/>
    <n v="595710.09884000011"/>
    <n v="434028.15295999998"/>
    <n v="6009566.5943799997"/>
    <n v="4814807.7526400005"/>
    <n v="14.056527017933581"/>
    <n v="14.860162897917482"/>
    <n v="29322.202369999985"/>
    <n v="23.351073296771862"/>
    <n v="2.5774456742829415"/>
    <n v="2.6080192255059047"/>
    <n v="2.084010130764582"/>
    <n v="2.0973287254039041"/>
    <n v="2.9050500623582408E-2"/>
    <n v="3.0248542668833051E-2"/>
    <n v="2.6674895901666419E-2"/>
    <n v="2.7793125638668877E-2"/>
    <m/>
    <m/>
    <m/>
    <n v="0"/>
    <m/>
    <n v="0"/>
    <m/>
    <n v="0"/>
    <m/>
    <n v="21.334171079630117"/>
    <n v="48.849605237089783"/>
    <n v="49.661617848479565"/>
    <n v="12.701609841320243"/>
    <n v="12.172442467188894"/>
    <n v="33.245932019741751"/>
    <n v="42.377357464610391"/>
    <n v="50.338660438435582"/>
    <s v="Grandes"/>
    <n v="2024"/>
    <n v="2"/>
    <d v="2025-08-07T00:00:00"/>
    <x v="12"/>
    <x v="25"/>
  </r>
  <r>
    <n v="2025"/>
    <n v="6"/>
    <n v="22"/>
    <x v="35"/>
    <s v="Automoviles Turistas"/>
    <n v="16"/>
    <s v="b17ef6d19c7a5b1ee83b907c595526dcb1eb06db8227d650d5dda0a9f4ce8cd9"/>
    <s v="5ee0b1f3d4f170289262539d5c2c0d24e2fb46189fbbd99a0a6b6a68b9dfe06a"/>
    <x v="28"/>
    <n v="1378.14562"/>
    <n v="1828.96208"/>
    <n v="3379.7746000000002"/>
    <n v="3234.0207700000001"/>
    <n v="1381.7820599999995"/>
    <n v="941.02374999999995"/>
    <n v="4766.747800000001"/>
    <n v="2114.1960199999999"/>
    <n v="35332811.020000003"/>
    <n v="33505945.09"/>
    <n v="140.405"/>
    <n v="134.59399999999999"/>
    <n v="0"/>
    <n v="0"/>
    <n v="1381.78206"/>
    <n v="941.02374999999995"/>
    <n v="1815.0816200000002"/>
    <n v="1296.65101"/>
    <n v="0"/>
    <n v="0"/>
    <n v="0"/>
    <n v="0"/>
    <n v="0"/>
    <n v="0"/>
    <s v="Automoviles Turistas"/>
    <s v="Automóviles"/>
    <s v="Automóviles"/>
    <x v="12"/>
    <x v="3"/>
    <n v="17846008.112819999"/>
    <n v="17696756.30731"/>
    <n v="533186385.44996989"/>
    <n v="470746398.87218982"/>
    <n v="512068683.5256899"/>
    <n v="451806369.28899986"/>
    <n v="1101931.6082300001"/>
    <n v="845018.40741999994"/>
    <n v="595710.09884000011"/>
    <n v="434028.15295999998"/>
    <n v="3851349.4347199998"/>
    <n v="3102947.2417100002"/>
    <n v="0.12506634801171321"/>
    <n v="0.2164405016435281"/>
    <n v="-450.81646000000001"/>
    <n v="-24.648759256944242"/>
    <n v="3.5783447941025212E-2"/>
    <n v="5.8942738549176199E-2"/>
    <n v="7.7224307603557824E-3"/>
    <n v="1.0335013085107075E-2"/>
    <n v="2.5847352025632598E-4"/>
    <n v="2.6913296288911994E-4"/>
    <n v="3.8852386006176816E-4"/>
    <n v="4.0481104391649168E-4"/>
    <m/>
    <m/>
    <m/>
    <n v="0"/>
    <m/>
    <n v="0"/>
    <m/>
    <n v="0"/>
    <m/>
    <n v="46.838170662536371"/>
    <n v="100.2638647140931"/>
    <n v="51.451244412896735"/>
    <n v="0.23195545328015799"/>
    <n v="46.838170662536413"/>
    <n v="39.982277883699794"/>
    <n v="76.127819530231363"/>
    <n v="72.573401998121284"/>
    <s v="Medianas"/>
    <n v="2024"/>
    <n v="2"/>
    <d v="2025-08-07T00:00:00"/>
    <x v="12"/>
    <x v="28"/>
  </r>
  <r>
    <n v="2025"/>
    <n v="6"/>
    <n v="1"/>
    <x v="16"/>
    <s v="Automoviles Turistas"/>
    <n v="30"/>
    <s v="624b60c58c9d8bfb6ff1886c2fd605d2adeb6ea4da576068201b6c6958ce93f4"/>
    <s v="5ee0b1f3d4f170289262539d5c2c0d24e2fb46189fbbd99a0a6b6a68b9dfe06a"/>
    <x v="17"/>
    <n v="0"/>
    <n v="0"/>
    <n v="0"/>
    <n v="0"/>
    <n v="0"/>
    <n v="-0.14299000000000001"/>
    <n v="-1.3109999999999983E-2"/>
    <n v="-0.14299000000000001"/>
    <n v="0"/>
    <n v="0"/>
    <n v="0"/>
    <n v="0"/>
    <n v="0"/>
    <n v="0"/>
    <n v="0"/>
    <n v="-0.14299000000000001"/>
    <n v="0"/>
    <n v="0"/>
    <n v="0"/>
    <n v="0"/>
    <n v="0"/>
    <n v="0"/>
    <n v="0"/>
    <n v="0"/>
    <s v="Automoviles Turistas"/>
    <s v="Automóviles"/>
    <s v="Automóviles"/>
    <x v="12"/>
    <x v="3"/>
    <n v="34421360.903379999"/>
    <n v="27815669.804509997"/>
    <n v="533186385.44996989"/>
    <n v="470746398.87218982"/>
    <n v="512068683.5256899"/>
    <n v="451806369.28899986"/>
    <n v="1101931.6082300001"/>
    <n v="845018.40741999994"/>
    <n v="595710.09884000011"/>
    <n v="434028.15295999998"/>
    <n v="4591937.50875"/>
    <n v="4041736.94305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12"/>
    <x v="17"/>
  </r>
  <r>
    <n v="2025"/>
    <n v="6"/>
    <n v="9"/>
    <x v="29"/>
    <s v="Automoviles Turistas"/>
    <n v="9"/>
    <s v="19581e27de7ced00ff1ce50b2047e7a567c76b1cbaebabe5ef03f7c3017bb5b7"/>
    <s v="5ee0b1f3d4f170289262539d5c2c0d24e2fb46189fbbd99a0a6b6a68b9dfe06a"/>
    <x v="16"/>
    <n v="10040.398220000001"/>
    <n v="7754.6768899999997"/>
    <n v="22020.511849999999"/>
    <n v="13050.02846"/>
    <n v="4114.8941899999991"/>
    <n v="2178.1433200000001"/>
    <n v="7197.2760000000007"/>
    <n v="8047.2134599999999"/>
    <n v="35332811.020000003"/>
    <n v="33505945.09"/>
    <n v="140.405"/>
    <n v="134.59399999999999"/>
    <n v="0"/>
    <n v="0"/>
    <n v="4114.89419"/>
    <n v="2178.1433199999997"/>
    <n v="10709.14625"/>
    <n v="7133.4483799999998"/>
    <n v="0"/>
    <n v="0"/>
    <n v="0"/>
    <n v="0"/>
    <n v="0"/>
    <n v="0"/>
    <s v="Automoviles Turistas"/>
    <s v="Automóviles"/>
    <s v="Automóviles"/>
    <x v="12"/>
    <x v="3"/>
    <n v="1704189.54003"/>
    <n v="1455805.4776199998"/>
    <n v="533186385.44996989"/>
    <n v="470746398.87218982"/>
    <n v="512068683.5256899"/>
    <n v="451806369.28899986"/>
    <n v="1101931.6082300001"/>
    <n v="845018.40741999994"/>
    <n v="595710.09884000011"/>
    <n v="434028.15295999998"/>
    <n v="802500.54908000003"/>
    <n v="763937.73912000004"/>
    <n v="0.91116346468430953"/>
    <n v="0.91769325045551209"/>
    <n v="2285.7213300000012"/>
    <n v="29.475390946946355"/>
    <n v="1.2511391090648449"/>
    <n v="1.0150927873955824"/>
    <n v="0.58915971399655775"/>
    <n v="0.53267260009748063"/>
    <n v="1.8830935098852247E-3"/>
    <n v="1.9607522473098645E-3"/>
    <n v="1.6473151804408039E-3"/>
    <n v="1.7163717506248099E-3"/>
    <m/>
    <m/>
    <m/>
    <n v="0"/>
    <m/>
    <n v="0"/>
    <m/>
    <n v="0"/>
    <m/>
    <n v="88.917513012871851"/>
    <n v="40.98337635456852"/>
    <n v="28.088124765182837"/>
    <n v="0.69075447906838416"/>
    <n v="88.917513012871922"/>
    <n v="50.125797223474123"/>
    <n v="38.424110512077469"/>
    <n v="30.534226982098101"/>
    <s v="Medianas"/>
    <n v="2024"/>
    <n v="2"/>
    <d v="2025-08-07T00:00:00"/>
    <x v="12"/>
    <x v="16"/>
  </r>
  <r>
    <n v="2025"/>
    <n v="6"/>
    <n v="46"/>
    <x v="54"/>
    <s v="Automoviles Turistas"/>
    <n v="34"/>
    <s v="86e50149658661312a9e0b35558d84f6c6d3da797f552a9657fe0558ca40cdef"/>
    <s v="5ee0b1f3d4f170289262539d5c2c0d24e2fb46189fbbd99a0a6b6a68b9dfe06a"/>
    <x v="1"/>
    <n v="249642.13680000001"/>
    <n v="202172.7347"/>
    <n v="502907.38751000003"/>
    <n v="397463.78700999997"/>
    <n v="108391.58348"/>
    <n v="86251.404620000001"/>
    <n v="192162.66458999997"/>
    <n v="158772.61866000001"/>
    <n v="35332811.020000003"/>
    <n v="33505945.09"/>
    <n v="140.405"/>
    <n v="134.59399999999999"/>
    <n v="0"/>
    <n v="0"/>
    <n v="108391.58348"/>
    <n v="86251.404620000001"/>
    <n v="244173.76538"/>
    <n v="196699.80030999999"/>
    <n v="0"/>
    <n v="0"/>
    <n v="0"/>
    <n v="0"/>
    <n v="0"/>
    <n v="0"/>
    <s v="Automoviles Turistas"/>
    <s v="Automóviles"/>
    <s v="Automóviles"/>
    <x v="12"/>
    <x v="3"/>
    <n v="34287174.897239998"/>
    <n v="30526234.37057"/>
    <n v="533186385.44996989"/>
    <n v="470746398.87218982"/>
    <n v="512068683.5256899"/>
    <n v="451806369.28899986"/>
    <n v="1101931.6082300001"/>
    <n v="845018.40741999994"/>
    <n v="595710.09884000011"/>
    <n v="434028.15295999998"/>
    <n v="34285902.652720004"/>
    <n v="30525063.82697"/>
    <n v="22.654957434335941"/>
    <n v="23.925246234253212"/>
    <n v="47469.402100000007"/>
    <n v="23.479626058597304"/>
    <n v="0.72811889868734481"/>
    <n v="0.66231715630803389"/>
    <n v="0.72809188143434755"/>
    <n v="0.66229175942812157"/>
    <n v="4.6820801058024109E-2"/>
    <n v="4.8751689925883884E-2"/>
    <n v="4.2947271648676164E-2"/>
    <n v="4.474765041895179E-2"/>
    <m/>
    <m/>
    <m/>
    <n v="0"/>
    <m/>
    <n v="0"/>
    <m/>
    <n v="0"/>
    <m/>
    <n v="25.669354554332813"/>
    <n v="43.41878533383872"/>
    <n v="42.662233731955354"/>
    <n v="18.195357723675681"/>
    <n v="25.669354554332813"/>
    <n v="24.135238060832176"/>
    <n v="44.391166803408858"/>
    <n v="43.849258862524159"/>
    <s v="Grandes"/>
    <n v="2024"/>
    <n v="2"/>
    <d v="2025-08-07T00:00:00"/>
    <x v="12"/>
    <x v="1"/>
  </r>
  <r>
    <n v="2025"/>
    <n v="6"/>
    <n v="5.0999999999999996"/>
    <x v="68"/>
    <s v="ISSSTE Muerte (invalidez y vida)"/>
    <n v="5.0999999999999996"/>
    <m/>
    <m/>
    <x v="75"/>
    <n v="1172351.3045000001"/>
    <n v="1256597.5369899999"/>
    <n v="2463361.0994800003"/>
    <n v="2521213.9667699998"/>
    <n v="927609.71409000014"/>
    <n v="835697.56122999988"/>
    <n v="1813923.6609499999"/>
    <n v="1599925.5072000001"/>
    <n v="0"/>
    <n v="0"/>
    <n v="0"/>
    <n v="0"/>
    <n v="0"/>
    <n v="0"/>
    <n v="927609.71409000014"/>
    <n v="835697.56122999988"/>
    <n v="-92742.77132"/>
    <n v="-45526.385739999998"/>
    <n v="0"/>
    <n v="0"/>
    <n v="0"/>
    <n v="0"/>
    <n v="1172351.3045000001"/>
    <n v="1256597.5369899999"/>
    <s v="ISSSTE Muerte (invalidez y vida)"/>
    <s v="Pensiones"/>
    <s v="Pensiones ISSSTE"/>
    <x v="53"/>
    <x v="3"/>
    <n v="21110053.863600001"/>
    <n v="18935759.858010001"/>
    <n v="533186385.44996989"/>
    <n v="470746398.87218982"/>
    <n v="512068683.5256899"/>
    <n v="451806369.28899986"/>
    <n v="1172351.3045000001"/>
    <n v="1256597.5369899999"/>
    <n v="927609.71409000002"/>
    <n v="835697.56122999999"/>
    <n v="21110053.863600001"/>
    <n v="18935759.858010001"/>
    <n v="100"/>
    <n v="100"/>
    <n v="-84246.232489999849"/>
    <n v="-6.7043130365987853"/>
    <n v="5.5535211424613262"/>
    <n v="6.6361083284357747"/>
    <n v="5.5535211424613262"/>
    <n v="6.6361083284357747"/>
    <n v="0.2198764515546702"/>
    <n v="0.22894415187199874"/>
    <n v="0.26693725963715187"/>
    <n v="0.27812745069696265"/>
    <m/>
    <m/>
    <n v="100"/>
    <n v="0"/>
    <m/>
    <n v="0"/>
    <m/>
    <n v="-84246.232489999849"/>
    <n v="-6.7043130365987853"/>
    <n v="10.998255484283304"/>
    <n v="79.1238693154028"/>
    <n v="66.504790645363997"/>
    <n v="100.00000000000003"/>
    <n v="10.998255484283304"/>
    <n v="103.71213267324042"/>
    <n v="-1000.1962426692772"/>
    <n v="-1835.6334412370156"/>
    <m/>
    <n v="2024"/>
    <n v="2"/>
    <d v="2025-08-07T00:00:00"/>
    <x v="53"/>
    <x v="75"/>
  </r>
  <r>
    <n v="2025"/>
    <n v="6"/>
    <n v="905"/>
    <x v="48"/>
    <s v="ISSSTE Muerte (invalidez y vida)"/>
    <n v="51"/>
    <s v="031b4af5197ec30a926f48cf40e11a7dbc470048a21e4003b7a3c07c5dab1baa"/>
    <s v="5ee0b1f3d4f170289262539d5c2c0d24e2fb46189fbbd99a0a6b6a68b9dfe06a"/>
    <x v="25"/>
    <n v="225727.82751"/>
    <n v="311915.62667000003"/>
    <n v="745203.97158000001"/>
    <n v="744468.2083399999"/>
    <n v="280927.39118000004"/>
    <n v="253006.66266999999"/>
    <n v="564632.32639000006"/>
    <n v="497328.87835000001"/>
    <n v="35332811.020000003"/>
    <n v="33505945.09"/>
    <n v="140.405"/>
    <n v="134.59399999999999"/>
    <n v="0"/>
    <n v="0"/>
    <n v="280927.39118000004"/>
    <n v="253006.66266999999"/>
    <n v="-41417.880490000003"/>
    <n v="-26170.549559999999"/>
    <n v="0"/>
    <n v="0"/>
    <n v="0"/>
    <n v="0"/>
    <n v="225727.82751"/>
    <n v="311915.62666999997"/>
    <s v="ISSSTE Muerte (invalidez y vida)"/>
    <s v="Pensiones"/>
    <s v="Pensiones ISSSTE"/>
    <x v="53"/>
    <x v="3"/>
    <n v="5520194.9199399995"/>
    <n v="4935367.4983999999"/>
    <n v="533186385.44996989"/>
    <n v="470746398.87218982"/>
    <n v="512068683.5256899"/>
    <n v="451806369.28899986"/>
    <n v="1172351.3045000001"/>
    <n v="1256597.5369899999"/>
    <n v="927609.71409000002"/>
    <n v="835697.56122999999"/>
    <n v="5520194.9199399995"/>
    <n v="4935367.4983999999"/>
    <n v="19.254282111817275"/>
    <n v="24.822237628855248"/>
    <n v="-86187.799160000024"/>
    <n v="-27.631766987803029"/>
    <n v="4.0891278439213794"/>
    <n v="6.3200081203906331"/>
    <n v="4.0891278439213794"/>
    <n v="6.3200081203906331"/>
    <n v="4.233563227978944E-2"/>
    <n v="4.4081552879942032E-2"/>
    <n v="6.6259800907088148E-2"/>
    <n v="6.903745672307729E-2"/>
    <m/>
    <m/>
    <n v="19.254282111817275"/>
    <n v="0"/>
    <m/>
    <n v="0"/>
    <m/>
    <n v="-86187.799159999966"/>
    <n v="-27.631766987803019"/>
    <n v="11.035570453105992"/>
    <n v="124.45403576462218"/>
    <n v="81.113814453956664"/>
    <n v="30.285085086198599"/>
    <n v="11.035570453105992"/>
    <n v="58.261409050823175"/>
    <n v="-678.2756332686497"/>
    <n v="-966.76098486179444"/>
    <s v="Grandes"/>
    <n v="2024"/>
    <n v="2"/>
    <d v="2025-08-07T00:00:00"/>
    <x v="53"/>
    <x v="25"/>
  </r>
  <r>
    <n v="2025"/>
    <n v="6"/>
    <n v="902"/>
    <x v="49"/>
    <s v="ISSSTE Muerte (invalidez y vida)"/>
    <n v="30"/>
    <s v="624b60c58c9d8bfb6ff1886c2fd605d2adeb6ea4da576068201b6c6958ce93f4"/>
    <s v="5ee0b1f3d4f170289262539d5c2c0d24e2fb46189fbbd99a0a6b6a68b9dfe06a"/>
    <x v="13"/>
    <n v="628288.33174000005"/>
    <n v="620747.47120999999"/>
    <n v="1117678.2432900001"/>
    <n v="1141954.6138800001"/>
    <n v="436270.16872000002"/>
    <n v="393153.55962999997"/>
    <n v="837112.32913999993"/>
    <n v="742889.97365000006"/>
    <n v="35332811.020000003"/>
    <n v="33505945.09"/>
    <n v="140.405"/>
    <n v="134.59399999999999"/>
    <n v="0"/>
    <n v="0"/>
    <n v="436270.16872000002"/>
    <n v="393153.55962999997"/>
    <n v="-48279.20392"/>
    <n v="-27794.00735"/>
    <n v="0"/>
    <n v="0"/>
    <n v="0"/>
    <n v="0"/>
    <n v="628288.33173999994"/>
    <n v="620747.47120999999"/>
    <s v="ISSSTE Muerte (invalidez y vida)"/>
    <s v="Pensiones"/>
    <s v="Pensiones ISSSTE"/>
    <x v="53"/>
    <x v="3"/>
    <n v="7393377.26566"/>
    <n v="8948322.1162599996"/>
    <n v="533186385.44996989"/>
    <n v="470746398.87218982"/>
    <n v="512068683.5256899"/>
    <n v="451806369.28899986"/>
    <n v="1172351.3045000001"/>
    <n v="1256597.5369899999"/>
    <n v="927609.71409000002"/>
    <n v="835697.56122999999"/>
    <n v="7393377.26566"/>
    <n v="8948322.1162599996"/>
    <n v="53.592155297507929"/>
    <n v="49.399067954319882"/>
    <n v="7540.8605300000636"/>
    <n v="1.2148032621543958"/>
    <n v="8.4979882557624808"/>
    <n v="6.9370264407674771"/>
    <n v="8.4979882557624808"/>
    <n v="6.9370264407674771"/>
    <n v="0.11783652937982862"/>
    <n v="0.12269610541580395"/>
    <n v="0.13186451828355597"/>
    <n v="0.1373923683694101"/>
    <m/>
    <m/>
    <n v="53.592155297507915"/>
    <n v="0"/>
    <m/>
    <n v="0"/>
    <m/>
    <n v="7540.8605299999472"/>
    <n v="1.2148032621543958"/>
    <n v="10.966862192619441"/>
    <n v="69.43789128023127"/>
    <n v="63.335507249613165"/>
    <n v="47.031651576437838"/>
    <n v="10.966862192619441"/>
    <n v="73.703645221206287"/>
    <n v="-903.63993872581659"/>
    <n v="-1414.5263569918427"/>
    <s v="Grandes"/>
    <n v="2024"/>
    <n v="2"/>
    <d v="2025-08-07T00:00:00"/>
    <x v="53"/>
    <x v="13"/>
  </r>
  <r>
    <n v="2025"/>
    <n v="6"/>
    <n v="201.1"/>
    <x v="67"/>
    <s v="ISSSTE Muerte (invalidez y vida)"/>
    <n v="201.1"/>
    <m/>
    <m/>
    <x v="74"/>
    <n v="1172351.3045000001"/>
    <n v="1256597.5369899999"/>
    <n v="2463361.0994800003"/>
    <n v="2521213.9667699998"/>
    <n v="927609.71409000014"/>
    <n v="835697.56122999988"/>
    <n v="1813923.6609499999"/>
    <n v="1599925.5072000001"/>
    <n v="0"/>
    <n v="0"/>
    <n v="0"/>
    <n v="0"/>
    <n v="0"/>
    <n v="0"/>
    <n v="927609.71409000014"/>
    <n v="835697.56122999988"/>
    <n v="-92742.77132"/>
    <n v="-45526.385739999998"/>
    <n v="0"/>
    <n v="0"/>
    <n v="0"/>
    <n v="0"/>
    <n v="1172351.3045000001"/>
    <n v="1256597.5369899999"/>
    <s v="ISSSTE Muerte (invalidez y vida)"/>
    <s v="Pensiones"/>
    <s v="Pensiones ISSSTE"/>
    <x v="53"/>
    <x v="3"/>
    <n v="21110053.863600001"/>
    <n v="18935759.858010001"/>
    <n v="533186385.44996989"/>
    <n v="470746398.87218982"/>
    <n v="512068683.5256899"/>
    <n v="451806369.28899986"/>
    <n v="1172351.3045000001"/>
    <n v="1256597.5369899999"/>
    <n v="927609.71409000002"/>
    <n v="835697.56122999999"/>
    <n v="21110053.863600001"/>
    <n v="18935759.858010001"/>
    <n v="100"/>
    <n v="100"/>
    <n v="-84246.232489999849"/>
    <n v="-6.7043130365987853"/>
    <n v="5.5535211424613262"/>
    <n v="6.6361083284357747"/>
    <n v="5.5535211424613262"/>
    <n v="6.6361083284357747"/>
    <n v="0.2198764515546702"/>
    <n v="0.22894415187199874"/>
    <n v="0.26693725963715187"/>
    <n v="0.27812745069696265"/>
    <m/>
    <m/>
    <n v="100"/>
    <n v="0"/>
    <m/>
    <n v="0"/>
    <m/>
    <n v="-84246.232489999849"/>
    <n v="-6.7043130365987853"/>
    <n v="10.998255484283304"/>
    <n v="79.1238693154028"/>
    <n v="66.504790645363997"/>
    <n v="100.00000000000003"/>
    <n v="10.998255484283304"/>
    <n v="103.71213267324042"/>
    <n v="-1000.1962426692772"/>
    <n v="-1835.6334412370156"/>
    <m/>
    <n v="2024"/>
    <n v="2"/>
    <d v="2025-08-07T00:00:00"/>
    <x v="53"/>
    <x v="74"/>
  </r>
  <r>
    <n v="2025"/>
    <n v="6"/>
    <n v="906"/>
    <x v="52"/>
    <s v="ISSSTE Muerte (invalidez y vida)"/>
    <n v="256"/>
    <s v="51e8ea280b44e16934d4d611901f3d3afc41789840acdff81942c2f65009cd52"/>
    <s v="5ee0b1f3d4f170289262539d5c2c0d24e2fb46189fbbd99a0a6b6a68b9dfe06a"/>
    <x v="1"/>
    <n v="318335.14525"/>
    <n v="323934.43911000004"/>
    <n v="600478.88461000007"/>
    <n v="634791.14455000008"/>
    <n v="210412.15419000003"/>
    <n v="189537.33893"/>
    <n v="412179.00542000006"/>
    <n v="359706.65519999998"/>
    <n v="35332811.020000003"/>
    <n v="33505945.09"/>
    <n v="140.405"/>
    <n v="134.59399999999999"/>
    <n v="0"/>
    <n v="0"/>
    <n v="210412.15419"/>
    <n v="189537.33893"/>
    <n v="-3045.6869100000004"/>
    <n v="8438.1711699999996"/>
    <n v="0"/>
    <n v="0"/>
    <n v="0"/>
    <n v="0"/>
    <n v="318335.14525"/>
    <n v="323934.43911000004"/>
    <s v="ISSSTE Muerte (invalidez y vida)"/>
    <s v="Pensiones"/>
    <s v="Pensiones ISSSTE"/>
    <x v="53"/>
    <x v="3"/>
    <n v="8196481.6780000003"/>
    <n v="5052070.2433500001"/>
    <n v="533186385.44996989"/>
    <n v="470746398.87218982"/>
    <n v="512068683.5256899"/>
    <n v="451806369.28899986"/>
    <n v="1172351.3045000001"/>
    <n v="1256597.5369899999"/>
    <n v="927609.71409000002"/>
    <n v="835697.56122999999"/>
    <n v="8196481.6780000003"/>
    <n v="5052070.2433500001"/>
    <n v="27.153562590674795"/>
    <n v="25.778694416824877"/>
    <n v="-5599.2938600000343"/>
    <n v="-1.7285268819776989"/>
    <n v="3.883802316113711"/>
    <n v="6.4119147895141078"/>
    <n v="3.883802316113711"/>
    <n v="6.4119147895141078"/>
    <n v="5.9704289895052123E-2"/>
    <n v="6.2166493576252743E-2"/>
    <n v="6.8812940446507792E-2"/>
    <n v="7.1697625604475276E-2"/>
    <m/>
    <m/>
    <n v="27.153562590674795"/>
    <n v="0"/>
    <m/>
    <n v="0"/>
    <m/>
    <n v="-5599.2938600000343"/>
    <n v="-1.7285268819776989"/>
    <n v="11.013563542595438"/>
    <n v="66.09768268745691"/>
    <n v="58.511018294549984"/>
    <n v="22.68326333736357"/>
    <n v="11.013563542595417"/>
    <n v="-136.09415889580728"/>
    <n v="-6908.5286967333086"/>
    <n v="2246.1897858135062"/>
    <s v="Grandes"/>
    <n v="2024"/>
    <n v="2"/>
    <d v="2025-08-07T00:00:00"/>
    <x v="53"/>
    <x v="1"/>
  </r>
  <r>
    <n v="2025"/>
    <n v="6"/>
    <n v="41"/>
    <x v="38"/>
    <s v="AP Gpo y Col"/>
    <n v="29"/>
    <s v="35135aaa6cc23891b40cb3f378c53a17a1127210ce60e125ccf03efcfdaec458"/>
    <s v="5ee0b1f3d4f170289262539d5c2c0d24e2fb46189fbbd99a0a6b6a68b9dfe06a"/>
    <x v="12"/>
    <n v="25778.92468"/>
    <n v="23285.45147"/>
    <n v="102963.28059999998"/>
    <n v="91772.164610000007"/>
    <n v="35556.848770000004"/>
    <n v="29835.433680000002"/>
    <n v="58196.965460000007"/>
    <n v="50655.678350000009"/>
    <n v="35332811.020000003"/>
    <n v="33505945.09"/>
    <n v="140.405"/>
    <n v="134.59399999999999"/>
    <n v="0"/>
    <n v="0"/>
    <n v="35268.777050000004"/>
    <n v="29835.433679999998"/>
    <n v="36872.748870000003"/>
    <n v="38847.738229999995"/>
    <n v="0"/>
    <n v="0"/>
    <n v="0"/>
    <n v="0"/>
    <n v="0"/>
    <n v="0"/>
    <s v="AP Gpo y Col"/>
    <s v="Accidentes y Enfermedades"/>
    <s v="Accidentes Personales"/>
    <x v="3"/>
    <x v="3"/>
    <n v="22924639.598130003"/>
    <n v="19353024.356599998"/>
    <n v="533186385.44996989"/>
    <n v="470746398.87218982"/>
    <n v="512068683.5256899"/>
    <n v="451806369.28899986"/>
    <n v="1273418.1079200001"/>
    <n v="1392476.1272200001"/>
    <n v="628572.9474200001"/>
    <n v="588732.14971999999"/>
    <n v="3536445.4395100004"/>
    <n v="2772494.86503"/>
    <n v="2.0243881031429081"/>
    <n v="1.6722334419109999"/>
    <n v="2493.4732100000001"/>
    <n v="10.708288019291734"/>
    <n v="0.7289501597279513"/>
    <n v="0.83987356527522505"/>
    <n v="0.11245073044508332"/>
    <n v="0.12031944486267812"/>
    <n v="4.8348805189848375E-3"/>
    <n v="5.0342708916521154E-3"/>
    <n v="4.9464959319470286E-3"/>
    <n v="5.1538563979617921E-3"/>
    <m/>
    <m/>
    <m/>
    <n v="0"/>
    <m/>
    <n v="0"/>
    <m/>
    <n v="0"/>
    <m/>
    <n v="19.176577593491849"/>
    <n v="137.92991449944375"/>
    <n v="128.12907543767716"/>
    <n v="5.6567577265207403"/>
    <n v="18.211042039057791"/>
    <n v="-5.0839236722276304"/>
    <n v="95.649980353634533"/>
    <n v="76.800954288143643"/>
    <s v="Medianas"/>
    <n v="2024"/>
    <n v="2"/>
    <d v="2025-08-07T00:00:00"/>
    <x v="3"/>
    <x v="12"/>
  </r>
  <r>
    <n v="2025"/>
    <n v="6"/>
    <n v="13"/>
    <x v="37"/>
    <s v="AP Gpo y Col"/>
    <n v="13"/>
    <s v="3fdba35f04dc8c462986c992bcf875546257113072a909c162f7e470e581e278"/>
    <s v="5ee0b1f3d4f170289262539d5c2c0d24e2fb46189fbbd99a0a6b6a68b9dfe06a"/>
    <x v="24"/>
    <n v="67959.59332"/>
    <n v="129006.08988"/>
    <n v="135652.49166999999"/>
    <n v="197207.87741000002"/>
    <n v="63499.941120000003"/>
    <n v="57108.697919999999"/>
    <n v="125792.02797999998"/>
    <n v="78387.497220000005"/>
    <n v="35332811.020000003"/>
    <n v="33505945.09"/>
    <n v="140.405"/>
    <n v="134.59399999999999"/>
    <n v="0"/>
    <n v="0"/>
    <n v="63499.941119999996"/>
    <n v="56975.58754"/>
    <n v="71058.635980000006"/>
    <n v="106654.42272"/>
    <n v="0"/>
    <n v="0"/>
    <n v="0"/>
    <n v="0"/>
    <n v="0"/>
    <n v="0"/>
    <s v="AP Gpo y Col"/>
    <s v="Accidentes y Enfermedades"/>
    <s v="Accidentes Personales"/>
    <x v="3"/>
    <x v="3"/>
    <n v="699707.28188999998"/>
    <n v="799139.89625999995"/>
    <n v="533186385.44996989"/>
    <n v="470746398.87218982"/>
    <n v="512068683.5256899"/>
    <n v="451806369.28899986"/>
    <n v="1273418.1079200001"/>
    <n v="1392476.1272200001"/>
    <n v="628572.9474200001"/>
    <n v="588732.14971999999"/>
    <n v="390898.16856999998"/>
    <n v="393734.74427999998"/>
    <n v="5.336785530009867"/>
    <n v="9.2645099875107633"/>
    <n v="-61046.49656"/>
    <n v="-47.320631620402388"/>
    <n v="17.385498010546488"/>
    <n v="32.76472085690736"/>
    <n v="9.7125748264949205"/>
    <n v="16.143117179326495"/>
    <n v="1.274593560048371E-2"/>
    <n v="1.3271577721192659E-2"/>
    <n v="2.7404583484668538E-2"/>
    <n v="2.8553402220295107E-2"/>
    <m/>
    <m/>
    <m/>
    <n v="0"/>
    <m/>
    <n v="0"/>
    <m/>
    <n v="0"/>
    <m/>
    <n v="11.191365646180728"/>
    <n v="93.437788570921967"/>
    <n v="44.268218634579085"/>
    <n v="10.102238949454913"/>
    <n v="11.4511387450275"/>
    <n v="-33.37488107122352"/>
    <n v="89.362735780451146"/>
    <n v="53.420745325843718"/>
    <s v="Medianas"/>
    <n v="2024"/>
    <n v="2"/>
    <d v="2025-08-07T00:00:00"/>
    <x v="3"/>
    <x v="24"/>
  </r>
  <r>
    <n v="2025"/>
    <n v="6"/>
    <n v="3"/>
    <x v="7"/>
    <s v="AP Gpo y Col"/>
    <n v="3"/>
    <s v="4e07408562bedb8b60ce05c1decfe3ad16b72230967de01f640b7e4729b49fce"/>
    <s v="5ee0b1f3d4f170289262539d5c2c0d24e2fb46189fbbd99a0a6b6a68b9dfe06a"/>
    <x v="2"/>
    <n v="113.8511"/>
    <n v="16.28398"/>
    <n v="125.44968"/>
    <n v="44.476239999999997"/>
    <n v="1.5979000000000001"/>
    <n v="3.32077"/>
    <n v="-7.7541899999999986"/>
    <n v="-39.882900000000028"/>
    <n v="35332811.020000003"/>
    <n v="33505945.09"/>
    <n v="140.405"/>
    <n v="134.59399999999999"/>
    <n v="0"/>
    <n v="0"/>
    <n v="1.5979000000000001"/>
    <n v="3.32077"/>
    <n v="75.879869999999997"/>
    <n v="18.774740000000001"/>
    <n v="0"/>
    <n v="0"/>
    <n v="0"/>
    <n v="0"/>
    <n v="0"/>
    <n v="0"/>
    <s v="AP Gpo y Col"/>
    <s v="Accidentes y Enfermedades"/>
    <s v="Accidentes Personales"/>
    <x v="3"/>
    <x v="3"/>
    <n v="15439688.598989999"/>
    <n v="12032200.14449"/>
    <n v="533186385.44996989"/>
    <n v="470746398.87218982"/>
    <n v="512068683.5256899"/>
    <n v="451806369.28899986"/>
    <n v="1273418.1079200001"/>
    <n v="1392476.1272200001"/>
    <n v="628572.9474200001"/>
    <n v="588732.14971999999"/>
    <n v="1522406.3372500001"/>
    <n v="1492404.7979100002"/>
    <n v="8.940590627061545E-3"/>
    <n v="1.1694261525696708E-3"/>
    <n v="97.567120000000003"/>
    <n v="599.16015617803509"/>
    <n v="7.4783648237864691E-3"/>
    <n v="1.0911235358399061E-3"/>
    <n v="7.3739246274337207E-4"/>
    <n v="1.3533667828370566E-4"/>
    <n v="2.1352964574276987E-5"/>
    <n v="2.2233560391960238E-5"/>
    <n v="3.4591831268413352E-6"/>
    <n v="3.6041944308190754E-6"/>
    <m/>
    <m/>
    <m/>
    <n v="0"/>
    <m/>
    <n v="0"/>
    <m/>
    <n v="0"/>
    <m/>
    <n v="-51.881641908352584"/>
    <n v="1.4034998344328689"/>
    <n v="20.392864643655912"/>
    <n v="2.5421074937421936E-4"/>
    <n v="-51.881641908352584"/>
    <n v="304.15936518961109"/>
    <n v="2.1058285945930062"/>
    <n v="17.68743535196759"/>
    <s v="Resto"/>
    <n v="2024"/>
    <n v="2"/>
    <d v="2025-08-07T00:00:00"/>
    <x v="3"/>
    <x v="2"/>
  </r>
  <r>
    <n v="2025"/>
    <n v="6"/>
    <n v="37"/>
    <x v="76"/>
    <s v="AP Gpo y Col"/>
    <n v="25"/>
    <s v="b7a56873cd771f2c446d369b649430b65a756ba278ff97ec81bb6f55b2e73569"/>
    <s v="5ee0b1f3d4f170289262539d5c2c0d24e2fb46189fbbd99a0a6b6a68b9dfe06a"/>
    <x v="26"/>
    <n v="12062.205119999999"/>
    <n v="7549.7753400000001"/>
    <n v="15892.48475"/>
    <n v="10084.244009999999"/>
    <n v="1662.0486100000001"/>
    <n v="7122.1695200000013"/>
    <n v="7011.6449999999968"/>
    <n v="12009.245920000003"/>
    <n v="35332811.020000003"/>
    <n v="33505945.09"/>
    <n v="140.405"/>
    <n v="134.59399999999999"/>
    <n v="0"/>
    <n v="0"/>
    <n v="1662.0486100000001"/>
    <n v="7122.1695199999995"/>
    <n v="10469.97148"/>
    <n v="6881.0798700000005"/>
    <n v="0"/>
    <n v="0"/>
    <n v="0"/>
    <n v="0"/>
    <n v="0"/>
    <n v="0"/>
    <s v="AP Gpo y Col"/>
    <s v="Accidentes y Enfermedades"/>
    <s v="Accidentes Personales"/>
    <x v="3"/>
    <x v="3"/>
    <n v="7089738.4457900003"/>
    <n v="7036483.0011099996"/>
    <n v="533186385.44996989"/>
    <n v="470746398.87218982"/>
    <n v="512068683.5256899"/>
    <n v="451806369.28899986"/>
    <n v="1273418.1079200001"/>
    <n v="1392476.1272200001"/>
    <n v="628572.9474200001"/>
    <n v="588732.14971999999"/>
    <n v="1227086.2867699999"/>
    <n v="1068448.7176300001"/>
    <n v="0.94723053213860708"/>
    <n v="0.54218346673365947"/>
    <n v="4512.4297799999986"/>
    <n v="59.769060359880832"/>
    <n v="0.98299567439146929"/>
    <n v="0.7066109224920667"/>
    <n v="0.17013610885973837"/>
    <n v="0.10729472861384061"/>
    <n v="2.2622867817265043E-3"/>
    <n v="2.3555834418440575E-3"/>
    <n v="1.6037882303694064E-3"/>
    <n v="1.6710201212703035E-3"/>
    <m/>
    <m/>
    <m/>
    <n v="0"/>
    <m/>
    <n v="0"/>
    <m/>
    <n v="0"/>
    <m/>
    <n v="-76.66373139065638"/>
    <n v="13.778978167467942"/>
    <n v="94.336178220635645"/>
    <n v="0.26441618539613221"/>
    <n v="-76.663731390656366"/>
    <n v="52.155935954860524"/>
    <n v="15.874433021855758"/>
    <n v="103.50366010211707"/>
    <s v="Resto"/>
    <n v="2024"/>
    <n v="2"/>
    <d v="2025-08-07T00:00:00"/>
    <x v="3"/>
    <x v="26"/>
  </r>
  <r>
    <n v="2025"/>
    <n v="6"/>
    <n v="112"/>
    <x v="44"/>
    <s v="AP Gpo y Col"/>
    <n v="231"/>
    <s v="138d9e809e386a7b800791d1f664f56d1c55f3d1ba411b950862729bc486c5ce"/>
    <s v="5ee0b1f3d4f170289262539d5c2c0d24e2fb46189fbbd99a0a6b6a68b9dfe06a"/>
    <x v="17"/>
    <n v="17303.887200000001"/>
    <n v="7043.8965900000003"/>
    <n v="32159.144030000003"/>
    <n v="24954.608650000002"/>
    <n v="2632.3059399999997"/>
    <n v="1718.77286"/>
    <n v="4015.3441499999994"/>
    <n v="2701.4331799999995"/>
    <n v="35332811.020000003"/>
    <n v="33505945.09"/>
    <n v="140.405"/>
    <n v="134.59399999999999"/>
    <n v="0"/>
    <n v="0"/>
    <n v="2632.3059399999997"/>
    <n v="1718.77286"/>
    <n v="14917.84863"/>
    <n v="6481.3865099999994"/>
    <n v="0"/>
    <n v="0"/>
    <n v="0"/>
    <n v="0"/>
    <n v="0"/>
    <n v="0"/>
    <s v="AP Gpo y Col"/>
    <s v="Accidentes y Enfermedades"/>
    <s v="Accidentes Personales"/>
    <x v="3"/>
    <x v="3"/>
    <n v="322670.54385000002"/>
    <n v="322505.75637000002"/>
    <n v="533186385.44996989"/>
    <n v="470746398.87218982"/>
    <n v="512068683.5256899"/>
    <n v="451806369.28899986"/>
    <n v="1273418.1079200001"/>
    <n v="1392476.1272200001"/>
    <n v="628572.9474200001"/>
    <n v="588732.14971999999"/>
    <n v="322670.54385000002"/>
    <n v="322505.75637000002"/>
    <n v="1.3588535526846051"/>
    <n v="0.5058540288272475"/>
    <n v="10259.990610000001"/>
    <n v="145.65788237955948"/>
    <n v="5.3627105200045984"/>
    <n v="2.1841149966696327"/>
    <n v="5.3627105200045984"/>
    <n v="2.1841149966696327"/>
    <n v="3.2453730388102087E-3"/>
    <n v="3.3792121558497701E-3"/>
    <n v="1.496325114090242E-3"/>
    <n v="1.5590520782353871E-3"/>
    <m/>
    <m/>
    <m/>
    <n v="0"/>
    <m/>
    <n v="0"/>
    <m/>
    <n v="0"/>
    <m/>
    <n v="53.150308645203978"/>
    <n v="15.212223181852455"/>
    <n v="24.400881501299835"/>
    <n v="0.41877493309319025"/>
    <n v="53.150308645203978"/>
    <n v="130.16446568930203"/>
    <n v="17.645345554092806"/>
    <n v="26.518598410203442"/>
    <s v="Resto"/>
    <n v="2024"/>
    <n v="2"/>
    <d v="2025-08-07T00:00:00"/>
    <x v="3"/>
    <x v="17"/>
  </r>
  <r>
    <n v="2025"/>
    <n v="6"/>
    <n v="128"/>
    <x v="57"/>
    <s v="AP Gpo y Col"/>
    <n v="267"/>
    <s v="8acc23987b8960d83c44541f9f0eb46454cea080ea94d916f56fccf033db866f"/>
    <s v="5ee0b1f3d4f170289262539d5c2c0d24e2fb46189fbbd99a0a6b6a68b9dfe06a"/>
    <x v="39"/>
    <n v="0.82677"/>
    <n v="25.862449999999999"/>
    <n v="90.119280000000003"/>
    <n v="225.04299"/>
    <n v="-1838.6968099999999"/>
    <n v="-15.728220000000009"/>
    <n v="-1847.53874"/>
    <n v="-248.33685"/>
    <n v="35332811.020000003"/>
    <n v="33505945.09"/>
    <n v="140.405"/>
    <n v="134.59399999999999"/>
    <n v="0"/>
    <n v="0"/>
    <n v="-1838.6968100000001"/>
    <n v="-15.728219999999999"/>
    <n v="5.6514300000000004"/>
    <n v="46.432639999999999"/>
    <n v="0"/>
    <n v="0"/>
    <n v="0"/>
    <n v="0"/>
    <n v="0"/>
    <n v="0"/>
    <s v="AP Gpo y Col"/>
    <s v="Accidentes y Enfermedades"/>
    <s v="Accidentes Personales"/>
    <x v="3"/>
    <x v="3"/>
    <n v="57593.781419999999"/>
    <n v="49157.942630000005"/>
    <n v="533186385.44996989"/>
    <n v="470746398.87218982"/>
    <n v="512068683.5256899"/>
    <n v="451806369.28899986"/>
    <n v="1273418.1079200001"/>
    <n v="1392476.1272200001"/>
    <n v="628572.9474200001"/>
    <n v="588732.14971999999"/>
    <n v="0.82677"/>
    <n v="25.862449999999999"/>
    <n v="6.4925258629347233E-5"/>
    <n v="1.8572993457082038E-3"/>
    <n v="-25.035679999999999"/>
    <n v="-96.803203099474331"/>
    <n v="100"/>
    <n v="100"/>
    <n v="1.4355195641189418E-3"/>
    <n v="5.2610928400035846E-2"/>
    <n v="1.5506209883852665E-7"/>
    <n v="1.6145685658953638E-7"/>
    <n v="5.4939241302665377E-6"/>
    <n v="5.7242331578236278E-6"/>
    <m/>
    <m/>
    <m/>
    <n v="0"/>
    <m/>
    <n v="0"/>
    <m/>
    <n v="0"/>
    <m/>
    <n v="11590.431657237747"/>
    <n v="-222395.20180945125"/>
    <n v="-60.814887993983589"/>
    <n v="-0.29251924021658837"/>
    <n v="11590.431657237757"/>
    <n v="-87.828755806260418"/>
    <n v="-32535.07183137719"/>
    <n v="-33.87319781946492"/>
    <s v="Resto"/>
    <n v="2024"/>
    <n v="2"/>
    <d v="2025-08-07T00:00:00"/>
    <x v="3"/>
    <x v="39"/>
  </r>
  <r>
    <n v="2025"/>
    <n v="6"/>
    <n v="98"/>
    <x v="60"/>
    <s v="AP Gpo y Col"/>
    <n v="205"/>
    <s v="f8809aff4d69bece79dabe35be0c708b890d7eafb841f121330667b77d2e2590"/>
    <s v="5ee0b1f3d4f170289262539d5c2c0d24e2fb46189fbbd99a0a6b6a68b9dfe06a"/>
    <x v="13"/>
    <n v="239499.06275000001"/>
    <n v="307147.42241"/>
    <n v="236542.66307000004"/>
    <n v="308633.54732000001"/>
    <n v="129543.08205"/>
    <n v="94719.657330000002"/>
    <n v="273247.34590999997"/>
    <n v="191296.73809000003"/>
    <n v="35332811.020000003"/>
    <n v="33505945.09"/>
    <n v="140.405"/>
    <n v="134.59399999999999"/>
    <n v="0"/>
    <n v="0"/>
    <n v="5464.9696100000001"/>
    <n v="24258.467230000002"/>
    <n v="12350.884840000001"/>
    <n v="36509.602930000001"/>
    <n v="0"/>
    <n v="0"/>
    <n v="0"/>
    <n v="0"/>
    <n v="0"/>
    <n v="0"/>
    <s v="AP Gpo y Col"/>
    <s v="Accidentes y Enfermedades"/>
    <s v="Accidentes Personales"/>
    <x v="3"/>
    <x v="3"/>
    <n v="1790791.82225"/>
    <n v="2003119.0202000001"/>
    <n v="533186385.44996989"/>
    <n v="470746398.87218982"/>
    <n v="512068683.5256899"/>
    <n v="451806369.28899986"/>
    <n v="1273418.1079200001"/>
    <n v="1392476.1272200001"/>
    <n v="628572.9474200001"/>
    <n v="588732.14971999999"/>
    <n v="314051.43505999999"/>
    <n v="379474.90561000002"/>
    <n v="18.807574767504882"/>
    <n v="22.05764367560128"/>
    <n v="-67648.359659999987"/>
    <n v="-22.02471996320341"/>
    <n v="76.261094843984196"/>
    <n v="80.940114318301298"/>
    <n v="13.373919836705911"/>
    <n v="15.333458437199257"/>
    <n v="4.4918450524178428E-2"/>
    <n v="4.6770886495343472E-2"/>
    <n v="6.5246897936099169E-2"/>
    <n v="6.7982092172218109E-2"/>
    <m/>
    <m/>
    <m/>
    <n v="0"/>
    <m/>
    <n v="0"/>
    <m/>
    <n v="0"/>
    <m/>
    <n v="36.764728359052647"/>
    <n v="54.089181211211226"/>
    <n v="30.838499827474429"/>
    <n v="20.60907689102978"/>
    <n v="-77.471908846567302"/>
    <n v="-66.170859585407158"/>
    <n v="44.247595866985669"/>
    <n v="66.444073019667869"/>
    <s v="Grandes"/>
    <n v="2024"/>
    <n v="2"/>
    <d v="2025-08-07T00:00:00"/>
    <x v="3"/>
    <x v="13"/>
  </r>
  <r>
    <n v="2025"/>
    <n v="6"/>
    <n v="18"/>
    <x v="77"/>
    <s v="AP Gpo y Col"/>
    <n v="5"/>
    <s v="ef2d127de37b942baad06145e54b0c619a1f22327b2ebbcfbec78f5564afe39d"/>
    <s v="5ee0b1f3d4f170289262539d5c2c0d24e2fb46189fbbd99a0a6b6a68b9dfe06a"/>
    <x v="4"/>
    <n v="47848.161529999998"/>
    <n v="47537.31652"/>
    <n v="49980.241320000001"/>
    <n v="49076.502950000002"/>
    <n v="193.01621999999998"/>
    <n v="637.54972999999995"/>
    <n v="2592.83644"/>
    <n v="2712.7983100000001"/>
    <n v="35332811.020000003"/>
    <n v="33505945.09"/>
    <n v="140.405"/>
    <n v="134.59399999999999"/>
    <n v="0"/>
    <n v="0"/>
    <n v="193.01622"/>
    <n v="637.54972999999995"/>
    <n v="41478.13293"/>
    <n v="40308.73977"/>
    <n v="0"/>
    <n v="0"/>
    <n v="0"/>
    <n v="0"/>
    <n v="0"/>
    <n v="0"/>
    <s v="AP Gpo y Col"/>
    <s v="Accidentes y Enfermedades"/>
    <s v="Accidentes Personales"/>
    <x v="3"/>
    <x v="3"/>
    <n v="13516428.326850001"/>
    <n v="10445446.251569999"/>
    <n v="533186385.44996989"/>
    <n v="470746398.87218982"/>
    <n v="512068683.5256899"/>
    <n v="451806369.28899986"/>
    <n v="1273418.1079200001"/>
    <n v="1392476.1272200001"/>
    <n v="628572.9474200001"/>
    <n v="588732.14971999999"/>
    <n v="529753.69429000001"/>
    <n v="507588.02674"/>
    <n v="3.7574588607158366"/>
    <n v="3.4138694079377552"/>
    <n v="310.84500999999727"/>
    <n v="0.6538968388533517"/>
    <n v="9.032152497610852"/>
    <n v="9.36533448696769"/>
    <n v="0.35400003886345466"/>
    <n v="0.45510086764225055"/>
    <n v="8.9740028694880666E-3"/>
    <n v="9.3440905623355733E-3"/>
    <n v="1.0098285750860653E-2"/>
    <n v="1.0521612741938252E-2"/>
    <m/>
    <m/>
    <m/>
    <n v="0"/>
    <m/>
    <n v="0"/>
    <m/>
    <n v="0"/>
    <m/>
    <n v="-69.725307545812939"/>
    <n v="0.40339317923214674"/>
    <n v="1.3411563307991285"/>
    <n v="3.0707051710106497E-2"/>
    <n v="-69.725307545812925"/>
    <n v="2.901090846978871"/>
    <n v="0.46534452340403359"/>
    <n v="1.5816662431964688"/>
    <s v="Medianas"/>
    <n v="2024"/>
    <n v="2"/>
    <d v="2025-08-07T00:00:00"/>
    <x v="3"/>
    <x v="4"/>
  </r>
  <r>
    <n v="2025"/>
    <n v="6"/>
    <n v="120"/>
    <x v="71"/>
    <s v="AP Gpo y Col"/>
    <n v="234"/>
    <s v="114bd151f8fb0c58642d2170da4ae7d7c57977260ac2cc8905306cab6b2acabc"/>
    <s v="5ee0b1f3d4f170289262539d5c2c0d24e2fb46189fbbd99a0a6b6a68b9dfe06a"/>
    <x v="0"/>
    <n v="43763.62154"/>
    <n v="57598.498329999995"/>
    <n v="124725.6943"/>
    <n v="172765.6471"/>
    <n v="44097.215389999998"/>
    <n v="34414.929280000004"/>
    <n v="94589.070400000011"/>
    <n v="85875.826379999999"/>
    <n v="35332811.020000003"/>
    <n v="33505945.09"/>
    <n v="140.405"/>
    <n v="134.59399999999999"/>
    <n v="0.32971"/>
    <n v="-3.7909600000000001"/>
    <n v="31857.451089999999"/>
    <n v="26026.602129999999"/>
    <n v="51976.267829999997"/>
    <n v="52565.288939999999"/>
    <n v="0"/>
    <n v="0"/>
    <n v="0"/>
    <n v="0"/>
    <n v="0"/>
    <n v="0"/>
    <s v="AP Gpo y Col"/>
    <s v="Accidentes y Enfermedades"/>
    <s v="Accidentes Personales"/>
    <x v="3"/>
    <x v="3"/>
    <n v="1641820.7880200001"/>
    <n v="1703323.0379900001"/>
    <n v="533186385.44996989"/>
    <n v="470746398.87218982"/>
    <n v="512068683.5256899"/>
    <n v="451806369.28899986"/>
    <n v="1273418.1079200001"/>
    <n v="1392476.1272200001"/>
    <n v="628572.9474200001"/>
    <n v="588732.14971999999"/>
    <n v="47814.806799999998"/>
    <n v="58250.920680000003"/>
    <n v="3.436704823640639"/>
    <n v="4.1364083163847223"/>
    <n v="-13834.876789999995"/>
    <n v="-24.019509520431615"/>
    <n v="91.527341568177164"/>
    <n v="98.87997933357299"/>
    <n v="2.6655541128077669"/>
    <n v="3.3815369748047845"/>
    <n v="8.2079405502949489E-3"/>
    <n v="8.5464358489332273E-3"/>
    <n v="1.2235568549859115E-2"/>
    <n v="1.2748491886168358E-2"/>
    <m/>
    <m/>
    <m/>
    <n v="0"/>
    <m/>
    <n v="0"/>
    <m/>
    <n v="0"/>
    <m/>
    <n v="28.133970670765795"/>
    <n v="100.76226289841001"/>
    <n v="59.749698825177703"/>
    <n v="7.0154491329922131"/>
    <n v="22.403419896594844"/>
    <n v="-1.1205514549198714"/>
    <n v="61.292302083321779"/>
    <n v="49.512906054236176"/>
    <s v="Medianas"/>
    <n v="2024"/>
    <n v="2"/>
    <d v="2025-08-07T00:00:00"/>
    <x v="3"/>
    <x v="0"/>
  </r>
  <r>
    <n v="2025"/>
    <n v="6"/>
    <n v="48"/>
    <x v="4"/>
    <s v="AP Gpo y Col"/>
    <n v="36"/>
    <s v="76a50887d8f1c2e9301755428990ad81479ee21c25b43215cf524541e0503269"/>
    <s v="5ee0b1f3d4f170289262539d5c2c0d24e2fb46189fbbd99a0a6b6a68b9dfe06a"/>
    <x v="7"/>
    <n v="15298.33942"/>
    <n v="15683.09959"/>
    <n v="93540.941170000006"/>
    <n v="109274.34969"/>
    <n v="21653.012440000002"/>
    <n v="51266.359700000001"/>
    <n v="51667.627240000002"/>
    <n v="96486.812109999984"/>
    <n v="35332811.020000003"/>
    <n v="33505945.09"/>
    <n v="140.405"/>
    <n v="134.59399999999999"/>
    <n v="0"/>
    <n v="0"/>
    <n v="21653.012440000002"/>
    <n v="51266.359700000001"/>
    <n v="29549.347180000001"/>
    <n v="31427.650289999998"/>
    <n v="0"/>
    <n v="0"/>
    <n v="0"/>
    <n v="0"/>
    <n v="0"/>
    <n v="0"/>
    <s v="AP Gpo y Col"/>
    <s v="Accidentes y Enfermedades"/>
    <s v="Accidentes Personales"/>
    <x v="3"/>
    <x v="3"/>
    <n v="34581959.66691"/>
    <n v="31734793.481880002"/>
    <n v="533186385.44996989"/>
    <n v="470746398.87218982"/>
    <n v="512068683.5256899"/>
    <n v="451806369.28899986"/>
    <n v="1273418.1079200001"/>
    <n v="1392476.1272200001"/>
    <n v="628572.9474200001"/>
    <n v="588732.14971999999"/>
    <n v="15962384.57817"/>
    <n v="15260459.770629998"/>
    <n v="1.2013602857421506"/>
    <n v="1.126274216370978"/>
    <n v="-384.76016999999956"/>
    <n v="-2.4533426430916383"/>
    <n v="9.5839937605073491E-2"/>
    <n v="0.10276950908244198"/>
    <n v="4.4237919329477238E-2"/>
    <n v="4.9419258388918676E-2"/>
    <n v="2.8692291921687636E-3"/>
    <n v="2.9875561447476216E-3"/>
    <n v="3.3315389406214126E-3"/>
    <n v="3.4711993136972001E-3"/>
    <m/>
    <m/>
    <m/>
    <n v="0"/>
    <m/>
    <n v="0"/>
    <m/>
    <n v="0"/>
    <m/>
    <n v="-57.763702032465545"/>
    <n v="141.53831893474882"/>
    <n v="326.88920583459742"/>
    <n v="3.4447891098201984"/>
    <n v="-57.763702032465545"/>
    <n v="-5.9765941540900318"/>
    <n v="73.277464669864159"/>
    <n v="163.12501643278279"/>
    <s v="Resto"/>
    <n v="2024"/>
    <n v="2"/>
    <d v="2025-08-07T00:00:00"/>
    <x v="3"/>
    <x v="7"/>
  </r>
  <r>
    <n v="2025"/>
    <n v="6"/>
    <n v="10"/>
    <x v="62"/>
    <s v="AP Gpo y Col"/>
    <n v="10"/>
    <s v="4a44dc15364204a80fe80e9039455cc1608281820fe2b24f1e5233ade6af1dd5"/>
    <s v="5ee0b1f3d4f170289262539d5c2c0d24e2fb46189fbbd99a0a6b6a68b9dfe06a"/>
    <x v="16"/>
    <n v="32800.599579999995"/>
    <n v="30553.187420000002"/>
    <n v="173880.70571000001"/>
    <n v="109198.60083000001"/>
    <n v="50638.045460000008"/>
    <n v="33254.925010000006"/>
    <n v="88026.359219999998"/>
    <n v="62385.447900000014"/>
    <n v="35332811.020000003"/>
    <n v="33505945.09"/>
    <n v="140.405"/>
    <n v="134.59399999999999"/>
    <n v="0"/>
    <n v="0"/>
    <n v="50638.045460000001"/>
    <n v="33254.925009999999"/>
    <n v="67440.71418000001"/>
    <n v="44849.23373"/>
    <n v="0"/>
    <n v="0"/>
    <n v="0"/>
    <n v="0"/>
    <n v="0"/>
    <n v="0"/>
    <s v="AP Gpo y Col"/>
    <s v="Accidentes y Enfermedades"/>
    <s v="Accidentes Personales"/>
    <x v="3"/>
    <x v="3"/>
    <n v="3211255.1390500003"/>
    <n v="3187333.33329"/>
    <n v="533186385.44996989"/>
    <n v="470746398.87218982"/>
    <n v="512068683.5256899"/>
    <n v="451806369.28899986"/>
    <n v="1273418.1079200001"/>
    <n v="1392476.1272200001"/>
    <n v="628572.9474200001"/>
    <n v="588732.14971999999"/>
    <n v="430154.52295000001"/>
    <n v="317038.48676"/>
    <n v="2.5757918295646403"/>
    <n v="2.1941623861802007"/>
    <n v="2247.4121599999926"/>
    <n v="7.3557371579792807"/>
    <n v="7.6253062167179975"/>
    <n v="9.6370594410289829"/>
    <n v="1.0214261452206983"/>
    <n v="0.95858149196032394"/>
    <n v="6.1518074120213533E-3"/>
    <n v="6.40550782253694E-3"/>
    <n v="6.4903709286356871E-3"/>
    <n v="6.7624516821400823E-3"/>
    <m/>
    <m/>
    <m/>
    <n v="0"/>
    <m/>
    <n v="0"/>
    <m/>
    <n v="0"/>
    <m/>
    <n v="52.272318896442457"/>
    <n v="154.38146286471027"/>
    <n v="108.84273562970866"/>
    <n v="8.0560332206223091"/>
    <n v="52.272318896442457"/>
    <n v="50.372054483705476"/>
    <n v="75.085274638175534"/>
    <n v="74.14825682463227"/>
    <s v="Medianas"/>
    <n v="2024"/>
    <n v="2"/>
    <d v="2025-08-07T00:00:00"/>
    <x v="3"/>
    <x v="16"/>
  </r>
  <r>
    <n v="2025"/>
    <n v="6"/>
    <n v="201.1"/>
    <x v="67"/>
    <s v="AP Gpo y Col"/>
    <n v="201.1"/>
    <m/>
    <m/>
    <x v="74"/>
    <n v="1273418.1079199999"/>
    <n v="1392476.1272200001"/>
    <n v="2770521.5805699998"/>
    <n v="2847543.0447600004"/>
    <n v="628572.94741999998"/>
    <n v="588732.14971999987"/>
    <n v="1235591.46331"/>
    <n v="1101120.9746000001"/>
    <n v="0"/>
    <n v="0"/>
    <n v="0"/>
    <n v="0"/>
    <n v="-2057.7600100000009"/>
    <n v="10503.169750000001"/>
    <n v="434414.99705999997"/>
    <n v="471654.49476999987"/>
    <n v="989039.07805000001"/>
    <n v="1038783.8869599999"/>
    <n v="0"/>
    <n v="0"/>
    <n v="0"/>
    <n v="0"/>
    <n v="0"/>
    <n v="0"/>
    <s v="AP Gpo y Col"/>
    <s v="Accidentes y Enfermedades"/>
    <s v="Accidentes Personales"/>
    <x v="3"/>
    <x v="3"/>
    <n v="437806603.10230994"/>
    <n v="386313249.26864994"/>
    <n v="533186385.44996989"/>
    <n v="470746398.87218982"/>
    <n v="512068683.5256899"/>
    <n v="451806369.28899986"/>
    <n v="1273418.1079200001"/>
    <n v="1392476.1272200001"/>
    <n v="628572.9474200001"/>
    <n v="588732.14971999999"/>
    <n v="89118430.335910007"/>
    <n v="80936887.104810014"/>
    <n v="99.999999999999972"/>
    <n v="100"/>
    <n v="-119058.01930000028"/>
    <n v="-8.550094107372086"/>
    <n v="1.4289054498829965"/>
    <n v="1.7204468531348376"/>
    <n v="0.29086315713297223"/>
    <n v="0.36045259380986033"/>
    <n v="0.2388316998839588"/>
    <n v="0.24868111425058742"/>
    <n v="0.29580175877204423"/>
    <n v="0.30820196922219506"/>
    <m/>
    <m/>
    <m/>
    <n v="0"/>
    <m/>
    <n v="0"/>
    <m/>
    <n v="0"/>
    <m/>
    <n v="6.7672196463108625"/>
    <n v="49.361081290630501"/>
    <n v="42.279514758746373"/>
    <n v="99.999999999999972"/>
    <n v="-7.8955036203269042"/>
    <n v="-4.788754382355509"/>
    <n v="43.922935574648598"/>
    <n v="45.404486986248536"/>
    <m/>
    <n v="2024"/>
    <n v="2"/>
    <d v="2025-08-07T00:00:00"/>
    <x v="3"/>
    <x v="74"/>
  </r>
  <r>
    <n v="2025"/>
    <n v="6"/>
    <n v="150.1"/>
    <x v="70"/>
    <s v="AP Gpo y Col"/>
    <n v="150.1"/>
    <m/>
    <m/>
    <x v="77"/>
    <n v="135194.39887999999"/>
    <n v="134636.85141999999"/>
    <n v="427350.32482000004"/>
    <n v="520435.04616999999"/>
    <n v="107243.88057999997"/>
    <n v="152083.09547"/>
    <n v="219467.38815000001"/>
    <n v="299545.91305999999"/>
    <n v="0"/>
    <n v="0"/>
    <n v="0"/>
    <n v="0"/>
    <n v="0"/>
    <n v="0"/>
    <n v="97855.946889999992"/>
    <n v="146551.20519000001"/>
    <n v="158191.35749999998"/>
    <n v="180234.54645999998"/>
    <n v="0"/>
    <n v="0"/>
    <n v="0"/>
    <n v="0"/>
    <n v="0"/>
    <n v="0"/>
    <s v="AP Gpo y Col"/>
    <s v="Accidentes y Enfermedades"/>
    <s v="Accidentes Personales"/>
    <x v="3"/>
    <x v="3"/>
    <n v="198621731.00323999"/>
    <n v="170410802.69643003"/>
    <n v="533186385.44996989"/>
    <n v="470746398.87218982"/>
    <n v="512068683.5256899"/>
    <n v="451806369.28899986"/>
    <n v="1273418.1079200001"/>
    <n v="1392476.1272200001"/>
    <n v="628572.9474200001"/>
    <n v="588732.14971999999"/>
    <n v="43406311.921419993"/>
    <n v="39294176.845849998"/>
    <n v="10.616654344646189"/>
    <n v="9.668880405784396"/>
    <n v="557.54746000000159"/>
    <n v="0.41411207564616692"/>
    <n v="0.31146253366272464"/>
    <n v="0.34263817752990922"/>
    <n v="6.8066267571595507E-2"/>
    <n v="7.9007227998240351E-2"/>
    <n v="2.5355936042122666E-2"/>
    <n v="2.6401614320399548E-2"/>
    <n v="2.8600718293875813E-2"/>
    <n v="2.9799679812366468E-2"/>
    <m/>
    <m/>
    <m/>
    <n v="0"/>
    <m/>
    <n v="0"/>
    <m/>
    <n v="0"/>
    <m/>
    <n v="-29.483365492678992"/>
    <n v="79.325683215020462"/>
    <n v="112.95800062612606"/>
    <n v="17.061485229389252"/>
    <n v="-33.227470382701952"/>
    <n v="-12.230279595644621"/>
    <n v="61.859224445937258"/>
    <n v="81.311384564404008"/>
    <s v="Resto"/>
    <n v="2024"/>
    <n v="2"/>
    <d v="2025-08-07T00:00:00"/>
    <x v="3"/>
    <x v="77"/>
  </r>
  <r>
    <n v="2025"/>
    <n v="6"/>
    <n v="79"/>
    <x v="11"/>
    <s v="AP Gpo y Col"/>
    <n v="51"/>
    <s v="031b4af5197ec30a926f48cf40e11a7dbc470048a21e4003b7a3c07c5dab1baa"/>
    <s v="5ee0b1f3d4f170289262539d5c2c0d24e2fb46189fbbd99a0a6b6a68b9dfe06a"/>
    <x v="29"/>
    <n v="18913.016010000003"/>
    <n v="45348.674469999998"/>
    <n v="1354.6136200000037"/>
    <n v="52726.826350000003"/>
    <n v="6086.02358"/>
    <n v="-481.5877000000001"/>
    <n v="11146.843219999999"/>
    <n v="4413.2866400000003"/>
    <n v="35332811.020000003"/>
    <n v="33505945.09"/>
    <n v="140.405"/>
    <n v="134.59399999999999"/>
    <n v="0"/>
    <n v="0"/>
    <n v="6086.02358"/>
    <n v="-481.58769999999998"/>
    <n v="12239.62621"/>
    <n v="41436.23631"/>
    <n v="0"/>
    <n v="0"/>
    <n v="0"/>
    <n v="0"/>
    <n v="0"/>
    <n v="0"/>
    <s v="AP Gpo y Col"/>
    <s v="Accidentes y Enfermedades"/>
    <s v="Accidentes Personales"/>
    <x v="3"/>
    <x v="3"/>
    <n v="49586162.051349998"/>
    <n v="42505277.943829998"/>
    <n v="533186385.44996989"/>
    <n v="470746398.87218982"/>
    <n v="512068683.5256899"/>
    <n v="451806369.28899986"/>
    <n v="1273418.1079200001"/>
    <n v="1392476.1272200001"/>
    <n v="628572.9474200001"/>
    <n v="588732.14971999999"/>
    <n v="297170.93857999996"/>
    <n v="320703.72170999995"/>
    <n v="1.4852165123434993"/>
    <n v="3.2566931370332406"/>
    <n v="-26435.658459999995"/>
    <n v="-58.294225286536793"/>
    <n v="6.364355848648545"/>
    <n v="14.140364267742131"/>
    <n v="3.814172185863917E-2"/>
    <n v="0.10668951401735921"/>
    <n v="3.5471678433872268E-3"/>
    <n v="3.693452971929528E-3"/>
    <n v="9.6333555771527871E-3"/>
    <n v="1.0037192379860525E-2"/>
    <m/>
    <m/>
    <m/>
    <n v="0"/>
    <m/>
    <n v="0"/>
    <m/>
    <n v="0"/>
    <m/>
    <n v="-1363.7414909060174"/>
    <n v="32.179021985610845"/>
    <n v="-1.0619664314964488"/>
    <n v="0.9682286845115271"/>
    <n v="-1363.7414909060178"/>
    <n v="-70.461539705414424"/>
    <n v="49.723933358582521"/>
    <n v="-1.1622380382162658"/>
    <s v="Resto"/>
    <n v="2024"/>
    <n v="2"/>
    <d v="2025-08-07T00:00:00"/>
    <x v="3"/>
    <x v="29"/>
  </r>
  <r>
    <n v="2025"/>
    <n v="6"/>
    <n v="91"/>
    <x v="34"/>
    <s v="AP Gpo y Col"/>
    <n v="218"/>
    <s v="5966abd0cbfc86f98a186531b2b4ee5f6e910120ce13222f98207203dfc9a9a2"/>
    <s v="5ee0b1f3d4f170289262539d5c2c0d24e2fb46189fbbd99a0a6b6a68b9dfe06a"/>
    <x v="27"/>
    <n v="18634.102329999998"/>
    <n v="20358.247930000001"/>
    <n v="81065.914069999999"/>
    <n v="67918.614000000016"/>
    <n v="21505.107060000002"/>
    <n v="28277.914980000001"/>
    <n v="43061.453600000008"/>
    <n v="56054.769719999997"/>
    <n v="35332811.020000003"/>
    <n v="33505945.09"/>
    <n v="140.405"/>
    <n v="134.59399999999999"/>
    <n v="0"/>
    <n v="0"/>
    <n v="21505.107059999998"/>
    <n v="28277.914980000001"/>
    <n v="28352.659780000002"/>
    <n v="26962.736739999997"/>
    <n v="0"/>
    <n v="0"/>
    <n v="0"/>
    <n v="0"/>
    <n v="0"/>
    <n v="0"/>
    <s v="AP Gpo y Col"/>
    <s v="Accidentes y Enfermedades"/>
    <s v="Accidentes Personales"/>
    <x v="3"/>
    <x v="3"/>
    <n v="3561914.8073400003"/>
    <n v="2714294.16591"/>
    <n v="533186385.44996989"/>
    <n v="470746398.87218982"/>
    <n v="512068683.5256899"/>
    <n v="451806369.28899986"/>
    <n v="1273418.1079200001"/>
    <n v="1392476.1272200001"/>
    <n v="628572.9474200001"/>
    <n v="588732.14971999999"/>
    <n v="18655.285159999999"/>
    <n v="20413.05242"/>
    <n v="1.4633137548543991"/>
    <n v="1.4620177345980137"/>
    <n v="-1724.1456000000035"/>
    <n v="-8.4690274228328644"/>
    <n v="99.886451320264882"/>
    <n v="99.731522317817095"/>
    <n v="0.52314845631908147"/>
    <n v="0.75003837777379045"/>
    <n v="3.4948571153545476E-3"/>
    <n v="3.6389849505540301E-3"/>
    <n v="4.3246741725001224E-3"/>
    <n v="4.5059674484088028E-3"/>
    <m/>
    <m/>
    <m/>
    <n v="0"/>
    <m/>
    <n v="0"/>
    <m/>
    <n v="0"/>
    <m/>
    <n v="-23.950874471438844"/>
    <n v="115.40726072636096"/>
    <n v="138.90151587322771"/>
    <n v="3.4212587653141093"/>
    <n v="-23.950874471438855"/>
    <n v="5.1549776026185601"/>
    <n v="75.848640751403948"/>
    <n v="104.87776241960222"/>
    <s v="Resto"/>
    <n v="2024"/>
    <n v="2"/>
    <d v="2025-08-07T00:00:00"/>
    <x v="3"/>
    <x v="27"/>
  </r>
  <r>
    <n v="2025"/>
    <n v="6"/>
    <n v="39"/>
    <x v="20"/>
    <s v="AP Gpo y Col"/>
    <n v="27"/>
    <s v="670671cd97404156226e507973f2ab8330d3022ca96e0c93bdbdb320c41adcaf"/>
    <s v="5ee0b1f3d4f170289262539d5c2c0d24e2fb46189fbbd99a0a6b6a68b9dfe06a"/>
    <x v="1"/>
    <n v="231047.75782"/>
    <n v="222746.42837000001"/>
    <n v="534082.23549999995"/>
    <n v="451355.33168"/>
    <n v="58239.928260000008"/>
    <n v="46741.184130000009"/>
    <n v="93872.198879999982"/>
    <n v="43079.190160000006"/>
    <n v="35332811.020000003"/>
    <n v="33505945.09"/>
    <n v="140.405"/>
    <n v="134.59399999999999"/>
    <n v="-8586.9590500000013"/>
    <n v="5113.9522999999999"/>
    <n v="23015.819449999999"/>
    <n v="27252.598180000001"/>
    <n v="115288.58309"/>
    <n v="104650.04156999999"/>
    <n v="0"/>
    <n v="0"/>
    <n v="0"/>
    <n v="0"/>
    <n v="0"/>
    <n v="0"/>
    <s v="AP Gpo y Col"/>
    <s v="Accidentes y Enfermedades"/>
    <s v="Accidentes Personales"/>
    <x v="3"/>
    <x v="3"/>
    <n v="16996819.43369"/>
    <n v="13946879.379360002"/>
    <n v="533186385.44996989"/>
    <n v="470746398.87218982"/>
    <n v="512068683.5256899"/>
    <n v="451806369.28899986"/>
    <n v="1273418.1079200001"/>
    <n v="1392476.1272200001"/>
    <n v="628572.9474200001"/>
    <n v="588732.14971999999"/>
    <n v="873224.77632000006"/>
    <n v="817465.34374000004"/>
    <n v="18.143903905795181"/>
    <n v="15.996427085231305"/>
    <n v="8301.3294499999902"/>
    <n v="3.7268069844023755"/>
    <n v="26.459139053943971"/>
    <n v="27.24842466726588"/>
    <n v="1.3593587831028671"/>
    <n v="1.5971058636933697"/>
    <n v="4.3333394123522634E-2"/>
    <n v="4.5120462401487316E-2"/>
    <n v="4.7317712658801844E-2"/>
    <n v="4.9301303281875451E-2"/>
    <m/>
    <m/>
    <m/>
    <n v="0"/>
    <m/>
    <n v="0"/>
    <m/>
    <n v="0"/>
    <m/>
    <n v="24.600883233978088"/>
    <n v="25.206878789696972"/>
    <n v="20.984033042432934"/>
    <n v="9.2654207437733138"/>
    <n v="-15.546329572015882"/>
    <n v="10.165826367956043"/>
    <n v="19.963658875079336"/>
    <n v="26.041650601515382"/>
    <s v="Grandes"/>
    <n v="2024"/>
    <n v="2"/>
    <d v="2025-08-07T00:00:00"/>
    <x v="3"/>
    <x v="1"/>
  </r>
  <r>
    <n v="2025"/>
    <n v="6"/>
    <n v="715"/>
    <x v="43"/>
    <s v="AP Gpo y Col"/>
    <n v="251"/>
    <s v="c75d3f1f5bcd6914d0331ce5ec17c0db8f2070a2d4285f8e3ff11c6ca19168ff"/>
    <s v="5ee0b1f3d4f170289262539d5c2c0d24e2fb46189fbbd99a0a6b6a68b9dfe06a"/>
    <x v="15"/>
    <n v="1.2"/>
    <n v="4.2513999999999994"/>
    <n v="1.2001000000000008"/>
    <n v="12.76857"/>
    <n v="-0.27332000000000001"/>
    <n v="-0.58879999999999999"/>
    <n v="-0.69219000000000008"/>
    <n v="-1.2939700000000001"/>
    <n v="35332811.020000003"/>
    <n v="33505945.09"/>
    <n v="140.405"/>
    <n v="134.59399999999999"/>
    <n v="0"/>
    <n v="0"/>
    <n v="-0.27332000000000001"/>
    <n v="-0.58879999999999999"/>
    <n v="0.81228999999999996"/>
    <n v="4.1618199999999996"/>
    <n v="0"/>
    <n v="0"/>
    <n v="0"/>
    <n v="0"/>
    <n v="0"/>
    <n v="0"/>
    <s v="AP Gpo y Col"/>
    <s v="Accidentes y Enfermedades"/>
    <s v="Accidentes Personales"/>
    <x v="3"/>
    <x v="3"/>
    <n v="60253.779270000006"/>
    <n v="80339.313900000008"/>
    <n v="533186385.44996989"/>
    <n v="470746398.87218982"/>
    <n v="512068683.5256899"/>
    <n v="451806369.28899986"/>
    <n v="1273418.1079200001"/>
    <n v="1392476.1272200001"/>
    <n v="628572.9474200001"/>
    <n v="588732.14971999999"/>
    <n v="60253.779270000006"/>
    <n v="80339.313900000008"/>
    <n v="9.4234563851151661E-5"/>
    <n v="3.0531223601568515E-4"/>
    <n v="-3.0513999999999992"/>
    <n v="-71.774003857552799"/>
    <n v="1.9915763202549399E-3"/>
    <n v="5.2918052116947426E-3"/>
    <n v="1.9915763202549399E-3"/>
    <n v="5.2918052116947426E-3"/>
    <n v="2.2506201072394015E-7"/>
    <n v="2.3434356339422528E-7"/>
    <n v="9.0311896388065142E-7"/>
    <n v="9.4097832367665746E-7"/>
    <m/>
    <m/>
    <m/>
    <n v="0"/>
    <m/>
    <n v="0"/>
    <m/>
    <n v="0"/>
    <m/>
    <n v="-53.580163043478258"/>
    <n v="-22.776666666666667"/>
    <n v="-13.849555440560756"/>
    <n v="-4.3482622203493102E-5"/>
    <n v="-53.580163043478258"/>
    <n v="-80.482337054461752"/>
    <n v="-33.648081350256689"/>
    <n v="-14.147656554103735"/>
    <s v="Resto"/>
    <n v="2024"/>
    <n v="2"/>
    <d v="2025-08-07T00:00:00"/>
    <x v="3"/>
    <x v="15"/>
  </r>
  <r>
    <n v="2025"/>
    <n v="6"/>
    <n v="1"/>
    <x v="16"/>
    <s v="AP Gpo y Col"/>
    <n v="30"/>
    <s v="624b60c58c9d8bfb6ff1886c2fd605d2adeb6ea4da576068201b6c6958ce93f4"/>
    <s v="5ee0b1f3d4f170289262539d5c2c0d24e2fb46189fbbd99a0a6b6a68b9dfe06a"/>
    <x v="14"/>
    <n v="25962.19441"/>
    <n v="23744.359469999999"/>
    <n v="59571.73036999999"/>
    <n v="52968.001929999999"/>
    <n v="19849.13366"/>
    <n v="25514.012029999998"/>
    <n v="51349.244830000011"/>
    <n v="53964.01986"/>
    <n v="35332811.020000003"/>
    <n v="33505945.09"/>
    <n v="140.405"/>
    <n v="134.59399999999999"/>
    <n v="0"/>
    <n v="0"/>
    <n v="19849.13366"/>
    <n v="25514.012030000002"/>
    <n v="28212.902559999999"/>
    <n v="25727.963960000001"/>
    <n v="0"/>
    <n v="0"/>
    <n v="0"/>
    <n v="0"/>
    <n v="0"/>
    <n v="0"/>
    <s v="AP Gpo y Col"/>
    <s v="Accidentes y Enfermedades"/>
    <s v="Accidentes Personales"/>
    <x v="3"/>
    <x v="3"/>
    <n v="34421360.903379999"/>
    <n v="27815669.804509997"/>
    <n v="533186385.44996989"/>
    <n v="470746398.87218982"/>
    <n v="512068683.5256899"/>
    <n v="451806369.28899986"/>
    <n v="1273418.1079200001"/>
    <n v="1392476.1272200001"/>
    <n v="628572.9474200001"/>
    <n v="588732.14971999999"/>
    <n v="2149015.9388000001"/>
    <n v="1910232.1869100002"/>
    <n v="2.0387800557042981"/>
    <n v="1.7051896981102483"/>
    <n v="2217.8349400000006"/>
    <n v="9.3404707033775338"/>
    <n v="1.2080968754702286"/>
    <n v="1.243009076734749"/>
    <n v="7.5424659945535877E-2"/>
    <n v="8.5363248977560549E-2"/>
    <n v="4.8692530639336991E-3"/>
    <n v="5.0700609596441969E-3"/>
    <n v="5.0439811174098261E-3"/>
    <n v="5.255428228549788E-3"/>
    <m/>
    <m/>
    <m/>
    <n v="0"/>
    <m/>
    <n v="0"/>
    <m/>
    <n v="0"/>
    <m/>
    <n v="-22.203008932264733"/>
    <n v="76.453990546941597"/>
    <n v="107.4529387168177"/>
    <n v="3.1578090882643726"/>
    <n v="-22.203008932264744"/>
    <n v="9.658512441417443"/>
    <n v="70.354808824746456"/>
    <n v="99.168407067373707"/>
    <s v="Medianas"/>
    <n v="2024"/>
    <n v="2"/>
    <d v="2025-08-07T00:00:00"/>
    <x v="3"/>
    <x v="14"/>
  </r>
  <r>
    <n v="2025"/>
    <n v="6"/>
    <n v="8"/>
    <x v="23"/>
    <s v="AP Gpo y Col"/>
    <n v="8"/>
    <s v="2c624232cdd221771294dfbb310aca000a0df6ac8b66b696d90ef06fdefb64a3"/>
    <s v="5ee0b1f3d4f170289262539d5c2c0d24e2fb46189fbbd99a0a6b6a68b9dfe06a"/>
    <x v="5"/>
    <n v="8279.9179999999997"/>
    <n v="1614.3212699999999"/>
    <n v="40063.911690000001"/>
    <n v="61077.37758"/>
    <n v="13720.538149999998"/>
    <n v="18369.130900000004"/>
    <n v="25636.620119999996"/>
    <n v="37069.140830000011"/>
    <n v="35332811.020000003"/>
    <n v="33505945.09"/>
    <n v="140.405"/>
    <n v="134.59399999999999"/>
    <n v="0"/>
    <n v="0"/>
    <n v="13720.53815"/>
    <n v="18715.98848"/>
    <n v="11605.37811"/>
    <n v="16152.07618"/>
    <n v="0"/>
    <n v="0"/>
    <n v="0"/>
    <n v="0"/>
    <n v="0"/>
    <n v="0"/>
    <s v="AP Gpo y Col"/>
    <s v="Accidentes y Enfermedades"/>
    <s v="Accidentes Personales"/>
    <x v="3"/>
    <x v="3"/>
    <n v="1860236.7715"/>
    <n v="1362193.3121300002"/>
    <n v="533186385.44996989"/>
    <n v="470746398.87218982"/>
    <n v="512068683.5256899"/>
    <n v="451806369.28899986"/>
    <n v="1273418.1079200001"/>
    <n v="1392476.1272200001"/>
    <n v="628572.9474200001"/>
    <n v="588732.14971999999"/>
    <n v="25717.088879999999"/>
    <n v="13684.23228"/>
    <n v="0.65021205121108339"/>
    <n v="0.11593170169623668"/>
    <n v="6665.5967299999993"/>
    <n v="412.9039772857605"/>
    <n v="32.196171342080774"/>
    <n v="11.796944373411351"/>
    <n v="0.44510022201762506"/>
    <n v="0.11850897046879187"/>
    <n v="1.5529124947577875E-3"/>
    <n v="1.6169545739433224E-3"/>
    <n v="3.4292801259182802E-4"/>
    <n v="3.5730378758060236E-4"/>
    <m/>
    <m/>
    <m/>
    <n v="0"/>
    <m/>
    <n v="0"/>
    <m/>
    <n v="0"/>
    <m/>
    <n v="-25.306547028852656"/>
    <n v="165.70862356366328"/>
    <n v="1137.8857010290155"/>
    <n v="2.1828076130728236"/>
    <n v="-26.690817507919306"/>
    <n v="-28.149310462204625"/>
    <n v="118.22568829685464"/>
    <n v="115.87357731246163"/>
    <s v="Resto"/>
    <n v="2024"/>
    <n v="2"/>
    <d v="2025-08-07T00:00:00"/>
    <x v="3"/>
    <x v="5"/>
  </r>
  <r>
    <n v="2025"/>
    <n v="6"/>
    <n v="80"/>
    <x v="73"/>
    <s v="AP Gpo y Col"/>
    <n v="52"/>
    <s v="41cfc0d1f2d127b04555b7246d84019b4d27710a3f3aff6e7764375b1e06e05d"/>
    <s v="5ee0b1f3d4f170289262539d5c2c0d24e2fb46189fbbd99a0a6b6a68b9dfe06a"/>
    <x v="32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P Gpo y Col"/>
    <s v="Accidentes y Enfermedades"/>
    <s v="Accidentes Personales"/>
    <x v="3"/>
    <x v="3"/>
    <n v="914305.01283000002"/>
    <n v="669950.54428999999"/>
    <n v="533186385.44996989"/>
    <n v="470746398.87218982"/>
    <n v="512068683.5256899"/>
    <n v="451806369.28899986"/>
    <n v="1273418.1079200001"/>
    <n v="1392476.1272200001"/>
    <n v="628572.9474200001"/>
    <n v="588732.14971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3"/>
    <x v="32"/>
  </r>
  <r>
    <n v="2025"/>
    <n v="6"/>
    <n v="5.0999999999999996"/>
    <x v="68"/>
    <s v="AP Gpo y Col"/>
    <n v="5.0999999999999996"/>
    <m/>
    <m/>
    <x v="75"/>
    <n v="733841.23406000005"/>
    <n v="787374.93027000001"/>
    <n v="1445026.3831199999"/>
    <n v="1416005.6479799999"/>
    <n v="265165.74961"/>
    <n v="212318.46225000001"/>
    <n v="508625.15868999995"/>
    <n v="381008.79132000008"/>
    <n v="0"/>
    <n v="0"/>
    <n v="0"/>
    <n v="0"/>
    <n v="-2058.0897200000009"/>
    <n v="11235.515810000001"/>
    <n v="98567.235260000001"/>
    <n v="118337.71533000001"/>
    <n v="385991.04579999996"/>
    <n v="403808.18475999997"/>
    <n v="0"/>
    <n v="0"/>
    <n v="0"/>
    <n v="0"/>
    <n v="0"/>
    <n v="0"/>
    <s v="AP Gpo y Col"/>
    <s v="Accidentes y Enfermedades"/>
    <s v="Accidentes Personales"/>
    <x v="3"/>
    <x v="3"/>
    <n v="113356182.18415999"/>
    <n v="106182832.85751"/>
    <n v="533186385.44996989"/>
    <n v="470746398.87218982"/>
    <n v="512068683.5256899"/>
    <n v="451806369.28899986"/>
    <n v="1273418.1079200001"/>
    <n v="1392476.1272200001"/>
    <n v="628572.9474200001"/>
    <n v="588732.14971999999"/>
    <n v="26293842.929439995"/>
    <n v="23920959.89017"/>
    <n v="57.627673856362513"/>
    <n v="56.544950026680141"/>
    <n v="-53533.696209999966"/>
    <n v="-6.7990094873407569"/>
    <n v="2.7909242328300063"/>
    <n v="3.2915691255080497"/>
    <n v="0.64737645527598275"/>
    <n v="0.74152752293452417"/>
    <n v="0.13763315307473431"/>
    <n v="0.14330914146269677"/>
    <n v="0.16726095667569335"/>
    <n v="0.17427264947793428"/>
    <m/>
    <m/>
    <m/>
    <n v="0"/>
    <m/>
    <n v="0"/>
    <m/>
    <n v="0"/>
    <m/>
    <n v="24.890575600426846"/>
    <n v="36.133939781901056"/>
    <n v="26.965357174528474"/>
    <n v="42.185358230636908"/>
    <n v="-16.706829276589865"/>
    <n v="-4.4122778171496124"/>
    <n v="25.536145548586713"/>
    <n v="29.305427625329845"/>
    <m/>
    <n v="2024"/>
    <n v="2"/>
    <d v="2025-08-07T00:00:00"/>
    <x v="3"/>
    <x v="75"/>
  </r>
  <r>
    <n v="2025"/>
    <n v="6"/>
    <n v="61"/>
    <x v="46"/>
    <s v="AP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-1258.4807800000001"/>
    <n v="6171.26"/>
    <n v="6286.8362799999995"/>
    <n v="4266.8000400000001"/>
    <n v="0"/>
    <n v="0"/>
    <n v="0"/>
    <n v="0"/>
    <n v="0"/>
    <n v="0"/>
    <s v="AP Gpo y Col"/>
    <s v="Accidentes y Enfermedades"/>
    <s v="Accidentes Personales"/>
    <x v="3"/>
    <x v="3"/>
    <n v="0"/>
    <n v="0"/>
    <n v="533186385.44996989"/>
    <n v="470746398.87218982"/>
    <n v="512068683.5256899"/>
    <n v="451806369.28899986"/>
    <n v="1273418.1079200001"/>
    <n v="1392476.1272200001"/>
    <n v="628572.9474200001"/>
    <n v="588732.149719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20.39260669620143"/>
    <n v="47.343119458675154"/>
    <n v="-20.017711992970813"/>
    <n v="144.63438506951923"/>
    <m/>
    <n v="2024"/>
    <n v="2"/>
    <d v="2025-08-07T00:00:00"/>
    <x v="3"/>
    <x v="69"/>
  </r>
  <r>
    <n v="2025"/>
    <n v="6"/>
    <n v="34"/>
    <x v="40"/>
    <s v="AP Gpo y Col"/>
    <n v="23"/>
    <s v="535fa30d7e25dd8a49f1536779734ec8286108d115da5045d77f3b4185d8f790"/>
    <s v="5ee0b1f3d4f170289262539d5c2c0d24e2fb46189fbbd99a0a6b6a68b9dfe06a"/>
    <x v="34"/>
    <n v="3208.8390499999996"/>
    <n v="4451.3979200000003"/>
    <n v="4283.2108399999988"/>
    <n v="39856.223590000001"/>
    <n v="-187.59316000000001"/>
    <n v="167.86129"/>
    <n v="90.156599999999983"/>
    <n v="418.44165000000004"/>
    <n v="35332811.020000003"/>
    <n v="33505945.09"/>
    <n v="140.405"/>
    <n v="134.59399999999999"/>
    <n v="0"/>
    <n v="0"/>
    <n v="-187.59316000000001"/>
    <n v="167.86129"/>
    <n v="2743.2970299999997"/>
    <n v="4916.2749100000001"/>
    <n v="0"/>
    <n v="0"/>
    <n v="0"/>
    <n v="0"/>
    <n v="0"/>
    <n v="0"/>
    <s v="AP Gpo y Col"/>
    <s v="Accidentes y Enfermedades"/>
    <s v="Accidentes Personales"/>
    <x v="3"/>
    <x v="3"/>
    <n v="45949941.079129994"/>
    <n v="43370839.972830005"/>
    <n v="533186385.44996989"/>
    <n v="470746398.87218982"/>
    <n v="512068683.5256899"/>
    <n v="451806369.28899986"/>
    <n v="1273418.1079200001"/>
    <n v="1392476.1272200001"/>
    <n v="628572.9474200001"/>
    <n v="588732.14971999999"/>
    <n v="18650169.214959998"/>
    <n v="15696564.2108"/>
    <n v="0.25198629028774483"/>
    <n v="0.31967498996819177"/>
    <n v="-1242.5588700000008"/>
    <n v="-27.913902381479318"/>
    <n v="1.7205415205702637E-2"/>
    <n v="2.8359059092289907E-2"/>
    <n v="6.9833365933464108E-3"/>
    <n v="1.0263573227515567E-2"/>
    <n v="6.0182314056874808E-4"/>
    <n v="6.2664231444628385E-4"/>
    <n v="9.4560424268026722E-4"/>
    <n v="9.8524461419282131E-4"/>
    <m/>
    <m/>
    <m/>
    <n v="0"/>
    <m/>
    <n v="0"/>
    <m/>
    <n v="0"/>
    <m/>
    <n v="-211.75486617551908"/>
    <n v="-5.8461380292663803"/>
    <n v="3.7709792073587525"/>
    <n v="-2.9844294249375951E-2"/>
    <n v="-211.75486617551908"/>
    <n v="-44.199682071888049"/>
    <n v="-6.83823727246918"/>
    <n v="3.4143999892796879"/>
    <s v="Resto"/>
    <n v="2024"/>
    <n v="2"/>
    <d v="2025-08-07T00:00:00"/>
    <x v="3"/>
    <x v="34"/>
  </r>
  <r>
    <n v="2025"/>
    <n v="6"/>
    <n v="27"/>
    <x v="32"/>
    <s v="AP Gpo y Col"/>
    <n v="21"/>
    <s v="6f4b6612125fb3a0daecd2799dfd6c9c299424fd920f9b308110a2c1fbd8f443"/>
    <s v="5ee0b1f3d4f170289262539d5c2c0d24e2fb46189fbbd99a0a6b6a68b9dfe06a"/>
    <x v="31"/>
    <n v="2699.4202"/>
    <n v="2285.8982400000004"/>
    <n v="34083.818149999999"/>
    <n v="34677.965469999996"/>
    <n v="7647.8030799999997"/>
    <n v="11051.570930000002"/>
    <n v="18304.857199999999"/>
    <n v="24517.817260000003"/>
    <n v="35332811.020000003"/>
    <n v="33505945.09"/>
    <n v="140.405"/>
    <n v="134.59399999999999"/>
    <n v="0"/>
    <n v="0"/>
    <n v="7647.8030799999997"/>
    <n v="11051.57093"/>
    <n v="7329.3477599999997"/>
    <n v="7698.3262800000002"/>
    <n v="0"/>
    <n v="0"/>
    <n v="0"/>
    <n v="0"/>
    <n v="0"/>
    <n v="0"/>
    <s v="AP Gpo y Col"/>
    <s v="Accidentes y Enfermedades"/>
    <s v="Accidentes Personales"/>
    <x v="3"/>
    <x v="3"/>
    <n v="7432464.5520399995"/>
    <n v="5987192.6770000001"/>
    <n v="533186385.44996989"/>
    <n v="470746398.87218982"/>
    <n v="512068683.5256899"/>
    <n v="451806369.28899986"/>
    <n v="1273418.1079200001"/>
    <n v="1392476.1272200001"/>
    <n v="628572.9474200001"/>
    <n v="588732.14971999999"/>
    <n v="71148.676430000007"/>
    <n v="50024.707889999998"/>
    <n v="0.21198223766499052"/>
    <n v="0.16416067717898095"/>
    <n v="413.52195999999958"/>
    <n v="18.090129856349147"/>
    <n v="3.7940553998300146"/>
    <n v="4.5695384069538054"/>
    <n v="3.631931482618489E-2"/>
    <n v="3.817980084023944E-2"/>
    <n v="5.0628078166735054E-4"/>
    <n v="5.2715979063862697E-4"/>
    <n v="4.8559017030752345E-4"/>
    <n v="5.0594643975410982E-4"/>
    <m/>
    <m/>
    <m/>
    <n v="0"/>
    <m/>
    <n v="0"/>
    <m/>
    <n v="0"/>
    <m/>
    <n v="-30.798950407677484"/>
    <n v="283.31280472747443"/>
    <n v="483.467318737688"/>
    <n v="1.2166930045893127"/>
    <n v="-30.798950407677474"/>
    <n v="-4.7929706611500089"/>
    <n v="104.34493396176362"/>
    <n v="143.55809987830236"/>
    <s v="Resto"/>
    <n v="2024"/>
    <n v="2"/>
    <d v="2025-08-07T00:00:00"/>
    <x v="3"/>
    <x v="31"/>
  </r>
  <r>
    <n v="2025"/>
    <n v="6"/>
    <n v="12"/>
    <x v="0"/>
    <s v="AP Gpo y Col"/>
    <n v="12"/>
    <s v="6b51d431df5d7f141cbececcf79edf3dd861c3b4069f0b11661a3eefacbba918"/>
    <s v="5ee0b1f3d4f170289262539d5c2c0d24e2fb46189fbbd99a0a6b6a68b9dfe06a"/>
    <x v="11"/>
    <n v="78785.350980000003"/>
    <n v="75300.34835"/>
    <n v="155011.00546000001"/>
    <n v="144495.16673999996"/>
    <n v="27628.794740000001"/>
    <n v="22165.464300000003"/>
    <n v="53051.71963"/>
    <n v="58216.113619999996"/>
    <n v="35332811.020000003"/>
    <n v="33505945.09"/>
    <n v="140.405"/>
    <n v="134.59399999999999"/>
    <n v="0"/>
    <n v="0"/>
    <n v="20332.501640000002"/>
    <n v="18134.493430000002"/>
    <n v="60428.623270000004"/>
    <n v="49239.308380000002"/>
    <n v="0"/>
    <n v="0"/>
    <n v="0"/>
    <n v="0"/>
    <n v="0"/>
    <n v="0"/>
    <s v="AP Gpo y Col"/>
    <s v="Accidentes y Enfermedades"/>
    <s v="Accidentes Personales"/>
    <x v="3"/>
    <x v="3"/>
    <n v="4354857.8661599997"/>
    <n v="3733425.0511100003"/>
    <n v="533186385.44996989"/>
    <n v="470746398.87218982"/>
    <n v="512068683.5256899"/>
    <n v="451806369.28899986"/>
    <n v="1273418.1079200001"/>
    <n v="1392476.1272200001"/>
    <n v="628572.9474200001"/>
    <n v="588732.14971999999"/>
    <n v="131039.48505"/>
    <n v="122853.55125"/>
    <n v="6.1869193228835044"/>
    <n v="5.4076581190898327"/>
    <n v="3485.0026300000027"/>
    <n v="4.6281361326530934"/>
    <n v="60.123367357509316"/>
    <n v="61.292773048756288"/>
    <n v="1.8091371383716564"/>
    <n v="2.0169240662166805"/>
    <n v="1.4776324589291789E-2"/>
    <n v="1.5385699909931601E-2"/>
    <n v="1.5995947824646972E-2"/>
    <n v="1.6666508811838777E-2"/>
    <m/>
    <m/>
    <m/>
    <n v="0"/>
    <m/>
    <n v="0"/>
    <m/>
    <n v="0"/>
    <m/>
    <n v="24.647940444901927"/>
    <n v="35.068441526666156"/>
    <n v="29.436071393685665"/>
    <n v="4.3954794512559552"/>
    <n v="12.120593379045385"/>
    <n v="22.724354297683181"/>
    <n v="33.647136968771783"/>
    <n v="36.829301683217516"/>
    <s v="Grandes"/>
    <n v="2024"/>
    <n v="2"/>
    <d v="2025-08-07T00:00:00"/>
    <x v="3"/>
    <x v="11"/>
  </r>
  <r>
    <n v="2025"/>
    <n v="6"/>
    <n v="23"/>
    <x v="9"/>
    <s v="AP Gpo y Col"/>
    <n v="17"/>
    <s v="4523540f1504cd17100c4835e85b7eefd49911580f8efff0599a8f283be6b9e3"/>
    <s v="5ee0b1f3d4f170289262539d5c2c0d24e2fb46189fbbd99a0a6b6a68b9dfe06a"/>
    <x v="9"/>
    <n v="15130.344439999999"/>
    <n v="13304.996539999998"/>
    <n v="34520.027450000001"/>
    <n v="35200.319499999998"/>
    <n v="9122.9543399999984"/>
    <n v="9059.779239999998"/>
    <n v="17879.538369999998"/>
    <n v="19994.608519999998"/>
    <n v="35332811.020000003"/>
    <n v="33505945.09"/>
    <n v="140.405"/>
    <n v="134.59399999999999"/>
    <n v="0"/>
    <n v="0"/>
    <n v="3307.0187999999998"/>
    <n v="3186.61742"/>
    <n v="6967.4087"/>
    <n v="7487.6530599999996"/>
    <n v="0"/>
    <n v="0"/>
    <n v="0"/>
    <n v="0"/>
    <n v="0"/>
    <n v="0"/>
    <s v="AP Gpo y Col"/>
    <s v="Accidentes y Enfermedades"/>
    <s v="Accidentes Personales"/>
    <x v="3"/>
    <x v="3"/>
    <n v="12724961.123440001"/>
    <n v="12089263.964579999"/>
    <n v="533186385.44996989"/>
    <n v="470746398.87218982"/>
    <n v="512068683.5256899"/>
    <n v="451806369.28899986"/>
    <n v="1273418.1079200001"/>
    <n v="1392476.1272200001"/>
    <n v="628572.9474200001"/>
    <n v="588732.14971999999"/>
    <n v="3785405.7823000001"/>
    <n v="3653974.3754000003"/>
    <n v="1.1881678410175813"/>
    <n v="0.95549189533056278"/>
    <n v="1825.3479000000007"/>
    <n v="13.719266250932826"/>
    <n v="0.39970204808021537"/>
    <n v="0.36412396949399795"/>
    <n v="0.11890287359801173"/>
    <n v="0.11005629936596587"/>
    <n v="2.837721452176823E-3"/>
    <n v="2.9547490262096703E-3"/>
    <n v="2.8263618313121449E-3"/>
    <n v="2.9448448371672694E-3"/>
    <m/>
    <m/>
    <m/>
    <n v="0"/>
    <m/>
    <n v="0"/>
    <m/>
    <n v="0"/>
    <m/>
    <n v="0.69731390055371989"/>
    <n v="60.295747900369669"/>
    <n v="68.093059722058371"/>
    <n v="1.451375592514041"/>
    <n v="3.7783443737026801"/>
    <n v="-6.9480297208107995"/>
    <n v="47.46411388210943"/>
    <n v="42.558294227377033"/>
    <s v="Resto"/>
    <n v="2024"/>
    <n v="2"/>
    <d v="2025-08-07T00:00:00"/>
    <x v="3"/>
    <x v="9"/>
  </r>
  <r>
    <n v="2025"/>
    <n v="6"/>
    <n v="74"/>
    <x v="6"/>
    <s v="AP Gpo y Col"/>
    <n v="46"/>
    <s v="25fc0e7096fc653718202dc30b0c580b8ab87eac11a700cba03a7c021bc35b0c"/>
    <s v="5ee0b1f3d4f170289262539d5c2c0d24e2fb46189fbbd99a0a6b6a68b9dfe06a"/>
    <x v="32"/>
    <n v="0"/>
    <n v="0"/>
    <n v="0"/>
    <n v="0"/>
    <n v="-0.87784000000000006"/>
    <n v="-1.9633099999999999"/>
    <n v="-0.58338000000000001"/>
    <n v="-1.9755899999999995"/>
    <n v="0"/>
    <n v="0"/>
    <n v="0"/>
    <n v="0"/>
    <n v="0"/>
    <n v="0"/>
    <n v="-2.4069000000000003"/>
    <n v="-7.5493500000000004"/>
    <n v="0"/>
    <n v="0"/>
    <n v="0"/>
    <n v="0"/>
    <n v="0"/>
    <n v="0"/>
    <n v="0"/>
    <n v="0"/>
    <s v="AP Gpo y Col"/>
    <s v="Accidentes y Enfermedades"/>
    <s v="Accidentes Personales"/>
    <x v="3"/>
    <x v="3"/>
    <n v="12179486.698700001"/>
    <n v="4855779.2440100005"/>
    <n v="533186385.44996989"/>
    <n v="470746398.87218982"/>
    <n v="512068683.5256899"/>
    <n v="451806369.28899986"/>
    <n v="1273418.1079200001"/>
    <n v="1392476.1272200001"/>
    <n v="628572.9474200001"/>
    <n v="588732.14971999999"/>
    <n v="0"/>
    <n v="0"/>
    <m/>
    <m/>
    <m/>
    <m/>
    <m/>
    <m/>
    <m/>
    <m/>
    <m/>
    <m/>
    <m/>
    <m/>
    <m/>
    <m/>
    <m/>
    <n v="0"/>
    <m/>
    <n v="0"/>
    <m/>
    <n v="0"/>
    <m/>
    <n v="-55.287753844273183"/>
    <m/>
    <m/>
    <n v="-1.3965602617852475E-4"/>
    <n v="-68.117784974865387"/>
    <m/>
    <m/>
    <m/>
    <s v="Resto"/>
    <n v="2024"/>
    <n v="2"/>
    <d v="2025-08-07T00:00:00"/>
    <x v="3"/>
    <x v="32"/>
  </r>
  <r>
    <n v="2025"/>
    <n v="6"/>
    <n v="38"/>
    <x v="42"/>
    <s v="AP Gpo y Col"/>
    <n v="26"/>
    <s v="5f9c4ab08cac7457e9111a30e4664920607ea2c115a1433d7be98e97e64244ca"/>
    <s v="5ee0b1f3d4f170289262539d5c2c0d24e2fb46189fbbd99a0a6b6a68b9dfe06a"/>
    <x v="8"/>
    <n v="32408.397730000001"/>
    <n v="28370.719140000001"/>
    <n v="54276.733940000006"/>
    <n v="40629.106790000005"/>
    <n v="6454.9392300000009"/>
    <n v="4693.6511500000006"/>
    <n v="11739.878079999999"/>
    <n v="8134.2688599999983"/>
    <n v="35332811.020000003"/>
    <n v="33505945.09"/>
    <n v="140.405"/>
    <n v="134.59399999999999"/>
    <n v="0"/>
    <n v="0"/>
    <n v="6454.9392300000009"/>
    <n v="4693.6511500000006"/>
    <n v="31220.027620000001"/>
    <n v="24319.859089999998"/>
    <n v="0"/>
    <n v="0"/>
    <n v="0"/>
    <n v="0"/>
    <n v="0"/>
    <n v="0"/>
    <s v="AP Gpo y Col"/>
    <s v="Accidentes y Enfermedades"/>
    <s v="Accidentes Personales"/>
    <x v="3"/>
    <x v="3"/>
    <n v="22546358.18217"/>
    <n v="20984747.960310001"/>
    <n v="533186385.44996989"/>
    <n v="470746398.87218982"/>
    <n v="512068683.5256899"/>
    <n v="451806369.28899986"/>
    <n v="1273418.1079200001"/>
    <n v="1392476.1272200001"/>
    <n v="628572.9474200001"/>
    <n v="588732.14971999999"/>
    <n v="8296386.5019700006"/>
    <n v="7754704.4402600005"/>
    <n v="2.5449926876676701"/>
    <n v="2.0374294815840424"/>
    <n v="4037.6785899999995"/>
    <n v="14.231851403115336"/>
    <n v="0.39063268957279812"/>
    <n v="0.36585171438266684"/>
    <n v="0.14374116417448318"/>
    <n v="0.13519685437089657"/>
    <n v="6.0782492978791475E-3"/>
    <n v="6.3289161732879348E-3"/>
    <n v="6.0267522402657411E-3"/>
    <n v="6.2793977837555777E-3"/>
    <m/>
    <m/>
    <m/>
    <n v="0"/>
    <m/>
    <n v="0"/>
    <m/>
    <n v="0"/>
    <m/>
    <n v="37.524903826736256"/>
    <n v="19.917489546312108"/>
    <n v="16.54399779871072"/>
    <n v="1.0269196688299309"/>
    <n v="37.524903826736256"/>
    <n v="28.372567885630808"/>
    <n v="20.675635872483578"/>
    <n v="19.299664248178015"/>
    <s v="Medianas"/>
    <n v="2024"/>
    <n v="2"/>
    <d v="2025-08-07T00:00:00"/>
    <x v="3"/>
    <x v="8"/>
  </r>
  <r>
    <n v="2025"/>
    <n v="6"/>
    <n v="718"/>
    <x v="55"/>
    <s v="AP Gpo y Col"/>
    <n v="281"/>
    <s v="71a1c003a2b855d85582c8f6c7648c49d3fe836408a7e1b5d9b222448acb3c1b"/>
    <s v="5ee0b1f3d4f170289262539d5c2c0d24e2fb46189fbbd99a0a6b6a68b9dfe06a"/>
    <x v="6"/>
    <n v="5772.2451300000002"/>
    <n v="6.6059399999999995"/>
    <n v="13510.66136"/>
    <n v="6.6059399999999995"/>
    <n v="7193.5102799999995"/>
    <n v="9.5829999999999999E-2"/>
    <n v="8967.8995500000001"/>
    <n v="9.5829999999999999E-2"/>
    <n v="35332811.020000003"/>
    <n v="33505945.09"/>
    <n v="140.405"/>
    <n v="134.59399999999999"/>
    <n v="0"/>
    <n v="0"/>
    <n v="3623.0411899999999"/>
    <n v="9.5829999999999999E-2"/>
    <n v="4133.7526200000002"/>
    <n v="1.0047200000000001"/>
    <n v="0"/>
    <n v="0"/>
    <n v="0"/>
    <n v="0"/>
    <n v="0"/>
    <n v="0"/>
    <s v="AP Gpo y Col"/>
    <s v="Accidentes y Enfermedades"/>
    <s v="Accidentes Personales"/>
    <x v="3"/>
    <x v="3"/>
    <n v="22239.322980000001"/>
    <n v="8284.6314299999995"/>
    <n v="533186385.44996989"/>
    <n v="470746398.87218982"/>
    <n v="512068683.5256899"/>
    <n v="451806369.28899986"/>
    <n v="1273418.1079200001"/>
    <n v="1392476.1272200001"/>
    <n v="628572.9474200001"/>
    <n v="588732.14971999999"/>
    <n v="22239.322980000001"/>
    <n v="8284.6314299999995"/>
    <n v="0.45328750188957023"/>
    <n v="4.7440238800993919E-4"/>
    <n v="5765.6391899999999"/>
    <n v="87279.617889354136"/>
    <n v="25.955129727604685"/>
    <n v="7.9737282893223418E-2"/>
    <n v="25.955129727604685"/>
    <n v="7.9737282893223418E-2"/>
    <n v="1.0825942461243927E-3"/>
    <n v="1.127240410457636E-3"/>
    <n v="1.4032906073899777E-6"/>
    <n v="1.462117501883751E-6"/>
    <m/>
    <m/>
    <m/>
    <n v="0"/>
    <m/>
    <n v="0"/>
    <m/>
    <n v="0"/>
    <m/>
    <n v="7506432.693311071"/>
    <n v="124.62239766314289"/>
    <n v="1.4506640992803448"/>
    <n v="1.1444193246823644"/>
    <n v="3780596.2224773038"/>
    <n v="411333.29683892027"/>
    <n v="87.645331568002732"/>
    <n v="9.5379807309499167"/>
    <s v="Resto"/>
    <n v="2024"/>
    <n v="2"/>
    <d v="2025-08-07T00:00:00"/>
    <x v="3"/>
    <x v="6"/>
  </r>
  <r>
    <n v="2025"/>
    <n v="6"/>
    <n v="77"/>
    <x v="33"/>
    <s v="AP Gpo y Col"/>
    <n v="49"/>
    <s v="0e17daca5f3e175f448bacace3bc0da47d0655a74c8dd0dc497a3afbdad95f1f"/>
    <s v="5ee0b1f3d4f170289262539d5c2c0d24e2fb46189fbbd99a0a6b6a68b9dfe06a"/>
    <x v="3"/>
    <n v="69775.8802"/>
    <n v="75289.331829999996"/>
    <n v="70602.385930000004"/>
    <n v="75762.70365000001"/>
    <n v="-123.59305999999999"/>
    <n v="1152.9138600000001"/>
    <n v="893.00556999999992"/>
    <n v="2571.0797499999999"/>
    <n v="35332811.020000003"/>
    <n v="33505945.09"/>
    <n v="140.405"/>
    <n v="134.59399999999999"/>
    <n v="0"/>
    <n v="0"/>
    <n v="-123.59305999999999"/>
    <n v="1152.9138600000001"/>
    <n v="63593.595209999999"/>
    <n v="66906.400699999998"/>
    <n v="0"/>
    <n v="0"/>
    <n v="0"/>
    <n v="0"/>
    <n v="0"/>
    <n v="0"/>
    <s v="AP Gpo y Col"/>
    <s v="Accidentes y Enfermedades"/>
    <s v="Accidentes Personales"/>
    <x v="3"/>
    <x v="3"/>
    <n v="8235194.7031499995"/>
    <n v="6922211.3310900005"/>
    <n v="533186385.44996989"/>
    <n v="470746398.87218982"/>
    <n v="512068683.5256899"/>
    <n v="451806369.28899986"/>
    <n v="1273418.1079200001"/>
    <n v="1392476.1272200001"/>
    <n v="628572.9474200001"/>
    <n v="588732.14971999999"/>
    <n v="242695.76008000001"/>
    <n v="235573.65877000001"/>
    <n v="5.4794163649810077"/>
    <n v="5.4068669730310486"/>
    <n v="-5513.4516299999959"/>
    <n v="-7.3230184091009454"/>
    <n v="28.75034989362802"/>
    <n v="31.959995961818453"/>
    <n v="0.84728877355274201"/>
    <n v="1.0876485595267809"/>
    <n v="1.3086583248203968E-2"/>
    <n v="1.3626273670863808E-2"/>
    <n v="1.5993607600690636E-2"/>
    <n v="1.6664070484106182E-2"/>
    <m/>
    <m/>
    <m/>
    <n v="0"/>
    <m/>
    <n v="0"/>
    <m/>
    <n v="0"/>
    <m/>
    <n v="-110.72006021334499"/>
    <n v="-0.17712862904164411"/>
    <n v="1.5313110529433691"/>
    <n v="-1.9662484761282215E-2"/>
    <n v="-110.72006021334499"/>
    <n v="-4.9514029380450575"/>
    <n v="-0.19434828238892393"/>
    <n v="1.7231742373491632"/>
    <s v="Medianas"/>
    <n v="2024"/>
    <n v="2"/>
    <d v="2025-08-07T00:00:00"/>
    <x v="3"/>
    <x v="3"/>
  </r>
  <r>
    <n v="2025"/>
    <n v="6"/>
    <n v="9"/>
    <x v="29"/>
    <s v="AP Gpo y Col"/>
    <n v="9"/>
    <s v="19581e27de7ced00ff1ce50b2047e7a567c76b1cbaebabe5ef03f7c3017bb5b7"/>
    <s v="5ee0b1f3d4f170289262539d5c2c0d24e2fb46189fbbd99a0a6b6a68b9dfe06a"/>
    <x v="33"/>
    <n v="9857.5491300000012"/>
    <n v="6591.1135800000002"/>
    <n v="44916.400500000003"/>
    <n v="46140.267870000003"/>
    <n v="11760.36944"/>
    <n v="16382.958909999999"/>
    <n v="21137.396780000003"/>
    <n v="28175.841330000003"/>
    <n v="35332811.020000003"/>
    <n v="33505945.09"/>
    <n v="140.405"/>
    <n v="134.59399999999999"/>
    <n v="0"/>
    <n v="0"/>
    <n v="11760.369439999999"/>
    <n v="16382.958909999999"/>
    <n v="19102.82084"/>
    <n v="18567.425219999997"/>
    <n v="0"/>
    <n v="0"/>
    <n v="0"/>
    <n v="0"/>
    <n v="0"/>
    <n v="0"/>
    <s v="AP Gpo y Col"/>
    <s v="Accidentes y Enfermedades"/>
    <s v="Accidentes Personales"/>
    <x v="3"/>
    <x v="3"/>
    <n v="1704189.54003"/>
    <n v="1455805.4776199998"/>
    <n v="533186385.44996989"/>
    <n v="470746398.87218982"/>
    <n v="512068683.5256899"/>
    <n v="451806369.28899986"/>
    <n v="1273418.1079200001"/>
    <n v="1392476.1272200001"/>
    <n v="628572.9474200001"/>
    <n v="588732.14971999999"/>
    <n v="17428.810170000001"/>
    <n v="14432.771490000001"/>
    <n v="0.77410153575570806"/>
    <n v="0.47333763582423388"/>
    <n v="3266.4355500000011"/>
    <n v="49.558174204608399"/>
    <n v="56.558933362919298"/>
    <n v="45.667691645826785"/>
    <n v="0.57843032705308539"/>
    <n v="0.45274685947571625"/>
    <n v="1.8487998566731891E-3"/>
    <n v="1.9250443245482046E-3"/>
    <n v="1.4001410516980976E-3"/>
    <n v="1.458835914680071E-3"/>
    <m/>
    <m/>
    <m/>
    <n v="0"/>
    <m/>
    <n v="0"/>
    <m/>
    <n v="0"/>
    <m/>
    <n v="-28.215839979787873"/>
    <n v="119.3031785579343"/>
    <n v="248.56131989156219"/>
    <n v="1.8709633445522678"/>
    <n v="-28.215839979787884"/>
    <n v="2.8835210787508503"/>
    <n v="61.56352267815123"/>
    <n v="88.234952966731285"/>
    <s v="Resto"/>
    <n v="2024"/>
    <n v="2"/>
    <d v="2025-08-07T00:00:00"/>
    <x v="3"/>
    <x v="33"/>
  </r>
  <r>
    <n v="2025"/>
    <n v="6"/>
    <n v="119"/>
    <x v="45"/>
    <s v="AP Gpo y Col"/>
    <n v="217"/>
    <s v="16badfc6202cb3f8889e0f2779b19218af4cbb736e56acadce8148aba9a7a9f8"/>
    <s v="5ee0b1f3d4f170289262539d5c2c0d24e2fb46189fbbd99a0a6b6a68b9dfe06a"/>
    <x v="28"/>
    <n v="28183.509340000001"/>
    <n v="30417.97882"/>
    <n v="61386.280290000002"/>
    <n v="64200.092140000008"/>
    <n v="19612.975979999999"/>
    <n v="23318.376689999997"/>
    <n v="40783.696089999998"/>
    <n v="48560.924359999997"/>
    <n v="35332811.020000003"/>
    <n v="33505945.09"/>
    <n v="140.405"/>
    <n v="134.59399999999999"/>
    <n v="0"/>
    <n v="0"/>
    <n v="13969.30968"/>
    <n v="14274.796470000001"/>
    <n v="22271.915519999999"/>
    <n v="26904.083750000002"/>
    <n v="0"/>
    <n v="0"/>
    <n v="0"/>
    <n v="0"/>
    <n v="0"/>
    <n v="0"/>
    <s v="AP Gpo y Col"/>
    <s v="Accidentes y Enfermedades"/>
    <s v="Accidentes Personales"/>
    <x v="3"/>
    <x v="3"/>
    <n v="785916.87945000001"/>
    <n v="811961.43577999994"/>
    <n v="533186385.44996989"/>
    <n v="470746398.87218982"/>
    <n v="512068683.5256899"/>
    <n v="451806369.28899986"/>
    <n v="1273418.1079200001"/>
    <n v="1392476.1272200001"/>
    <n v="628572.9474200001"/>
    <n v="588732.14971999999"/>
    <n v="408210.44712000003"/>
    <n v="375005.02043999999"/>
    <n v="2.2132172587081329"/>
    <n v="2.1844524459265076"/>
    <n v="-2234.4694799999997"/>
    <n v="-7.3458841339281378"/>
    <n v="6.9041616986629943"/>
    <n v="8.1113524251782145"/>
    <n v="3.5860674426185337"/>
    <n v="3.7462344243947219"/>
    <n v="5.285864401097789E-3"/>
    <n v="5.5038533397416926E-3"/>
    <n v="6.4616487545895484E-3"/>
    <n v="6.7325254550679005E-3"/>
    <m/>
    <m/>
    <m/>
    <n v="0"/>
    <m/>
    <n v="0"/>
    <m/>
    <n v="0"/>
    <m/>
    <n v="-15.890474535429588"/>
    <n v="69.590254866394147"/>
    <n v="76.659849189808853"/>
    <n v="3.1202386390477272"/>
    <n v="-2.1400430516961388"/>
    <n v="-17.217342441554074"/>
    <n v="62.721635538962396"/>
    <n v="53.058103010105299"/>
    <s v="Medianas"/>
    <n v="2024"/>
    <n v="2"/>
    <d v="2025-08-07T00:00:00"/>
    <x v="3"/>
    <x v="28"/>
  </r>
  <r>
    <n v="2025"/>
    <n v="6"/>
    <n v="16"/>
    <x v="74"/>
    <s v="AP Gpo y Col"/>
    <n v="14"/>
    <s v="8527a891e224136950ff32ca212b45bc93f69fbb801c3b1ebedac52775f99e61"/>
    <s v="5ee0b1f3d4f170289262539d5c2c0d24e2fb46189fbbd99a0a6b6a68b9dfe06a"/>
    <x v="20"/>
    <n v="7272.3941699999996"/>
    <n v="10031.438300000002"/>
    <n v="21944.550469999998"/>
    <n v="30141.782800000001"/>
    <n v="6322.2153200000002"/>
    <n v="9204.5650800000003"/>
    <n v="11964.562420000002"/>
    <n v="17784.298269999999"/>
    <n v="35332811.020000003"/>
    <n v="33505945.09"/>
    <n v="140.405"/>
    <n v="134.59399999999999"/>
    <n v="0"/>
    <n v="0"/>
    <n v="6322.2153200000002"/>
    <n v="9204.5650800000003"/>
    <n v="9848.12464"/>
    <n v="11627.25424"/>
    <n v="0"/>
    <n v="0"/>
    <n v="0"/>
    <n v="0"/>
    <n v="0"/>
    <n v="0"/>
    <s v="AP Gpo y Col"/>
    <s v="Accidentes y Enfermedades"/>
    <s v="Accidentes Personales"/>
    <x v="3"/>
    <x v="3"/>
    <n v="2671500.3155200002"/>
    <n v="2668766.8416399998"/>
    <n v="533186385.44996989"/>
    <n v="470746398.87218982"/>
    <n v="512068683.5256899"/>
    <n v="451806369.28899986"/>
    <n v="1273418.1079200001"/>
    <n v="1392476.1272200001"/>
    <n v="628572.9474200001"/>
    <n v="588732.14971999999"/>
    <n v="1394067.4186500001"/>
    <n v="1265223.08128"/>
    <n v="0.57109241063634009"/>
    <n v="0.72040289265333413"/>
    <n v="-2759.044130000002"/>
    <n v="-27.50397348304482"/>
    <n v="0.52166732201822119"/>
    <n v="0.79285925529049028"/>
    <n v="0.2722213479725698"/>
    <n v="0.37588290379970107"/>
    <n v="1.3639497122310497E-3"/>
    <n v="1.420198970170991E-3"/>
    <n v="2.1309644267132445E-3"/>
    <n v="2.2202959014912317E-3"/>
    <m/>
    <m/>
    <m/>
    <n v="0"/>
    <m/>
    <n v="0"/>
    <m/>
    <n v="0"/>
    <m/>
    <n v="-31.314350378844846"/>
    <n v="86.934442388729877"/>
    <n v="91.757181819081694"/>
    <n v="1.0058045523514425"/>
    <n v="-31.314350378844846"/>
    <n v="-15.301373508110371"/>
    <n v="64.197149722507987"/>
    <n v="79.163703570998891"/>
    <s v="Resto"/>
    <n v="2024"/>
    <n v="2"/>
    <d v="2025-08-07T00:00:00"/>
    <x v="3"/>
    <x v="20"/>
  </r>
  <r>
    <n v="2025"/>
    <n v="6"/>
    <n v="15.1"/>
    <x v="69"/>
    <s v="AP Gpo y Col"/>
    <n v="15.1"/>
    <m/>
    <m/>
    <x v="76"/>
    <n v="404382.47497999994"/>
    <n v="470464.34553000005"/>
    <n v="898144.87263"/>
    <n v="911102.35060999996"/>
    <n v="256163.31723000002"/>
    <n v="224330.592"/>
    <n v="507498.91646999988"/>
    <n v="420566.27022000001"/>
    <n v="0"/>
    <n v="0"/>
    <n v="0"/>
    <n v="0"/>
    <n v="0.32971"/>
    <n v="-732.34605999999997"/>
    <n v="237991.81490999999"/>
    <n v="206765.57425000001"/>
    <n v="444856.67475000006"/>
    <n v="454741.15574000002"/>
    <n v="0"/>
    <n v="0"/>
    <n v="0"/>
    <n v="0"/>
    <n v="0"/>
    <n v="0"/>
    <s v="AP Gpo y Col"/>
    <s v="Accidentes y Enfermedades"/>
    <s v="Accidentes Personales"/>
    <x v="3"/>
    <x v="3"/>
    <n v="125828689.91491"/>
    <n v="109719613.71471"/>
    <n v="533186385.44996989"/>
    <n v="470746398.87218982"/>
    <n v="512068683.5256899"/>
    <n v="451806369.28899986"/>
    <n v="1273418.1079200001"/>
    <n v="1392476.1272200001"/>
    <n v="628572.9474200001"/>
    <n v="588732.14971999999"/>
    <n v="19418275.48505"/>
    <n v="17721750.368790001"/>
    <n v="31.75567179899129"/>
    <n v="33.78616956753546"/>
    <n v="-66081.870550000109"/>
    <n v="-14.046095347683741"/>
    <n v="2.0824839738798189"/>
    <n v="2.6547284311065615"/>
    <n v="0.32137541545847637"/>
    <n v="0.42878782525910897"/>
    <n v="7.5842610767101831E-2"/>
    <n v="7.897035846749112E-2"/>
    <n v="9.9940083802475058E-2"/>
    <n v="0.10412963993189427"/>
    <m/>
    <m/>
    <m/>
    <n v="0"/>
    <m/>
    <n v="0"/>
    <m/>
    <n v="0"/>
    <m/>
    <n v="14.19009549531256"/>
    <n v="63.346790001883591"/>
    <n v="47.68280404911048"/>
    <n v="40.75315653997383"/>
    <n v="15.102243578635765"/>
    <n v="-2.1736499688300603"/>
    <n v="53.498537488225004"/>
    <n v="45.468850056804406"/>
    <s v="Resto"/>
    <n v="2024"/>
    <n v="2"/>
    <d v="2025-08-07T00:00:00"/>
    <x v="3"/>
    <x v="76"/>
  </r>
  <r>
    <n v="2025"/>
    <n v="6"/>
    <n v="22"/>
    <x v="35"/>
    <s v="AP Gpo y Col"/>
    <n v="16"/>
    <s v="b17ef6d19c7a5b1ee83b907c595526dcb1eb06db8227d650d5dda0a9f4ce8cd9"/>
    <s v="5ee0b1f3d4f170289262539d5c2c0d24e2fb46189fbbd99a0a6b6a68b9dfe06a"/>
    <x v="10"/>
    <n v="29901.592649999999"/>
    <n v="24661.412649999998"/>
    <n v="65105.328500000003"/>
    <n v="57521.653199999993"/>
    <n v="16384.794460000001"/>
    <n v="14400.102650000001"/>
    <n v="33535.832399999999"/>
    <n v="27318.729230000001"/>
    <n v="35332811.020000003"/>
    <n v="33505945.09"/>
    <n v="140.405"/>
    <n v="134.59399999999999"/>
    <n v="0"/>
    <n v="-728.55509999999992"/>
    <n v="16384.794460000001"/>
    <n v="14400.102650000001"/>
    <n v="30731.734049999999"/>
    <n v="27657.424850000003"/>
    <n v="0"/>
    <n v="0"/>
    <n v="0"/>
    <n v="0"/>
    <n v="0"/>
    <n v="0"/>
    <s v="AP Gpo y Col"/>
    <s v="Accidentes y Enfermedades"/>
    <s v="Accidentes Personales"/>
    <x v="3"/>
    <x v="3"/>
    <n v="17846008.112819999"/>
    <n v="17696756.30731"/>
    <n v="533186385.44996989"/>
    <n v="470746398.87218982"/>
    <n v="512068683.5256899"/>
    <n v="451806369.28899986"/>
    <n v="1273418.1079200001"/>
    <n v="1392476.1272200001"/>
    <n v="628572.9474200001"/>
    <n v="588732.14971999999"/>
    <n v="3386900.2049600002"/>
    <n v="3397128.0189200002"/>
    <n v="2.3481362848562939"/>
    <n v="1.7710474289591673"/>
    <n v="5240.18"/>
    <n v="21.248498917599523"/>
    <n v="0.88286016240484833"/>
    <n v="0.72594887542213504"/>
    <n v="0.16755339603661648"/>
    <n v="0.13935555319713086"/>
    <n v="5.6080938047143244E-3"/>
    <n v="5.8393714773029804E-3"/>
    <n v="5.2387894435482881E-3"/>
    <n v="5.4584030519112094E-3"/>
    <m/>
    <m/>
    <m/>
    <n v="0"/>
    <m/>
    <n v="0"/>
    <m/>
    <n v="0"/>
    <m/>
    <n v="13.782483765836218"/>
    <n v="54.795724936076276"/>
    <n v="58.391231898875027"/>
    <n v="2.6066655472927955"/>
    <n v="13.782483765836218"/>
    <n v="11.115674061028846"/>
    <n v="53.315554642449484"/>
    <n v="52.065955988668264"/>
    <s v="Medianas"/>
    <n v="2024"/>
    <n v="2"/>
    <d v="2025-08-07T00:00:00"/>
    <x v="3"/>
    <x v="10"/>
  </r>
  <r>
    <n v="2025"/>
    <n v="6"/>
    <n v="43"/>
    <x v="26"/>
    <s v="AP Gpo y Col"/>
    <n v="31"/>
    <s v="eb1e33e8a81b697b75855af6bfcdbcbf7cbbde9f94962ceaec1ed8af21f5a50f"/>
    <s v="5ee0b1f3d4f170289262539d5c2c0d24e2fb46189fbbd99a0a6b6a68b9dfe06a"/>
    <x v="25"/>
    <n v="105091.85087000001"/>
    <n v="93014.394040000014"/>
    <n v="176799.81458000001"/>
    <n v="236080.89319000003"/>
    <n v="38361.590349999999"/>
    <n v="35792.332449999994"/>
    <n v="75431.612959999999"/>
    <n v="67518.97606999999"/>
    <n v="35332811.020000003"/>
    <n v="33505945.09"/>
    <n v="140.405"/>
    <n v="134.59399999999999"/>
    <n v="6528.8693300000004"/>
    <n v="6121.56351"/>
    <n v="38361.590349999999"/>
    <n v="35792.332450000002"/>
    <n v="103003.13001000001"/>
    <n v="114571.30183"/>
    <n v="0"/>
    <n v="0"/>
    <n v="0"/>
    <n v="0"/>
    <n v="0"/>
    <n v="0"/>
    <s v="AP Gpo y Col"/>
    <s v="Accidentes y Enfermedades"/>
    <s v="Accidentes Personales"/>
    <x v="3"/>
    <x v="3"/>
    <n v="63645419.190459996"/>
    <n v="56310277.221919999"/>
    <n v="533186385.44996989"/>
    <n v="470746398.87218982"/>
    <n v="512068683.5256899"/>
    <n v="451806369.28899986"/>
    <n v="1273418.1079200001"/>
    <n v="1392476.1272200001"/>
    <n v="628572.9474200001"/>
    <n v="588732.14971999999"/>
    <n v="24520398.418959998"/>
    <n v="22169736.60571"/>
    <n v="8.2527372758706043"/>
    <n v="6.6797837479410145"/>
    <n v="12077.456829999996"/>
    <n v="12.984503048857366"/>
    <n v="0.42858949138746238"/>
    <n v="0.4195557019655497"/>
    <n v="0.16512084012756811"/>
    <n v="0.16518191461467738"/>
    <n v="1.9710152722918883E-2"/>
    <n v="2.05229990138086E-2"/>
    <n v="1.9758917808578694E-2"/>
    <n v="2.0587225050938351E-2"/>
    <m/>
    <m/>
    <m/>
    <n v="0"/>
    <m/>
    <n v="0"/>
    <m/>
    <n v="0"/>
    <m/>
    <n v="7.1782354603157517"/>
    <n v="36.502916289345585"/>
    <n v="38.48042318547796"/>
    <n v="6.1029655360537713"/>
    <n v="7.1782354603157295"/>
    <n v="-10.096919241752833"/>
    <n v="37.243130714839133"/>
    <n v="31.240224976328179"/>
    <s v="Grandes"/>
    <n v="2024"/>
    <n v="2"/>
    <d v="2025-08-07T00:00:00"/>
    <x v="3"/>
    <x v="25"/>
  </r>
  <r>
    <n v="2025"/>
    <n v="6"/>
    <n v="50"/>
    <x v="15"/>
    <s v="AP Gpo y Col"/>
    <n v="38"/>
    <s v="aea92132c4cbeb263e6ac2bf6c183b5d81737f179f21efdc5863739672f0f470"/>
    <s v="5ee0b1f3d4f170289262539d5c2c0d24e2fb46189fbbd99a0a6b6a68b9dfe06a"/>
    <x v="19"/>
    <n v="79417.211639999994"/>
    <n v="89166.33709999999"/>
    <n v="342590.66451000003"/>
    <n v="275440.70905"/>
    <n v="11392.354210000001"/>
    <n v="12899.82404"/>
    <n v="13022.281310000002"/>
    <n v="20897.773379999999"/>
    <n v="35332811.020000003"/>
    <n v="33505945.09"/>
    <n v="140.405"/>
    <n v="134.59399999999999"/>
    <n v="0"/>
    <n v="0"/>
    <n v="11392.354210000001"/>
    <n v="12899.82404"/>
    <n v="94919.824590000004"/>
    <n v="98837.930049999995"/>
    <n v="0"/>
    <n v="0"/>
    <n v="0"/>
    <n v="0"/>
    <n v="0"/>
    <n v="0"/>
    <s v="AP Gpo y Col"/>
    <s v="Accidentes y Enfermedades"/>
    <s v="Accidentes Personales"/>
    <x v="3"/>
    <x v="3"/>
    <n v="26568293.871599998"/>
    <n v="30189132.184919998"/>
    <n v="533186385.44996989"/>
    <n v="470746398.87218982"/>
    <n v="512068683.5256899"/>
    <n v="451806369.28899986"/>
    <n v="1273418.1079200001"/>
    <n v="1392476.1272200001"/>
    <n v="628572.9474200001"/>
    <n v="588732.14971999999"/>
    <n v="455128.81404999999"/>
    <n v="431429.48386000004"/>
    <n v="6.2365385843083381"/>
    <n v="6.403437398816707"/>
    <n v="-9749.1254599999957"/>
    <n v="-10.933639058276402"/>
    <n v="17.449392169504634"/>
    <n v="20.667650319637101"/>
    <n v="0.29891724332698871"/>
    <n v="0.29535906018703029"/>
    <n v="1.4894831114822584E-2"/>
    <n v="1.5509093642125786E-2"/>
    <n v="1.8941480447566657E-2"/>
    <n v="1.9735520161063592E-2"/>
    <m/>
    <m/>
    <m/>
    <n v="0"/>
    <m/>
    <n v="0"/>
    <m/>
    <n v="0"/>
    <m/>
    <n v="-11.685972035941028"/>
    <n v="14.344943589359191"/>
    <n v="14.467145852961142"/>
    <n v="1.8124156085240897"/>
    <n v="-11.685972035941028"/>
    <n v="-3.9641719105387052"/>
    <n v="12.00208097645411"/>
    <n v="13.051491500757104"/>
    <s v="Grandes"/>
    <n v="2024"/>
    <n v="2"/>
    <d v="2025-08-07T00:00:00"/>
    <x v="3"/>
    <x v="19"/>
  </r>
  <r>
    <n v="2025"/>
    <n v="6"/>
    <n v="104"/>
    <x v="19"/>
    <s v="AP Gpo y Col"/>
    <n v="225"/>
    <s v="0e6523810856a138a75dec70a9cf3778a5c70b83ac915f22c33f05db97cb3e68"/>
    <s v="5ee0b1f3d4f170289262539d5c2c0d24e2fb46189fbbd99a0a6b6a68b9dfe06a"/>
    <x v="45"/>
    <n v="646.26081000000011"/>
    <n v="320.98788000000002"/>
    <n v="9797.8776600000019"/>
    <n v="8093.5729199999996"/>
    <n v="-36.164429999999996"/>
    <n v="-41.536509999999993"/>
    <n v="440.01240000000001"/>
    <n v="222.60809999999998"/>
    <n v="35332811.020000003"/>
    <n v="33505945.09"/>
    <n v="140.405"/>
    <n v="134.59399999999999"/>
    <n v="0"/>
    <n v="0"/>
    <n v="-36.164430000000003"/>
    <n v="-41.53651"/>
    <n v="849.4309300000001"/>
    <n v="526.07293000000004"/>
    <n v="0"/>
    <n v="0"/>
    <n v="0"/>
    <n v="0"/>
    <n v="0"/>
    <n v="0"/>
    <s v="AP Gpo y Col"/>
    <s v="Accidentes y Enfermedades"/>
    <s v="Accidentes Personales"/>
    <x v="3"/>
    <x v="3"/>
    <n v="2462424.9121500002"/>
    <n v="1467674.2807799999"/>
    <n v="533186385.44996989"/>
    <n v="470746398.87218982"/>
    <n v="512068683.5256899"/>
    <n v="451806369.28899986"/>
    <n v="1273418.1079200001"/>
    <n v="1392476.1272200001"/>
    <n v="628572.9474200001"/>
    <n v="588732.14971999999"/>
    <n v="29507.031230000001"/>
    <n v="26687.842260000001"/>
    <n v="5.0750087970368341E-2"/>
    <n v="2.3051589447413666E-2"/>
    <n v="325.27293000000009"/>
    <n v="101.33495694603801"/>
    <n v="2.1901925848200627"/>
    <n v="1.2027494649917794"/>
    <n v="2.6244894080272071E-2"/>
    <n v="2.1870512020515209E-2"/>
    <n v="1.2120729779223521E-4"/>
    <n v="1.2620588424786533E-4"/>
    <n v="6.818700701036057E-5"/>
    <n v="7.1045452613944623E-5"/>
    <m/>
    <m/>
    <m/>
    <n v="0"/>
    <m/>
    <n v="0"/>
    <m/>
    <n v="0"/>
    <m/>
    <n v="-12.933392815140222"/>
    <n v="-5.5959497219087124"/>
    <n v="-12.940211325112957"/>
    <n v="-5.7534181431826131E-3"/>
    <n v="-12.933392815140209"/>
    <n v="61.466382617330261"/>
    <n v="-4.2574891874963861"/>
    <n v="-7.8955801812497741"/>
    <s v="Resto"/>
    <n v="2024"/>
    <n v="2"/>
    <d v="2025-08-07T00:00:00"/>
    <x v="3"/>
    <x v="45"/>
  </r>
  <r>
    <n v="2025"/>
    <n v="6"/>
    <n v="3"/>
    <x v="7"/>
    <s v="RC Aviones y Barcos"/>
    <n v="3"/>
    <s v="4e07408562bedb8b60ce05c1decfe3ad16b72230967de01f640b7e4729b49fce"/>
    <s v="5ee0b1f3d4f170289262539d5c2c0d24e2fb46189fbbd99a0a6b6a68b9dfe06a"/>
    <x v="0"/>
    <n v="17794.483079999998"/>
    <n v="14524.44508"/>
    <n v="29391.324539999994"/>
    <n v="25388.152959999999"/>
    <n v="77271.510070000018"/>
    <n v="2319.5529000000001"/>
    <n v="83156.976920000001"/>
    <n v="3213.9965200000001"/>
    <n v="35332811.020000003"/>
    <n v="33505945.09"/>
    <n v="140.405"/>
    <n v="134.59399999999999"/>
    <n v="0"/>
    <n v="0"/>
    <n v="606.49823000000004"/>
    <n v="1536.5086100000001"/>
    <n v="4838.98362"/>
    <n v="11852.951939999999"/>
    <n v="0"/>
    <n v="0"/>
    <n v="0"/>
    <n v="0"/>
    <n v="0"/>
    <n v="0"/>
    <s v="RC Aviones y Barcos"/>
    <s v="Daños Sin Autos"/>
    <s v="Responsabilidad Civil y Riesgos Profesionales"/>
    <x v="20"/>
    <x v="3"/>
    <n v="15439688.598989999"/>
    <n v="12032200.14449"/>
    <n v="533186385.44996989"/>
    <n v="470746398.87218982"/>
    <n v="512068683.5256899"/>
    <n v="451806369.28899986"/>
    <n v="1292434.1434399998"/>
    <n v="1222290.0536799999"/>
    <n v="515183.78324999998"/>
    <n v="3762.2847700000098"/>
    <n v="222912.30481"/>
    <n v="145138.41824"/>
    <n v="1.376819327338213"/>
    <n v="1.188297739662582"/>
    <n v="3270.0379999999986"/>
    <n v="22.51403053258678"/>
    <n v="7.9827280486679193"/>
    <n v="10.007305616340993"/>
    <n v="0.11525156719264429"/>
    <n v="0.1207131273215339"/>
    <n v="3.3373851181482759E-3"/>
    <n v="3.4750188114378742E-3"/>
    <n v="3.0854075814063667E-3"/>
    <n v="3.2147499608863139E-3"/>
    <m/>
    <m/>
    <m/>
    <n v="0"/>
    <m/>
    <n v="0"/>
    <m/>
    <n v="0"/>
    <m/>
    <n v="3231.3105327324083"/>
    <n v="434.24419648834231"/>
    <n v="15.969993257738974"/>
    <n v="14.998824222016118"/>
    <n v="-60.527508531175755"/>
    <n v="-59.174865092720516"/>
    <n v="12.533587166802604"/>
    <n v="12.963088163841826"/>
    <s v="Medianas"/>
    <n v="2024"/>
    <n v="2"/>
    <d v="2025-08-07T00:00:00"/>
    <x v="20"/>
    <x v="0"/>
  </r>
  <r>
    <n v="2025"/>
    <n v="6"/>
    <n v="12"/>
    <x v="0"/>
    <s v="RC Aviones y Barcos"/>
    <n v="12"/>
    <s v="6b51d431df5d7f141cbececcf79edf3dd861c3b4069f0b11661a3eefacbba918"/>
    <s v="5ee0b1f3d4f170289262539d5c2c0d24e2fb46189fbbd99a0a6b6a68b9dfe06a"/>
    <x v="12"/>
    <n v="807.64578000000006"/>
    <n v="961.22046"/>
    <n v="1070.1516300000001"/>
    <n v="1480.8913799999998"/>
    <n v="-5.8644499999999997"/>
    <n v="3.2010300000000003"/>
    <n v="-20.290570000000002"/>
    <n v="21.150230000000001"/>
    <n v="35332811.020000003"/>
    <n v="33505945.09"/>
    <n v="140.405"/>
    <n v="134.59399999999999"/>
    <n v="0"/>
    <n v="0"/>
    <n v="-5.8644499999999997"/>
    <n v="3.2010300000000003"/>
    <n v="-2.9755799999999999"/>
    <n v="-15.54003"/>
    <n v="0"/>
    <n v="0"/>
    <n v="0"/>
    <n v="0"/>
    <n v="0"/>
    <n v="0"/>
    <s v="RC Aviones y Barcos"/>
    <s v="Daños Sin Autos"/>
    <s v="Responsabilidad Civil y Riesgos Profesionales"/>
    <x v="20"/>
    <x v="3"/>
    <n v="4354857.8661599997"/>
    <n v="3733425.0511100003"/>
    <n v="533186385.44996989"/>
    <n v="470746398.87218982"/>
    <n v="512068683.5256899"/>
    <n v="451806369.28899986"/>
    <n v="1292434.1434399998"/>
    <n v="1222290.0536799999"/>
    <n v="515183.78324999998"/>
    <n v="3762.2847700000098"/>
    <n v="1125470.5416400002"/>
    <n v="993771.4031900001"/>
    <n v="6.2490285025303835E-2"/>
    <n v="7.8640945911816362E-2"/>
    <n v="-153.57467999999994"/>
    <n v="-15.977050675762762"/>
    <n v="7.1760721415517828E-2"/>
    <n v="9.672450393666876E-2"/>
    <n v="1.8545858552030337E-2"/>
    <n v="2.5746344089972166E-2"/>
    <n v="1.5147531933292085E-4"/>
    <n v="1.5772215837125714E-4"/>
    <n v="2.041907197384587E-4"/>
    <n v="2.1275053326774842E-4"/>
    <m/>
    <m/>
    <m/>
    <n v="0"/>
    <m/>
    <n v="0"/>
    <m/>
    <n v="0"/>
    <m/>
    <n v="-283.20509336057455"/>
    <n v="-0.72611659036960474"/>
    <n v="0.33301725599973186"/>
    <n v="-1.1383219330011781E-3"/>
    <n v="-283.20509336057455"/>
    <n v="-80.852160517064647"/>
    <n v="197.08594626929877"/>
    <n v="-20.598608882994437"/>
    <s v="Medianas"/>
    <n v="2024"/>
    <n v="2"/>
    <d v="2025-08-07T00:00:00"/>
    <x v="20"/>
    <x v="12"/>
  </r>
  <r>
    <n v="2025"/>
    <n v="6"/>
    <n v="15.1"/>
    <x v="69"/>
    <s v="RC Aviones y Barcos"/>
    <n v="15.1"/>
    <m/>
    <m/>
    <x v="76"/>
    <n v="177361.76704999999"/>
    <n v="185849.00712000002"/>
    <n v="322602.61037999997"/>
    <n v="306308.76200000005"/>
    <n v="362047.67186999996"/>
    <n v="6537.9348300000029"/>
    <n v="366293.08274999988"/>
    <n v="35387.294119999991"/>
    <n v="0"/>
    <n v="0"/>
    <n v="0"/>
    <n v="0"/>
    <n v="0"/>
    <n v="0"/>
    <n v="11803.660740000001"/>
    <n v="-6104.652399999999"/>
    <n v="26598.324229999998"/>
    <n v="53394.097029999997"/>
    <n v="0"/>
    <n v="0"/>
    <n v="0"/>
    <n v="0"/>
    <n v="0"/>
    <n v="0"/>
    <s v="RC Aviones y Barcos"/>
    <s v="Daños Sin Autos"/>
    <s v="Responsabilidad Civil y Riesgos Profesionales"/>
    <x v="20"/>
    <x v="3"/>
    <n v="163382414.60066998"/>
    <n v="141656802.14043"/>
    <n v="533186385.44996989"/>
    <n v="470746398.87218982"/>
    <n v="512068683.5256899"/>
    <n v="451806369.28899986"/>
    <n v="1292434.1434399998"/>
    <n v="1222290.0536799999"/>
    <n v="515183.78324999998"/>
    <n v="3762.2847700000098"/>
    <n v="3516655.4746500002"/>
    <n v="3043430.2160399999"/>
    <n v="13.723079659434411"/>
    <n v="15.20498400199336"/>
    <n v="-8487.2400700000289"/>
    <n v="-4.5667395277069982"/>
    <n v="5.0434786213355798"/>
    <n v="6.1065637759823508"/>
    <n v="0.10855621609185881"/>
    <n v="0.1311966699175946"/>
    <n v="3.3264496598186727E-2"/>
    <n v="3.4636323750327914E-2"/>
    <n v="3.9479644998932653E-2"/>
    <n v="4.1134658507020937E-2"/>
    <m/>
    <m/>
    <m/>
    <n v="0"/>
    <m/>
    <n v="0"/>
    <m/>
    <n v="0"/>
    <m/>
    <n v="5437.6457747591194"/>
    <n v="204.12949075317636"/>
    <n v="3.5178745000120193"/>
    <n v="70.275440268334563"/>
    <n v="-293.35516531621033"/>
    <n v="-50.184897377222292"/>
    <n v="44.377460166030922"/>
    <n v="-11.4331971876405"/>
    <s v="Resto"/>
    <n v="2024"/>
    <n v="2"/>
    <d v="2025-08-07T00:00:00"/>
    <x v="20"/>
    <x v="76"/>
  </r>
  <r>
    <n v="2025"/>
    <n v="6"/>
    <n v="103"/>
    <x v="61"/>
    <s v="RC Aviones y Barcos"/>
    <n v="205"/>
    <s v="f8809aff4d69bece79dabe35be0c708b890d7eafb841f121330667b77d2e2590"/>
    <s v="5ee0b1f3d4f170289262539d5c2c0d24e2fb46189fbbd99a0a6b6a68b9dfe06a"/>
    <x v="10"/>
    <n v="7366.0366299999996"/>
    <n v="10792.41101"/>
    <n v="8554.2895900000003"/>
    <n v="12058.458060000001"/>
    <n v="-13.94703"/>
    <n v="0.58062000000000002"/>
    <n v="-3425.7836499999999"/>
    <n v="2690.6632100000002"/>
    <n v="35332811.020000003"/>
    <n v="33505945.09"/>
    <n v="140.405"/>
    <n v="134.59399999999999"/>
    <n v="0"/>
    <n v="0"/>
    <n v="-13.94703"/>
    <n v="0.58062000000000002"/>
    <n v="-120.16482000000001"/>
    <n v="-56.026449999999997"/>
    <n v="0"/>
    <n v="0"/>
    <n v="0"/>
    <n v="0"/>
    <n v="0"/>
    <n v="0"/>
    <s v="RC Aviones y Barcos"/>
    <s v="Daños Sin Autos"/>
    <s v="Responsabilidad Civil y Riesgos Profesionales"/>
    <x v="20"/>
    <x v="3"/>
    <n v="1638035.7448499999"/>
    <n v="1492337.16872"/>
    <n v="533186385.44996989"/>
    <n v="470746398.87218982"/>
    <n v="512068683.5256899"/>
    <n v="451806369.28899986"/>
    <n v="1292434.1434399998"/>
    <n v="1222290.0536799999"/>
    <n v="515183.78324999998"/>
    <n v="3762.2847700000098"/>
    <n v="173728.45124000002"/>
    <n v="47921.501459999999"/>
    <n v="0.5699351620651425"/>
    <n v="0.88296644299009353"/>
    <n v="-3426.3743800000002"/>
    <n v="-31.747997521825301"/>
    <n v="4.2399713906526841"/>
    <n v="22.521020170890115"/>
    <n v="0.44968717277134457"/>
    <n v="0.72318851504963944"/>
    <n v="1.3815125125116632E-3"/>
    <n v="1.4384860599721586E-3"/>
    <n v="2.2926167966141357E-3"/>
    <n v="2.3887248484309414E-3"/>
    <m/>
    <m/>
    <m/>
    <n v="0"/>
    <m/>
    <n v="0"/>
    <m/>
    <n v="0"/>
    <m/>
    <n v="-2502.0925906789294"/>
    <n v="-0.18934239266741199"/>
    <n v="5.3798914761679379E-3"/>
    <n v="-2.7071950735747465E-3"/>
    <n v="-2502.0925906789294"/>
    <n v="114.4787328128054"/>
    <n v="11.606583357758119"/>
    <n v="-1.0363319467858485"/>
    <s v="Medianas"/>
    <n v="2024"/>
    <n v="2"/>
    <d v="2025-08-07T00:00:00"/>
    <x v="20"/>
    <x v="10"/>
  </r>
  <r>
    <n v="2025"/>
    <n v="6"/>
    <n v="22"/>
    <x v="35"/>
    <s v="RC Aviones y Barcos"/>
    <n v="16"/>
    <s v="b17ef6d19c7a5b1ee83b907c595526dcb1eb06db8227d650d5dda0a9f4ce8cd9"/>
    <s v="5ee0b1f3d4f170289262539d5c2c0d24e2fb46189fbbd99a0a6b6a68b9dfe06a"/>
    <x v="25"/>
    <n v="190232.81694999998"/>
    <n v="194985.7727"/>
    <n v="236617.83799999999"/>
    <n v="251226.60579999999"/>
    <n v="19709.036049999995"/>
    <n v="-2752.5425"/>
    <n v="18608.84131"/>
    <n v="10385.120640000001"/>
    <n v="35332811.020000003"/>
    <n v="33505945.09"/>
    <n v="140.405"/>
    <n v="134.59399999999999"/>
    <n v="0"/>
    <n v="0"/>
    <n v="1590.6366699999999"/>
    <n v="274.75268"/>
    <n v="-54.61965"/>
    <n v="-202.42340999999999"/>
    <n v="0"/>
    <n v="0"/>
    <n v="0"/>
    <n v="0"/>
    <n v="0"/>
    <n v="0"/>
    <s v="RC Aviones y Barcos"/>
    <s v="Daños Sin Autos"/>
    <s v="Responsabilidad Civil y Riesgos Profesionales"/>
    <x v="20"/>
    <x v="3"/>
    <n v="17846008.112819999"/>
    <n v="17696756.30731"/>
    <n v="533186385.44996989"/>
    <n v="470746398.87218982"/>
    <n v="512068683.5256899"/>
    <n v="451806369.28899986"/>
    <n v="1292434.1434399998"/>
    <n v="1222290.0536799999"/>
    <n v="515183.78324999998"/>
    <n v="3762.2847700000098"/>
    <n v="1120541.4772300001"/>
    <n v="1472045.70786"/>
    <n v="14.718956313214374"/>
    <n v="15.95249606367557"/>
    <n v="-4752.9557500000228"/>
    <n v="-2.4375910530214928"/>
    <n v="16.976865275907425"/>
    <n v="13.245904774483014"/>
    <n v="1.0659684549473158"/>
    <n v="1.1018164533319432"/>
    <n v="3.5678483573705198E-2"/>
    <n v="3.714986349882031E-2"/>
    <n v="4.1420555349365437E-2"/>
    <n v="4.3156933136388902E-2"/>
    <m/>
    <m/>
    <m/>
    <n v="0"/>
    <m/>
    <n v="0"/>
    <m/>
    <n v="0"/>
    <m/>
    <n v="-816.03021751707718"/>
    <n v="10.360481627720542"/>
    <n v="-1.4116632520850583"/>
    <n v="3.8256320736004059"/>
    <n v="478.93399620342183"/>
    <n v="-73.017127811452241"/>
    <n v="-2912.2059002575079"/>
    <n v="-135.73167253728212"/>
    <s v="Grandes"/>
    <n v="2024"/>
    <n v="2"/>
    <d v="2025-08-07T00:00:00"/>
    <x v="20"/>
    <x v="25"/>
  </r>
  <r>
    <n v="2025"/>
    <n v="6"/>
    <n v="92"/>
    <x v="27"/>
    <s v="RC Aviones y Barcos"/>
    <n v="219"/>
    <s v="314f04b30f62e0056bd059354a5536fb2e302107eed143b5fa2aa0bbba07f608"/>
    <s v="5ee0b1f3d4f170289262539d5c2c0d24e2fb46189fbbd99a0a6b6a68b9dfe06a"/>
    <x v="13"/>
    <n v="473923.51493"/>
    <n v="505129.84724999999"/>
    <n v="743796.85163000005"/>
    <n v="796171.71669000003"/>
    <n v="101823.78539999999"/>
    <n v="34113.538870000004"/>
    <n v="141896.85271000001"/>
    <n v="130996.61865000008"/>
    <n v="35332811.020000003"/>
    <n v="33505945.09"/>
    <n v="140.405"/>
    <n v="134.59399999999999"/>
    <n v="0"/>
    <n v="0"/>
    <n v="1156.6118300000001"/>
    <n v="9765.45118"/>
    <n v="69716.825719999993"/>
    <n v="72780.852719999995"/>
    <n v="0"/>
    <n v="0"/>
    <n v="0"/>
    <n v="0"/>
    <n v="0"/>
    <n v="0"/>
    <s v="RC Aviones y Barcos"/>
    <s v="Daños Sin Autos"/>
    <s v="Responsabilidad Civil y Riesgos Profesionales"/>
    <x v="20"/>
    <x v="3"/>
    <n v="6380210.4408900002"/>
    <n v="6935064.6502099996"/>
    <n v="533186385.44996989"/>
    <n v="470746398.87218982"/>
    <n v="512068683.5256899"/>
    <n v="451806369.28899986"/>
    <n v="1292434.1434399998"/>
    <n v="1222290.0536799999"/>
    <n v="515183.78324999998"/>
    <n v="3762.2847700000098"/>
    <n v="2245361.432"/>
    <n v="2280464.5536400001"/>
    <n v="36.669064906362209"/>
    <n v="41.326512126085326"/>
    <n v="-31206.332319999987"/>
    <n v="-6.1778832690033596"/>
    <n v="21.106780769270824"/>
    <n v="22.150304701896324"/>
    <n v="7.4280232497141681"/>
    <n v="7.2837078344281077"/>
    <n v="8.888514933291923E-2"/>
    <n v="9.2550771054177111E-2"/>
    <n v="0.10730402791400757"/>
    <n v="0.11180228557753943"/>
    <m/>
    <m/>
    <m/>
    <n v="0"/>
    <m/>
    <n v="0"/>
    <m/>
    <n v="0"/>
    <m/>
    <n v="198.4849674729744"/>
    <n v="21.485278149795896"/>
    <n v="6.7534197505293037"/>
    <n v="19.764555622782211"/>
    <n v="-88.156084048950206"/>
    <n v="-4.2099355606450839"/>
    <n v="1.6590139009559028"/>
    <n v="13.417610284904615"/>
    <s v="Grandes"/>
    <n v="2024"/>
    <n v="2"/>
    <d v="2025-08-07T00:00:00"/>
    <x v="20"/>
    <x v="13"/>
  </r>
  <r>
    <n v="2025"/>
    <n v="6"/>
    <n v="81"/>
    <x v="24"/>
    <s v="RC Aviones y Barcos"/>
    <n v="53"/>
    <s v="2858dcd1057d3eae7f7d5f782167e24b61153c01551450a628cee722509f6529"/>
    <s v="5ee0b1f3d4f170289262539d5c2c0d24e2fb46189fbbd99a0a6b6a68b9dfe06a"/>
    <x v="16"/>
    <n v="16145.2865"/>
    <n v="11932.168250000001"/>
    <n v="41702.968070000003"/>
    <n v="30389.206290000002"/>
    <n v="274187.94678999996"/>
    <n v="1387.2608599999999"/>
    <n v="270708.61900999991"/>
    <n v="1276.5044899999998"/>
    <n v="35332811.020000003"/>
    <n v="33505945.09"/>
    <n v="140.405"/>
    <n v="134.59399999999999"/>
    <n v="0"/>
    <n v="0"/>
    <n v="6323.5908499999996"/>
    <n v="1387.2608600000001"/>
    <n v="11658.928449999999"/>
    <n v="13198.37016"/>
    <n v="0"/>
    <n v="0"/>
    <n v="0"/>
    <n v="0"/>
    <n v="0"/>
    <n v="0"/>
    <s v="RC Aviones y Barcos"/>
    <s v="Daños Sin Autos"/>
    <s v="Responsabilidad Civil y Riesgos Profesionales"/>
    <x v="20"/>
    <x v="3"/>
    <n v="935835.38778999995"/>
    <n v="856751.40549999999"/>
    <n v="533186385.44996989"/>
    <n v="470746398.87218982"/>
    <n v="512068683.5256899"/>
    <n v="451806369.28899986"/>
    <n v="1292434.1434399998"/>
    <n v="1222290.0536799999"/>
    <n v="515183.78324999998"/>
    <n v="3762.2847700000098"/>
    <n v="48461.536329999995"/>
    <n v="39326.565549999999"/>
    <n v="1.2492154112415348"/>
    <n v="0.97621413297730131"/>
    <n v="4213.1182499999995"/>
    <n v="35.308907498852939"/>
    <n v="33.31567202091631"/>
    <n v="30.341241558023626"/>
    <n v="1.7252271831830941"/>
    <n v="1.3927223431908335"/>
    <n v="3.0280755361700717E-3"/>
    <n v="3.1529533086922332E-3"/>
    <n v="2.5347338351577381E-3"/>
    <n v="2.6409915975238365E-3"/>
    <m/>
    <m/>
    <m/>
    <n v="0"/>
    <m/>
    <n v="0"/>
    <m/>
    <n v="0"/>
    <m/>
    <n v="19664.699970703419"/>
    <n v="1698.2538327207756"/>
    <n v="11.626226105217716"/>
    <n v="53.221385397712815"/>
    <n v="355.83285972618006"/>
    <n v="-11.663877367718866"/>
    <n v="54.238182154724527"/>
    <n v="10.510849772984395"/>
    <s v="Medianas"/>
    <n v="2024"/>
    <n v="2"/>
    <d v="2025-08-07T00:00:00"/>
    <x v="20"/>
    <x v="16"/>
  </r>
  <r>
    <n v="2025"/>
    <n v="6"/>
    <n v="23"/>
    <x v="9"/>
    <s v="RC Aviones y Barcos"/>
    <n v="17"/>
    <s v="4523540f1504cd17100c4835e85b7eefd49911580f8efff0599a8f283be6b9e3"/>
    <s v="5ee0b1f3d4f170289262539d5c2c0d24e2fb46189fbbd99a0a6b6a68b9dfe06a"/>
    <x v="19"/>
    <n v="187734.48131999999"/>
    <n v="152737.73711000002"/>
    <n v="554926.31276"/>
    <n v="244174.13488"/>
    <n v="39232.868349999997"/>
    <n v="-40075.454120000002"/>
    <n v="50718.241869999998"/>
    <n v="71742.563409999959"/>
    <n v="35332811.020000003"/>
    <n v="33505945.09"/>
    <n v="140.405"/>
    <n v="134.59399999999999"/>
    <n v="0"/>
    <n v="0"/>
    <n v="6075.6575999999995"/>
    <n v="-2859.0152400000002"/>
    <n v="16990.820530000001"/>
    <n v="1524.9868799999999"/>
    <n v="0"/>
    <n v="0"/>
    <n v="0"/>
    <n v="0"/>
    <n v="0"/>
    <n v="0"/>
    <s v="RC Aviones y Barcos"/>
    <s v="Daños Sin Autos"/>
    <s v="Responsabilidad Civil y Riesgos Profesionales"/>
    <x v="20"/>
    <x v="3"/>
    <n v="12724961.123440001"/>
    <n v="12089263.964579999"/>
    <n v="533186385.44996989"/>
    <n v="470746398.87218982"/>
    <n v="512068683.5256899"/>
    <n v="451806369.28899986"/>
    <n v="1292434.1434399998"/>
    <n v="1222290.0536799999"/>
    <n v="515183.78324999998"/>
    <n v="3762.2847700000098"/>
    <n v="553921.42457000003"/>
    <n v="415457.03461000003"/>
    <n v="14.525651637484414"/>
    <n v="12.496030434850232"/>
    <n v="34996.744209999975"/>
    <n v="22.912964976556971"/>
    <n v="33.891897477288438"/>
    <n v="36.763786477554476"/>
    <n v="1.4753245962707413"/>
    <n v="1.2634163465824064"/>
    <n v="3.5209916540079315E-2"/>
    <n v="3.6661972770412853E-2"/>
    <n v="3.2445864158690912E-2"/>
    <n v="3.3806016801038209E-2"/>
    <m/>
    <m/>
    <m/>
    <n v="0"/>
    <m/>
    <n v="0"/>
    <m/>
    <n v="0"/>
    <m/>
    <n v="-197.8975016291094"/>
    <n v="20.898062025764037"/>
    <n v="-26.238082924548049"/>
    <n v="7.6153150828044813"/>
    <n v="-312.5087517896547"/>
    <n v="1014.1617513456904"/>
    <n v="35.758470812356933"/>
    <n v="-187.47802210600005"/>
    <s v="Grandes"/>
    <n v="2024"/>
    <n v="2"/>
    <d v="2025-08-07T00:00:00"/>
    <x v="20"/>
    <x v="19"/>
  </r>
  <r>
    <n v="2025"/>
    <n v="6"/>
    <n v="5.0999999999999996"/>
    <x v="68"/>
    <s v="RC Aviones y Barcos"/>
    <n v="5.0999999999999996"/>
    <m/>
    <m/>
    <x v="75"/>
    <n v="1114404.0085499999"/>
    <n v="1035449.5672299999"/>
    <n v="1819246.50743"/>
    <n v="1490349.3675600002"/>
    <n v="153096.27534999998"/>
    <n v="-2838.7127699999996"/>
    <n v="186082.49518"/>
    <n v="268904.06444000005"/>
    <n v="0"/>
    <n v="0"/>
    <n v="0"/>
    <n v="0"/>
    <n v="0"/>
    <n v="0"/>
    <n v="6028.1777699999993"/>
    <n v="7816.9575699999987"/>
    <n v="88348.271009999997"/>
    <n v="52413.034469999991"/>
    <n v="0"/>
    <n v="0"/>
    <n v="0"/>
    <n v="0"/>
    <n v="0"/>
    <n v="0"/>
    <s v="RC Aviones y Barcos"/>
    <s v="Daños Sin Autos"/>
    <s v="Responsabilidad Civil y Riesgos Profesionales"/>
    <x v="20"/>
    <x v="3"/>
    <n v="72055305.97398001"/>
    <n v="60929888.522709996"/>
    <n v="533186385.44996989"/>
    <n v="470746398.87218982"/>
    <n v="512068683.5256899"/>
    <n v="451806369.28899986"/>
    <n v="1292434.1434399998"/>
    <n v="1222290.0536799999"/>
    <n v="515183.78324999998"/>
    <n v="3762.2847700000098"/>
    <n v="5788176.3985299999"/>
    <n v="5370891.8514600005"/>
    <n v="86.225206460721708"/>
    <n v="84.713899463758906"/>
    <n v="78954.441319999984"/>
    <n v="7.6251363483801793"/>
    <n v="19.25311068323731"/>
    <n v="19.278912997448046"/>
    <n v="1.5465953457368204"/>
    <n v="1.6994115570128829"/>
    <n v="0.20900833910256827"/>
    <n v="0.21762783868701308"/>
    <n v="0.21995910530823415"/>
    <n v="0.22917994026057437"/>
    <m/>
    <m/>
    <m/>
    <n v="0"/>
    <m/>
    <n v="0"/>
    <m/>
    <n v="0"/>
    <m/>
    <n v="-5493.158369805762"/>
    <n v="13.737950884545031"/>
    <n v="-0.27415268303158685"/>
    <n v="29.716827339595802"/>
    <n v="-22.883324925096137"/>
    <n v="68.561641018072521"/>
    <n v="6.823198350217492"/>
    <n v="14.914148072220938"/>
    <m/>
    <n v="2024"/>
    <n v="2"/>
    <d v="2025-08-07T00:00:00"/>
    <x v="20"/>
    <x v="75"/>
  </r>
  <r>
    <n v="2025"/>
    <n v="6"/>
    <n v="1"/>
    <x v="16"/>
    <s v="RC Aviones y Barcos"/>
    <n v="30"/>
    <s v="624b60c58c9d8bfb6ff1886c2fd605d2adeb6ea4da576068201b6c6958ce93f4"/>
    <s v="5ee0b1f3d4f170289262539d5c2c0d24e2fb46189fbbd99a0a6b6a68b9dfe06a"/>
    <x v="28"/>
    <n v="6997.5557699999999"/>
    <n v="49184.574270000005"/>
    <n v="10178.001139999993"/>
    <n v="50330.204260000006"/>
    <n v="40.40437"/>
    <n v="3.45059"/>
    <n v="1313.231"/>
    <n v="2511.7964000000002"/>
    <n v="35332811.020000003"/>
    <n v="33505945.09"/>
    <n v="140.405"/>
    <n v="134.59399999999999"/>
    <n v="0"/>
    <n v="0"/>
    <n v="40.40437"/>
    <n v="3.45059"/>
    <n v="44.966680000000004"/>
    <n v="-1541.6266000000001"/>
    <n v="0"/>
    <n v="0"/>
    <n v="0"/>
    <n v="0"/>
    <n v="0"/>
    <n v="0"/>
    <s v="RC Aviones y Barcos"/>
    <s v="Daños Sin Autos"/>
    <s v="Responsabilidad Civil y Riesgos Profesionales"/>
    <x v="20"/>
    <x v="3"/>
    <n v="34421360.903379999"/>
    <n v="27815669.804509997"/>
    <n v="533186385.44996989"/>
    <n v="470746398.87218982"/>
    <n v="512068683.5256899"/>
    <n v="451806369.28899986"/>
    <n v="1292434.1434399998"/>
    <n v="1222290.0536799999"/>
    <n v="515183.78324999998"/>
    <n v="3762.2847700000098"/>
    <n v="234563.05924999999"/>
    <n v="241521.93168000001"/>
    <n v="0.54142455192146166"/>
    <n v="4.0239691161617444"/>
    <n v="-42187.018500000006"/>
    <n v="-85.772865021486737"/>
    <n v="2.9832300927410418"/>
    <n v="20.364433957561335"/>
    <n v="2.0329108397666159E-2"/>
    <n v="0.17682326047034569"/>
    <n v="1.3124033097909244E-3"/>
    <n v="1.3665267951596849E-3"/>
    <n v="1.0448210413895037E-2"/>
    <n v="1.0886206484295684E-2"/>
    <m/>
    <m/>
    <m/>
    <n v="0"/>
    <m/>
    <n v="0"/>
    <m/>
    <n v="0"/>
    <m/>
    <n v="1070.940911554256"/>
    <n v="0.57740690218178858"/>
    <n v="7.0155939158035524E-3"/>
    <n v="7.8427099830495305E-3"/>
    <n v="1070.940911554256"/>
    <n v="-102.91683342775741"/>
    <n v="89.854020799400786"/>
    <n v="-0.22382787115894343"/>
    <s v="Medianas"/>
    <n v="2024"/>
    <n v="2"/>
    <d v="2025-08-07T00:00:00"/>
    <x v="20"/>
    <x v="28"/>
  </r>
  <r>
    <n v="2025"/>
    <n v="6"/>
    <n v="16"/>
    <x v="74"/>
    <s v="RC Aviones y Barcos"/>
    <n v="14"/>
    <s v="8527a891e224136950ff32ca212b45bc93f69fbb801c3b1ebedac52775f99e61"/>
    <s v="5ee0b1f3d4f170289262539d5c2c0d24e2fb46189fbbd99a0a6b6a68b9dfe06a"/>
    <x v="4"/>
    <n v="19690.200739999997"/>
    <n v="9629.2410799999998"/>
    <n v="24192.2958"/>
    <n v="13289.70601"/>
    <n v="1419.71922"/>
    <n v="437.15386999999998"/>
    <n v="1804.79666"/>
    <n v="489.37187"/>
    <n v="35332811.020000003"/>
    <n v="33505945.09"/>
    <n v="140.405"/>
    <n v="134.59399999999999"/>
    <n v="0"/>
    <n v="0"/>
    <n v="442.93151"/>
    <n v="437.15386999999998"/>
    <n v="903.96484999999996"/>
    <n v="1618.9480600000002"/>
    <n v="0"/>
    <n v="0"/>
    <n v="0"/>
    <n v="0"/>
    <n v="0"/>
    <n v="0"/>
    <s v="RC Aviones y Barcos"/>
    <s v="Daños Sin Autos"/>
    <s v="Responsabilidad Civil y Riesgos Profesionales"/>
    <x v="20"/>
    <x v="3"/>
    <n v="2671500.3155200002"/>
    <n v="2668766.8416399998"/>
    <n v="533186385.44996989"/>
    <n v="470746398.87218982"/>
    <n v="512068683.5256899"/>
    <n v="451806369.28899986"/>
    <n v="1292434.1434399998"/>
    <n v="1222290.0536799999"/>
    <n v="515183.78324999998"/>
    <n v="3762.2847700000098"/>
    <n v="175929.79916"/>
    <n v="113032.47777"/>
    <n v="1.5234974129971288"/>
    <n v="0.78780327558167063"/>
    <n v="10060.959659999997"/>
    <n v="104.48341231061997"/>
    <n v="11.19207822325351"/>
    <n v="8.5190038031314401"/>
    <n v="0.73704654368222877"/>
    <n v="0.36081237707834668"/>
    <n v="3.6929301417520113E-3"/>
    <n v="3.8452265044660091E-3"/>
    <n v="2.0455262330353781E-3"/>
    <n v="2.1312760807585284E-3"/>
    <m/>
    <m/>
    <m/>
    <n v="0"/>
    <m/>
    <n v="0"/>
    <m/>
    <n v="0"/>
    <m/>
    <n v="224.76418886558181"/>
    <n v="7.2102831187286318"/>
    <n v="4.5398579843220626"/>
    <n v="0.27557529296512462"/>
    <n v="1.3216490568870087"/>
    <n v="-44.163443390518665"/>
    <n v="48.99875365729099"/>
    <n v="27.002340643343427"/>
    <s v="Medianas"/>
    <n v="2024"/>
    <n v="2"/>
    <d v="2025-08-07T00:00:00"/>
    <x v="20"/>
    <x v="4"/>
  </r>
  <r>
    <n v="2025"/>
    <n v="6"/>
    <n v="94"/>
    <x v="5"/>
    <s v="RC Aviones y Barcos"/>
    <n v="7"/>
    <s v="7902699be42c8a8e46fbbb4501726517e86b22c56a189f7625a6da49081b2451"/>
    <s v="5ee0b1f3d4f170289262539d5c2c0d24e2fb46189fbbd99a0a6b6a68b9dfe06a"/>
    <x v="24"/>
    <n v="36681.856020000007"/>
    <n v="32446.787809999998"/>
    <n v="74430.540840000001"/>
    <n v="70406.460879999999"/>
    <n v="3362.8054699999998"/>
    <n v="12006.358890000003"/>
    <n v="1082.0801800000017"/>
    <n v="20720.793819999995"/>
    <n v="35332811.020000003"/>
    <n v="33505945.09"/>
    <n v="140.405"/>
    <n v="134.59399999999999"/>
    <n v="0"/>
    <n v="0"/>
    <n v="-1015.1639"/>
    <n v="-944.52992000000006"/>
    <n v="651.11863000000005"/>
    <n v="-66.516550000000009"/>
    <n v="0"/>
    <n v="0"/>
    <n v="0"/>
    <n v="0"/>
    <n v="0"/>
    <n v="0"/>
    <s v="RC Aviones y Barcos"/>
    <s v="Daños Sin Autos"/>
    <s v="Responsabilidad Civil y Riesgos Profesionales"/>
    <x v="20"/>
    <x v="3"/>
    <n v="3833520.1551100002"/>
    <n v="3650387.7085300004"/>
    <n v="533186385.44996989"/>
    <n v="470746398.87218982"/>
    <n v="512068683.5256899"/>
    <n v="451806369.28899986"/>
    <n v="1292434.1434399998"/>
    <n v="1222290.0536799999"/>
    <n v="515183.78324999998"/>
    <n v="3762.2847700000098"/>
    <n v="267375.64945999999"/>
    <n v="338700.51001999999"/>
    <n v="2.8381992387144743"/>
    <n v="2.6545898587909718"/>
    <n v="4235.0682100000085"/>
    <n v="13.052349695752552"/>
    <n v="13.719220914127298"/>
    <n v="9.579787112834298"/>
    <n v="0.95687134893770887"/>
    <n v="0.8888586747698155"/>
    <n v="6.8797435607893913E-3"/>
    <n v="7.163464043033931E-3"/>
    <n v="6.8926258146075545E-3"/>
    <n v="7.1815693658902969E-3"/>
    <m/>
    <m/>
    <m/>
    <n v="0"/>
    <m/>
    <n v="0"/>
    <m/>
    <n v="0"/>
    <m/>
    <n v="-71.991463017144582"/>
    <n v="9.1674899660652418"/>
    <n v="37.003228055443074"/>
    <n v="0.65273899903952382"/>
    <n v="7.4782151951311437"/>
    <n v="-1078.8821428651966"/>
    <n v="-155.91074394538518"/>
    <n v="1419.9923477690891"/>
    <s v="Medianas"/>
    <n v="2024"/>
    <n v="2"/>
    <d v="2025-08-07T00:00:00"/>
    <x v="20"/>
    <x v="24"/>
  </r>
  <r>
    <n v="2025"/>
    <n v="6"/>
    <n v="10"/>
    <x v="62"/>
    <s v="RC Aviones y Barcos"/>
    <n v="10"/>
    <s v="4a44dc15364204a80fe80e9039455cc1608281820fe2b24f1e5233ade6af1dd5"/>
    <s v="5ee0b1f3d4f170289262539d5c2c0d24e2fb46189fbbd99a0a6b6a68b9dfe06a"/>
    <x v="17"/>
    <n v="0"/>
    <n v="0"/>
    <n v="0"/>
    <n v="0"/>
    <n v="-42.140969999999996"/>
    <n v="-8.8849999999999998E-2"/>
    <n v="-34.933149999999998"/>
    <n v="-11.000389999999999"/>
    <n v="0"/>
    <n v="0"/>
    <n v="0"/>
    <n v="0"/>
    <n v="0"/>
    <n v="0"/>
    <n v="-42.140970000000003"/>
    <n v="-8.8849999999999998E-2"/>
    <n v="0"/>
    <n v="0"/>
    <n v="0"/>
    <n v="0"/>
    <n v="0"/>
    <n v="0"/>
    <n v="0"/>
    <n v="0"/>
    <s v="RC Aviones y Barcos"/>
    <s v="Daños Sin Autos"/>
    <s v="Responsabilidad Civil y Riesgos Profesionales"/>
    <x v="20"/>
    <x v="3"/>
    <n v="3211255.1390500003"/>
    <n v="3187333.33329"/>
    <n v="533186385.44996989"/>
    <n v="470746398.87218982"/>
    <n v="512068683.5256899"/>
    <n v="451806369.28899986"/>
    <n v="1292434.1434399998"/>
    <n v="1222290.0536799999"/>
    <n v="515183.78324999998"/>
    <n v="3762.2847700000098"/>
    <n v="144496.32783000002"/>
    <n v="151120.95208000002"/>
    <m/>
    <m/>
    <m/>
    <m/>
    <m/>
    <m/>
    <m/>
    <m/>
    <m/>
    <m/>
    <m/>
    <m/>
    <m/>
    <m/>
    <m/>
    <n v="0"/>
    <m/>
    <n v="0"/>
    <m/>
    <n v="0"/>
    <m/>
    <n v="47329.341586944283"/>
    <m/>
    <m/>
    <n v="-8.1797935746650858E-3"/>
    <n v="47329.341586944291"/>
    <m/>
    <m/>
    <m/>
    <s v="Resto"/>
    <n v="2024"/>
    <n v="2"/>
    <d v="2025-08-07T00:00:00"/>
    <x v="20"/>
    <x v="17"/>
  </r>
  <r>
    <n v="2025"/>
    <n v="6"/>
    <n v="93"/>
    <x v="65"/>
    <s v="RC Aviones y Barcos"/>
    <n v="220"/>
    <s v="36790ecd55c2030dc553685bef719df653f413a20cdad1bfd1dc934c76686ddd"/>
    <s v="5ee0b1f3d4f170289262539d5c2c0d24e2fb46189fbbd99a0a6b6a68b9dfe06a"/>
    <x v="29"/>
    <n v="644.14558"/>
    <n v="993.21803"/>
    <n v="1530.5348800000002"/>
    <n v="1858.47344"/>
    <n v="0"/>
    <n v="0"/>
    <n v="0"/>
    <n v="0"/>
    <n v="35332811.020000003"/>
    <n v="33505945.09"/>
    <n v="140.405"/>
    <n v="134.59399999999999"/>
    <n v="0"/>
    <n v="0"/>
    <n v="0"/>
    <n v="0"/>
    <n v="-28.80602"/>
    <n v="-33.727719999999998"/>
    <n v="0"/>
    <n v="0"/>
    <n v="0"/>
    <n v="0"/>
    <n v="0"/>
    <n v="0"/>
    <s v="RC Aviones y Barcos"/>
    <s v="Daños Sin Autos"/>
    <s v="Responsabilidad Civil y Riesgos Profesionales"/>
    <x v="20"/>
    <x v="3"/>
    <n v="541187.50646000006"/>
    <n v="571419.13779999991"/>
    <n v="533186385.44996989"/>
    <n v="470746398.87218982"/>
    <n v="512068683.5256899"/>
    <n v="451806369.28899986"/>
    <n v="1292434.1434399998"/>
    <n v="1222290.0536799999"/>
    <n v="515183.78324999998"/>
    <n v="3762.2847700000098"/>
    <n v="35420.763310000002"/>
    <n v="30644.502649999999"/>
    <n v="4.9839721680944887E-2"/>
    <n v="8.1258783625840436E-2"/>
    <n v="-349.07245"/>
    <n v="-35.14560141442459"/>
    <n v="1.818553638617225"/>
    <n v="3.2410969149796269"/>
    <n v="0.11902447346086505"/>
    <n v="0.17381602475268026"/>
    <n v="1.2081058286144886E-4"/>
    <n v="1.2579280880153335E-4"/>
    <n v="2.1098791884113042E-4"/>
    <n v="2.1983267556918479E-4"/>
    <m/>
    <m/>
    <m/>
    <n v="0"/>
    <m/>
    <n v="0"/>
    <m/>
    <n v="0"/>
    <m/>
    <m/>
    <m/>
    <m/>
    <m/>
    <m/>
    <n v="-14.592447992333902"/>
    <m/>
    <m/>
    <s v="Resto"/>
    <n v="2024"/>
    <n v="2"/>
    <d v="2025-08-07T00:00:00"/>
    <x v="20"/>
    <x v="29"/>
  </r>
  <r>
    <n v="2025"/>
    <n v="6"/>
    <n v="201.1"/>
    <x v="67"/>
    <s v="RC Aviones y Barcos"/>
    <n v="201.1"/>
    <m/>
    <m/>
    <x v="74"/>
    <n v="1292434.1434400002"/>
    <n v="1222290.0536799999"/>
    <n v="2143393.0838500001"/>
    <n v="1798497.0747100003"/>
    <n v="515183.78324999998"/>
    <n v="3762.2847700000029"/>
    <n v="552406.56409000012"/>
    <n v="304392.53635000007"/>
    <n v="0"/>
    <n v="0"/>
    <n v="0"/>
    <n v="0"/>
    <n v="0"/>
    <n v="0"/>
    <n v="17806.092960000002"/>
    <n v="1740.9481700000006"/>
    <n v="110662.90097999999"/>
    <n v="105772.80418000001"/>
    <n v="0"/>
    <n v="0"/>
    <n v="0"/>
    <n v="0"/>
    <n v="0"/>
    <n v="0"/>
    <s v="RC Aviones y Barcos"/>
    <s v="Daños Sin Autos"/>
    <s v="Responsabilidad Civil y Riesgos Profesionales"/>
    <x v="20"/>
    <x v="3"/>
    <n v="257891172.19388002"/>
    <n v="221748127.99121004"/>
    <n v="533186385.44996989"/>
    <n v="470746398.87218982"/>
    <n v="512068683.5256899"/>
    <n v="451806369.28899986"/>
    <n v="1292434.1434399998"/>
    <n v="1222290.0536799999"/>
    <n v="515183.78324999998"/>
    <n v="3762.2847700000098"/>
    <n v="10650023.357729997"/>
    <n v="9602282.8343900014"/>
    <n v="100.00000000000004"/>
    <n v="100"/>
    <n v="70144.089760000352"/>
    <n v="5.738743398002355"/>
    <n v="12.135505247525359"/>
    <n v="12.729161125127883"/>
    <n v="0.50115486018589306"/>
    <n v="0.55120648131399363"/>
    <n v="0.24239818920906644"/>
    <n v="0.25239468552174416"/>
    <n v="0.25964936887639545"/>
    <n v="0.27053404661016561"/>
    <m/>
    <m/>
    <m/>
    <n v="0"/>
    <m/>
    <n v="0"/>
    <m/>
    <n v="0"/>
    <m/>
    <n v="13593.375561520816"/>
    <n v="39.861511386472955"/>
    <n v="0.30780621659095847"/>
    <n v="100"/>
    <n v="922.78133644840193"/>
    <n v="4.6232080523063379"/>
    <n v="16.090390548516417"/>
    <n v="1.6459317529648958"/>
    <m/>
    <n v="2024"/>
    <n v="2"/>
    <d v="2025-08-07T00:00:00"/>
    <x v="20"/>
    <x v="74"/>
  </r>
  <r>
    <n v="2025"/>
    <n v="6"/>
    <n v="48"/>
    <x v="4"/>
    <s v="RC Aviones y Barcos"/>
    <n v="36"/>
    <s v="76a50887d8f1c2e9301755428990ad81479ee21c25b43215cf524541e0503269"/>
    <s v="5ee0b1f3d4f170289262539d5c2c0d24e2fb46189fbbd99a0a6b6a68b9dfe06a"/>
    <x v="3"/>
    <n v="53512.666299999997"/>
    <n v="42055.632159999994"/>
    <n v="92467.843640000006"/>
    <n v="73496.508950000003"/>
    <n v="5492.9834700000001"/>
    <n v="-9246.9547199999997"/>
    <n v="12041.812209999998"/>
    <n v="-5024.775700000002"/>
    <n v="35332811.020000003"/>
    <n v="33505945.09"/>
    <n v="140.405"/>
    <n v="134.59399999999999"/>
    <n v="0"/>
    <n v="0"/>
    <n v="5284.77207"/>
    <n v="-8514.9858499999991"/>
    <n v="5370.1252000000004"/>
    <n v="25189.42225"/>
    <n v="0"/>
    <n v="0"/>
    <n v="0"/>
    <n v="0"/>
    <n v="0"/>
    <n v="0"/>
    <s v="RC Aviones y Barcos"/>
    <s v="Daños Sin Autos"/>
    <s v="Responsabilidad Civil y Riesgos Profesionales"/>
    <x v="20"/>
    <x v="3"/>
    <n v="34581959.66691"/>
    <n v="31734793.481880002"/>
    <n v="533186385.44996989"/>
    <n v="470746398.87218982"/>
    <n v="512068683.5256899"/>
    <n v="451806369.28899986"/>
    <n v="1292434.1434399998"/>
    <n v="1222290.0536799999"/>
    <n v="515183.78324999998"/>
    <n v="3762.2847700000098"/>
    <n v="712004.1174600001"/>
    <n v="619822.12004999991"/>
    <n v="4.1404559428899272"/>
    <n v="3.440724403621001"/>
    <n v="11457.034140000003"/>
    <n v="27.24256788344519"/>
    <n v="7.5157804551609644"/>
    <n v="6.7851131477217113"/>
    <n v="0.15474156703503411"/>
    <n v="0.13252215485193877"/>
    <n v="1.0036390230564357E-2"/>
    <n v="1.0450290756223394E-2"/>
    <n v="8.9338191987780504E-3"/>
    <n v="9.3083309618193829E-3"/>
    <m/>
    <m/>
    <m/>
    <n v="0"/>
    <m/>
    <n v="0"/>
    <m/>
    <n v="0"/>
    <m/>
    <n v="-159.40316175788521"/>
    <n v="10.26482859068452"/>
    <n v="-21.987434845397413"/>
    <n v="1.0662182406728542"/>
    <n v="-162.06436702416832"/>
    <n v="-78.681030685410022"/>
    <n v="98.410593294919821"/>
    <n v="-33.803815607561219"/>
    <s v="Medianas"/>
    <n v="2024"/>
    <n v="2"/>
    <d v="2025-08-07T00:00:00"/>
    <x v="20"/>
    <x v="3"/>
  </r>
  <r>
    <n v="2025"/>
    <n v="6"/>
    <n v="8"/>
    <x v="23"/>
    <s v="RC Aviones y Barcos"/>
    <n v="8"/>
    <s v="2c624232cdd221771294dfbb310aca000a0df6ac8b66b696d90ef06fdefb64a3"/>
    <s v="5ee0b1f3d4f170289262539d5c2c0d24e2fb46189fbbd99a0a6b6a68b9dfe06a"/>
    <x v="14"/>
    <n v="5437.7132000000001"/>
    <n v="7151.5366699999995"/>
    <n v="13855.093580000001"/>
    <n v="15676.947730000002"/>
    <n v="184.90195999999997"/>
    <n v="196.41341999999997"/>
    <n v="-374.90258999999998"/>
    <n v="3286.3471599999993"/>
    <n v="35332811.020000003"/>
    <n v="33505945.09"/>
    <n v="140.405"/>
    <n v="134.59399999999999"/>
    <n v="0"/>
    <n v="0"/>
    <n v="70.690970000000007"/>
    <n v="159.54604999999998"/>
    <n v="870.38023999999996"/>
    <n v="1228.7551799999999"/>
    <n v="0"/>
    <n v="0"/>
    <n v="0"/>
    <n v="0"/>
    <n v="0"/>
    <n v="0"/>
    <s v="RC Aviones y Barcos"/>
    <s v="Daños Sin Autos"/>
    <s v="Responsabilidad Civil y Riesgos Profesionales"/>
    <x v="20"/>
    <x v="3"/>
    <n v="1860236.7715"/>
    <n v="1362193.3121300002"/>
    <n v="533186385.44996989"/>
    <n v="470746398.87218982"/>
    <n v="512068683.5256899"/>
    <n v="451806369.28899986"/>
    <n v="1292434.1434399998"/>
    <n v="1222290.0536799999"/>
    <n v="515183.78324999998"/>
    <n v="3762.2847700000098"/>
    <n v="59998.248879999999"/>
    <n v="57731.452420000001"/>
    <n v="0.42073425772602563"/>
    <n v="0.58509325576761162"/>
    <n v="-1713.8234699999994"/>
    <n v="-23.964408617092346"/>
    <n v="9.0631198435070068"/>
    <n v="12.387591806927208"/>
    <n v="0.2923129616245197"/>
    <n v="0.52500159898872678"/>
    <n v="1.0198522221100924E-3"/>
    <n v="1.0619109066698463E-3"/>
    <n v="1.5191909459389577E-3"/>
    <n v="1.5828764612712861E-3"/>
    <m/>
    <m/>
    <m/>
    <n v="0"/>
    <m/>
    <n v="0"/>
    <m/>
    <n v="0"/>
    <m/>
    <n v="-5.860831708953496"/>
    <n v="3.4003624906146204"/>
    <n v="2.7464505750761954"/>
    <n v="3.5890485300907417E-2"/>
    <n v="-55.692434880086324"/>
    <n v="-29.165691085835334"/>
    <n v="8.1218491357294607"/>
    <n v="12.984364387379429"/>
    <s v="Medianas"/>
    <n v="2024"/>
    <n v="2"/>
    <d v="2025-08-07T00:00:00"/>
    <x v="20"/>
    <x v="14"/>
  </r>
  <r>
    <n v="2025"/>
    <n v="6"/>
    <n v="74"/>
    <x v="6"/>
    <s v="RC Aviones y Barcos"/>
    <n v="46"/>
    <s v="25fc0e7096fc653718202dc30b0c580b8ab87eac11a700cba03a7c021bc35b0c"/>
    <s v="5ee0b1f3d4f170289262539d5c2c0d24e2fb46189fbbd99a0a6b6a68b9dfe06a"/>
    <x v="11"/>
    <n v="54204.017049999995"/>
    <n v="9508.2287300000007"/>
    <n v="54612.651069999993"/>
    <n v="9507.4054300000007"/>
    <n v="262.33366000000001"/>
    <n v="68.881160000000008"/>
    <n v="572.39168999999993"/>
    <n v="65.823940000000007"/>
    <n v="35332811.020000003"/>
    <n v="33505945.09"/>
    <n v="140.405"/>
    <n v="134.59399999999999"/>
    <n v="0"/>
    <n v="0"/>
    <n v="-546.49252000000001"/>
    <n v="-539.61009999999999"/>
    <n v="-1223.4039299999999"/>
    <n v="-101.37786"/>
    <n v="0"/>
    <n v="0"/>
    <n v="0"/>
    <n v="0"/>
    <n v="0"/>
    <n v="0"/>
    <s v="RC Aviones y Barcos"/>
    <s v="Daños Sin Autos"/>
    <s v="Responsabilidad Civil y Riesgos Profesionales"/>
    <x v="20"/>
    <x v="3"/>
    <n v="12179486.698700001"/>
    <n v="4855779.2440100005"/>
    <n v="533186385.44996989"/>
    <n v="470746398.87218982"/>
    <n v="512068683.5256899"/>
    <n v="451806369.28899986"/>
    <n v="1292434.1434399998"/>
    <n v="1222290.0536799999"/>
    <n v="515183.78324999998"/>
    <n v="3762.2847700000098"/>
    <n v="1173774.0182999999"/>
    <n v="167582.29440000001"/>
    <n v="4.1939480881964464"/>
    <n v="0.77790281458751775"/>
    <n v="44695.788319999992"/>
    <n v="470.07481192556452"/>
    <n v="4.6179261258913149"/>
    <n v="5.673766888108676"/>
    <n v="0.44504352597868968"/>
    <n v="0.19581262351926676"/>
    <n v="1.0166054222156443E-2"/>
    <n v="1.0585302088148618E-2"/>
    <n v="2.0198197485482064E-3"/>
    <n v="2.1044919629979856E-3"/>
    <m/>
    <m/>
    <m/>
    <n v="0"/>
    <m/>
    <n v="0"/>
    <m/>
    <n v="0"/>
    <m/>
    <n v="280.84965468061222"/>
    <n v="0.48397457287715923"/>
    <n v="0.72443734743852761"/>
    <n v="5.0920403267565389E-2"/>
    <n v="1.2754431394075061"/>
    <n v="1106.7762428601275"/>
    <n v="44.669835252204891"/>
    <n v="532.27608079318304"/>
    <s v="Grandes"/>
    <n v="2024"/>
    <n v="2"/>
    <d v="2025-08-07T00:00:00"/>
    <x v="20"/>
    <x v="11"/>
  </r>
  <r>
    <n v="2025"/>
    <n v="6"/>
    <n v="150.1"/>
    <x v="70"/>
    <s v="RC Aviones y Barcos"/>
    <n v="150.1"/>
    <m/>
    <m/>
    <x v="77"/>
    <n v="668.36784"/>
    <n v="991.47933"/>
    <n v="1543.9660400000002"/>
    <n v="1838.94515"/>
    <n v="39.836030000000008"/>
    <n v="63.062709999999996"/>
    <n v="30.986159999999998"/>
    <n v="101.17779000000004"/>
    <n v="0"/>
    <n v="0"/>
    <n v="0"/>
    <n v="0"/>
    <n v="0"/>
    <n v="0"/>
    <n v="-25.745550000000005"/>
    <n v="28.642999999999997"/>
    <n v="-4283.6942600000002"/>
    <n v="-34.32732"/>
    <n v="0"/>
    <n v="0"/>
    <n v="0"/>
    <n v="0"/>
    <n v="0"/>
    <n v="0"/>
    <s v="RC Aviones y Barcos"/>
    <s v="Daños Sin Autos"/>
    <s v="Responsabilidad Civil y Riesgos Profesionales"/>
    <x v="20"/>
    <x v="3"/>
    <n v="22453451.619229998"/>
    <n v="19161437.32807"/>
    <n v="533186385.44996989"/>
    <n v="470746398.87218982"/>
    <n v="512068683.5256899"/>
    <n v="451806369.28899986"/>
    <n v="1292434.1434399998"/>
    <n v="1222290.0536799999"/>
    <n v="515183.78324999998"/>
    <n v="3762.2847700000098"/>
    <n v="1345191.4845500002"/>
    <n v="1187960.7668899999"/>
    <n v="5.1713879843892294E-2"/>
    <n v="8.111653424773535E-2"/>
    <n v="-323.11149"/>
    <n v="-32.588827646058945"/>
    <n v="4.9685702569220884E-2"/>
    <n v="8.3460612305878173E-2"/>
    <n v="2.9766819433123775E-3"/>
    <n v="5.1743473781455879E-3"/>
    <n v="1.2535350831134726E-4"/>
    <n v="1.3052308440308452E-4"/>
    <n v="2.1061856922865001E-4"/>
    <n v="2.1944784257031934E-4"/>
    <m/>
    <m/>
    <m/>
    <n v="0"/>
    <m/>
    <n v="0"/>
    <m/>
    <n v="0"/>
    <m/>
    <n v="-36.831084487171559"/>
    <n v="5.9601955115015715"/>
    <n v="6.3604664355433407"/>
    <n v="7.7323920696216932E-3"/>
    <n v="-189.8842649163845"/>
    <n v="12378.965034264254"/>
    <n v="0.6010127809635043"/>
    <n v="-83.440827888690393"/>
    <s v="Resto"/>
    <n v="2024"/>
    <n v="2"/>
    <d v="2025-08-07T00:00:00"/>
    <x v="20"/>
    <x v="77"/>
  </r>
  <r>
    <n v="2025"/>
    <n v="6"/>
    <n v="9"/>
    <x v="29"/>
    <s v="RC Aviones y Barcos"/>
    <n v="9"/>
    <s v="19581e27de7ced00ff1ce50b2047e7a567c76b1cbaebabe5ef03f7c3017bb5b7"/>
    <s v="5ee0b1f3d4f170289262539d5c2c0d24e2fb46189fbbd99a0a6b6a68b9dfe06a"/>
    <x v="17"/>
    <n v="0"/>
    <n v="0"/>
    <n v="0"/>
    <n v="0"/>
    <n v="0"/>
    <n v="49.476119999999995"/>
    <n v="0"/>
    <n v="49.476119999999995"/>
    <n v="0"/>
    <n v="0"/>
    <n v="0"/>
    <n v="0"/>
    <n v="0"/>
    <n v="0"/>
    <n v="0"/>
    <n v="26.977119999999999"/>
    <n v="-4259.7326800000001"/>
    <n v="0"/>
    <n v="0"/>
    <n v="0"/>
    <n v="0"/>
    <n v="0"/>
    <n v="0"/>
    <n v="0"/>
    <s v="RC Aviones y Barcos"/>
    <s v="Daños Sin Autos"/>
    <s v="Responsabilidad Civil y Riesgos Profesionales"/>
    <x v="20"/>
    <x v="3"/>
    <n v="1704189.54003"/>
    <n v="1455805.4776199998"/>
    <n v="533186385.44996989"/>
    <n v="470746398.87218982"/>
    <n v="512068683.5256899"/>
    <n v="451806369.28899986"/>
    <n v="1292434.1434399998"/>
    <n v="1222290.0536799999"/>
    <n v="515183.78324999998"/>
    <n v="3762.2847700000098"/>
    <n v="53508.157319999998"/>
    <n v="47750.248140000003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20"/>
    <x v="17"/>
  </r>
  <r>
    <n v="2025"/>
    <n v="6"/>
    <n v="43"/>
    <x v="26"/>
    <s v="RC Aviones y Barcos"/>
    <n v="31"/>
    <s v="eb1e33e8a81b697b75855af6bfcdbcbf7cbbde9f94962ceaec1ed8af21f5a50f"/>
    <s v="5ee0b1f3d4f170289262539d5c2c0d24e2fb46189fbbd99a0a6b6a68b9dfe06a"/>
    <x v="8"/>
    <n v="12928.32303"/>
    <n v="7170.9903299999996"/>
    <n v="26760.101549999999"/>
    <n v="13792.225479999999"/>
    <n v="107.212"/>
    <n v="-569.08262999999999"/>
    <n v="6.5435800000000341"/>
    <n v="6201.4461200000005"/>
    <n v="35332811.020000003"/>
    <n v="33505945.09"/>
    <n v="140.405"/>
    <n v="134.59399999999999"/>
    <n v="0"/>
    <n v="0"/>
    <n v="69.74812"/>
    <n v="-172.83826000000002"/>
    <n v="2382.9969599999999"/>
    <n v="1985.35907"/>
    <n v="0"/>
    <n v="0"/>
    <n v="0"/>
    <n v="0"/>
    <n v="0"/>
    <n v="0"/>
    <s v="RC Aviones y Barcos"/>
    <s v="Daños Sin Autos"/>
    <s v="Responsabilidad Civil y Riesgos Profesionales"/>
    <x v="20"/>
    <x v="3"/>
    <n v="63645419.190459996"/>
    <n v="56310277.221919999"/>
    <n v="533186385.44996989"/>
    <n v="470746398.87218982"/>
    <n v="512068683.5256899"/>
    <n v="451806369.28899986"/>
    <n v="1292434.1434399998"/>
    <n v="1222290.0536799999"/>
    <n v="515183.78324999998"/>
    <n v="3762.2847700000098"/>
    <n v="496211.76642"/>
    <n v="446463.83566000004"/>
    <n v="1.000308069515202"/>
    <n v="0.58668483052856391"/>
    <n v="5757.3326999999999"/>
    <n v="80.286437926349834"/>
    <n v="2.605404366622234"/>
    <n v="1.6061749591429382"/>
    <n v="2.0313045611832288E-2"/>
    <n v="1.2734780725264367E-2"/>
    <n v="2.4247286470170182E-3"/>
    <n v="2.5247244063015231E-3"/>
    <n v="1.5233234597609661E-3"/>
    <n v="1.5871822128769161E-3"/>
    <m/>
    <m/>
    <m/>
    <n v="0"/>
    <m/>
    <n v="0"/>
    <m/>
    <n v="0"/>
    <m/>
    <n v="-118.83944340385155"/>
    <n v="0.82928002147854751"/>
    <n v="-7.935900117159969"/>
    <n v="2.0810437650746843E-2"/>
    <n v="-140.35456038495181"/>
    <n v="20.02851252494089"/>
    <n v="2.9269076365082731"/>
    <n v="-8.7056423501266202"/>
    <s v="Medianas"/>
    <n v="2024"/>
    <n v="2"/>
    <d v="2025-08-07T00:00:00"/>
    <x v="20"/>
    <x v="8"/>
  </r>
  <r>
    <n v="2025"/>
    <n v="6"/>
    <n v="39"/>
    <x v="20"/>
    <s v="RC Aviones y Barcos"/>
    <n v="27"/>
    <s v="670671cd97404156226e507973f2ab8330d3022ca96e0c93bdbdb320c41adcaf"/>
    <s v="5ee0b1f3d4f170289262539d5c2c0d24e2fb46189fbbd99a0a6b6a68b9dfe06a"/>
    <x v="27"/>
    <n v="24.222259999999999"/>
    <n v="-1.7387000000000001"/>
    <n v="13.43116"/>
    <n v="-19.528290000000005"/>
    <n v="81.977000000000004"/>
    <n v="13.675440000000002"/>
    <n v="65.919309999999996"/>
    <n v="62.702060000000039"/>
    <n v="35332811.020000003"/>
    <n v="33505945.09"/>
    <n v="140.405"/>
    <n v="134.59399999999999"/>
    <n v="0"/>
    <n v="0"/>
    <n v="16.395419999999998"/>
    <n v="1.7547300000000001"/>
    <n v="4.8444399999999996"/>
    <n v="-0.59960000000000002"/>
    <n v="0"/>
    <n v="0"/>
    <n v="0"/>
    <n v="0"/>
    <n v="0"/>
    <n v="0"/>
    <s v="RC Aviones y Barcos"/>
    <s v="Daños Sin Autos"/>
    <s v="Responsabilidad Civil y Riesgos Profesionales"/>
    <x v="20"/>
    <x v="3"/>
    <n v="16996819.43369"/>
    <n v="13946879.379360002"/>
    <n v="533186385.44996989"/>
    <n v="470746398.87218982"/>
    <n v="512068683.5256899"/>
    <n v="451806369.28899986"/>
    <n v="1292434.1434399998"/>
    <n v="1222290.0536799999"/>
    <n v="515183.78324999998"/>
    <n v="3762.2847700000098"/>
    <n v="1111766.23609"/>
    <n v="958445.06401999993"/>
    <n v="1.8741581629473948E-3"/>
    <n v="-1.4224937810507606E-4"/>
    <n v="25.96096"/>
    <n v="-1493.1247483752227"/>
    <n v="2.1787188002028108E-3"/>
    <n v="-1.8140841507466082E-4"/>
    <n v="1.4251054495518259E-4"/>
    <n v="-1.246658806394428E-5"/>
    <n v="4.5429254498983882E-6"/>
    <n v="4.730275601551173E-6"/>
    <n v="-3.6934961248042738E-7"/>
    <n v="-3.8483299886545719E-7"/>
    <m/>
    <m/>
    <m/>
    <n v="0"/>
    <m/>
    <n v="0"/>
    <m/>
    <n v="0"/>
    <m/>
    <n v="499.44689165394306"/>
    <n v="338.43662812635984"/>
    <n v="-786.53246678552944"/>
    <n v="1.5912185644286776E-2"/>
    <n v="834.35571284471098"/>
    <n v="-907.94529686457622"/>
    <n v="338.43787930080669"/>
    <n v="-292.65010006671116"/>
    <s v="Resto"/>
    <n v="2024"/>
    <n v="2"/>
    <d v="2025-08-07T00:00:00"/>
    <x v="20"/>
    <x v="27"/>
  </r>
  <r>
    <n v="2025"/>
    <n v="6"/>
    <n v="61"/>
    <x v="46"/>
    <s v="RC Aviones y Bar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4002.3233700000001"/>
    <n v="3903.6146899999999"/>
    <n v="903.71822999999995"/>
    <n v="100.30066000000001"/>
    <n v="0"/>
    <n v="0"/>
    <n v="0"/>
    <n v="0"/>
    <n v="0"/>
    <n v="0"/>
    <s v="RC Aviones y Barcos"/>
    <s v="Daños Sin Autos"/>
    <s v="Responsabilidad Civil y Riesgos Profesionales"/>
    <x v="20"/>
    <x v="3"/>
    <n v="0"/>
    <n v="0"/>
    <n v="533186385.44996989"/>
    <n v="470746398.87218982"/>
    <n v="512068683.5256899"/>
    <n v="451806369.28899986"/>
    <n v="1292434.1434399998"/>
    <n v="1222290.0536799999"/>
    <n v="515183.78324999998"/>
    <n v="3762.28477000000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.5286481335584865"/>
    <n v="801.00925557219648"/>
    <n v="442.8729262217052"/>
    <n v="3891.913263581715"/>
    <m/>
    <n v="2024"/>
    <n v="2"/>
    <d v="2025-08-07T00:00:00"/>
    <x v="20"/>
    <x v="69"/>
  </r>
  <r>
    <n v="2025"/>
    <n v="6"/>
    <n v="41"/>
    <x v="38"/>
    <s v="RC Aviones y Barcos"/>
    <n v="29"/>
    <s v="35135aaa6cc23891b40cb3f378c53a17a1127210ce60e125ccf03efcfdaec458"/>
    <s v="5ee0b1f3d4f170289262539d5c2c0d24e2fb46189fbbd99a0a6b6a68b9dfe06a"/>
    <x v="1"/>
    <n v="208309.1783"/>
    <n v="173087.98144"/>
    <n v="229292.85397"/>
    <n v="189269.50476000004"/>
    <n v="-7931.7481099999995"/>
    <n v="5806.8638200000014"/>
    <n v="-25713.832399999999"/>
    <n v="55713.937800000014"/>
    <n v="35332811.020000003"/>
    <n v="33505945.09"/>
    <n v="140.405"/>
    <n v="134.59399999999999"/>
    <n v="0"/>
    <n v="0"/>
    <n v="-2248.2358100000001"/>
    <n v="1175.37905"/>
    <n v="2918.6483399999997"/>
    <n v="-21589.003860000001"/>
    <n v="0"/>
    <n v="0"/>
    <n v="0"/>
    <n v="0"/>
    <n v="0"/>
    <n v="0"/>
    <s v="RC Aviones y Barcos"/>
    <s v="Daños Sin Autos"/>
    <s v="Responsabilidad Civil y Riesgos Profesionales"/>
    <x v="20"/>
    <x v="3"/>
    <n v="22924639.598130003"/>
    <n v="19353024.356599998"/>
    <n v="533186385.44996989"/>
    <n v="470746398.87218982"/>
    <n v="512068683.5256899"/>
    <n v="451806369.28899986"/>
    <n v="1292434.1434399998"/>
    <n v="1222290.0536799999"/>
    <n v="515183.78324999998"/>
    <n v="3762.2847700000098"/>
    <n v="694578.04642999999"/>
    <n v="1035342.26095"/>
    <n v="16.11758551546426"/>
    <n v="14.160958024560271"/>
    <n v="35221.196859999996"/>
    <n v="20.348724716169396"/>
    <n v="29.990751848646791"/>
    <n v="16.717948061076875"/>
    <n v="0.90866937038779927"/>
    <n v="0.89437174392317376"/>
    <n v="3.9068735433708132E-2"/>
    <n v="4.0679929275454191E-2"/>
    <n v="3.6768838137622016E-2"/>
    <n v="3.8310212782609876E-2"/>
    <m/>
    <m/>
    <m/>
    <n v="0"/>
    <m/>
    <n v="0"/>
    <m/>
    <n v="0"/>
    <m/>
    <n v="-236.59263168324131"/>
    <n v="-3.8076805711253674"/>
    <n v="3.3548625223368953"/>
    <n v="-1.5395958428588601"/>
    <n v="-291.2775125607352"/>
    <n v="-113.51914316624705"/>
    <n v="-77.030034046513478"/>
    <n v="-5.444341284211526"/>
    <s v="Grandes"/>
    <n v="2024"/>
    <n v="2"/>
    <d v="2025-08-07T00:00:00"/>
    <x v="20"/>
    <x v="1"/>
  </r>
  <r>
    <n v="2025"/>
    <n v="6"/>
    <n v="704"/>
    <x v="12"/>
    <s v="Salud Gpo y Col"/>
    <n v="51"/>
    <s v="031b4af5197ec30a926f48cf40e11a7dbc470048a21e4003b7a3c07c5dab1baa"/>
    <s v="5ee0b1f3d4f170289262539d5c2c0d24e2fb46189fbbd99a0a6b6a68b9dfe06a"/>
    <x v="4"/>
    <n v="2873.3789900000002"/>
    <n v="2702.0654399999999"/>
    <n v="14205.49991"/>
    <n v="12991.587020000001"/>
    <n v="5595.3867900000005"/>
    <n v="2818.3507999999997"/>
    <n v="11854.175290000001"/>
    <n v="7217.6479499999996"/>
    <n v="35332811.020000003"/>
    <n v="33505945.09"/>
    <n v="140.405"/>
    <n v="134.59399999999999"/>
    <n v="0"/>
    <n v="0"/>
    <n v="5595.3867900000005"/>
    <n v="2818.3507999999997"/>
    <n v="5137.1836399999993"/>
    <n v="4849.6884199999995"/>
    <n v="0"/>
    <n v="0"/>
    <n v="0"/>
    <n v="0"/>
    <n v="0"/>
    <n v="0"/>
    <s v="Salud Gpo y Col"/>
    <s v="Accidentes y Enfermedades"/>
    <s v="Salud"/>
    <x v="27"/>
    <x v="3"/>
    <n v="232013.13712999999"/>
    <n v="272024.87618999998"/>
    <n v="533186385.44996989"/>
    <n v="470746398.87218982"/>
    <n v="512068683.5256899"/>
    <n v="451806369.28899986"/>
    <n v="1366650.1111700002"/>
    <n v="1696020.44667"/>
    <n v="978728.70835000009"/>
    <n v="797762.56924000022"/>
    <n v="232013.13712999999"/>
    <n v="272024.87618999998"/>
    <n v="0.21024979009002365"/>
    <n v="0.15931797551764712"/>
    <n v="171.3135500000003"/>
    <n v="6.3400962635457248"/>
    <n v="1.2384552984988986"/>
    <n v="0.99331556651925479"/>
    <n v="1.2384552984988986"/>
    <n v="0.99331556651925479"/>
    <n v="5.3890704421777022E-4"/>
    <n v="5.6113155958225009E-4"/>
    <n v="5.7399598732429708E-4"/>
    <n v="5.9805828860982977E-4"/>
    <m/>
    <m/>
    <m/>
    <n v="0"/>
    <m/>
    <n v="0"/>
    <m/>
    <n v="0"/>
    <m/>
    <n v="98.53407851144722"/>
    <n v="194.73194484518729"/>
    <n v="104.30357304743885"/>
    <n v="0.57169946505738456"/>
    <n v="98.53407851144722"/>
    <n v="5.9281173366597439"/>
    <n v="108.91934534775558"/>
    <n v="58.114059212076143"/>
    <s v="Medianas"/>
    <n v="2024"/>
    <n v="2"/>
    <d v="2025-08-07T00:00:00"/>
    <x v="27"/>
    <x v="4"/>
  </r>
  <r>
    <n v="2025"/>
    <n v="6"/>
    <n v="61"/>
    <x v="46"/>
    <s v="Salud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49905.51058999999"/>
    <n v="137243.70168999999"/>
    <n v="307278.82045999996"/>
    <n v="157213.16677000001"/>
    <n v="0"/>
    <n v="0"/>
    <n v="0"/>
    <n v="0"/>
    <n v="0"/>
    <n v="0"/>
    <s v="Salud Gpo y Col"/>
    <s v="Accidentes y Enfermedades"/>
    <s v="Salud"/>
    <x v="27"/>
    <x v="3"/>
    <n v="0"/>
    <n v="0"/>
    <n v="533186385.44996989"/>
    <n v="470746398.87218982"/>
    <n v="512068683.5256899"/>
    <n v="451806369.28899986"/>
    <n v="1366650.1111700002"/>
    <n v="1696020.44667"/>
    <n v="978728.70835000009"/>
    <n v="797762.5692400002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82.088873669755372"/>
    <n v="95.453616750525256"/>
    <n v="81.328583016521776"/>
    <n v="87.297841847295786"/>
    <m/>
    <n v="2024"/>
    <n v="2"/>
    <d v="2025-08-07T00:00:00"/>
    <x v="27"/>
    <x v="69"/>
  </r>
  <r>
    <n v="2025"/>
    <n v="6"/>
    <n v="701"/>
    <x v="50"/>
    <s v="Salud Gpo y Col"/>
    <n v="243"/>
    <s v="72440a20f54075ac43f51a2cf0dbb2a14366b38a5c01b110ae174abc1cb44238"/>
    <s v="5ee0b1f3d4f170289262539d5c2c0d24e2fb46189fbbd99a0a6b6a68b9dfe06a"/>
    <x v="25"/>
    <n v="198999.85269"/>
    <n v="18595.999030000003"/>
    <n v="215016.20191"/>
    <n v="39968.741290000005"/>
    <n v="64787.210189999998"/>
    <n v="22467.731139999996"/>
    <n v="82643.59427999999"/>
    <n v="42557.812709999998"/>
    <n v="35332811.020000003"/>
    <n v="33505945.09"/>
    <n v="140.405"/>
    <n v="134.59399999999999"/>
    <n v="0"/>
    <n v="0"/>
    <n v="64107.35972"/>
    <n v="22462.58584"/>
    <n v="117358.75481"/>
    <n v="28956.310530000002"/>
    <n v="0"/>
    <n v="0"/>
    <n v="0"/>
    <n v="0"/>
    <n v="0"/>
    <n v="0"/>
    <s v="Salud Gpo y Col"/>
    <s v="Accidentes y Enfermedades"/>
    <s v="Salud"/>
    <x v="27"/>
    <x v="3"/>
    <n v="2393188.9370599999"/>
    <n v="1545984.8405799998"/>
    <n v="533186385.44996989"/>
    <n v="470746398.87218982"/>
    <n v="512068683.5256899"/>
    <n v="451806369.28899986"/>
    <n v="1366650.1111700002"/>
    <n v="1696020.44667"/>
    <n v="978728.70835000009"/>
    <n v="797762.56924000022"/>
    <n v="2393188.9370599999"/>
    <n v="1545984.8405799998"/>
    <n v="14.561141221408501"/>
    <n v="1.0964489883663699"/>
    <n v="180403.85365999999"/>
    <n v="970.1218706720914"/>
    <n v="8.3152587582353021"/>
    <n v="1.2028577863042582"/>
    <n v="8.3152587582353021"/>
    <n v="1.2028577863042582"/>
    <n v="3.7322755816816072E-2"/>
    <n v="3.8861945495250426E-2"/>
    <n v="3.9503221000844911E-3"/>
    <n v="4.115922283093135E-3"/>
    <m/>
    <m/>
    <m/>
    <n v="0"/>
    <m/>
    <n v="0"/>
    <m/>
    <n v="0"/>
    <m/>
    <n v="188.35670939046145"/>
    <n v="32.556411130074991"/>
    <n v="120.82024258956952"/>
    <n v="6.6195269064112967"/>
    <n v="185.39617022115743"/>
    <n v="305.29595332392637"/>
    <n v="54.625119211419481"/>
    <n v="77.574060468538548"/>
    <s v="Grandes"/>
    <n v="2024"/>
    <n v="2"/>
    <d v="2025-08-07T00:00:00"/>
    <x v="27"/>
    <x v="25"/>
  </r>
  <r>
    <n v="2025"/>
    <n v="6"/>
    <n v="705"/>
    <x v="3"/>
    <s v="Salud Gpo y Col"/>
    <n v="36"/>
    <s v="76a50887d8f1c2e9301755428990ad81479ee21c25b43215cf524541e0503269"/>
    <s v="5ee0b1f3d4f170289262539d5c2c0d24e2fb46189fbbd99a0a6b6a68b9dfe06a"/>
    <x v="13"/>
    <n v="611142.75576999993"/>
    <n v="550952.39651999995"/>
    <n v="660525.36255999992"/>
    <n v="608027.21886999998"/>
    <n v="269083.88927000004"/>
    <n v="206418.22399000009"/>
    <n v="622953.71611000015"/>
    <n v="469518.96496000007"/>
    <n v="35332811.020000003"/>
    <n v="33505945.09"/>
    <n v="140.405"/>
    <n v="134.59399999999999"/>
    <n v="0"/>
    <n v="0"/>
    <n v="19038.061140000002"/>
    <n v="27536.23271"/>
    <n v="-68918.272719999994"/>
    <n v="-40586.686560000002"/>
    <n v="0"/>
    <n v="0"/>
    <n v="0"/>
    <n v="0"/>
    <n v="0"/>
    <n v="0"/>
    <s v="Salud Gpo y Col"/>
    <s v="Accidentes y Enfermedades"/>
    <s v="Salud"/>
    <x v="27"/>
    <x v="3"/>
    <n v="653214.70785000001"/>
    <n v="582837.05903"/>
    <n v="533186385.44996989"/>
    <n v="470746398.87218982"/>
    <n v="512068683.5256899"/>
    <n v="451806369.28899986"/>
    <n v="1366650.1111700002"/>
    <n v="1696020.44667"/>
    <n v="978728.70835000009"/>
    <n v="797762.56924000022"/>
    <n v="653214.70785000001"/>
    <n v="582837.05903"/>
    <n v="44.718304324930372"/>
    <n v="32.48500910479887"/>
    <n v="60190.35924999998"/>
    <n v="10.924783997706955"/>
    <n v="93.559246052729534"/>
    <n v="94.529403713095249"/>
    <n v="93.559246052729534"/>
    <n v="94.529403713095249"/>
    <n v="0.1146208478774717"/>
    <n v="0.11934780927475711"/>
    <n v="0.11703804805304235"/>
    <n v="0.12194436244602407"/>
    <m/>
    <m/>
    <m/>
    <n v="0"/>
    <m/>
    <n v="0"/>
    <m/>
    <n v="0"/>
    <m/>
    <n v="30.358591440567672"/>
    <n v="44.029629203568312"/>
    <n v="37.465709432213522"/>
    <n v="27.49320490696936"/>
    <n v="-30.861780039045861"/>
    <n v="69.805122224296184"/>
    <n v="-27.624112428568136"/>
    <n v="-67.845480978824696"/>
    <s v="Grandes"/>
    <n v="2024"/>
    <n v="2"/>
    <d v="2025-08-07T00:00:00"/>
    <x v="27"/>
    <x v="13"/>
  </r>
  <r>
    <n v="2025"/>
    <n v="6"/>
    <n v="714"/>
    <x v="78"/>
    <s v="Salud Gpo y Col"/>
    <n v="250"/>
    <s v="1e472b39b105d349bcd069c4a711b44a2fffb8e274714bb07ecfff69a9a7f67b"/>
    <s v="5ee0b1f3d4f170289262539d5c2c0d24e2fb46189fbbd99a0a6b6a68b9dfe06a"/>
    <x v="19"/>
    <n v="110619.67809999999"/>
    <n v="98756.014120000007"/>
    <n v="189350.78407999998"/>
    <n v="194033.94572999998"/>
    <n v="35313.34087"/>
    <n v="33037.030559999992"/>
    <n v="71195.43925000001"/>
    <n v="69064.002140000011"/>
    <n v="35332811.020000003"/>
    <n v="33505945.09"/>
    <n v="140.405"/>
    <n v="134.59399999999999"/>
    <n v="97.772229999999993"/>
    <n v="60.470879999999994"/>
    <n v="35313.34087"/>
    <n v="33037.030559999999"/>
    <n v="101230.95851000001"/>
    <n v="94335.051579999999"/>
    <n v="0"/>
    <n v="0"/>
    <n v="0"/>
    <n v="0"/>
    <n v="0"/>
    <n v="0"/>
    <s v="Salud Gpo y Col"/>
    <s v="Accidentes y Enfermedades"/>
    <s v="Salud"/>
    <x v="27"/>
    <x v="3"/>
    <n v="370321.25618000003"/>
    <n v="328538.47486000002"/>
    <n v="533186385.44996989"/>
    <n v="470746398.87218982"/>
    <n v="512068683.5256899"/>
    <n v="451806369.28899986"/>
    <n v="1366650.1111700002"/>
    <n v="1696020.44667"/>
    <n v="978728.70835000009"/>
    <n v="797762.56924000022"/>
    <n v="370321.25618000003"/>
    <n v="328538.47486000002"/>
    <n v="8.094220839399604"/>
    <n v="5.8228079923151581"/>
    <n v="11863.663979999983"/>
    <n v="12.013105313853846"/>
    <n v="29.871274266317482"/>
    <n v="30.059192964258713"/>
    <n v="29.871274266317482"/>
    <n v="30.059192964258713"/>
    <n v="2.0746905982350836E-2"/>
    <n v="2.1602507956230119E-2"/>
    <n v="2.0978602142597121E-2"/>
    <n v="2.1858039379880966E-2"/>
    <m/>
    <m/>
    <m/>
    <n v="0"/>
    <m/>
    <n v="0"/>
    <m/>
    <n v="0"/>
    <m/>
    <n v="6.8901782981551696"/>
    <n v="31.923199810866205"/>
    <n v="33.453183438383981"/>
    <n v="3.6080826656789666"/>
    <n v="6.8901782981551474"/>
    <n v="7.3100155398250877"/>
    <n v="34.883934114396041"/>
    <n v="35.020949272480379"/>
    <s v="Grandes"/>
    <n v="2024"/>
    <n v="2"/>
    <d v="2025-08-07T00:00:00"/>
    <x v="27"/>
    <x v="19"/>
  </r>
  <r>
    <n v="2025"/>
    <n v="6"/>
    <n v="718"/>
    <x v="55"/>
    <s v="Salud Gpo y Col"/>
    <n v="281"/>
    <s v="71a1c003a2b855d85582c8f6c7648c49d3fe836408a7e1b5d9b222448acb3c1b"/>
    <s v="5ee0b1f3d4f170289262539d5c2c0d24e2fb46189fbbd99a0a6b6a68b9dfe06a"/>
    <x v="24"/>
    <n v="12831.75884"/>
    <n v="5262.2073200000004"/>
    <n v="24621.716420000001"/>
    <n v="12359.70823"/>
    <n v="5108.4318899999998"/>
    <n v="2705.8230800000001"/>
    <n v="8828.6034400000008"/>
    <n v="7630.7763399999985"/>
    <n v="35332811.020000003"/>
    <n v="33505945.09"/>
    <n v="140.405"/>
    <n v="134.59399999999999"/>
    <n v="0"/>
    <n v="0"/>
    <n v="5108.4318800000001"/>
    <n v="1450.11374"/>
    <n v="10725.426589999999"/>
    <n v="5196.1003700000001"/>
    <n v="0"/>
    <n v="0"/>
    <n v="0"/>
    <n v="0"/>
    <n v="0"/>
    <n v="0"/>
    <s v="Salud Gpo y Col"/>
    <s v="Accidentes y Enfermedades"/>
    <s v="Salud"/>
    <x v="27"/>
    <x v="3"/>
    <n v="22239.322980000001"/>
    <n v="8284.6314299999995"/>
    <n v="533186385.44996989"/>
    <n v="470746398.87218982"/>
    <n v="512068683.5256899"/>
    <n v="451806369.28899986"/>
    <n v="1366650.1111700002"/>
    <n v="1696020.44667"/>
    <n v="978728.70835000009"/>
    <n v="797762.56924000022"/>
    <n v="22239.322980000001"/>
    <n v="8284.6314299999995"/>
    <n v="0.93892055728987056"/>
    <n v="0.31026791748483468"/>
    <n v="7569.55152"/>
    <n v="143.84745905450185"/>
    <n v="57.698513806106874"/>
    <n v="63.517699784986107"/>
    <n v="57.698513806106874"/>
    <n v="63.517699784986107"/>
    <n v="2.406617871379245E-3"/>
    <n v="2.5058667426507922E-3"/>
    <n v="1.1178433510287389E-3"/>
    <n v="1.1647041028396852E-3"/>
    <m/>
    <m/>
    <m/>
    <n v="0"/>
    <m/>
    <n v="0"/>
    <m/>
    <n v="0"/>
    <m/>
    <n v="88.794009769478336"/>
    <n v="39.810847084155455"/>
    <n v="51.419925431596255"/>
    <n v="0.52194564708458413"/>
    <n v="252.27801372325459"/>
    <n v="106.41299871580424"/>
    <n v="47.629172015991585"/>
    <n v="27.907731505194157"/>
    <s v="Medianas"/>
    <n v="2024"/>
    <n v="2"/>
    <d v="2025-08-07T00:00:00"/>
    <x v="27"/>
    <x v="24"/>
  </r>
  <r>
    <n v="2025"/>
    <n v="6"/>
    <n v="15.1"/>
    <x v="69"/>
    <s v="Salud Gpo y Col"/>
    <n v="15.1"/>
    <m/>
    <m/>
    <x v="76"/>
    <n v="51408.063649999996"/>
    <n v="65877.900850000005"/>
    <n v="102709.73724999999"/>
    <n v="103685.81871000001"/>
    <n v="19916.933650000003"/>
    <n v="18356.161800000002"/>
    <n v="48153.982759999992"/>
    <n v="42468.231979999997"/>
    <n v="0"/>
    <n v="0"/>
    <n v="0"/>
    <n v="0"/>
    <n v="0"/>
    <n v="0"/>
    <n v="19916.933640000003"/>
    <n v="17100.45246"/>
    <n v="51524.669099999999"/>
    <n v="57139.694380000001"/>
    <n v="0"/>
    <n v="0"/>
    <n v="0"/>
    <n v="0"/>
    <n v="0"/>
    <n v="0"/>
    <s v="Salud Gpo y Col"/>
    <s v="Accidentes y Enfermedades"/>
    <s v="Salud"/>
    <x v="27"/>
    <x v="3"/>
    <n v="314506.23937999998"/>
    <n v="360648.82152"/>
    <n v="533186385.44996989"/>
    <n v="470746398.87218982"/>
    <n v="512068683.5256899"/>
    <n v="451806369.28899986"/>
    <n v="1366650.1111700002"/>
    <n v="1696020.44667"/>
    <n v="978728.70835000009"/>
    <n v="797762.56924000022"/>
    <n v="314506.23937999998"/>
    <n v="360648.82152"/>
    <n v="3.7616112002500137"/>
    <n v="3.8842633636490631"/>
    <n v="-14469.837200000009"/>
    <n v="-21.964630040272461"/>
    <n v="16.345641902476395"/>
    <n v="18.266495526686953"/>
    <n v="16.345641902476395"/>
    <n v="18.266495526686953"/>
    <n v="9.6416684770777462E-3"/>
    <n v="1.0039290685781785E-2"/>
    <n v="1.3994350462973208E-2"/>
    <n v="1.4581003130538192E-2"/>
    <m/>
    <m/>
    <m/>
    <n v="0"/>
    <m/>
    <n v="0"/>
    <m/>
    <n v="0"/>
    <m/>
    <n v="8.5027135138893826"/>
    <n v="38.742820164556043"/>
    <n v="27.863914246138279"/>
    <n v="2.0349800184749025"/>
    <n v="16.470214379345151"/>
    <n v="-9.8268381392767274"/>
    <n v="38.655141290368817"/>
    <n v="29.927448239879791"/>
    <s v="Resto"/>
    <n v="2024"/>
    <n v="2"/>
    <d v="2025-08-07T00:00:00"/>
    <x v="27"/>
    <x v="76"/>
  </r>
  <r>
    <n v="2025"/>
    <n v="6"/>
    <n v="201.1"/>
    <x v="67"/>
    <s v="Salud Gpo y Col"/>
    <n v="201.1"/>
    <m/>
    <m/>
    <x v="74"/>
    <n v="1366650.1111699999"/>
    <n v="1696020.4466700002"/>
    <n v="2048751.4885899997"/>
    <n v="2444958.29874"/>
    <n v="978728.70835000009"/>
    <n v="797762.56924000022"/>
    <n v="1975313.4773200001"/>
    <n v="1737888.9483600003"/>
    <n v="0"/>
    <n v="0"/>
    <n v="0"/>
    <n v="0"/>
    <n v="97.772229999999993"/>
    <n v="60.470879999999994"/>
    <n v="470650.71776000003"/>
    <n v="434682.32283999998"/>
    <n v="438643.64879000001"/>
    <n v="519641.04643999995"/>
    <n v="0"/>
    <n v="0"/>
    <n v="0"/>
    <n v="0"/>
    <n v="0"/>
    <n v="0"/>
    <s v="Salud Gpo y Col"/>
    <s v="Accidentes y Enfermedades"/>
    <s v="Salud"/>
    <x v="27"/>
    <x v="3"/>
    <n v="4231855.7908200007"/>
    <n v="3887781.9248100002"/>
    <n v="533186385.44996989"/>
    <n v="470746398.87218982"/>
    <n v="512068683.5256899"/>
    <n v="451806369.28899986"/>
    <n v="1366650.1111700002"/>
    <n v="1696020.44667"/>
    <n v="978728.70835000009"/>
    <n v="797762.56924000022"/>
    <n v="4231855.7908200007"/>
    <n v="3887781.9248100002"/>
    <n v="99.999999999999972"/>
    <n v="100.00000000000003"/>
    <n v="-329370.33550000028"/>
    <n v="-19.420186598970101"/>
    <n v="32.294345051516657"/>
    <n v="43.624371929063031"/>
    <n v="32.294345051516657"/>
    <n v="43.624371929063031"/>
    <n v="0.25631751831334704"/>
    <n v="0.26688804747057659"/>
    <n v="0.36028325457896471"/>
    <n v="0.37538657308859968"/>
    <m/>
    <m/>
    <m/>
    <n v="0"/>
    <m/>
    <n v="0"/>
    <m/>
    <n v="0"/>
    <m/>
    <n v="22.684210326187639"/>
    <n v="71.615163263119541"/>
    <n v="47.037320263817747"/>
    <n v="100"/>
    <n v="8.2746394389816125"/>
    <n v="-15.587182383859711"/>
    <n v="107.29682717583889"/>
    <n v="83.650497938520786"/>
    <m/>
    <n v="2024"/>
    <n v="2"/>
    <d v="2025-08-07T00:00:00"/>
    <x v="27"/>
    <x v="74"/>
  </r>
  <r>
    <n v="2025"/>
    <n v="6"/>
    <n v="715"/>
    <x v="43"/>
    <s v="Salud Gpo y Col"/>
    <n v="251"/>
    <s v="c75d3f1f5bcd6914d0331ce5ec17c0db8f2070a2d4285f8e3ff11c6ca19168ff"/>
    <s v="5ee0b1f3d4f170289262539d5c2c0d24e2fb46189fbbd99a0a6b6a68b9dfe06a"/>
    <x v="3"/>
    <n v="35702.925819999997"/>
    <n v="57913.628090000006"/>
    <n v="63882.520919999988"/>
    <n v="78334.523459999997"/>
    <n v="9213.1149700000024"/>
    <n v="12831.987920000001"/>
    <n v="27471.204029999994"/>
    <n v="27619.807690000001"/>
    <n v="35332811.020000003"/>
    <n v="33505945.09"/>
    <n v="140.405"/>
    <n v="134.59399999999999"/>
    <n v="0"/>
    <n v="0"/>
    <n v="9213.1149700000005"/>
    <n v="12831.98792"/>
    <n v="35662.058870000001"/>
    <n v="47093.905590000002"/>
    <n v="0"/>
    <n v="0"/>
    <n v="0"/>
    <n v="0"/>
    <n v="0"/>
    <n v="0"/>
    <s v="Salud Gpo y Col"/>
    <s v="Accidentes y Enfermedades"/>
    <s v="Salud"/>
    <x v="27"/>
    <x v="3"/>
    <n v="60253.779270000006"/>
    <n v="80339.313900000008"/>
    <n v="533186385.44996989"/>
    <n v="470746398.87218982"/>
    <n v="512068683.5256899"/>
    <n v="451806369.28899986"/>
    <n v="1366650.1111700002"/>
    <n v="1696020.44667"/>
    <n v="978728.70835000009"/>
    <n v="797762.56924000022"/>
    <n v="60253.779270000006"/>
    <n v="80339.313900000008"/>
    <n v="2.6124408528701202"/>
    <n v="3.4146774706465814"/>
    <n v="-22210.702270000009"/>
    <n v="-38.351426084865068"/>
    <n v="59.254251355775565"/>
    <n v="72.086286624362131"/>
    <n v="59.254251355775565"/>
    <n v="72.086286624362131"/>
    <n v="6.6961435614807316E-3"/>
    <n v="6.9722923835487437E-3"/>
    <n v="1.2302511124620172E-2"/>
    <n v="1.2818240739088674E-2"/>
    <m/>
    <m/>
    <m/>
    <n v="0"/>
    <m/>
    <n v="0"/>
    <m/>
    <n v="0"/>
    <m/>
    <n v="-28.201966620928665"/>
    <n v="25.804929871711007"/>
    <n v="22.15711283026268"/>
    <n v="0.94133490633293349"/>
    <n v="-28.201966620928676"/>
    <n v="-24.274577733105783"/>
    <n v="25.83450104096584"/>
    <n v="27.247661367726455"/>
    <s v="Medianas"/>
    <n v="2024"/>
    <n v="2"/>
    <d v="2025-08-07T00:00:00"/>
    <x v="27"/>
    <x v="3"/>
  </r>
  <r>
    <n v="2025"/>
    <n v="6"/>
    <n v="707"/>
    <x v="28"/>
    <s v="Salud Gpo y Col"/>
    <n v="9"/>
    <s v="19581e27de7ced00ff1ce50b2047e7a567c76b1cbaebabe5ef03f7c3017bb5b7"/>
    <s v="5ee0b1f3d4f170289262539d5c2c0d24e2fb46189fbbd99a0a6b6a68b9dfe06a"/>
    <x v="1"/>
    <n v="357733.16751"/>
    <n v="870421.3147000001"/>
    <n v="633082.65675999993"/>
    <n v="1246130.6948100002"/>
    <n v="493231.65613999998"/>
    <n v="441960.11105000007"/>
    <n v="969410.97991999984"/>
    <n v="973764.93809000007"/>
    <n v="35332811.020000003"/>
    <n v="33505945.09"/>
    <n v="140.405"/>
    <n v="134.59399999999999"/>
    <n v="0"/>
    <n v="0"/>
    <n v="235879.34416000001"/>
    <n v="259147.50946999999"/>
    <n v="137233.44963999998"/>
    <n v="269876.87102999998"/>
    <n v="0"/>
    <n v="0"/>
    <n v="0"/>
    <n v="0"/>
    <n v="0"/>
    <n v="0"/>
    <s v="Salud Gpo y Col"/>
    <s v="Accidentes y Enfermedades"/>
    <s v="Salud"/>
    <x v="27"/>
    <x v="3"/>
    <n v="408268.24757999997"/>
    <n v="924227.3"/>
    <n v="533186385.44996989"/>
    <n v="470746398.87218982"/>
    <n v="512068683.5256899"/>
    <n v="451806369.28899986"/>
    <n v="1366650.1111700002"/>
    <n v="1696020.44667"/>
    <n v="978728.70835000009"/>
    <n v="797762.56924000022"/>
    <n v="408268.24757999997"/>
    <n v="924227.3"/>
    <n v="26.175914711903971"/>
    <n v="51.321392758501382"/>
    <n v="-512688.14719000011"/>
    <n v="-58.901148045381156"/>
    <n v="87.622089062878288"/>
    <n v="94.178273537256487"/>
    <n v="87.622089062878288"/>
    <n v="94.178273537256487"/>
    <n v="6.7093454985370574E-2"/>
    <n v="6.9860387682163919E-2"/>
    <n v="0.18490238412558185"/>
    <n v="0.19265361753747909"/>
    <m/>
    <m/>
    <m/>
    <n v="0"/>
    <m/>
    <n v="0"/>
    <m/>
    <n v="0"/>
    <m/>
    <n v="11.600944023701597"/>
    <n v="137.87697114392174"/>
    <n v="50.775423761575311"/>
    <n v="50.395135233288471"/>
    <n v="-8.9787339101144674"/>
    <n v="-49.149606961040817"/>
    <n v="171.88181509593659"/>
    <n v="96.024349356411761"/>
    <s v="Grandes"/>
    <n v="2024"/>
    <n v="2"/>
    <d v="2025-08-07T00:00:00"/>
    <x v="27"/>
    <x v="1"/>
  </r>
  <r>
    <n v="2025"/>
    <n v="6"/>
    <n v="702"/>
    <x v="39"/>
    <s v="Salud Gpo y Col"/>
    <n v="244"/>
    <s v="82c01ce15b431d420eb6a1febfba7d7a2b69e5bcdcb929cb42cd3e9179d43fc4"/>
    <s v="5ee0b1f3d4f170289262539d5c2c0d24e2fb46189fbbd99a0a6b6a68b9dfe06a"/>
    <x v="11"/>
    <n v="36746.59345"/>
    <n v="91416.821450000003"/>
    <n v="248066.74602999998"/>
    <n v="253111.87932999997"/>
    <n v="96395.67823000002"/>
    <n v="75523.310700000002"/>
    <n v="180955.76499999996"/>
    <n v="140514.99847999998"/>
    <n v="35332811.020000003"/>
    <n v="33505945.09"/>
    <n v="140.405"/>
    <n v="134.59399999999999"/>
    <n v="0"/>
    <n v="0"/>
    <n v="96395.678230000005"/>
    <n v="75398.511799999993"/>
    <n v="100214.08945"/>
    <n v="109919.80548000001"/>
    <n v="0"/>
    <n v="0"/>
    <n v="0"/>
    <n v="0"/>
    <n v="0"/>
    <n v="0"/>
    <s v="Salud Gpo y Col"/>
    <s v="Accidentes y Enfermedades"/>
    <s v="Salud"/>
    <x v="27"/>
    <x v="3"/>
    <n v="92356.402770000001"/>
    <n v="145545.42882"/>
    <n v="533186385.44996989"/>
    <n v="470746398.87218982"/>
    <n v="512068683.5256899"/>
    <n v="451806369.28899986"/>
    <n v="1366650.1111700002"/>
    <n v="1696020.44667"/>
    <n v="978728.70835000009"/>
    <n v="797762.56924000022"/>
    <n v="92356.402770000001"/>
    <n v="145545.42882"/>
    <n v="2.6888077021075238"/>
    <n v="5.3900777923691665"/>
    <n v="-54670.228000000003"/>
    <n v="-59.803247512714741"/>
    <n v="39.787813673852121"/>
    <n v="62.809819718252832"/>
    <n v="39.787813673852121"/>
    <n v="62.809819718252832"/>
    <n v="6.8918851742601405E-3"/>
    <n v="7.1761063763932497E-3"/>
    <n v="1.9419547694685638E-2"/>
    <n v="2.0233628311584258E-2"/>
    <m/>
    <m/>
    <m/>
    <n v="0"/>
    <m/>
    <n v="0"/>
    <m/>
    <n v="0"/>
    <m/>
    <n v="27.636986960106903"/>
    <n v="262.32548157467374"/>
    <n v="82.61423827922863"/>
    <n v="9.8490702691770107"/>
    <n v="27.848250487617744"/>
    <n v="-8.8298155074209799"/>
    <n v="96.189746131550564"/>
    <n v="68.594109560827789"/>
    <s v="Grandes"/>
    <n v="2024"/>
    <n v="2"/>
    <d v="2025-08-07T00:00:00"/>
    <x v="27"/>
    <x v="11"/>
  </r>
  <r>
    <n v="2025"/>
    <n v="6"/>
    <n v="5.0999999999999996"/>
    <x v="68"/>
    <s v="Salud Gpo y Col"/>
    <n v="5.0999999999999996"/>
    <m/>
    <m/>
    <x v="75"/>
    <n v="1315242.04752"/>
    <n v="1630142.5458199999"/>
    <n v="1946041.75134"/>
    <n v="2341272.4800299997"/>
    <n v="958811.77469999995"/>
    <n v="779406.40744000021"/>
    <n v="1927159.49456"/>
    <n v="1695420.7163800001"/>
    <n v="0"/>
    <n v="0"/>
    <n v="0"/>
    <n v="0"/>
    <n v="97.772229999999993"/>
    <n v="60.470879999999994"/>
    <n v="450733.78412000003"/>
    <n v="417581.87037999998"/>
    <n v="387118.97969000001"/>
    <n v="462501.35205999995"/>
    <n v="0"/>
    <n v="0"/>
    <n v="0"/>
    <n v="0"/>
    <n v="0"/>
    <n v="0"/>
    <s v="Salud Gpo y Col"/>
    <s v="Accidentes y Enfermedades"/>
    <s v="Salud"/>
    <x v="27"/>
    <x v="3"/>
    <n v="3917349.5514400001"/>
    <n v="3527133.1032899995"/>
    <n v="533186385.44996989"/>
    <n v="470746398.87218982"/>
    <n v="512068683.5256899"/>
    <n v="451806369.28899986"/>
    <n v="1366650.1111700002"/>
    <n v="1696020.44667"/>
    <n v="978728.70835000009"/>
    <n v="797762.56924000022"/>
    <n v="3917349.5514400001"/>
    <n v="3527133.1032899995"/>
    <n v="96.23838879974997"/>
    <n v="96.115736636350931"/>
    <n v="-314900.49829999986"/>
    <n v="-19.317359644864528"/>
    <n v="33.574794136931772"/>
    <n v="46.217210921228173"/>
    <n v="33.574794136931772"/>
    <n v="46.217210921228173"/>
    <n v="0.24667584983626933"/>
    <n v="0.25684875678479485"/>
    <n v="0.34628890411599145"/>
    <n v="0.36080556995806146"/>
    <m/>
    <m/>
    <m/>
    <n v="0"/>
    <m/>
    <n v="0"/>
    <m/>
    <n v="0"/>
    <m/>
    <n v="23.018205335168563"/>
    <n v="72.900024486589416"/>
    <n v="47.812162773037777"/>
    <n v="97.965019981525074"/>
    <n v="7.9390213252868769"/>
    <n v="-16.298843675644136"/>
    <n v="116.43288181864449"/>
    <n v="90.28770802940862"/>
    <m/>
    <n v="2024"/>
    <n v="2"/>
    <d v="2025-08-07T00:00:00"/>
    <x v="27"/>
    <x v="75"/>
  </r>
  <r>
    <n v="2025"/>
    <n v="6"/>
    <n v="61"/>
    <x v="46"/>
    <s v="Salud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2141.760839999999"/>
    <n v="5932.6740899999995"/>
    <n v="30894.418120000002"/>
    <n v="13600.066640000001"/>
    <n v="0"/>
    <n v="0"/>
    <n v="0"/>
    <n v="0"/>
    <n v="0"/>
    <n v="0"/>
    <s v="Salud Individual"/>
    <s v="Accidentes y Enfermedades"/>
    <s v="Salud"/>
    <x v="31"/>
    <x v="3"/>
    <n v="0"/>
    <n v="0"/>
    <n v="533186385.44996989"/>
    <n v="470746398.87218982"/>
    <n v="512068683.5256899"/>
    <n v="451806369.28899986"/>
    <n v="1385215.7678700001"/>
    <n v="1228606.75697"/>
    <n v="878203.38696999988"/>
    <n v="773792.0749600001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273.21721207173209"/>
    <n v="127.16372601538959"/>
    <n v="71.669130501170272"/>
    <n v="43.622389853230892"/>
    <m/>
    <n v="2024"/>
    <n v="2"/>
    <d v="2025-08-07T00:00:00"/>
    <x v="31"/>
    <x v="69"/>
  </r>
  <r>
    <n v="2025"/>
    <n v="6"/>
    <n v="201.1"/>
    <x v="67"/>
    <s v="Salud Individual"/>
    <n v="201.1"/>
    <m/>
    <m/>
    <x v="74"/>
    <n v="1385215.7678700003"/>
    <n v="1228606.7569700002"/>
    <n v="2571109.2364700004"/>
    <n v="2370298.95884"/>
    <n v="878203.38696999988"/>
    <n v="773792.07496000011"/>
    <n v="1567892.1090599995"/>
    <n v="1477380.6836500003"/>
    <n v="0"/>
    <n v="0"/>
    <n v="0"/>
    <n v="0"/>
    <n v="0"/>
    <n v="0"/>
    <n v="625222.60590999993"/>
    <n v="540602.54700000002"/>
    <n v="900527.18241000001"/>
    <n v="747640.65970000008"/>
    <n v="0"/>
    <n v="0"/>
    <n v="0"/>
    <n v="0"/>
    <n v="0"/>
    <n v="0"/>
    <s v="Salud Individual"/>
    <s v="Accidentes y Enfermedades"/>
    <s v="Salud"/>
    <x v="31"/>
    <x v="3"/>
    <n v="7125419.2750599999"/>
    <n v="6179446.513460001"/>
    <n v="533186385.44996989"/>
    <n v="470746398.87218982"/>
    <n v="512068683.5256899"/>
    <n v="451806369.28899986"/>
    <n v="1385215.7678700001"/>
    <n v="1228606.75697"/>
    <n v="878203.38696999988"/>
    <n v="773792.07496000011"/>
    <n v="7125419.2750599999"/>
    <n v="6179446.513460001"/>
    <n v="100.00000000000003"/>
    <n v="100.00000000000003"/>
    <n v="156609.01090000011"/>
    <n v="12.746878528181838"/>
    <n v="19.440480825015534"/>
    <n v="19.882148899482548"/>
    <n v="19.440480825015534"/>
    <n v="19.882148899482548"/>
    <n v="0.25979953833610747"/>
    <n v="0.27051366592710324"/>
    <n v="0.26099121733346992"/>
    <n v="0.27193214626509987"/>
    <m/>
    <m/>
    <m/>
    <n v="0"/>
    <m/>
    <n v="0"/>
    <m/>
    <n v="0"/>
    <m/>
    <n v="13.49345843525176"/>
    <n v="63.398310020711335"/>
    <n v="62.98126480016537"/>
    <n v="100"/>
    <n v="15.652915321910221"/>
    <n v="20.449198518891087"/>
    <n v="69.428510113017666"/>
    <n v="72.307804556392554"/>
    <m/>
    <n v="2024"/>
    <n v="2"/>
    <d v="2025-08-07T00:00:00"/>
    <x v="31"/>
    <x v="74"/>
  </r>
  <r>
    <n v="2025"/>
    <n v="6"/>
    <n v="705"/>
    <x v="3"/>
    <s v="Salud Individual"/>
    <n v="36"/>
    <s v="76a50887d8f1c2e9301755428990ad81479ee21c25b43215cf524541e0503269"/>
    <s v="5ee0b1f3d4f170289262539d5c2c0d24e2fb46189fbbd99a0a6b6a68b9dfe06a"/>
    <x v="19"/>
    <n v="42071.952079999995"/>
    <n v="31884.662510000002"/>
    <n v="81778.337040000013"/>
    <n v="63772.193190000005"/>
    <n v="43374.778339999997"/>
    <n v="35231.525030000012"/>
    <n v="84393.375870000033"/>
    <n v="69147.342060000025"/>
    <n v="35332811.020000003"/>
    <n v="33505945.09"/>
    <n v="140.405"/>
    <n v="134.59399999999999"/>
    <n v="0"/>
    <n v="0"/>
    <n v="43374.778340000004"/>
    <n v="35231.525030000004"/>
    <n v="25439.50416"/>
    <n v="23716.493280000002"/>
    <n v="0"/>
    <n v="0"/>
    <n v="0"/>
    <n v="0"/>
    <n v="0"/>
    <n v="0"/>
    <s v="Salud Individual"/>
    <s v="Accidentes y Enfermedades"/>
    <s v="Salud"/>
    <x v="31"/>
    <x v="3"/>
    <n v="653214.70785000001"/>
    <n v="582837.05903"/>
    <n v="533186385.44996989"/>
    <n v="470746398.87218982"/>
    <n v="512068683.5256899"/>
    <n v="451806369.28899986"/>
    <n v="1385215.7678700001"/>
    <n v="1228606.75697"/>
    <n v="878203.38696999988"/>
    <n v="773792.07496000011"/>
    <n v="653214.70785000001"/>
    <n v="582837.05903"/>
    <n v="3.0372129061664257"/>
    <n v="2.5951886011626875"/>
    <n v="10187.289569999994"/>
    <n v="31.950438762853306"/>
    <n v="6.4407539472704469"/>
    <n v="5.4705962869047458"/>
    <n v="6.4407539472704469"/>
    <n v="5.4705962869047458"/>
    <n v="7.8906651085050451E-3"/>
    <n v="8.2160759744819064E-3"/>
    <n v="6.7732143222739459E-3"/>
    <n v="7.0571520627689165E-3"/>
    <m/>
    <m/>
    <m/>
    <n v="0"/>
    <m/>
    <n v="0"/>
    <m/>
    <n v="0"/>
    <m/>
    <n v="23.113541928900094"/>
    <n v="103.09666225499276"/>
    <n v="110.49677887903104"/>
    <n v="4.9390356474999235"/>
    <n v="23.11354192890014"/>
    <n v="7.2650322273951184"/>
    <n v="170.50166570542154"/>
    <n v="148.55284301119917"/>
    <s v="Grandes"/>
    <n v="2024"/>
    <n v="2"/>
    <d v="2025-08-07T00:00:00"/>
    <x v="31"/>
    <x v="19"/>
  </r>
  <r>
    <n v="2025"/>
    <n v="6"/>
    <n v="702"/>
    <x v="39"/>
    <s v="Salud Individual"/>
    <n v="244"/>
    <s v="82c01ce15b431d420eb6a1febfba7d7a2b69e5bcdcb929cb42cd3e9179d43fc4"/>
    <s v="5ee0b1f3d4f170289262539d5c2c0d24e2fb46189fbbd99a0a6b6a68b9dfe06a"/>
    <x v="1"/>
    <n v="55595.152409999995"/>
    <n v="54115.988140000001"/>
    <n v="114160.83605000001"/>
    <n v="114153.73548999999"/>
    <n v="50710.727799999993"/>
    <n v="38598.577200000007"/>
    <n v="93081.925869999977"/>
    <n v="88372.425730000003"/>
    <n v="35332811.020000003"/>
    <n v="33505945.09"/>
    <n v="140.405"/>
    <n v="134.59399999999999"/>
    <n v="0"/>
    <n v="0"/>
    <n v="41948.475780000001"/>
    <n v="35628.780350000001"/>
    <n v="54643.34721"/>
    <n v="58151.10585"/>
    <n v="0"/>
    <n v="0"/>
    <n v="0"/>
    <n v="0"/>
    <n v="0"/>
    <n v="0"/>
    <s v="Salud Individual"/>
    <s v="Accidentes y Enfermedades"/>
    <s v="Salud"/>
    <x v="31"/>
    <x v="3"/>
    <n v="92356.402770000001"/>
    <n v="145545.42882"/>
    <n v="533186385.44996989"/>
    <n v="470746398.87218982"/>
    <n v="512068683.5256899"/>
    <n v="451806369.28899986"/>
    <n v="1385215.7678700001"/>
    <n v="1228606.75697"/>
    <n v="878203.38696999988"/>
    <n v="773792.07496000011"/>
    <n v="92356.402770000001"/>
    <n v="145545.42882"/>
    <n v="4.0134651726847439"/>
    <n v="4.4046630732734444"/>
    <n v="1479.1642699999938"/>
    <n v="2.7333221120777518"/>
    <n v="60.196316381498228"/>
    <n v="37.181509978528226"/>
    <n v="60.196316381498228"/>
    <n v="37.181509978528226"/>
    <n v="1.0426963989915421E-2"/>
    <n v="1.0856971769337042E-2"/>
    <n v="1.1495783774374189E-2"/>
    <n v="1.1977694830898783E-2"/>
    <m/>
    <m/>
    <m/>
    <n v="0"/>
    <m/>
    <n v="0"/>
    <m/>
    <n v="0"/>
    <m/>
    <n v="31.379785159542052"/>
    <n v="91.214297653186335"/>
    <n v="71.325644281213357"/>
    <n v="5.7743716948033486"/>
    <n v="17.737613715424306"/>
    <n v="-6.0321443396935788"/>
    <n v="76.76776391238937"/>
    <n v="61.269308346265959"/>
    <s v="Grandes"/>
    <n v="2024"/>
    <n v="2"/>
    <d v="2025-08-07T00:00:00"/>
    <x v="31"/>
    <x v="1"/>
  </r>
  <r>
    <n v="2025"/>
    <n v="6"/>
    <n v="701"/>
    <x v="50"/>
    <s v="Salud Individual"/>
    <n v="243"/>
    <s v="72440a20f54075ac43f51a2cf0dbb2a14366b38a5c01b110ae174abc1cb44238"/>
    <s v="5ee0b1f3d4f170289262539d5c2c0d24e2fb46189fbbd99a0a6b6a68b9dfe06a"/>
    <x v="13"/>
    <n v="1220685.98432"/>
    <n v="1079690.6759600001"/>
    <n v="2242608.5637700004"/>
    <n v="2062907.06054"/>
    <n v="740666.35486999992"/>
    <n v="659717.70448000007"/>
    <n v="1301516.9796499996"/>
    <n v="1234487.12213"/>
    <n v="35332811.020000003"/>
    <n v="33505945.09"/>
    <n v="140.405"/>
    <n v="134.59399999999999"/>
    <n v="0"/>
    <n v="0"/>
    <n v="517064.77175000001"/>
    <n v="443091.39207"/>
    <n v="791984.91455999995"/>
    <n v="635230.16899000003"/>
    <n v="0"/>
    <n v="0"/>
    <n v="0"/>
    <n v="0"/>
    <n v="0"/>
    <n v="0"/>
    <s v="Salud Individual"/>
    <s v="Accidentes y Enfermedades"/>
    <s v="Salud"/>
    <x v="31"/>
    <x v="3"/>
    <n v="2393188.9370599999"/>
    <n v="1545984.8405799998"/>
    <n v="533186385.44996989"/>
    <n v="470746398.87218982"/>
    <n v="512068683.5256899"/>
    <n v="451806369.28899986"/>
    <n v="1385215.7678700001"/>
    <n v="1228606.75697"/>
    <n v="878203.38696999988"/>
    <n v="773792.07496000011"/>
    <n v="2393188.9370599999"/>
    <n v="1545984.8405799998"/>
    <n v="88.122443639015742"/>
    <n v="87.879272178409806"/>
    <n v="140995.30835999991"/>
    <n v="13.058861347916606"/>
    <n v="51.00667002997249"/>
    <n v="69.838374065488097"/>
    <n v="51.00667002997249"/>
    <n v="69.838374065488097"/>
    <n v="0.22894170174465939"/>
    <n v="0.23838325279244688"/>
    <n v="0.22935718224222509"/>
    <n v="0.2389719909568985"/>
    <m/>
    <m/>
    <m/>
    <n v="0"/>
    <m/>
    <n v="0"/>
    <m/>
    <n v="0"/>
    <m/>
    <n v="12.270195242646231"/>
    <n v="60.67623978517279"/>
    <n v="61.102473066502704"/>
    <n v="84.33881784781839"/>
    <n v="16.694835648784977"/>
    <n v="24.676842068007577"/>
    <n v="65.287199572136259"/>
    <n v="69.752888590682673"/>
    <s v="Grandes"/>
    <n v="2024"/>
    <n v="2"/>
    <d v="2025-08-07T00:00:00"/>
    <x v="31"/>
    <x v="13"/>
  </r>
  <r>
    <n v="2025"/>
    <n v="6"/>
    <n v="5.0999999999999996"/>
    <x v="68"/>
    <s v="Salud Individual"/>
    <n v="5.0999999999999996"/>
    <m/>
    <m/>
    <x v="75"/>
    <n v="1377918.9556300002"/>
    <n v="1225479.0960200003"/>
    <n v="2559771.2071100003"/>
    <n v="2365795.8217399996"/>
    <n v="876883.87749999994"/>
    <n v="770873.85494000011"/>
    <n v="1565676.3238599994"/>
    <n v="1473579.99771"/>
    <n v="0"/>
    <n v="0"/>
    <n v="0"/>
    <n v="0"/>
    <n v="0"/>
    <n v="0"/>
    <n v="623903.09643999999"/>
    <n v="537684.32698000001"/>
    <n v="896044.93152999994"/>
    <n v="745733.60402000009"/>
    <n v="0"/>
    <n v="0"/>
    <n v="0"/>
    <n v="0"/>
    <n v="0"/>
    <n v="0"/>
    <s v="Salud Individual"/>
    <s v="Accidentes y Enfermedades"/>
    <s v="Salud"/>
    <x v="31"/>
    <x v="3"/>
    <n v="3607282.0745299999"/>
    <n v="3278933.94233"/>
    <n v="533186385.44996989"/>
    <n v="470746398.87218982"/>
    <n v="512068683.5256899"/>
    <n v="451806369.28899986"/>
    <n v="1385215.7678700001"/>
    <n v="1228606.75697"/>
    <n v="878203.38696999988"/>
    <n v="773792.07496000011"/>
    <n v="3607282.0745299999"/>
    <n v="3278933.94233"/>
    <n v="99.473236414914624"/>
    <n v="99.745430266254345"/>
    <n v="152439.85960999993"/>
    <n v="12.439205214114235"/>
    <n v="38.198259164679605"/>
    <n v="37.374314871045513"/>
    <n v="38.198259164679605"/>
    <n v="37.374314871045513"/>
    <n v="0.2584310089739329"/>
    <n v="0.2690886984423197"/>
    <n v="0.26032681268640451"/>
    <n v="0.27123988932438386"/>
    <m/>
    <m/>
    <m/>
    <n v="0"/>
    <m/>
    <n v="0"/>
    <m/>
    <n v="0"/>
    <m/>
    <n v="13.751928656115986"/>
    <n v="63.638276686532599"/>
    <n v="62.903876324253446"/>
    <n v="99.849748988722027"/>
    <n v="16.035202280167461"/>
    <n v="20.156169267379376"/>
    <n v="69.62855036462102"/>
    <n v="72.101394396272866"/>
    <m/>
    <n v="2024"/>
    <n v="2"/>
    <d v="2025-08-07T00:00:00"/>
    <x v="31"/>
    <x v="75"/>
  </r>
  <r>
    <n v="2025"/>
    <n v="6"/>
    <n v="718"/>
    <x v="55"/>
    <s v="Salud Individual"/>
    <n v="281"/>
    <s v="71a1c003a2b855d85582c8f6c7648c49d3fe836408a7e1b5d9b222448acb3c1b"/>
    <s v="5ee0b1f3d4f170289262539d5c2c0d24e2fb46189fbbd99a0a6b6a68b9dfe06a"/>
    <x v="3"/>
    <n v="3481.6609700000004"/>
    <n v="1721.7507900000001"/>
    <n v="4992.3944799999999"/>
    <n v="2234.3315200000002"/>
    <n v="535.53642000000002"/>
    <n v="586.49239"/>
    <n v="700.52008000000001"/>
    <n v="747.27180999999996"/>
    <n v="35332811.020000003"/>
    <n v="33505945.09"/>
    <n v="140.405"/>
    <n v="134.59399999999999"/>
    <n v="0"/>
    <n v="0"/>
    <n v="535.53642000000002"/>
    <n v="586.49239"/>
    <n v="2060.9798500000002"/>
    <n v="770.17452000000003"/>
    <n v="0"/>
    <n v="0"/>
    <n v="0"/>
    <n v="0"/>
    <n v="0"/>
    <n v="0"/>
    <s v="Salud Individual"/>
    <s v="Accidentes y Enfermedades"/>
    <s v="Salud"/>
    <x v="31"/>
    <x v="3"/>
    <n v="22239.322980000001"/>
    <n v="8284.6314299999995"/>
    <n v="533186385.44996989"/>
    <n v="470746398.87218982"/>
    <n v="512068683.5256899"/>
    <n v="451806369.28899986"/>
    <n v="1385215.7678700001"/>
    <n v="1228606.75697"/>
    <n v="878203.38696999988"/>
    <n v="773792.07496000011"/>
    <n v="22239.322980000001"/>
    <n v="8284.6314299999995"/>
    <n v="0.25134430684063275"/>
    <n v="0.14013847638655316"/>
    <n v="1759.9101800000003"/>
    <n v="102.21631319826491"/>
    <n v="15.655426980088762"/>
    <n v="20.782466963651032"/>
    <n v="15.655426980088762"/>
    <n v="20.782466963651032"/>
    <n v="6.5299134880605317E-4"/>
    <n v="6.7992069853366243E-4"/>
    <n v="3.6574911547384236E-4"/>
    <n v="3.8108156658116411E-4"/>
    <m/>
    <m/>
    <m/>
    <n v="0"/>
    <m/>
    <n v="0"/>
    <m/>
    <n v="0"/>
    <m/>
    <n v="-8.6882576600865953"/>
    <n v="15.381636081585507"/>
    <n v="34.063721265956268"/>
    <n v="6.0980910338745302E-2"/>
    <n v="-8.6882576600865953"/>
    <n v="167.59906962385617"/>
    <n v="25.984553900417801"/>
    <n v="76.150583376868923"/>
    <s v="Medianas"/>
    <n v="2024"/>
    <n v="2"/>
    <d v="2025-08-07T00:00:00"/>
    <x v="31"/>
    <x v="3"/>
  </r>
  <r>
    <n v="2025"/>
    <n v="6"/>
    <n v="715"/>
    <x v="43"/>
    <s v="Salud Individual"/>
    <n v="251"/>
    <s v="c75d3f1f5bcd6914d0331ce5ec17c0db8f2070a2d4285f8e3ff11c6ca19168ff"/>
    <s v="5ee0b1f3d4f170289262539d5c2c0d24e2fb46189fbbd99a0a6b6a68b9dfe06a"/>
    <x v="11"/>
    <n v="11151.528109999999"/>
    <n v="8427.7029600000005"/>
    <n v="22418.262029999998"/>
    <n v="23166.972640000004"/>
    <n v="922.04161999999997"/>
    <n v="876.5958700000001"/>
    <n v="1883.6351299999999"/>
    <n v="1660.5288999999998"/>
    <n v="35332811.020000003"/>
    <n v="33505945.09"/>
    <n v="140.405"/>
    <n v="134.59399999999999"/>
    <n v="0"/>
    <n v="0"/>
    <n v="922.04161999999997"/>
    <n v="876.59586999999999"/>
    <n v="10400.76729"/>
    <n v="8749.3002300000007"/>
    <n v="0"/>
    <n v="0"/>
    <n v="0"/>
    <n v="0"/>
    <n v="0"/>
    <n v="0"/>
    <s v="Salud Individual"/>
    <s v="Accidentes y Enfermedades"/>
    <s v="Salud"/>
    <x v="31"/>
    <x v="3"/>
    <n v="60253.779270000006"/>
    <n v="80339.313900000008"/>
    <n v="533186385.44996989"/>
    <n v="470746398.87218982"/>
    <n v="512068683.5256899"/>
    <n v="451806369.28899986"/>
    <n v="1385215.7678700001"/>
    <n v="1228606.75697"/>
    <n v="878203.38696999988"/>
    <n v="773792.07496000011"/>
    <n v="60253.779270000006"/>
    <n v="80339.313900000008"/>
    <n v="0.80503906818410897"/>
    <n v="0.68595609719618267"/>
    <n v="2723.8251499999988"/>
    <n v="32.31989977492038"/>
    <n v="18.507599432111103"/>
    <n v="10.490135589768833"/>
    <n v="18.507599432111103"/>
    <n v="10.490135589768833"/>
    <n v="2.0914877825676161E-3"/>
    <n v="2.1777406954902254E-3"/>
    <n v="1.7902851684454769E-3"/>
    <n v="1.8653351375418933E-3"/>
    <m/>
    <m/>
    <m/>
    <n v="0"/>
    <m/>
    <n v="0"/>
    <m/>
    <n v="0"/>
    <m/>
    <n v="5.1843445258303422"/>
    <n v="8.2682983973574906"/>
    <n v="10.401361725259479"/>
    <n v="0.10499180869493704"/>
    <n v="5.1843445258303644"/>
    <n v="18.87541879449255"/>
    <n v="8.8651307570982105"/>
    <n v="10.019039774110025"/>
    <s v="Grandes"/>
    <n v="2024"/>
    <n v="2"/>
    <d v="2025-08-07T00:00:00"/>
    <x v="31"/>
    <x v="11"/>
  </r>
  <r>
    <n v="2025"/>
    <n v="6"/>
    <n v="714"/>
    <x v="78"/>
    <s v="Salud Individual"/>
    <n v="250"/>
    <s v="1e472b39b105d349bcd069c4a711b44a2fffb8e274714bb07ecfff69a9a7f67b"/>
    <s v="5ee0b1f3d4f170289262539d5c2c0d24e2fb46189fbbd99a0a6b6a68b9dfe06a"/>
    <x v="24"/>
    <n v="3168.1160800000002"/>
    <n v="493.24777"/>
    <n v="4973.9869500000004"/>
    <n v="892.95748000000026"/>
    <n v="424.35056999999995"/>
    <n v="144.51043000000001"/>
    <n v="614.28891999999996"/>
    <n v="410.32348999999988"/>
    <n v="35332811.020000003"/>
    <n v="33505945.09"/>
    <n v="140.405"/>
    <n v="134.59399999999999"/>
    <n v="0"/>
    <n v="0"/>
    <n v="424.35057"/>
    <n v="144.51042999999999"/>
    <n v="1708.0888799999998"/>
    <n v="526.21831000000009"/>
    <n v="0"/>
    <n v="0"/>
    <n v="0"/>
    <n v="0"/>
    <n v="0"/>
    <n v="0"/>
    <s v="Salud Individual"/>
    <s v="Accidentes y Enfermedades"/>
    <s v="Salud"/>
    <x v="31"/>
    <x v="3"/>
    <n v="370321.25618000003"/>
    <n v="328538.47486000002"/>
    <n v="533186385.44996989"/>
    <n v="470746398.87218982"/>
    <n v="512068683.5256899"/>
    <n v="451806369.28899986"/>
    <n v="1385215.7678700001"/>
    <n v="1228606.75697"/>
    <n v="878203.38696999988"/>
    <n v="773792.07496000011"/>
    <n v="370321.25618000003"/>
    <n v="328538.47486000002"/>
    <n v="0.22870921292438839"/>
    <n v="4.0146919850616129E-2"/>
    <n v="2674.8683100000003"/>
    <n v="542.29709137863927"/>
    <n v="0.85550478864764146"/>
    <n v="0.15013394404116215"/>
    <n v="0.85550478864764146"/>
    <n v="0.15013394404116215"/>
    <n v="5.9418547930970608E-4"/>
    <n v="6.1868967619478719E-4"/>
    <n v="1.0477993484001551E-4"/>
    <n v="1.0917238080910985E-4"/>
    <m/>
    <m/>
    <m/>
    <n v="0"/>
    <m/>
    <n v="0"/>
    <m/>
    <n v="0"/>
    <m/>
    <n v="193.64701911135404"/>
    <n v="13.394413565805957"/>
    <n v="29.297736105324919"/>
    <n v="4.8320306696163551E-2"/>
    <n v="193.64701911135413"/>
    <n v="224.59700613610337"/>
    <n v="24.843588350039493"/>
    <n v="27.462067977072095"/>
    <s v="Medianas"/>
    <n v="2024"/>
    <n v="2"/>
    <d v="2025-08-07T00:00:00"/>
    <x v="31"/>
    <x v="24"/>
  </r>
  <r>
    <n v="2025"/>
    <n v="6"/>
    <n v="707"/>
    <x v="28"/>
    <s v="Salud Individual"/>
    <n v="9"/>
    <s v="19581e27de7ced00ff1ce50b2047e7a567c76b1cbaebabe5ef03f7c3017bb5b7"/>
    <s v="5ee0b1f3d4f170289262539d5c2c0d24e2fb46189fbbd99a0a6b6a68b9dfe06a"/>
    <x v="25"/>
    <n v="48414.338710000004"/>
    <n v="51360.066450000006"/>
    <n v="98805.208219999971"/>
    <n v="101795.85988"/>
    <n v="41209.974869999998"/>
    <n v="36449.452359999996"/>
    <n v="84800.40734000002"/>
    <n v="79912.578889999975"/>
    <n v="35332811.020000003"/>
    <n v="33505945.09"/>
    <n v="140.405"/>
    <n v="134.59399999999999"/>
    <n v="0"/>
    <n v="0"/>
    <n v="20593.02895"/>
    <n v="22856.033660000001"/>
    <n v="13576.39831"/>
    <n v="19886.535670000001"/>
    <n v="0"/>
    <n v="0"/>
    <n v="0"/>
    <n v="0"/>
    <n v="0"/>
    <n v="0"/>
    <s v="Salud Individual"/>
    <s v="Accidentes y Enfermedades"/>
    <s v="Salud"/>
    <x v="31"/>
    <x v="3"/>
    <n v="408268.24757999997"/>
    <n v="924227.3"/>
    <n v="533186385.44996989"/>
    <n v="470746398.87218982"/>
    <n v="512068683.5256899"/>
    <n v="451806369.28899986"/>
    <n v="1385215.7678700001"/>
    <n v="1228606.75697"/>
    <n v="878203.38696999988"/>
    <n v="773792.07496000011"/>
    <n v="408268.24757999997"/>
    <n v="924227.3"/>
    <n v="3.4950756288635891"/>
    <n v="4.1803503162122126"/>
    <n v="-2945.7277400000021"/>
    <n v="-5.7354437865997028"/>
    <n v="11.858462909367752"/>
    <n v="5.5570817319505714"/>
    <n v="11.858462909367752"/>
    <n v="5.5570817319505714"/>
    <n v="9.0801903482854076E-3"/>
    <n v="9.4546572105636516E-3"/>
    <n v="1.0910347179085811E-2"/>
    <n v="1.1367716336275755E-2"/>
    <m/>
    <m/>
    <m/>
    <n v="0"/>
    <m/>
    <n v="0"/>
    <m/>
    <n v="0"/>
    <m/>
    <n v="13.060614636899871"/>
    <n v="85.119359198203938"/>
    <n v="70.968468071364796"/>
    <n v="4.6925319899054045"/>
    <n v="-9.9011260819083073"/>
    <n v="-31.730701941812878"/>
    <n v="151.68256322320585"/>
    <n v="114.93220357369565"/>
    <s v="Grandes"/>
    <n v="2024"/>
    <n v="2"/>
    <d v="2025-08-07T00:00:00"/>
    <x v="31"/>
    <x v="25"/>
  </r>
  <r>
    <n v="2025"/>
    <n v="6"/>
    <n v="704"/>
    <x v="12"/>
    <s v="Salud Individual"/>
    <n v="51"/>
    <s v="031b4af5197ec30a926f48cf40e11a7dbc470048a21e4003b7a3c07c5dab1baa"/>
    <s v="5ee0b1f3d4f170289262539d5c2c0d24e2fb46189fbbd99a0a6b6a68b9dfe06a"/>
    <x v="4"/>
    <n v="638.83609000000001"/>
    <n v="904.46329000000003"/>
    <n v="1363.4488299999998"/>
    <n v="1367.6490000000001"/>
    <n v="358.96505999999999"/>
    <n v="2187.12932"/>
    <n v="899.49981000000025"/>
    <n v="2643.0027599999999"/>
    <n v="35332811.020000003"/>
    <n v="33505945.09"/>
    <n v="140.405"/>
    <n v="134.59399999999999"/>
    <n v="0"/>
    <n v="0"/>
    <n v="358.96505999999999"/>
    <n v="2187.12932"/>
    <n v="710.35807"/>
    <n v="611.4846"/>
    <n v="0"/>
    <n v="0"/>
    <n v="0"/>
    <n v="0"/>
    <n v="0"/>
    <n v="0"/>
    <s v="Salud Individual"/>
    <s v="Accidentes y Enfermedades"/>
    <s v="Salud"/>
    <x v="31"/>
    <x v="3"/>
    <n v="232013.13712999999"/>
    <n v="272024.87618999998"/>
    <n v="533186385.44996989"/>
    <n v="470746398.87218982"/>
    <n v="512068683.5256899"/>
    <n v="451806369.28899986"/>
    <n v="1385215.7678700001"/>
    <n v="1228606.75697"/>
    <n v="878203.38696999988"/>
    <n v="773792.07496000011"/>
    <n v="232013.13712999999"/>
    <n v="272024.87618999998"/>
    <n v="4.6118164752218846E-2"/>
    <n v="7.3616988093944291E-2"/>
    <n v="-265.62720000000002"/>
    <n v="-29.368488797372862"/>
    <n v="0.2753447920675508"/>
    <n v="0.33249285972223497"/>
    <n v="0.2753447920675508"/>
    <n v="0.33249285972223497"/>
    <n v="1.1981477911534998E-4"/>
    <n v="1.2475593812952835E-4"/>
    <n v="1.9213387339062082E-4"/>
    <n v="2.0018825573958569E-4"/>
    <m/>
    <m/>
    <m/>
    <n v="0"/>
    <m/>
    <n v="0"/>
    <m/>
    <n v="0"/>
    <m/>
    <n v="-83.587387507566319"/>
    <n v="56.190479157180995"/>
    <n v="241.81515647804787"/>
    <n v="4.0874934591007508E-2"/>
    <n v="-83.587387507566319"/>
    <n v="16.169412933702667"/>
    <n v="50.532974166113156"/>
    <n v="357.67529059603464"/>
    <s v="Medianas"/>
    <n v="2024"/>
    <n v="2"/>
    <d v="2025-08-07T00:00:00"/>
    <x v="31"/>
    <x v="4"/>
  </r>
  <r>
    <n v="2025"/>
    <n v="6"/>
    <n v="15.1"/>
    <x v="69"/>
    <s v="Salud Individual"/>
    <n v="15.1"/>
    <m/>
    <m/>
    <x v="76"/>
    <n v="7296.8122400000011"/>
    <n v="3127.66095"/>
    <n v="11338.02936"/>
    <n v="4503.1370999999999"/>
    <n v="1319.50947"/>
    <n v="2918.2200199999997"/>
    <n v="2215.7852000000003"/>
    <n v="3800.6859399999994"/>
    <n v="0"/>
    <n v="0"/>
    <n v="0"/>
    <n v="0"/>
    <n v="0"/>
    <n v="0"/>
    <n v="1319.50947"/>
    <n v="2918.2200199999997"/>
    <n v="4482.2508799999996"/>
    <n v="1907.0556800000004"/>
    <n v="0"/>
    <n v="0"/>
    <n v="0"/>
    <n v="0"/>
    <n v="0"/>
    <n v="0"/>
    <s v="Salud Individual"/>
    <s v="Accidentes y Enfermedades"/>
    <s v="Salud"/>
    <x v="31"/>
    <x v="3"/>
    <n v="3518137.20053"/>
    <n v="2900512.5711300005"/>
    <n v="533186385.44996989"/>
    <n v="470746398.87218982"/>
    <n v="512068683.5256899"/>
    <n v="451806369.28899986"/>
    <n v="1385215.7678700001"/>
    <n v="1228606.75697"/>
    <n v="878203.38696999988"/>
    <n v="773792.07496000011"/>
    <n v="3518137.20053"/>
    <n v="2900512.5711300005"/>
    <n v="0.52676358508538101"/>
    <n v="0.25456973374568304"/>
    <n v="4169.1512900000016"/>
    <n v="133.29933636189054"/>
    <n v="0.20740556220777154"/>
    <n v="0.10783131854455316"/>
    <n v="0.20740556220777154"/>
    <n v="0.10783131854455316"/>
    <n v="1.3685293621745482E-3"/>
    <n v="1.4249674847834994E-3"/>
    <n v="6.6440464706543124E-4"/>
    <n v="6.9225694071598594E-4"/>
    <m/>
    <m/>
    <m/>
    <n v="0"/>
    <m/>
    <n v="0"/>
    <m/>
    <n v="0"/>
    <m/>
    <n v="-54.783756503733393"/>
    <n v="18.083368827371661"/>
    <n v="93.303592257977954"/>
    <n v="0.15025101127799173"/>
    <n v="-54.783756503733393"/>
    <n v="135.03513437006717"/>
    <n v="29.438545617509032"/>
    <n v="153.02227672765164"/>
    <s v="Resto"/>
    <n v="2024"/>
    <n v="2"/>
    <d v="2025-08-07T00:00:00"/>
    <x v="31"/>
    <x v="76"/>
  </r>
  <r>
    <n v="2025"/>
    <n v="6"/>
    <n v="65"/>
    <x v="13"/>
    <s v="Salud Individual"/>
    <n v="225"/>
    <s v="0e6523810856a138a75dec70a9cf3778a5c70b83ac915f22c33f05db97cb3e68"/>
    <s v="5ee0b1f3d4f170289262539d5c2c0d24e2fb46189fbbd99a0a6b6a68b9dfe06a"/>
    <x v="0"/>
    <n v="8.1990999999999996"/>
    <n v="8.1990999999999996"/>
    <n v="8.1990999999999996"/>
    <n v="8.1990999999999996"/>
    <n v="0.65742000000000012"/>
    <n v="8.788E-2"/>
    <n v="1.4763900000000001"/>
    <n v="8.788E-2"/>
    <n v="35332811.020000003"/>
    <n v="33505945.09"/>
    <n v="140.405"/>
    <n v="134.59399999999999"/>
    <n v="0"/>
    <n v="0"/>
    <n v="0.65742"/>
    <n v="8.788E-2"/>
    <n v="2.8240799999999999"/>
    <n v="-0.82174999999999998"/>
    <n v="0"/>
    <n v="0"/>
    <n v="0"/>
    <n v="0"/>
    <n v="0"/>
    <n v="0"/>
    <s v="Salud Individual"/>
    <s v="Accidentes y Enfermedades"/>
    <s v="Salud"/>
    <x v="31"/>
    <x v="3"/>
    <n v="2893563.4842399997"/>
    <n v="2291664.5886500003"/>
    <n v="533186385.44996989"/>
    <n v="470746398.87218982"/>
    <n v="512068683.5256899"/>
    <n v="451806369.28899986"/>
    <n v="1385215.7678700001"/>
    <n v="1228606.75697"/>
    <n v="878203.38696999988"/>
    <n v="773792.07496000011"/>
    <n v="2893563.4842399997"/>
    <n v="2291664.5886500003"/>
    <n v="5.9190056814090999E-4"/>
    <n v="6.6734941456944997E-4"/>
    <n v="0"/>
    <n v="0"/>
    <n v="2.8335649259665402E-4"/>
    <n v="3.5777923351470987E-4"/>
    <n v="2.8335649259665402E-4"/>
    <n v="3.5777923351470987E-4"/>
    <n v="1.5377549434388813E-6"/>
    <n v="1.6011719255213271E-6"/>
    <n v="1.7417233609525923E-6"/>
    <n v="1.8147375861262837E-6"/>
    <m/>
    <m/>
    <m/>
    <n v="0"/>
    <m/>
    <n v="0"/>
    <m/>
    <n v="0"/>
    <m/>
    <n v="648.08830223031418"/>
    <n v="8.0181971191960102"/>
    <n v="1.0718249563976534"/>
    <n v="7.4859652075386277E-5"/>
    <n v="648.08830223031407"/>
    <n v="-443.66656525707333"/>
    <n v="23.27908557831223"/>
    <n v="-10.694250076057195"/>
    <s v="Medianas"/>
    <n v="2024"/>
    <n v="2"/>
    <d v="2025-08-07T00:00:00"/>
    <x v="31"/>
    <x v="0"/>
  </r>
  <r>
    <n v="2025"/>
    <n v="6"/>
    <n v="5.0999999999999996"/>
    <x v="68"/>
    <s v="Credito"/>
    <n v="5.0999999999999996"/>
    <m/>
    <m/>
    <x v="75"/>
    <n v="1407067.05657"/>
    <n v="971509.70918000001"/>
    <n v="2150714.6265099999"/>
    <n v="1569389.0165599999"/>
    <n v="857804.92930000008"/>
    <n v="150905.59737"/>
    <n v="1575536.6531000002"/>
    <n v="521021.34883999993"/>
    <n v="0"/>
    <n v="0"/>
    <n v="0"/>
    <n v="0"/>
    <n v="-6373.4437800000005"/>
    <n v="4398.4746699999996"/>
    <n v="51361.034090000001"/>
    <n v="12577.647200000001"/>
    <n v="154090.73715"/>
    <n v="150796.97015000001"/>
    <n v="0"/>
    <n v="0"/>
    <n v="0"/>
    <n v="0"/>
    <n v="0"/>
    <n v="0"/>
    <s v="Credito"/>
    <s v="Daños Sin Autos"/>
    <s v="Credito"/>
    <x v="1"/>
    <x v="3"/>
    <n v="7136102.3591199992"/>
    <n v="6140056.5470400006"/>
    <n v="533186385.44996989"/>
    <n v="470746398.87218982"/>
    <n v="512068683.5256899"/>
    <n v="451806369.28899986"/>
    <n v="1407067.05657"/>
    <n v="971509.70918000001"/>
    <n v="857804.92930000008"/>
    <n v="150905.59737"/>
    <n v="1407067.05657"/>
    <n v="971509.70918000001"/>
    <n v="100"/>
    <n v="100"/>
    <n v="435557.34739000001"/>
    <n v="44.833041118820205"/>
    <n v="100"/>
    <n v="100"/>
    <n v="19.717585115238101"/>
    <n v="15.822487980967301"/>
    <n v="0.2638977841458835"/>
    <n v="0.27478092330936482"/>
    <n v="0.20637645057031442"/>
    <n v="0.21502789141924863"/>
    <m/>
    <m/>
    <m/>
    <n v="0"/>
    <m/>
    <n v="0"/>
    <m/>
    <n v="0"/>
    <m/>
    <n v="468.43811246893586"/>
    <n v="60.964040433941122"/>
    <n v="15.533102340003524"/>
    <n v="100"/>
    <n v="308.3516835326721"/>
    <n v="2.1842395087405597"/>
    <n v="33.331681735030237"/>
    <n v="8.3407824358067852"/>
    <m/>
    <n v="2024"/>
    <n v="2"/>
    <d v="2025-08-07T00:00:00"/>
    <x v="1"/>
    <x v="75"/>
  </r>
  <r>
    <n v="2025"/>
    <n v="6"/>
    <n v="59"/>
    <x v="64"/>
    <s v="Credito"/>
    <n v="209"/>
    <s v="83f814f7a92e365cbd79f9addceed185761a8d38a06a2d4350bb1fe4b7632b34"/>
    <s v="5ee0b1f3d4f170289262539d5c2c0d24e2fb46189fbbd99a0a6b6a68b9dfe06a"/>
    <x v="1"/>
    <n v="350774.27713"/>
    <n v="318360.07158999995"/>
    <n v="657393.75558"/>
    <n v="535171.40523999999"/>
    <n v="443757.06481999997"/>
    <n v="113170.67091999999"/>
    <n v="562903.40803000005"/>
    <n v="276120.09456"/>
    <n v="35332811.020000003"/>
    <n v="33505945.09"/>
    <n v="140.405"/>
    <n v="134.59399999999999"/>
    <n v="501.81608"/>
    <n v="102.25014"/>
    <n v="17144.36663"/>
    <n v="2782.1166699999999"/>
    <n v="13883.895420000001"/>
    <n v="13164.53873"/>
    <n v="0"/>
    <n v="0"/>
    <n v="0"/>
    <n v="0"/>
    <n v="0"/>
    <n v="0"/>
    <s v="Credito"/>
    <s v="Daños Sin Autos"/>
    <s v="Credito"/>
    <x v="1"/>
    <x v="3"/>
    <n v="350774.27713"/>
    <n v="318360.07158999995"/>
    <n v="533186385.44996989"/>
    <n v="470746398.87218982"/>
    <n v="512068683.5256899"/>
    <n v="451806369.28899986"/>
    <n v="1407067.05657"/>
    <n v="971509.70918000001"/>
    <n v="857804.92930000008"/>
    <n v="150905.59737"/>
    <n v="350774.27713"/>
    <n v="318360.07158999995"/>
    <n v="24.929464128389206"/>
    <n v="32.769623255614285"/>
    <n v="32414.205540000054"/>
    <n v="10.181617744371119"/>
    <n v="100"/>
    <n v="100"/>
    <n v="100"/>
    <n v="100"/>
    <n v="6.5788303434262008E-2"/>
    <n v="6.8501411708064758E-2"/>
    <n v="6.7628785340201059E-2"/>
    <n v="7.0463829912579115E-2"/>
    <m/>
    <m/>
    <m/>
    <n v="0"/>
    <m/>
    <n v="0"/>
    <m/>
    <n v="0"/>
    <m/>
    <n v="292.1131342710608"/>
    <n v="126.50786951961695"/>
    <n v="35.548010262338067"/>
    <n v="51.731699091787895"/>
    <n v="516.23463943372303"/>
    <n v="5.4643516552592475"/>
    <n v="123.48383584986698"/>
    <n v="21.13341551162727"/>
    <s v="Grandes"/>
    <n v="2024"/>
    <n v="2"/>
    <d v="2025-08-07T00:00:00"/>
    <x v="1"/>
    <x v="1"/>
  </r>
  <r>
    <n v="2025"/>
    <n v="6"/>
    <n v="7"/>
    <x v="10"/>
    <s v="Credito"/>
    <n v="264"/>
    <s v="bba58959c32abe688d9cb5222b97de973002a67c412d6a8c8d2a79ac692f32b7"/>
    <s v="5ee0b1f3d4f170289262539d5c2c0d24e2fb46189fbbd99a0a6b6a68b9dfe06a"/>
    <x v="13"/>
    <n v="505608.20723"/>
    <n v="423637.85847000004"/>
    <n v="806484.37214999995"/>
    <n v="679099.92347000004"/>
    <n v="296602.02140000009"/>
    <n v="-30358.943589999999"/>
    <n v="839267.28852000018"/>
    <n v="135366.14804999996"/>
    <n v="35332811.020000003"/>
    <n v="33505945.09"/>
    <n v="140.405"/>
    <n v="134.59399999999999"/>
    <n v="-1406.9171799999999"/>
    <n v="4304.4262699999999"/>
    <n v="20623.45378"/>
    <n v="-5353.0725199999997"/>
    <n v="111024.05240999999"/>
    <n v="99493.900739999997"/>
    <n v="0"/>
    <n v="0"/>
    <n v="0"/>
    <n v="0"/>
    <n v="0"/>
    <n v="0"/>
    <s v="Credito"/>
    <s v="Daños Sin Autos"/>
    <s v="Credito"/>
    <x v="1"/>
    <x v="3"/>
    <n v="505608.20723"/>
    <n v="423637.85847000004"/>
    <n v="533186385.44996989"/>
    <n v="470746398.87218982"/>
    <n v="512068683.5256899"/>
    <n v="451806369.28899986"/>
    <n v="1407067.05657"/>
    <n v="971509.70918000001"/>
    <n v="857804.92930000008"/>
    <n v="150905.59737"/>
    <n v="505608.20723"/>
    <n v="423637.85847000004"/>
    <n v="35.933483402171213"/>
    <n v="43.606137382566189"/>
    <n v="81970.348759999964"/>
    <n v="19.349155681232567"/>
    <n v="100"/>
    <n v="100"/>
    <n v="100"/>
    <n v="100"/>
    <n v="9.4827666464758667E-2"/>
    <n v="9.8738357469703414E-2"/>
    <n v="8.9992798560955115E-2"/>
    <n v="9.3765357743112801E-2"/>
    <m/>
    <m/>
    <m/>
    <n v="0"/>
    <m/>
    <n v="0"/>
    <m/>
    <n v="0"/>
    <m/>
    <n v="-1076.9839998572891"/>
    <n v="58.662422238940536"/>
    <n v="-7.1662489513197913"/>
    <n v="34.57686138992441"/>
    <n v="-485.26385926862059"/>
    <n v="11.588802513765017"/>
    <n v="18.575662959806028"/>
    <n v="-5.3803021895671632"/>
    <s v="Grandes"/>
    <n v="2024"/>
    <n v="2"/>
    <d v="2025-08-07T00:00:00"/>
    <x v="1"/>
    <x v="13"/>
  </r>
  <r>
    <n v="2025"/>
    <n v="6"/>
    <n v="201.1"/>
    <x v="67"/>
    <s v="Credito"/>
    <n v="201.1"/>
    <m/>
    <m/>
    <x v="74"/>
    <n v="1407067.05657"/>
    <n v="971509.70918000001"/>
    <n v="2150714.6265099999"/>
    <n v="1569389.0165599999"/>
    <n v="857804.92930000008"/>
    <n v="150905.59737"/>
    <n v="1575536.6531000002"/>
    <n v="521021.34883999993"/>
    <n v="0"/>
    <n v="0"/>
    <n v="0"/>
    <n v="0"/>
    <n v="-6373.4437800000005"/>
    <n v="4398.4746699999996"/>
    <n v="51361.034090000001"/>
    <n v="12577.647200000001"/>
    <n v="154090.73715"/>
    <n v="150796.97015000001"/>
    <n v="0"/>
    <n v="0"/>
    <n v="0"/>
    <n v="0"/>
    <n v="0"/>
    <n v="0"/>
    <s v="Credito"/>
    <s v="Daños Sin Autos"/>
    <s v="Credito"/>
    <x v="1"/>
    <x v="3"/>
    <n v="7136102.3591199992"/>
    <n v="6140056.5470400006"/>
    <n v="533186385.44996989"/>
    <n v="470746398.87218982"/>
    <n v="512068683.5256899"/>
    <n v="451806369.28899986"/>
    <n v="1407067.05657"/>
    <n v="971509.70918000001"/>
    <n v="857804.92930000008"/>
    <n v="150905.59737"/>
    <n v="1407067.05657"/>
    <n v="971509.70918000001"/>
    <n v="100"/>
    <n v="100"/>
    <n v="435557.34739000001"/>
    <n v="44.833041118820205"/>
    <n v="100"/>
    <n v="100"/>
    <n v="19.717585115238101"/>
    <n v="15.822487980967301"/>
    <n v="0.2638977841458835"/>
    <n v="0.27478092330936482"/>
    <n v="0.20637645057031442"/>
    <n v="0.21502789141924863"/>
    <m/>
    <m/>
    <m/>
    <n v="0"/>
    <m/>
    <n v="0"/>
    <m/>
    <n v="0"/>
    <m/>
    <n v="468.43811246893586"/>
    <n v="60.964040433941122"/>
    <n v="15.533102340003524"/>
    <n v="100"/>
    <n v="308.3516835326721"/>
    <n v="2.1842395087405597"/>
    <n v="33.331681735030237"/>
    <n v="8.3407824358067852"/>
    <m/>
    <n v="2024"/>
    <n v="2"/>
    <d v="2025-08-07T00:00:00"/>
    <x v="1"/>
    <x v="74"/>
  </r>
  <r>
    <n v="2025"/>
    <n v="6"/>
    <n v="12"/>
    <x v="0"/>
    <s v="Credito"/>
    <n v="12"/>
    <s v="6b51d431df5d7f141cbececcf79edf3dd861c3b4069f0b11661a3eefacbba918"/>
    <s v="5ee0b1f3d4f170289262539d5c2c0d24e2fb46189fbbd99a0a6b6a68b9dfe06a"/>
    <x v="25"/>
    <n v="330012.10363999999"/>
    <n v="20683.690870000002"/>
    <n v="332511.49304999999"/>
    <n v="21971.51237"/>
    <n v="-2029.8449100000003"/>
    <n v="18.801389999999998"/>
    <n v="7659.27009"/>
    <n v="72.082509999999999"/>
    <n v="35332811.020000003"/>
    <n v="33505945.09"/>
    <n v="140.405"/>
    <n v="134.59399999999999"/>
    <n v="0"/>
    <n v="0"/>
    <n v="-3964.6196800000002"/>
    <n v="13.62073"/>
    <n v="-9786.8956899999994"/>
    <n v="2386.3181800000002"/>
    <n v="0"/>
    <n v="0"/>
    <n v="0"/>
    <n v="0"/>
    <n v="0"/>
    <n v="0"/>
    <s v="Credito"/>
    <s v="Daños Sin Autos"/>
    <s v="Credito"/>
    <x v="1"/>
    <x v="3"/>
    <n v="4354857.8661599997"/>
    <n v="3733425.0511100003"/>
    <n v="533186385.44996989"/>
    <n v="470746398.87218982"/>
    <n v="512068683.5256899"/>
    <n v="451806369.28899986"/>
    <n v="1407067.05657"/>
    <n v="971509.70918000001"/>
    <n v="857804.92930000008"/>
    <n v="150905.59737"/>
    <n v="330012.10363999999"/>
    <n v="20683.690870000002"/>
    <n v="23.453900231625688"/>
    <n v="2.1290256468417605"/>
    <n v="309328.41277"/>
    <n v="1495.5184483957623"/>
    <n v="100"/>
    <n v="100"/>
    <n v="7.5780223782824869"/>
    <n v="0.55401382341532335"/>
    <n v="6.1894323007046434E-2"/>
    <n v="6.4446843608518323E-2"/>
    <n v="4.3938075616837026E-3"/>
    <n v="4.5779989561788564E-3"/>
    <m/>
    <m/>
    <m/>
    <n v="0"/>
    <m/>
    <n v="0"/>
    <m/>
    <n v="0"/>
    <m/>
    <n v="-10896.249160301448"/>
    <n v="-0.61508195839213686"/>
    <n v="9.0899589044186851E-2"/>
    <n v="-0.23663246044254224"/>
    <n v="-29207.248143087782"/>
    <n v="-510.12534590001735"/>
    <n v="40.509471088477497"/>
    <n v="0.57078432013621916"/>
    <s v="Grandes"/>
    <n v="2024"/>
    <n v="2"/>
    <d v="2025-08-07T00:00:00"/>
    <x v="1"/>
    <x v="25"/>
  </r>
  <r>
    <n v="2025"/>
    <n v="6"/>
    <n v="9"/>
    <x v="29"/>
    <s v="Credito"/>
    <n v="9"/>
    <s v="19581e27de7ced00ff1ce50b2047e7a567c76b1cbaebabe5ef03f7c3017bb5b7"/>
    <s v="5ee0b1f3d4f170289262539d5c2c0d24e2fb46189fbbd99a0a6b6a68b9dfe06a"/>
    <x v="11"/>
    <n v="0"/>
    <n v="0"/>
    <n v="0"/>
    <n v="0"/>
    <n v="0"/>
    <n v="148.42836"/>
    <n v="0"/>
    <n v="148.42836"/>
    <n v="0"/>
    <n v="0"/>
    <n v="0"/>
    <n v="0"/>
    <n v="0"/>
    <n v="0"/>
    <n v="0"/>
    <n v="148.42836"/>
    <n v="0"/>
    <n v="0"/>
    <n v="0"/>
    <n v="0"/>
    <n v="0"/>
    <n v="0"/>
    <n v="0"/>
    <n v="0"/>
    <s v="Credito"/>
    <s v="Daños Sin Autos"/>
    <s v="Credito"/>
    <x v="1"/>
    <x v="3"/>
    <n v="1704189.54003"/>
    <n v="1455805.4776199998"/>
    <n v="533186385.44996989"/>
    <n v="470746398.87218982"/>
    <n v="512068683.5256899"/>
    <n v="451806369.28899986"/>
    <n v="1407067.05657"/>
    <n v="971509.70918000001"/>
    <n v="857804.92930000008"/>
    <n v="150905.5973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Grandes"/>
    <n v="2024"/>
    <n v="2"/>
    <d v="2025-08-07T00:00:00"/>
    <x v="1"/>
    <x v="11"/>
  </r>
  <r>
    <n v="2025"/>
    <n v="6"/>
    <n v="61"/>
    <x v="46"/>
    <s v="Credit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675.5747099999999"/>
    <n v="7685.0178900000001"/>
    <n v="28985.292079999999"/>
    <n v="27824.899120000002"/>
    <n v="0"/>
    <n v="0"/>
    <n v="0"/>
    <n v="0"/>
    <n v="0"/>
    <n v="0"/>
    <s v="Credito"/>
    <s v="Daños Sin Autos"/>
    <s v="Credito"/>
    <x v="1"/>
    <x v="3"/>
    <n v="0"/>
    <n v="0"/>
    <n v="533186385.44996989"/>
    <n v="470746398.87218982"/>
    <n v="512068683.5256899"/>
    <n v="451806369.28899986"/>
    <n v="1407067.05657"/>
    <n v="971509.70918000001"/>
    <n v="857804.92930000008"/>
    <n v="150905.59737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78.196866500723274"/>
    <n v="4.1703402229621434"/>
    <n v="5.780775661585122"/>
    <n v="27.619212047658987"/>
    <m/>
    <n v="2024"/>
    <n v="2"/>
    <d v="2025-08-07T00:00:00"/>
    <x v="1"/>
    <x v="69"/>
  </r>
  <r>
    <n v="2025"/>
    <n v="6"/>
    <n v="102"/>
    <x v="21"/>
    <s v="Credito"/>
    <n v="224"/>
    <s v="84a5092e4a5b6fe968fd523fb2fc917dbffae44105f82b6b94c8ed5b9a800223"/>
    <s v="5ee0b1f3d4f170289262539d5c2c0d24e2fb46189fbbd99a0a6b6a68b9dfe06a"/>
    <x v="19"/>
    <n v="220672.46857"/>
    <n v="208828.08825"/>
    <n v="354325.00573000003"/>
    <n v="333146.17547999998"/>
    <n v="119475.68799000001"/>
    <n v="67926.64029000001"/>
    <n v="165706.68645999997"/>
    <n v="109314.59535999999"/>
    <n v="35332811.020000003"/>
    <n v="33505945.09"/>
    <n v="140.405"/>
    <n v="134.59399999999999"/>
    <n v="-5468.3426799999997"/>
    <n v="-8.2017399999999991"/>
    <n v="17557.833360000001"/>
    <n v="14986.553960000001"/>
    <n v="38969.685010000001"/>
    <n v="35752.212500000001"/>
    <n v="0"/>
    <n v="0"/>
    <n v="0"/>
    <n v="0"/>
    <n v="0"/>
    <n v="0"/>
    <s v="Credito"/>
    <s v="Daños Sin Autos"/>
    <s v="Credito"/>
    <x v="1"/>
    <x v="3"/>
    <n v="220672.46857"/>
    <n v="208828.08825"/>
    <n v="533186385.44996989"/>
    <n v="470746398.87218982"/>
    <n v="512068683.5256899"/>
    <n v="451806369.28899986"/>
    <n v="1407067.05657"/>
    <n v="971509.70918000001"/>
    <n v="857804.92930000008"/>
    <n v="150905.59737"/>
    <n v="220672.46857"/>
    <n v="208828.08825"/>
    <n v="15.683152237813891"/>
    <n v="21.495213714977769"/>
    <n v="11844.380319999997"/>
    <n v="5.6718329508530507"/>
    <n v="100"/>
    <n v="100"/>
    <n v="100"/>
    <n v="100"/>
    <n v="4.1387491239816401E-2"/>
    <n v="4.3094310523078314E-2"/>
    <n v="4.4361059107474544E-2"/>
    <n v="4.6220704807377833E-2"/>
    <m/>
    <m/>
    <m/>
    <n v="0"/>
    <m/>
    <n v="0"/>
    <m/>
    <n v="0"/>
    <m/>
    <n v="75.889293920501629"/>
    <n v="54.141637497520833"/>
    <n v="32.527540169156346"/>
    <n v="13.928071978730234"/>
    <n v="17.157242464564536"/>
    <n v="8.9993661511158294"/>
    <n v="45.055107208319725"/>
    <n v="41.917836441590858"/>
    <s v="Grandes"/>
    <n v="2024"/>
    <n v="2"/>
    <d v="2025-08-07T00:00:00"/>
    <x v="1"/>
    <x v="19"/>
  </r>
  <r>
    <n v="2025"/>
    <n v="6"/>
    <n v="104"/>
    <x v="19"/>
    <s v="AP Individual"/>
    <n v="225"/>
    <s v="0e6523810856a138a75dec70a9cf3778a5c70b83ac915f22c33f05db97cb3e68"/>
    <s v="5ee0b1f3d4f170289262539d5c2c0d24e2fb46189fbbd99a0a6b6a68b9dfe06a"/>
    <x v="28"/>
    <n v="14647.114109999999"/>
    <n v="14902.500239999999"/>
    <n v="54818.941800000001"/>
    <n v="12821.807339999999"/>
    <n v="8330.5094000000008"/>
    <n v="3510.2260700000002"/>
    <n v="14878.013449999999"/>
    <n v="5061.8639299999995"/>
    <n v="35332811.020000003"/>
    <n v="33505945.09"/>
    <n v="140.405"/>
    <n v="134.59399999999999"/>
    <n v="0"/>
    <n v="0"/>
    <n v="7479.6430199999995"/>
    <n v="2817.0910699999999"/>
    <n v="15935.032160000001"/>
    <n v="13348.085869999999"/>
    <n v="0"/>
    <n v="0"/>
    <n v="0"/>
    <n v="0"/>
    <n v="0"/>
    <n v="0"/>
    <s v="AP Individual"/>
    <s v="Accidentes y Enfermedades"/>
    <s v="Accidentes Personales"/>
    <x v="4"/>
    <x v="3"/>
    <n v="2462424.9121500002"/>
    <n v="1467674.2807799999"/>
    <n v="533186385.44996989"/>
    <n v="470746398.87218982"/>
    <n v="512068683.5256899"/>
    <n v="451806369.28899986"/>
    <n v="1927936.4523199999"/>
    <n v="1843026.7674500002"/>
    <n v="240716.59444999998"/>
    <n v="214644.28511000008"/>
    <n v="29507.031230000001"/>
    <n v="26687.842260000001"/>
    <n v="0.75973012971326204"/>
    <n v="0.8085883777270908"/>
    <n v="-255.38613000000078"/>
    <n v="-1.7137133090896706"/>
    <n v="49.639402879365839"/>
    <n v="55.840034180417838"/>
    <n v="0.59482480207736632"/>
    <n v="1.0153819846240011"/>
    <n v="2.7470907940829953E-3"/>
    <n v="2.8603807616493638E-3"/>
    <n v="3.1657173109987204E-3"/>
    <n v="3.2984263288390147E-3"/>
    <m/>
    <m/>
    <m/>
    <n v="0"/>
    <m/>
    <n v="0"/>
    <m/>
    <n v="0"/>
    <m/>
    <n v="137.32116490149596"/>
    <n v="56.874749096905894"/>
    <n v="23.554611732722243"/>
    <n v="3.4607125524660733"/>
    <n v="165.50945049852436"/>
    <n v="19.380653639741684"/>
    <n v="46.938361622986513"/>
    <n v="21.104831789638464"/>
    <s v="Medianas"/>
    <n v="2024"/>
    <n v="2"/>
    <d v="2025-08-07T00:00:00"/>
    <x v="4"/>
    <x v="28"/>
  </r>
  <r>
    <n v="2025"/>
    <n v="6"/>
    <n v="3"/>
    <x v="7"/>
    <s v="AP Individual"/>
    <n v="3"/>
    <s v="4e07408562bedb8b60ce05c1decfe3ad16b72230967de01f640b7e4729b49fce"/>
    <s v="5ee0b1f3d4f170289262539d5c2c0d24e2fb46189fbbd99a0a6b6a68b9dfe06a"/>
    <x v="34"/>
    <n v="0"/>
    <n v="0"/>
    <n v="0"/>
    <n v="0"/>
    <n v="-0.13342999999999999"/>
    <n v="-0.36582999999999999"/>
    <n v="-0.49870000000000003"/>
    <n v="-1.0795300000000001"/>
    <n v="0"/>
    <n v="0"/>
    <n v="0"/>
    <n v="0"/>
    <n v="0"/>
    <n v="0"/>
    <n v="-0.13342999999999999"/>
    <n v="-0.36582999999999999"/>
    <n v="0"/>
    <n v="0"/>
    <n v="0"/>
    <n v="0"/>
    <n v="0"/>
    <n v="0"/>
    <n v="0"/>
    <n v="0"/>
    <s v="AP Individual"/>
    <s v="Accidentes y Enfermedades"/>
    <s v="Accidentes Personales"/>
    <x v="4"/>
    <x v="3"/>
    <n v="15439688.598989999"/>
    <n v="12032200.14449"/>
    <n v="533186385.44996989"/>
    <n v="470746398.87218982"/>
    <n v="512068683.5256899"/>
    <n v="451806369.28899986"/>
    <n v="1927936.4523199999"/>
    <n v="1843026.7674500002"/>
    <n v="240716.59444999998"/>
    <n v="214644.28511000008"/>
    <n v="1522406.3372500001"/>
    <n v="1492404.7979100002"/>
    <m/>
    <m/>
    <m/>
    <m/>
    <m/>
    <m/>
    <m/>
    <m/>
    <m/>
    <m/>
    <m/>
    <m/>
    <m/>
    <m/>
    <m/>
    <n v="0"/>
    <m/>
    <n v="0"/>
    <m/>
    <n v="0"/>
    <m/>
    <n v="-63.526774731432631"/>
    <m/>
    <m/>
    <n v="-5.5430328891477884E-5"/>
    <n v="-63.526774731432631"/>
    <m/>
    <m/>
    <m/>
    <s v="Resto"/>
    <n v="2024"/>
    <n v="2"/>
    <d v="2025-08-07T00:00:00"/>
    <x v="4"/>
    <x v="34"/>
  </r>
  <r>
    <n v="2025"/>
    <n v="6"/>
    <n v="34"/>
    <x v="40"/>
    <s v="AP Individual"/>
    <n v="23"/>
    <s v="535fa30d7e25dd8a49f1536779734ec8286108d115da5045d77f3b4185d8f790"/>
    <s v="5ee0b1f3d4f170289262539d5c2c0d24e2fb46189fbbd99a0a6b6a68b9dfe06a"/>
    <x v="34"/>
    <n v="0"/>
    <n v="0"/>
    <n v="0"/>
    <n v="0"/>
    <n v="0"/>
    <n v="0"/>
    <n v="6.0224799999999998"/>
    <n v="0"/>
    <n v="0"/>
    <n v="0"/>
    <n v="0"/>
    <n v="0"/>
    <n v="0"/>
    <n v="0"/>
    <n v="0"/>
    <n v="0"/>
    <n v="22.287290000000002"/>
    <n v="27.771249999999998"/>
    <n v="0"/>
    <n v="0"/>
    <n v="0"/>
    <n v="0"/>
    <n v="0"/>
    <n v="0"/>
    <s v="AP Individual"/>
    <s v="Accidentes y Enfermedades"/>
    <s v="Accidentes Personales"/>
    <x v="4"/>
    <x v="3"/>
    <n v="45949941.079129994"/>
    <n v="43370839.972830005"/>
    <n v="533186385.44996989"/>
    <n v="470746398.87218982"/>
    <n v="512068683.5256899"/>
    <n v="451806369.28899986"/>
    <n v="1927936.4523199999"/>
    <n v="1843026.7674500002"/>
    <n v="240716.59444999998"/>
    <n v="214644.28511000008"/>
    <n v="18650169.214959998"/>
    <n v="15696564.2108"/>
    <m/>
    <m/>
    <m/>
    <m/>
    <m/>
    <m/>
    <m/>
    <m/>
    <m/>
    <m/>
    <m/>
    <m/>
    <m/>
    <m/>
    <m/>
    <n v="0"/>
    <m/>
    <n v="0"/>
    <m/>
    <n v="0"/>
    <m/>
    <m/>
    <m/>
    <m/>
    <m/>
    <m/>
    <n v="-19.746896520682345"/>
    <m/>
    <m/>
    <s v="Resto"/>
    <n v="2024"/>
    <n v="2"/>
    <d v="2025-08-07T00:00:00"/>
    <x v="4"/>
    <x v="34"/>
  </r>
  <r>
    <n v="2025"/>
    <n v="6"/>
    <n v="50"/>
    <x v="15"/>
    <s v="AP Individual"/>
    <n v="38"/>
    <s v="aea92132c4cbeb263e6ac2bf6c183b5d81737f179f21efdc5863739672f0f470"/>
    <s v="5ee0b1f3d4f170289262539d5c2c0d24e2fb46189fbbd99a0a6b6a68b9dfe06a"/>
    <x v="1"/>
    <n v="375711.60241000005"/>
    <n v="342263.14675999997"/>
    <n v="709269.99351000017"/>
    <n v="627211.33520999993"/>
    <n v="60243.243929999997"/>
    <n v="95942.372779999991"/>
    <n v="92382.476750000002"/>
    <n v="125598.01338"/>
    <n v="35332811.020000003"/>
    <n v="33505945.09"/>
    <n v="140.405"/>
    <n v="134.59399999999999"/>
    <n v="0"/>
    <n v="0"/>
    <n v="60291.557930000003"/>
    <n v="95943.872780000005"/>
    <n v="355273.35158999998"/>
    <n v="318348.21255"/>
    <n v="0"/>
    <n v="0"/>
    <n v="0"/>
    <n v="0"/>
    <n v="0"/>
    <n v="0"/>
    <s v="AP Individual"/>
    <s v="Accidentes y Enfermedades"/>
    <s v="Accidentes Personales"/>
    <x v="4"/>
    <x v="3"/>
    <n v="26568293.871599998"/>
    <n v="30189132.184919998"/>
    <n v="533186385.44996989"/>
    <n v="470746398.87218982"/>
    <n v="512068683.5256899"/>
    <n v="451806369.28899986"/>
    <n v="1927936.4523199999"/>
    <n v="1843026.7674500002"/>
    <n v="240716.59444999998"/>
    <n v="214644.28511000008"/>
    <n v="455128.81404999999"/>
    <n v="431429.48386000004"/>
    <n v="19.48775863218334"/>
    <n v="18.570709487499904"/>
    <n v="33448.455650000076"/>
    <n v="9.7727307092909435"/>
    <n v="82.55060783049538"/>
    <n v="79.332349680362881"/>
    <n v="1.4141352253394581"/>
    <n v="1.1337296635872376"/>
    <n v="7.0465340575590132E-2"/>
    <n v="7.3371329764428186E-2"/>
    <n v="7.2706482212076623E-2"/>
    <n v="7.5754387282900362E-2"/>
    <m/>
    <m/>
    <m/>
    <n v="0"/>
    <m/>
    <n v="0"/>
    <m/>
    <n v="0"/>
    <m/>
    <n v="-37.208928459440585"/>
    <n v="16.034437995411917"/>
    <n v="28.031756760325766"/>
    <n v="25.026626879483093"/>
    <n v="-37.159553619177977"/>
    <n v="11.598977969508928"/>
    <n v="16.97047010707939"/>
    <n v="30.138027793993345"/>
    <s v="Grandes"/>
    <n v="2024"/>
    <n v="2"/>
    <d v="2025-08-07T00:00:00"/>
    <x v="4"/>
    <x v="1"/>
  </r>
  <r>
    <n v="2025"/>
    <n v="6"/>
    <n v="15.1"/>
    <x v="69"/>
    <s v="AP Individual"/>
    <n v="15.1"/>
    <m/>
    <m/>
    <x v="76"/>
    <n v="384563.48254"/>
    <n v="361626.08367000002"/>
    <n v="760041.90139999997"/>
    <n v="665821.24836000009"/>
    <n v="67676.550340000002"/>
    <n v="53436.182799999995"/>
    <n v="135418.52397000001"/>
    <n v="106975.08485999999"/>
    <n v="0"/>
    <n v="0"/>
    <n v="0"/>
    <n v="0"/>
    <n v="0"/>
    <n v="0"/>
    <n v="60013.600149999998"/>
    <n v="43375.460429999999"/>
    <n v="278439.35397"/>
    <n v="250543.44722999996"/>
    <n v="0"/>
    <n v="0"/>
    <n v="0"/>
    <n v="0"/>
    <n v="0"/>
    <n v="0"/>
    <s v="AP Individual"/>
    <s v="Accidentes y Enfermedades"/>
    <s v="Accidentes Personales"/>
    <x v="4"/>
    <x v="3"/>
    <n v="185591888.38378999"/>
    <n v="162932738.31405997"/>
    <n v="533186385.44996989"/>
    <n v="470746398.87218982"/>
    <n v="512068683.5256899"/>
    <n v="451806369.28899986"/>
    <n v="1927936.4523199999"/>
    <n v="1843026.7674500002"/>
    <n v="240716.59444999998"/>
    <n v="214644.28511000008"/>
    <n v="50072888.430789992"/>
    <n v="46067184.750090003"/>
    <n v="19.946896178929137"/>
    <n v="19.621314788083275"/>
    <n v="22937.398869999975"/>
    <n v="6.342849674231843"/>
    <n v="0.76800738801305213"/>
    <n v="0.78499714196078263"/>
    <n v="0.20720920827355976"/>
    <n v="0.22194807956455623"/>
    <n v="7.2125525526211029E-2"/>
    <n v="7.5099980708097119E-2"/>
    <n v="7.6819723854793298E-2"/>
    <n v="8.0040058806405273E-2"/>
    <m/>
    <m/>
    <m/>
    <n v="0"/>
    <m/>
    <n v="0"/>
    <m/>
    <n v="0"/>
    <m/>
    <n v="26.649297898576705"/>
    <n v="17.598277894979457"/>
    <n v="14.77663952160124"/>
    <n v="28.114617729047893"/>
    <n v="38.358416383500746"/>
    <n v="11.134159383698217"/>
    <n v="21.553562488320551"/>
    <n v="17.31255034188986"/>
    <s v="Resto"/>
    <n v="2024"/>
    <n v="2"/>
    <d v="2025-08-07T00:00:00"/>
    <x v="4"/>
    <x v="76"/>
  </r>
  <r>
    <n v="2025"/>
    <n v="6"/>
    <n v="48"/>
    <x v="4"/>
    <s v="AP Individual"/>
    <n v="36"/>
    <s v="76a50887d8f1c2e9301755428990ad81479ee21c25b43215cf524541e0503269"/>
    <s v="5ee0b1f3d4f170289262539d5c2c0d24e2fb46189fbbd99a0a6b6a68b9dfe06a"/>
    <x v="3"/>
    <n v="107131.75503"/>
    <n v="104058.42237"/>
    <n v="160311.91288999998"/>
    <n v="177648.22979000001"/>
    <n v="33538.043540000006"/>
    <n v="23199.033959999997"/>
    <n v="72447.073000000004"/>
    <n v="49287.761429999999"/>
    <n v="35332811.020000003"/>
    <n v="33505945.09"/>
    <n v="140.405"/>
    <n v="134.59399999999999"/>
    <n v="0"/>
    <n v="0"/>
    <n v="21266.67109"/>
    <n v="15891.18613"/>
    <n v="45830.888399999996"/>
    <n v="43232.489929999996"/>
    <n v="0"/>
    <n v="0"/>
    <n v="0"/>
    <n v="0"/>
    <n v="0"/>
    <n v="0"/>
    <s v="AP Individual"/>
    <s v="Accidentes y Enfermedades"/>
    <s v="Accidentes Personales"/>
    <x v="4"/>
    <x v="3"/>
    <n v="34581959.66691"/>
    <n v="31734793.481880002"/>
    <n v="533186385.44996989"/>
    <n v="470746398.87218982"/>
    <n v="512068683.5256899"/>
    <n v="451806369.28899986"/>
    <n v="1927936.4523199999"/>
    <n v="1843026.7674500002"/>
    <n v="240716.59444999998"/>
    <n v="214644.28511000008"/>
    <n v="15962384.57817"/>
    <n v="15260459.770629998"/>
    <n v="5.5568094529818151"/>
    <n v="5.6460613707729568"/>
    <n v="3073.33266"/>
    <n v="2.953468436290696"/>
    <n v="0.67115132144173706"/>
    <n v="0.68188261647443238"/>
    <n v="0.30979087380207027"/>
    <n v="0.32790010884871679"/>
    <n v="2.0092740166196991E-2"/>
    <n v="2.0921364355339516E-2"/>
    <n v="2.2104985321035331E-2"/>
    <n v="2.3031641305490003E-2"/>
    <m/>
    <m/>
    <m/>
    <n v="0"/>
    <m/>
    <n v="0"/>
    <m/>
    <n v="0"/>
    <m/>
    <n v="44.566552201383168"/>
    <n v="31.305417829296626"/>
    <n v="22.294239554691028"/>
    <n v="13.932584754544749"/>
    <n v="33.826832786584447"/>
    <n v="6.0102910431649947"/>
    <n v="46.402484945066"/>
    <n v="36.757508428800321"/>
    <s v="Medianas"/>
    <n v="2024"/>
    <n v="2"/>
    <d v="2025-08-07T00:00:00"/>
    <x v="4"/>
    <x v="3"/>
  </r>
  <r>
    <n v="2025"/>
    <n v="6"/>
    <n v="9"/>
    <x v="29"/>
    <s v="AP Individual"/>
    <n v="9"/>
    <s v="19581e27de7ced00ff1ce50b2047e7a567c76b1cbaebabe5ef03f7c3017bb5b7"/>
    <s v="5ee0b1f3d4f170289262539d5c2c0d24e2fb46189fbbd99a0a6b6a68b9dfe06a"/>
    <x v="14"/>
    <n v="7571.2610400000003"/>
    <n v="7841.6579099999999"/>
    <n v="14953.592729999998"/>
    <n v="14274.044"/>
    <n v="599.38002000000006"/>
    <n v="3357.8216400000001"/>
    <n v="-1700.9239999999998"/>
    <n v="4014.7421199999999"/>
    <n v="35332811.020000003"/>
    <n v="33505945.09"/>
    <n v="140.405"/>
    <n v="134.59399999999999"/>
    <n v="0"/>
    <n v="0"/>
    <n v="599.38002000000006"/>
    <n v="3357.8216400000001"/>
    <n v="7750.9557400000003"/>
    <n v="5383.6187"/>
    <n v="0"/>
    <n v="0"/>
    <n v="0"/>
    <n v="0"/>
    <n v="0"/>
    <n v="0"/>
    <s v="AP Individual"/>
    <s v="Accidentes y Enfermedades"/>
    <s v="Accidentes Personales"/>
    <x v="4"/>
    <x v="3"/>
    <n v="1704189.54003"/>
    <n v="1455805.4776199998"/>
    <n v="533186385.44996989"/>
    <n v="470746398.87218982"/>
    <n v="512068683.5256899"/>
    <n v="451806369.28899986"/>
    <n v="1927936.4523199999"/>
    <n v="1843026.7674500002"/>
    <n v="240716.59444999998"/>
    <n v="214644.28511000008"/>
    <n v="17428.810170000001"/>
    <n v="14432.771490000001"/>
    <n v="0.39271320540098997"/>
    <n v="0.42547715792807866"/>
    <n v="-270.39686999999958"/>
    <n v="-3.4482104818061354"/>
    <n v="43.441066637080709"/>
    <n v="54.332308354173207"/>
    <n v="0.44427341338256998"/>
    <n v="0.53864736948371761"/>
    <n v="1.4200026944818586E-3"/>
    <n v="1.4785635762512234E-3"/>
    <n v="1.6657924370291472E-3"/>
    <n v="1.7356235863474627E-3"/>
    <m/>
    <m/>
    <m/>
    <n v="0"/>
    <m/>
    <n v="0"/>
    <m/>
    <n v="0"/>
    <m/>
    <n v="-82.149736220057235"/>
    <n v="7.9165150538779994"/>
    <n v="42.820302524520606"/>
    <n v="0.24899821359200031"/>
    <n v="-82.149736220057235"/>
    <n v="43.972970076799832"/>
    <n v="7.7329821006047963"/>
    <n v="62.371089542429893"/>
    <s v="Medianas"/>
    <n v="2024"/>
    <n v="2"/>
    <d v="2025-08-07T00:00:00"/>
    <x v="4"/>
    <x v="14"/>
  </r>
  <r>
    <n v="2025"/>
    <n v="6"/>
    <n v="718"/>
    <x v="55"/>
    <s v="AP Individual"/>
    <n v="281"/>
    <s v="71a1c003a2b855d85582c8f6c7648c49d3fe836408a7e1b5d9b222448acb3c1b"/>
    <s v="5ee0b1f3d4f170289262539d5c2c0d24e2fb46189fbbd99a0a6b6a68b9dfe06a"/>
    <x v="34"/>
    <n v="0"/>
    <n v="0"/>
    <n v="0"/>
    <n v="0"/>
    <n v="1E-4"/>
    <n v="1.1899999999999999E-3"/>
    <n v="-5.6499999999999988E-3"/>
    <n v="-3.1390000000000001E-2"/>
    <n v="0"/>
    <n v="0"/>
    <n v="0"/>
    <n v="0"/>
    <n v="0"/>
    <n v="0"/>
    <n v="1E-4"/>
    <n v="1.1899999999999999E-3"/>
    <n v="0"/>
    <n v="0"/>
    <n v="0"/>
    <n v="0"/>
    <n v="0"/>
    <n v="0"/>
    <n v="0"/>
    <n v="0"/>
    <s v="AP Individual"/>
    <s v="Accidentes y Enfermedades"/>
    <s v="Accidentes Personales"/>
    <x v="4"/>
    <x v="3"/>
    <n v="22239.322980000001"/>
    <n v="8284.6314299999995"/>
    <n v="533186385.44996989"/>
    <n v="470746398.87218982"/>
    <n v="512068683.5256899"/>
    <n v="451806369.28899986"/>
    <n v="1927936.4523199999"/>
    <n v="1843026.7674500002"/>
    <n v="240716.59444999998"/>
    <n v="214644.28511000008"/>
    <n v="22239.322980000001"/>
    <n v="8284.6314299999995"/>
    <m/>
    <m/>
    <m/>
    <m/>
    <m/>
    <m/>
    <m/>
    <m/>
    <m/>
    <m/>
    <m/>
    <m/>
    <m/>
    <m/>
    <m/>
    <n v="0"/>
    <m/>
    <n v="0"/>
    <m/>
    <n v="0"/>
    <m/>
    <n v="-91.596638655462186"/>
    <m/>
    <m/>
    <n v="4.154262826311766E-8"/>
    <n v="-91.596638655462186"/>
    <m/>
    <m/>
    <m/>
    <s v="Resto"/>
    <n v="2024"/>
    <n v="2"/>
    <d v="2025-08-07T00:00:00"/>
    <x v="4"/>
    <x v="34"/>
  </r>
  <r>
    <n v="2025"/>
    <n v="6"/>
    <n v="13"/>
    <x v="37"/>
    <s v="AP Individual"/>
    <n v="13"/>
    <s v="3fdba35f04dc8c462986c992bcf875546257113072a909c162f7e470e581e278"/>
    <s v="5ee0b1f3d4f170289262539d5c2c0d24e2fb46189fbbd99a0a6b6a68b9dfe06a"/>
    <x v="5"/>
    <n v="90.901449999999997"/>
    <n v="88.93719999999999"/>
    <n v="100.93859"/>
    <n v="102.78572999999997"/>
    <n v="30.31814"/>
    <n v="-0.2123500000000007"/>
    <n v="24.641800000000003"/>
    <n v="-23.335169999999994"/>
    <n v="35332811.020000003"/>
    <n v="33505945.09"/>
    <n v="140.405"/>
    <n v="134.59399999999999"/>
    <n v="0"/>
    <n v="0"/>
    <n v="30.31814"/>
    <n v="-0.21234999999999998"/>
    <n v="55.384650000000001"/>
    <n v="116.60294"/>
    <n v="0"/>
    <n v="0"/>
    <n v="0"/>
    <n v="0"/>
    <n v="0"/>
    <n v="0"/>
    <s v="AP Individual"/>
    <s v="Accidentes y Enfermedades"/>
    <s v="Accidentes Personales"/>
    <x v="4"/>
    <x v="3"/>
    <n v="699707.28188999998"/>
    <n v="799139.89625999995"/>
    <n v="533186385.44996989"/>
    <n v="470746398.87218982"/>
    <n v="512068683.5256899"/>
    <n v="451806369.28899986"/>
    <n v="1927936.4523199999"/>
    <n v="1843026.7674500002"/>
    <n v="240716.59444999998"/>
    <n v="214644.28511000008"/>
    <n v="390898.16856999998"/>
    <n v="393734.74427999998"/>
    <n v="4.7149609049931557E-3"/>
    <n v="4.82560544267368E-3"/>
    <n v="1.9642500000000069"/>
    <n v="2.2085808862883027"/>
    <n v="2.325450905348047E-2"/>
    <n v="2.2588100565682695E-2"/>
    <n v="1.2991354006558774E-2"/>
    <n v="1.1129115242053225E-2"/>
    <n v="1.7048719262268089E-5"/>
    <n v="1.7751808092251666E-5"/>
    <n v="1.8892805173459632E-5"/>
    <n v="1.9684804386436379E-5"/>
    <m/>
    <m/>
    <m/>
    <n v="0"/>
    <m/>
    <n v="0"/>
    <m/>
    <n v="0"/>
    <m/>
    <n v="-14377.438191664658"/>
    <n v="33.352757299251003"/>
    <n v="-0.23876398177590563"/>
    <n v="1.2594952196491579E-2"/>
    <n v="-14377.438191664705"/>
    <n v="-52.50149781815108"/>
    <n v="54.741051897953675"/>
    <n v="-0.18211376145404223"/>
    <s v="Resto"/>
    <n v="2024"/>
    <n v="2"/>
    <d v="2025-08-07T00:00:00"/>
    <x v="4"/>
    <x v="5"/>
  </r>
  <r>
    <n v="2025"/>
    <n v="6"/>
    <n v="8"/>
    <x v="23"/>
    <s v="AP Individual"/>
    <n v="8"/>
    <s v="2c624232cdd221771294dfbb310aca000a0df6ac8b66b696d90ef06fdefb64a3"/>
    <s v="5ee0b1f3d4f170289262539d5c2c0d24e2fb46189fbbd99a0a6b6a68b9dfe06a"/>
    <x v="10"/>
    <n v="17437.170879999998"/>
    <n v="12069.91101"/>
    <n v="28855.032619999998"/>
    <n v="21694.878809999998"/>
    <n v="803.35127999999986"/>
    <n v="1192.4947000000004"/>
    <n v="911.23936999999989"/>
    <n v="1978.9965599999998"/>
    <n v="35332811.020000003"/>
    <n v="33505945.09"/>
    <n v="140.405"/>
    <n v="134.59399999999999"/>
    <n v="0"/>
    <n v="0"/>
    <n v="803.35127999999997"/>
    <n v="1192.4947"/>
    <n v="15585.742749999999"/>
    <n v="11176.592640000001"/>
    <n v="0"/>
    <n v="0"/>
    <n v="0"/>
    <n v="0"/>
    <n v="0"/>
    <n v="0"/>
    <s v="AP Individual"/>
    <s v="Accidentes y Enfermedades"/>
    <s v="Accidentes Personales"/>
    <x v="4"/>
    <x v="3"/>
    <n v="1860236.7715"/>
    <n v="1362193.3121300002"/>
    <n v="533186385.44996989"/>
    <n v="470746398.87218982"/>
    <n v="512068683.5256899"/>
    <n v="451806369.28899986"/>
    <n v="1927936.4523199999"/>
    <n v="1843026.7674500002"/>
    <n v="240716.59444999998"/>
    <n v="214644.28511000008"/>
    <n v="25717.088879999999"/>
    <n v="13684.23228"/>
    <n v="0.90444738772467415"/>
    <n v="0.65489613190479323"/>
    <n v="5367.259869999998"/>
    <n v="44.468098112348862"/>
    <n v="67.803828657919226"/>
    <n v="88.20305562658865"/>
    <n v="0.93736298234442239"/>
    <n v="0.88606447429453505"/>
    <n v="3.2703706163247797E-3"/>
    <n v="3.4052406329443492E-3"/>
    <n v="2.5639943372731027E-3"/>
    <n v="2.6714787197431983E-3"/>
    <m/>
    <m/>
    <m/>
    <n v="0"/>
    <m/>
    <n v="0"/>
    <m/>
    <n v="0"/>
    <m/>
    <n v="-32.632716942054373"/>
    <n v="4.6071193861007798"/>
    <n v="9.8798963721605801"/>
    <n v="0.3337332358973974"/>
    <n v="-32.63271694205433"/>
    <n v="39.44985964881689"/>
    <n v="5.1543984325033207"/>
    <n v="10.669572904824058"/>
    <s v="Medianas"/>
    <n v="2024"/>
    <n v="2"/>
    <d v="2025-08-07T00:00:00"/>
    <x v="4"/>
    <x v="10"/>
  </r>
  <r>
    <n v="2025"/>
    <n v="6"/>
    <n v="119"/>
    <x v="45"/>
    <s v="AP Individual"/>
    <n v="217"/>
    <s v="16badfc6202cb3f8889e0f2779b19218af4cbb736e56acadce8148aba9a7a9f8"/>
    <s v="5ee0b1f3d4f170289262539d5c2c0d24e2fb46189fbbd99a0a6b6a68b9dfe06a"/>
    <x v="33"/>
    <n v="94.018000000000001"/>
    <n v="86.296279999999996"/>
    <n v="242.9205"/>
    <n v="284.58213999999998"/>
    <n v="13.984030000000001"/>
    <n v="-26.986480000000004"/>
    <n v="10.246720000000003"/>
    <n v="-104.92643999999996"/>
    <n v="35332811.020000003"/>
    <n v="33505945.09"/>
    <n v="140.405"/>
    <n v="134.59399999999999"/>
    <n v="0"/>
    <n v="0"/>
    <n v="13.984030000000001"/>
    <n v="-26.98648"/>
    <n v="99.793449999999993"/>
    <n v="116.60714999999999"/>
    <n v="0"/>
    <n v="0"/>
    <n v="0"/>
    <n v="0"/>
    <n v="0"/>
    <n v="0"/>
    <s v="AP Individual"/>
    <s v="Accidentes y Enfermedades"/>
    <s v="Accidentes Personales"/>
    <x v="4"/>
    <x v="3"/>
    <n v="785916.87945000001"/>
    <n v="811961.43577999994"/>
    <n v="533186385.44996989"/>
    <n v="470746398.87218982"/>
    <n v="512068683.5256899"/>
    <n v="451806369.28899986"/>
    <n v="1927936.4523199999"/>
    <n v="1843026.7674500002"/>
    <n v="240716.59444999998"/>
    <n v="214644.28511000008"/>
    <n v="408210.44712000003"/>
    <n v="375005.02043999999"/>
    <n v="4.8766130173462192E-3"/>
    <n v="4.6823128955093239E-3"/>
    <n v="7.7217200000000048"/>
    <n v="8.9479175695638347"/>
    <n v="2.3031747634906046E-2"/>
    <n v="2.3012033251914081E-2"/>
    <n v="1.1962842694738358E-2"/>
    <n v="1.062812544996064E-2"/>
    <n v="1.7633233436869504E-5"/>
    <n v="1.8360427619331895E-5"/>
    <n v="1.8331798226549981E-5"/>
    <n v="1.9100279647629364E-5"/>
    <m/>
    <m/>
    <m/>
    <n v="0"/>
    <m/>
    <n v="0"/>
    <m/>
    <n v="0"/>
    <m/>
    <n v="-151.81865141359671"/>
    <n v="14.873779489034014"/>
    <n v="-31.271892600700756"/>
    <n v="5.8093335991028523E-3"/>
    <n v="-151.81865141359674"/>
    <n v="-14.419098657329332"/>
    <n v="14.012973797378486"/>
    <n v="-23.143074845753457"/>
    <s v="Resto"/>
    <n v="2024"/>
    <n v="2"/>
    <d v="2025-08-07T00:00:00"/>
    <x v="4"/>
    <x v="33"/>
  </r>
  <r>
    <n v="2025"/>
    <n v="6"/>
    <n v="150.1"/>
    <x v="70"/>
    <s v="AP Individual"/>
    <n v="150.1"/>
    <m/>
    <m/>
    <x v="77"/>
    <n v="14560.556379999998"/>
    <n v="14052.19555"/>
    <n v="30596.782040000002"/>
    <n v="41104.932580000001"/>
    <n v="11192.732099999997"/>
    <n v="9554.2631100000017"/>
    <n v="23895.673879999998"/>
    <n v="17964.992620000001"/>
    <n v="0"/>
    <n v="0"/>
    <n v="0"/>
    <n v="0"/>
    <n v="0"/>
    <n v="0"/>
    <n v="8546.4067099999993"/>
    <n v="8407.8004000000019"/>
    <n v="10260.96428"/>
    <n v="9734.672410000001"/>
    <n v="0"/>
    <n v="0"/>
    <n v="0"/>
    <n v="0"/>
    <n v="0"/>
    <n v="0"/>
    <s v="AP Individual"/>
    <s v="Accidentes y Enfermedades"/>
    <s v="Accidentes Personales"/>
    <x v="4"/>
    <x v="3"/>
    <n v="116727966.28689"/>
    <n v="107809483.45588998"/>
    <n v="533186385.44996989"/>
    <n v="470746398.87218982"/>
    <n v="512068683.5256899"/>
    <n v="451806369.28899986"/>
    <n v="1927936.4523199999"/>
    <n v="1843026.7674500002"/>
    <n v="240716.59444999998"/>
    <n v="214644.28511000008"/>
    <n v="36576418.418600015"/>
    <n v="32506891.549560007"/>
    <n v="0.75524047291488361"/>
    <n v="0.76245205974097308"/>
    <n v="508.3608299999978"/>
    <n v="3.6176612273232767"/>
    <n v="3.9808589822440336E-2"/>
    <n v="4.3228358296197048E-2"/>
    <n v="1.2473922782320701E-2"/>
    <n v="1.303428520344356E-2"/>
    <n v="2.7308567467850789E-3"/>
    <n v="2.8434772225764344E-3"/>
    <n v="2.9850882733603763E-3"/>
    <n v="3.110225199373286E-3"/>
    <m/>
    <m/>
    <m/>
    <n v="0"/>
    <m/>
    <n v="0"/>
    <m/>
    <n v="0"/>
    <m/>
    <n v="17.149088015852175"/>
    <n v="76.870222592414422"/>
    <n v="67.991247887238529"/>
    <n v="4.6497550887896413"/>
    <n v="1.6485442494567071"/>
    <n v="5.4063644654273268"/>
    <n v="83.290483007119477"/>
    <n v="86.369628538943317"/>
    <s v="Resto"/>
    <n v="2024"/>
    <n v="2"/>
    <d v="2025-08-07T00:00:00"/>
    <x v="4"/>
    <x v="77"/>
  </r>
  <r>
    <n v="2025"/>
    <n v="6"/>
    <n v="38"/>
    <x v="42"/>
    <s v="AP Individual"/>
    <n v="26"/>
    <s v="5f9c4ab08cac7457e9111a30e4664920607ea2c115a1433d7be98e97e64244ca"/>
    <s v="5ee0b1f3d4f170289262539d5c2c0d24e2fb46189fbbd99a0a6b6a68b9dfe06a"/>
    <x v="29"/>
    <n v="5908.7460999999994"/>
    <n v="5971.1817899999996"/>
    <n v="12054.50447"/>
    <n v="12078.102439999999"/>
    <n v="3616.3519199999996"/>
    <n v="3096.6753199999998"/>
    <n v="8514.4772499999963"/>
    <n v="5986.7149800000007"/>
    <n v="35332811.020000003"/>
    <n v="33505945.09"/>
    <n v="140.405"/>
    <n v="134.59399999999999"/>
    <n v="0"/>
    <n v="0"/>
    <n v="2869.1657700000001"/>
    <n v="2335.7775499999998"/>
    <n v="5559.9882200000002"/>
    <n v="4559.47606"/>
    <n v="0"/>
    <n v="0"/>
    <n v="0"/>
    <n v="0"/>
    <n v="0"/>
    <n v="0"/>
    <s v="AP Individual"/>
    <s v="Accidentes y Enfermedades"/>
    <s v="Accidentes Personales"/>
    <x v="4"/>
    <x v="3"/>
    <n v="22546358.18217"/>
    <n v="20984747.960310001"/>
    <n v="533186385.44996989"/>
    <n v="470746398.87218982"/>
    <n v="512068683.5256899"/>
    <n v="451806369.28899986"/>
    <n v="1927936.4523199999"/>
    <n v="1843026.7674500002"/>
    <n v="240716.59444999998"/>
    <n v="214644.28511000008"/>
    <n v="8296386.5019700006"/>
    <n v="7754704.4402600005"/>
    <n v="0.30648033512150552"/>
    <n v="0.32398779526472576"/>
    <n v="-62.43569000000025"/>
    <n v="-1.0456169682283356"/>
    <n v="7.1220718786389123E-2"/>
    <n v="7.7000765612671079E-2"/>
    <n v="2.6207097626403917E-2"/>
    <n v="2.845486541603328E-2"/>
    <n v="1.108195231769366E-3"/>
    <n v="1.1538971802214429E-3"/>
    <n v="1.2684498074346836E-3"/>
    <n v="1.3216240840953058E-3"/>
    <m/>
    <m/>
    <m/>
    <n v="0"/>
    <m/>
    <n v="0"/>
    <m/>
    <n v="0"/>
    <m/>
    <n v="16.781759348280655"/>
    <n v="61.203373081134757"/>
    <n v="51.860342372862178"/>
    <n v="1.502327634811718"/>
    <n v="22.835574389350576"/>
    <n v="21.943577438149763"/>
    <n v="51.603810232533185"/>
    <n v="51.229078062096455"/>
    <s v="Resto"/>
    <n v="2024"/>
    <n v="2"/>
    <d v="2025-08-07T00:00:00"/>
    <x v="4"/>
    <x v="29"/>
  </r>
  <r>
    <n v="2025"/>
    <n v="6"/>
    <n v="18"/>
    <x v="77"/>
    <s v="AP Individual"/>
    <n v="5"/>
    <s v="ef2d127de37b942baad06145e54b0c619a1f22327b2ebbcfbec78f5564afe39d"/>
    <s v="5ee0b1f3d4f170289262539d5c2c0d24e2fb46189fbbd99a0a6b6a68b9dfe06a"/>
    <x v="25"/>
    <n v="328642.79063"/>
    <n v="315071.76306000003"/>
    <n v="654836.74324999982"/>
    <n v="637716.93354000011"/>
    <n v="8340.2040899999993"/>
    <n v="12224.47703"/>
    <n v="12011.147359999999"/>
    <n v="37659.038739999996"/>
    <n v="35332811.020000003"/>
    <n v="33505945.09"/>
    <n v="140.405"/>
    <n v="134.59399999999999"/>
    <n v="0"/>
    <n v="0"/>
    <n v="10580.907529999999"/>
    <n v="8144.82395"/>
    <n v="326652.99637999997"/>
    <n v="312250.78783999995"/>
    <n v="0"/>
    <n v="0"/>
    <n v="0"/>
    <n v="0"/>
    <n v="0"/>
    <n v="0"/>
    <s v="AP Individual"/>
    <s v="Accidentes y Enfermedades"/>
    <s v="Accidentes Personales"/>
    <x v="4"/>
    <x v="3"/>
    <n v="13516428.326850001"/>
    <n v="10445446.251569999"/>
    <n v="533186385.44996989"/>
    <n v="470746398.87218982"/>
    <n v="512068683.5256899"/>
    <n v="451806369.28899986"/>
    <n v="1927936.4523199999"/>
    <n v="1843026.7674500002"/>
    <n v="240716.59444999998"/>
    <n v="214644.28511000008"/>
    <n v="529753.69429000001"/>
    <n v="507588.02674"/>
    <n v="17.04634975050784"/>
    <n v="17.09534384549017"/>
    <n v="13571.027569999977"/>
    <n v="4.3072814390592074"/>
    <n v="62.036903974867421"/>
    <n v="62.072339468595885"/>
    <n v="2.4314322000077526"/>
    <n v="3.016355218070681"/>
    <n v="6.1637506057595555E-2"/>
    <n v="6.417943553338043E-2"/>
    <n v="6.6930254552099874E-2"/>
    <n v="6.9736016239838133E-2"/>
    <m/>
    <m/>
    <m/>
    <n v="0"/>
    <m/>
    <n v="0"/>
    <m/>
    <n v="0"/>
    <m/>
    <n v="-31.774553058324173"/>
    <n v="2.537771808111791"/>
    <n v="3.8799024423118675"/>
    <n v="3.4647399814940347"/>
    <n v="29.90959160019657"/>
    <n v="4.6123850125815657"/>
    <n v="3.2391888784914378"/>
    <n v="2.6084238269955877"/>
    <s v="Grandes"/>
    <n v="2024"/>
    <n v="2"/>
    <d v="2025-08-07T00:00:00"/>
    <x v="4"/>
    <x v="25"/>
  </r>
  <r>
    <n v="2025"/>
    <n v="6"/>
    <n v="39"/>
    <x v="20"/>
    <s v="AP Individual"/>
    <n v="27"/>
    <s v="670671cd97404156226e507973f2ab8330d3022ca96e0c93bdbdb320c41adcaf"/>
    <s v="5ee0b1f3d4f170289262539d5c2c0d24e2fb46189fbbd99a0a6b6a68b9dfe06a"/>
    <x v="13"/>
    <n v="430158.75373"/>
    <n v="425857.16508999997"/>
    <n v="819371.43261000002"/>
    <n v="611018.7273599999"/>
    <n v="74436.167069999996"/>
    <n v="36946.154390000011"/>
    <n v="110719.3095"/>
    <n v="92318.876669999998"/>
    <n v="35332811.020000003"/>
    <n v="33505945.09"/>
    <n v="140.405"/>
    <n v="134.59399999999999"/>
    <n v="16368.88927"/>
    <n v="-6925.03568"/>
    <n v="45172.744270000003"/>
    <n v="11196.03616"/>
    <n v="198549.77324000001"/>
    <n v="168516.99837000002"/>
    <n v="0"/>
    <n v="0"/>
    <n v="0"/>
    <n v="0"/>
    <n v="0"/>
    <n v="0"/>
    <s v="AP Individual"/>
    <s v="Accidentes y Enfermedades"/>
    <s v="Accidentes Personales"/>
    <x v="4"/>
    <x v="3"/>
    <n v="16996819.43369"/>
    <n v="13946879.379360002"/>
    <n v="533186385.44996989"/>
    <n v="470746398.87218982"/>
    <n v="512068683.5256899"/>
    <n v="451806369.28899986"/>
    <n v="1927936.4523199999"/>
    <n v="1843026.7674500002"/>
    <n v="240716.59444999998"/>
    <n v="214644.28511000008"/>
    <n v="873224.77632000006"/>
    <n v="817465.34374000004"/>
    <n v="22.311874087569876"/>
    <n v="23.106401524445204"/>
    <n v="4301.5886400000309"/>
    <n v="1.0101012716531299"/>
    <n v="49.260942359286076"/>
    <n v="52.09482803780444"/>
    <n v="2.5308191065286429"/>
    <n v="3.0534225865624558"/>
    <n v="8.0676995037481658E-2"/>
    <n v="8.4004112645256007E-2"/>
    <n v="9.0464242766437497E-2"/>
    <n v="9.4256565209597257E-2"/>
    <m/>
    <m/>
    <m/>
    <n v="0"/>
    <m/>
    <n v="0"/>
    <m/>
    <n v="0"/>
    <m/>
    <n v="101.47202949530025"/>
    <n v="17.304347854030127"/>
    <n v="8.6757151032534274"/>
    <n v="30.922740179203295"/>
    <n v="303.4708679433204"/>
    <n v="17.821807390646317"/>
    <n v="22.751345183052297"/>
    <n v="6.6438616093895231"/>
    <s v="Grandes"/>
    <n v="2024"/>
    <n v="2"/>
    <d v="2025-08-07T00:00:00"/>
    <x v="4"/>
    <x v="13"/>
  </r>
  <r>
    <n v="2025"/>
    <n v="6"/>
    <n v="61"/>
    <x v="46"/>
    <s v="AP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6340.9746299999997"/>
    <n v="4329.5931500000006"/>
    <n v="12151.57425"/>
    <n v="9427.8222699999988"/>
    <n v="0"/>
    <n v="0"/>
    <n v="0"/>
    <n v="0"/>
    <n v="0"/>
    <n v="0"/>
    <s v="AP Individual"/>
    <s v="Accidentes y Enfermedades"/>
    <s v="Accidentes Personales"/>
    <x v="4"/>
    <x v="3"/>
    <n v="0"/>
    <n v="0"/>
    <n v="533186385.44996989"/>
    <n v="470746398.87218982"/>
    <n v="512068683.5256899"/>
    <n v="451806369.28899986"/>
    <n v="1927936.4523199999"/>
    <n v="1843026.7674500002"/>
    <n v="240716.59444999998"/>
    <n v="214644.2851100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6.456593271356205"/>
    <n v="28.890574111342481"/>
    <n v="52.182330449900348"/>
    <n v="45.923576261901694"/>
    <m/>
    <n v="2024"/>
    <n v="2"/>
    <d v="2025-08-07T00:00:00"/>
    <x v="4"/>
    <x v="69"/>
  </r>
  <r>
    <n v="2025"/>
    <n v="6"/>
    <n v="79"/>
    <x v="11"/>
    <s v="AP Individual"/>
    <n v="51"/>
    <s v="031b4af5197ec30a926f48cf40e11a7dbc470048a21e4003b7a3c07c5dab1baa"/>
    <s v="5ee0b1f3d4f170289262539d5c2c0d24e2fb46189fbbd99a0a6b6a68b9dfe06a"/>
    <x v="19"/>
    <n v="278255.97365"/>
    <n v="275353.10911999998"/>
    <n v="558241.57820999995"/>
    <n v="555822.10666999989"/>
    <n v="-2390.1728999999996"/>
    <n v="-20469.653060000001"/>
    <n v="14869.919390000001"/>
    <n v="-7283.3044800000016"/>
    <n v="35332811.020000003"/>
    <n v="33505945.09"/>
    <n v="140.405"/>
    <n v="134.59399999999999"/>
    <n v="0"/>
    <n v="0"/>
    <n v="-2390.1729"/>
    <n v="-20469.653059999997"/>
    <n v="308350.30473000003"/>
    <n v="282448.83916000003"/>
    <n v="0"/>
    <n v="0"/>
    <n v="0"/>
    <n v="0"/>
    <n v="0"/>
    <n v="0"/>
    <s v="AP Individual"/>
    <s v="Accidentes y Enfermedades"/>
    <s v="Accidentes Personales"/>
    <x v="4"/>
    <x v="3"/>
    <n v="49586162.051349998"/>
    <n v="42505277.943829998"/>
    <n v="533186385.44996989"/>
    <n v="470746398.87218982"/>
    <n v="512068683.5256899"/>
    <n v="451806369.28899986"/>
    <n v="1927936.4523199999"/>
    <n v="1843026.7674500002"/>
    <n v="240716.59444999998"/>
    <n v="214644.28511000008"/>
    <n v="297170.93857999996"/>
    <n v="320703.72170999995"/>
    <n v="14.432839490905321"/>
    <n v="14.940266413003689"/>
    <n v="2902.8645300000207"/>
    <n v="1.0542334311304025"/>
    <n v="93.6349883267916"/>
    <n v="85.859031398765993"/>
    <n v="0.56115650443332588"/>
    <n v="0.64780921909009614"/>
    <n v="5.2187374104680592E-2"/>
    <n v="5.4339580334058883E-2"/>
    <n v="5.8492876372435054E-2"/>
    <n v="6.0944937441523586E-2"/>
    <m/>
    <m/>
    <m/>
    <n v="0"/>
    <m/>
    <n v="0"/>
    <m/>
    <n v="0"/>
    <m/>
    <n v="-88.323334582203231"/>
    <n v="-0.85898349949045194"/>
    <n v="-7.4339647463647278"/>
    <n v="-0.99294064269277882"/>
    <n v="-88.323334582203216"/>
    <n v="9.170321126838644"/>
    <n v="-0.77514854479968842"/>
    <n v="-7.2472073600573239"/>
    <s v="Grandes"/>
    <n v="2024"/>
    <n v="2"/>
    <d v="2025-08-07T00:00:00"/>
    <x v="4"/>
    <x v="19"/>
  </r>
  <r>
    <n v="2025"/>
    <n v="6"/>
    <n v="98"/>
    <x v="60"/>
    <s v="AP Individual"/>
    <n v="205"/>
    <s v="f8809aff4d69bece79dabe35be0c708b890d7eafb841f121330667b77d2e2590"/>
    <s v="5ee0b1f3d4f170289262539d5c2c0d24e2fb46189fbbd99a0a6b6a68b9dfe06a"/>
    <x v="16"/>
    <n v="37191.478490000001"/>
    <n v="39950.755600000004"/>
    <n v="80032.177540000004"/>
    <n v="80447.584180000005"/>
    <n v="-1534.3836699999999"/>
    <n v="1234.94236"/>
    <n v="-1961.94913"/>
    <n v="2198.9758900000002"/>
    <n v="35332811.020000003"/>
    <n v="33505945.09"/>
    <n v="140.405"/>
    <n v="134.59399999999999"/>
    <n v="0"/>
    <n v="0"/>
    <n v="-1534.3836699999999"/>
    <n v="1234.94236"/>
    <n v="37402.64299"/>
    <n v="39323.840299999996"/>
    <n v="0"/>
    <n v="0"/>
    <n v="0"/>
    <n v="0"/>
    <n v="0"/>
    <n v="0"/>
    <s v="AP Individual"/>
    <s v="Accidentes y Enfermedades"/>
    <s v="Accidentes Personales"/>
    <x v="4"/>
    <x v="3"/>
    <n v="1790791.82225"/>
    <n v="2003119.0202000001"/>
    <n v="533186385.44996989"/>
    <n v="470746398.87218982"/>
    <n v="512068683.5256899"/>
    <n v="451806369.28899986"/>
    <n v="1927936.4523199999"/>
    <n v="1843026.7674500002"/>
    <n v="240716.59444999998"/>
    <n v="214644.28511000008"/>
    <n v="314051.43505999999"/>
    <n v="379474.90561000002"/>
    <n v="1.9290821772286786"/>
    <n v="2.1676709370464331"/>
    <n v="-2759.2771100000027"/>
    <n v="-6.9066956771150601"/>
    <n v="11.842480032894775"/>
    <n v="10.527904483111943"/>
    <n v="2.0768175299835585"/>
    <n v="1.9944274502476216"/>
    <n v="6.9753241089629738E-3"/>
    <n v="7.2629863310385671E-3"/>
    <n v="8.4866832111119023E-3"/>
    <n v="8.8424507301368607E-3"/>
    <m/>
    <m/>
    <m/>
    <n v="0"/>
    <m/>
    <n v="0"/>
    <m/>
    <n v="0"/>
    <m/>
    <n v="-224.24739159485955"/>
    <n v="-4.1256323553056999"/>
    <n v="3.0911614597847552"/>
    <n v="-0.6374233041580819"/>
    <n v="-224.24739159485955"/>
    <n v="-4.8855790669051107"/>
    <n v="-4.1023402287646737"/>
    <n v="3.14044190643303"/>
    <s v="Medianas"/>
    <n v="2024"/>
    <n v="2"/>
    <d v="2025-08-07T00:00:00"/>
    <x v="4"/>
    <x v="16"/>
  </r>
  <r>
    <n v="2025"/>
    <n v="6"/>
    <n v="91"/>
    <x v="34"/>
    <s v="AP Individual"/>
    <n v="218"/>
    <s v="5966abd0cbfc86f98a186531b2b4ee5f6e910120ce13222f98207203dfc9a9a2"/>
    <s v="5ee0b1f3d4f170289262539d5c2c0d24e2fb46189fbbd99a0a6b6a68b9dfe06a"/>
    <x v="20"/>
    <n v="21.182830000000003"/>
    <n v="54.804490000000001"/>
    <n v="-8.9949000000000012"/>
    <n v="73.160570000000007"/>
    <n v="167.62129999999999"/>
    <n v="-0.89848000000000006"/>
    <n v="270.93154999999996"/>
    <n v="6.9726099999999995"/>
    <n v="35332811.020000003"/>
    <n v="33505945.09"/>
    <n v="140.405"/>
    <n v="134.59399999999999"/>
    <n v="0"/>
    <n v="0"/>
    <n v="167.62129999999999"/>
    <n v="-0.89848000000000006"/>
    <n v="20.08691"/>
    <n v="45.509610000000002"/>
    <n v="0"/>
    <n v="0"/>
    <n v="0"/>
    <n v="0"/>
    <n v="0"/>
    <n v="0"/>
    <s v="AP Individual"/>
    <s v="Accidentes y Enfermedades"/>
    <s v="Accidentes Personales"/>
    <x v="4"/>
    <x v="3"/>
    <n v="3561914.8073400003"/>
    <n v="2714294.16591"/>
    <n v="533186385.44996989"/>
    <n v="470746398.87218982"/>
    <n v="512068683.5256899"/>
    <n v="451806369.28899986"/>
    <n v="1927936.4523199999"/>
    <n v="1843026.7674500002"/>
    <n v="240716.59444999998"/>
    <n v="214644.28511000008"/>
    <n v="18655.285159999999"/>
    <n v="20413.05242"/>
    <n v="1.0987307166950161E-3"/>
    <n v="2.9736133499475505E-3"/>
    <n v="-33.621659999999999"/>
    <n v="-61.348367624623457"/>
    <n v="0.11354867973511053"/>
    <n v="0.26847768218291773"/>
    <n v="5.9470344311292247E-4"/>
    <n v="2.0191065024680599E-3"/>
    <n v="3.9728752605195016E-6"/>
    <n v="4.1367165541450818E-6"/>
    <n v="1.164204126283284E-5"/>
    <n v="1.2130083532519674E-5"/>
    <m/>
    <m/>
    <m/>
    <n v="0"/>
    <m/>
    <n v="0"/>
    <m/>
    <n v="0"/>
    <m/>
    <n v="-18756.096963761014"/>
    <n v="791.307393771276"/>
    <n v="-1.6394277184223409"/>
    <n v="6.9634293548805237E-2"/>
    <n v="-18756.096963761014"/>
    <n v="-55.862267332108537"/>
    <n v="834.48026600407934"/>
    <n v="-1.9742643366972383"/>
    <s v="Resto"/>
    <n v="2024"/>
    <n v="2"/>
    <d v="2025-08-07T00:00:00"/>
    <x v="4"/>
    <x v="20"/>
  </r>
  <r>
    <n v="2025"/>
    <n v="6"/>
    <n v="201.1"/>
    <x v="67"/>
    <s v="AP Individual"/>
    <n v="201.1"/>
    <m/>
    <m/>
    <x v="74"/>
    <n v="1927936.4523199997"/>
    <n v="1843026.7674500002"/>
    <n v="3790430.9597899998"/>
    <n v="3367992.7745899996"/>
    <n v="240716.59444999992"/>
    <n v="214644.28511000006"/>
    <n v="413509.23145999998"/>
    <n v="414252.00994999998"/>
    <n v="0"/>
    <n v="0"/>
    <n v="0"/>
    <n v="0"/>
    <n v="16368.88927"/>
    <n v="-6925.03568"/>
    <n v="203449.93850999995"/>
    <n v="173349.55372"/>
    <n v="1591580.6893700003"/>
    <n v="1444578.3244800002"/>
    <n v="0"/>
    <n v="0"/>
    <n v="0"/>
    <n v="0"/>
    <n v="0"/>
    <n v="0"/>
    <s v="AP Individual"/>
    <s v="Accidentes y Enfermedades"/>
    <s v="Accidentes Personales"/>
    <x v="4"/>
    <x v="3"/>
    <n v="417222753.05732"/>
    <n v="374751168.86072004"/>
    <n v="533186385.44996989"/>
    <n v="470746398.87218982"/>
    <n v="512068683.5256899"/>
    <n v="451806369.28899986"/>
    <n v="1927936.4523199999"/>
    <n v="1843026.7674500002"/>
    <n v="240716.59444999998"/>
    <n v="214644.28511000008"/>
    <n v="89047280.832709998"/>
    <n v="80886836.534470007"/>
    <n v="99.999999999999986"/>
    <n v="100"/>
    <n v="84909.684869999532"/>
    <n v="4.6070782242343622"/>
    <n v="2.1650705493657312"/>
    <n v="2.2785249694671794"/>
    <n v="0.46208804246472407"/>
    <n v="0.49180013849002269"/>
    <n v="0.36158771208926577"/>
    <n v="0.37649958186190807"/>
    <n v="0.39151160197199764"/>
    <n v="0.40792403399499227"/>
    <m/>
    <m/>
    <m/>
    <n v="0"/>
    <m/>
    <n v="0"/>
    <m/>
    <n v="0"/>
    <m/>
    <n v="12.146752160971076"/>
    <n v="12.485712076263273"/>
    <n v="11.646292332855289"/>
    <n v="99.999999999999972"/>
    <n v="17.363981702900212"/>
    <n v="10.176143612214039"/>
    <n v="12.782885584678215"/>
    <n v="12.000010714711507"/>
    <m/>
    <n v="2024"/>
    <n v="2"/>
    <d v="2025-08-07T00:00:00"/>
    <x v="4"/>
    <x v="74"/>
  </r>
  <r>
    <n v="2025"/>
    <n v="6"/>
    <n v="5.0999999999999996"/>
    <x v="68"/>
    <s v="AP Individual"/>
    <n v="5.0999999999999996"/>
    <m/>
    <m/>
    <x v="75"/>
    <n v="1528812.4134"/>
    <n v="1467348.48823"/>
    <n v="2999792.2763499999"/>
    <n v="2661066.5936499997"/>
    <n v="161847.31200999999"/>
    <n v="151653.83920000002"/>
    <n v="254195.03361000001"/>
    <n v="289311.93247"/>
    <n v="0"/>
    <n v="0"/>
    <n v="0"/>
    <n v="0"/>
    <n v="16368.88927"/>
    <n v="-6925.03568"/>
    <n v="134889.93164999998"/>
    <n v="121566.29289000001"/>
    <n v="1302880.37112"/>
    <n v="1184300.20484"/>
    <n v="0"/>
    <n v="0"/>
    <n v="0"/>
    <n v="0"/>
    <n v="0"/>
    <n v="0"/>
    <s v="AP Individual"/>
    <s v="Accidentes y Enfermedades"/>
    <s v="Accidentes Personales"/>
    <x v="4"/>
    <x v="3"/>
    <n v="114902898.38664"/>
    <n v="104008947.09077001"/>
    <n v="533186385.44996989"/>
    <n v="470746398.87218982"/>
    <n v="512068683.5256899"/>
    <n v="451806369.28899986"/>
    <n v="1927936.4523199999"/>
    <n v="1843026.7674500002"/>
    <n v="240716.59444999998"/>
    <n v="214644.28511000008"/>
    <n v="2397973.9833200001"/>
    <n v="2312760.2348199999"/>
    <n v="79.297863348155985"/>
    <n v="79.616233152175738"/>
    <n v="61463.925169999944"/>
    <n v="4.1887748999653862"/>
    <n v="63.754336954204817"/>
    <n v="63.445767794611122"/>
    <n v="1.330525543625241"/>
    <n v="1.4107906379913886"/>
    <n v="0.28673132981626964"/>
    <n v="0.29855612393123454"/>
    <n v="0.31170678984384392"/>
    <n v="0.32477374998921371"/>
    <m/>
    <m/>
    <m/>
    <n v="0"/>
    <m/>
    <n v="0"/>
    <m/>
    <n v="0"/>
    <m/>
    <n v="6.7215395691743174"/>
    <n v="10.586472911353455"/>
    <n v="10.335229866419365"/>
    <n v="67.235627182162474"/>
    <n v="10.959977838639823"/>
    <n v="10.012678018241195"/>
    <n v="10.353209292273245"/>
    <n v="10.264820726466372"/>
    <m/>
    <n v="2024"/>
    <n v="2"/>
    <d v="2025-08-07T00:00:00"/>
    <x v="4"/>
    <x v="75"/>
  </r>
  <r>
    <n v="2025"/>
    <n v="6"/>
    <n v="120"/>
    <x v="71"/>
    <s v="AP Individual"/>
    <n v="234"/>
    <s v="114bd151f8fb0c58642d2170da4ae7d7c57977260ac2cc8905306cab6b2acabc"/>
    <s v="5ee0b1f3d4f170289262539d5c2c0d24e2fb46189fbbd99a0a6b6a68b9dfe06a"/>
    <x v="9"/>
    <n v="272.64555000000001"/>
    <n v="488.54230000000001"/>
    <n v="688.1698100000001"/>
    <n v="1220.9222300000001"/>
    <n v="2467.4372799999996"/>
    <n v="4464.2461899999998"/>
    <n v="5474.8764700000011"/>
    <n v="7679.2484299999996"/>
    <n v="35332811.020000003"/>
    <n v="33505945.09"/>
    <n v="140.405"/>
    <n v="134.59399999999999"/>
    <n v="0"/>
    <n v="0"/>
    <n v="2590.3276800000003"/>
    <n v="4354.8757000000005"/>
    <n v="243.27231"/>
    <n v="309.58289000000002"/>
    <n v="0"/>
    <n v="0"/>
    <n v="0"/>
    <n v="0"/>
    <n v="0"/>
    <n v="0"/>
    <s v="AP Individual"/>
    <s v="Accidentes y Enfermedades"/>
    <s v="Accidentes Personales"/>
    <x v="4"/>
    <x v="3"/>
    <n v="1641820.7880200001"/>
    <n v="1703323.0379900001"/>
    <n v="533186385.44996989"/>
    <n v="470746398.87218982"/>
    <n v="512068683.5256899"/>
    <n v="451806369.28899986"/>
    <n v="1927936.4523199999"/>
    <n v="1843026.7674500002"/>
    <n v="240716.59444999998"/>
    <n v="214644.28511000008"/>
    <n v="47814.806799999998"/>
    <n v="58250.920680000003"/>
    <n v="1.4141832821922606E-2"/>
    <n v="2.650760741125556E-2"/>
    <n v="-215.89675"/>
    <n v="-44.192027998394401"/>
    <n v="0.57021154794250895"/>
    <n v="0.83868597147810786"/>
    <n v="1.6606291745690744E-2"/>
    <n v="2.8681717390290365E-2"/>
    <n v="5.1135129748278796E-5"/>
    <n v="5.324394144214869E-5"/>
    <n v="1.037803584202546E-4"/>
    <n v="1.0813090146754923E-4"/>
    <m/>
    <m/>
    <m/>
    <n v="0"/>
    <m/>
    <n v="0"/>
    <m/>
    <n v="0"/>
    <m/>
    <n v="-44.728915588770434"/>
    <n v="904.99818537291344"/>
    <n v="913.78908029048864"/>
    <n v="1.0250382968559815"/>
    <n v="-40.518906659035068"/>
    <n v="-21.419329731045543"/>
    <n v="1064.7852523782917"/>
    <n v="1406.6913387881352"/>
    <s v="Resto"/>
    <n v="2024"/>
    <n v="2"/>
    <d v="2025-08-07T00:00:00"/>
    <x v="4"/>
    <x v="9"/>
  </r>
  <r>
    <n v="2025"/>
    <n v="6"/>
    <n v="41"/>
    <x v="38"/>
    <s v="AP Individual"/>
    <n v="29"/>
    <s v="35135aaa6cc23891b40cb3f378c53a17a1127210ce60e125ccf03efcfdaec458"/>
    <s v="5ee0b1f3d4f170289262539d5c2c0d24e2fb46189fbbd99a0a6b6a68b9dfe06a"/>
    <x v="24"/>
    <n v="62166.454369999999"/>
    <n v="50496.75346"/>
    <n v="129117.31564999997"/>
    <n v="103667.17045000001"/>
    <n v="13852.2767"/>
    <n v="5708.4755599999999"/>
    <n v="20198.824909999999"/>
    <n v="5798.132999999998"/>
    <n v="35332811.020000003"/>
    <n v="33505945.09"/>
    <n v="140.405"/>
    <n v="134.59399999999999"/>
    <n v="0"/>
    <n v="0"/>
    <n v="19256.200390000002"/>
    <n v="4329.1671299999998"/>
    <n v="32521.54952"/>
    <n v="27118.195460000003"/>
    <n v="0"/>
    <n v="0"/>
    <n v="0"/>
    <n v="0"/>
    <n v="0"/>
    <n v="0"/>
    <s v="AP Individual"/>
    <s v="Accidentes y Enfermedades"/>
    <s v="Accidentes Personales"/>
    <x v="4"/>
    <x v="3"/>
    <n v="22924639.598130003"/>
    <n v="19353024.356599998"/>
    <n v="533186385.44996989"/>
    <n v="470746398.87218982"/>
    <n v="512068683.5256899"/>
    <n v="451806369.28899986"/>
    <n v="1927936.4523199999"/>
    <n v="1843026.7674500002"/>
    <n v="240716.59444999998"/>
    <n v="214644.28511000008"/>
    <n v="3536445.4395100004"/>
    <n v="2772494.86503"/>
    <n v="3.2245074413729471"/>
    <n v="2.7398817180429225"/>
    <n v="11669.70091"/>
    <n v="23.109804314932681"/>
    <n v="1.7578796402585983"/>
    <n v="1.821347050879158"/>
    <n v="0.27117745561012446"/>
    <n v="0.26092435233658451"/>
    <n v="1.1659422683408563E-2"/>
    <n v="1.2140257033875257E-2"/>
    <n v="1.0726954806447737E-2"/>
    <n v="1.117663603093199E-2"/>
    <m/>
    <m/>
    <m/>
    <n v="0"/>
    <m/>
    <n v="0"/>
    <m/>
    <n v="0"/>
    <m/>
    <n v="142.6615749582013"/>
    <n v="22.282558721387797"/>
    <n v="11.304638751720654"/>
    <n v="5.7545998154594624"/>
    <n v="344.80150134559489"/>
    <n v="19.925197707089602"/>
    <n v="59.210587054463325"/>
    <n v="15.964067876070981"/>
    <s v="Medianas"/>
    <n v="2024"/>
    <n v="2"/>
    <d v="2025-08-07T00:00:00"/>
    <x v="4"/>
    <x v="24"/>
  </r>
  <r>
    <n v="2025"/>
    <n v="6"/>
    <n v="77"/>
    <x v="33"/>
    <s v="AP Individual"/>
    <n v="49"/>
    <s v="0e17daca5f3e175f448bacace3bc0da47d0655a74c8dd0dc497a3afbdad95f1f"/>
    <s v="5ee0b1f3d4f170289262539d5c2c0d24e2fb46189fbbd99a0a6b6a68b9dfe06a"/>
    <x v="11"/>
    <n v="116043.29298"/>
    <n v="108803.3042"/>
    <n v="258072.52877"/>
    <n v="229297.49086999998"/>
    <n v="21217.86982"/>
    <n v="27010.488060000003"/>
    <n v="24212.180609999999"/>
    <n v="41019.30816"/>
    <n v="35332811.020000003"/>
    <n v="33505945.09"/>
    <n v="140.405"/>
    <n v="134.59399999999999"/>
    <n v="0"/>
    <n v="0"/>
    <n v="21234.894820000001"/>
    <n v="26751.213059999998"/>
    <n v="114053.94518000001"/>
    <n v="102735.36692"/>
    <n v="0"/>
    <n v="0"/>
    <n v="0"/>
    <n v="0"/>
    <n v="0"/>
    <n v="0"/>
    <s v="AP Individual"/>
    <s v="Accidentes y Enfermedades"/>
    <s v="Accidentes Personales"/>
    <x v="4"/>
    <x v="3"/>
    <n v="8235194.7031499995"/>
    <n v="6922211.3310900005"/>
    <n v="533186385.44996989"/>
    <n v="470746398.87218982"/>
    <n v="512068683.5256899"/>
    <n v="451806369.28899986"/>
    <n v="1927936.4523199999"/>
    <n v="1843026.7674500002"/>
    <n v="240716.59444999998"/>
    <n v="214644.28511000008"/>
    <n v="242695.76008000001"/>
    <n v="235573.65877000001"/>
    <n v="6.0190413869896098"/>
    <n v="5.9035118817367769"/>
    <n v="7239.9887799999997"/>
    <n v="6.6541993675960365"/>
    <n v="47.814305837789895"/>
    <n v="46.186532385706599"/>
    <n v="1.4091141395310656"/>
    <n v="1.5717998049456745"/>
    <n v="2.1764114040921736E-2"/>
    <n v="2.2661665654111075E-2"/>
    <n v="2.3112933940794878E-2"/>
    <n v="2.4081843815354342E-2"/>
    <m/>
    <m/>
    <m/>
    <n v="0"/>
    <m/>
    <n v="0"/>
    <m/>
    <n v="0"/>
    <m/>
    <n v="-21.445811075803277"/>
    <n v="18.284443051488456"/>
    <n v="24.825062307252985"/>
    <n v="8.8144607846748304"/>
    <n v="-20.620815316402698"/>
    <n v="11.017216951990626"/>
    <n v="18.618290482181109"/>
    <n v="26.038952175866719"/>
    <s v="Grandes"/>
    <n v="2024"/>
    <n v="2"/>
    <d v="2025-08-07T00:00:00"/>
    <x v="4"/>
    <x v="11"/>
  </r>
  <r>
    <n v="2025"/>
    <n v="6"/>
    <n v="22"/>
    <x v="35"/>
    <s v="AP Individual"/>
    <n v="16"/>
    <s v="b17ef6d19c7a5b1ee83b907c595526dcb1eb06db8227d650d5dda0a9f4ce8cd9"/>
    <s v="5ee0b1f3d4f170289262539d5c2c0d24e2fb46189fbbd99a0a6b6a68b9dfe06a"/>
    <x v="8"/>
    <n v="19087.976500000001"/>
    <n v="4788.1650899999995"/>
    <n v="30597.946950000001"/>
    <n v="6988.4609499999997"/>
    <n v="-906.35026000000016"/>
    <n v="1221.6653099999999"/>
    <n v="1059.2078999999997"/>
    <n v="1608.83808"/>
    <n v="35332811.020000003"/>
    <n v="33505945.09"/>
    <n v="140.405"/>
    <n v="134.59399999999999"/>
    <n v="0"/>
    <n v="0"/>
    <n v="-914.90531999999996"/>
    <n v="1217.32132"/>
    <n v="17404.01828"/>
    <n v="5269.6188099999999"/>
    <n v="0"/>
    <n v="0"/>
    <n v="0"/>
    <n v="0"/>
    <n v="0"/>
    <n v="0"/>
    <s v="AP Individual"/>
    <s v="Accidentes y Enfermedades"/>
    <s v="Accidentes Personales"/>
    <x v="4"/>
    <x v="3"/>
    <n v="17846008.112819999"/>
    <n v="17696756.30731"/>
    <n v="533186385.44996989"/>
    <n v="470746398.87218982"/>
    <n v="512068683.5256899"/>
    <n v="451806369.28899986"/>
    <n v="1927936.4523199999"/>
    <n v="1843026.7674500002"/>
    <n v="240716.59444999998"/>
    <n v="214644.28511000008"/>
    <n v="3386900.2049600002"/>
    <n v="3397128.0189200002"/>
    <n v="0.99007290811013549"/>
    <n v="0.25979899882978225"/>
    <n v="14299.811410000002"/>
    <n v="298.64908876815696"/>
    <n v="0.56358248973637626"/>
    <n v="0.14094744335016943"/>
    <n v="0.10695936244861289"/>
    <n v="2.7056738573170903E-2"/>
    <n v="3.5799819764510982E-3"/>
    <n v="3.7276203591626944E-3"/>
    <n v="1.0171432222256919E-3"/>
    <n v="1.0597825563050506E-3"/>
    <m/>
    <m/>
    <m/>
    <n v="0"/>
    <m/>
    <n v="0"/>
    <m/>
    <n v="0"/>
    <m/>
    <n v="-174.1897353212068"/>
    <n v="-4.7482783730376035"/>
    <n v="25.514268765532478"/>
    <n v="-0.3765217192736004"/>
    <n v="-175.15725757600302"/>
    <n v="230.27091536436961"/>
    <n v="-5.2568625548467303"/>
    <n v="23.100747205659836"/>
    <s v="Medianas"/>
    <n v="2024"/>
    <n v="2"/>
    <d v="2025-08-07T00:00:00"/>
    <x v="4"/>
    <x v="8"/>
  </r>
  <r>
    <n v="2025"/>
    <n v="6"/>
    <n v="715"/>
    <x v="43"/>
    <s v="AP Individual"/>
    <n v="251"/>
    <s v="c75d3f1f5bcd6914d0331ce5ec17c0db8f2070a2d4285f8e3ff11c6ca19168ff"/>
    <s v="5ee0b1f3d4f170289262539d5c2c0d24e2fb46189fbbd99a0a6b6a68b9dfe06a"/>
    <x v="6"/>
    <n v="9.3449899999999992"/>
    <n v="21.587220000000002"/>
    <n v="20.0227"/>
    <n v="33.202619999999996"/>
    <n v="-2.861E-2"/>
    <n v="-0.81644000000000005"/>
    <n v="-0.72313000000000005"/>
    <n v="-3.7944999999999993"/>
    <n v="35332811.020000003"/>
    <n v="33505945.09"/>
    <n v="140.405"/>
    <n v="134.59399999999999"/>
    <n v="0"/>
    <n v="0"/>
    <n v="-2.861E-2"/>
    <n v="-0.81644000000000005"/>
    <n v="8.08263"/>
    <n v="16.504570000000001"/>
    <n v="0"/>
    <n v="0"/>
    <n v="0"/>
    <n v="0"/>
    <n v="0"/>
    <n v="0"/>
    <s v="AP Individual"/>
    <s v="Accidentes y Enfermedades"/>
    <s v="Accidentes Personales"/>
    <x v="4"/>
    <x v="3"/>
    <n v="60253.779270000006"/>
    <n v="80339.313900000008"/>
    <n v="533186385.44996989"/>
    <n v="470746398.87218982"/>
    <n v="512068683.5256899"/>
    <n v="451806369.28899986"/>
    <n v="1927936.4523199999"/>
    <n v="1843026.7674500002"/>
    <n v="240716.59444999998"/>
    <n v="214644.28511000008"/>
    <n v="60253.779270000006"/>
    <n v="80339.313900000008"/>
    <n v="4.8471462784754237E-4"/>
    <n v="1.1712917240951383E-3"/>
    <n v="-12.242230000000003"/>
    <n v="-56.710544479557825"/>
    <n v="1.5509383997516009E-2"/>
    <n v="2.6870057699111122E-2"/>
    <n v="1.5509383997516009E-2"/>
    <n v="2.6870057699111122E-2"/>
    <n v="1.7526685329959277E-6"/>
    <n v="1.8249485470695011E-6"/>
    <n v="4.5857429927703071E-6"/>
    <n v="4.7779804507783833E-6"/>
    <m/>
    <m/>
    <m/>
    <n v="0"/>
    <m/>
    <n v="0"/>
    <m/>
    <n v="0"/>
    <m/>
    <n v="-96.495762089069615"/>
    <n v="-0.30615335061888782"/>
    <n v="-3.7820525292279408"/>
    <n v="-1.1885345946077963E-5"/>
    <n v="-96.495762089069615"/>
    <n v="-51.02792741646708"/>
    <n v="-0.35396894327712636"/>
    <n v="-4.9467511119647467"/>
    <s v="Resto"/>
    <n v="2024"/>
    <n v="2"/>
    <d v="2025-08-07T00:00:00"/>
    <x v="4"/>
    <x v="6"/>
  </r>
  <r>
    <n v="2025"/>
    <n v="6"/>
    <n v="16"/>
    <x v="74"/>
    <s v="AP Individual"/>
    <n v="14"/>
    <s v="8527a891e224136950ff32ca212b45bc93f69fbb801c3b1ebedac52775f99e61"/>
    <s v="5ee0b1f3d4f170289262539d5c2c0d24e2fb46189fbbd99a0a6b6a68b9dfe06a"/>
    <x v="26"/>
    <n v="101.67746000000001"/>
    <n v="87.698030000000003"/>
    <n v="173.50310000000002"/>
    <n v="145.57477"/>
    <n v="7.3856799999999998"/>
    <n v="4.6999399999999998"/>
    <n v="12.615530000000003"/>
    <n v="64.817579999999992"/>
    <n v="35332811.020000003"/>
    <n v="33505945.09"/>
    <n v="140.405"/>
    <n v="134.59399999999999"/>
    <n v="0"/>
    <n v="0"/>
    <n v="7.3856800000000007"/>
    <n v="4.6999399999999998"/>
    <n v="88.738759999999999"/>
    <n v="75.124710000000007"/>
    <n v="0"/>
    <n v="0"/>
    <n v="0"/>
    <n v="0"/>
    <n v="0"/>
    <n v="0"/>
    <s v="AP Individual"/>
    <s v="Accidentes y Enfermedades"/>
    <s v="Accidentes Personales"/>
    <x v="4"/>
    <x v="3"/>
    <n v="2671500.3155200002"/>
    <n v="2668766.8416399998"/>
    <n v="533186385.44996989"/>
    <n v="470746398.87218982"/>
    <n v="512068683.5256899"/>
    <n v="451806369.28899986"/>
    <n v="1927936.4523199999"/>
    <n v="1843026.7674500002"/>
    <n v="240716.59444999998"/>
    <n v="214644.28511000008"/>
    <n v="1394067.4186500001"/>
    <n v="1265223.08128"/>
    <n v="5.2739010083888141E-3"/>
    <n v="4.7583698483846994E-3"/>
    <n v="13.979430000000008"/>
    <n v="15.940415081159752"/>
    <n v="7.2935826947640283E-3"/>
    <n v="6.9314282435693252E-3"/>
    <n v="3.8060059139543379E-3"/>
    <n v="3.2860881149927722E-3"/>
    <n v="1.9069777994085831E-5"/>
    <n v="1.9856215244394842E-5"/>
    <n v="1.8629570021163454E-5"/>
    <n v="1.9410534237932266E-5"/>
    <m/>
    <m/>
    <m/>
    <n v="0"/>
    <m/>
    <n v="0"/>
    <m/>
    <n v="0"/>
    <m/>
    <n v="57.144133754898995"/>
    <n v="7.2638321216914727"/>
    <n v="5.359230988426992"/>
    <n v="3.0682055871034284E-3"/>
    <n v="57.144133754899016"/>
    <n v="18.121933515616885"/>
    <n v="8.3229470414055839"/>
    <n v="6.2561838841041775"/>
    <s v="Resto"/>
    <n v="2024"/>
    <n v="2"/>
    <d v="2025-08-07T00:00:00"/>
    <x v="4"/>
    <x v="26"/>
  </r>
  <r>
    <n v="2025"/>
    <n v="6"/>
    <n v="23"/>
    <x v="9"/>
    <s v="AP Individual"/>
    <n v="17"/>
    <s v="4523540f1504cd17100c4835e85b7eefd49911580f8efff0599a8f283be6b9e3"/>
    <s v="5ee0b1f3d4f170289262539d5c2c0d24e2fb46189fbbd99a0a6b6a68b9dfe06a"/>
    <x v="27"/>
    <n v="4000.5139399999998"/>
    <n v="3123.0893799999999"/>
    <n v="7060.06567"/>
    <n v="5629.0443200000009"/>
    <n v="2021.9733200000001"/>
    <n v="229.76803999999998"/>
    <n v="4229.0562399999999"/>
    <n v="407.80405000000013"/>
    <n v="35332811.020000003"/>
    <n v="33505945.09"/>
    <n v="140.405"/>
    <n v="134.59399999999999"/>
    <n v="0"/>
    <n v="0"/>
    <n v="442.44367999999997"/>
    <n v="76.548450000000003"/>
    <n v="726.53810999999996"/>
    <n v="580.76446999999996"/>
    <n v="0"/>
    <n v="0"/>
    <n v="0"/>
    <n v="0"/>
    <n v="0"/>
    <n v="0"/>
    <s v="AP Individual"/>
    <s v="Accidentes y Enfermedades"/>
    <s v="Accidentes Personales"/>
    <x v="4"/>
    <x v="3"/>
    <n v="12724961.123440001"/>
    <n v="12089263.964579999"/>
    <n v="533186385.44996989"/>
    <n v="470746398.87218982"/>
    <n v="512068683.5256899"/>
    <n v="451806369.28899986"/>
    <n v="1927936.4523199999"/>
    <n v="1843026.7674500002"/>
    <n v="240716.59444999998"/>
    <n v="214644.28511000008"/>
    <n v="3785405.7823000001"/>
    <n v="3653974.3754000003"/>
    <n v="0.20750237567145666"/>
    <n v="0.16945436903887653"/>
    <n v="877.42455999999993"/>
    <n v="28.094763013154612"/>
    <n v="0.10568256535946063"/>
    <n v="8.5471025769252029E-2"/>
    <n v="3.1438319545282208E-2"/>
    <n v="2.5833577537476667E-2"/>
    <n v="7.5030309272129333E-4"/>
    <n v="7.812455767565599E-4"/>
    <n v="6.6343351483564618E-4"/>
    <n v="6.912450979641464E-4"/>
    <m/>
    <m/>
    <m/>
    <n v="0"/>
    <m/>
    <n v="0"/>
    <m/>
    <n v="0"/>
    <m/>
    <n v="780.00634030738138"/>
    <n v="50.542839003330663"/>
    <n v="7.357075384118529"/>
    <n v="0.83998085990701843"/>
    <n v="477.99169023017447"/>
    <n v="25.100302709633727"/>
    <n v="60.897518507322346"/>
    <n v="13.180635860868007"/>
    <s v="Resto"/>
    <n v="2024"/>
    <n v="2"/>
    <d v="2025-08-07T00:00:00"/>
    <x v="4"/>
    <x v="27"/>
  </r>
  <r>
    <n v="2025"/>
    <n v="6"/>
    <n v="12"/>
    <x v="0"/>
    <s v="AP Individual"/>
    <n v="12"/>
    <s v="6b51d431df5d7f141cbececcf79edf3dd861c3b4069f0b11661a3eefacbba918"/>
    <s v="5ee0b1f3d4f170289262539d5c2c0d24e2fb46189fbbd99a0a6b6a68b9dfe06a"/>
    <x v="0"/>
    <n v="52254.13407"/>
    <n v="47553.202899999997"/>
    <n v="105924.72177"/>
    <n v="80868.340369999991"/>
    <n v="13824.76946"/>
    <n v="12955.221590000001"/>
    <n v="28606.409819999993"/>
    <n v="27271.07645"/>
    <n v="35332811.020000003"/>
    <n v="33505945.09"/>
    <n v="140.405"/>
    <n v="134.59399999999999"/>
    <n v="0"/>
    <n v="0"/>
    <n v="13918.839470000001"/>
    <n v="12714.20947"/>
    <n v="48125.718930000003"/>
    <n v="44039.969490000003"/>
    <n v="0"/>
    <n v="0"/>
    <n v="0"/>
    <n v="0"/>
    <n v="0"/>
    <n v="0"/>
    <s v="AP Individual"/>
    <s v="Accidentes y Enfermedades"/>
    <s v="Accidentes Personales"/>
    <x v="4"/>
    <x v="3"/>
    <n v="4354857.8661599997"/>
    <n v="3733425.0511100003"/>
    <n v="533186385.44996989"/>
    <n v="470746398.87218982"/>
    <n v="512068683.5256899"/>
    <n v="451806369.28899986"/>
    <n v="1927936.4523199999"/>
    <n v="1843026.7674500002"/>
    <n v="240716.59444999998"/>
    <n v="214644.28511000008"/>
    <n v="131039.48505"/>
    <n v="122853.55125"/>
    <n v="2.7103659981696757"/>
    <n v="2.5801688689412963"/>
    <n v="4700.9311700000035"/>
    <n v="9.8856246967961923"/>
    <n v="39.876632642490684"/>
    <n v="38.707226951243697"/>
    <n v="1.1999044670561505"/>
    <n v="1.2737152145551107"/>
    <n v="9.800350402027121E-3"/>
    <n v="1.0204516650036161E-2"/>
    <n v="1.0101660472374839E-2"/>
    <n v="1.05251289340683E-2"/>
    <m/>
    <m/>
    <m/>
    <n v="0"/>
    <m/>
    <n v="0"/>
    <m/>
    <n v="0"/>
    <m/>
    <n v="6.7119490312013808"/>
    <n v="26.456795631672403"/>
    <n v="27.243636179972224"/>
    <n v="5.7431725850008188"/>
    <n v="9.4746747947043417"/>
    <n v="9.2773666451511296"/>
    <n v="28.921831776155454"/>
    <n v="28.869705445384035"/>
    <s v="Medianas"/>
    <n v="2024"/>
    <n v="2"/>
    <d v="2025-08-07T00:00:00"/>
    <x v="4"/>
    <x v="0"/>
  </r>
  <r>
    <n v="2025"/>
    <n v="6"/>
    <n v="112"/>
    <x v="44"/>
    <s v="AP Individual"/>
    <n v="231"/>
    <s v="138d9e809e386a7b800791d1f664f56d1c55f3d1ba411b950862729bc486c5ce"/>
    <s v="5ee0b1f3d4f170289262539d5c2c0d24e2fb46189fbbd99a0a6b6a68b9dfe06a"/>
    <x v="7"/>
    <n v="920.88310999999999"/>
    <n v="754.67730000000006"/>
    <n v="1934.84338"/>
    <n v="1679.4467999999997"/>
    <n v="1624.9060599999998"/>
    <n v="759.01217999999994"/>
    <n v="2447.5025099999998"/>
    <n v="1215.87851"/>
    <n v="35332811.020000003"/>
    <n v="33505945.09"/>
    <n v="140.405"/>
    <n v="134.59399999999999"/>
    <n v="0"/>
    <n v="0"/>
    <n v="1182.40606"/>
    <n v="636.03731999999991"/>
    <n v="805.85814000000005"/>
    <n v="652.91107"/>
    <n v="0"/>
    <n v="0"/>
    <n v="0"/>
    <n v="0"/>
    <n v="0"/>
    <n v="0"/>
    <s v="AP Individual"/>
    <s v="Accidentes y Enfermedades"/>
    <s v="Accidentes Personales"/>
    <x v="4"/>
    <x v="3"/>
    <n v="322670.54385000002"/>
    <n v="322505.75637000002"/>
    <n v="533186385.44996989"/>
    <n v="470746398.87218982"/>
    <n v="512068683.5256899"/>
    <n v="451806369.28899986"/>
    <n v="1927936.4523199999"/>
    <n v="1843026.7674500002"/>
    <n v="240716.59444999998"/>
    <n v="214644.28511000008"/>
    <n v="322670.54385000002"/>
    <n v="322505.75637000002"/>
    <n v="4.7765221145740923E-2"/>
    <n v="4.0947712389666845E-2"/>
    <n v="166.20580999999993"/>
    <n v="22.023427761773128"/>
    <n v="0.28539422874251924"/>
    <n v="0.23400428832475914"/>
    <n v="0.28539422874251924"/>
    <n v="0.23400428832475914"/>
    <n v="1.7271317031526277E-4"/>
    <n v="1.7983585788913027E-4"/>
    <n v="1.603150447476708E-4"/>
    <n v="1.6703556020859623E-4"/>
    <m/>
    <m/>
    <m/>
    <n v="0"/>
    <m/>
    <n v="0"/>
    <m/>
    <n v="0"/>
    <m/>
    <n v="114.08168443357521"/>
    <n v="176.45084836011378"/>
    <n v="100.57440180061066"/>
    <n v="0.67502868413067152"/>
    <n v="85.901993927023042"/>
    <n v="23.425406158299644"/>
    <n v="146.72632828403272"/>
    <n v="97.415612818450143"/>
    <s v="Resto"/>
    <n v="2024"/>
    <n v="2"/>
    <d v="2025-08-07T00:00:00"/>
    <x v="4"/>
    <x v="7"/>
  </r>
  <r>
    <n v="2025"/>
    <n v="6"/>
    <n v="1"/>
    <x v="16"/>
    <s v="AP Individual"/>
    <n v="30"/>
    <s v="624b60c58c9d8bfb6ff1886c2fd605d2adeb6ea4da576068201b6c6958ce93f4"/>
    <s v="5ee0b1f3d4f170289262539d5c2c0d24e2fb46189fbbd99a0a6b6a68b9dfe06a"/>
    <x v="4"/>
    <n v="60614.532070000001"/>
    <n v="74694.434010000012"/>
    <n v="141880.03458000001"/>
    <n v="157683.47586000001"/>
    <n v="-795.41146000000003"/>
    <n v="812.72199000000001"/>
    <n v="-554.38867000000039"/>
    <n v="9032.9421699999984"/>
    <n v="35332811.020000003"/>
    <n v="33505945.09"/>
    <n v="140.405"/>
    <n v="134.59399999999999"/>
    <n v="0"/>
    <n v="0"/>
    <n v="-825.56146000000001"/>
    <n v="377.64699000000002"/>
    <n v="51636.394460000003"/>
    <n v="57156.637490000001"/>
    <n v="0"/>
    <n v="0"/>
    <n v="0"/>
    <n v="0"/>
    <n v="0"/>
    <n v="0"/>
    <s v="AP Individual"/>
    <s v="Accidentes y Enfermedades"/>
    <s v="Accidentes Personales"/>
    <x v="4"/>
    <x v="3"/>
    <n v="34421360.903379999"/>
    <n v="27815669.804509997"/>
    <n v="533186385.44996989"/>
    <n v="470746398.87218982"/>
    <n v="512068683.5256899"/>
    <n v="451806369.28899986"/>
    <n v="1927936.4523199999"/>
    <n v="1843026.7674500002"/>
    <n v="240716.59444999998"/>
    <n v="214644.28511000008"/>
    <n v="2149015.9388000001"/>
    <n v="1910232.1869100002"/>
    <n v="3.1440108929450941"/>
    <n v="4.05281330305076"/>
    <n v="-14079.901940000011"/>
    <n v="-18.850001511645441"/>
    <n v="2.8205715451252935"/>
    <n v="3.9102280090268007"/>
    <n v="0.17609568732666805"/>
    <n v="0.26853365220020387"/>
    <n v="1.1368357055637461E-2"/>
    <n v="1.1837187865631123E-2"/>
    <n v="1.5867234287708264E-2"/>
    <n v="1.6532399516090354E-2"/>
    <m/>
    <m/>
    <m/>
    <n v="0"/>
    <m/>
    <n v="0"/>
    <m/>
    <n v="0"/>
    <m/>
    <n v="-197.87005517101858"/>
    <n v="-1.3122454844350331"/>
    <n v="1.0880623178578388"/>
    <n v="-0.33043482599003682"/>
    <n v="-318.60665697348736"/>
    <n v="-9.6580961939299002"/>
    <n v="-1.5987976477318127"/>
    <n v="0.66072289515994054"/>
    <s v="Medianas"/>
    <n v="2024"/>
    <n v="2"/>
    <d v="2025-08-07T00:00:00"/>
    <x v="4"/>
    <x v="4"/>
  </r>
  <r>
    <n v="2025"/>
    <n v="6"/>
    <n v="43"/>
    <x v="26"/>
    <s v="AP Individual"/>
    <n v="31"/>
    <s v="eb1e33e8a81b697b75855af6bfcdbcbf7cbbde9f94962ceaec1ed8af21f5a50f"/>
    <s v="5ee0b1f3d4f170289262539d5c2c0d24e2fb46189fbbd99a0a6b6a68b9dfe06a"/>
    <x v="12"/>
    <n v="6461.6059800000003"/>
    <n v="5270.2810799999997"/>
    <n v="13550.224870000002"/>
    <n v="9727.2566100000004"/>
    <n v="-35.634670000000028"/>
    <n v="243.57962000000001"/>
    <n v="1535.0173199999999"/>
    <n v="721.75522999999998"/>
    <n v="35332811.020000003"/>
    <n v="33505945.09"/>
    <n v="140.405"/>
    <n v="134.59399999999999"/>
    <n v="0"/>
    <n v="0"/>
    <n v="-35.63467"/>
    <n v="243.57962000000001"/>
    <n v="6246.4107400000003"/>
    <n v="4494.3985400000001"/>
    <n v="0"/>
    <n v="0"/>
    <n v="0"/>
    <n v="0"/>
    <n v="0"/>
    <n v="0"/>
    <s v="AP Individual"/>
    <s v="Accidentes y Enfermedades"/>
    <s v="Accidentes Personales"/>
    <x v="4"/>
    <x v="3"/>
    <n v="63645419.190459996"/>
    <n v="56310277.221919999"/>
    <n v="533186385.44996989"/>
    <n v="470746398.87218982"/>
    <n v="512068683.5256899"/>
    <n v="451806369.28899986"/>
    <n v="1927936.4523199999"/>
    <n v="1843026.7674500002"/>
    <n v="240716.59444999998"/>
    <n v="214644.28511000008"/>
    <n v="24520398.418959998"/>
    <n v="22169736.60571"/>
    <n v="0.33515658528186276"/>
    <n v="0.2859579238391598"/>
    <n v="1191.3249000000005"/>
    <n v="22.604579943960033"/>
    <n v="2.6351961618224232E-2"/>
    <n v="2.3772411796009318E-2"/>
    <n v="1.0152507536580967E-2"/>
    <n v="9.3593591436776456E-3"/>
    <n v="1.2118850286371966E-3"/>
    <n v="1.2618631421688626E-3"/>
    <n v="1.1195584485885592E-3"/>
    <n v="1.1664910984530283E-3"/>
    <m/>
    <m/>
    <m/>
    <n v="0"/>
    <m/>
    <n v="0"/>
    <m/>
    <n v="0"/>
    <m/>
    <n v="-114.62957779472684"/>
    <n v="-0.55148317787089862"/>
    <n v="4.62175766913745"/>
    <n v="-1.4803578490888722E-2"/>
    <n v="-114.62957779472683"/>
    <n v="38.982128184831602"/>
    <n v="-0.57048233750955668"/>
    <n v="5.4196266270592011"/>
    <s v="Medianas"/>
    <n v="2024"/>
    <n v="2"/>
    <d v="2025-08-07T00:00:00"/>
    <x v="4"/>
    <x v="12"/>
  </r>
  <r>
    <n v="2025"/>
    <n v="6"/>
    <n v="10"/>
    <x v="62"/>
    <s v="AP Individual"/>
    <n v="10"/>
    <s v="4a44dc15364204a80fe80e9039455cc1608281820fe2b24f1e5233ade6af1dd5"/>
    <s v="5ee0b1f3d4f170289262539d5c2c0d24e2fb46189fbbd99a0a6b6a68b9dfe06a"/>
    <x v="17"/>
    <n v="3140.6429500000004"/>
    <n v="3375.3815600000003"/>
    <n v="8330.8087200000009"/>
    <n v="19858.110960000002"/>
    <n v="157.83731"/>
    <n v="107.88491999999999"/>
    <n v="344.22517000000005"/>
    <n v="194.87494999999996"/>
    <n v="35332811.020000003"/>
    <n v="33505945.09"/>
    <n v="140.405"/>
    <n v="134.59399999999999"/>
    <n v="0"/>
    <n v="0"/>
    <n v="157.83731"/>
    <n v="107.88491999999999"/>
    <n v="2630.93381"/>
    <n v="3233.8176899999999"/>
    <n v="0"/>
    <n v="0"/>
    <n v="0"/>
    <n v="0"/>
    <n v="0"/>
    <n v="0"/>
    <s v="AP Individual"/>
    <s v="Accidentes y Enfermedades"/>
    <s v="Accidentes Personales"/>
    <x v="4"/>
    <x v="3"/>
    <n v="3211255.1390500003"/>
    <n v="3187333.33329"/>
    <n v="533186385.44996989"/>
    <n v="470746398.87218982"/>
    <n v="512068683.5256899"/>
    <n v="451806369.28899986"/>
    <n v="1927936.4523199999"/>
    <n v="1843026.7674500002"/>
    <n v="240716.59444999998"/>
    <n v="214644.28511000008"/>
    <n v="430154.52295000001"/>
    <n v="317038.48676"/>
    <n v="0.16290178787898735"/>
    <n v="0.18314338237583799"/>
    <n v="-234.73860999999988"/>
    <n v="-6.9544318420700186"/>
    <n v="0.73011970871803666"/>
    <n v="1.0646598759964381"/>
    <n v="9.7801103120355323E-2"/>
    <n v="0.10589986070003837"/>
    <n v="5.8903284774413918E-4"/>
    <n v="6.1332455020995989E-4"/>
    <n v="7.1702759024534453E-4"/>
    <n v="7.470858733823921E-4"/>
    <m/>
    <m/>
    <m/>
    <n v="0"/>
    <m/>
    <n v="0"/>
    <m/>
    <n v="0"/>
    <m/>
    <n v="46.301549836622222"/>
    <n v="5.025636868399828"/>
    <n v="3.1962288731588608"/>
    <n v="6.5569766953804634E-2"/>
    <n v="46.301549836622222"/>
    <n v="-18.643100440210645"/>
    <n v="5.9992885187788136"/>
    <n v="3.3361472520116"/>
    <s v="Resto"/>
    <n v="2024"/>
    <n v="2"/>
    <d v="2025-08-07T00:00:00"/>
    <x v="4"/>
    <x v="17"/>
  </r>
  <r>
    <n v="2025"/>
    <n v="6"/>
    <n v="37"/>
    <x v="76"/>
    <s v="AP Individual"/>
    <n v="25"/>
    <s v="b7a56873cd771f2c446d369b649430b65a756ba278ff97ec81bb6f55b2e73569"/>
    <s v="5ee0b1f3d4f170289262539d5c2c0d24e2fb46189fbbd99a0a6b6a68b9dfe06a"/>
    <x v="34"/>
    <n v="0"/>
    <n v="0"/>
    <n v="0"/>
    <n v="0"/>
    <n v="1085.079"/>
    <n v="921.25491"/>
    <n v="2562.30564"/>
    <n v="2541.8485400000004"/>
    <n v="0"/>
    <n v="0"/>
    <n v="0"/>
    <n v="0"/>
    <n v="0"/>
    <n v="0"/>
    <n v="1085.079"/>
    <n v="921.25491"/>
    <n v="0"/>
    <n v="0"/>
    <n v="0"/>
    <n v="0"/>
    <n v="0"/>
    <n v="0"/>
    <n v="0"/>
    <n v="0"/>
    <s v="AP Individual"/>
    <s v="Accidentes y Enfermedades"/>
    <s v="Accidentes Personales"/>
    <x v="4"/>
    <x v="3"/>
    <n v="7089738.4457900003"/>
    <n v="7036483.0011099996"/>
    <n v="533186385.44996989"/>
    <n v="470746398.87218982"/>
    <n v="512068683.5256899"/>
    <n v="451806369.28899986"/>
    <n v="1927936.4523199999"/>
    <n v="1843026.7674500002"/>
    <n v="240716.59444999998"/>
    <n v="214644.28511000008"/>
    <n v="1227086.2867699999"/>
    <n v="1068448.7176300001"/>
    <m/>
    <m/>
    <m/>
    <m/>
    <m/>
    <m/>
    <m/>
    <m/>
    <m/>
    <m/>
    <m/>
    <m/>
    <m/>
    <m/>
    <m/>
    <n v="0"/>
    <m/>
    <n v="0"/>
    <m/>
    <n v="0"/>
    <m/>
    <n v="17.782710107889677"/>
    <m/>
    <m/>
    <n v="0.4507703353311544"/>
    <n v="17.782710107889677"/>
    <m/>
    <m/>
    <m/>
    <s v="Resto"/>
    <n v="2024"/>
    <n v="2"/>
    <d v="2025-08-07T00:00:00"/>
    <x v="4"/>
    <x v="34"/>
  </r>
  <r>
    <n v="2025"/>
    <n v="6"/>
    <n v="905"/>
    <x v="48"/>
    <s v="IMSS Incapacidad Permanente RT"/>
    <n v="51"/>
    <s v="031b4af5197ec30a926f48cf40e11a7dbc470048a21e4003b7a3c07c5dab1baa"/>
    <s v="5ee0b1f3d4f170289262539d5c2c0d24e2fb46189fbbd99a0a6b6a68b9dfe06a"/>
    <x v="1"/>
    <n v="991949.74151999992"/>
    <n v="972647.84176999994"/>
    <n v="2390154.1574099995"/>
    <n v="2335189.4774600002"/>
    <n v="634088.47115999996"/>
    <n v="548049.42873000004"/>
    <n v="1221913.8950100001"/>
    <n v="1054442.9428300001"/>
    <n v="35332811.020000003"/>
    <n v="33505945.09"/>
    <n v="140.405"/>
    <n v="134.59399999999999"/>
    <n v="0"/>
    <n v="0"/>
    <n v="634088.47115999996"/>
    <n v="548049.42873000004"/>
    <n v="-257572.64725000001"/>
    <n v="-192855.63653999998"/>
    <n v="0"/>
    <n v="0"/>
    <n v="0"/>
    <n v="0"/>
    <n v="991949.74152000004"/>
    <n v="972647.84176999994"/>
    <s v="IMSS Incapacidad Permanente RT"/>
    <s v="Pensiones"/>
    <s v="Pensiones IMSS"/>
    <x v="44"/>
    <x v="3"/>
    <n v="5520194.9199399995"/>
    <n v="4935367.4983999999"/>
    <n v="533186385.44996989"/>
    <n v="470746398.87218982"/>
    <n v="512068683.5256899"/>
    <n v="451806369.28899986"/>
    <n v="2418806.0723000001"/>
    <n v="1936504.1115199998"/>
    <n v="1544910.9667199999"/>
    <n v="1358814.7452199999"/>
    <n v="5520194.9199399995"/>
    <n v="4935367.4983999999"/>
    <n v="41.009891321166251"/>
    <n v="50.226995955435882"/>
    <n v="19301.899749999982"/>
    <n v="1.9844694987319222"/>
    <n v="17.969469482624387"/>
    <n v="19.707708536098341"/>
    <n v="17.969469482624387"/>
    <n v="19.707708536098341"/>
    <n v="0.18604183613631989"/>
    <n v="0.1937141976131479"/>
    <n v="0.20661822248672773"/>
    <n v="0.2152797985784573"/>
    <m/>
    <m/>
    <n v="41.009891321166251"/>
    <n v="0"/>
    <m/>
    <n v="0"/>
    <m/>
    <n v="19301.899750000099"/>
    <n v="1.9844694987319444"/>
    <n v="15.69913915052863"/>
    <n v="63.923447390425601"/>
    <n v="56.346131168365474"/>
    <n v="41.043690207354345"/>
    <n v="15.69913915052863"/>
    <n v="33.557230616164624"/>
    <n v="-246.17849679688763"/>
    <n v="-284.17599742610048"/>
    <s v="Grandes"/>
    <n v="2024"/>
    <n v="2"/>
    <d v="2025-08-07T00:00:00"/>
    <x v="44"/>
    <x v="1"/>
  </r>
  <r>
    <n v="2025"/>
    <n v="6"/>
    <n v="908"/>
    <x v="14"/>
    <s v="IMSS Incapacidad Permanente RT"/>
    <n v="38"/>
    <s v="aea92132c4cbeb263e6ac2bf6c183b5d81737f179f21efdc5863739672f0f470"/>
    <s v="5ee0b1f3d4f170289262539d5c2c0d24e2fb46189fbbd99a0a6b6a68b9dfe06a"/>
    <x v="19"/>
    <n v="549.55518000000006"/>
    <n v="429.71251000000001"/>
    <n v="963.35262000000012"/>
    <n v="1074.8936800000001"/>
    <n v="34286.732069999998"/>
    <n v="33842.927100000001"/>
    <n v="68168.899080000003"/>
    <n v="66725.638050000009"/>
    <n v="35332811.020000003"/>
    <n v="33505945.09"/>
    <n v="140.405"/>
    <n v="134.59399999999999"/>
    <n v="0"/>
    <n v="0"/>
    <n v="34286.732069999998"/>
    <n v="33842.927100000001"/>
    <n v="-1617.3174299999998"/>
    <n v="3357.2310299999999"/>
    <n v="0"/>
    <n v="0"/>
    <n v="0"/>
    <n v="0"/>
    <n v="549.55518000000006"/>
    <n v="429.71251000000001"/>
    <s v="IMSS Incapacidad Permanente RT"/>
    <s v="Pensiones"/>
    <s v="Pensiones IMSS"/>
    <x v="44"/>
    <x v="3"/>
    <n v="7648.0606799999996"/>
    <n v="4269.7251799999995"/>
    <n v="533186385.44996989"/>
    <n v="470746398.87218982"/>
    <n v="512068683.5256899"/>
    <n v="451806369.28899986"/>
    <n v="2418806.0723000001"/>
    <n v="1936504.1115199998"/>
    <n v="1544910.9667199999"/>
    <n v="1358814.7452199999"/>
    <n v="7648.0606799999996"/>
    <n v="4269.7251799999995"/>
    <n v="2.2720100891653449E-2"/>
    <n v="2.2190116067593076E-2"/>
    <n v="119.84267000000006"/>
    <n v="27.889034461668349"/>
    <n v="7.1855494221837182"/>
    <n v="10.064172561101463"/>
    <n v="7.1855494221837182"/>
    <n v="10.064172561101463"/>
    <n v="1.0306999484546405E-4"/>
    <n v="1.0732059930246243E-4"/>
    <n v="9.1283228300737202E-5"/>
    <n v="9.5109883173234456E-5"/>
    <m/>
    <m/>
    <n v="2.2720100891653449E-2"/>
    <n v="0"/>
    <m/>
    <n v="0"/>
    <m/>
    <n v="119.84267000000006"/>
    <n v="27.889034461668349"/>
    <n v="1.3113669768830327"/>
    <n v="6238.997159484511"/>
    <n v="7875.7137184579524"/>
    <n v="2.2193338521503381"/>
    <n v="1.3113669768830327"/>
    <n v="-148.1741475503996"/>
    <n v="-2119.9754256033711"/>
    <n v="1008.0607142487897"/>
    <s v="Grandes"/>
    <n v="2024"/>
    <n v="2"/>
    <d v="2025-08-07T00:00:00"/>
    <x v="44"/>
    <x v="19"/>
  </r>
  <r>
    <n v="2025"/>
    <n v="6"/>
    <n v="201.1"/>
    <x v="67"/>
    <s v="IMSS Incapacidad Permanente RT"/>
    <n v="201.1"/>
    <m/>
    <m/>
    <x v="74"/>
    <n v="2418806.0723000001"/>
    <n v="1936504.1115199998"/>
    <n v="5072586.8554199999"/>
    <n v="3862030.2662600004"/>
    <n v="1544910.9667199999"/>
    <n v="1358814.7452199999"/>
    <n v="2982724.9506700002"/>
    <n v="2606202.4682100001"/>
    <n v="0"/>
    <n v="0"/>
    <n v="0"/>
    <n v="0"/>
    <n v="0"/>
    <n v="0"/>
    <n v="1544910.9667199999"/>
    <n v="1358814.7452199999"/>
    <n v="-592210.90128000011"/>
    <n v="-445953.13440000004"/>
    <n v="0"/>
    <n v="0"/>
    <n v="0"/>
    <n v="0"/>
    <n v="2418817.38931"/>
    <n v="1936506.2273099998"/>
    <s v="IMSS Incapacidad Permanente RT"/>
    <s v="Pensiones"/>
    <s v="Pensiones IMSS"/>
    <x v="44"/>
    <x v="3"/>
    <n v="21117701.924279999"/>
    <n v="18940029.583190002"/>
    <n v="533186385.44996989"/>
    <n v="470746398.87218982"/>
    <n v="512068683.5256899"/>
    <n v="451806369.28899986"/>
    <n v="2418806.0723000001"/>
    <n v="1936504.1115199998"/>
    <n v="1544910.9667199999"/>
    <n v="1358814.7452199999"/>
    <n v="21117701.924279999"/>
    <n v="18940029.583190002"/>
    <n v="100"/>
    <n v="100"/>
    <n v="482301.96078000031"/>
    <n v="24.9058061850141"/>
    <n v="11.45392657294299"/>
    <n v="10.224398557638585"/>
    <n v="11.45392657294299"/>
    <n v="10.224398557638585"/>
    <n v="0.45365113181926181"/>
    <n v="0.47235969511864345"/>
    <n v="0.4113688636088263"/>
    <n v="0.42861372551419402"/>
    <m/>
    <m/>
    <n v="100.00046787587189"/>
    <n v="0"/>
    <m/>
    <n v="0"/>
    <m/>
    <n v="482311.16200000024"/>
    <n v="24.906254118788883"/>
    <n v="13.69548145945898"/>
    <n v="63.870807354595868"/>
    <n v="70.168441013711032"/>
    <n v="100"/>
    <n v="13.69548145945898"/>
    <n v="32.796667541485071"/>
    <n v="-260.87175419784427"/>
    <n v="-304.69900094954909"/>
    <m/>
    <n v="2024"/>
    <n v="2"/>
    <d v="2025-08-07T00:00:00"/>
    <x v="44"/>
    <x v="74"/>
  </r>
  <r>
    <n v="2025"/>
    <n v="6"/>
    <n v="902"/>
    <x v="49"/>
    <s v="IMSS Incapacidad Permanente RT"/>
    <n v="30"/>
    <s v="624b60c58c9d8bfb6ff1886c2fd605d2adeb6ea4da576068201b6c6958ce93f4"/>
    <s v="5ee0b1f3d4f170289262539d5c2c0d24e2fb46189fbbd99a0a6b6a68b9dfe06a"/>
    <x v="25"/>
    <n v="96892.301659999997"/>
    <n v="194886.50062999999"/>
    <n v="326351.27312000003"/>
    <n v="402925.68822999997"/>
    <n v="401154.41816"/>
    <n v="386629.88272999995"/>
    <n v="791272.93813999998"/>
    <n v="751158.02139000001"/>
    <n v="35332811.020000003"/>
    <n v="33505945.09"/>
    <n v="140.405"/>
    <n v="134.59399999999999"/>
    <n v="0"/>
    <n v="0"/>
    <n v="401154.41816"/>
    <n v="386629.88273000001"/>
    <n v="-123937.80202"/>
    <n v="-101214.8483"/>
    <n v="0"/>
    <n v="0"/>
    <n v="0"/>
    <n v="0"/>
    <n v="96892.301659999997"/>
    <n v="194886.50062999997"/>
    <s v="IMSS Incapacidad Permanente RT"/>
    <s v="Pensiones"/>
    <s v="Pensiones IMSS"/>
    <x v="44"/>
    <x v="3"/>
    <n v="7393377.26566"/>
    <n v="8948322.1162599996"/>
    <n v="533186385.44996989"/>
    <n v="470746398.87218982"/>
    <n v="512068683.5256899"/>
    <n v="451806369.28899986"/>
    <n v="2418806.0723000001"/>
    <n v="1936504.1115199998"/>
    <n v="1544910.9667199999"/>
    <n v="1358814.7452199999"/>
    <n v="7393377.26566"/>
    <n v="8948322.1162599996"/>
    <n v="4.0057904091445753"/>
    <n v="10.063830976172303"/>
    <n v="-97994.198969999998"/>
    <n v="-50.282702318128237"/>
    <n v="1.3105283036216129"/>
    <n v="2.1779110999577416"/>
    <n v="1.3105283036216129"/>
    <n v="2.1779110999577416"/>
    <n v="1.81723135293918E-2"/>
    <n v="1.8921739363727173E-2"/>
    <n v="4.139946712219305E-2"/>
    <n v="4.3134960876423593E-2"/>
    <m/>
    <m/>
    <n v="4.0057904091445753"/>
    <n v="0"/>
    <m/>
    <n v="0"/>
    <m/>
    <n v="-97994.198969999969"/>
    <n v="-50.282702318128223"/>
    <n v="3.7567027482309667"/>
    <n v="414.02094004090355"/>
    <n v="198.38720561976359"/>
    <n v="25.966183605498692"/>
    <n v="3.7567027482309445"/>
    <n v="22.45021763274233"/>
    <n v="-323.67398132110264"/>
    <n v="-381.98929230623571"/>
    <s v="Grandes"/>
    <n v="2024"/>
    <n v="2"/>
    <d v="2025-08-07T00:00:00"/>
    <x v="44"/>
    <x v="25"/>
  </r>
  <r>
    <n v="2025"/>
    <n v="6"/>
    <n v="906"/>
    <x v="52"/>
    <s v="IMSS Incapacidad Permanente RT"/>
    <n v="256"/>
    <s v="51e8ea280b44e16934d4d611901f3d3afc41789840acdff81942c2f65009cd52"/>
    <s v="5ee0b1f3d4f170289262539d5c2c0d24e2fb46189fbbd99a0a6b6a68b9dfe06a"/>
    <x v="13"/>
    <n v="1329414.4739400002"/>
    <n v="768540.05660999997"/>
    <n v="2355118.0722700004"/>
    <n v="1122840.2068899998"/>
    <n v="475381.34533000004"/>
    <n v="390292.50666000001"/>
    <n v="901369.21843999997"/>
    <n v="733875.86594000005"/>
    <n v="35332811.020000003"/>
    <n v="33505945.09"/>
    <n v="140.405"/>
    <n v="134.59399999999999"/>
    <n v="0"/>
    <n v="0"/>
    <n v="475381.34532999998"/>
    <n v="390292.50666000001"/>
    <n v="-209083.13458000001"/>
    <n v="-155239.88059000002"/>
    <n v="0"/>
    <n v="0"/>
    <n v="0"/>
    <n v="0"/>
    <n v="1329425.7909500001"/>
    <n v="768542.17239999992"/>
    <s v="IMSS Incapacidad Permanente RT"/>
    <s v="Pensiones"/>
    <s v="Pensiones IMSS"/>
    <x v="44"/>
    <x v="3"/>
    <n v="8196481.6780000003"/>
    <n v="5052070.2433500001"/>
    <n v="533186385.44996989"/>
    <n v="470746398.87218982"/>
    <n v="512068683.5256899"/>
    <n v="451806369.28899986"/>
    <n v="2418806.0723000001"/>
    <n v="1936504.1115199998"/>
    <n v="1544910.9667199999"/>
    <n v="1358814.7452199999"/>
    <n v="8196481.6780000003"/>
    <n v="5052070.2433500001"/>
    <n v="54.961598168797522"/>
    <n v="39.686982952324222"/>
    <n v="560874.4173300002"/>
    <n v="72.9792042075198"/>
    <n v="16.219330758809026"/>
    <n v="15.212378680237535"/>
    <n v="16.219330758809026"/>
    <n v="15.212378680237535"/>
    <n v="0.24933391215870462"/>
    <n v="0.25961643754246588"/>
    <n v="0.16325989077160477"/>
    <n v="0.17010385617613993"/>
    <m/>
    <m/>
    <n v="54.962066044669399"/>
    <n v="0"/>
    <m/>
    <n v="0"/>
    <m/>
    <n v="560883.61855000013"/>
    <n v="72.980200526729107"/>
    <n v="21.801299594031008"/>
    <n v="35.758700890408328"/>
    <n v="50.783625824471002"/>
    <n v="30.770792334996628"/>
    <n v="21.801299594030986"/>
    <n v="34.683905827139874"/>
    <n v="-227.36474956955851"/>
    <n v="-251.4125269722355"/>
    <s v="Grandes"/>
    <n v="2024"/>
    <n v="2"/>
    <d v="2025-08-07T00:00:00"/>
    <x v="44"/>
    <x v="13"/>
  </r>
  <r>
    <n v="2025"/>
    <n v="6"/>
    <n v="5.0999999999999996"/>
    <x v="68"/>
    <s v="IMSS Incapacidad Permanente RT"/>
    <n v="5.0999999999999996"/>
    <m/>
    <m/>
    <x v="75"/>
    <n v="2418806.0723000001"/>
    <n v="1936504.1115199998"/>
    <n v="5072586.8554199999"/>
    <n v="3862030.2662600004"/>
    <n v="1544910.9667199999"/>
    <n v="1358814.7452199999"/>
    <n v="2982724.9506700002"/>
    <n v="2606202.4682100001"/>
    <n v="0"/>
    <n v="0"/>
    <n v="0"/>
    <n v="0"/>
    <n v="0"/>
    <n v="0"/>
    <n v="1544910.9667199999"/>
    <n v="1358814.7452199999"/>
    <n v="-592210.90128000011"/>
    <n v="-445953.13440000004"/>
    <n v="0"/>
    <n v="0"/>
    <n v="0"/>
    <n v="0"/>
    <n v="2418817.38931"/>
    <n v="1936506.2273099998"/>
    <s v="IMSS Incapacidad Permanente RT"/>
    <s v="Pensiones"/>
    <s v="Pensiones IMSS"/>
    <x v="44"/>
    <x v="3"/>
    <n v="21117701.924279999"/>
    <n v="18940029.583190002"/>
    <n v="533186385.44996989"/>
    <n v="470746398.87218982"/>
    <n v="512068683.5256899"/>
    <n v="451806369.28899986"/>
    <n v="2418806.0723000001"/>
    <n v="1936504.1115199998"/>
    <n v="1544910.9667199999"/>
    <n v="1358814.7452199999"/>
    <n v="21117701.924279999"/>
    <n v="18940029.583190002"/>
    <n v="100"/>
    <n v="100"/>
    <n v="482301.96078000031"/>
    <n v="24.9058061850141"/>
    <n v="11.45392657294299"/>
    <n v="10.224398557638585"/>
    <n v="11.45392657294299"/>
    <n v="10.224398557638585"/>
    <n v="0.45365113181926181"/>
    <n v="0.47235969511864345"/>
    <n v="0.4113688636088263"/>
    <n v="0.42861372551419402"/>
    <m/>
    <m/>
    <n v="100.00046787587189"/>
    <n v="0"/>
    <m/>
    <n v="0"/>
    <m/>
    <n v="482311.16200000024"/>
    <n v="24.906254118788883"/>
    <n v="13.69548145945898"/>
    <n v="63.870807354595868"/>
    <n v="70.168441013711032"/>
    <n v="100"/>
    <n v="13.69548145945898"/>
    <n v="32.796667541485071"/>
    <n v="-260.87175419784427"/>
    <n v="-304.69900094954909"/>
    <m/>
    <n v="2024"/>
    <n v="2"/>
    <d v="2025-08-07T00:00:00"/>
    <x v="44"/>
    <x v="75"/>
  </r>
  <r>
    <n v="2025"/>
    <n v="6"/>
    <n v="702"/>
    <x v="39"/>
    <s v="Salud"/>
    <n v="244"/>
    <s v="82c01ce15b431d420eb6a1febfba7d7a2b69e5bcdcb929cb42cd3e9179d43fc4"/>
    <s v="5ee0b1f3d4f170289262539d5c2c0d24e2fb46189fbbd99a0a6b6a68b9dfe06a"/>
    <x v="11"/>
    <n v="92341.745859999995"/>
    <n v="145532.80958999999"/>
    <n v="362227.58208000002"/>
    <n v="367265.61482000002"/>
    <n v="147106.40603000001"/>
    <n v="114121.8879"/>
    <n v="274037.69086999999"/>
    <n v="228887.42421000003"/>
    <n v="35332811.020000003"/>
    <n v="33505945.09"/>
    <n v="140.405"/>
    <n v="134.59399999999999"/>
    <n v="0"/>
    <n v="0"/>
    <n v="138344.15401"/>
    <n v="111027.29215000001"/>
    <n v="154857.43666000001"/>
    <n v="168070.91133"/>
    <n v="0"/>
    <n v="0"/>
    <n v="0"/>
    <n v="0"/>
    <n v="0"/>
    <n v="0"/>
    <s v="Salud"/>
    <s v="Accidentes y Enfermedades"/>
    <s v="Salud"/>
    <x v="30"/>
    <x v="3"/>
    <n v="92356.402770000001"/>
    <n v="145545.42882"/>
    <n v="533186385.44996989"/>
    <n v="470746398.87218982"/>
    <n v="512068683.5256899"/>
    <n v="451806369.28899986"/>
    <n v="2751865.87904"/>
    <n v="2924627.20364"/>
    <n v="1856932.0953199998"/>
    <n v="1571554.6442"/>
    <n v="92356.402770000001"/>
    <n v="145545.42882"/>
    <n v="3.355604884792343"/>
    <n v="4.976114884278906"/>
    <n v="-53191.063729999994"/>
    <n v="-36.549190440184361"/>
    <n v="99.984130055350349"/>
    <n v="99.991329696781051"/>
    <n v="99.984130055350349"/>
    <n v="99.991329696781051"/>
    <n v="1.7318849164175559E-2"/>
    <n v="1.8033078145730293E-2"/>
    <n v="3.091533146905983E-2"/>
    <n v="3.2211323142483039E-2"/>
    <m/>
    <m/>
    <m/>
    <n v="0"/>
    <m/>
    <n v="0"/>
    <m/>
    <n v="0"/>
    <m/>
    <n v="28.90288509676855"/>
    <n v="159.30650288227073"/>
    <n v="78.416604627855463"/>
    <n v="7.9220132174326805"/>
    <n v="24.603736010326529"/>
    <n v="-7.861845078031326"/>
    <n v="89.336461324582018"/>
    <n v="66.059790639203882"/>
    <s v="Grandes"/>
    <n v="2024"/>
    <n v="2"/>
    <d v="2025-08-07T00:00:00"/>
    <x v="30"/>
    <x v="11"/>
  </r>
  <r>
    <n v="2025"/>
    <n v="6"/>
    <n v="714"/>
    <x v="78"/>
    <s v="Salud"/>
    <n v="250"/>
    <s v="1e472b39b105d349bcd069c4a711b44a2fffb8e274714bb07ecfff69a9a7f67b"/>
    <s v="5ee0b1f3d4f170289262539d5c2c0d24e2fb46189fbbd99a0a6b6a68b9dfe06a"/>
    <x v="19"/>
    <n v="113787.79418000001"/>
    <n v="99249.261889999994"/>
    <n v="194324.77103"/>
    <n v="194926.90320999999"/>
    <n v="35737.691439999995"/>
    <n v="33181.540989999994"/>
    <n v="71809.728170000017"/>
    <n v="69474.325630000007"/>
    <n v="35332811.020000003"/>
    <n v="33505945.09"/>
    <n v="140.405"/>
    <n v="134.59399999999999"/>
    <n v="97.772229999999993"/>
    <n v="60.470879999999994"/>
    <n v="35737.691439999995"/>
    <n v="33181.540990000001"/>
    <n v="102939.04739000001"/>
    <n v="94861.269889999996"/>
    <n v="0"/>
    <n v="0"/>
    <n v="0"/>
    <n v="0"/>
    <n v="0"/>
    <n v="0"/>
    <s v="Salud"/>
    <s v="Accidentes y Enfermedades"/>
    <s v="Salud"/>
    <x v="30"/>
    <x v="3"/>
    <n v="370321.25618000003"/>
    <n v="328538.47486000002"/>
    <n v="533186385.44996989"/>
    <n v="470746398.87218982"/>
    <n v="512068683.5256899"/>
    <n v="451806369.28899986"/>
    <n v="2751865.87904"/>
    <n v="2924627.20364"/>
    <n v="1856932.0953199998"/>
    <n v="1571554.6442"/>
    <n v="370321.25618000003"/>
    <n v="328538.47486000002"/>
    <n v="4.1349324124653686"/>
    <n v="3.3935696750161544"/>
    <n v="14538.532290000017"/>
    <n v="14.648504193525769"/>
    <n v="30.726779054965132"/>
    <n v="30.209326908299872"/>
    <n v="30.726779054965132"/>
    <n v="30.209326908299872"/>
    <n v="2.1341091461660546E-2"/>
    <n v="2.2221197632424913E-2"/>
    <n v="2.1083382077437134E-2"/>
    <n v="2.196721176069007E-2"/>
    <m/>
    <m/>
    <m/>
    <n v="0"/>
    <m/>
    <n v="0"/>
    <m/>
    <n v="0"/>
    <m/>
    <n v="7.7035314627803331"/>
    <n v="31.407315430921194"/>
    <n v="33.43253174696229"/>
    <n v="1.9245556436915061"/>
    <n v="7.7035314627803109"/>
    <n v="8.5153588069893047"/>
    <n v="34.717332582846232"/>
    <n v="34.979018337491077"/>
    <s v="Grandes"/>
    <n v="2024"/>
    <n v="2"/>
    <d v="2025-08-07T00:00:00"/>
    <x v="30"/>
    <x v="19"/>
  </r>
  <r>
    <n v="2025"/>
    <n v="6"/>
    <n v="701"/>
    <x v="50"/>
    <s v="Salud"/>
    <n v="243"/>
    <s v="72440a20f54075ac43f51a2cf0dbb2a14366b38a5c01b110ae174abc1cb44238"/>
    <s v="5ee0b1f3d4f170289262539d5c2c0d24e2fb46189fbbd99a0a6b6a68b9dfe06a"/>
    <x v="13"/>
    <n v="1419685.8370099999"/>
    <n v="1098286.67499"/>
    <n v="2457624.7656800002"/>
    <n v="2102875.8018299998"/>
    <n v="805453.56505999994"/>
    <n v="682185.43562"/>
    <n v="1384160.5739299997"/>
    <n v="1277044.93484"/>
    <n v="35332811.020000003"/>
    <n v="33505945.09"/>
    <n v="140.405"/>
    <n v="134.59399999999999"/>
    <n v="0"/>
    <n v="0"/>
    <n v="581172.13147000002"/>
    <n v="465553.97791000002"/>
    <n v="909343.66937000002"/>
    <n v="664186.47951999994"/>
    <n v="0"/>
    <n v="0"/>
    <n v="0"/>
    <n v="0"/>
    <n v="0"/>
    <n v="0"/>
    <s v="Salud"/>
    <s v="Accidentes y Enfermedades"/>
    <s v="Salud"/>
    <x v="30"/>
    <x v="3"/>
    <n v="2393188.9370599999"/>
    <n v="1545984.8405799998"/>
    <n v="533186385.44996989"/>
    <n v="470746398.87218982"/>
    <n v="512068683.5256899"/>
    <n v="451806369.28899986"/>
    <n v="2751865.87904"/>
    <n v="2924627.20364"/>
    <n v="1856932.0953199998"/>
    <n v="1571554.6442"/>
    <n v="2393188.9370599999"/>
    <n v="1545984.8405799998"/>
    <n v="51.589935680486846"/>
    <n v="37.553048594469374"/>
    <n v="321399.16201999993"/>
    <n v="29.263685824370601"/>
    <n v="59.321928788207778"/>
    <n v="71.041231851792347"/>
    <n v="59.321928788207778"/>
    <n v="71.041231851792347"/>
    <n v="0.26626445756147543"/>
    <n v="0.27724519828769723"/>
    <n v="0.23330750434230954"/>
    <n v="0.2430879132399916"/>
    <m/>
    <m/>
    <m/>
    <n v="0"/>
    <m/>
    <n v="0"/>
    <m/>
    <n v="0"/>
    <m/>
    <n v="18.069592665514534"/>
    <n v="56.734634104427329"/>
    <n v="62.113603957383113"/>
    <n v="43.375499141297269"/>
    <n v="24.834532416421773"/>
    <n v="36.910897377370944"/>
    <n v="63.911164837452525"/>
    <n v="70.093865543070166"/>
    <s v="Grandes"/>
    <n v="2024"/>
    <n v="2"/>
    <d v="2025-08-07T00:00:00"/>
    <x v="30"/>
    <x v="13"/>
  </r>
  <r>
    <n v="2025"/>
    <n v="6"/>
    <n v="15.1"/>
    <x v="69"/>
    <s v="Salud"/>
    <n v="15.1"/>
    <m/>
    <m/>
    <x v="76"/>
    <n v="66688.287920000002"/>
    <n v="76940.016990000004"/>
    <n v="131492.04169000001"/>
    <n v="130462.97096999998"/>
    <n v="21734.134170000005"/>
    <n v="22006.467260000005"/>
    <n v="51639.114169999993"/>
    <n v="47519.123330000002"/>
    <n v="0"/>
    <n v="0"/>
    <n v="0"/>
    <n v="0"/>
    <n v="0"/>
    <n v="0"/>
    <n v="21734.134160000001"/>
    <n v="20750.75792"/>
    <n v="64699.598389999992"/>
    <n v="67269.831980000003"/>
    <n v="0"/>
    <n v="0"/>
    <n v="0"/>
    <n v="0"/>
    <n v="0"/>
    <n v="0"/>
    <s v="Salud"/>
    <s v="Accidentes y Enfermedades"/>
    <s v="Salud"/>
    <x v="30"/>
    <x v="3"/>
    <n v="3208069.7236199998"/>
    <n v="2652313.4101700005"/>
    <n v="533186385.44996989"/>
    <n v="470746398.87218982"/>
    <n v="512068683.5256899"/>
    <n v="451806369.28899986"/>
    <n v="2751865.87904"/>
    <n v="2924627.20364"/>
    <n v="1856932.0953199998"/>
    <n v="1571554.6442"/>
    <n v="3208069.7236199998"/>
    <n v="2652313.4101700005"/>
    <n v="2.4233843817731584"/>
    <n v="2.6307632266512537"/>
    <n v="-10251.729070000001"/>
    <n v="-13.324313499089079"/>
    <n v="2.0787667870493989"/>
    <n v="2.9008644564772048"/>
    <n v="2.0787667870493989"/>
    <n v="2.9008644564772048"/>
    <n v="1.2507500142510205E-2"/>
    <n v="1.3023309189860725E-2"/>
    <n v="1.6344260343644102E-2"/>
    <n v="1.7029422827986959E-2"/>
    <m/>
    <m/>
    <m/>
    <n v="0"/>
    <m/>
    <n v="0"/>
    <m/>
    <n v="0"/>
    <m/>
    <n v="-1.2375138943587105"/>
    <n v="32.590631500500521"/>
    <n v="28.602108656747781"/>
    <n v="1.170432361246609"/>
    <n v="4.738989504822877"/>
    <n v="-3.820781937978035"/>
    <n v="33.592378779524608"/>
    <n v="30.847048831888578"/>
    <s v="Resto"/>
    <n v="2024"/>
    <n v="2"/>
    <d v="2025-08-07T00:00:00"/>
    <x v="30"/>
    <x v="76"/>
  </r>
  <r>
    <n v="2025"/>
    <n v="6"/>
    <n v="718"/>
    <x v="55"/>
    <s v="Salud"/>
    <n v="281"/>
    <s v="71a1c003a2b855d85582c8f6c7648c49d3fe836408a7e1b5d9b222448acb3c1b"/>
    <s v="5ee0b1f3d4f170289262539d5c2c0d24e2fb46189fbbd99a0a6b6a68b9dfe06a"/>
    <x v="24"/>
    <n v="16313.419810000001"/>
    <n v="6983.9581100000005"/>
    <n v="29614.1109"/>
    <n v="14594.03975"/>
    <n v="5643.9683100000002"/>
    <n v="3292.3154700000005"/>
    <n v="9529.1235199999992"/>
    <n v="8378.0481500000005"/>
    <n v="35332811.020000003"/>
    <n v="33505945.09"/>
    <n v="140.405"/>
    <n v="134.59399999999999"/>
    <n v="0"/>
    <n v="0"/>
    <n v="5643.9682999999995"/>
    <n v="2036.6061299999999"/>
    <n v="12786.406439999999"/>
    <n v="5966.2748899999997"/>
    <n v="0"/>
    <n v="0"/>
    <n v="0"/>
    <n v="0"/>
    <n v="0"/>
    <n v="0"/>
    <s v="Salud"/>
    <s v="Accidentes y Enfermedades"/>
    <s v="Salud"/>
    <x v="30"/>
    <x v="3"/>
    <n v="22239.322980000001"/>
    <n v="8284.6314299999995"/>
    <n v="533186385.44996989"/>
    <n v="470746398.87218982"/>
    <n v="512068683.5256899"/>
    <n v="451806369.28899986"/>
    <n v="2751865.87904"/>
    <n v="2924627.20364"/>
    <n v="1856932.0953199998"/>
    <n v="1571554.6442"/>
    <n v="22239.322980000001"/>
    <n v="8284.6314299999995"/>
    <n v="0.59281304129876444"/>
    <n v="0.23879823388456978"/>
    <n v="9329.4616999999998"/>
    <n v="133.58415891185808"/>
    <n v="73.353940786195651"/>
    <n v="84.300166748637125"/>
    <n v="73.353940786195651"/>
    <n v="84.300166748637125"/>
    <n v="3.059609220185298E-3"/>
    <n v="3.1857874411844551E-3"/>
    <n v="1.4835924665025813E-3"/>
    <n v="1.5457856694208491E-3"/>
    <m/>
    <m/>
    <m/>
    <n v="0"/>
    <m/>
    <n v="0"/>
    <m/>
    <n v="0"/>
    <m/>
    <n v="71.42853901543036"/>
    <n v="34.5970886284695"/>
    <n v="47.141111360417369"/>
    <n v="0.30394047925739531"/>
    <n v="177.12615693639299"/>
    <n v="114.31138651407325"/>
    <n v="44.140379288615826"/>
    <n v="34.135304985922296"/>
    <s v="Medianas"/>
    <n v="2024"/>
    <n v="2"/>
    <d v="2025-08-07T00:00:00"/>
    <x v="30"/>
    <x v="24"/>
  </r>
  <r>
    <n v="2025"/>
    <n v="6"/>
    <n v="705"/>
    <x v="3"/>
    <s v="Salud"/>
    <n v="36"/>
    <s v="76a50887d8f1c2e9301755428990ad81479ee21c25b43215cf524541e0503269"/>
    <s v="5ee0b1f3d4f170289262539d5c2c0d24e2fb46189fbbd99a0a6b6a68b9dfe06a"/>
    <x v="1"/>
    <n v="653214.70785000001"/>
    <n v="582837.05903"/>
    <n v="742303.69960000005"/>
    <n v="671799.41206"/>
    <n v="312458.66760999989"/>
    <n v="241649.74901999996"/>
    <n v="707347.09198000014"/>
    <n v="538666.30701999995"/>
    <n v="35332811.020000003"/>
    <n v="33505945.09"/>
    <n v="140.405"/>
    <n v="134.59399999999999"/>
    <n v="0"/>
    <n v="0"/>
    <n v="62412.839479999995"/>
    <n v="62767.757740000001"/>
    <n v="-43478.768560000004"/>
    <n v="-16870.19328"/>
    <n v="0"/>
    <n v="0"/>
    <n v="0"/>
    <n v="0"/>
    <n v="0"/>
    <n v="0"/>
    <s v="Salud"/>
    <s v="Accidentes y Enfermedades"/>
    <s v="Salud"/>
    <x v="30"/>
    <x v="3"/>
    <n v="653214.70785000001"/>
    <n v="582837.05903"/>
    <n v="533186385.44996989"/>
    <n v="470746398.87218982"/>
    <n v="512068683.5256899"/>
    <n v="451806369.28899986"/>
    <n v="2751865.87904"/>
    <n v="2924627.20364"/>
    <n v="1856932.0953199998"/>
    <n v="1571554.6442"/>
    <n v="653214.70785000001"/>
    <n v="582837.05903"/>
    <n v="23.737156408141399"/>
    <n v="19.928593234194061"/>
    <n v="70377.648820000002"/>
    <n v="12.075012686586483"/>
    <n v="100"/>
    <n v="100"/>
    <n v="100"/>
    <n v="100"/>
    <n v="0.12251151298597676"/>
    <n v="0.12756388524923903"/>
    <n v="0.1238112623753163"/>
    <n v="0.12900151450879299"/>
    <m/>
    <m/>
    <m/>
    <n v="0"/>
    <m/>
    <n v="0"/>
    <m/>
    <n v="0"/>
    <m/>
    <n v="29.302293454540052"/>
    <n v="47.833991466363443"/>
    <n v="41.460944405657926"/>
    <n v="16.826607090129205"/>
    <n v="-0.56544677200381921"/>
    <n v="157.72537301955563"/>
    <n v="-143.54785461292741"/>
    <n v="-372.06306233854838"/>
    <s v="Grandes"/>
    <n v="2024"/>
    <n v="2"/>
    <d v="2025-08-07T00:00:00"/>
    <x v="30"/>
    <x v="1"/>
  </r>
  <r>
    <n v="2025"/>
    <n v="6"/>
    <n v="707"/>
    <x v="28"/>
    <s v="Salud"/>
    <n v="9"/>
    <s v="19581e27de7ced00ff1ce50b2047e7a567c76b1cbaebabe5ef03f7c3017bb5b7"/>
    <s v="5ee0b1f3d4f170289262539d5c2c0d24e2fb46189fbbd99a0a6b6a68b9dfe06a"/>
    <x v="25"/>
    <n v="406147.50622000004"/>
    <n v="921781.38115000003"/>
    <n v="731887.86498000007"/>
    <n v="1347926.5546900001"/>
    <n v="534441.63101000001"/>
    <n v="478409.56341000006"/>
    <n v="1054211.3872599998"/>
    <n v="1053677.5169799998"/>
    <n v="35332811.020000003"/>
    <n v="33505945.09"/>
    <n v="140.405"/>
    <n v="134.59399999999999"/>
    <n v="0"/>
    <n v="0"/>
    <n v="256472.37311000002"/>
    <n v="282003.54313000001"/>
    <n v="150809.84795"/>
    <n v="289763.40669999999"/>
    <n v="0"/>
    <n v="0"/>
    <n v="0"/>
    <n v="0"/>
    <n v="0"/>
    <n v="0"/>
    <s v="Salud"/>
    <s v="Accidentes y Enfermedades"/>
    <s v="Salud"/>
    <x v="30"/>
    <x v="3"/>
    <n v="408268.24757999997"/>
    <n v="924227.3"/>
    <n v="533186385.44996989"/>
    <n v="470746398.87218982"/>
    <n v="512068683.5256899"/>
    <n v="451806369.28899986"/>
    <n v="2751865.87904"/>
    <n v="2924627.20364"/>
    <n v="1856932.0953199998"/>
    <n v="1571554.6442"/>
    <n v="408268.24757999997"/>
    <n v="924227.3"/>
    <n v="14.758986232340884"/>
    <n v="31.517910385390252"/>
    <n v="-515633.87492999999"/>
    <n v="-55.938846832282863"/>
    <n v="99.480551972246047"/>
    <n v="99.735355269207034"/>
    <n v="99.480551972246047"/>
    <n v="99.735355269207034"/>
    <n v="7.6173645333656004E-2"/>
    <n v="7.9315044892727574E-2"/>
    <n v="0.19581273130466764"/>
    <n v="0.20402133387375485"/>
    <m/>
    <m/>
    <m/>
    <n v="0"/>
    <m/>
    <n v="0"/>
    <m/>
    <n v="0"/>
    <m/>
    <n v="11.712154581655"/>
    <n v="131.58806168331026"/>
    <n v="51.900545312940018"/>
    <n v="28.780892546202729"/>
    <n v="-9.0534926393568185"/>
    <n v="-47.95414311713364"/>
    <n v="170.06341203595122"/>
    <n v="97.322000159242336"/>
    <s v="Grandes"/>
    <n v="2024"/>
    <n v="2"/>
    <d v="2025-08-07T00:00:00"/>
    <x v="30"/>
    <x v="25"/>
  </r>
  <r>
    <n v="2025"/>
    <n v="6"/>
    <n v="5.0999999999999996"/>
    <x v="68"/>
    <s v="Salud"/>
    <n v="5.0999999999999996"/>
    <m/>
    <m/>
    <x v="75"/>
    <n v="2685177.59112"/>
    <n v="2847687.18665"/>
    <n v="4488368.6833700007"/>
    <n v="4684794.2866099998"/>
    <n v="1835197.9611499999"/>
    <n v="1549548.1769399999"/>
    <n v="3491566.4722099993"/>
    <n v="3167750.50868"/>
    <n v="0"/>
    <n v="0"/>
    <n v="0"/>
    <n v="0"/>
    <n v="97.772229999999993"/>
    <n v="60.470879999999994"/>
    <n v="1074139.1895099999"/>
    <n v="954534.11192000005"/>
    <n v="1274471.23281"/>
    <n v="1200011.8741599997"/>
    <n v="0"/>
    <n v="0"/>
    <n v="0"/>
    <n v="0"/>
    <n v="0"/>
    <n v="0"/>
    <s v="Salud"/>
    <s v="Accidentes y Enfermedades"/>
    <s v="Salud"/>
    <x v="30"/>
    <x v="3"/>
    <n v="3917349.5514399996"/>
    <n v="3527133.10329"/>
    <n v="533186385.44996989"/>
    <n v="470746398.87218982"/>
    <n v="512068683.5256899"/>
    <n v="451806369.28899986"/>
    <n v="2751865.87904"/>
    <n v="2924627.20364"/>
    <n v="1856932.0953199998"/>
    <n v="1571554.6442"/>
    <n v="3917349.5514399996"/>
    <n v="3527133.10329"/>
    <n v="97.576615618226839"/>
    <n v="97.369236773348746"/>
    <n v="-162509.59553000005"/>
    <n v="-5.7067221530457175"/>
    <n v="68.545774530969311"/>
    <n v="80.736595508509907"/>
    <n v="68.545774530969311"/>
    <n v="80.736595508509907"/>
    <n v="0.50360955650694439"/>
    <n v="0.524378404207819"/>
    <n v="0.60493021156879045"/>
    <n v="0.63028929652571253"/>
    <m/>
    <m/>
    <m/>
    <n v="0"/>
    <m/>
    <n v="0"/>
    <m/>
    <n v="0"/>
    <m/>
    <n v="18.434391938306316"/>
    <n v="68.345496671023923"/>
    <n v="54.414269383389616"/>
    <n v="98.829567638753389"/>
    <n v="12.530204640818955"/>
    <n v="6.2048851560007501"/>
    <n v="84.281163972740231"/>
    <n v="79.54372223092939"/>
    <m/>
    <n v="2024"/>
    <n v="2"/>
    <d v="2025-08-07T00:00:00"/>
    <x v="30"/>
    <x v="75"/>
  </r>
  <r>
    <n v="2025"/>
    <n v="6"/>
    <n v="715"/>
    <x v="43"/>
    <s v="Salud"/>
    <n v="251"/>
    <s v="c75d3f1f5bcd6914d0331ce5ec17c0db8f2070a2d4285f8e3ff11c6ca19168ff"/>
    <s v="5ee0b1f3d4f170289262539d5c2c0d24e2fb46189fbbd99a0a6b6a68b9dfe06a"/>
    <x v="3"/>
    <n v="46854.453930000003"/>
    <n v="66341.331049999993"/>
    <n v="86300.782950000008"/>
    <n v="101501.49609999999"/>
    <n v="10135.156590000002"/>
    <n v="13708.583790000002"/>
    <n v="29354.839159999996"/>
    <n v="29280.336589999999"/>
    <n v="35332811.020000003"/>
    <n v="33505945.09"/>
    <n v="140.405"/>
    <n v="134.59399999999999"/>
    <n v="0"/>
    <n v="0"/>
    <n v="10135.156590000001"/>
    <n v="13708.583789999999"/>
    <n v="46062.826159999997"/>
    <n v="55843.205820000003"/>
    <n v="0"/>
    <n v="0"/>
    <n v="0"/>
    <n v="0"/>
    <n v="0"/>
    <n v="0"/>
    <s v="Salud"/>
    <s v="Accidentes y Enfermedades"/>
    <s v="Salud"/>
    <x v="30"/>
    <x v="3"/>
    <n v="60253.779270000006"/>
    <n v="80339.313900000008"/>
    <n v="533186385.44996989"/>
    <n v="470746398.87218982"/>
    <n v="512068683.5256899"/>
    <n v="451806369.28899986"/>
    <n v="2751865.87904"/>
    <n v="2924627.20364"/>
    <n v="1856932.0953199998"/>
    <n v="1571554.6442"/>
    <n v="60253.779270000006"/>
    <n v="80339.313900000008"/>
    <n v="1.7026430788969038"/>
    <n v="2.2683688015837156"/>
    <n v="-19486.87711999999"/>
    <n v="-29.373660147567982"/>
    <n v="77.761850787886686"/>
    <n v="82.576422214130943"/>
    <n v="77.761850787886686"/>
    <n v="82.576422214130943"/>
    <n v="8.7876313440483494E-3"/>
    <n v="9.1500330790389699E-3"/>
    <n v="1.4092796293065646E-2"/>
    <n v="1.4683575876630568E-2"/>
    <m/>
    <m/>
    <m/>
    <n v="0"/>
    <m/>
    <n v="0"/>
    <m/>
    <n v="0"/>
    <m/>
    <n v="-26.067077786741965"/>
    <n v="21.631148674023191"/>
    <n v="20.663715323510988"/>
    <n v="0.5458011424081417"/>
    <n v="-26.067077786741955"/>
    <n v="-17.514001061338071"/>
    <n v="22.002897856929934"/>
    <n v="24.548346730284472"/>
    <s v="Medianas"/>
    <n v="2024"/>
    <n v="2"/>
    <d v="2025-08-07T00:00:00"/>
    <x v="30"/>
    <x v="3"/>
  </r>
  <r>
    <n v="2025"/>
    <n v="6"/>
    <n v="65"/>
    <x v="13"/>
    <s v="Salud"/>
    <n v="225"/>
    <s v="0e6523810856a138a75dec70a9cf3778a5c70b83ac915f22c33f05db97cb3e68"/>
    <s v="5ee0b1f3d4f170289262539d5c2c0d24e2fb46189fbbd99a0a6b6a68b9dfe06a"/>
    <x v="0"/>
    <n v="8.1990999999999996"/>
    <n v="8.1990999999999996"/>
    <n v="8.1990999999999996"/>
    <n v="8.1990999999999996"/>
    <n v="0.65742000000000012"/>
    <n v="8.788E-2"/>
    <n v="1.4763899999999999"/>
    <n v="8.788E-2"/>
    <n v="35332811.020000003"/>
    <n v="33505945.09"/>
    <n v="140.405"/>
    <n v="134.59399999999999"/>
    <n v="0"/>
    <n v="0"/>
    <n v="0.65742"/>
    <n v="8.788E-2"/>
    <n v="2.8240799999999999"/>
    <n v="-0.82174999999999998"/>
    <n v="0"/>
    <n v="0"/>
    <n v="0"/>
    <n v="0"/>
    <n v="0"/>
    <n v="0"/>
    <s v="Salud"/>
    <s v="Accidentes y Enfermedades"/>
    <s v="Salud"/>
    <x v="30"/>
    <x v="3"/>
    <n v="2893563.4842399997"/>
    <n v="2291664.5886500003"/>
    <n v="533186385.44996989"/>
    <n v="470746398.87218982"/>
    <n v="512068683.5256899"/>
    <n v="451806369.28899986"/>
    <n v="2751865.87904"/>
    <n v="2924627.20364"/>
    <n v="1856932.0953199998"/>
    <n v="1571554.6442"/>
    <n v="2893563.4842399997"/>
    <n v="2291664.5886500003"/>
    <n v="2.9794693347701563E-4"/>
    <n v="2.8034684180586758E-4"/>
    <n v="0"/>
    <n v="0"/>
    <n v="2.8335649259665402E-4"/>
    <n v="3.5777923351470987E-4"/>
    <n v="2.8335649259665402E-4"/>
    <n v="3.5777923351470987E-4"/>
    <n v="1.5377549434388813E-6"/>
    <n v="1.6011719255213271E-6"/>
    <n v="1.7417233609525923E-6"/>
    <n v="1.8147375861262837E-6"/>
    <m/>
    <m/>
    <m/>
    <n v="0"/>
    <m/>
    <n v="0"/>
    <m/>
    <n v="0"/>
    <m/>
    <n v="648.08830223031418"/>
    <n v="8.0181971191960102"/>
    <n v="1.0718249563976534"/>
    <n v="3.5403556309726488E-5"/>
    <n v="648.08830223031407"/>
    <n v="-443.66656525707333"/>
    <n v="23.27908557831223"/>
    <n v="-10.694250076057195"/>
    <s v="Medianas"/>
    <n v="2024"/>
    <n v="2"/>
    <d v="2025-08-07T00:00:00"/>
    <x v="30"/>
    <x v="0"/>
  </r>
  <r>
    <n v="2025"/>
    <n v="6"/>
    <n v="201.1"/>
    <x v="67"/>
    <s v="Salud"/>
    <n v="201.1"/>
    <m/>
    <m/>
    <x v="74"/>
    <n v="2751865.87904"/>
    <n v="2924627.2036400004"/>
    <n v="4619860.7250600001"/>
    <n v="4815257.2575800009"/>
    <n v="1856932.0953199998"/>
    <n v="1571554.6442"/>
    <n v="3543205.5863799993"/>
    <n v="3215269.6320099998"/>
    <n v="0"/>
    <n v="0"/>
    <n v="0"/>
    <n v="0"/>
    <n v="97.772229999999993"/>
    <n v="60.470879999999994"/>
    <n v="1095873.3236700001"/>
    <n v="975284.86984000006"/>
    <n v="1339170.8311999999"/>
    <n v="1267281.7061399999"/>
    <n v="0"/>
    <n v="0"/>
    <n v="0"/>
    <n v="0"/>
    <n v="0"/>
    <n v="0"/>
    <s v="Salud"/>
    <s v="Accidentes y Enfermedades"/>
    <s v="Salud"/>
    <x v="30"/>
    <x v="3"/>
    <n v="7125419.2750599999"/>
    <n v="6179446.513460001"/>
    <n v="533186385.44996989"/>
    <n v="470746398.87218982"/>
    <n v="512068683.5256899"/>
    <n v="451806369.28899986"/>
    <n v="2751865.87904"/>
    <n v="2924627.20364"/>
    <n v="1856932.0953199998"/>
    <n v="1571554.6442"/>
    <n v="7125419.2750599999"/>
    <n v="6179446.513460001"/>
    <n v="100"/>
    <n v="100.00000000000003"/>
    <n v="-172761.3246000004"/>
    <n v="-5.9071229449340068"/>
    <n v="38.620406362218283"/>
    <n v="47.328303550643412"/>
    <n v="38.620406362218283"/>
    <n v="47.328303550643412"/>
    <n v="0.51611705664945451"/>
    <n v="0.53740171339767973"/>
    <n v="0.62127447191243457"/>
    <n v="0.64731871935369956"/>
    <m/>
    <m/>
    <m/>
    <n v="0"/>
    <m/>
    <n v="0"/>
    <m/>
    <n v="0"/>
    <m/>
    <n v="18.15892639643284"/>
    <n v="67.479018852757406"/>
    <n v="53.735212550988997"/>
    <n v="100"/>
    <n v="12.364433978124056"/>
    <n v="5.6727028182996797"/>
    <n v="81.832227684351025"/>
    <n v="76.958806010907395"/>
    <m/>
    <n v="2024"/>
    <n v="2"/>
    <d v="2025-08-07T00:00:00"/>
    <x v="30"/>
    <x v="74"/>
  </r>
  <r>
    <n v="2025"/>
    <n v="6"/>
    <n v="61"/>
    <x v="46"/>
    <s v="Salud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72047.27143000002"/>
    <n v="143176.37578"/>
    <n v="338173.23858"/>
    <n v="170813.23340999999"/>
    <n v="0"/>
    <n v="0"/>
    <n v="0"/>
    <n v="0"/>
    <n v="0"/>
    <n v="0"/>
    <s v="Salud"/>
    <s v="Accidentes y Enfermedades"/>
    <s v="Salud"/>
    <x v="30"/>
    <x v="3"/>
    <n v="0"/>
    <n v="0"/>
    <n v="533186385.44996989"/>
    <n v="470746398.87218982"/>
    <n v="512068683.5256899"/>
    <n v="451806369.28899986"/>
    <n v="2751865.87904"/>
    <n v="2924627.20364"/>
    <n v="1856932.0953199998"/>
    <n v="1571554.644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0.008491238819104"/>
    <n v="97.97836024114639"/>
    <n v="80.446126539265791"/>
    <n v="83.820423582952898"/>
    <m/>
    <n v="2024"/>
    <n v="2"/>
    <d v="2025-08-07T00:00:00"/>
    <x v="30"/>
    <x v="69"/>
  </r>
  <r>
    <n v="2025"/>
    <n v="6"/>
    <n v="704"/>
    <x v="12"/>
    <s v="Salud"/>
    <n v="51"/>
    <s v="031b4af5197ec30a926f48cf40e11a7dbc470048a21e4003b7a3c07c5dab1baa"/>
    <s v="5ee0b1f3d4f170289262539d5c2c0d24e2fb46189fbbd99a0a6b6a68b9dfe06a"/>
    <x v="4"/>
    <n v="3512.2150799999999"/>
    <n v="3606.52873"/>
    <n v="15568.94874"/>
    <n v="14359.23602"/>
    <n v="5954.3518500000009"/>
    <n v="5005.4801199999993"/>
    <n v="12753.6751"/>
    <n v="9860.6507099999981"/>
    <n v="35332811.020000003"/>
    <n v="33505945.09"/>
    <n v="140.405"/>
    <n v="134.59399999999999"/>
    <n v="0"/>
    <n v="0"/>
    <n v="5954.35185"/>
    <n v="5005.4801200000002"/>
    <n v="5847.5417099999995"/>
    <n v="5461.1730199999993"/>
    <n v="0"/>
    <n v="0"/>
    <n v="0"/>
    <n v="0"/>
    <n v="0"/>
    <n v="0"/>
    <s v="Salud"/>
    <s v="Accidentes y Enfermedades"/>
    <s v="Salud"/>
    <x v="30"/>
    <x v="3"/>
    <n v="232013.13712999999"/>
    <n v="272024.87618999998"/>
    <n v="533186385.44996989"/>
    <n v="470746398.87218982"/>
    <n v="512068683.5256899"/>
    <n v="451806369.28899986"/>
    <n v="2751865.87904"/>
    <n v="2924627.20364"/>
    <n v="1856932.0953199998"/>
    <n v="1571554.6442"/>
    <n v="232013.13712999999"/>
    <n v="272024.87618999998"/>
    <n v="0.1276303146440135"/>
    <n v="0.12331584434116265"/>
    <n v="-94.313650000000052"/>
    <n v="-2.6150810671623281"/>
    <n v="1.5138000905664493"/>
    <n v="1.32580842624149"/>
    <n v="1.5138000905664493"/>
    <n v="1.32580842624149"/>
    <n v="6.5872182333312024E-4"/>
    <n v="6.8588749771177841E-4"/>
    <n v="7.6612986071491801E-4"/>
    <n v="7.9824654434941555E-4"/>
    <m/>
    <m/>
    <m/>
    <n v="0"/>
    <m/>
    <n v="0"/>
    <m/>
    <n v="0"/>
    <m/>
    <n v="18.956657648257757"/>
    <n v="169.53266569312723"/>
    <n v="138.7894148288124"/>
    <n v="0.32065533602476209"/>
    <n v="18.956657648257714"/>
    <n v="7.0748296855828396"/>
    <n v="101.82658192616809"/>
    <n v="91.655768855314548"/>
    <s v="Medianas"/>
    <n v="2024"/>
    <n v="2"/>
    <d v="2025-08-07T00:00:00"/>
    <x v="30"/>
    <x v="4"/>
  </r>
  <r>
    <n v="2025"/>
    <n v="6"/>
    <n v="22"/>
    <x v="35"/>
    <s v="Accidentes Personales"/>
    <n v="16"/>
    <s v="b17ef6d19c7a5b1ee83b907c595526dcb1eb06db8227d650d5dda0a9f4ce8cd9"/>
    <s v="5ee0b1f3d4f170289262539d5c2c0d24e2fb46189fbbd99a0a6b6a68b9dfe06a"/>
    <x v="28"/>
    <n v="48989.569149999996"/>
    <n v="29449.577739999997"/>
    <n v="95703.275450000016"/>
    <n v="64510.114149999994"/>
    <n v="15478.4442"/>
    <n v="15621.767959999999"/>
    <n v="34595.040299999993"/>
    <n v="28927.567310000002"/>
    <n v="35332811.020000003"/>
    <n v="33505945.09"/>
    <n v="140.405"/>
    <n v="134.59399999999999"/>
    <n v="0"/>
    <n v="-728.55509999999992"/>
    <n v="15469.889140000001"/>
    <n v="15617.42397"/>
    <n v="48135.752329999996"/>
    <n v="32927.043660000003"/>
    <n v="0"/>
    <n v="0"/>
    <n v="0"/>
    <n v="0"/>
    <n v="0"/>
    <n v="0"/>
    <s v="Accidentes Personales"/>
    <s v="Accidentes y Enfermedades"/>
    <s v="Accidentes Personales"/>
    <x v="5"/>
    <x v="3"/>
    <n v="17846008.112819999"/>
    <n v="17696756.30731"/>
    <n v="533186385.44996989"/>
    <n v="470746398.87218982"/>
    <n v="512068683.5256899"/>
    <n v="451806369.28899986"/>
    <n v="3201354.5602400005"/>
    <n v="3235502.8946700008"/>
    <n v="869289.54186999996"/>
    <n v="803376.43482999993"/>
    <n v="3386900.2049600002"/>
    <n v="3397128.0189200002"/>
    <n v="1.5302762698776897"/>
    <n v="0.91020093935053181"/>
    <n v="19539.991409999999"/>
    <n v="66.350667512151574"/>
    <n v="1.4464426521412246"/>
    <n v="0.86689631877230455"/>
    <n v="0.27451275848522932"/>
    <n v="0.16641229177030176"/>
    <n v="9.188075781165421E-3"/>
    <n v="9.5669918364656732E-3"/>
    <n v="6.255932665773979E-3"/>
    <n v="6.5181856082162596E-3"/>
    <m/>
    <m/>
    <m/>
    <n v="0"/>
    <m/>
    <n v="0"/>
    <m/>
    <n v="0"/>
    <m/>
    <n v="-0.91746184149569254"/>
    <n v="31.595387484643762"/>
    <n v="53.045813077250592"/>
    <n v="1.7805855764355627"/>
    <n v="-0.9446809556006408"/>
    <n v="46.189110771811073"/>
    <n v="32.138043743337505"/>
    <n v="47.43038619337743"/>
    <s v="Medianas"/>
    <n v="2024"/>
    <n v="2"/>
    <d v="2025-08-07T00:00:00"/>
    <x v="5"/>
    <x v="28"/>
  </r>
  <r>
    <n v="2025"/>
    <n v="6"/>
    <n v="5.0999999999999996"/>
    <x v="68"/>
    <s v="Accidentes Personales"/>
    <n v="5.0999999999999996"/>
    <m/>
    <m/>
    <x v="75"/>
    <n v="2066685.8086599999"/>
    <n v="2110442.1184999999"/>
    <n v="3986302.3431400005"/>
    <n v="3649449.6043099998"/>
    <n v="344549.46283999999"/>
    <n v="280394.92103000003"/>
    <n v="621902.40963000001"/>
    <n v="512891.38677999994"/>
    <n v="0"/>
    <n v="0"/>
    <n v="0"/>
    <n v="0"/>
    <n v="7781.9302199999984"/>
    <n v="-1811.08338"/>
    <n v="158272.83622999999"/>
    <n v="160616.87367"/>
    <n v="1502506.1205899999"/>
    <n v="1442631.2288500001"/>
    <n v="0"/>
    <n v="0"/>
    <n v="0"/>
    <n v="0"/>
    <n v="0"/>
    <n v="0"/>
    <s v="Accidentes Personales"/>
    <s v="Accidentes y Enfermedades"/>
    <s v="Accidentes Personales"/>
    <x v="5"/>
    <x v="3"/>
    <n v="108458495.50573999"/>
    <n v="99089854.779880002"/>
    <n v="533186385.44996989"/>
    <n v="470746398.87218982"/>
    <n v="512068683.5256899"/>
    <n v="451806369.28899986"/>
    <n v="3201354.5602400005"/>
    <n v="3235502.8946700008"/>
    <n v="869289.54186999996"/>
    <n v="803376.43482999993"/>
    <n v="2469329.6582999998"/>
    <n v="2456661.48166"/>
    <n v="64.556604705011608"/>
    <n v="65.227638089171009"/>
    <n v="-43756.309840000002"/>
    <n v="-2.0733243265207313"/>
    <n v="83.694204283878463"/>
    <n v="85.906916123988935"/>
    <n v="1.9055084611150852"/>
    <n v="2.1298266338044134"/>
    <n v="0.38761038635970979"/>
    <n v="0.4035954306813837"/>
    <n v="0.44831827148464204"/>
    <n v="0.46711207764095208"/>
    <m/>
    <m/>
    <m/>
    <n v="0"/>
    <m/>
    <n v="0"/>
    <m/>
    <n v="0"/>
    <m/>
    <n v="22.880065578340457"/>
    <n v="16.671593785385276"/>
    <n v="13.286074921082941"/>
    <n v="39.635753824762624"/>
    <n v="-1.4593967535540653"/>
    <n v="4.150394816264269"/>
    <n v="10.533922894626869"/>
    <n v="11.133605765489802"/>
    <m/>
    <n v="2024"/>
    <n v="2"/>
    <d v="2025-08-07T00:00:00"/>
    <x v="5"/>
    <x v="75"/>
  </r>
  <r>
    <n v="2025"/>
    <n v="6"/>
    <n v="15.1"/>
    <x v="69"/>
    <s v="Accidentes Personales"/>
    <n v="15.1"/>
    <m/>
    <m/>
    <x v="76"/>
    <n v="924757.78989999986"/>
    <n v="948166.9291500001"/>
    <n v="1890547.7048700002"/>
    <n v="1957759.7996099999"/>
    <n v="360172.34757000004"/>
    <n v="355055.79226999998"/>
    <n v="717765.3049600001"/>
    <n v="677511.4442100001"/>
    <n v="0"/>
    <n v="0"/>
    <n v="0"/>
    <n v="0"/>
    <n v="6529.1990400000004"/>
    <n v="5389.2174500000001"/>
    <n v="332928.86389000004"/>
    <n v="332006.25324000005"/>
    <n v="828324.58327000006"/>
    <n v="826949.69751999993"/>
    <n v="0"/>
    <n v="0"/>
    <n v="0"/>
    <n v="0"/>
    <n v="0"/>
    <n v="0"/>
    <s v="Accidentes Personales"/>
    <s v="Accidentes y Enfermedades"/>
    <s v="Accidentes Personales"/>
    <x v="5"/>
    <x v="3"/>
    <n v="210897326.29309002"/>
    <n v="187053368.44897997"/>
    <n v="533186385.44996989"/>
    <n v="470746398.87218982"/>
    <n v="512068683.5256899"/>
    <n v="451806369.28899986"/>
    <n v="3201354.5602400005"/>
    <n v="3235502.8946700008"/>
    <n v="869289.54186999996"/>
    <n v="803376.43482999993"/>
    <n v="58663979.302869998"/>
    <n v="54075168.762440003"/>
    <n v="28.886453296528085"/>
    <n v="29.305086721200617"/>
    <n v="-23409.13925000024"/>
    <n v="-2.4688837514071249"/>
    <n v="1.5763638963624791"/>
    <n v="1.7534238927952936"/>
    <n v="0.43848720424972937"/>
    <n v="0.5068964739913886"/>
    <n v="0.17343987302293412"/>
    <n v="0.18059252980144525"/>
    <n v="0.20141777641243999"/>
    <n v="0.2098613462758647"/>
    <m/>
    <m/>
    <m/>
    <n v="0"/>
    <m/>
    <n v="0"/>
    <m/>
    <n v="0"/>
    <m/>
    <n v="1.4410567047190126"/>
    <n v="38.947749508435919"/>
    <n v="37.446548846445808"/>
    <n v="41.432955329843701"/>
    <n v="0.27788954003016286"/>
    <n v="0.16625990119150114"/>
    <n v="40.193043960579736"/>
    <n v="40.148300946923129"/>
    <s v="Resto"/>
    <n v="2024"/>
    <n v="2"/>
    <d v="2025-08-07T00:00:00"/>
    <x v="5"/>
    <x v="76"/>
  </r>
  <r>
    <n v="2025"/>
    <n v="6"/>
    <n v="79"/>
    <x v="11"/>
    <s v="Accidentes Personales"/>
    <n v="51"/>
    <s v="031b4af5197ec30a926f48cf40e11a7dbc470048a21e4003b7a3c07c5dab1baa"/>
    <s v="5ee0b1f3d4f170289262539d5c2c0d24e2fb46189fbbd99a0a6b6a68b9dfe06a"/>
    <x v="19"/>
    <n v="297168.98966000002"/>
    <n v="320701.78358999995"/>
    <n v="559596.19183000014"/>
    <n v="608548.93301999988"/>
    <n v="3695.8506800000014"/>
    <n v="-20951.240760000001"/>
    <n v="26016.762610000005"/>
    <n v="-2870.01784"/>
    <n v="35332811.020000003"/>
    <n v="33505945.09"/>
    <n v="140.405"/>
    <n v="134.59399999999999"/>
    <n v="0"/>
    <n v="0"/>
    <n v="3695.85068"/>
    <n v="-20951.240760000001"/>
    <n v="320589.93093999999"/>
    <n v="323885.07547000004"/>
    <n v="0"/>
    <n v="0"/>
    <n v="0"/>
    <n v="0"/>
    <n v="0"/>
    <n v="0"/>
    <s v="Accidentes Personales"/>
    <s v="Accidentes y Enfermedades"/>
    <s v="Accidentes Personales"/>
    <x v="5"/>
    <x v="3"/>
    <n v="49586162.051349998"/>
    <n v="42505277.943829998"/>
    <n v="533186385.44996989"/>
    <n v="470746398.87218982"/>
    <n v="512068683.5256899"/>
    <n v="451806369.28899986"/>
    <n v="3201354.5602400005"/>
    <n v="3235502.8946700008"/>
    <n v="869289.54186999996"/>
    <n v="803376.43482999993"/>
    <n v="297170.93857999996"/>
    <n v="320703.72170999995"/>
    <n v="9.282601600921133"/>
    <n v="9.9119609541474176"/>
    <n v="-23532.793929999927"/>
    <n v="-7.3379055353447464"/>
    <n v="99.999344175440157"/>
    <n v="99.999395666508121"/>
    <n v="0.59929822629196505"/>
    <n v="0.7544987331074553"/>
    <n v="5.5734541948067817E-2"/>
    <n v="5.8033033305988413E-2"/>
    <n v="6.8126231949587834E-2"/>
    <n v="7.0982129821384105E-2"/>
    <m/>
    <m/>
    <m/>
    <n v="0"/>
    <m/>
    <n v="0"/>
    <m/>
    <n v="0"/>
    <m/>
    <n v="-117.64024728815154"/>
    <n v="1.2436865247038513"/>
    <n v="-6.5329355282866279"/>
    <n v="0.42515761457909113"/>
    <n v="-117.64024728815154"/>
    <n v="-1.0173807870641594"/>
    <n v="1.1528280595598921"/>
    <n v="-6.4687268252780648"/>
    <s v="Grandes"/>
    <n v="2024"/>
    <n v="2"/>
    <d v="2025-08-07T00:00:00"/>
    <x v="5"/>
    <x v="19"/>
  </r>
  <r>
    <n v="2025"/>
    <n v="6"/>
    <n v="41"/>
    <x v="38"/>
    <s v="Accidentes Personales"/>
    <n v="29"/>
    <s v="35135aaa6cc23891b40cb3f378c53a17a1127210ce60e125ccf03efcfdaec458"/>
    <s v="5ee0b1f3d4f170289262539d5c2c0d24e2fb46189fbbd99a0a6b6a68b9dfe06a"/>
    <x v="16"/>
    <n v="87945.379050000003"/>
    <n v="73782.204930000007"/>
    <n v="232080.59625"/>
    <n v="195439.33506000001"/>
    <n v="49409.125469999999"/>
    <n v="35543.909239999986"/>
    <n v="78395.790369999988"/>
    <n v="56453.811350000011"/>
    <n v="35332811.020000003"/>
    <n v="33505945.09"/>
    <n v="140.405"/>
    <n v="134.59399999999999"/>
    <n v="0"/>
    <n v="0"/>
    <n v="54524.977439999995"/>
    <n v="34164.600810000004"/>
    <n v="69394.298389999996"/>
    <n v="65965.933689999991"/>
    <n v="0"/>
    <n v="0"/>
    <n v="0"/>
    <n v="0"/>
    <n v="0"/>
    <n v="0"/>
    <s v="Accidentes Personales"/>
    <s v="Accidentes y Enfermedades"/>
    <s v="Accidentes Personales"/>
    <x v="5"/>
    <x v="3"/>
    <n v="22924639.598130003"/>
    <n v="19353024.356599998"/>
    <n v="533186385.44996989"/>
    <n v="470746398.87218982"/>
    <n v="512068683.5256899"/>
    <n v="451806369.28899986"/>
    <n v="3201354.5602400005"/>
    <n v="3235502.8946700008"/>
    <n v="869289.54186999996"/>
    <n v="803376.43482999993"/>
    <n v="3536445.4395100004"/>
    <n v="2772494.86503"/>
    <n v="2.7471302348780409"/>
    <n v="2.2803937233851648"/>
    <n v="14163.174119999996"/>
    <n v="19.195921473798649"/>
    <n v="2.4868297999865496"/>
    <n v="2.6612206161543832"/>
    <n v="0.38362818605520776"/>
    <n v="0.38124379719926266"/>
    <n v="1.6494303202393402E-2"/>
    <n v="1.7174527925527375E-2"/>
    <n v="1.5673450738394767E-2"/>
    <n v="1.6330492428893784E-2"/>
    <m/>
    <m/>
    <m/>
    <n v="0"/>
    <m/>
    <n v="0"/>
    <m/>
    <n v="0"/>
    <m/>
    <n v="39.008698048318614"/>
    <n v="56.181604995879539"/>
    <n v="48.174094652934066"/>
    <n v="5.6838513625404925"/>
    <n v="59.594949588992407"/>
    <n v="5.1971745236128131"/>
    <n v="78.572705114138415"/>
    <n v="51.791279072245032"/>
    <s v="Medianas"/>
    <n v="2024"/>
    <n v="2"/>
    <d v="2025-08-07T00:00:00"/>
    <x v="5"/>
    <x v="16"/>
  </r>
  <r>
    <n v="2025"/>
    <n v="6"/>
    <n v="18"/>
    <x v="77"/>
    <s v="Accidentes Personales"/>
    <n v="5"/>
    <s v="ef2d127de37b942baad06145e54b0c619a1f22327b2ebbcfbec78f5564afe39d"/>
    <s v="5ee0b1f3d4f170289262539d5c2c0d24e2fb46189fbbd99a0a6b6a68b9dfe06a"/>
    <x v="25"/>
    <n v="376490.95216000004"/>
    <n v="362609.07957999996"/>
    <n v="704816.98457000009"/>
    <n v="686793.43648999999"/>
    <n v="8533.2203100000006"/>
    <n v="12862.026760000001"/>
    <n v="14603.983800000002"/>
    <n v="40371.837049999995"/>
    <n v="35332811.020000003"/>
    <n v="33505945.09"/>
    <n v="140.405"/>
    <n v="134.59399999999999"/>
    <n v="0"/>
    <n v="0"/>
    <n v="10773.92375"/>
    <n v="8782.3736800000006"/>
    <n v="368131.12930999999"/>
    <n v="352559.52760999999"/>
    <n v="0"/>
    <n v="0"/>
    <n v="0"/>
    <n v="0"/>
    <n v="0"/>
    <n v="0"/>
    <s v="Accidentes Personales"/>
    <s v="Accidentes y Enfermedades"/>
    <s v="Accidentes Personales"/>
    <x v="5"/>
    <x v="3"/>
    <n v="13516428.326850001"/>
    <n v="10445446.251569999"/>
    <n v="533186385.44996989"/>
    <n v="470746398.87218982"/>
    <n v="512068683.5256899"/>
    <n v="451806369.28899986"/>
    <n v="3201354.5602400005"/>
    <n v="3235502.8946700008"/>
    <n v="869289.54186999996"/>
    <n v="803376.43482999993"/>
    <n v="529753.69429000001"/>
    <n v="507588.02674"/>
    <n v="11.760364091997829"/>
    <n v="11.20719379288281"/>
    <n v="13881.872580000083"/>
    <n v="3.8283301113361645"/>
    <n v="71.06905647247828"/>
    <n v="71.437673955563554"/>
    <n v="2.7854322388712074"/>
    <n v="3.4714560857129309"/>
    <n v="7.0611508927083635E-2"/>
    <n v="7.352352609571601E-2"/>
    <n v="7.7028540302960496E-2"/>
    <n v="8.025762898177638E-2"/>
    <m/>
    <m/>
    <m/>
    <n v="0"/>
    <m/>
    <n v="0"/>
    <m/>
    <n v="0"/>
    <m/>
    <n v="-33.655710182957201"/>
    <n v="2.2665140453026282"/>
    <n v="3.5470779647596609"/>
    <n v="0.98163153920424395"/>
    <n v="22.676671963245344"/>
    <n v="4.4167297946987372"/>
    <n v="2.9266538176746728"/>
    <n v="2.4910328589148296"/>
    <s v="Grandes"/>
    <n v="2024"/>
    <n v="2"/>
    <d v="2025-08-07T00:00:00"/>
    <x v="5"/>
    <x v="25"/>
  </r>
  <r>
    <n v="2025"/>
    <n v="6"/>
    <n v="12"/>
    <x v="0"/>
    <s v="Accidentes Personales"/>
    <n v="12"/>
    <s v="6b51d431df5d7f141cbececcf79edf3dd861c3b4069f0b11661a3eefacbba918"/>
    <s v="5ee0b1f3d4f170289262539d5c2c0d24e2fb46189fbbd99a0a6b6a68b9dfe06a"/>
    <x v="24"/>
    <n v="131039.48505"/>
    <n v="122853.55125"/>
    <n v="260935.72723000002"/>
    <n v="225363.50711000001"/>
    <n v="41453.564200000001"/>
    <n v="35120.685890000001"/>
    <n v="81658.129450000008"/>
    <n v="85487.190069999997"/>
    <n v="35332811.020000003"/>
    <n v="33505945.09"/>
    <n v="140.405"/>
    <n v="134.59399999999999"/>
    <n v="0"/>
    <n v="0"/>
    <n v="34251.341110000001"/>
    <n v="30848.7029"/>
    <n v="108554.3422"/>
    <n v="93279.277870000005"/>
    <n v="0"/>
    <n v="0"/>
    <n v="0"/>
    <n v="0"/>
    <n v="0"/>
    <n v="0"/>
    <s v="Accidentes Personales"/>
    <s v="Accidentes y Enfermedades"/>
    <s v="Accidentes Personales"/>
    <x v="5"/>
    <x v="3"/>
    <n v="4354857.8661599997"/>
    <n v="3733425.0511100003"/>
    <n v="533186385.44996989"/>
    <n v="470746398.87218982"/>
    <n v="512068683.5256899"/>
    <n v="451806369.28899986"/>
    <n v="3201354.5602400005"/>
    <n v="3235502.8946700008"/>
    <n v="869289.54186999996"/>
    <n v="803376.43482999993"/>
    <n v="131039.48505"/>
    <n v="122853.55125"/>
    <n v="4.0932512342580445"/>
    <n v="3.7970465565764924"/>
    <n v="8185.9337999999989"/>
    <n v="6.6631641631116345"/>
    <n v="100"/>
    <n v="100"/>
    <n v="3.0090416054278073"/>
    <n v="3.2906392807717912"/>
    <n v="2.4576674991318912E-2"/>
    <n v="2.5590216559967759E-2"/>
    <n v="2.6097608297021811E-2"/>
    <n v="2.7191637745907077E-2"/>
    <m/>
    <m/>
    <m/>
    <n v="0"/>
    <m/>
    <n v="0"/>
    <m/>
    <n v="0"/>
    <m/>
    <n v="18.031761480498808"/>
    <n v="31.634407128647368"/>
    <n v="28.587440519754615"/>
    <n v="4.7686716799589979"/>
    <n v="11.030085190388995"/>
    <n v="16.375624553277856"/>
    <n v="31.552253383743501"/>
    <n v="33.071335461014968"/>
    <s v="Medianas"/>
    <n v="2024"/>
    <n v="2"/>
    <d v="2025-08-07T00:00:00"/>
    <x v="5"/>
    <x v="24"/>
  </r>
  <r>
    <n v="2025"/>
    <n v="6"/>
    <n v="8"/>
    <x v="23"/>
    <s v="Accidentes Personales"/>
    <n v="8"/>
    <s v="2c624232cdd221771294dfbb310aca000a0df6ac8b66b696d90ef06fdefb64a3"/>
    <s v="5ee0b1f3d4f170289262539d5c2c0d24e2fb46189fbbd99a0a6b6a68b9dfe06a"/>
    <x v="17"/>
    <n v="25717.088879999999"/>
    <n v="13684.23228"/>
    <n v="68918.944309999992"/>
    <n v="82772.256389999995"/>
    <n v="14523.889430000001"/>
    <n v="19561.625599999996"/>
    <n v="26547.859490000006"/>
    <n v="39048.137389999996"/>
    <n v="35332811.020000003"/>
    <n v="33505945.09"/>
    <n v="140.405"/>
    <n v="134.59399999999999"/>
    <n v="0"/>
    <n v="0"/>
    <n v="14523.889429999999"/>
    <n v="19908.483179999999"/>
    <n v="27191.120859999999"/>
    <n v="27328.668819999999"/>
    <n v="0"/>
    <n v="0"/>
    <n v="0"/>
    <n v="0"/>
    <n v="0"/>
    <n v="0"/>
    <s v="Accidentes Personales"/>
    <s v="Accidentes y Enfermedades"/>
    <s v="Accidentes Personales"/>
    <x v="5"/>
    <x v="3"/>
    <n v="1860236.7715"/>
    <n v="1362193.3121300002"/>
    <n v="533186385.44996989"/>
    <n v="470746398.87218982"/>
    <n v="512068683.5256899"/>
    <n v="451806369.28899986"/>
    <n v="3201354.5602400005"/>
    <n v="3235502.8946700008"/>
    <n v="869289.54186999996"/>
    <n v="803376.43482999993"/>
    <n v="25717.088879999999"/>
    <n v="13684.23228"/>
    <n v="0.80331898251445255"/>
    <n v="0.42293988679604316"/>
    <n v="12032.856599999999"/>
    <n v="87.932273830125297"/>
    <n v="100"/>
    <n v="100"/>
    <n v="1.3824632043620475"/>
    <n v="1.0045734447633268"/>
    <n v="4.8232831110825679E-3"/>
    <n v="5.0221952068876721E-3"/>
    <n v="2.906922349864931E-3"/>
    <n v="3.0287825073238004E-3"/>
    <m/>
    <m/>
    <m/>
    <n v="0"/>
    <m/>
    <n v="0"/>
    <m/>
    <n v="0"/>
    <m/>
    <n v="-25.753157089357625"/>
    <n v="56.475635705778224"/>
    <n v="142.95011367638079"/>
    <n v="1.6707769656076239"/>
    <n v="-27.046730287364863"/>
    <n v="-0.50331013525012347"/>
    <n v="53.414088756324993"/>
    <n v="72.848345856605832"/>
    <s v="Resto"/>
    <n v="2024"/>
    <n v="2"/>
    <d v="2025-08-07T00:00:00"/>
    <x v="5"/>
    <x v="17"/>
  </r>
  <r>
    <n v="2025"/>
    <n v="6"/>
    <n v="50"/>
    <x v="15"/>
    <s v="Accidentes Personales"/>
    <n v="38"/>
    <s v="aea92132c4cbeb263e6ac2bf6c183b5d81737f179f21efdc5863739672f0f470"/>
    <s v="5ee0b1f3d4f170289262539d5c2c0d24e2fb46189fbbd99a0a6b6a68b9dfe06a"/>
    <x v="1"/>
    <n v="455128.81404999999"/>
    <n v="431429.48386000004"/>
    <n v="1051860.65802"/>
    <n v="902652.04426"/>
    <n v="71635.598140000002"/>
    <n v="108842.19682"/>
    <n v="105404.75806000001"/>
    <n v="146495.78675999999"/>
    <n v="35332811.020000003"/>
    <n v="33505945.09"/>
    <n v="140.405"/>
    <n v="134.59399999999999"/>
    <n v="0"/>
    <n v="0"/>
    <n v="71683.91214"/>
    <n v="108843.69682"/>
    <n v="450193.17618000001"/>
    <n v="417186.14260000002"/>
    <n v="0"/>
    <n v="0"/>
    <n v="0"/>
    <n v="0"/>
    <n v="0"/>
    <n v="0"/>
    <s v="Accidentes Personales"/>
    <s v="Accidentes y Enfermedades"/>
    <s v="Accidentes Personales"/>
    <x v="5"/>
    <x v="3"/>
    <n v="26568293.871599998"/>
    <n v="30189132.184919998"/>
    <n v="533186385.44996989"/>
    <n v="470746398.87218982"/>
    <n v="512068683.5256899"/>
    <n v="451806369.28899986"/>
    <n v="3201354.5602400005"/>
    <n v="3235502.8946700008"/>
    <n v="869289.54186999996"/>
    <n v="803376.43482999993"/>
    <n v="455128.81404999999"/>
    <n v="431429.48386000004"/>
    <n v="14.21675748455303"/>
    <n v="13.334232665058485"/>
    <n v="23699.33018999995"/>
    <n v="5.49321061183905"/>
    <n v="100"/>
    <n v="100"/>
    <n v="1.7130524686664466"/>
    <n v="1.4290887237742682"/>
    <n v="8.5360171690412712E-2"/>
    <n v="8.8880423406553957E-2"/>
    <n v="9.1647962659643298E-2"/>
    <n v="9.5489907443963976E-2"/>
    <m/>
    <m/>
    <m/>
    <n v="0"/>
    <m/>
    <n v="0"/>
    <m/>
    <n v="0"/>
    <m/>
    <n v="-34.183983571675945"/>
    <n v="15.739631490817935"/>
    <n v="25.228270410772289"/>
    <n v="8.2407063112595136"/>
    <n v="-34.140502174832321"/>
    <n v="7.9118240539564733"/>
    <n v="15.922922854641122"/>
    <n v="26.089959781900003"/>
    <s v="Grandes"/>
    <n v="2024"/>
    <n v="2"/>
    <d v="2025-08-07T00:00:00"/>
    <x v="5"/>
    <x v="1"/>
  </r>
  <r>
    <n v="2025"/>
    <n v="6"/>
    <n v="16"/>
    <x v="74"/>
    <s v="Accidentes Personales"/>
    <n v="14"/>
    <s v="8527a891e224136950ff32ca212b45bc93f69fbb801c3b1ebedac52775f99e61"/>
    <s v="5ee0b1f3d4f170289262539d5c2c0d24e2fb46189fbbd99a0a6b6a68b9dfe06a"/>
    <x v="6"/>
    <n v="7374.0716299999995"/>
    <n v="10119.136329999999"/>
    <n v="22118.05357"/>
    <n v="30287.35757"/>
    <n v="6329.6010000000006"/>
    <n v="9209.2650200000007"/>
    <n v="11977.177950000001"/>
    <n v="17849.115849999995"/>
    <n v="35332811.020000003"/>
    <n v="33505945.09"/>
    <n v="140.405"/>
    <n v="134.59399999999999"/>
    <n v="0"/>
    <n v="0"/>
    <n v="6329.6009999999997"/>
    <n v="9209.2650199999989"/>
    <n v="9936.8634000000002"/>
    <n v="11702.378949999998"/>
    <n v="0"/>
    <n v="0"/>
    <n v="0"/>
    <n v="0"/>
    <n v="0"/>
    <n v="0"/>
    <s v="Accidentes Personales"/>
    <s v="Accidentes y Enfermedades"/>
    <s v="Accidentes Personales"/>
    <x v="5"/>
    <x v="3"/>
    <n v="2671500.3155200002"/>
    <n v="2668766.8416399998"/>
    <n v="533186385.44996989"/>
    <n v="470746398.87218982"/>
    <n v="512068683.5256899"/>
    <n v="451806369.28899986"/>
    <n v="3201354.5602400005"/>
    <n v="3235502.8946700008"/>
    <n v="869289.54186999996"/>
    <n v="803376.43482999993"/>
    <n v="1394067.4186500001"/>
    <n v="1265223.08128"/>
    <n v="0.23034223455233827"/>
    <n v="0.31275312244874631"/>
    <n v="-2745.0646999999999"/>
    <n v="-27.12746039265982"/>
    <n v="0.52896090471298518"/>
    <n v="0.79979068353405924"/>
    <n v="0.27602735388652411"/>
    <n v="0.37916899191469378"/>
    <n v="1.3830194902251353E-3"/>
    <n v="1.4400551854153859E-3"/>
    <n v="2.1495939967344072E-3"/>
    <n v="2.239706435729163E-3"/>
    <m/>
    <m/>
    <m/>
    <n v="0"/>
    <m/>
    <n v="0"/>
    <m/>
    <n v="0"/>
    <m/>
    <n v="-31.269205672180778"/>
    <n v="85.835903386796915"/>
    <n v="91.008409410371101"/>
    <n v="0.72813495333026523"/>
    <n v="-31.269205672180767"/>
    <n v="-15.086808909055183"/>
    <n v="63.698178642568436"/>
    <n v="78.695665721882989"/>
    <s v="Resto"/>
    <n v="2024"/>
    <n v="2"/>
    <d v="2025-08-07T00:00:00"/>
    <x v="5"/>
    <x v="6"/>
  </r>
  <r>
    <n v="2025"/>
    <n v="6"/>
    <n v="104"/>
    <x v="19"/>
    <s v="Accidentes Personales"/>
    <n v="225"/>
    <s v="0e6523810856a138a75dec70a9cf3778a5c70b83ac915f22c33f05db97cb3e68"/>
    <s v="5ee0b1f3d4f170289262539d5c2c0d24e2fb46189fbbd99a0a6b6a68b9dfe06a"/>
    <x v="5"/>
    <n v="15293.37492"/>
    <n v="15223.48812"/>
    <n v="64616.819459999999"/>
    <n v="20915.380260000002"/>
    <n v="8294.3449700000001"/>
    <n v="3468.6895600000003"/>
    <n v="15318.025849999998"/>
    <n v="5284.4720300000008"/>
    <n v="35332811.020000003"/>
    <n v="33505945.09"/>
    <n v="140.405"/>
    <n v="134.59399999999999"/>
    <n v="0"/>
    <n v="0"/>
    <n v="7443.4785899999997"/>
    <n v="2775.55456"/>
    <n v="16784.463090000001"/>
    <n v="13874.158800000001"/>
    <n v="0"/>
    <n v="0"/>
    <n v="0"/>
    <n v="0"/>
    <n v="0"/>
    <n v="0"/>
    <s v="Accidentes Personales"/>
    <s v="Accidentes y Enfermedades"/>
    <s v="Accidentes Personales"/>
    <x v="5"/>
    <x v="3"/>
    <n v="2462424.9121500002"/>
    <n v="1467674.2807799999"/>
    <n v="533186385.44996989"/>
    <n v="470746398.87218982"/>
    <n v="512068683.5256899"/>
    <n v="451806369.28899986"/>
    <n v="3201354.5602400005"/>
    <n v="3235502.8946700008"/>
    <n v="869289.54186999996"/>
    <n v="803376.43482999993"/>
    <n v="29507.031230000001"/>
    <n v="26687.842260000001"/>
    <n v="0.47771574913756137"/>
    <n v="0.47051381548996235"/>
    <n v="69.886800000000221"/>
    <n v="0.45907218798419969"/>
    <n v="51.829595464185907"/>
    <n v="57.042783645409621"/>
    <n v="0.62106969615763841"/>
    <n v="1.0372524966445165"/>
    <n v="2.868298091875231E-3"/>
    <n v="2.9865866458972292E-3"/>
    <n v="3.2339043180090814E-3"/>
    <n v="3.3694717814529598E-3"/>
    <m/>
    <m/>
    <m/>
    <n v="0"/>
    <m/>
    <n v="0"/>
    <m/>
    <n v="0"/>
    <m/>
    <n v="139.12041785601593"/>
    <n v="54.234889377837867"/>
    <n v="22.785116871099842"/>
    <n v="0.95415216340430775"/>
    <n v="168.17986925106595"/>
    <n v="20.976437793115068"/>
    <n v="44.347433397704229"/>
    <n v="20.005209685217096"/>
    <s v="Resto"/>
    <n v="2024"/>
    <n v="2"/>
    <d v="2025-08-07T00:00:00"/>
    <x v="5"/>
    <x v="5"/>
  </r>
  <r>
    <n v="2025"/>
    <n v="6"/>
    <n v="120"/>
    <x v="71"/>
    <s v="Accidentes Personales"/>
    <n v="234"/>
    <s v="114bd151f8fb0c58642d2170da4ae7d7c57977260ac2cc8905306cab6b2acabc"/>
    <s v="5ee0b1f3d4f170289262539d5c2c0d24e2fb46189fbbd99a0a6b6a68b9dfe06a"/>
    <x v="14"/>
    <n v="44036.267090000001"/>
    <n v="58087.040630000003"/>
    <n v="125413.86411000002"/>
    <n v="173986.56933000003"/>
    <n v="46564.652669999996"/>
    <n v="38879.175470000002"/>
    <n v="100063.94687000001"/>
    <n v="93555.074810000006"/>
    <n v="35332811.020000003"/>
    <n v="33505945.09"/>
    <n v="140.405"/>
    <n v="134.59399999999999"/>
    <n v="0.32971"/>
    <n v="-3.7909600000000001"/>
    <n v="34447.778770000004"/>
    <n v="30381.47783"/>
    <n v="52219.540139999997"/>
    <n v="52874.871829999996"/>
    <n v="0"/>
    <n v="0"/>
    <n v="0"/>
    <n v="0"/>
    <n v="0"/>
    <n v="0"/>
    <s v="Accidentes Personales"/>
    <s v="Accidentes y Enfermedades"/>
    <s v="Accidentes Personales"/>
    <x v="5"/>
    <x v="3"/>
    <n v="1641820.7880200001"/>
    <n v="1703323.0379900001"/>
    <n v="533186385.44996989"/>
    <n v="470746398.87218982"/>
    <n v="512068683.5256899"/>
    <n v="451806369.28899986"/>
    <n v="3201354.5602400005"/>
    <n v="3235502.8946700008"/>
    <n v="869289.54186999996"/>
    <n v="803376.43482999993"/>
    <n v="47814.806799999998"/>
    <n v="58250.920680000003"/>
    <n v="1.3755510756889944"/>
    <n v="1.7953017667111215"/>
    <n v="-14050.773540000002"/>
    <n v="-24.189170919379301"/>
    <n v="92.097553116119684"/>
    <n v="99.718665305051104"/>
    <n v="2.6821604045534575"/>
    <n v="3.410218692195075"/>
    <n v="8.259075680043226E-3"/>
    <n v="8.599679790375377E-3"/>
    <n v="1.233934890827937E-2"/>
    <n v="1.2856622787635909E-2"/>
    <m/>
    <m/>
    <m/>
    <n v="0"/>
    <m/>
    <n v="0"/>
    <m/>
    <n v="0"/>
    <m/>
    <n v="19.767593080594704"/>
    <n v="105.74159833946086"/>
    <n v="66.932615344704288"/>
    <n v="5.3566332536143202"/>
    <n v="13.384144651399277"/>
    <n v="-1.2394009996033239"/>
    <n v="65.967219699074136"/>
    <n v="57.459199007953423"/>
    <s v="Medianas"/>
    <n v="2024"/>
    <n v="2"/>
    <d v="2025-08-07T00:00:00"/>
    <x v="5"/>
    <x v="14"/>
  </r>
  <r>
    <n v="2025"/>
    <n v="6"/>
    <n v="43"/>
    <x v="26"/>
    <s v="Accidentes Personales"/>
    <n v="31"/>
    <s v="eb1e33e8a81b697b75855af6bfcdbcbf7cbbde9f94962ceaec1ed8af21f5a50f"/>
    <s v="5ee0b1f3d4f170289262539d5c2c0d24e2fb46189fbbd99a0a6b6a68b9dfe06a"/>
    <x v="0"/>
    <n v="111553.45684999999"/>
    <n v="98284.67512"/>
    <n v="190350.03944999998"/>
    <n v="245808.14979999998"/>
    <n v="38325.955679999999"/>
    <n v="36035.912069999998"/>
    <n v="76966.630280000012"/>
    <n v="68240.731299999985"/>
    <n v="35332811.020000003"/>
    <n v="33505945.09"/>
    <n v="140.405"/>
    <n v="134.59399999999999"/>
    <n v="6528.8693300000004"/>
    <n v="6121.56351"/>
    <n v="38325.955679999999"/>
    <n v="36035.912069999998"/>
    <n v="109249.54075"/>
    <n v="119065.70037000001"/>
    <n v="0"/>
    <n v="0"/>
    <n v="0"/>
    <n v="0"/>
    <n v="0"/>
    <n v="0"/>
    <s v="Accidentes Personales"/>
    <s v="Accidentes y Enfermedades"/>
    <s v="Accidentes Personales"/>
    <x v="5"/>
    <x v="3"/>
    <n v="63645419.190459996"/>
    <n v="56310277.221919999"/>
    <n v="533186385.44996989"/>
    <n v="470746398.87218982"/>
    <n v="512068683.5256899"/>
    <n v="451806369.28899986"/>
    <n v="3201354.5602400005"/>
    <n v="3235502.8946700008"/>
    <n v="869289.54186999996"/>
    <n v="803376.43482999993"/>
    <n v="24520398.418959998"/>
    <n v="22169736.60571"/>
    <n v="3.4845705076052869"/>
    <n v="3.0376939325849182"/>
    <n v="13268.781729999988"/>
    <n v="13.500356707492344"/>
    <n v="0.45494145300568645"/>
    <n v="0.4433281137615589"/>
    <n v="0.17527334766414904"/>
    <n v="0.17454127375835501"/>
    <n v="2.0922037751556075E-2"/>
    <n v="2.1784862155977459E-2"/>
    <n v="2.0878476257167253E-2"/>
    <n v="2.1753716149391377E-2"/>
    <m/>
    <m/>
    <m/>
    <n v="0"/>
    <m/>
    <n v="0"/>
    <m/>
    <n v="0"/>
    <m/>
    <n v="6.354892878946905"/>
    <n v="34.356582720278119"/>
    <n v="36.664833073927547"/>
    <n v="4.4088826373723418"/>
    <n v="6.354892878946905"/>
    <n v="-8.2443219075653325"/>
    <n v="35.081113766604091"/>
    <n v="30.265569310067796"/>
    <s v="Medianas"/>
    <n v="2024"/>
    <n v="2"/>
    <d v="2025-08-07T00:00:00"/>
    <x v="5"/>
    <x v="0"/>
  </r>
  <r>
    <n v="2025"/>
    <n v="6"/>
    <n v="61"/>
    <x v="46"/>
    <s v="Accidentes Persona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082.4938499999998"/>
    <n v="10500.853150000001"/>
    <n v="18438.410530000001"/>
    <n v="13694.622310000001"/>
    <n v="0"/>
    <n v="0"/>
    <n v="0"/>
    <n v="0"/>
    <n v="0"/>
    <n v="0"/>
    <s v="Accidentes Personales"/>
    <s v="Accidentes y Enfermedades"/>
    <s v="Accidentes Personales"/>
    <x v="5"/>
    <x v="3"/>
    <n v="0"/>
    <n v="0"/>
    <n v="533186385.44996989"/>
    <n v="470746398.87218982"/>
    <n v="512068683.5256899"/>
    <n v="451806369.28899986"/>
    <n v="3201354.5602400005"/>
    <n v="3235502.8946700008"/>
    <n v="869289.54186999996"/>
    <n v="803376.43482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1.599229344522357"/>
    <n v="34.639788616412012"/>
    <n v="27.564707064801425"/>
    <n v="76.678661976184131"/>
    <m/>
    <n v="2024"/>
    <n v="2"/>
    <d v="2025-08-07T00:00:00"/>
    <x v="5"/>
    <x v="69"/>
  </r>
  <r>
    <n v="2025"/>
    <n v="6"/>
    <n v="715"/>
    <x v="43"/>
    <s v="Accidentes Personales"/>
    <n v="251"/>
    <s v="c75d3f1f5bcd6914d0331ce5ec17c0db8f2070a2d4285f8e3ff11c6ca19168ff"/>
    <s v="5ee0b1f3d4f170289262539d5c2c0d24e2fb46189fbbd99a0a6b6a68b9dfe06a"/>
    <x v="15"/>
    <n v="10.54499"/>
    <n v="25.838619999999999"/>
    <n v="21.222799999999999"/>
    <n v="45.97119"/>
    <n v="-0.30193000000000003"/>
    <n v="-1.40524"/>
    <n v="-1.4153199999999999"/>
    <n v="-5.0884699999999992"/>
    <n v="35332811.020000003"/>
    <n v="33505945.09"/>
    <n v="140.405"/>
    <n v="134.59399999999999"/>
    <n v="0"/>
    <n v="0"/>
    <n v="-0.30193000000000003"/>
    <n v="-1.40524"/>
    <n v="8.8949200000000008"/>
    <n v="20.66639"/>
    <n v="0"/>
    <n v="0"/>
    <n v="0"/>
    <n v="0"/>
    <n v="0"/>
    <n v="0"/>
    <s v="Accidentes Personales"/>
    <s v="Accidentes y Enfermedades"/>
    <s v="Accidentes Personales"/>
    <x v="5"/>
    <x v="3"/>
    <n v="60253.779270000006"/>
    <n v="80339.313900000008"/>
    <n v="533186385.44996989"/>
    <n v="470746398.87218982"/>
    <n v="512068683.5256899"/>
    <n v="451806369.28899986"/>
    <n v="3201354.5602400005"/>
    <n v="3235502.8946700008"/>
    <n v="869289.54186999996"/>
    <n v="803376.43482999993"/>
    <n v="60253.779270000006"/>
    <n v="80339.313900000008"/>
    <n v="3.2939150605078434E-4"/>
    <n v="7.985967202367582E-4"/>
    <n v="-15.293629999999999"/>
    <n v="-59.189035637352141"/>
    <n v="1.7500960317770951E-2"/>
    <n v="3.2161862910805861E-2"/>
    <n v="1.7500960317770951E-2"/>
    <n v="3.2161862910805861E-2"/>
    <n v="1.977730543719868E-6"/>
    <n v="2.0592921104637263E-6"/>
    <n v="5.4888619566509572E-6"/>
    <n v="5.71895877445504E-6"/>
    <m/>
    <m/>
    <m/>
    <n v="0"/>
    <m/>
    <n v="0"/>
    <m/>
    <n v="0"/>
    <m/>
    <n v="-78.513990492727231"/>
    <n v="-2.8632554416836813"/>
    <n v="-5.4385257416998281"/>
    <n v="-3.4732961281288821E-5"/>
    <n v="-78.513990492727231"/>
    <n v="-56.959488328634066"/>
    <n v="-3.3944093932266961"/>
    <n v="-6.799639414527646"/>
    <s v="Resto"/>
    <n v="2024"/>
    <n v="2"/>
    <d v="2025-08-07T00:00:00"/>
    <x v="5"/>
    <x v="15"/>
  </r>
  <r>
    <n v="2025"/>
    <n v="6"/>
    <n v="9"/>
    <x v="29"/>
    <s v="Accidentes Personales"/>
    <n v="9"/>
    <s v="19581e27de7ced00ff1ce50b2047e7a567c76b1cbaebabe5ef03f7c3017bb5b7"/>
    <s v="5ee0b1f3d4f170289262539d5c2c0d24e2fb46189fbbd99a0a6b6a68b9dfe06a"/>
    <x v="33"/>
    <n v="17428.810170000001"/>
    <n v="14432.771490000001"/>
    <n v="59869.993229999993"/>
    <n v="60414.311870000005"/>
    <n v="12359.749459999997"/>
    <n v="19740.780549999999"/>
    <n v="19436.47278"/>
    <n v="32190.583450000006"/>
    <n v="35332811.020000003"/>
    <n v="33505945.09"/>
    <n v="140.405"/>
    <n v="134.59399999999999"/>
    <n v="0"/>
    <n v="0"/>
    <n v="12359.749460000001"/>
    <n v="19740.780549999999"/>
    <n v="26853.776579999998"/>
    <n v="23951.04392"/>
    <n v="0"/>
    <n v="0"/>
    <n v="0"/>
    <n v="0"/>
    <n v="0"/>
    <n v="0"/>
    <s v="Accidentes Personales"/>
    <s v="Accidentes y Enfermedades"/>
    <s v="Accidentes Personales"/>
    <x v="5"/>
    <x v="3"/>
    <n v="1704189.54003"/>
    <n v="1455805.4776199998"/>
    <n v="533186385.44996989"/>
    <n v="470746398.87218982"/>
    <n v="512068683.5256899"/>
    <n v="451806369.28899986"/>
    <n v="3201354.5602400005"/>
    <n v="3235502.8946700008"/>
    <n v="869289.54186999996"/>
    <n v="803376.43482999993"/>
    <n v="17428.810170000001"/>
    <n v="14432.771490000001"/>
    <n v="0.54441986484288041"/>
    <n v="0.44607506034922106"/>
    <n v="2996.0386799999997"/>
    <n v="20.75858182938639"/>
    <n v="100"/>
    <n v="100"/>
    <n v="1.0227037404356554"/>
    <n v="0.99139422895943385"/>
    <n v="3.2688025511550477E-3"/>
    <n v="3.4036079007994284E-3"/>
    <n v="3.0659334887272447E-3"/>
    <n v="3.1944595010275335E-3"/>
    <m/>
    <m/>
    <m/>
    <n v="0"/>
    <m/>
    <n v="0"/>
    <m/>
    <n v="0"/>
    <m/>
    <n v="-37.38976314186322"/>
    <n v="70.915623840316329"/>
    <n v="136.7774759246881"/>
    <n v="1.4218219436313393"/>
    <n v="-37.389763141863199"/>
    <n v="12.119441096995809"/>
    <n v="46.026112651898742"/>
    <n v="82.421378441528901"/>
    <s v="Resto"/>
    <n v="2024"/>
    <n v="2"/>
    <d v="2025-08-07T00:00:00"/>
    <x v="5"/>
    <x v="33"/>
  </r>
  <r>
    <n v="2025"/>
    <n v="6"/>
    <n v="38"/>
    <x v="42"/>
    <s v="Accidentes Personales"/>
    <n v="26"/>
    <s v="5f9c4ab08cac7457e9111a30e4664920607ea2c115a1433d7be98e97e64244ca"/>
    <s v="5ee0b1f3d4f170289262539d5c2c0d24e2fb46189fbbd99a0a6b6a68b9dfe06a"/>
    <x v="12"/>
    <n v="38317.143830000001"/>
    <n v="34341.900929999996"/>
    <n v="66331.238409999991"/>
    <n v="52707.209230000008"/>
    <n v="10071.291150000001"/>
    <n v="7790.3264700000018"/>
    <n v="20254.355330000002"/>
    <n v="14120.983840000004"/>
    <n v="35332811.020000003"/>
    <n v="33505945.09"/>
    <n v="140.405"/>
    <n v="134.59399999999999"/>
    <n v="0"/>
    <n v="0"/>
    <n v="9324.1049999999996"/>
    <n v="7029.4287000000004"/>
    <n v="36780.01584"/>
    <n v="28879.335149999999"/>
    <n v="0"/>
    <n v="0"/>
    <n v="0"/>
    <n v="0"/>
    <n v="0"/>
    <n v="0"/>
    <s v="Accidentes Personales"/>
    <s v="Accidentes y Enfermedades"/>
    <s v="Accidentes Personales"/>
    <x v="5"/>
    <x v="3"/>
    <n v="22546358.18217"/>
    <n v="20984747.960310001"/>
    <n v="533186385.44996989"/>
    <n v="470746398.87218982"/>
    <n v="512068683.5256899"/>
    <n v="451806369.28899986"/>
    <n v="3201354.5602400005"/>
    <n v="3235502.8946700008"/>
    <n v="869289.54186999996"/>
    <n v="803376.43482999993"/>
    <n v="8296386.5019700006"/>
    <n v="7754704.4402600005"/>
    <n v="1.1969040950942786"/>
    <n v="1.0614084440033436"/>
    <n v="3975.2429000000047"/>
    <n v="11.575488812057454"/>
    <n v="0.46185340835918726"/>
    <n v="0.44285247999533783"/>
    <n v="0.1699482618008871"/>
    <n v="0.16365171978692983"/>
    <n v="7.1864445296485136E-3"/>
    <n v="7.4828133535093785E-3"/>
    <n v="7.2952020477004232E-3"/>
    <n v="7.6010218678508826E-3"/>
    <m/>
    <m/>
    <m/>
    <n v="0"/>
    <m/>
    <n v="0"/>
    <m/>
    <n v="0"/>
    <m/>
    <n v="29.279449183340823"/>
    <n v="26.284034098895415"/>
    <n v="22.684610516695713"/>
    <n v="1.1585657787087627"/>
    <n v="32.643851981882953"/>
    <n v="27.35755739861623"/>
    <n v="25.351008657966904"/>
    <n v="24.340687427494327"/>
    <s v="Medianas"/>
    <n v="2024"/>
    <n v="2"/>
    <d v="2025-08-07T00:00:00"/>
    <x v="5"/>
    <x v="12"/>
  </r>
  <r>
    <n v="2025"/>
    <n v="6"/>
    <n v="718"/>
    <x v="55"/>
    <s v="Accidentes Personales"/>
    <n v="281"/>
    <s v="71a1c003a2b855d85582c8f6c7648c49d3fe836408a7e1b5d9b222448acb3c1b"/>
    <s v="5ee0b1f3d4f170289262539d5c2c0d24e2fb46189fbbd99a0a6b6a68b9dfe06a"/>
    <x v="34"/>
    <n v="5772.2451300000002"/>
    <n v="6.6059399999999995"/>
    <n v="13510.66136"/>
    <n v="6.6059399999999995"/>
    <n v="7193.5103799999997"/>
    <n v="9.7019999999999995E-2"/>
    <n v="8967.8939000000009"/>
    <n v="6.4439999999999997E-2"/>
    <n v="35332811.020000003"/>
    <n v="33505945.09"/>
    <n v="140.405"/>
    <n v="134.59399999999999"/>
    <n v="0"/>
    <n v="0"/>
    <n v="3623.0412900000001"/>
    <n v="9.7019999999999995E-2"/>
    <n v="4133.7526200000002"/>
    <n v="1.0047200000000001"/>
    <n v="0"/>
    <n v="0"/>
    <n v="0"/>
    <n v="0"/>
    <n v="0"/>
    <n v="0"/>
    <s v="Accidentes Personales"/>
    <s v="Accidentes y Enfermedades"/>
    <s v="Accidentes Personales"/>
    <x v="5"/>
    <x v="3"/>
    <n v="22239.322980000001"/>
    <n v="8284.6314299999995"/>
    <n v="533186385.44996989"/>
    <n v="470746398.87218982"/>
    <n v="512068683.5256899"/>
    <n v="451806369.28899986"/>
    <n v="3201354.5602400005"/>
    <n v="3235502.8946700008"/>
    <n v="869289.54186999996"/>
    <n v="803376.43482999993"/>
    <n v="22239.322980000001"/>
    <n v="8284.6314299999995"/>
    <n v="0.18030633662668294"/>
    <n v="2.0417042466202955E-4"/>
    <n v="5765.6391899999999"/>
    <n v="87279.617889354136"/>
    <n v="25.955129727604685"/>
    <n v="7.9737282893223418E-2"/>
    <n v="25.955129727604685"/>
    <n v="7.9737282893223418E-2"/>
    <n v="1.0825942461243927E-3"/>
    <n v="1.127240410457636E-3"/>
    <n v="1.4032906073899777E-6"/>
    <n v="1.462117501883751E-6"/>
    <m/>
    <m/>
    <m/>
    <n v="0"/>
    <m/>
    <n v="0"/>
    <m/>
    <n v="0"/>
    <m/>
    <n v="7414361.3275613273"/>
    <n v="124.62239939557105"/>
    <n v="1.4686781896293335"/>
    <n v="0.82751603850259714"/>
    <n v="3734224.1496598637"/>
    <n v="411333.29683892027"/>
    <n v="87.645333987112167"/>
    <n v="9.6564216896249686"/>
    <s v="Resto"/>
    <n v="2024"/>
    <n v="2"/>
    <d v="2025-08-07T00:00:00"/>
    <x v="5"/>
    <x v="34"/>
  </r>
  <r>
    <n v="2025"/>
    <n v="6"/>
    <n v="80"/>
    <x v="73"/>
    <s v="Accidentes Personales"/>
    <n v="52"/>
    <s v="41cfc0d1f2d127b04555b7246d84019b4d27710a3f3aff6e7764375b1e06e05d"/>
    <s v="5ee0b1f3d4f170289262539d5c2c0d24e2fb46189fbbd99a0a6b6a68b9dfe06a"/>
    <x v="32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ccidentes Personales"/>
    <s v="Accidentes y Enfermedades"/>
    <s v="Accidentes Personales"/>
    <x v="5"/>
    <x v="3"/>
    <n v="914305.01283000002"/>
    <n v="669950.54428999999"/>
    <n v="533186385.44996989"/>
    <n v="470746398.87218982"/>
    <n v="512068683.5256899"/>
    <n v="451806369.28899986"/>
    <n v="3201354.5602400005"/>
    <n v="3235502.8946700008"/>
    <n v="869289.54186999996"/>
    <n v="803376.4348299999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5"/>
    <x v="32"/>
  </r>
  <r>
    <n v="2025"/>
    <n v="6"/>
    <n v="39"/>
    <x v="20"/>
    <s v="Accidentes Personales"/>
    <n v="27"/>
    <s v="670671cd97404156226e507973f2ab8330d3022ca96e0c93bdbdb320c41adcaf"/>
    <s v="5ee0b1f3d4f170289262539d5c2c0d24e2fb46189fbbd99a0a6b6a68b9dfe06a"/>
    <x v="13"/>
    <n v="661206.51154999994"/>
    <n v="648603.59346"/>
    <n v="1353453.66811"/>
    <n v="1062374.05904"/>
    <n v="132676.09533000001"/>
    <n v="83687.338520000005"/>
    <n v="204591.50837999998"/>
    <n v="135398.06683"/>
    <n v="35332811.020000003"/>
    <n v="33505945.09"/>
    <n v="140.405"/>
    <n v="134.59399999999999"/>
    <n v="7781.9302199999984"/>
    <n v="-1811.08338"/>
    <n v="68188.563720000006"/>
    <n v="38448.634340000004"/>
    <n v="313838.35632999998"/>
    <n v="273167.03993999999"/>
    <n v="0"/>
    <n v="0"/>
    <n v="0"/>
    <n v="0"/>
    <n v="0"/>
    <n v="0"/>
    <s v="Accidentes Personales"/>
    <s v="Accidentes y Enfermedades"/>
    <s v="Accidentes Personales"/>
    <x v="5"/>
    <x v="3"/>
    <n v="16996819.43369"/>
    <n v="13946879.379360002"/>
    <n v="533186385.44996989"/>
    <n v="470746398.87218982"/>
    <n v="512068683.5256899"/>
    <n v="451806369.28899986"/>
    <n v="3201354.5602400005"/>
    <n v="3235502.8946700008"/>
    <n v="869289.54186999996"/>
    <n v="803376.43482999993"/>
    <n v="873224.77632000006"/>
    <n v="817465.34374000004"/>
    <n v="20.653960662839868"/>
    <n v="20.046453814906975"/>
    <n v="12602.918089999934"/>
    <n v="1.9430848390415534"/>
    <n v="75.720081413230034"/>
    <n v="79.343252705070327"/>
    <n v="3.8901778896315098"/>
    <n v="4.650528450255826"/>
    <n v="0.12401038916100428"/>
    <n v="0.12912457504674332"/>
    <n v="0.13778195542523936"/>
    <n v="0.14355786849147273"/>
    <m/>
    <m/>
    <m/>
    <n v="0"/>
    <m/>
    <n v="0"/>
    <m/>
    <n v="0"/>
    <m/>
    <n v="58.537835802117712"/>
    <n v="20.06575752240866"/>
    <n v="12.902694244039997"/>
    <n v="15.262589613650428"/>
    <n v="77.349767788917518"/>
    <n v="14.888808107644792"/>
    <n v="21.727288059175265"/>
    <n v="14.075136717974864"/>
    <s v="Grandes"/>
    <n v="2024"/>
    <n v="2"/>
    <d v="2025-08-07T00:00:00"/>
    <x v="5"/>
    <x v="13"/>
  </r>
  <r>
    <n v="2025"/>
    <n v="6"/>
    <n v="27"/>
    <x v="32"/>
    <s v="Accidentes Personales"/>
    <n v="21"/>
    <s v="6f4b6612125fb3a0daecd2799dfd6c9c299424fd920f9b308110a2c1fbd8f443"/>
    <s v="5ee0b1f3d4f170289262539d5c2c0d24e2fb46189fbbd99a0a6b6a68b9dfe06a"/>
    <x v="45"/>
    <n v="2699.4202"/>
    <n v="2285.8982400000004"/>
    <n v="34083.818149999999"/>
    <n v="34677.965469999996"/>
    <n v="7647.8030799999997"/>
    <n v="11051.570930000002"/>
    <n v="18304.857199999999"/>
    <n v="24517.817260000003"/>
    <n v="35332811.020000003"/>
    <n v="33505945.09"/>
    <n v="140.405"/>
    <n v="134.59399999999999"/>
    <n v="0"/>
    <n v="0"/>
    <n v="7647.8030799999997"/>
    <n v="11051.57093"/>
    <n v="7329.3477599999997"/>
    <n v="7698.3262800000002"/>
    <n v="0"/>
    <n v="0"/>
    <n v="0"/>
    <n v="0"/>
    <n v="0"/>
    <n v="0"/>
    <s v="Accidentes Personales"/>
    <s v="Accidentes y Enfermedades"/>
    <s v="Accidentes Personales"/>
    <x v="5"/>
    <x v="3"/>
    <n v="7432464.5520399995"/>
    <n v="5987192.6770000001"/>
    <n v="533186385.44996989"/>
    <n v="470746398.87218982"/>
    <n v="512068683.5256899"/>
    <n v="451806369.28899986"/>
    <n v="3201354.5602400005"/>
    <n v="3235502.8946700008"/>
    <n v="869289.54186999996"/>
    <n v="803376.43482999993"/>
    <n v="71148.676430000007"/>
    <n v="50024.707889999998"/>
    <n v="8.4321188084759621E-2"/>
    <n v="7.0650477357497354E-2"/>
    <n v="413.52195999999958"/>
    <n v="18.090129856349147"/>
    <n v="3.7940553998300146"/>
    <n v="4.5695384069538054"/>
    <n v="3.631931482618489E-2"/>
    <n v="3.817980084023944E-2"/>
    <n v="5.0628078166735054E-4"/>
    <n v="5.2715979063862697E-4"/>
    <n v="4.8559017030752345E-4"/>
    <n v="5.0594643975410982E-4"/>
    <m/>
    <m/>
    <m/>
    <n v="0"/>
    <m/>
    <n v="0"/>
    <m/>
    <n v="0"/>
    <m/>
    <n v="-30.798950407677484"/>
    <n v="283.31280472747443"/>
    <n v="483.467318737688"/>
    <n v="0.87977626689815969"/>
    <n v="-30.798950407677474"/>
    <n v="-4.7929706611500089"/>
    <n v="104.34493396176362"/>
    <n v="143.55809987830236"/>
    <s v="Resto"/>
    <n v="2024"/>
    <n v="2"/>
    <d v="2025-08-07T00:00:00"/>
    <x v="5"/>
    <x v="45"/>
  </r>
  <r>
    <n v="2025"/>
    <n v="6"/>
    <n v="128"/>
    <x v="57"/>
    <s v="Accidentes Personales"/>
    <n v="267"/>
    <s v="8acc23987b8960d83c44541f9f0eb46454cea080ea94d916f56fccf033db866f"/>
    <s v="5ee0b1f3d4f170289262539d5c2c0d24e2fb46189fbbd99a0a6b6a68b9dfe06a"/>
    <x v="39"/>
    <n v="0.82677"/>
    <n v="25.862449999999999"/>
    <n v="90.119280000000003"/>
    <n v="225.04299"/>
    <n v="-1838.6968099999999"/>
    <n v="-15.728220000000009"/>
    <n v="-1847.53874"/>
    <n v="-248.33685"/>
    <n v="35332811.020000003"/>
    <n v="33505945.09"/>
    <n v="140.405"/>
    <n v="134.59399999999999"/>
    <n v="0"/>
    <n v="0"/>
    <n v="-1838.6968100000001"/>
    <n v="-15.728219999999999"/>
    <n v="5.6514300000000004"/>
    <n v="46.432639999999999"/>
    <n v="0"/>
    <n v="0"/>
    <n v="0"/>
    <n v="0"/>
    <n v="0"/>
    <n v="0"/>
    <s v="Accidentes Personales"/>
    <s v="Accidentes y Enfermedades"/>
    <s v="Accidentes Personales"/>
    <x v="5"/>
    <x v="3"/>
    <n v="57593.781419999999"/>
    <n v="49157.942630000005"/>
    <n v="533186385.44996989"/>
    <n v="470746398.87218982"/>
    <n v="512068683.5256899"/>
    <n v="451806369.28899986"/>
    <n v="3201354.5602400005"/>
    <n v="3235502.8946700008"/>
    <n v="869289.54186999996"/>
    <n v="803376.43482999993"/>
    <n v="0.82677"/>
    <n v="25.862449999999999"/>
    <n v="2.5825630508668754E-5"/>
    <n v="7.9933323634494215E-4"/>
    <n v="-25.035679999999999"/>
    <n v="-96.803203099474331"/>
    <n v="100"/>
    <n v="100"/>
    <n v="1.4355195641189418E-3"/>
    <n v="5.2610928400035846E-2"/>
    <n v="1.5506209883852665E-7"/>
    <n v="1.6145685658953638E-7"/>
    <n v="5.4939241302665377E-6"/>
    <n v="5.7242331578236278E-6"/>
    <m/>
    <m/>
    <m/>
    <n v="0"/>
    <m/>
    <n v="0"/>
    <m/>
    <n v="0"/>
    <m/>
    <n v="11590.431657237747"/>
    <n v="-222395.20180945125"/>
    <n v="-60.814887993983589"/>
    <n v="-0.21151718977829051"/>
    <n v="11590.431657237757"/>
    <n v="-87.828755806260418"/>
    <n v="-32535.07183137719"/>
    <n v="-33.87319781946492"/>
    <s v="Resto"/>
    <n v="2024"/>
    <n v="2"/>
    <d v="2025-08-07T00:00:00"/>
    <x v="5"/>
    <x v="39"/>
  </r>
  <r>
    <n v="2025"/>
    <n v="6"/>
    <n v="23"/>
    <x v="9"/>
    <s v="Accidentes Personales"/>
    <n v="17"/>
    <s v="4523540f1504cd17100c4835e85b7eefd49911580f8efff0599a8f283be6b9e3"/>
    <s v="5ee0b1f3d4f170289262539d5c2c0d24e2fb46189fbbd99a0a6b6a68b9dfe06a"/>
    <x v="7"/>
    <n v="19130.858379999998"/>
    <n v="16428.085920000001"/>
    <n v="41580.09311999999"/>
    <n v="40829.363819999999"/>
    <n v="11144.927659999999"/>
    <n v="9289.5472800000007"/>
    <n v="22108.594609999996"/>
    <n v="20402.41257"/>
    <n v="35332811.020000003"/>
    <n v="33505945.09"/>
    <n v="140.405"/>
    <n v="134.59399999999999"/>
    <n v="0"/>
    <n v="0"/>
    <n v="3749.4624800000001"/>
    <n v="3263.1658700000003"/>
    <n v="7693.9468099999995"/>
    <n v="8068.4175300000006"/>
    <n v="0"/>
    <n v="0"/>
    <n v="0"/>
    <n v="0"/>
    <n v="0"/>
    <n v="0"/>
    <s v="Accidentes Personales"/>
    <s v="Accidentes y Enfermedades"/>
    <s v="Accidentes Personales"/>
    <x v="5"/>
    <x v="3"/>
    <n v="12724961.123440001"/>
    <n v="12089263.964579999"/>
    <n v="533186385.44996989"/>
    <n v="470746398.87218982"/>
    <n v="512068683.5256899"/>
    <n v="451806369.28899986"/>
    <n v="3201354.5602400005"/>
    <n v="3235502.8946700008"/>
    <n v="869289.54186999996"/>
    <n v="803376.43482999993"/>
    <n v="3785405.7823000001"/>
    <n v="3653974.3754000003"/>
    <n v="0.59758636602144399"/>
    <n v="0.5077444358669182"/>
    <n v="2702.7724599999965"/>
    <n v="16.452144657397771"/>
    <n v="0.505384613439676"/>
    <n v="0.44959499526325009"/>
    <n v="0.15034119314329394"/>
    <n v="0.13588987690344256"/>
    <n v="3.5880245448981162E-3"/>
    <n v="3.7359946029662293E-3"/>
    <n v="3.4897953461477918E-3"/>
    <n v="3.6360899351314162E-3"/>
    <m/>
    <m/>
    <m/>
    <n v="0"/>
    <m/>
    <n v="0"/>
    <m/>
    <n v="0"/>
    <m/>
    <n v="19.972775034953028"/>
    <n v="58.256286459426498"/>
    <n v="56.546741508641929"/>
    <n v="1.2820731325060271"/>
    <n v="14.902601625947987"/>
    <n v="-4.6411916414543892"/>
    <n v="48.732628033335736"/>
    <n v="40.443691193061007"/>
    <s v="Resto"/>
    <n v="2024"/>
    <n v="2"/>
    <d v="2025-08-07T00:00:00"/>
    <x v="5"/>
    <x v="7"/>
  </r>
  <r>
    <n v="2025"/>
    <n v="6"/>
    <n v="37"/>
    <x v="76"/>
    <s v="Accidentes Personales"/>
    <n v="25"/>
    <s v="b7a56873cd771f2c446d369b649430b65a756ba278ff97ec81bb6f55b2e73569"/>
    <s v="5ee0b1f3d4f170289262539d5c2c0d24e2fb46189fbbd99a0a6b6a68b9dfe06a"/>
    <x v="20"/>
    <n v="12062.205119999999"/>
    <n v="7549.7753400000001"/>
    <n v="15892.48475"/>
    <n v="10084.244009999999"/>
    <n v="2747.1276100000005"/>
    <n v="8043.42443"/>
    <n v="9573.9506399999973"/>
    <n v="14551.09446"/>
    <n v="35332811.020000003"/>
    <n v="33505945.09"/>
    <n v="140.405"/>
    <n v="134.59399999999999"/>
    <n v="0"/>
    <n v="0"/>
    <n v="2747.12761"/>
    <n v="8043.42443"/>
    <n v="10469.97148"/>
    <n v="6881.0798700000005"/>
    <n v="0"/>
    <n v="0"/>
    <n v="0"/>
    <n v="0"/>
    <n v="0"/>
    <n v="0"/>
    <s v="Accidentes Personales"/>
    <s v="Accidentes y Enfermedades"/>
    <s v="Accidentes Personales"/>
    <x v="5"/>
    <x v="3"/>
    <n v="7089738.4457900003"/>
    <n v="7036483.0011099996"/>
    <n v="533186385.44996989"/>
    <n v="470746398.87218982"/>
    <n v="512068683.5256899"/>
    <n v="451806369.28899986"/>
    <n v="3201354.5602400005"/>
    <n v="3235502.8946700008"/>
    <n v="869289.54186999996"/>
    <n v="803376.43482999993"/>
    <n v="1227086.2867699999"/>
    <n v="1068448.7176300001"/>
    <n v="0.37678441712797078"/>
    <n v="0.23334163453962928"/>
    <n v="4512.4297799999986"/>
    <n v="59.769060359880832"/>
    <n v="0.98299567439146929"/>
    <n v="0.7066109224920667"/>
    <n v="0.17013610885973837"/>
    <n v="0.10729472861384061"/>
    <n v="2.2622867817265043E-3"/>
    <n v="2.3555834418440575E-3"/>
    <n v="1.6037882303694064E-3"/>
    <n v="1.6710201212703035E-3"/>
    <m/>
    <m/>
    <m/>
    <n v="0"/>
    <m/>
    <n v="0"/>
    <m/>
    <n v="0"/>
    <m/>
    <n v="-65.846293032183056"/>
    <n v="22.774671651413609"/>
    <n v="106.53859310732814"/>
    <n v="0.31601986193120757"/>
    <n v="-65.846293032183056"/>
    <n v="52.155935954860524"/>
    <n v="26.238157527435785"/>
    <n v="116.89189170827048"/>
    <s v="Resto"/>
    <n v="2024"/>
    <n v="2"/>
    <d v="2025-08-07T00:00:00"/>
    <x v="5"/>
    <x v="20"/>
  </r>
  <r>
    <n v="2025"/>
    <n v="6"/>
    <n v="91"/>
    <x v="34"/>
    <s v="Accidentes Personales"/>
    <n v="218"/>
    <s v="5966abd0cbfc86f98a186531b2b4ee5f6e910120ce13222f98207203dfc9a9a2"/>
    <s v="5ee0b1f3d4f170289262539d5c2c0d24e2fb46189fbbd99a0a6b6a68b9dfe06a"/>
    <x v="9"/>
    <n v="18655.285159999999"/>
    <n v="20413.05242"/>
    <n v="81056.919170000008"/>
    <n v="67991.774570000009"/>
    <n v="21672.728360000001"/>
    <n v="28277.016500000002"/>
    <n v="43332.385150000002"/>
    <n v="56061.742330000001"/>
    <n v="35332811.020000003"/>
    <n v="33505945.09"/>
    <n v="140.405"/>
    <n v="134.59399999999999"/>
    <n v="0"/>
    <n v="0"/>
    <n v="21672.728360000001"/>
    <n v="28277.016500000002"/>
    <n v="28372.74669"/>
    <n v="27008.246350000001"/>
    <n v="0"/>
    <n v="0"/>
    <n v="0"/>
    <n v="0"/>
    <n v="0"/>
    <n v="0"/>
    <s v="Accidentes Personales"/>
    <s v="Accidentes y Enfermedades"/>
    <s v="Accidentes Personales"/>
    <x v="5"/>
    <x v="3"/>
    <n v="3561914.8073400003"/>
    <n v="2714294.16591"/>
    <n v="533186385.44996989"/>
    <n v="470746398.87218982"/>
    <n v="512068683.5256899"/>
    <n v="451806369.28899986"/>
    <n v="3201354.5602400005"/>
    <n v="3235502.8946700008"/>
    <n v="869289.54186999996"/>
    <n v="803376.43482999993"/>
    <n v="18655.285159999999"/>
    <n v="20413.05242"/>
    <n v="0.58273099117772953"/>
    <n v="0.63090817979570968"/>
    <n v="-1757.7672600000005"/>
    <n v="-8.6109966497602386"/>
    <n v="100"/>
    <n v="100"/>
    <n v="0.52374315976219443"/>
    <n v="0.75205748427625851"/>
    <n v="3.498829990615068E-3"/>
    <n v="3.6431216671081747E-3"/>
    <n v="4.336316213762955E-3"/>
    <n v="4.5180975319413222E-3"/>
    <m/>
    <m/>
    <m/>
    <n v="0"/>
    <m/>
    <n v="0"/>
    <m/>
    <n v="0"/>
    <m/>
    <n v="-23.355675235398333"/>
    <n v="116.1747364037613"/>
    <n v="138.52419480535485"/>
    <n v="2.4931541582080947"/>
    <n v="-23.355675235398333"/>
    <n v="5.0521619297951847"/>
    <n v="76.385725346917411"/>
    <n v="104.69771392617648"/>
    <s v="Resto"/>
    <n v="2024"/>
    <n v="2"/>
    <d v="2025-08-07T00:00:00"/>
    <x v="5"/>
    <x v="9"/>
  </r>
  <r>
    <n v="2025"/>
    <n v="6"/>
    <n v="3"/>
    <x v="7"/>
    <s v="Accidentes Personales"/>
    <n v="3"/>
    <s v="4e07408562bedb8b60ce05c1decfe3ad16b72230967de01f640b7e4729b49fce"/>
    <s v="5ee0b1f3d4f170289262539d5c2c0d24e2fb46189fbbd99a0a6b6a68b9dfe06a"/>
    <x v="2"/>
    <n v="113.8511"/>
    <n v="16.28398"/>
    <n v="125.44968000000001"/>
    <n v="44.476239999999997"/>
    <n v="1.4644700000000002"/>
    <n v="2.9549400000000001"/>
    <n v="-8.2528900000000007"/>
    <n v="-40.96243000000004"/>
    <n v="35332811.020000003"/>
    <n v="33505945.09"/>
    <n v="140.405"/>
    <n v="134.59399999999999"/>
    <n v="0"/>
    <n v="0"/>
    <n v="1.4644699999999999"/>
    <n v="2.9549400000000001"/>
    <n v="75.879869999999997"/>
    <n v="18.774740000000001"/>
    <n v="0"/>
    <n v="0"/>
    <n v="0"/>
    <n v="0"/>
    <n v="0"/>
    <n v="0"/>
    <s v="Accidentes Personales"/>
    <s v="Accidentes y Enfermedades"/>
    <s v="Accidentes Personales"/>
    <x v="5"/>
    <x v="3"/>
    <n v="15439688.598989999"/>
    <n v="12032200.14449"/>
    <n v="533186385.44996989"/>
    <n v="470746398.87218982"/>
    <n v="512068683.5256899"/>
    <n v="451806369.28899986"/>
    <n v="3201354.5602400005"/>
    <n v="3235502.8946700008"/>
    <n v="869289.54186999996"/>
    <n v="803376.43482999993"/>
    <n v="1522406.3372500001"/>
    <n v="1492404.7979100002"/>
    <n v="3.5563414753867423E-3"/>
    <n v="5.0329054029979025E-4"/>
    <n v="97.567120000000003"/>
    <n v="599.16015617803509"/>
    <n v="7.4783648237864691E-3"/>
    <n v="1.0911235358399061E-3"/>
    <n v="7.3739246274337207E-4"/>
    <n v="1.3533667828370566E-4"/>
    <n v="2.1352964574276987E-5"/>
    <n v="2.2233560391960238E-5"/>
    <n v="3.4591831268413352E-6"/>
    <n v="3.6041944308190754E-6"/>
    <m/>
    <m/>
    <m/>
    <n v="0"/>
    <m/>
    <n v="0"/>
    <m/>
    <n v="0"/>
    <m/>
    <n v="-50.439941250922182"/>
    <n v="1.286302899137558"/>
    <n v="18.146300842914325"/>
    <n v="1.6846745870767739E-4"/>
    <n v="-50.439941250922196"/>
    <n v="304.15936518961109"/>
    <n v="1.9299848563261903"/>
    <n v="15.738913028888815"/>
    <s v="Resto"/>
    <n v="2024"/>
    <n v="2"/>
    <d v="2025-08-07T00:00:00"/>
    <x v="5"/>
    <x v="2"/>
  </r>
  <r>
    <n v="2025"/>
    <n v="6"/>
    <n v="74"/>
    <x v="6"/>
    <s v="Accidentes Personales"/>
    <n v="46"/>
    <s v="25fc0e7096fc653718202dc30b0c580b8ab87eac11a700cba03a7c021bc35b0c"/>
    <s v="5ee0b1f3d4f170289262539d5c2c0d24e2fb46189fbbd99a0a6b6a68b9dfe06a"/>
    <x v="32"/>
    <n v="0"/>
    <n v="0"/>
    <n v="0"/>
    <n v="0"/>
    <n v="-0.87784000000000006"/>
    <n v="-1.9633099999999999"/>
    <n v="-0.58338000000000001"/>
    <n v="-1.9755899999999995"/>
    <n v="0"/>
    <n v="0"/>
    <n v="0"/>
    <n v="0"/>
    <n v="0"/>
    <n v="0"/>
    <n v="-2.4069000000000003"/>
    <n v="-7.5493500000000004"/>
    <n v="0"/>
    <n v="0"/>
    <n v="0"/>
    <n v="0"/>
    <n v="0"/>
    <n v="0"/>
    <n v="0"/>
    <n v="0"/>
    <s v="Accidentes Personales"/>
    <s v="Accidentes y Enfermedades"/>
    <s v="Accidentes Personales"/>
    <x v="5"/>
    <x v="3"/>
    <n v="12179486.698700001"/>
    <n v="4855779.2440100005"/>
    <n v="533186385.44996989"/>
    <n v="470746398.87218982"/>
    <n v="512068683.5256899"/>
    <n v="451806369.28899986"/>
    <n v="3201354.5602400005"/>
    <n v="3235502.8946700008"/>
    <n v="869289.54186999996"/>
    <n v="803376.43482999993"/>
    <n v="0"/>
    <n v="0"/>
    <m/>
    <m/>
    <m/>
    <m/>
    <m/>
    <m/>
    <m/>
    <m/>
    <m/>
    <m/>
    <m/>
    <m/>
    <m/>
    <m/>
    <m/>
    <n v="0"/>
    <m/>
    <n v="0"/>
    <m/>
    <n v="0"/>
    <m/>
    <n v="-55.287753844273183"/>
    <m/>
    <m/>
    <n v="-1.009836145171615E-4"/>
    <n v="-68.117784974865387"/>
    <m/>
    <m/>
    <m/>
    <s v="Resto"/>
    <n v="2024"/>
    <n v="2"/>
    <d v="2025-08-07T00:00:00"/>
    <x v="5"/>
    <x v="32"/>
  </r>
  <r>
    <n v="2025"/>
    <n v="6"/>
    <n v="48"/>
    <x v="4"/>
    <s v="Accidentes Personales"/>
    <n v="36"/>
    <s v="76a50887d8f1c2e9301755428990ad81479ee21c25b43215cf524541e0503269"/>
    <s v="5ee0b1f3d4f170289262539d5c2c0d24e2fb46189fbbd99a0a6b6a68b9dfe06a"/>
    <x v="4"/>
    <n v="122430.09445"/>
    <n v="119741.52196"/>
    <n v="253852.85406000001"/>
    <n v="286922.57947999996"/>
    <n v="55191.055980000005"/>
    <n v="74465.393659999987"/>
    <n v="124114.70024000001"/>
    <n v="145774.57354000004"/>
    <n v="35332811.020000003"/>
    <n v="33505945.09"/>
    <n v="140.405"/>
    <n v="134.59399999999999"/>
    <n v="0"/>
    <n v="0"/>
    <n v="42919.683530000002"/>
    <n v="67157.545830000003"/>
    <n v="75380.235579999993"/>
    <n v="74660.140220000001"/>
    <n v="0"/>
    <n v="0"/>
    <n v="0"/>
    <n v="0"/>
    <n v="0"/>
    <n v="0"/>
    <s v="Accidentes Personales"/>
    <s v="Accidentes y Enfermedades"/>
    <s v="Accidentes Personales"/>
    <x v="5"/>
    <x v="3"/>
    <n v="34581959.66691"/>
    <n v="31734793.481880002"/>
    <n v="533186385.44996989"/>
    <n v="470746398.87218982"/>
    <n v="512068683.5256899"/>
    <n v="451806369.28899986"/>
    <n v="3201354.5602400005"/>
    <n v="3235502.8946700008"/>
    <n v="869289.54186999996"/>
    <n v="803376.43482999993"/>
    <n v="15962384.57817"/>
    <n v="15260459.770629998"/>
    <n v="3.8243216159356495"/>
    <n v="3.7008627671839189"/>
    <n v="2688.5724900000059"/>
    <n v="2.2453134434838207"/>
    <n v="0.76699125904681065"/>
    <n v="0.78465212555687436"/>
    <n v="0.3540287931315475"/>
    <n v="0.37731936723763543"/>
    <n v="2.2961969358365756E-2"/>
    <n v="2.3908920500087139E-2"/>
    <n v="2.5436524261656747E-2"/>
    <n v="2.6502840619187208E-2"/>
    <m/>
    <m/>
    <m/>
    <n v="0"/>
    <m/>
    <n v="0"/>
    <m/>
    <n v="0"/>
    <m/>
    <n v="-25.883617520380387"/>
    <n v="45.079648290674015"/>
    <n v="62.188447617089224"/>
    <n v="6.3489842361699189"/>
    <n v="-36.091048296128605"/>
    <n v="0.96449773316538145"/>
    <n v="56.937582112555141"/>
    <n v="89.951004153096676"/>
    <s v="Medianas"/>
    <n v="2024"/>
    <n v="2"/>
    <d v="2025-08-07T00:00:00"/>
    <x v="5"/>
    <x v="4"/>
  </r>
  <r>
    <n v="2025"/>
    <n v="6"/>
    <n v="34"/>
    <x v="40"/>
    <s v="Accidentes Personales"/>
    <n v="23"/>
    <s v="535fa30d7e25dd8a49f1536779734ec8286108d115da5045d77f3b4185d8f790"/>
    <s v="5ee0b1f3d4f170289262539d5c2c0d24e2fb46189fbbd99a0a6b6a68b9dfe06a"/>
    <x v="31"/>
    <n v="3208.8390499999996"/>
    <n v="4451.3979200000003"/>
    <n v="4283.2108399999988"/>
    <n v="39856.223590000001"/>
    <n v="-187.59316000000001"/>
    <n v="167.86129000000003"/>
    <n v="96.179079999999985"/>
    <n v="418.44165000000004"/>
    <n v="35332811.020000003"/>
    <n v="33505945.09"/>
    <n v="140.405"/>
    <n v="134.59399999999999"/>
    <n v="0"/>
    <n v="0"/>
    <n v="-187.59316000000001"/>
    <n v="167.86129"/>
    <n v="2765.5843199999999"/>
    <n v="4944.0461599999999"/>
    <n v="0"/>
    <n v="0"/>
    <n v="0"/>
    <n v="0"/>
    <n v="0"/>
    <n v="0"/>
    <s v="Accidentes Personales"/>
    <s v="Accidentes y Enfermedades"/>
    <s v="Accidentes Personales"/>
    <x v="5"/>
    <x v="3"/>
    <n v="45949941.079129994"/>
    <n v="43370839.972830005"/>
    <n v="533186385.44996989"/>
    <n v="470746398.87218982"/>
    <n v="512068683.5256899"/>
    <n v="451806369.28899986"/>
    <n v="3201354.5602400005"/>
    <n v="3235502.8946700008"/>
    <n v="869289.54186999996"/>
    <n v="803376.43482999993"/>
    <n v="18650169.214959998"/>
    <n v="15696564.2108"/>
    <n v="0.10023379134110776"/>
    <n v="0.13757978480974323"/>
    <n v="-1242.5588700000008"/>
    <n v="-27.913902381479318"/>
    <n v="1.7205415205702637E-2"/>
    <n v="2.8359059092289907E-2"/>
    <n v="6.9833365933464108E-3"/>
    <n v="1.0263573227515567E-2"/>
    <n v="6.0182314056874808E-4"/>
    <n v="6.2664231444628385E-4"/>
    <n v="9.4560424268026722E-4"/>
    <n v="9.8524461419282131E-4"/>
    <m/>
    <m/>
    <m/>
    <n v="0"/>
    <m/>
    <n v="0"/>
    <m/>
    <n v="0"/>
    <m/>
    <n v="-211.75486617551908"/>
    <n v="-5.8461380292663803"/>
    <n v="3.7709792073587529"/>
    <n v="-2.1580054856803293E-2"/>
    <n v="-211.75486617551908"/>
    <n v="-44.062328091208599"/>
    <n v="-6.783129288207709"/>
    <n v="3.3952209297333904"/>
    <s v="Resto"/>
    <n v="2024"/>
    <n v="2"/>
    <d v="2025-08-07T00:00:00"/>
    <x v="5"/>
    <x v="31"/>
  </r>
  <r>
    <n v="2025"/>
    <n v="6"/>
    <n v="119"/>
    <x v="45"/>
    <s v="Accidentes Personales"/>
    <n v="217"/>
    <s v="16badfc6202cb3f8889e0f2779b19218af4cbb736e56acadce8148aba9a7a9f8"/>
    <s v="5ee0b1f3d4f170289262539d5c2c0d24e2fb46189fbbd99a0a6b6a68b9dfe06a"/>
    <x v="27"/>
    <n v="28277.527340000001"/>
    <n v="30504.275100000003"/>
    <n v="61629.200789999988"/>
    <n v="64484.674280000007"/>
    <n v="19626.960009999999"/>
    <n v="23291.390209999998"/>
    <n v="40793.94281"/>
    <n v="48455.997919999994"/>
    <n v="35332811.020000003"/>
    <n v="33505945.09"/>
    <n v="140.405"/>
    <n v="134.59399999999999"/>
    <n v="0"/>
    <n v="0"/>
    <n v="13983.293710000002"/>
    <n v="14247.80999"/>
    <n v="22371.70897"/>
    <n v="27020.690899999998"/>
    <n v="0"/>
    <n v="0"/>
    <n v="0"/>
    <n v="0"/>
    <n v="0"/>
    <n v="0"/>
    <s v="Accidentes Personales"/>
    <s v="Accidentes y Enfermedades"/>
    <s v="Accidentes Personales"/>
    <x v="5"/>
    <x v="3"/>
    <n v="785916.87945000001"/>
    <n v="811961.43577999994"/>
    <n v="533186385.44996989"/>
    <n v="470746398.87218982"/>
    <n v="512068683.5256899"/>
    <n v="451806369.28899986"/>
    <n v="3201354.5602400005"/>
    <n v="3235502.8946700008"/>
    <n v="869289.54186999996"/>
    <n v="803376.43482999993"/>
    <n v="408210.44712000003"/>
    <n v="375005.02043999999"/>
    <n v="0.88329882891447287"/>
    <n v="0.9427985723718918"/>
    <n v="-2226.747760000002"/>
    <n v="-7.2997891367692302"/>
    <n v="6.9271934462979008"/>
    <n v="8.1343644584301291"/>
    <n v="3.5980302853132722"/>
    <n v="3.7568625498446826"/>
    <n v="5.3034976345346582E-3"/>
    <n v="5.5222137673610243E-3"/>
    <n v="6.4799805528160982E-3"/>
    <n v="6.7516257347155313E-3"/>
    <m/>
    <m/>
    <m/>
    <n v="0"/>
    <m/>
    <n v="0"/>
    <m/>
    <n v="0"/>
    <m/>
    <n v="-15.732981874249397"/>
    <n v="69.408331831887821"/>
    <n v="76.354511404206406"/>
    <n v="2.2578161895033082"/>
    <n v="-1.8565399186657561"/>
    <n v="-17.205266686944697"/>
    <n v="62.504360881644359"/>
    <n v="52.729258636388167"/>
    <s v="Resto"/>
    <n v="2024"/>
    <n v="2"/>
    <d v="2025-08-07T00:00:00"/>
    <x v="5"/>
    <x v="27"/>
  </r>
  <r>
    <n v="2025"/>
    <n v="6"/>
    <n v="201.1"/>
    <x v="67"/>
    <s v="Accidentes Personales"/>
    <n v="201.1"/>
    <m/>
    <m/>
    <x v="74"/>
    <n v="3201354.560240001"/>
    <n v="3235502.8946699994"/>
    <n v="6560952.5403600009"/>
    <n v="6215535.8193499986"/>
    <n v="869289.54186999984"/>
    <n v="803376.43482999993"/>
    <n v="1649100.6947699999"/>
    <n v="1515372.9845500004"/>
    <n v="0"/>
    <n v="0"/>
    <n v="0"/>
    <n v="0"/>
    <n v="14311.129259999998"/>
    <n v="3578.1340700000001"/>
    <n v="637864.93557000009"/>
    <n v="645004.04848999996"/>
    <n v="2580619.7674199995"/>
    <n v="2483362.2114400007"/>
    <n v="0"/>
    <n v="0"/>
    <n v="0"/>
    <n v="0"/>
    <n v="0"/>
    <n v="0"/>
    <s v="Accidentes Personales"/>
    <s v="Accidentes y Enfermedades"/>
    <s v="Accidentes Personales"/>
    <x v="5"/>
    <x v="3"/>
    <n v="437806603.10230988"/>
    <n v="386313249.26865"/>
    <n v="533186385.44996989"/>
    <n v="470746398.87218982"/>
    <n v="512068683.5256899"/>
    <n v="451806369.28899986"/>
    <n v="3201354.5602400005"/>
    <n v="3235502.8946700008"/>
    <n v="869289.54186999996"/>
    <n v="803376.43482999993"/>
    <n v="89118430.335910022"/>
    <n v="80936887.104809999"/>
    <n v="100.00000000000003"/>
    <n v="99.999999999999957"/>
    <n v="-34148.334429998416"/>
    <n v="-1.0554258655200877"/>
    <n v="3.5922474713404191"/>
    <n v="3.9975628053005718"/>
    <n v="0.73122573701609628"/>
    <n v="0.83753350442815533"/>
    <n v="0.60041941197322479"/>
    <n v="0.62518069611249583"/>
    <n v="0.6873133607440417"/>
    <n v="0.71612600321718711"/>
    <m/>
    <m/>
    <m/>
    <n v="0"/>
    <m/>
    <n v="0"/>
    <m/>
    <n v="0"/>
    <m/>
    <n v="8.2045108846076076"/>
    <n v="27.153803976177837"/>
    <n v="24.830032949543664"/>
    <n v="99.999999999999986"/>
    <n v="-1.1068322651172524"/>
    <n v="3.916366107689262"/>
    <n v="24.71750947671427"/>
    <n v="25.973015354694812"/>
    <m/>
    <n v="2024"/>
    <n v="2"/>
    <d v="2025-08-07T00:00:00"/>
    <x v="5"/>
    <x v="74"/>
  </r>
  <r>
    <n v="2025"/>
    <n v="6"/>
    <n v="112"/>
    <x v="44"/>
    <s v="Accidentes Personales"/>
    <n v="231"/>
    <s v="138d9e809e386a7b800791d1f664f56d1c55f3d1ba411b950862729bc486c5ce"/>
    <s v="5ee0b1f3d4f170289262539d5c2c0d24e2fb46189fbbd99a0a6b6a68b9dfe06a"/>
    <x v="26"/>
    <n v="18224.77031"/>
    <n v="7798.5738899999997"/>
    <n v="34093.987410000002"/>
    <n v="26634.05545"/>
    <n v="4257.2119999999995"/>
    <n v="2477.7850399999998"/>
    <n v="6462.8466599999992"/>
    <n v="3917.31169"/>
    <n v="35332811.020000003"/>
    <n v="33505945.09"/>
    <n v="140.405"/>
    <n v="134.59399999999999"/>
    <n v="0"/>
    <n v="0"/>
    <n v="3814.712"/>
    <n v="2354.8101799999999"/>
    <n v="15723.706769999999"/>
    <n v="7134.2975800000004"/>
    <n v="0"/>
    <n v="0"/>
    <n v="0"/>
    <n v="0"/>
    <n v="0"/>
    <n v="0"/>
    <s v="Accidentes Personales"/>
    <s v="Accidentes y Enfermedades"/>
    <s v="Accidentes Personales"/>
    <x v="5"/>
    <x v="3"/>
    <n v="322670.54385000002"/>
    <n v="322505.75637000002"/>
    <n v="533186385.44996989"/>
    <n v="470746398.87218982"/>
    <n v="512068683.5256899"/>
    <n v="451806369.28899986"/>
    <n v="3201354.5602400005"/>
    <n v="3235502.8946700008"/>
    <n v="869289.54186999996"/>
    <n v="803376.43482999993"/>
    <n v="322670.54385000002"/>
    <n v="322505.75637000002"/>
    <n v="0.56928309461085491"/>
    <n v="0.24103127531880639"/>
    <n v="10426.19642"/>
    <n v="133.69362869497672"/>
    <n v="5.6481047487471177"/>
    <n v="2.418119284994392"/>
    <n v="5.6481047487471177"/>
    <n v="2.418119284994392"/>
    <n v="3.4180862091254716E-3"/>
    <n v="3.5590480137388998E-3"/>
    <n v="1.6566401588379129E-3"/>
    <n v="1.7260876384439833E-3"/>
    <m/>
    <m/>
    <m/>
    <n v="0"/>
    <m/>
    <n v="0"/>
    <m/>
    <n v="0"/>
    <m/>
    <n v="71.815227361288777"/>
    <n v="23.359482328641757"/>
    <n v="31.772283945109862"/>
    <n v="0.4897346390297026"/>
    <n v="61.996581822149246"/>
    <n v="120.39600386279372"/>
    <n v="24.260895066284679"/>
    <n v="33.006895964101346"/>
    <s v="Resto"/>
    <n v="2024"/>
    <n v="2"/>
    <d v="2025-08-07T00:00:00"/>
    <x v="5"/>
    <x v="26"/>
  </r>
  <r>
    <n v="2025"/>
    <n v="6"/>
    <n v="77"/>
    <x v="33"/>
    <s v="Accidentes Personales"/>
    <n v="49"/>
    <s v="0e17daca5f3e175f448bacace3bc0da47d0655a74c8dd0dc497a3afbdad95f1f"/>
    <s v="5ee0b1f3d4f170289262539d5c2c0d24e2fb46189fbbd99a0a6b6a68b9dfe06a"/>
    <x v="3"/>
    <n v="185819.17318000001"/>
    <n v="184092.63602999999"/>
    <n v="328674.91470000008"/>
    <n v="305060.19452000002"/>
    <n v="21094.276760000001"/>
    <n v="28163.401920000004"/>
    <n v="25105.186179999997"/>
    <n v="43590.387910000005"/>
    <n v="35332811.020000003"/>
    <n v="33505945.09"/>
    <n v="140.405"/>
    <n v="134.59399999999999"/>
    <n v="0"/>
    <n v="0"/>
    <n v="21111.301760000002"/>
    <n v="27904.126920000002"/>
    <n v="177647.54038999998"/>
    <n v="169641.76762"/>
    <n v="0"/>
    <n v="0"/>
    <n v="0"/>
    <n v="0"/>
    <n v="0"/>
    <n v="0"/>
    <s v="Accidentes Personales"/>
    <s v="Accidentes y Enfermedades"/>
    <s v="Accidentes Personales"/>
    <x v="5"/>
    <x v="3"/>
    <n v="8235194.7031499995"/>
    <n v="6922211.3310900005"/>
    <n v="533186385.44996989"/>
    <n v="470746398.87218982"/>
    <n v="512068683.5256899"/>
    <n v="451806369.28899986"/>
    <n v="3201354.5602400005"/>
    <n v="3235502.8946700008"/>
    <n v="869289.54186999996"/>
    <n v="803376.43482999993"/>
    <n v="242695.76008000001"/>
    <n v="235573.65877000001"/>
    <n v="5.8043921622373951"/>
    <n v="5.6897688558172712"/>
    <n v="1726.5371500000183"/>
    <n v="0.9378632340940829"/>
    <n v="76.564655731417915"/>
    <n v="78.146528347525063"/>
    <n v="2.2564029130838077"/>
    <n v="2.6594483644724551"/>
    <n v="3.4850697289125709E-2"/>
    <n v="3.6287939324974886E-2"/>
    <n v="3.9106541541485511E-2"/>
    <n v="4.074591429946052E-2"/>
    <m/>
    <m/>
    <m/>
    <n v="0"/>
    <m/>
    <n v="0"/>
    <m/>
    <n v="0"/>
    <m/>
    <n v="-25.100395115903673"/>
    <n v="11.352045323959286"/>
    <n v="15.298494566295664"/>
    <n v="2.4266111282809608"/>
    <n v="-24.343442744059885"/>
    <n v="4.7192226786583857"/>
    <n v="11.883813146893637"/>
    <n v="16.448854142162471"/>
    <s v="Medianas"/>
    <n v="2024"/>
    <n v="2"/>
    <d v="2025-08-07T00:00:00"/>
    <x v="5"/>
    <x v="3"/>
  </r>
  <r>
    <n v="2025"/>
    <n v="6"/>
    <n v="150.1"/>
    <x v="70"/>
    <s v="Accidentes Personales"/>
    <n v="150.1"/>
    <m/>
    <m/>
    <x v="77"/>
    <n v="209910.96168000001"/>
    <n v="176893.84701999999"/>
    <n v="684102.49234999996"/>
    <n v="608326.41543000005"/>
    <n v="164567.73146000001"/>
    <n v="167925.72153000001"/>
    <n v="309432.98018000001"/>
    <n v="324970.15356000001"/>
    <n v="0"/>
    <n v="0"/>
    <n v="0"/>
    <n v="0"/>
    <n v="0"/>
    <n v="0"/>
    <n v="146663.23545000001"/>
    <n v="152380.92158000002"/>
    <n v="249789.06355999998"/>
    <n v="213781.28507000001"/>
    <n v="0"/>
    <n v="0"/>
    <n v="0"/>
    <n v="0"/>
    <n v="0"/>
    <n v="0"/>
    <s v="Accidentes Personales"/>
    <s v="Accidentes y Enfermedades"/>
    <s v="Accidentes Personales"/>
    <x v="5"/>
    <x v="3"/>
    <n v="118450781.30348001"/>
    <n v="100170026.03978999"/>
    <n v="533186385.44996989"/>
    <n v="470746398.87218982"/>
    <n v="512068683.5256899"/>
    <n v="451806369.28899986"/>
    <n v="3201354.5602400005"/>
    <n v="3235502.8946700008"/>
    <n v="869289.54186999996"/>
    <n v="803376.43482999993"/>
    <n v="27985121.374739997"/>
    <n v="24405056.860710002"/>
    <n v="6.5569419984602808"/>
    <n v="5.4672751896283485"/>
    <n v="33017.114660000021"/>
    <n v="18.664931096369351"/>
    <n v="0.75008058342555695"/>
    <n v="0.72482456414507901"/>
    <n v="0.17721365732674399"/>
    <n v="0.17659359192912003"/>
    <n v="3.9369152590580624E-2"/>
    <n v="4.0992735629666564E-2"/>
    <n v="3.7577312846959796E-2"/>
    <n v="3.9152579300370395E-2"/>
    <m/>
    <m/>
    <m/>
    <n v="0"/>
    <m/>
    <n v="0"/>
    <m/>
    <n v="0"/>
    <m/>
    <n v="-1.9996877425356718"/>
    <n v="78.398826884932404"/>
    <n v="94.93022191496236"/>
    <n v="18.931290845393686"/>
    <n v="-3.7522322812559072"/>
    <n v="16.843279091623799"/>
    <n v="58.714834572719845"/>
    <n v="71.278887452708872"/>
    <s v="Resto"/>
    <n v="2024"/>
    <n v="2"/>
    <d v="2025-08-07T00:00:00"/>
    <x v="5"/>
    <x v="77"/>
  </r>
  <r>
    <n v="2025"/>
    <n v="6"/>
    <n v="1"/>
    <x v="16"/>
    <s v="Accidentes Personales"/>
    <n v="30"/>
    <s v="624b60c58c9d8bfb6ff1886c2fd605d2adeb6ea4da576068201b6c6958ce93f4"/>
    <s v="5ee0b1f3d4f170289262539d5c2c0d24e2fb46189fbbd99a0a6b6a68b9dfe06a"/>
    <x v="8"/>
    <n v="86576.726479999998"/>
    <n v="98438.793480000008"/>
    <n v="201451.76494999998"/>
    <n v="210651.47779"/>
    <n v="19053.7222"/>
    <n v="26326.734019999996"/>
    <n v="50794.85616000001"/>
    <n v="62996.962029999995"/>
    <n v="35332811.020000003"/>
    <n v="33505945.09"/>
    <n v="140.405"/>
    <n v="134.59399999999999"/>
    <n v="0"/>
    <n v="0"/>
    <n v="19023.572199999999"/>
    <n v="25891.659019999999"/>
    <n v="79849.297019999998"/>
    <n v="82884.601450000002"/>
    <n v="0"/>
    <n v="0"/>
    <n v="0"/>
    <n v="0"/>
    <n v="0"/>
    <n v="0"/>
    <s v="Accidentes Personales"/>
    <s v="Accidentes y Enfermedades"/>
    <s v="Accidentes Personales"/>
    <x v="5"/>
    <x v="3"/>
    <n v="34421360.903379999"/>
    <n v="27815669.804509997"/>
    <n v="533186385.44996989"/>
    <n v="470746398.87218982"/>
    <n v="512068683.5256899"/>
    <n v="451806369.28899986"/>
    <n v="3201354.5602400005"/>
    <n v="3235502.8946700008"/>
    <n v="869289.54186999996"/>
    <n v="803376.43482999993"/>
    <n v="2149015.9388000001"/>
    <n v="1910232.1869100002"/>
    <n v="2.7043779391155436"/>
    <n v="3.0424572836007338"/>
    <n v="-11862.06700000001"/>
    <n v="-12.050195436832578"/>
    <n v="4.0286684205955225"/>
    <n v="5.1532370857615497"/>
    <n v="0.2515203472722039"/>
    <n v="0.3538969011777644"/>
    <n v="1.6237610119571162E-2"/>
    <n v="1.6907248825275317E-2"/>
    <n v="2.0911215405118089E-2"/>
    <n v="2.1787827744640144E-2"/>
    <m/>
    <m/>
    <m/>
    <n v="0"/>
    <m/>
    <n v="0"/>
    <m/>
    <n v="0"/>
    <m/>
    <n v="-27.625955481127306"/>
    <n v="22.007903249150431"/>
    <n v="26.744267264255782"/>
    <n v="2.1918729355712685"/>
    <n v="-26.52625239153177"/>
    <n v="-3.66208484676257"/>
    <n v="23.824345247817437"/>
    <n v="31.238201749234566"/>
    <s v="Medianas"/>
    <n v="2024"/>
    <n v="2"/>
    <d v="2025-08-07T00:00:00"/>
    <x v="5"/>
    <x v="8"/>
  </r>
  <r>
    <n v="2025"/>
    <n v="6"/>
    <n v="98"/>
    <x v="60"/>
    <s v="Accidentes Personales"/>
    <n v="205"/>
    <s v="f8809aff4d69bece79dabe35be0c708b890d7eafb841f121330667b77d2e2590"/>
    <s v="5ee0b1f3d4f170289262539d5c2c0d24e2fb46189fbbd99a0a6b6a68b9dfe06a"/>
    <x v="11"/>
    <n v="276690.54123999999"/>
    <n v="347098.17800999997"/>
    <n v="316574.84061000001"/>
    <n v="389081.1314999999"/>
    <n v="128008.69837999999"/>
    <n v="95954.599690000003"/>
    <n v="271285.39678000001"/>
    <n v="193495.71398000003"/>
    <n v="35332811.020000003"/>
    <n v="33505945.09"/>
    <n v="140.405"/>
    <n v="134.59399999999999"/>
    <n v="0"/>
    <n v="0"/>
    <n v="3930.5859399999999"/>
    <n v="25493.409589999999"/>
    <n v="49753.527829999999"/>
    <n v="75833.443230000004"/>
    <n v="0"/>
    <n v="0"/>
    <n v="0"/>
    <n v="0"/>
    <n v="0"/>
    <n v="0"/>
    <s v="Accidentes Personales"/>
    <s v="Accidentes y Enfermedades"/>
    <s v="Accidentes Personales"/>
    <x v="5"/>
    <x v="3"/>
    <n v="1790791.82225"/>
    <n v="2003119.0202000001"/>
    <n v="533186385.44996989"/>
    <n v="470746398.87218982"/>
    <n v="512068683.5256899"/>
    <n v="451806369.28899986"/>
    <n v="3201354.5602400005"/>
    <n v="3235502.8946700008"/>
    <n v="869289.54186999996"/>
    <n v="803376.43482999993"/>
    <n v="314051.43505999999"/>
    <n v="379474.90561000002"/>
    <n v="8.642920864699752"/>
    <n v="10.727796862175319"/>
    <n v="-70407.636769999983"/>
    <n v="-20.284646025416908"/>
    <n v="88.103574876878966"/>
    <n v="91.468018801413237"/>
    <n v="15.450737366689468"/>
    <n v="17.327885887446875"/>
    <n v="5.1893774633141404E-2"/>
    <n v="5.4033872826382036E-2"/>
    <n v="7.3733581147211069E-2"/>
    <n v="7.6824542902354964E-2"/>
    <m/>
    <m/>
    <m/>
    <n v="0"/>
    <m/>
    <n v="0"/>
    <m/>
    <n v="0"/>
    <m/>
    <n v="33.4054842535501"/>
    <n v="46.264211926552953"/>
    <n v="27.644800742006641"/>
    <n v="14.725668746069346"/>
    <n v="-84.581952735181389"/>
    <n v="-34.391047391716867"/>
    <n v="7.9001150499924258"/>
    <n v="33.617634257591916"/>
    <s v="Grandes"/>
    <n v="2024"/>
    <n v="2"/>
    <d v="2025-08-07T00:00:00"/>
    <x v="5"/>
    <x v="11"/>
  </r>
  <r>
    <n v="2025"/>
    <n v="6"/>
    <n v="10"/>
    <x v="62"/>
    <s v="Accidentes Personales"/>
    <n v="10"/>
    <s v="4a44dc15364204a80fe80e9039455cc1608281820fe2b24f1e5233ade6af1dd5"/>
    <s v="5ee0b1f3d4f170289262539d5c2c0d24e2fb46189fbbd99a0a6b6a68b9dfe06a"/>
    <x v="29"/>
    <n v="35941.242530000003"/>
    <n v="33928.568979999996"/>
    <n v="182211.51442999998"/>
    <n v="129056.71179000002"/>
    <n v="50795.882770000004"/>
    <n v="33362.809930000003"/>
    <n v="88370.584390000004"/>
    <n v="62580.322850000011"/>
    <n v="35332811.020000003"/>
    <n v="33505945.09"/>
    <n v="140.405"/>
    <n v="134.59399999999999"/>
    <n v="0"/>
    <n v="0"/>
    <n v="50795.882770000004"/>
    <n v="33362.809930000003"/>
    <n v="70071.647989999998"/>
    <n v="48083.051420000003"/>
    <n v="0"/>
    <n v="0"/>
    <n v="0"/>
    <n v="0"/>
    <n v="0"/>
    <n v="0"/>
    <s v="Accidentes Personales"/>
    <s v="Accidentes y Enfermedades"/>
    <s v="Accidentes Personales"/>
    <x v="5"/>
    <x v="3"/>
    <n v="3211255.1390500003"/>
    <n v="3187333.33329"/>
    <n v="533186385.44996989"/>
    <n v="470746398.87218982"/>
    <n v="512068683.5256899"/>
    <n v="451806369.28899986"/>
    <n v="3201354.5602400005"/>
    <n v="3235502.8946700008"/>
    <n v="869289.54186999996"/>
    <n v="803376.43482999993"/>
    <n v="430154.52295000001"/>
    <n v="317038.48676"/>
    <n v="1.1226885948960788"/>
    <n v="1.0486335535626365"/>
    <n v="2012.6735500000068"/>
    <n v="5.9320908912675385"/>
    <n v="8.3554259254360357"/>
    <n v="10.70171931702542"/>
    <n v="1.1192272483410539"/>
    <n v="1.064481352660362"/>
    <n v="6.7408402597654953E-3"/>
    <n v="7.0188323727469011E-3"/>
    <n v="7.2073985188810304E-3"/>
    <n v="7.5095375555224737E-3"/>
    <m/>
    <m/>
    <m/>
    <n v="0"/>
    <m/>
    <n v="0"/>
    <m/>
    <n v="0"/>
    <m/>
    <n v="52.253011291845944"/>
    <n v="141.33034696171367"/>
    <n v="98.332499521764404"/>
    <n v="5.8433790265932357"/>
    <n v="52.253011291845944"/>
    <n v="45.730451626150128"/>
    <n v="72.491348822349863"/>
    <n v="69.385800078658988"/>
    <s v="Resto"/>
    <n v="2024"/>
    <n v="2"/>
    <d v="2025-08-07T00:00:00"/>
    <x v="5"/>
    <x v="29"/>
  </r>
  <r>
    <n v="2025"/>
    <n v="6"/>
    <n v="13"/>
    <x v="37"/>
    <s v="Accidentes Personales"/>
    <n v="13"/>
    <s v="3fdba35f04dc8c462986c992bcf875546257113072a909c162f7e470e581e278"/>
    <s v="5ee0b1f3d4f170289262539d5c2c0d24e2fb46189fbbd99a0a6b6a68b9dfe06a"/>
    <x v="10"/>
    <n v="68050.49476999999"/>
    <n v="129095.02708"/>
    <n v="135753.43025999999"/>
    <n v="197310.66313999999"/>
    <n v="63530.259260000013"/>
    <n v="57108.485569999997"/>
    <n v="125816.66978"/>
    <n v="78364.162049999984"/>
    <n v="35332811.020000003"/>
    <n v="33505945.09"/>
    <n v="140.405"/>
    <n v="134.59399999999999"/>
    <n v="0"/>
    <n v="0"/>
    <n v="63530.259259999999"/>
    <n v="56975.375189999999"/>
    <n v="71114.020629999999"/>
    <n v="106771.02566"/>
    <n v="0"/>
    <n v="0"/>
    <n v="0"/>
    <n v="0"/>
    <n v="0"/>
    <n v="0"/>
    <s v="Accidentes Personales"/>
    <s v="Accidentes y Enfermedades"/>
    <s v="Accidentes Personales"/>
    <x v="5"/>
    <x v="3"/>
    <n v="699707.28188999998"/>
    <n v="799139.89625999995"/>
    <n v="533186385.44996989"/>
    <n v="470746398.87218982"/>
    <n v="512068683.5256899"/>
    <n v="451806369.28899986"/>
    <n v="3201354.5602400005"/>
    <n v="3235502.8946700008"/>
    <n v="869289.54186999996"/>
    <n v="803376.43482999993"/>
    <n v="390898.16856999998"/>
    <n v="393734.74427999998"/>
    <n v="2.1256781618371678"/>
    <n v="3.9899524519871221"/>
    <n v="-61044.53231000001"/>
    <n v="-47.2865095509611"/>
    <n v="17.408752519599965"/>
    <n v="32.787308957473037"/>
    <n v="9.7255661805014793"/>
    <n v="16.154246294568551"/>
    <n v="1.2762984319745974E-2"/>
    <n v="1.3289329529284907E-2"/>
    <n v="2.7423476289841993E-2"/>
    <n v="2.8573087024681545E-2"/>
    <m/>
    <m/>
    <m/>
    <n v="0"/>
    <m/>
    <n v="0"/>
    <m/>
    <n v="0"/>
    <m/>
    <n v="11.244867773859291"/>
    <n v="93.357527340135192"/>
    <n v="44.237556520755795"/>
    <n v="7.3082967411910724"/>
    <n v="11.504766836797376"/>
    <n v="-33.395768945355655"/>
    <n v="89.335771901496557"/>
    <n v="53.362206495450835"/>
    <s v="Medianas"/>
    <n v="2024"/>
    <n v="2"/>
    <d v="2025-08-07T00:00:00"/>
    <x v="5"/>
    <x v="10"/>
  </r>
  <r>
    <n v="2025"/>
    <n v="6"/>
    <n v="89"/>
    <x v="1"/>
    <s v="Otros Automoviles y Obligatorios"/>
    <n v="61"/>
    <s v="d029fa3a95e174a19934857f535eb9427d967218a36ea014b70ad704bc6c8d1c"/>
    <s v="5ee0b1f3d4f170289262539d5c2c0d24e2fb46189fbbd99a0a6b6a68b9dfe06a"/>
    <x v="24"/>
    <n v="49856.922930000001"/>
    <n v="37261.339119999997"/>
    <n v="86259.988240000006"/>
    <n v="67391.278470000005"/>
    <n v="18388.315299999998"/>
    <n v="16521.778579999998"/>
    <n v="39422.424060000005"/>
    <n v="30926.264569999999"/>
    <n v="35332811.020000003"/>
    <n v="33505945.09"/>
    <n v="140.405"/>
    <n v="134.59399999999999"/>
    <n v="0"/>
    <n v="0"/>
    <n v="15031.901470000001"/>
    <n v="13680.39165"/>
    <n v="35767.8318"/>
    <n v="30433.53818"/>
    <n v="0"/>
    <n v="0"/>
    <n v="0"/>
    <n v="0"/>
    <n v="0"/>
    <n v="0"/>
    <s v="Otros Automoviles y Obligatorios"/>
    <s v="Automóviles"/>
    <s v="Automóviles"/>
    <x v="9"/>
    <x v="3"/>
    <n v="2214299.0685000001"/>
    <n v="1797187.84393"/>
    <n v="533186385.44996989"/>
    <n v="470746398.87218982"/>
    <n v="512068683.5256899"/>
    <n v="451806369.28899986"/>
    <n v="3742304.2039899998"/>
    <n v="2520431.2370300004"/>
    <n v="1502862.6272100001"/>
    <n v="1122180.6565500004"/>
    <n v="2214299.0685000001"/>
    <n v="1797187.84393"/>
    <n v="1.3322520087181353"/>
    <n v="1.4783715807263056"/>
    <n v="12595.583810000004"/>
    <n v="33.803357870300843"/>
    <n v="2.2515893918418994"/>
    <n v="2.0733135518276584"/>
    <n v="2.2515893918418994"/>
    <n v="2.0733135518276584"/>
    <n v="9.3507494359452645E-3"/>
    <n v="9.7363741494062156E-3"/>
    <n v="7.9153742246930395E-3"/>
    <n v="8.2471920833337396E-3"/>
    <m/>
    <m/>
    <m/>
    <n v="0"/>
    <m/>
    <n v="0"/>
    <m/>
    <n v="0"/>
    <m/>
    <n v="11.297432119441941"/>
    <n v="36.882170457686527"/>
    <n v="44.340270559766182"/>
    <n v="1.2235526366196967"/>
    <n v="9.8791749138263931"/>
    <n v="17.527681429777164"/>
    <n v="42.026314466173488"/>
    <n v="44.951696280225278"/>
    <s v="Medianas"/>
    <n v="2024"/>
    <n v="2"/>
    <d v="2025-08-07T00:00:00"/>
    <x v="9"/>
    <x v="24"/>
  </r>
  <r>
    <n v="2025"/>
    <n v="6"/>
    <n v="13"/>
    <x v="37"/>
    <s v="Otros Automoviles y Obligatorios"/>
    <n v="13"/>
    <s v="3fdba35f04dc8c462986c992bcf875546257113072a909c162f7e470e581e278"/>
    <s v="5ee0b1f3d4f170289262539d5c2c0d24e2fb46189fbbd99a0a6b6a68b9dfe06a"/>
    <x v="16"/>
    <n v="8585.0759600000001"/>
    <n v="11605.50742"/>
    <n v="9838.5215100000005"/>
    <n v="17741.064169999998"/>
    <n v="1801.6958100000004"/>
    <n v="4834.0812399999995"/>
    <n v="6026.5563800000018"/>
    <n v="10709.792980000002"/>
    <n v="35332811.020000003"/>
    <n v="33505945.09"/>
    <n v="140.405"/>
    <n v="134.59399999999999"/>
    <n v="0"/>
    <n v="0"/>
    <n v="1853.14555"/>
    <n v="5148.71191"/>
    <n v="6297.5979400000006"/>
    <n v="8507.5656199999994"/>
    <n v="0"/>
    <n v="0"/>
    <n v="0"/>
    <n v="0"/>
    <n v="0"/>
    <n v="0"/>
    <s v="Otros Automoviles y Obligatorios"/>
    <s v="Automóviles"/>
    <s v="Automóviles"/>
    <x v="9"/>
    <x v="3"/>
    <n v="699707.28188999998"/>
    <n v="799139.89625999995"/>
    <n v="533186385.44996989"/>
    <n v="470746398.87218982"/>
    <n v="512068683.5256899"/>
    <n v="451806369.28899986"/>
    <n v="3742304.2039899998"/>
    <n v="2520431.2370300004"/>
    <n v="1502862.6272100001"/>
    <n v="1122180.6565500004"/>
    <n v="143476.45997999999"/>
    <n v="173664.73905"/>
    <n v="0.22940614904706824"/>
    <n v="0.46045721261872535"/>
    <n v="-3020.4314599999998"/>
    <n v="-26.025845753153632"/>
    <n v="5.9836128945450175"/>
    <n v="6.6827080059462416"/>
    <n v="1.2269524960224221"/>
    <n v="1.4522497843386548"/>
    <n v="1.6101453814794673E-3"/>
    <n v="1.6765477437304162E-3"/>
    <n v="2.4653417313025392E-3"/>
    <n v="2.5686905295875737E-3"/>
    <m/>
    <m/>
    <m/>
    <n v="0"/>
    <m/>
    <n v="0"/>
    <m/>
    <n v="0"/>
    <m/>
    <n v="-62.729302207589697"/>
    <n v="20.986370049543517"/>
    <n v="41.653338066626297"/>
    <n v="0.11988426469455636"/>
    <n v="-64.00758903599251"/>
    <n v="-25.976498786029921"/>
    <n v="29.426228343818337"/>
    <n v="60.519214778621958"/>
    <s v="Medianas"/>
    <n v="2024"/>
    <n v="2"/>
    <d v="2025-08-07T00:00:00"/>
    <x v="9"/>
    <x v="16"/>
  </r>
  <r>
    <n v="2025"/>
    <n v="6"/>
    <n v="201.1"/>
    <x v="67"/>
    <s v="Otros Automoviles y Obligatorios"/>
    <n v="201.1"/>
    <m/>
    <m/>
    <x v="74"/>
    <n v="3742304.2039900003"/>
    <n v="2520431.2370299995"/>
    <n v="6137088.4589100014"/>
    <n v="4403515.2622400001"/>
    <n v="1502862.6272099998"/>
    <n v="1122180.6565500002"/>
    <n v="3424073.8408500003"/>
    <n v="2307839.8310599998"/>
    <n v="0"/>
    <n v="0"/>
    <n v="0"/>
    <n v="0"/>
    <n v="29516.71602"/>
    <n v="1667.6911399999999"/>
    <n v="1491904.7582399996"/>
    <n v="1113579.2223499999"/>
    <n v="2653655.1943400004"/>
    <n v="1901490.4192499998"/>
    <n v="0"/>
    <n v="0"/>
    <n v="0"/>
    <n v="0"/>
    <n v="0"/>
    <n v="0"/>
    <s v="Otros Automoviles y Obligatorios"/>
    <s v="Automóviles"/>
    <s v="Automóviles"/>
    <x v="9"/>
    <x v="3"/>
    <n v="215431440.68413001"/>
    <n v="193366130.02006"/>
    <n v="533186385.44996989"/>
    <n v="470746398.87218982"/>
    <n v="512068683.5256899"/>
    <n v="451806369.28899986"/>
    <n v="3742304.2039899998"/>
    <n v="2520431.2370300004"/>
    <n v="1502862.6272100001"/>
    <n v="1122180.6565500004"/>
    <n v="89270616.196640015"/>
    <n v="78595948.258750007"/>
    <n v="100.00000000000003"/>
    <n v="99.999999999999972"/>
    <n v="1221872.9669600008"/>
    <n v="48.478726537281737"/>
    <n v="4.1920895849387598"/>
    <n v="3.2068208258425108"/>
    <n v="1.7371207248606964"/>
    <n v="1.3034502147653921"/>
    <n v="0.70187542407553638"/>
    <n v="0.73082075205683872"/>
    <n v="0.53541168728394462"/>
    <n v="0.55785650852960755"/>
    <m/>
    <m/>
    <m/>
    <n v="0"/>
    <m/>
    <n v="0"/>
    <m/>
    <n v="0"/>
    <m/>
    <n v="33.923412281081134"/>
    <n v="40.158751007137944"/>
    <n v="44.523359338790932"/>
    <n v="99.999999999999986"/>
    <n v="33.973832152831896"/>
    <n v="39.556590318592043"/>
    <n v="56.220746441440227"/>
    <n v="58.563493724529323"/>
    <m/>
    <n v="2024"/>
    <n v="2"/>
    <d v="2025-08-07T00:00:00"/>
    <x v="9"/>
    <x v="74"/>
  </r>
  <r>
    <n v="2025"/>
    <n v="6"/>
    <n v="37"/>
    <x v="76"/>
    <s v="Otros Automoviles y Obligatorios"/>
    <n v="25"/>
    <s v="b7a56873cd771f2c446d369b649430b65a756ba278ff97ec81bb6f55b2e73569"/>
    <s v="5ee0b1f3d4f170289262539d5c2c0d24e2fb46189fbbd99a0a6b6a68b9dfe06a"/>
    <x v="10"/>
    <n v="4701.4137199999996"/>
    <n v="10142.677740000001"/>
    <n v="10796.011209999999"/>
    <n v="18938.136080000004"/>
    <n v="449.99628999999999"/>
    <n v="413.78363999999999"/>
    <n v="763.62281999999982"/>
    <n v="669.54002999999989"/>
    <n v="35332811.020000003"/>
    <n v="33505945.09"/>
    <n v="140.405"/>
    <n v="134.59399999999999"/>
    <n v="0"/>
    <n v="0"/>
    <n v="449.99628999999999"/>
    <n v="413.78363999999999"/>
    <n v="4701.4137199999996"/>
    <n v="10142.677740000001"/>
    <n v="0"/>
    <n v="0"/>
    <n v="0"/>
    <n v="0"/>
    <n v="0"/>
    <n v="0"/>
    <s v="Otros Automoviles y Obligatorios"/>
    <s v="Automóviles"/>
    <s v="Automóviles"/>
    <x v="9"/>
    <x v="3"/>
    <n v="7089738.4457900003"/>
    <n v="7036483.0011099996"/>
    <n v="533186385.44996989"/>
    <n v="470746398.87218982"/>
    <n v="512068683.5256899"/>
    <n v="451806369.28899986"/>
    <n v="3742304.2039899998"/>
    <n v="2520431.2370300004"/>
    <n v="1502862.6272100001"/>
    <n v="1122180.6565500004"/>
    <n v="1469403.8321800001"/>
    <n v="2061176.9799000002"/>
    <n v="0.1256288495998644"/>
    <n v="0.40241834774083435"/>
    <n v="-5441.2640200000014"/>
    <n v="-53.647213876677903"/>
    <n v="0.31995382188605059"/>
    <n v="0.49208184638720748"/>
    <n v="6.6312936026459116E-2"/>
    <n v="0.1441441376096553"/>
    <n v="8.8175802089026604E-4"/>
    <n v="9.1812170344608365E-4"/>
    <n v="2.1545948655793739E-3"/>
    <n v="2.244916944389554E-3"/>
    <m/>
    <m/>
    <m/>
    <n v="0"/>
    <m/>
    <n v="0"/>
    <m/>
    <n v="0"/>
    <m/>
    <n v="8.7515905655429105"/>
    <n v="9.5715101201516894"/>
    <n v="4.0796291729564498"/>
    <n v="2.9942609647256903E-2"/>
    <n v="8.7515905655429105"/>
    <n v="-53.647213876677903"/>
    <n v="9.5715101201516894"/>
    <n v="4.0796291729564498"/>
    <s v="Medianas"/>
    <n v="2024"/>
    <n v="2"/>
    <d v="2025-08-07T00:00:00"/>
    <x v="9"/>
    <x v="10"/>
  </r>
  <r>
    <n v="2025"/>
    <n v="6"/>
    <n v="105"/>
    <x v="18"/>
    <s v="Otros Automoviles y Obligatorios"/>
    <n v="226"/>
    <s v="8f1f64db81c40ea10e1e9080c9ae60a7acb8925968c431ee16784dea9841c66f"/>
    <s v="5ee0b1f3d4f170289262539d5c2c0d24e2fb46189fbbd99a0a6b6a68b9dfe06a"/>
    <x v="25"/>
    <n v="565365.71987999999"/>
    <n v="0"/>
    <n v="1589155.2892399998"/>
    <n v="610696.3409500001"/>
    <n v="68034.972569999998"/>
    <n v="0"/>
    <n v="182267.12432"/>
    <n v="28656.545690000006"/>
    <n v="35332811.020000003"/>
    <n v="33505945.09"/>
    <n v="140.405"/>
    <n v="134.59399999999999"/>
    <n v="0"/>
    <n v="0"/>
    <n v="68034.972569999998"/>
    <n v="0"/>
    <n v="571910.45941999997"/>
    <n v="0"/>
    <n v="0"/>
    <n v="0"/>
    <n v="0"/>
    <n v="0"/>
    <n v="0"/>
    <n v="0"/>
    <s v="Otros Automoviles y Obligatorios"/>
    <s v="Automóviles"/>
    <s v="Automóviles"/>
    <x v="9"/>
    <x v="3"/>
    <n v="1102266.38717"/>
    <n v="0"/>
    <n v="533186385.44996989"/>
    <n v="470746398.87218982"/>
    <n v="512068683.5256899"/>
    <n v="451806369.28899986"/>
    <n v="3742304.2039899998"/>
    <n v="2520431.2370300004"/>
    <n v="1502862.6272100001"/>
    <n v="1122180.6565500004"/>
    <n v="565365.71987999999"/>
    <n v="0"/>
    <n v="15.107422835300611"/>
    <m/>
    <m/>
    <m/>
    <n v="100"/>
    <m/>
    <n v="51.291205688630413"/>
    <m/>
    <n v="0.10603528809215057"/>
    <n v="0.11040818118135048"/>
    <m/>
    <m/>
    <m/>
    <m/>
    <m/>
    <n v="0"/>
    <m/>
    <n v="0"/>
    <m/>
    <n v="0"/>
    <m/>
    <m/>
    <n v="12.033798685997544"/>
    <m/>
    <n v="4.5270253806433391"/>
    <m/>
    <m/>
    <n v="11.896088181180899"/>
    <m/>
    <s v="Grandes"/>
    <n v="2024"/>
    <n v="2"/>
    <d v="2025-08-07T00:00:00"/>
    <x v="9"/>
    <x v="25"/>
  </r>
  <r>
    <n v="2025"/>
    <n v="6"/>
    <n v="46"/>
    <x v="54"/>
    <s v="Otros Automoviles y Obligatorios"/>
    <n v="34"/>
    <s v="86e50149658661312a9e0b35558d84f6c6d3da797f552a9657fe0558ca40cdef"/>
    <s v="5ee0b1f3d4f170289262539d5c2c0d24e2fb46189fbbd99a0a6b6a68b9dfe06a"/>
    <x v="1"/>
    <n v="802353.28492000001"/>
    <n v="615532.39595000003"/>
    <n v="1458584.8655399999"/>
    <n v="1183437.0250900001"/>
    <n v="359763.88732000004"/>
    <n v="297712.8847"/>
    <n v="695152.22953999997"/>
    <n v="553375.98446000007"/>
    <n v="35332811.020000003"/>
    <n v="33505945.09"/>
    <n v="140.405"/>
    <n v="134.59399999999999"/>
    <n v="0"/>
    <n v="0"/>
    <n v="359763.88731999998"/>
    <n v="297712.8847"/>
    <n v="669290.83032000007"/>
    <n v="586744.34355999995"/>
    <n v="0"/>
    <n v="0"/>
    <n v="0"/>
    <n v="0"/>
    <n v="0"/>
    <n v="0"/>
    <s v="Otros Automoviles y Obligatorios"/>
    <s v="Automóviles"/>
    <s v="Automóviles"/>
    <x v="9"/>
    <x v="3"/>
    <n v="34287174.897239998"/>
    <n v="30526234.37057"/>
    <n v="533186385.44996989"/>
    <n v="470746398.87218982"/>
    <n v="512068683.5256899"/>
    <n v="451806369.28899986"/>
    <n v="3742304.2039899998"/>
    <n v="2520431.2370300004"/>
    <n v="1502862.6272100001"/>
    <n v="1122180.6565500004"/>
    <n v="34285902.652720004"/>
    <n v="30525063.82697"/>
    <n v="21.440087207890276"/>
    <n v="24.421709543455933"/>
    <n v="186820.88896999997"/>
    <n v="30.351105839305891"/>
    <n v="2.3401842239563928"/>
    <n v="2.01648192920781"/>
    <n v="2.3400973901311035"/>
    <n v="2.0164046062079244"/>
    <n v="0.15048270301254468"/>
    <n v="0.15668860657434577"/>
    <n v="0.13075668713020158"/>
    <n v="0.13623809618236526"/>
    <m/>
    <m/>
    <m/>
    <n v="0"/>
    <m/>
    <n v="0"/>
    <m/>
    <n v="0"/>
    <m/>
    <n v="20.842565373859358"/>
    <n v="44.838588447465625"/>
    <n v="48.3667288121393"/>
    <n v="23.938574345140662"/>
    <n v="20.842565373859333"/>
    <n v="14.068561148652803"/>
    <n v="53.752998102183824"/>
    <n v="50.739796295889839"/>
    <s v="Grandes"/>
    <n v="2024"/>
    <n v="2"/>
    <d v="2025-08-07T00:00:00"/>
    <x v="9"/>
    <x v="1"/>
  </r>
  <r>
    <n v="2025"/>
    <n v="6"/>
    <n v="150.1"/>
    <x v="70"/>
    <s v="Otros Automoviles y Obligatorios"/>
    <n v="150.1"/>
    <m/>
    <m/>
    <x v="77"/>
    <n v="774.87728000000004"/>
    <n v="1069.20415"/>
    <n v="1734.3662100000001"/>
    <n v="1662.73054"/>
    <n v="423.79311999999993"/>
    <n v="516.03080999999986"/>
    <n v="725.69209999999998"/>
    <n v="957.00519999999983"/>
    <n v="0"/>
    <n v="0"/>
    <n v="0"/>
    <n v="0"/>
    <n v="0"/>
    <n v="0"/>
    <n v="423.79311999999999"/>
    <n v="516.03080999999997"/>
    <n v="305.75896"/>
    <n v="407.50932000000012"/>
    <n v="0"/>
    <n v="0"/>
    <n v="0"/>
    <n v="0"/>
    <n v="0"/>
    <n v="0"/>
    <s v="Otros Automoviles y Obligatorios"/>
    <s v="Automóviles"/>
    <s v="Automóviles"/>
    <x v="9"/>
    <x v="3"/>
    <n v="19687081.859310001"/>
    <n v="16138793.123040002"/>
    <n v="533186385.44996989"/>
    <n v="470746398.87218982"/>
    <n v="512068683.5256899"/>
    <n v="451806369.28899986"/>
    <n v="3742304.2039899998"/>
    <n v="2520431.2370300004"/>
    <n v="1502862.6272100001"/>
    <n v="1122180.6565500004"/>
    <n v="11488998.131210001"/>
    <n v="9777296.8174299989"/>
    <n v="2.0705887008700019E-2"/>
    <n v="4.2421476701737668E-2"/>
    <n v="-294.32686999999999"/>
    <n v="-27.527658773116435"/>
    <n v="6.7445156762192919E-3"/>
    <n v="1.0935580354826996E-2"/>
    <n v="3.9359681924295009E-3"/>
    <n v="6.6250564205670801E-3"/>
    <n v="1.4532953225091465E-4"/>
    <n v="1.5132291915702072E-4"/>
    <n v="2.2712954417953914E-4"/>
    <n v="2.366509687950147E-4"/>
    <m/>
    <m/>
    <m/>
    <n v="0"/>
    <m/>
    <n v="0"/>
    <m/>
    <n v="0"/>
    <m/>
    <n v="-17.874454046648868"/>
    <n v="54.691643559351732"/>
    <n v="48.263075858805813"/>
    <n v="2.8199059070805006E-2"/>
    <n v="-17.874454046648879"/>
    <n v="-24.968842430401374"/>
    <n v="138.60366348708146"/>
    <n v="126.63043142178927"/>
    <s v="Resto"/>
    <n v="2024"/>
    <n v="2"/>
    <d v="2025-08-07T00:00:00"/>
    <x v="9"/>
    <x v="77"/>
  </r>
  <r>
    <n v="2025"/>
    <n v="6"/>
    <n v="43"/>
    <x v="26"/>
    <s v="Otros Automoviles y Obligatorios"/>
    <n v="31"/>
    <s v="eb1e33e8a81b697b75855af6bfcdbcbf7cbbde9f94962ceaec1ed8af21f5a50f"/>
    <s v="5ee0b1f3d4f170289262539d5c2c0d24e2fb46189fbbd99a0a6b6a68b9dfe06a"/>
    <x v="13"/>
    <n v="1974067.59879"/>
    <n v="1604866.11845"/>
    <n v="2463119.8142900001"/>
    <n v="2040245.77024"/>
    <n v="927670.29687000019"/>
    <n v="705278.92136000015"/>
    <n v="2251890.6370199998"/>
    <n v="1500420.4875199995"/>
    <n v="35332811.020000003"/>
    <n v="33505945.09"/>
    <n v="140.405"/>
    <n v="134.59399999999999"/>
    <n v="29517.600839999999"/>
    <n v="1667.25847"/>
    <n v="921670.29686999996"/>
    <n v="705278.92136000004"/>
    <n v="1214725.31901"/>
    <n v="1016765.1238300001"/>
    <n v="0"/>
    <n v="0"/>
    <n v="0"/>
    <n v="0"/>
    <n v="0"/>
    <n v="0"/>
    <s v="Otros Automoviles y Obligatorios"/>
    <s v="Automóviles"/>
    <s v="Automóviles"/>
    <x v="9"/>
    <x v="3"/>
    <n v="63645419.190459996"/>
    <n v="56310277.221919999"/>
    <n v="533186385.44996989"/>
    <n v="470746398.87218982"/>
    <n v="512068683.5256899"/>
    <n v="451806369.28899986"/>
    <n v="3742304.2039899998"/>
    <n v="2520431.2370300004"/>
    <n v="1502862.6272100001"/>
    <n v="1122180.6565500004"/>
    <n v="16287654.838339999"/>
    <n v="14011080.177040001"/>
    <n v="52.750056948477699"/>
    <n v="63.674267120301423"/>
    <n v="369201.48034000001"/>
    <n v="23.005126477252791"/>
    <n v="12.120023529373812"/>
    <n v="11.45426404082605"/>
    <n v="3.1016648549089907"/>
    <n v="2.8500412315947026"/>
    <n v="0.37023968590721479"/>
    <n v="0.38550836290127538"/>
    <n v="0.34091946795449196"/>
    <n v="0.35521104338912951"/>
    <m/>
    <m/>
    <m/>
    <n v="0"/>
    <m/>
    <n v="0"/>
    <m/>
    <n v="0"/>
    <m/>
    <n v="31.532400696331521"/>
    <n v="46.992833347683401"/>
    <n v="43.946277714502905"/>
    <n v="61.72688574950994"/>
    <n v="30.68167344243453"/>
    <n v="19.469609110343388"/>
    <n v="75.874790987411075"/>
    <n v="69.364979662492871"/>
    <s v="Grandes"/>
    <n v="2024"/>
    <n v="2"/>
    <d v="2025-08-07T00:00:00"/>
    <x v="9"/>
    <x v="13"/>
  </r>
  <r>
    <n v="2025"/>
    <n v="6"/>
    <n v="22"/>
    <x v="35"/>
    <s v="Otros Automoviles y Obligatorios"/>
    <n v="16"/>
    <s v="b17ef6d19c7a5b1ee83b907c595526dcb1eb06db8227d650d5dda0a9f4ce8cd9"/>
    <s v="5ee0b1f3d4f170289262539d5c2c0d24e2fb46189fbbd99a0a6b6a68b9dfe06a"/>
    <x v="28"/>
    <n v="4365.44319"/>
    <n v="4400.6419800000003"/>
    <n v="7542.1166199999998"/>
    <n v="8422.1600400000025"/>
    <n v="4834.0705399999997"/>
    <n v="49.379440000000002"/>
    <n v="4828.2344700000003"/>
    <n v="132.85066"/>
    <n v="35332811.020000003"/>
    <n v="33505945.09"/>
    <n v="140.405"/>
    <n v="134.59399999999999"/>
    <n v="0"/>
    <n v="0"/>
    <n v="4834.0705399999997"/>
    <n v="49.379440000000002"/>
    <n v="3977.7465200000001"/>
    <n v="4331.4792400000006"/>
    <n v="0"/>
    <n v="0"/>
    <n v="0"/>
    <n v="0"/>
    <n v="0"/>
    <n v="0"/>
    <s v="Otros Automoviles y Obligatorios"/>
    <s v="Automóviles"/>
    <s v="Automóviles"/>
    <x v="9"/>
    <x v="3"/>
    <n v="17846008.112819999"/>
    <n v="17696756.30731"/>
    <n v="533186385.44996989"/>
    <n v="470746398.87218982"/>
    <n v="512068683.5256899"/>
    <n v="451806369.28899986"/>
    <n v="3742304.2039899998"/>
    <n v="2520431.2370300004"/>
    <n v="1502862.6272100001"/>
    <n v="1122180.6565500004"/>
    <n v="3851349.4347199998"/>
    <n v="3102947.2417100002"/>
    <n v="0.11665121144736489"/>
    <n v="0.17459877164455329"/>
    <n v="-35.198790000000372"/>
    <n v="-0.79985579740345925"/>
    <n v="0.11334840590275796"/>
    <n v="0.14182136005557267"/>
    <n v="2.4461734873156341E-2"/>
    <n v="2.4866941170355761E-2"/>
    <n v="8.1874618503544288E-4"/>
    <n v="8.5251126078304503E-4"/>
    <n v="9.3482222923914468E-4"/>
    <n v="9.7401061143188785E-4"/>
    <m/>
    <m/>
    <m/>
    <n v="0"/>
    <m/>
    <n v="0"/>
    <m/>
    <n v="0"/>
    <m/>
    <n v="9689.6422883694104"/>
    <n v="110.73493181799945"/>
    <n v="1.1220962810521566"/>
    <n v="0.32165751230198891"/>
    <n v="9689.6422883694104"/>
    <n v="-8.1665569751178229"/>
    <n v="121.52786799496715"/>
    <n v="1.1400133133271115"/>
    <s v="Medianas"/>
    <n v="2024"/>
    <n v="2"/>
    <d v="2025-08-07T00:00:00"/>
    <x v="9"/>
    <x v="28"/>
  </r>
  <r>
    <n v="2025"/>
    <n v="6"/>
    <n v="15.1"/>
    <x v="69"/>
    <s v="Otros Automoviles y Obligatorios"/>
    <n v="15.1"/>
    <m/>
    <m/>
    <x v="76"/>
    <n v="184186.54979000002"/>
    <n v="151969.12682"/>
    <n v="309930.16315000004"/>
    <n v="328434.34172000003"/>
    <n v="71055.79711"/>
    <n v="62496.779130000003"/>
    <n v="155655.25192000001"/>
    <n v="101962.58826000002"/>
    <n v="0"/>
    <n v="0"/>
    <n v="0"/>
    <n v="0"/>
    <n v="-0.88482000000000005"/>
    <n v="0.43267"/>
    <n v="67586.483590000003"/>
    <n v="54526.237610000004"/>
    <n v="152371.62011000002"/>
    <n v="162510.82235"/>
    <n v="0"/>
    <n v="0"/>
    <n v="0"/>
    <n v="0"/>
    <n v="0"/>
    <n v="0"/>
    <s v="Otros Automoviles y Obligatorios"/>
    <s v="Automóviles"/>
    <s v="Automóviles"/>
    <x v="9"/>
    <x v="3"/>
    <n v="76552072.674470007"/>
    <n v="72314368.662950009"/>
    <n v="533186385.44996989"/>
    <n v="470746398.87218982"/>
    <n v="512068683.5256899"/>
    <n v="451806369.28899986"/>
    <n v="3742304.2039899998"/>
    <n v="2520431.2370300004"/>
    <n v="1502862.6272100001"/>
    <n v="1122180.6565500004"/>
    <n v="18050336.85613"/>
    <n v="16911759.956560001"/>
    <n v="4.9217417866143141"/>
    <n v="6.0294891043754806"/>
    <n v="32217.422970000014"/>
    <n v="21.19997899847117"/>
    <n v="1.0204050553629929"/>
    <n v="0.8986003065934709"/>
    <n v="0.24060295607309656"/>
    <n v="0.21015066525480269"/>
    <n v="3.4544496036702094E-2"/>
    <n v="3.596911033923042E-2"/>
    <n v="3.2282589348338366E-2"/>
    <n v="3.3635897399842164E-2"/>
    <m/>
    <m/>
    <m/>
    <n v="0"/>
    <m/>
    <n v="0"/>
    <m/>
    <n v="0"/>
    <m/>
    <n v="13.695134531967357"/>
    <n v="38.578168270709313"/>
    <n v="41.124655012346281"/>
    <n v="4.7280300822911565"/>
    <n v="23.952222915899068"/>
    <n v="-6.2390935528977565"/>
    <n v="44.356346372905939"/>
    <n v="33.552373202916108"/>
    <s v="Resto"/>
    <n v="2024"/>
    <n v="2"/>
    <d v="2025-08-07T00:00:00"/>
    <x v="9"/>
    <x v="76"/>
  </r>
  <r>
    <n v="2025"/>
    <n v="6"/>
    <n v="39"/>
    <x v="20"/>
    <s v="Otros Automoviles y Obligatorios"/>
    <n v="27"/>
    <s v="670671cd97404156226e507973f2ab8330d3022ca96e0c93bdbdb320c41adcaf"/>
    <s v="5ee0b1f3d4f170289262539d5c2c0d24e2fb46189fbbd99a0a6b6a68b9dfe06a"/>
    <x v="17"/>
    <n v="0"/>
    <n v="62.5625"/>
    <n v="-62.5625"/>
    <n v="0"/>
    <n v="0"/>
    <n v="68.453710000000001"/>
    <n v="0"/>
    <n v="68.453710000000001"/>
    <n v="35332811.020000003"/>
    <n v="33505945.09"/>
    <n v="140.405"/>
    <n v="134.59399999999999"/>
    <n v="0"/>
    <n v="0"/>
    <n v="0"/>
    <n v="68.453710000000001"/>
    <n v="0"/>
    <n v="12.512499999999999"/>
    <n v="0"/>
    <n v="0"/>
    <n v="0"/>
    <n v="0"/>
    <n v="0"/>
    <n v="0"/>
    <s v="Otros Automoviles y Obligatorios"/>
    <s v="Automóviles"/>
    <s v="Automóviles"/>
    <x v="9"/>
    <x v="3"/>
    <n v="16996819.43369"/>
    <n v="13946879.379360002"/>
    <n v="533186385.44996989"/>
    <n v="470746398.87218982"/>
    <n v="512068683.5256899"/>
    <n v="451806369.28899986"/>
    <n v="3742304.2039899998"/>
    <n v="2520431.2370300004"/>
    <n v="1502862.6272100001"/>
    <n v="1122180.6565500004"/>
    <n v="10657334.927750001"/>
    <n v="8990912.0754799992"/>
    <m/>
    <n v="2.4822141179983844E-3"/>
    <m/>
    <m/>
    <m/>
    <n v="6.9584152836529617E-4"/>
    <m/>
    <n v="4.4857704937626618E-4"/>
    <m/>
    <m/>
    <n v="1.3290064491175441E-5"/>
    <n v="1.3847193012894785E-5"/>
    <m/>
    <m/>
    <m/>
    <n v="0"/>
    <m/>
    <n v="0"/>
    <m/>
    <n v="0"/>
    <m/>
    <m/>
    <m/>
    <n v="109.4165194805195"/>
    <m/>
    <m/>
    <m/>
    <m/>
    <n v="547.08259740259746"/>
    <s v="Resto"/>
    <n v="2024"/>
    <n v="2"/>
    <d v="2025-08-07T00:00:00"/>
    <x v="9"/>
    <x v="17"/>
  </r>
  <r>
    <n v="2025"/>
    <n v="6"/>
    <n v="23"/>
    <x v="9"/>
    <s v="Otros Automoviles y Obligatorios"/>
    <n v="17"/>
    <s v="4523540f1504cd17100c4835e85b7eefd49911580f8efff0599a8f283be6b9e3"/>
    <s v="5ee0b1f3d4f170289262539d5c2c0d24e2fb46189fbbd99a0a6b6a68b9dfe06a"/>
    <x v="11"/>
    <n v="64648.375200000002"/>
    <n v="50879.657249999997"/>
    <n v="113853.29610000001"/>
    <n v="83267.563630000004"/>
    <n v="20745.13467000001"/>
    <n v="13116.59662"/>
    <n v="37801.002500000017"/>
    <n v="24893.743509999993"/>
    <n v="35332811.020000003"/>
    <n v="33505945.09"/>
    <n v="140.405"/>
    <n v="134.59399999999999"/>
    <n v="0"/>
    <n v="0"/>
    <n v="20745.134669999999"/>
    <n v="13116.596619999998"/>
    <n v="55364.427690000004"/>
    <n v="44826.970090000003"/>
    <n v="0"/>
    <n v="0"/>
    <n v="0"/>
    <n v="0"/>
    <n v="0"/>
    <n v="0"/>
    <s v="Otros Automoviles y Obligatorios"/>
    <s v="Automóviles"/>
    <s v="Automóviles"/>
    <x v="9"/>
    <x v="3"/>
    <n v="12724961.123440001"/>
    <n v="12089263.964579999"/>
    <n v="533186385.44996989"/>
    <n v="470746398.87218982"/>
    <n v="512068683.5256899"/>
    <n v="451806369.28899986"/>
    <n v="3742304.2039899998"/>
    <n v="2520431.2370300004"/>
    <n v="1502862.6272100001"/>
    <n v="1122180.6565500004"/>
    <n v="2582791.4039799999"/>
    <n v="2555939.72811"/>
    <n v="1.7275018725381193"/>
    <n v="2.0186885681497522"/>
    <n v="13768.717950000006"/>
    <n v="27.061341789994088"/>
    <n v="2.5030428357620713"/>
    <n v="1.9906438594944165"/>
    <n v="0.50804379339842953"/>
    <n v="0.42086645968746234"/>
    <n v="1.2124911093789754E-2"/>
    <n v="1.2624942176679053E-2"/>
    <n v="1.0808294523738693E-2"/>
    <n v="1.1261385564366537E-2"/>
    <m/>
    <m/>
    <m/>
    <n v="0"/>
    <m/>
    <n v="0"/>
    <m/>
    <n v="0"/>
    <m/>
    <n v="58.1594316803806"/>
    <n v="32.089181832987521"/>
    <n v="25.779648152012662"/>
    <n v="1.3803746459856057"/>
    <n v="58.159431680380536"/>
    <n v="23.506959267699191"/>
    <n v="37.470151025776815"/>
    <n v="29.260502312928011"/>
    <s v="Grandes"/>
    <n v="2024"/>
    <n v="2"/>
    <d v="2025-08-07T00:00:00"/>
    <x v="9"/>
    <x v="11"/>
  </r>
  <r>
    <n v="2025"/>
    <n v="6"/>
    <n v="5.0999999999999996"/>
    <x v="68"/>
    <s v="Otros Automoviles y Obligatorios"/>
    <n v="5.0999999999999996"/>
    <m/>
    <m/>
    <x v="75"/>
    <n v="3557342.7769200001"/>
    <n v="2367392.90606"/>
    <n v="5825423.9295499995"/>
    <n v="4073418.1899800003"/>
    <n v="1431383.0369800003"/>
    <n v="1059167.8466100001"/>
    <n v="3267692.89683"/>
    <n v="2204920.2375999996"/>
    <n v="0"/>
    <n v="0"/>
    <n v="0"/>
    <n v="0"/>
    <n v="29517.600839999999"/>
    <n v="1667.25847"/>
    <n v="1423894.48153"/>
    <n v="1058536.9539300001"/>
    <n v="2500977.8152700001"/>
    <n v="1738572.0875800001"/>
    <n v="0"/>
    <n v="0"/>
    <n v="0"/>
    <n v="0"/>
    <n v="0"/>
    <n v="0"/>
    <s v="Otros Automoviles y Obligatorios"/>
    <s v="Automóviles"/>
    <s v="Automóviles"/>
    <x v="9"/>
    <x v="3"/>
    <n v="119192286.15034999"/>
    <n v="104912968.23407"/>
    <n v="533186385.44996989"/>
    <n v="470746398.87218982"/>
    <n v="512068683.5256899"/>
    <n v="451806369.28899986"/>
    <n v="3742304.2039899998"/>
    <n v="2520431.2370300004"/>
    <n v="1502862.6272100001"/>
    <n v="1122180.6565500004"/>
    <n v="59731281.209300004"/>
    <n v="51906891.484760001"/>
    <n v="95.057552326376992"/>
    <n v="93.928089418922767"/>
    <n v="1189949.8708600001"/>
    <n v="50.264147865527221"/>
    <n v="5.9555775548409482"/>
    <n v="4.5608450792224238"/>
    <n v="2.9845411073269816"/>
    <n v="2.256530289733238"/>
    <n v="0.66718559850658332"/>
    <n v="0.69470031879845129"/>
    <n v="0.50290196839142687"/>
    <n v="0.52398396016097049"/>
    <m/>
    <m/>
    <m/>
    <n v="0"/>
    <m/>
    <n v="0"/>
    <m/>
    <n v="0"/>
    <m/>
    <n v="35.142229020765846"/>
    <n v="40.237422332950239"/>
    <n v="44.739842038842212"/>
    <n v="95.243770858638058"/>
    <n v="34.515330451482804"/>
    <n v="43.852408142087931"/>
    <n v="56.933511078597057"/>
    <n v="60.885422093910826"/>
    <m/>
    <n v="2024"/>
    <n v="2"/>
    <d v="2025-08-07T00:00:00"/>
    <x v="9"/>
    <x v="75"/>
  </r>
  <r>
    <n v="2025"/>
    <n v="6"/>
    <n v="125"/>
    <x v="75"/>
    <s v="Otros Automoviles y Obligatorios"/>
    <n v="238"/>
    <s v="8ae4c23b80d1e7c8ff79e515fe791ebd68190bae842dda7af193db125f700452"/>
    <s v="5ee0b1f3d4f170289262539d5c2c0d24e2fb46189fbbd99a0a6b6a68b9dfe06a"/>
    <x v="29"/>
    <n v="770.15296000000001"/>
    <n v="1004.96512"/>
    <n v="1787.16038"/>
    <n v="1661.0540100000001"/>
    <n v="168.38224"/>
    <n v="211.64828"/>
    <n v="408.19680999999997"/>
    <n v="362.98121000000003"/>
    <n v="35332811.020000003"/>
    <n v="33505945.09"/>
    <n v="140.405"/>
    <n v="134.59399999999999"/>
    <n v="0"/>
    <n v="0"/>
    <n v="168.38224"/>
    <n v="211.64828"/>
    <n v="852.43282999999997"/>
    <n v="921.16077000000007"/>
    <n v="0"/>
    <n v="0"/>
    <n v="0"/>
    <n v="0"/>
    <n v="0"/>
    <n v="0"/>
    <s v="Otros Automoviles y Obligatorios"/>
    <s v="Automóviles"/>
    <s v="Automóviles"/>
    <x v="9"/>
    <x v="3"/>
    <n v="71767.872759999998"/>
    <n v="66157.721770000004"/>
    <n v="533186385.44996989"/>
    <n v="470746398.87218982"/>
    <n v="512068683.5256899"/>
    <n v="451806369.28899986"/>
    <n v="3742304.2039899998"/>
    <n v="2520431.2370300004"/>
    <n v="1502862.6272100001"/>
    <n v="1122180.6565500004"/>
    <n v="770.15296000000001"/>
    <n v="1004.96512"/>
    <n v="2.0579646068827655E-2"/>
    <n v="3.9872744998360687E-2"/>
    <n v="-234.81215999999995"/>
    <n v="-23.365204953580875"/>
    <n v="100"/>
    <n v="100"/>
    <n v="1.0731166054976715"/>
    <n v="1.5190443278772534"/>
    <n v="1.4444347811882853E-4"/>
    <n v="1.5040032417084189E-4"/>
    <n v="2.134833367621477E-4"/>
    <n v="2.2243270310276874E-4"/>
    <m/>
    <m/>
    <m/>
    <n v="0"/>
    <m/>
    <n v="0"/>
    <m/>
    <n v="0"/>
    <m/>
    <n v="-20.442424573447994"/>
    <n v="21.863480210476631"/>
    <n v="21.060261275535613"/>
    <n v="1.1204100557919547E-2"/>
    <n v="-20.442424573447994"/>
    <n v="-7.4610146500268426"/>
    <n v="19.75313878983286"/>
    <n v="22.976258530853414"/>
    <s v="Resto"/>
    <n v="2024"/>
    <n v="2"/>
    <d v="2025-08-07T00:00:00"/>
    <x v="9"/>
    <x v="29"/>
  </r>
  <r>
    <n v="2025"/>
    <n v="6"/>
    <n v="48"/>
    <x v="4"/>
    <s v="Otros Automoviles y Obligatorios"/>
    <n v="36"/>
    <s v="76a50887d8f1c2e9301755428990ad81479ee21c25b43215cf524541e0503269"/>
    <s v="5ee0b1f3d4f170289262539d5c2c0d24e2fb46189fbbd99a0a6b6a68b9dfe06a"/>
    <x v="0"/>
    <n v="14141.45001"/>
    <n v="9489.4861300000011"/>
    <n v="24282.204570000002"/>
    <n v="13586.64876"/>
    <n v="0"/>
    <n v="-2.0000000000000002E-5"/>
    <n v="2.0000000000000002E-5"/>
    <n v="-2.0000000000000002E-5"/>
    <n v="35332811.020000003"/>
    <n v="33505945.09"/>
    <n v="140.405"/>
    <n v="134.59399999999999"/>
    <n v="0"/>
    <n v="0"/>
    <n v="0"/>
    <n v="-2.0000000000000002E-5"/>
    <n v="14141.45001"/>
    <n v="9489.4861300000011"/>
    <n v="0"/>
    <n v="0"/>
    <n v="0"/>
    <n v="0"/>
    <n v="0"/>
    <n v="0"/>
    <s v="Otros Automoviles y Obligatorios"/>
    <s v="Automóviles"/>
    <s v="Automóviles"/>
    <x v="9"/>
    <x v="3"/>
    <n v="34581959.66691"/>
    <n v="31734793.481880002"/>
    <n v="533186385.44996989"/>
    <n v="470746398.87218982"/>
    <n v="512068683.5256899"/>
    <n v="451806369.28899986"/>
    <n v="3742304.2039899998"/>
    <n v="2520431.2370300004"/>
    <n v="1502862.6272100001"/>
    <n v="1122180.6565500004"/>
    <n v="7805949.9359900001"/>
    <n v="7130541.3686000006"/>
    <n v="0.37788082526595662"/>
    <n v="0.37650248063034336"/>
    <n v="4651.9638799999993"/>
    <n v="49.022294951180868"/>
    <n v="0.18116244820889299"/>
    <n v="0.13308226738278009"/>
    <n v="4.0892564060015804E-2"/>
    <n v="2.9902466941901882E-2"/>
    <n v="2.6522526448355694E-3"/>
    <n v="2.7616314890872525E-3"/>
    <n v="2.0158382842088286E-3"/>
    <n v="2.100343592971796E-3"/>
    <m/>
    <m/>
    <m/>
    <n v="0"/>
    <m/>
    <n v="0"/>
    <m/>
    <n v="0"/>
    <m/>
    <m/>
    <m/>
    <n v="-2.1075956828444196E-7"/>
    <m/>
    <m/>
    <n v="49.022294951180868"/>
    <m/>
    <n v="-2.1075956828444196E-7"/>
    <s v="Medianas"/>
    <n v="2024"/>
    <n v="2"/>
    <d v="2025-08-07T00:00:00"/>
    <x v="9"/>
    <x v="0"/>
  </r>
  <r>
    <n v="2025"/>
    <n v="6"/>
    <n v="9"/>
    <x v="29"/>
    <s v="Otros Automoviles y Obligatorios"/>
    <n v="9"/>
    <s v="19581e27de7ced00ff1ce50b2047e7a567c76b1cbaebabe5ef03f7c3017bb5b7"/>
    <s v="5ee0b1f3d4f170289262539d5c2c0d24e2fb46189fbbd99a0a6b6a68b9dfe06a"/>
    <x v="17"/>
    <n v="0"/>
    <n v="0"/>
    <n v="0"/>
    <n v="0"/>
    <n v="0"/>
    <n v="2.9999999999999997E-5"/>
    <n v="172.06802000000002"/>
    <n v="2.9999999999999997E-5"/>
    <n v="0"/>
    <n v="0"/>
    <n v="0"/>
    <n v="0"/>
    <n v="0"/>
    <n v="0"/>
    <n v="0"/>
    <n v="2.9999999999999997E-5"/>
    <n v="0"/>
    <n v="0"/>
    <n v="0"/>
    <n v="0"/>
    <n v="0"/>
    <n v="0"/>
    <n v="0"/>
    <n v="0"/>
    <s v="Otros Automoviles y Obligatorios"/>
    <s v="Automóviles"/>
    <s v="Automóviles"/>
    <x v="9"/>
    <x v="3"/>
    <n v="1704189.54003"/>
    <n v="1455805.4776199998"/>
    <n v="533186385.44996989"/>
    <n v="470746398.87218982"/>
    <n v="512068683.5256899"/>
    <n v="451806369.28899986"/>
    <n v="3742304.2039899998"/>
    <n v="2520431.2370300004"/>
    <n v="1502862.6272100001"/>
    <n v="1122180.6565500004"/>
    <n v="802500.54908000003"/>
    <n v="763937.73912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9"/>
    <x v="17"/>
  </r>
  <r>
    <n v="2025"/>
    <n v="6"/>
    <n v="61"/>
    <x v="46"/>
    <s v="Otros Automoviles y Obligatori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837.48876"/>
    <n v="1289.6647799999998"/>
    <n v="5672.1089699999993"/>
    <n v="4116.5099700000001"/>
    <n v="0"/>
    <n v="0"/>
    <n v="0"/>
    <n v="0"/>
    <n v="0"/>
    <n v="0"/>
    <s v="Otros Automoviles y Obligatorios"/>
    <s v="Automóviles"/>
    <s v="Automóviles"/>
    <x v="9"/>
    <x v="3"/>
    <n v="0"/>
    <n v="0"/>
    <n v="533186385.44996989"/>
    <n v="470746398.87218982"/>
    <n v="512068683.5256899"/>
    <n v="451806369.28899986"/>
    <n v="3742304.2039899998"/>
    <n v="2520431.2370300004"/>
    <n v="1502862.6272100001"/>
    <n v="1122180.65655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2.478013550156831"/>
    <n v="37.789268369001405"/>
    <n v="32.395159714288781"/>
    <n v="31.329081901871351"/>
    <m/>
    <n v="2024"/>
    <n v="2"/>
    <d v="2025-08-07T00:00:00"/>
    <x v="9"/>
    <x v="69"/>
  </r>
  <r>
    <n v="2025"/>
    <n v="6"/>
    <n v="16"/>
    <x v="74"/>
    <s v="Otros Automoviles y Obligatorios"/>
    <n v="14"/>
    <s v="8527a891e224136950ff32ca212b45bc93f69fbb801c3b1ebedac52775f99e61"/>
    <s v="5ee0b1f3d4f170289262539d5c2c0d24e2fb46189fbbd99a0a6b6a68b9dfe06a"/>
    <x v="14"/>
    <n v="3265.8984799999998"/>
    <n v="2930.5501099999997"/>
    <n v="4389.1510099999996"/>
    <n v="3807.5594699999997"/>
    <n v="2166.6304400000004"/>
    <n v="2671.7707399999999"/>
    <n v="5707.0777300000009"/>
    <n v="4513.0699199999999"/>
    <n v="35332811.020000003"/>
    <n v="33505945.09"/>
    <n v="140.405"/>
    <n v="134.59399999999999"/>
    <n v="0"/>
    <n v="0"/>
    <n v="2166.6304399999999"/>
    <n v="2671.7707400000004"/>
    <n v="2716.9888799999999"/>
    <n v="2151.5737799999997"/>
    <n v="0"/>
    <n v="0"/>
    <n v="0"/>
    <n v="0"/>
    <n v="0"/>
    <n v="0"/>
    <s v="Otros Automoviles y Obligatorios"/>
    <s v="Automóviles"/>
    <s v="Automóviles"/>
    <x v="9"/>
    <x v="3"/>
    <n v="2671500.3155200002"/>
    <n v="2668766.8416399998"/>
    <n v="533186385.44996989"/>
    <n v="470746398.87218982"/>
    <n v="512068683.5256899"/>
    <n v="451806369.28899986"/>
    <n v="3742304.2039899998"/>
    <n v="2520431.2370300004"/>
    <n v="1502862.6272100001"/>
    <n v="1122180.6565500004"/>
    <n v="180018.72031"/>
    <n v="158412.80160000001"/>
    <n v="8.7269722127825369E-2"/>
    <n v="0.11627177393076873"/>
    <n v="335.34837000000016"/>
    <n v="11.443188391683922"/>
    <n v="1.8141993645860728"/>
    <n v="1.849945257201991"/>
    <n v="0.12224960113337294"/>
    <n v="0.10980914721643986"/>
    <n v="6.1252473227421645E-4"/>
    <n v="6.3778523957248672E-4"/>
    <n v="6.2253266663770269E-4"/>
    <n v="6.4862965845562505E-4"/>
    <m/>
    <m/>
    <m/>
    <n v="0"/>
    <m/>
    <n v="0"/>
    <m/>
    <n v="0"/>
    <m/>
    <n v="-18.906573548297768"/>
    <n v="66.341022333309041"/>
    <n v="91.169597506046401"/>
    <n v="0.14416689860884069"/>
    <n v="-18.9065735482978"/>
    <n v="26.279140657681754"/>
    <n v="79.743809625013995"/>
    <n v="124.17750972964548"/>
    <s v="Medianas"/>
    <n v="2024"/>
    <n v="2"/>
    <d v="2025-08-07T00:00:00"/>
    <x v="9"/>
    <x v="14"/>
  </r>
  <r>
    <n v="2025"/>
    <n v="6"/>
    <n v="10"/>
    <x v="62"/>
    <s v="Otros Automoviles y Obligatorios"/>
    <n v="10"/>
    <s v="4a44dc15364204a80fe80e9039455cc1608281820fe2b24f1e5233ade6af1dd5"/>
    <s v="5ee0b1f3d4f170289262539d5c2c0d24e2fb46189fbbd99a0a6b6a68b9dfe06a"/>
    <x v="4"/>
    <n v="32116.31451"/>
    <n v="20972.536219999998"/>
    <n v="40472.470750000008"/>
    <n v="101706.72639"/>
    <n v="9148.3384099999967"/>
    <n v="20499.31006"/>
    <n v="36376.177759999999"/>
    <n v="24975.342629999999"/>
    <n v="35332811.020000003"/>
    <n v="33505945.09"/>
    <n v="140.405"/>
    <n v="134.59399999999999"/>
    <n v="0"/>
    <n v="0"/>
    <n v="9031.4561799999992"/>
    <n v="15102.397199999999"/>
    <n v="26609.934949999999"/>
    <n v="56463.470509999999"/>
    <n v="0"/>
    <n v="0"/>
    <n v="0"/>
    <n v="0"/>
    <n v="0"/>
    <n v="0"/>
    <s v="Otros Automoviles y Obligatorios"/>
    <s v="Automóviles"/>
    <s v="Automóviles"/>
    <x v="9"/>
    <x v="3"/>
    <n v="3211255.1390500003"/>
    <n v="3187333.33329"/>
    <n v="533186385.44996989"/>
    <n v="470746398.87218982"/>
    <n v="512068683.5256899"/>
    <n v="451806369.28899986"/>
    <n v="3742304.2039899998"/>
    <n v="2520431.2370300004"/>
    <n v="1502862.6272100001"/>
    <n v="1122180.6565500004"/>
    <n v="782314.56611000001"/>
    <n v="967605.47450000001"/>
    <n v="0.85819625448294579"/>
    <n v="0.83210110682144212"/>
    <n v="11143.778290000002"/>
    <n v="53.135100939165291"/>
    <n v="4.1052942002212669"/>
    <n v="2.1674677100020889"/>
    <n v="1.0001171853165522"/>
    <n v="0.65799632567303279"/>
    <n v="6.0234686005525449E-3"/>
    <n v="6.2718763211358853E-3"/>
    <n v="4.4551665759410631E-3"/>
    <n v="4.6419301819503184E-3"/>
    <m/>
    <m/>
    <m/>
    <n v="0"/>
    <m/>
    <n v="0"/>
    <m/>
    <n v="0"/>
    <m/>
    <n v="-55.372457008438467"/>
    <n v="28.485019372791033"/>
    <n v="97.743591165913841"/>
    <n v="0.60872752069053004"/>
    <n v="-40.198525701601859"/>
    <n v="-52.872300073571942"/>
    <n v="33.940166321225824"/>
    <n v="26.747199673681553"/>
    <s v="Medianas"/>
    <n v="2024"/>
    <n v="2"/>
    <d v="2025-08-07T00:00:00"/>
    <x v="9"/>
    <x v="4"/>
  </r>
  <r>
    <n v="2025"/>
    <n v="6"/>
    <n v="12"/>
    <x v="0"/>
    <s v="Otros Automoviles y Obligatorios"/>
    <n v="12"/>
    <s v="6b51d431df5d7f141cbececcf79edf3dd861c3b4069f0b11661a3eefacbba918"/>
    <s v="5ee0b1f3d4f170289262539d5c2c0d24e2fb46189fbbd99a0a6b6a68b9dfe06a"/>
    <x v="8"/>
    <n v="7293.6192600000004"/>
    <n v="5648.1535899999999"/>
    <n v="14315.718000000001"/>
    <n v="13929.677050000002"/>
    <n v="160.63696000000002"/>
    <n v="380.87218999999999"/>
    <n v="931.84836000000007"/>
    <n v="777.0637200000001"/>
    <n v="35332811.020000003"/>
    <n v="33505945.09"/>
    <n v="140.405"/>
    <n v="134.59399999999999"/>
    <n v="0"/>
    <n v="0"/>
    <n v="115.17976"/>
    <n v="339.64762999999999"/>
    <n v="6648.0909799999999"/>
    <n v="6389.1842500000002"/>
    <n v="0"/>
    <n v="0"/>
    <n v="0"/>
    <n v="0"/>
    <n v="0"/>
    <n v="0"/>
    <s v="Otros Automoviles y Obligatorios"/>
    <s v="Automóviles"/>
    <s v="Automóviles"/>
    <x v="9"/>
    <x v="3"/>
    <n v="4354857.8661599997"/>
    <n v="3733425.0511100003"/>
    <n v="533186385.44996989"/>
    <n v="470746398.87218982"/>
    <n v="512068683.5256899"/>
    <n v="451806369.28899986"/>
    <n v="3742304.2039899998"/>
    <n v="2520431.2370300004"/>
    <n v="1502862.6272100001"/>
    <n v="1122180.6565500004"/>
    <n v="292861.21198000002"/>
    <n v="250160.00116999997"/>
    <n v="0.19489648255274467"/>
    <n v="0.22409473057696319"/>
    <n v="1645.4656700000005"/>
    <n v="29.132806744371841"/>
    <n v="2.4904695335680351"/>
    <n v="2.2578164229227489"/>
    <n v="0.16748237219579623"/>
    <n v="0.15128611161808977"/>
    <n v="1.3679305134253804E-3"/>
    <n v="1.4243439395242939E-3"/>
    <n v="1.1998293780965288E-3"/>
    <n v="1.2501270397954781E-3"/>
    <m/>
    <m/>
    <m/>
    <n v="0"/>
    <m/>
    <n v="0"/>
    <m/>
    <n v="0"/>
    <m/>
    <n v="-57.82391988241514"/>
    <n v="2.2024313893237144"/>
    <n v="6.7433044079100544"/>
    <n v="1.068873209644022E-2"/>
    <n v="-66.088454672861999"/>
    <n v="4.0522658272063472"/>
    <n v="1.7325238229516526"/>
    <n v="5.3159780139381638"/>
    <s v="Medianas"/>
    <n v="2024"/>
    <n v="2"/>
    <d v="2025-08-07T00:00:00"/>
    <x v="9"/>
    <x v="8"/>
  </r>
  <r>
    <n v="2025"/>
    <n v="6"/>
    <n v="94"/>
    <x v="5"/>
    <s v="Otros Automoviles y Obligatorios"/>
    <n v="7"/>
    <s v="7902699be42c8a8e46fbbb4501726517e86b22c56a189f7625a6da49081b2451"/>
    <s v="5ee0b1f3d4f170289262539d5c2c0d24e2fb46189fbbd99a0a6b6a68b9dfe06a"/>
    <x v="3"/>
    <n v="58976.563959999999"/>
    <n v="49518.234509999995"/>
    <n v="111150.13347"/>
    <n v="82911.091289999997"/>
    <n v="34099.233359999998"/>
    <n v="17125.803260000001"/>
    <n v="61592.430319999999"/>
    <n v="29258.663770000014"/>
    <n v="35332811.020000003"/>
    <n v="33505945.09"/>
    <n v="140.405"/>
    <n v="134.59399999999999"/>
    <n v="-0.88482000000000005"/>
    <n v="0.43267"/>
    <n v="34097.223359999996"/>
    <n v="17120.155420000003"/>
    <n v="50626.717539999998"/>
    <n v="34601.846899999997"/>
    <n v="0"/>
    <n v="0"/>
    <n v="0"/>
    <n v="0"/>
    <n v="0"/>
    <n v="0"/>
    <s v="Otros Automoviles y Obligatorios"/>
    <s v="Automóviles"/>
    <s v="Automóviles"/>
    <x v="9"/>
    <x v="3"/>
    <n v="3833520.1551100002"/>
    <n v="3650387.7085300004"/>
    <n v="533186385.44996989"/>
    <n v="470746398.87218982"/>
    <n v="512068683.5256899"/>
    <n v="451806369.28899986"/>
    <n v="3742304.2039899998"/>
    <n v="2520431.2370300004"/>
    <n v="1502862.6272100001"/>
    <n v="1122180.6565500004"/>
    <n v="1261437.00364"/>
    <n v="1259968.3082099999"/>
    <n v="1.5759425408848349"/>
    <n v="1.9646730996855433"/>
    <n v="9458.3294500000047"/>
    <n v="19.100700062499065"/>
    <n v="4.6753475433031806"/>
    <n v="3.9301174630613604"/>
    <n v="1.5384440820373804"/>
    <n v="1.3565198675825267"/>
    <n v="1.1061153392022217E-2"/>
    <n v="1.1517315129278201E-2"/>
    <n v="1.0519089392640147E-2"/>
    <n v="1.0960056757926192E-2"/>
    <m/>
    <m/>
    <m/>
    <n v="0"/>
    <m/>
    <n v="0"/>
    <m/>
    <n v="0"/>
    <m/>
    <n v="99.110271455962049"/>
    <n v="57.818277414613895"/>
    <n v="34.584842188873914"/>
    <n v="2.2689521146256566"/>
    <n v="99.164216232331313"/>
    <n v="46.312182948824045"/>
    <n v="67.350254997393208"/>
    <n v="49.477576932461382"/>
    <s v="Medianas"/>
    <n v="2024"/>
    <n v="2"/>
    <d v="2025-08-07T00:00:00"/>
    <x v="9"/>
    <x v="3"/>
  </r>
  <r>
    <n v="2025"/>
    <n v="6"/>
    <n v="27"/>
    <x v="32"/>
    <s v="Otros Automoviles y Obligatorios"/>
    <n v="21"/>
    <s v="6f4b6612125fb3a0daecd2799dfd6c9c299424fd920f9b308110a2c1fbd8f443"/>
    <s v="5ee0b1f3d4f170289262539d5c2c0d24e2fb46189fbbd99a0a6b6a68b9dfe06a"/>
    <x v="19"/>
    <n v="150907.79812999998"/>
    <n v="96114.73440999999"/>
    <n v="200710.66437999997"/>
    <n v="155771.49007"/>
    <n v="55168.745549999992"/>
    <n v="43059.443929999994"/>
    <n v="100581.90345000001"/>
    <n v="97573.476420000021"/>
    <n v="35332811.020000003"/>
    <n v="33505945.09"/>
    <n v="140.405"/>
    <n v="134.59399999999999"/>
    <n v="0"/>
    <n v="0"/>
    <n v="53680.1901"/>
    <n v="42428.551249999997"/>
    <n v="-10313.221170000001"/>
    <n v="90235.650099999999"/>
    <n v="0"/>
    <n v="0"/>
    <n v="0"/>
    <n v="0"/>
    <n v="0"/>
    <n v="0"/>
    <s v="Otros Automoviles y Obligatorios"/>
    <s v="Automóviles"/>
    <s v="Automóviles"/>
    <x v="9"/>
    <x v="3"/>
    <n v="7432464.5520399995"/>
    <n v="5987192.6770000001"/>
    <n v="533186385.44996989"/>
    <n v="470746398.87218982"/>
    <n v="512068683.5256899"/>
    <n v="451806369.28899986"/>
    <n v="3742304.2039899998"/>
    <n v="2520431.2370300004"/>
    <n v="1502862.6272100001"/>
    <n v="1122180.6565500004"/>
    <n v="6009566.5943799997"/>
    <n v="4814807.7526400005"/>
    <n v="4.0324834621702825"/>
    <n v="3.8134241870156584"/>
    <n v="54793.063719999991"/>
    <n v="57.007974954461503"/>
    <n v="2.5111261479509235"/>
    <n v="1.9962320272766749"/>
    <n v="2.0303870549719623"/>
    <n v="1.6053389225175254"/>
    <n v="2.8303010400883538E-2"/>
    <n v="2.9470225964800503E-2"/>
    <n v="2.0417518782994588E-2"/>
    <n v="2.127343502510913E-2"/>
    <m/>
    <m/>
    <m/>
    <n v="0"/>
    <m/>
    <n v="0"/>
    <m/>
    <n v="0"/>
    <m/>
    <n v="28.122289827257418"/>
    <n v="36.557915650240098"/>
    <n v="44.800044649054342"/>
    <n v="3.6709107373585037"/>
    <n v="26.519026736742511"/>
    <n v="-111.42920914136573"/>
    <n v="-520.49877739604415"/>
    <n v="47.019721366200919"/>
    <s v="Grandes"/>
    <n v="2024"/>
    <n v="2"/>
    <d v="2025-08-07T00:00:00"/>
    <x v="9"/>
    <x v="19"/>
  </r>
  <r>
    <n v="2025"/>
    <n v="6"/>
    <n v="130"/>
    <x v="41"/>
    <s v="Otros Automoviles y Obligatorios"/>
    <n v="282"/>
    <s v="27e1615212f3c6ea846ed6c412df1361ce97f006ee20bb5aa2483a3b61d5cadd"/>
    <s v="5ee0b1f3d4f170289262539d5c2c0d24e2fb46189fbbd99a0a6b6a68b9dfe06a"/>
    <x v="12"/>
    <n v="883.84776999999997"/>
    <n v="0"/>
    <n v="883.84776999999997"/>
    <n v="0"/>
    <n v="6.88"/>
    <n v="0"/>
    <n v="6.88"/>
    <n v="0"/>
    <n v="35332811.020000003"/>
    <n v="33505945.09"/>
    <n v="140.405"/>
    <n v="134.59399999999999"/>
    <n v="0"/>
    <n v="0"/>
    <n v="6.88"/>
    <n v="0"/>
    <n v="883.84776999999997"/>
    <n v="0"/>
    <n v="0"/>
    <n v="0"/>
    <n v="0"/>
    <n v="0"/>
    <n v="0"/>
    <n v="0"/>
    <s v="Otros Automoviles y Obligatorios"/>
    <s v="Automóviles"/>
    <s v="Automóviles"/>
    <x v="9"/>
    <x v="3"/>
    <n v="49226.622719999999"/>
    <n v="10095.197890000001"/>
    <n v="533186385.44996989"/>
    <n v="470746398.87218982"/>
    <n v="512068683.5256899"/>
    <n v="451806369.28899986"/>
    <n v="3742304.2039899998"/>
    <n v="2520431.2370300004"/>
    <n v="1502862.6272100001"/>
    <n v="1122180.6565500004"/>
    <n v="49226.622719999999"/>
    <n v="10095.197890000001"/>
    <n v="2.3617742487573621E-2"/>
    <m/>
    <m/>
    <m/>
    <n v="1.7954670078167003"/>
    <m/>
    <n v="1.7954670078167003"/>
    <m/>
    <n v="1.6576713024172546E-4"/>
    <n v="1.7260336326653305E-4"/>
    <m/>
    <m/>
    <m/>
    <m/>
    <m/>
    <n v="0"/>
    <m/>
    <n v="0"/>
    <m/>
    <n v="0"/>
    <m/>
    <m/>
    <n v="0.7784145905578288"/>
    <m/>
    <n v="4.5779300618928982E-4"/>
    <m/>
    <m/>
    <n v="0.7784145905578288"/>
    <m/>
    <s v="Medianas"/>
    <n v="2024"/>
    <n v="2"/>
    <d v="2025-08-07T00:00:00"/>
    <x v="9"/>
    <x v="12"/>
  </r>
  <r>
    <n v="2025"/>
    <n v="6"/>
    <n v="80"/>
    <x v="73"/>
    <s v="Otros Automoviles y Obligatorios"/>
    <n v="52"/>
    <s v="41cfc0d1f2d127b04555b7246d84019b4d27710a3f3aff6e7764375b1e06e05d"/>
    <s v="5ee0b1f3d4f170289262539d5c2c0d24e2fb46189fbbd99a0a6b6a68b9dfe06a"/>
    <x v="27"/>
    <n v="4.7243199999999996"/>
    <n v="1.6765300000000001"/>
    <n v="9.7683299999999988"/>
    <n v="1.6765300000000001"/>
    <n v="255.41087999999993"/>
    <n v="235.92878999999988"/>
    <n v="145.42727000000005"/>
    <n v="525.57024999999976"/>
    <n v="35332811.020000003"/>
    <n v="33505945.09"/>
    <n v="140.405"/>
    <n v="134.59399999999999"/>
    <n v="0"/>
    <n v="0"/>
    <n v="255.41087999999999"/>
    <n v="235.92879000000002"/>
    <n v="-546.67386999999997"/>
    <n v="-526.16395"/>
    <n v="0"/>
    <n v="0"/>
    <n v="0"/>
    <n v="0"/>
    <n v="0"/>
    <n v="0"/>
    <s v="Otros Automoviles y Obligatorios"/>
    <s v="Automóviles"/>
    <s v="Automóviles"/>
    <x v="9"/>
    <x v="3"/>
    <n v="914305.01283000002"/>
    <n v="669950.54428999999"/>
    <n v="533186385.44996989"/>
    <n v="470746398.87218982"/>
    <n v="512068683.5256899"/>
    <n v="451806369.28899986"/>
    <n v="3742304.2039899998"/>
    <n v="2520431.2370300004"/>
    <n v="1502862.6272100001"/>
    <n v="1122180.6565500004"/>
    <n v="28392.501420000001"/>
    <n v="21442.037710000001"/>
    <n v="1.262409398723649E-4"/>
    <n v="6.6517585378586723E-5"/>
    <n v="3.0477899999999996"/>
    <n v="181.79155756234601"/>
    <n v="1.6639322932892889E-2"/>
    <n v="7.8188930673231249E-3"/>
    <n v="5.1671159336391052E-4"/>
    <n v="2.502468300517246E-4"/>
    <n v="8.86054132086104E-7"/>
    <n v="9.2259498617883861E-7"/>
    <n v="3.5614292621602976E-7"/>
    <n v="3.7107267935118476E-7"/>
    <m/>
    <m/>
    <m/>
    <n v="0"/>
    <m/>
    <n v="0"/>
    <m/>
    <n v="0"/>
    <m/>
    <n v="8.2576145115651478"/>
    <n v="5406.2993192671111"/>
    <n v="14072.446660662194"/>
    <n v="1.6994958512885457E-2"/>
    <n v="8.2576145115651034"/>
    <n v="3.8980093562092089"/>
    <n v="-46.720886805875686"/>
    <n v="-44.839406044446797"/>
    <s v="Resto"/>
    <n v="2024"/>
    <n v="2"/>
    <d v="2025-08-07T00:00:00"/>
    <x v="9"/>
    <x v="27"/>
  </r>
  <r>
    <n v="2025"/>
    <n v="6"/>
    <n v="908"/>
    <x v="14"/>
    <s v="IMSS Invalidez (invalidez y vida)"/>
    <n v="38"/>
    <s v="aea92132c4cbeb263e6ac2bf6c183b5d81737f179f21efdc5863739672f0f470"/>
    <s v="5ee0b1f3d4f170289262539d5c2c0d24e2fb46189fbbd99a0a6b6a68b9dfe06a"/>
    <x v="19"/>
    <n v="3224.7001800000003"/>
    <n v="1583.51684"/>
    <n v="4558.0343400000002"/>
    <n v="2461.6616700000004"/>
    <n v="59904.894439999996"/>
    <n v="60109.408690000004"/>
    <n v="120932.39177000002"/>
    <n v="120315.45299000001"/>
    <n v="35332811.020000003"/>
    <n v="33505945.09"/>
    <n v="140.405"/>
    <n v="134.59399999999999"/>
    <n v="0"/>
    <n v="0"/>
    <n v="59904.894439999996"/>
    <n v="60109.408689999997"/>
    <n v="17094.401329999997"/>
    <n v="33461.88046"/>
    <n v="0"/>
    <n v="0"/>
    <n v="0"/>
    <n v="0"/>
    <n v="3224.7001800000003"/>
    <n v="1583.51684"/>
    <s v="IMSS Invalidez (invalidez y vida)"/>
    <s v="Pensiones"/>
    <s v="Pensiones IMSS"/>
    <x v="50"/>
    <x v="3"/>
    <n v="7648.0606799999996"/>
    <n v="4269.7251799999995"/>
    <n v="533186385.44996989"/>
    <n v="470746398.87218982"/>
    <n v="512068683.5256899"/>
    <n v="451806369.28899986"/>
    <n v="4188149.27978"/>
    <n v="4125863.5766000003"/>
    <n v="2984166.0575400004"/>
    <n v="2632730.7572000003"/>
    <n v="7648.0606799999996"/>
    <n v="4269.7251799999995"/>
    <n v="7.6995827144188872E-2"/>
    <n v="3.8380252051497261E-2"/>
    <n v="1641.1833400000003"/>
    <n v="103.64167267081292"/>
    <n v="42.16363225821059"/>
    <n v="37.087090462342125"/>
    <n v="42.16363225821059"/>
    <n v="37.087090462342125"/>
    <n v="6.0479792207720974E-4"/>
    <n v="6.2973977588266653E-4"/>
    <n v="3.3638427055284462E-4"/>
    <n v="3.504857274349527E-4"/>
    <m/>
    <m/>
    <n v="7.6995827144188872E-2"/>
    <n v="0"/>
    <m/>
    <n v="0"/>
    <m/>
    <n v="1641.1833400000003"/>
    <n v="103.64167267081292"/>
    <n v="-0.3402366691955705"/>
    <n v="1857.6888112432205"/>
    <n v="3795.9437608506905"/>
    <n v="2.0074249651302125"/>
    <n v="-0.34023666919555939"/>
    <n v="-48.913805515399908"/>
    <n v="350.43575544742407"/>
    <n v="179.63547733623096"/>
    <s v="Grandes"/>
    <n v="2024"/>
    <n v="2"/>
    <d v="2025-08-07T00:00:00"/>
    <x v="50"/>
    <x v="19"/>
  </r>
  <r>
    <n v="2025"/>
    <n v="6"/>
    <n v="5.0999999999999996"/>
    <x v="68"/>
    <s v="IMSS Invalidez (invalidez y vida)"/>
    <n v="5.0999999999999996"/>
    <m/>
    <m/>
    <x v="75"/>
    <n v="4188149.27978"/>
    <n v="4125863.5766000007"/>
    <n v="9077756.8898600005"/>
    <n v="8151800.3668400012"/>
    <n v="2984166.0575400004"/>
    <n v="2632730.7572000003"/>
    <n v="5766135.5232999995"/>
    <n v="5143399.3384800004"/>
    <n v="0"/>
    <n v="0"/>
    <n v="0"/>
    <n v="0"/>
    <n v="0"/>
    <n v="0"/>
    <n v="2984166.0575399995"/>
    <n v="2632730.7572000003"/>
    <n v="748948.80304999999"/>
    <n v="793559.75100000005"/>
    <n v="0"/>
    <n v="0"/>
    <n v="0"/>
    <n v="0"/>
    <n v="4188149.2797800004"/>
    <n v="4125863.9718800001"/>
    <s v="IMSS Invalidez (invalidez y vida)"/>
    <s v="Pensiones"/>
    <s v="Pensiones IMSS"/>
    <x v="50"/>
    <x v="3"/>
    <n v="21117701.924279999"/>
    <n v="18940029.583189998"/>
    <n v="533186385.44996989"/>
    <n v="470746398.87218982"/>
    <n v="512068683.5256899"/>
    <n v="451806369.28899986"/>
    <n v="4188149.27978"/>
    <n v="4125863.5766000003"/>
    <n v="2984166.0575400004"/>
    <n v="2632730.7572000003"/>
    <n v="21117701.924279999"/>
    <n v="18940029.583189998"/>
    <n v="100"/>
    <n v="100.00000000000003"/>
    <n v="62285.703179999255"/>
    <n v="1.5096403946377457"/>
    <n v="19.832410244244858"/>
    <n v="21.783828575758207"/>
    <n v="19.832410244244858"/>
    <n v="21.783828575758207"/>
    <n v="0.78549441509942375"/>
    <n v="0.81788818854216949"/>
    <n v="0.87645143680009219"/>
    <n v="0.91319287576507679"/>
    <m/>
    <m/>
    <n v="100.00000000000003"/>
    <n v="0"/>
    <m/>
    <n v="0"/>
    <m/>
    <n v="62285.307900000364"/>
    <n v="1.5096306694672545"/>
    <n v="13.348698851141293"/>
    <n v="71.252619192617601"/>
    <n v="63.810417099868197"/>
    <n v="100"/>
    <n v="13.348698851141272"/>
    <n v="-5.6216243192505395"/>
    <n v="398.44726974492215"/>
    <n v="331.76213308227631"/>
    <m/>
    <n v="2024"/>
    <n v="2"/>
    <d v="2025-08-07T00:00:00"/>
    <x v="50"/>
    <x v="75"/>
  </r>
  <r>
    <n v="2025"/>
    <n v="6"/>
    <n v="906"/>
    <x v="52"/>
    <s v="IMSS Invalidez (invalidez y vida)"/>
    <n v="256"/>
    <s v="51e8ea280b44e16934d4d611901f3d3afc41789840acdff81942c2f65009cd52"/>
    <s v="5ee0b1f3d4f170289262539d5c2c0d24e2fb46189fbbd99a0a6b6a68b9dfe06a"/>
    <x v="1"/>
    <n v="1132534.4364100001"/>
    <n v="465820.00473000004"/>
    <n v="1674352.65674"/>
    <n v="792546.60548999999"/>
    <n v="450010.69407000003"/>
    <n v="318756.38718000002"/>
    <n v="787985.66515999998"/>
    <n v="612725.8121499999"/>
    <n v="35332811.020000003"/>
    <n v="33505945.09"/>
    <n v="140.405"/>
    <n v="134.59399999999999"/>
    <n v="0"/>
    <n v="0"/>
    <n v="450010.69406999997"/>
    <n v="318756.38718000002"/>
    <n v="160984.38794999997"/>
    <n v="125927.07905"/>
    <n v="0"/>
    <n v="0"/>
    <n v="0"/>
    <n v="0"/>
    <n v="1132534.4364100001"/>
    <n v="465820.40000999998"/>
    <s v="IMSS Invalidez (invalidez y vida)"/>
    <s v="Pensiones"/>
    <s v="Pensiones IMSS"/>
    <x v="50"/>
    <x v="3"/>
    <n v="8196481.6780000003"/>
    <n v="5052070.2433500001"/>
    <n v="533186385.44996989"/>
    <n v="470746398.87218982"/>
    <n v="512068683.5256899"/>
    <n v="451806369.28899986"/>
    <n v="4188149.27978"/>
    <n v="4125863.5766000003"/>
    <n v="2984166.0575400004"/>
    <n v="2632730.7572000003"/>
    <n v="8196481.6780000003"/>
    <n v="5052070.2433500001"/>
    <n v="27.041405660437473"/>
    <n v="11.29024254151099"/>
    <n v="666714.43168000004"/>
    <n v="143.12705012882455"/>
    <n v="13.817324077595531"/>
    <n v="9.2203786228656508"/>
    <n v="13.817324077595531"/>
    <n v="9.2203786228656508"/>
    <n v="0.21240873122711579"/>
    <n v="0.22116846291249173"/>
    <n v="9.8953492973288287E-2"/>
    <n v="0.10310169054567628"/>
    <m/>
    <m/>
    <n v="27.041405660437473"/>
    <n v="0"/>
    <m/>
    <n v="0"/>
    <m/>
    <n v="666714.0364000001"/>
    <n v="143.12684381913874"/>
    <n v="41.176996656032941"/>
    <n v="39.734835392421317"/>
    <n v="68.429089335645543"/>
    <n v="15.079948146081612"/>
    <n v="41.176996656032912"/>
    <n v="27.839372726242861"/>
    <n v="279.53685434998113"/>
    <n v="253.12775424056025"/>
    <s v="Grandes"/>
    <n v="2024"/>
    <n v="2"/>
    <d v="2025-08-07T00:00:00"/>
    <x v="50"/>
    <x v="1"/>
  </r>
  <r>
    <n v="2025"/>
    <n v="6"/>
    <n v="902"/>
    <x v="49"/>
    <s v="IMSS Invalidez (invalidez y vida)"/>
    <n v="30"/>
    <s v="624b60c58c9d8bfb6ff1886c2fd605d2adeb6ea4da576068201b6c6958ce93f4"/>
    <s v="5ee0b1f3d4f170289262539d5c2c0d24e2fb46189fbbd99a0a6b6a68b9dfe06a"/>
    <x v="13"/>
    <n v="2233656.8936199998"/>
    <n v="3486787.4158200002"/>
    <n v="5767937.7262899997"/>
    <n v="6592230.8629600005"/>
    <n v="1709520.9242499999"/>
    <n v="1560033.14075"/>
    <n v="3381119.5694099995"/>
    <n v="2977270.6626400002"/>
    <n v="35332811.020000003"/>
    <n v="33505945.09"/>
    <n v="140.405"/>
    <n v="134.59399999999999"/>
    <n v="0"/>
    <n v="0"/>
    <n v="1709520.9242499999"/>
    <n v="1560033.14075"/>
    <n v="650512.74280000001"/>
    <n v="680870.14721000008"/>
    <n v="0"/>
    <n v="0"/>
    <n v="0"/>
    <n v="0"/>
    <n v="2233656.8936200002"/>
    <n v="3486787.4158199998"/>
    <s v="IMSS Invalidez (invalidez y vida)"/>
    <s v="Pensiones"/>
    <s v="Pensiones IMSS"/>
    <x v="50"/>
    <x v="3"/>
    <n v="7393377.26566"/>
    <n v="8948322.1162599996"/>
    <n v="533186385.44996989"/>
    <n v="470746398.87218982"/>
    <n v="512068683.5256899"/>
    <n v="451806369.28899986"/>
    <n v="4188149.27978"/>
    <n v="4125863.5766000003"/>
    <n v="2984166.0575400004"/>
    <n v="2632730.7572000003"/>
    <n v="7393377.26566"/>
    <n v="8948322.1162599996"/>
    <n v="53.33279079625671"/>
    <n v="84.510487346102622"/>
    <n v="-1253130.5222000005"/>
    <n v="-35.939401310053697"/>
    <n v="30.211590905751017"/>
    <n v="38.965823654069823"/>
    <n v="30.211590905751017"/>
    <n v="38.965823654069823"/>
    <n v="0.41892609312125595"/>
    <n v="0.43620259654248894"/>
    <n v="0.74069338059167644"/>
    <n v="0.77174374971895587"/>
    <m/>
    <m/>
    <n v="53.332790796256724"/>
    <n v="0"/>
    <m/>
    <n v="0"/>
    <m/>
    <n v="-1253130.5221999995"/>
    <n v="-35.939401310053675"/>
    <n v="9.582346656310925"/>
    <n v="76.53462486261472"/>
    <n v="44.741274838607318"/>
    <n v="57.286387261546857"/>
    <n v="9.582346656310925"/>
    <n v="-4.4586188033644225"/>
    <n v="262.7959164783943"/>
    <n v="229.12344551197376"/>
    <s v="Grandes"/>
    <n v="2024"/>
    <n v="2"/>
    <d v="2025-08-07T00:00:00"/>
    <x v="50"/>
    <x v="13"/>
  </r>
  <r>
    <n v="2025"/>
    <n v="6"/>
    <n v="905"/>
    <x v="48"/>
    <s v="IMSS Invalidez (invalidez y vida)"/>
    <n v="51"/>
    <s v="031b4af5197ec30a926f48cf40e11a7dbc470048a21e4003b7a3c07c5dab1baa"/>
    <s v="5ee0b1f3d4f170289262539d5c2c0d24e2fb46189fbbd99a0a6b6a68b9dfe06a"/>
    <x v="25"/>
    <n v="818733.2495700001"/>
    <n v="171672.63920999999"/>
    <n v="1630908.4724900001"/>
    <n v="764561.23672000016"/>
    <n v="764729.54478000011"/>
    <n v="693831.82058000006"/>
    <n v="1476097.8969599998"/>
    <n v="1433087.4106999999"/>
    <n v="35332811.020000003"/>
    <n v="33505945.09"/>
    <n v="140.405"/>
    <n v="134.59399999999999"/>
    <n v="0"/>
    <n v="0"/>
    <n v="764729.54478"/>
    <n v="693831.82058000006"/>
    <n v="-79642.729030000002"/>
    <n v="-46699.35572"/>
    <n v="0"/>
    <n v="0"/>
    <n v="0"/>
    <n v="0"/>
    <n v="818733.24956999999"/>
    <n v="171672.63921000002"/>
    <s v="IMSS Invalidez (invalidez y vida)"/>
    <s v="Pensiones"/>
    <s v="Pensiones IMSS"/>
    <x v="50"/>
    <x v="3"/>
    <n v="5520194.9199399995"/>
    <n v="4935367.4983999999"/>
    <n v="533186385.44996989"/>
    <n v="470746398.87218982"/>
    <n v="512068683.5256899"/>
    <n v="451806369.28899986"/>
    <n v="4188149.27978"/>
    <n v="4125863.5766000003"/>
    <n v="2984166.0575400004"/>
    <n v="2632730.7572000003"/>
    <n v="5520194.9199399995"/>
    <n v="4935367.4983999999"/>
    <n v="19.548807716161622"/>
    <n v="4.1608898603348941"/>
    <n v="647060.61036000005"/>
    <n v="376.91539743178168"/>
    <n v="14.831600359120999"/>
    <n v="3.4784165366744149"/>
    <n v="14.831600359120999"/>
    <n v="3.4784165366744149"/>
    <n v="0.15355479282897475"/>
    <n v="0.15988738931130617"/>
    <n v="3.6468178964574521E-2"/>
    <n v="3.79969497730097E-2"/>
    <m/>
    <m/>
    <n v="19.548807716161619"/>
    <n v="0"/>
    <m/>
    <n v="0"/>
    <m/>
    <n v="647060.61035999993"/>
    <n v="376.91539743178151"/>
    <n v="10.218286636195796"/>
    <n v="93.403992714554732"/>
    <n v="404.15981473393936"/>
    <n v="25.626239627241304"/>
    <n v="10.218286636195772"/>
    <n v="70.543528496456958"/>
    <n v="-960.20007613242376"/>
    <n v="-1485.7417407213859"/>
    <s v="Grandes"/>
    <n v="2024"/>
    <n v="2"/>
    <d v="2025-08-07T00:00:00"/>
    <x v="50"/>
    <x v="25"/>
  </r>
  <r>
    <n v="2025"/>
    <n v="6"/>
    <n v="201.1"/>
    <x v="67"/>
    <s v="IMSS Invalidez (invalidez y vida)"/>
    <n v="201.1"/>
    <m/>
    <m/>
    <x v="74"/>
    <n v="4188149.27978"/>
    <n v="4125863.5766000007"/>
    <n v="9077756.8898600005"/>
    <n v="8151800.3668400012"/>
    <n v="2984166.0575400004"/>
    <n v="2632730.7572000003"/>
    <n v="5766135.5232999995"/>
    <n v="5143399.3384800004"/>
    <n v="0"/>
    <n v="0"/>
    <n v="0"/>
    <n v="0"/>
    <n v="0"/>
    <n v="0"/>
    <n v="2984166.0575399995"/>
    <n v="2632730.7572000003"/>
    <n v="748948.80304999999"/>
    <n v="793559.75100000005"/>
    <n v="0"/>
    <n v="0"/>
    <n v="0"/>
    <n v="0"/>
    <n v="4188149.2797800004"/>
    <n v="4125863.9718800001"/>
    <s v="IMSS Invalidez (invalidez y vida)"/>
    <s v="Pensiones"/>
    <s v="Pensiones IMSS"/>
    <x v="50"/>
    <x v="3"/>
    <n v="21117701.924279999"/>
    <n v="18940029.583189998"/>
    <n v="533186385.44996989"/>
    <n v="470746398.87218982"/>
    <n v="512068683.5256899"/>
    <n v="451806369.28899986"/>
    <n v="4188149.27978"/>
    <n v="4125863.5766000003"/>
    <n v="2984166.0575400004"/>
    <n v="2632730.7572000003"/>
    <n v="21117701.924279999"/>
    <n v="18940029.583189998"/>
    <n v="100"/>
    <n v="100.00000000000003"/>
    <n v="62285.703179999255"/>
    <n v="1.5096403946377457"/>
    <n v="19.832410244244858"/>
    <n v="21.783828575758207"/>
    <n v="19.832410244244858"/>
    <n v="21.783828575758207"/>
    <n v="0.78549441509942375"/>
    <n v="0.81788818854216949"/>
    <n v="0.87645143680009219"/>
    <n v="0.91319287576507679"/>
    <m/>
    <m/>
    <n v="100.00000000000003"/>
    <n v="0"/>
    <m/>
    <n v="0"/>
    <m/>
    <n v="62285.307900000364"/>
    <n v="1.5096306694672545"/>
    <n v="13.348698851141293"/>
    <n v="71.252619192617601"/>
    <n v="63.810417099868197"/>
    <n v="100"/>
    <n v="13.348698851141272"/>
    <n v="-5.6216243192505395"/>
    <n v="398.44726974492215"/>
    <n v="331.76213308227631"/>
    <m/>
    <n v="2024"/>
    <n v="2"/>
    <d v="2025-08-07T00:00:00"/>
    <x v="50"/>
    <x v="74"/>
  </r>
  <r>
    <n v="2025"/>
    <n v="6"/>
    <n v="5.0999999999999996"/>
    <x v="68"/>
    <s v="ISSSTE Jubilacion (retiro, cesantia y vejez)"/>
    <n v="5.0999999999999996"/>
    <m/>
    <m/>
    <x v="75"/>
    <n v="5188915.0899800006"/>
    <n v="3625972.3941600001"/>
    <n v="7413764.3453200012"/>
    <n v="5658060.3014400005"/>
    <n v="2028021.8690999998"/>
    <n v="1745155.98364"/>
    <n v="3869313.1985800001"/>
    <n v="3339148.3709800001"/>
    <n v="0"/>
    <n v="0"/>
    <n v="0"/>
    <n v="0"/>
    <n v="0"/>
    <n v="0"/>
    <n v="2028021.8690999998"/>
    <n v="1745155.98364"/>
    <n v="-235420.26351000002"/>
    <n v="-164638.08596"/>
    <n v="0"/>
    <n v="0"/>
    <n v="0"/>
    <n v="0"/>
    <n v="5190768.1062899996"/>
    <n v="3627896.2512400001"/>
    <s v="ISSSTE Jubilacion (retiro, cesantia y vejez)"/>
    <s v="Pensiones"/>
    <s v="Pensiones ISSSTE"/>
    <x v="43"/>
    <x v="3"/>
    <n v="21110053.863600001"/>
    <n v="18935759.858009998"/>
    <n v="533186385.44996989"/>
    <n v="470746398.87218982"/>
    <n v="512068683.5256899"/>
    <n v="451806369.28899986"/>
    <n v="5188915.0899799997"/>
    <n v="3625972.3941600001"/>
    <n v="2028021.8690999998"/>
    <n v="1745155.9836399998"/>
    <n v="21110053.863600001"/>
    <n v="18935759.858009998"/>
    <n v="100.00000000000003"/>
    <n v="100"/>
    <n v="1562942.6958200005"/>
    <n v="43.104098043804193"/>
    <n v="24.580302463970639"/>
    <n v="19.148808504910253"/>
    <n v="24.580302463970639"/>
    <n v="19.148808504910253"/>
    <n v="0.97318971968891144"/>
    <n v="1.0133240436133171"/>
    <n v="0.77026025113459684"/>
    <n v="0.80255008353824941"/>
    <m/>
    <m/>
    <n v="100.03571105477478"/>
    <n v="0"/>
    <m/>
    <n v="0"/>
    <m/>
    <n v="1562871.8550499994"/>
    <n v="43.079287466277918"/>
    <n v="16.208630524247212"/>
    <n v="39.083735885680412"/>
    <n v="48.129323500938739"/>
    <n v="100"/>
    <n v="16.208630524247212"/>
    <n v="42.992590163613208"/>
    <n v="-861.44745522887195"/>
    <n v="-1059.9953063497094"/>
    <m/>
    <n v="2024"/>
    <n v="2"/>
    <d v="2025-08-07T00:00:00"/>
    <x v="43"/>
    <x v="75"/>
  </r>
  <r>
    <n v="2025"/>
    <n v="6"/>
    <n v="906"/>
    <x v="52"/>
    <s v="ISSSTE Jubilacion (retiro, cesantia y vejez)"/>
    <n v="256"/>
    <s v="51e8ea280b44e16934d4d611901f3d3afc41789840acdff81942c2f65009cd52"/>
    <s v="5ee0b1f3d4f170289262539d5c2c0d24e2fb46189fbbd99a0a6b6a68b9dfe06a"/>
    <x v="13"/>
    <n v="1953494.3834899999"/>
    <n v="1280973.39653"/>
    <n v="2727531.5217800001"/>
    <n v="1955527.9293700003"/>
    <n v="610473.32142000005"/>
    <n v="514579.03214999998"/>
    <n v="1159951.9231999998"/>
    <n v="982604.58255000005"/>
    <n v="35332811.020000003"/>
    <n v="33505945.09"/>
    <n v="140.405"/>
    <n v="134.59399999999999"/>
    <n v="0"/>
    <n v="0"/>
    <n v="610473.32141999993"/>
    <n v="514579.03214999998"/>
    <n v="-45492.956310000001"/>
    <n v="-38895.698689999997"/>
    <n v="0"/>
    <n v="0"/>
    <n v="0"/>
    <n v="0"/>
    <n v="1955347.3998"/>
    <n v="1282897.2536099998"/>
    <s v="ISSSTE Jubilacion (retiro, cesantia y vejez)"/>
    <s v="Pensiones"/>
    <s v="Pensiones ISSSTE"/>
    <x v="43"/>
    <x v="3"/>
    <n v="8196481.6780000003"/>
    <n v="5052070.2433500001"/>
    <n v="533186385.44996989"/>
    <n v="470746398.87218982"/>
    <n v="512068683.5256899"/>
    <n v="451806369.28899986"/>
    <n v="5188915.0899799997"/>
    <n v="3625972.3941600001"/>
    <n v="2028021.8690999998"/>
    <n v="1745155.9836399998"/>
    <n v="8196481.6780000003"/>
    <n v="5052070.2433500001"/>
    <n v="37.647453265563641"/>
    <n v="35.327720602427611"/>
    <n v="672520.98695999989"/>
    <n v="52.500777048280376"/>
    <n v="23.833328252698131"/>
    <n v="25.35541540057039"/>
    <n v="23.833328252698131"/>
    <n v="25.35541540057039"/>
    <n v="0.36638114490515261"/>
    <n v="0.38149069574804323"/>
    <n v="0.27211538943238761"/>
    <n v="0.28352265120694214"/>
    <m/>
    <m/>
    <n v="37.683164320338427"/>
    <n v="0"/>
    <m/>
    <n v="0"/>
    <m/>
    <n v="672450.14619000023"/>
    <n v="52.41652394981466"/>
    <n v="18.635483235556105"/>
    <n v="31.250323859614266"/>
    <n v="40.170938252420505"/>
    <n v="30.101910177670682"/>
    <n v="18.635483235556084"/>
    <n v="16.961406639280007"/>
    <n v="-1341.9073433260462"/>
    <n v="-1322.9715610746882"/>
    <s v="Grandes"/>
    <n v="2024"/>
    <n v="2"/>
    <d v="2025-08-07T00:00:00"/>
    <x v="43"/>
    <x v="13"/>
  </r>
  <r>
    <n v="2025"/>
    <n v="6"/>
    <n v="905"/>
    <x v="48"/>
    <s v="ISSSTE Jubilacion (retiro, cesantia y vejez)"/>
    <n v="51"/>
    <s v="031b4af5197ec30a926f48cf40e11a7dbc470048a21e4003b7a3c07c5dab1baa"/>
    <s v="5ee0b1f3d4f170289262539d5c2c0d24e2fb46189fbbd99a0a6b6a68b9dfe06a"/>
    <x v="25"/>
    <n v="1301965.68548"/>
    <n v="1413934.0522400001"/>
    <n v="2213670.6574300001"/>
    <n v="2409122.9915999998"/>
    <n v="685015.87729999982"/>
    <n v="594644.25191999995"/>
    <n v="1315057.1962600001"/>
    <n v="1132919.80675"/>
    <n v="35332811.020000003"/>
    <n v="33505945.09"/>
    <n v="140.405"/>
    <n v="134.59399999999999"/>
    <n v="0"/>
    <n v="0"/>
    <n v="685015.87729999993"/>
    <n v="594644.25191999995"/>
    <n v="-93033.35166"/>
    <n v="-51595.614439999998"/>
    <n v="0"/>
    <n v="0"/>
    <n v="0"/>
    <n v="0"/>
    <n v="1301965.68548"/>
    <n v="1413934.0522400001"/>
    <s v="ISSSTE Jubilacion (retiro, cesantia y vejez)"/>
    <s v="Pensiones"/>
    <s v="Pensiones ISSSTE"/>
    <x v="43"/>
    <x v="3"/>
    <n v="5520194.9199399995"/>
    <n v="4935367.4983999999"/>
    <n v="533186385.44996989"/>
    <n v="470746398.87218982"/>
    <n v="512068683.5256899"/>
    <n v="451806369.28899986"/>
    <n v="5188915.0899799997"/>
    <n v="3625972.3941600001"/>
    <n v="2028021.8690999998"/>
    <n v="1745155.9836399998"/>
    <n v="5520194.9199399995"/>
    <n v="4935367.4983999999"/>
    <n v="25.091289082647496"/>
    <n v="38.994617127181819"/>
    <n v="-111968.36676000012"/>
    <n v="-7.9189242654292276"/>
    <n v="23.5855020404633"/>
    <n v="28.649012514232918"/>
    <n v="23.5855020404633"/>
    <n v="28.649012514232918"/>
    <n v="0.24418584588975153"/>
    <n v="0.25425606512699034"/>
    <n v="0.30036003581280518"/>
    <n v="0.31295133232961825"/>
    <m/>
    <m/>
    <n v="25.091289082647496"/>
    <n v="0"/>
    <m/>
    <n v="0"/>
    <m/>
    <n v="-111968.36676000012"/>
    <n v="-7.9189242654292276"/>
    <n v="15.197595047493696"/>
    <n v="52.61397323597302"/>
    <n v="42.056010390155421"/>
    <n v="33.777538977131336"/>
    <n v="15.197595047493717"/>
    <n v="80.312518166030401"/>
    <n v="-736.31215588519399"/>
    <n v="-1152.5092943926572"/>
    <s v="Grandes"/>
    <n v="2024"/>
    <n v="2"/>
    <d v="2025-08-07T00:00:00"/>
    <x v="43"/>
    <x v="25"/>
  </r>
  <r>
    <n v="2025"/>
    <n v="6"/>
    <n v="902"/>
    <x v="49"/>
    <s v="ISSSTE Jubilacion (retiro, cesantia y vejez)"/>
    <n v="30"/>
    <s v="624b60c58c9d8bfb6ff1886c2fd605d2adeb6ea4da576068201b6c6958ce93f4"/>
    <s v="5ee0b1f3d4f170289262539d5c2c0d24e2fb46189fbbd99a0a6b6a68b9dfe06a"/>
    <x v="1"/>
    <n v="1933455.02101"/>
    <n v="931064.94539000001"/>
    <n v="2472562.1661100001"/>
    <n v="1293409.3804700002"/>
    <n v="732532.67038000003"/>
    <n v="635932.69957000006"/>
    <n v="1394304.0791199999"/>
    <n v="1223623.98168"/>
    <n v="35332811.020000003"/>
    <n v="33505945.09"/>
    <n v="140.405"/>
    <n v="134.59399999999999"/>
    <n v="0"/>
    <n v="0"/>
    <n v="732532.67038000003"/>
    <n v="635932.69957000006"/>
    <n v="-96893.95554000001"/>
    <n v="-74146.772830000002"/>
    <n v="0"/>
    <n v="0"/>
    <n v="0"/>
    <n v="0"/>
    <n v="1933455.02101"/>
    <n v="931064.94539000001"/>
    <s v="ISSSTE Jubilacion (retiro, cesantia y vejez)"/>
    <s v="Pensiones"/>
    <s v="Pensiones ISSSTE"/>
    <x v="43"/>
    <x v="3"/>
    <n v="7393377.26566"/>
    <n v="8948322.1162599996"/>
    <n v="533186385.44996989"/>
    <n v="470746398.87218982"/>
    <n v="512068683.5256899"/>
    <n v="451806369.28899986"/>
    <n v="5188915.0899799997"/>
    <n v="3625972.3941600001"/>
    <n v="2028021.8690999998"/>
    <n v="1745155.9836399998"/>
    <n v="7393377.26566"/>
    <n v="8948322.1162599996"/>
    <n v="37.261257651788867"/>
    <n v="25.677662270390574"/>
    <n v="1002390.07562"/>
    <n v="107.66059667299834"/>
    <n v="26.151174916912645"/>
    <n v="10.404910924006206"/>
    <n v="26.151174916912645"/>
    <n v="10.404910924006206"/>
    <n v="0.3626227288940071"/>
    <n v="0.37757728273828345"/>
    <n v="0.19778482588940402"/>
    <n v="0.20607610000168911"/>
    <m/>
    <m/>
    <n v="37.261257651788867"/>
    <n v="0"/>
    <m/>
    <n v="0"/>
    <m/>
    <n v="1002390.07562"/>
    <n v="107.66059667299834"/>
    <n v="15.190282065274863"/>
    <n v="37.887236187027455"/>
    <n v="68.301647776420538"/>
    <n v="36.12055084519799"/>
    <n v="15.190282065274863"/>
    <n v="30.678587673874368"/>
    <n v="-756.01482703179977"/>
    <n v="-857.66740115316225"/>
    <s v="Grandes"/>
    <n v="2024"/>
    <n v="2"/>
    <d v="2025-08-07T00:00:00"/>
    <x v="43"/>
    <x v="1"/>
  </r>
  <r>
    <n v="2025"/>
    <n v="6"/>
    <n v="201.1"/>
    <x v="67"/>
    <s v="ISSSTE Jubilacion (retiro, cesantia y vejez)"/>
    <n v="201.1"/>
    <m/>
    <m/>
    <x v="74"/>
    <n v="5188915.0899800006"/>
    <n v="3625972.3941600001"/>
    <n v="7413764.3453200012"/>
    <n v="5658060.3014400005"/>
    <n v="2028021.8690999998"/>
    <n v="1745155.98364"/>
    <n v="3869313.1985800001"/>
    <n v="3339148.3709800001"/>
    <n v="0"/>
    <n v="0"/>
    <n v="0"/>
    <n v="0"/>
    <n v="0"/>
    <n v="0"/>
    <n v="2028021.8690999998"/>
    <n v="1745155.98364"/>
    <n v="-235420.26351000002"/>
    <n v="-164638.08596"/>
    <n v="0"/>
    <n v="0"/>
    <n v="0"/>
    <n v="0"/>
    <n v="5190768.1062899996"/>
    <n v="3627896.2512400001"/>
    <s v="ISSSTE Jubilacion (retiro, cesantia y vejez)"/>
    <s v="Pensiones"/>
    <s v="Pensiones ISSSTE"/>
    <x v="43"/>
    <x v="3"/>
    <n v="21110053.863600001"/>
    <n v="18935759.858009998"/>
    <n v="533186385.44996989"/>
    <n v="470746398.87218982"/>
    <n v="512068683.5256899"/>
    <n v="451806369.28899986"/>
    <n v="5188915.0899799997"/>
    <n v="3625972.3941600001"/>
    <n v="2028021.8690999998"/>
    <n v="1745155.9836399998"/>
    <n v="21110053.863600001"/>
    <n v="18935759.858009998"/>
    <n v="100.00000000000003"/>
    <n v="100"/>
    <n v="1562942.6958200005"/>
    <n v="43.104098043804193"/>
    <n v="24.580302463970639"/>
    <n v="19.148808504910253"/>
    <n v="24.580302463970639"/>
    <n v="19.148808504910253"/>
    <n v="0.97318971968891144"/>
    <n v="1.0133240436133171"/>
    <n v="0.77026025113459684"/>
    <n v="0.80255008353824941"/>
    <m/>
    <m/>
    <n v="100.03571105477478"/>
    <n v="0"/>
    <m/>
    <n v="0"/>
    <m/>
    <n v="1562871.8550499994"/>
    <n v="43.079287466277918"/>
    <n v="16.208630524247212"/>
    <n v="39.083735885680412"/>
    <n v="48.129323500938739"/>
    <n v="100"/>
    <n v="16.208630524247212"/>
    <n v="42.992590163613208"/>
    <n v="-861.44745522887195"/>
    <n v="-1059.9953063497094"/>
    <m/>
    <n v="2024"/>
    <n v="2"/>
    <d v="2025-08-07T00:00:00"/>
    <x v="43"/>
    <x v="74"/>
  </r>
  <r>
    <n v="2025"/>
    <n v="6"/>
    <n v="906"/>
    <x v="52"/>
    <s v="IMSS Muerte (invalidez y vida)"/>
    <n v="256"/>
    <s v="51e8ea280b44e16934d4d611901f3d3afc41789840acdff81942c2f65009cd52"/>
    <s v="5ee0b1f3d4f170289262539d5c2c0d24e2fb46189fbbd99a0a6b6a68b9dfe06a"/>
    <x v="13"/>
    <n v="2844335.5220300001"/>
    <n v="1831383.09238"/>
    <n v="4956595.0107699996"/>
    <n v="3022402.50208"/>
    <n v="1516611.4943500001"/>
    <n v="1384534.2871900003"/>
    <n v="3000281.8432299993"/>
    <n v="2744758.4452900002"/>
    <n v="35332811.020000003"/>
    <n v="33505945.09"/>
    <n v="140.405"/>
    <n v="134.59399999999999"/>
    <n v="0"/>
    <n v="0"/>
    <n v="1516611.4943499998"/>
    <n v="1384534.2871900001"/>
    <n v="-483693.20699999999"/>
    <n v="-389397.53858999995"/>
    <n v="0"/>
    <n v="0"/>
    <n v="0"/>
    <n v="0"/>
    <n v="2844336.6595200002"/>
    <n v="1831386.6425500002"/>
    <s v="IMSS Muerte (invalidez y vida)"/>
    <s v="Pensiones"/>
    <s v="Pensiones IMSS"/>
    <x v="47"/>
    <x v="3"/>
    <n v="8196481.6780000003"/>
    <n v="5052070.2433500001"/>
    <n v="533186385.44996989"/>
    <n v="470746398.87218982"/>
    <n v="512068683.5256899"/>
    <n v="451806369.28899986"/>
    <n v="6643121.2913499996"/>
    <n v="6546046.7370800003"/>
    <n v="7838620.3806600003"/>
    <n v="7233224.0354500003"/>
    <n v="8196481.6780000003"/>
    <n v="5052070.2433500001"/>
    <n v="42.816251537264662"/>
    <n v="27.976932734166919"/>
    <n v="1012952.4296500001"/>
    <n v="55.310788543624881"/>
    <n v="34.701907888898475"/>
    <n v="36.250151010679929"/>
    <n v="34.701907888898475"/>
    <n v="36.250151010679929"/>
    <n v="0.53345989313466646"/>
    <n v="0.55545976810107012"/>
    <n v="0.38903815234011602"/>
    <n v="0.40534689567613164"/>
    <m/>
    <m/>
    <n v="42.816268660089165"/>
    <n v="0"/>
    <m/>
    <n v="0"/>
    <m/>
    <n v="1012950.01697"/>
    <n v="55.310549582232447"/>
    <n v="9.53946813610942"/>
    <n v="53.320414648817362"/>
    <n v="75.600473377239112"/>
    <n v="19.347939059428001"/>
    <n v="9.53946813610942"/>
    <n v="24.215784401576499"/>
    <n v="-313.54823106912062"/>
    <n v="-355.55804800496912"/>
    <s v="Grandes"/>
    <n v="2024"/>
    <n v="2"/>
    <d v="2025-08-07T00:00:00"/>
    <x v="47"/>
    <x v="13"/>
  </r>
  <r>
    <n v="2025"/>
    <n v="6"/>
    <n v="908"/>
    <x v="14"/>
    <s v="IMSS Muerte (invalidez y vida)"/>
    <n v="38"/>
    <s v="aea92132c4cbeb263e6ac2bf6c183b5d81737f179f21efdc5863739672f0f470"/>
    <s v="5ee0b1f3d4f170289262539d5c2c0d24e2fb46189fbbd99a0a6b6a68b9dfe06a"/>
    <x v="19"/>
    <n v="3873.8053199999999"/>
    <n v="2256.4958300000003"/>
    <n v="6517.083419999999"/>
    <n v="5478.9565500000008"/>
    <n v="278452.61434999999"/>
    <n v="268922.46490999998"/>
    <n v="552102.79108"/>
    <n v="536762.7151400001"/>
    <n v="35332811.020000003"/>
    <n v="33505945.09"/>
    <n v="140.405"/>
    <n v="134.59399999999999"/>
    <n v="0"/>
    <n v="0"/>
    <n v="278452.61435000005"/>
    <n v="268922.46491000004"/>
    <n v="20697.752170000003"/>
    <n v="21974.213829999997"/>
    <n v="0"/>
    <n v="0"/>
    <n v="0"/>
    <n v="0"/>
    <n v="3873.8053199999999"/>
    <n v="2468.4517000000001"/>
    <s v="IMSS Muerte (invalidez y vida)"/>
    <s v="Pensiones"/>
    <s v="Pensiones IMSS"/>
    <x v="47"/>
    <x v="3"/>
    <n v="7648.0606799999996"/>
    <n v="4269.7251799999995"/>
    <n v="533186385.44996989"/>
    <n v="470746398.87218982"/>
    <n v="512068683.5256899"/>
    <n v="451806369.28899986"/>
    <n v="6643121.2913499996"/>
    <n v="6546046.7370800003"/>
    <n v="7838620.3806600003"/>
    <n v="7233224.0354500003"/>
    <n v="7648.0606799999996"/>
    <n v="4269.7251799999995"/>
    <n v="5.8313030127028952E-2"/>
    <n v="3.4471123116462152E-2"/>
    <n v="1617.3094899999996"/>
    <n v="71.673497841119399"/>
    <n v="50.650818319605698"/>
    <n v="52.848736976556431"/>
    <n v="50.650818319605698"/>
    <n v="52.848736976556431"/>
    <n v="7.2653867872691353E-4"/>
    <n v="7.5650111882025607E-4"/>
    <n v="4.793442574188764E-4"/>
    <n v="4.9943869395887663E-4"/>
    <m/>
    <m/>
    <n v="5.8313030127028952E-2"/>
    <n v="0"/>
    <m/>
    <n v="0"/>
    <m/>
    <n v="1405.3536199999999"/>
    <n v="56.932595440291564"/>
    <n v="3.5438279368700032"/>
    <n v="7188.0900393311449"/>
    <n v="11917.702720062192"/>
    <n v="3.5523166173095713"/>
    <n v="3.5438279368700032"/>
    <n v="-5.8089070665969462"/>
    <n v="1345.327802086636"/>
    <n v="1223.8092656714632"/>
    <s v="Grandes"/>
    <n v="2024"/>
    <n v="2"/>
    <d v="2025-08-07T00:00:00"/>
    <x v="47"/>
    <x v="19"/>
  </r>
  <r>
    <n v="2025"/>
    <n v="6"/>
    <n v="905"/>
    <x v="48"/>
    <s v="IMSS Muerte (invalidez y vida)"/>
    <n v="51"/>
    <s v="031b4af5197ec30a926f48cf40e11a7dbc470048a21e4003b7a3c07c5dab1baa"/>
    <s v="5ee0b1f3d4f170289262539d5c2c0d24e2fb46189fbbd99a0a6b6a68b9dfe06a"/>
    <x v="25"/>
    <n v="1764063.2987299999"/>
    <n v="1675102.48217"/>
    <n v="4346983.43511"/>
    <n v="4231700.6078300001"/>
    <n v="2351242.7343399995"/>
    <n v="2114564.0326700001"/>
    <n v="4583317.3143999996"/>
    <n v="4187281.9900699994"/>
    <n v="35332811.020000003"/>
    <n v="33505945.09"/>
    <n v="140.405"/>
    <n v="134.59399999999999"/>
    <n v="0"/>
    <n v="0"/>
    <n v="2351242.73434"/>
    <n v="2114564.0326700001"/>
    <n v="-295320.53952999995"/>
    <n v="-308302.66010000004"/>
    <n v="0"/>
    <n v="0"/>
    <n v="0"/>
    <n v="0"/>
    <n v="1764063.2987299999"/>
    <n v="1675102.48217"/>
    <s v="IMSS Muerte (invalidez y vida)"/>
    <s v="Pensiones"/>
    <s v="Pensiones IMSS"/>
    <x v="47"/>
    <x v="3"/>
    <n v="5520194.9199399995"/>
    <n v="4935367.4983999999"/>
    <n v="533186385.44996989"/>
    <n v="470746398.87218982"/>
    <n v="512068683.5256899"/>
    <n v="451806369.28899986"/>
    <n v="6643121.2913499996"/>
    <n v="6546046.7370800003"/>
    <n v="7838620.3806600003"/>
    <n v="7233224.0354500003"/>
    <n v="5520194.9199399995"/>
    <n v="4935367.4983999999"/>
    <n v="26.554735663595135"/>
    <n v="25.589528297764858"/>
    <n v="88960.816559999948"/>
    <n v="5.3107685951701455"/>
    <n v="31.956540019227692"/>
    <n v="33.940785214334142"/>
    <n v="31.956540019227692"/>
    <n v="33.940785214334142"/>
    <n v="0.33085302754706702"/>
    <n v="0.34449739956446662"/>
    <n v="0.35583968059728044"/>
    <n v="0.37075672147032385"/>
    <m/>
    <m/>
    <n v="26.554735663595135"/>
    <n v="0"/>
    <m/>
    <n v="0"/>
    <m/>
    <n v="88960.816559999948"/>
    <n v="5.3107685951701455"/>
    <n v="11.192789530764502"/>
    <n v="133.28562166860604"/>
    <n v="126.23490533729631"/>
    <n v="29.99561938400732"/>
    <n v="11.192789530764525"/>
    <n v="-4.2108363793517896"/>
    <n v="-796.16634118371246"/>
    <n v="-685.87278227963623"/>
    <s v="Grandes"/>
    <n v="2024"/>
    <n v="2"/>
    <d v="2025-08-07T00:00:00"/>
    <x v="47"/>
    <x v="25"/>
  </r>
  <r>
    <n v="2025"/>
    <n v="6"/>
    <n v="902"/>
    <x v="49"/>
    <s v="IMSS Muerte (invalidez y vida)"/>
    <n v="30"/>
    <s v="624b60c58c9d8bfb6ff1886c2fd605d2adeb6ea4da576068201b6c6958ce93f4"/>
    <s v="5ee0b1f3d4f170289262539d5c2c0d24e2fb46189fbbd99a0a6b6a68b9dfe06a"/>
    <x v="1"/>
    <n v="2030848.66527"/>
    <n v="3037304.6666999999"/>
    <n v="4334497.7565900004"/>
    <n v="6018630.2657500003"/>
    <n v="3692313.5376200001"/>
    <n v="3465203.2506799996"/>
    <n v="7271409.3262900002"/>
    <n v="6779195.8225699998"/>
    <n v="35332811.020000003"/>
    <n v="33505945.09"/>
    <n v="140.405"/>
    <n v="134.59399999999999"/>
    <n v="0"/>
    <n v="0"/>
    <n v="3692313.5376200001"/>
    <n v="3465203.2506800001"/>
    <n v="-966840.20095000009"/>
    <n v="-838814.40882000001"/>
    <n v="0"/>
    <n v="0"/>
    <n v="0"/>
    <n v="0"/>
    <n v="2030848.66527"/>
    <n v="3037304.6666999999"/>
    <s v="IMSS Muerte (invalidez y vida)"/>
    <s v="Pensiones"/>
    <s v="Pensiones IMSS"/>
    <x v="47"/>
    <x v="3"/>
    <n v="7393377.26566"/>
    <n v="8948322.1162599996"/>
    <n v="533186385.44996989"/>
    <n v="470746398.87218982"/>
    <n v="512068683.5256899"/>
    <n v="451806369.28899986"/>
    <n v="6643121.2913499996"/>
    <n v="6546046.7370800003"/>
    <n v="7838620.3806600003"/>
    <n v="7233224.0354500003"/>
    <n v="7393377.26566"/>
    <n v="8948322.1162599996"/>
    <n v="30.570699769013181"/>
    <n v="46.399067844951752"/>
    <n v="-1006456.0014299999"/>
    <n v="-33.136484873066884"/>
    <n v="27.468484189257829"/>
    <n v="33.942728337650166"/>
    <n v="27.468484189257829"/>
    <n v="33.942728337650166"/>
    <n v="0.3808890700680802"/>
    <n v="0.39659692744481506"/>
    <n v="0.64521038800864927"/>
    <n v="0.67225804529488054"/>
    <m/>
    <m/>
    <n v="30.570699769013181"/>
    <n v="0"/>
    <m/>
    <n v="0"/>
    <m/>
    <n v="-1006456.0014299999"/>
    <n v="-33.136484873066884"/>
    <n v="6.5540249881571366"/>
    <n v="181.81135801810763"/>
    <n v="114.0881021476488"/>
    <n v="47.104124939255101"/>
    <n v="6.5540249881571144"/>
    <n v="15.262707791357567"/>
    <n v="-381.89491231249986"/>
    <n v="-413.10726356676037"/>
    <s v="Grandes"/>
    <n v="2024"/>
    <n v="2"/>
    <d v="2025-08-07T00:00:00"/>
    <x v="47"/>
    <x v="1"/>
  </r>
  <r>
    <n v="2025"/>
    <n v="6"/>
    <n v="5.0999999999999996"/>
    <x v="68"/>
    <s v="IMSS Muerte (invalidez y vida)"/>
    <n v="5.0999999999999996"/>
    <m/>
    <m/>
    <x v="75"/>
    <n v="6643121.2913500005"/>
    <n v="6546046.7370800003"/>
    <n v="13644593.28589"/>
    <n v="13278212.332210001"/>
    <n v="7838620.3806599993"/>
    <n v="7233224.0354499994"/>
    <n v="15407111.274999999"/>
    <n v="14247998.973069999"/>
    <n v="0"/>
    <n v="0"/>
    <n v="0"/>
    <n v="0"/>
    <n v="0"/>
    <n v="0"/>
    <n v="7838620.3806600003"/>
    <n v="7233224.0354499994"/>
    <n v="-1725156.1953100001"/>
    <n v="-1514540.39368"/>
    <n v="0"/>
    <n v="0"/>
    <n v="0"/>
    <n v="0"/>
    <n v="6643122.4288400002"/>
    <n v="6546262.2431199998"/>
    <s v="IMSS Muerte (invalidez y vida)"/>
    <s v="Pensiones"/>
    <s v="Pensiones IMSS"/>
    <x v="47"/>
    <x v="3"/>
    <n v="21117701.924279999"/>
    <n v="18940029.583190002"/>
    <n v="533186385.44996989"/>
    <n v="470746398.87218982"/>
    <n v="512068683.5256899"/>
    <n v="451806369.28899986"/>
    <n v="6643121.2913499996"/>
    <n v="6546046.7370800003"/>
    <n v="7838620.3806600003"/>
    <n v="7233224.0354500003"/>
    <n v="21117701.924279999"/>
    <n v="18940029.583190002"/>
    <n v="100.00000000000003"/>
    <n v="100"/>
    <n v="97074.554270000197"/>
    <n v="1.4829493000733107"/>
    <n v="31.457595694691083"/>
    <n v="34.561966803314107"/>
    <n v="31.457595694691083"/>
    <n v="34.561966803314107"/>
    <n v="1.2459285294285407"/>
    <n v="1.2973105962291722"/>
    <n v="1.3905675652034648"/>
    <n v="1.448861101135295"/>
    <m/>
    <m/>
    <n v="100.00001712282452"/>
    <n v="0"/>
    <m/>
    <n v="0"/>
    <m/>
    <n v="96860.185720000416"/>
    <n v="1.4796258097023118"/>
    <n v="8.369661194551071"/>
    <n v="117.99604488430245"/>
    <n v="110.49759230219809"/>
    <n v="99.999999999999986"/>
    <n v="8.3696611945510924"/>
    <n v="13.906251857585005"/>
    <n v="-454.37163324515365"/>
    <n v="-477.58541572304034"/>
    <m/>
    <n v="2024"/>
    <n v="2"/>
    <d v="2025-08-07T00:00:00"/>
    <x v="47"/>
    <x v="75"/>
  </r>
  <r>
    <n v="2025"/>
    <n v="6"/>
    <n v="201.1"/>
    <x v="67"/>
    <s v="IMSS Muerte (invalidez y vida)"/>
    <n v="201.1"/>
    <m/>
    <m/>
    <x v="74"/>
    <n v="6643121.2913500005"/>
    <n v="6546046.7370800003"/>
    <n v="13644593.28589"/>
    <n v="13278212.332210001"/>
    <n v="7838620.3806599993"/>
    <n v="7233224.0354499994"/>
    <n v="15407111.274999999"/>
    <n v="14247998.973069999"/>
    <n v="0"/>
    <n v="0"/>
    <n v="0"/>
    <n v="0"/>
    <n v="0"/>
    <n v="0"/>
    <n v="7838620.3806600003"/>
    <n v="7233224.0354499994"/>
    <n v="-1725156.1953100001"/>
    <n v="-1514540.39368"/>
    <n v="0"/>
    <n v="0"/>
    <n v="0"/>
    <n v="0"/>
    <n v="6643122.4288400002"/>
    <n v="6546262.2431199998"/>
    <s v="IMSS Muerte (invalidez y vida)"/>
    <s v="Pensiones"/>
    <s v="Pensiones IMSS"/>
    <x v="47"/>
    <x v="3"/>
    <n v="21117701.924279999"/>
    <n v="18940029.583190002"/>
    <n v="533186385.44996989"/>
    <n v="470746398.87218982"/>
    <n v="512068683.5256899"/>
    <n v="451806369.28899986"/>
    <n v="6643121.2913499996"/>
    <n v="6546046.7370800003"/>
    <n v="7838620.3806600003"/>
    <n v="7233224.0354500003"/>
    <n v="21117701.924279999"/>
    <n v="18940029.583190002"/>
    <n v="100.00000000000003"/>
    <n v="100"/>
    <n v="97074.554270000197"/>
    <n v="1.4829493000733107"/>
    <n v="31.457595694691083"/>
    <n v="34.561966803314107"/>
    <n v="31.457595694691083"/>
    <n v="34.561966803314107"/>
    <n v="1.2459285294285407"/>
    <n v="1.2973105962291722"/>
    <n v="1.3905675652034648"/>
    <n v="1.448861101135295"/>
    <m/>
    <m/>
    <n v="100.00001712282452"/>
    <n v="0"/>
    <m/>
    <n v="0"/>
    <m/>
    <n v="96860.185720000416"/>
    <n v="1.4796258097023118"/>
    <n v="8.369661194551071"/>
    <n v="117.99604488430245"/>
    <n v="110.49759230219809"/>
    <n v="99.999999999999986"/>
    <n v="8.3696611945510924"/>
    <n v="13.906251857585005"/>
    <n v="-454.37163324515365"/>
    <n v="-477.58541572304034"/>
    <m/>
    <n v="2024"/>
    <n v="2"/>
    <d v="2025-08-07T00:00:00"/>
    <x v="47"/>
    <x v="74"/>
  </r>
  <r>
    <n v="2025"/>
    <n v="6"/>
    <n v="906"/>
    <x v="52"/>
    <s v="Pensiones ISSSTE"/>
    <n v="256"/>
    <s v="51e8ea280b44e16934d4d611901f3d3afc41789840acdff81942c2f65009cd52"/>
    <s v="5ee0b1f3d4f170289262539d5c2c0d24e2fb46189fbbd99a0a6b6a68b9dfe06a"/>
    <x v="1"/>
    <n v="2517666.11668"/>
    <n v="1742501.08865"/>
    <n v="3714167.6873000003"/>
    <n v="2987082.4899400002"/>
    <n v="1001757.86765"/>
    <n v="859271.31996999984"/>
    <n v="1914438.7897200005"/>
    <n v="1652701.7786799998"/>
    <n v="35332811.020000003"/>
    <n v="33505945.09"/>
    <n v="140.405"/>
    <n v="134.59399999999999"/>
    <n v="0"/>
    <n v="0"/>
    <n v="1001757.8676499999"/>
    <n v="859271.31996999995"/>
    <n v="-53657.224029999998"/>
    <n v="-40024.558189999996"/>
    <n v="0"/>
    <n v="0"/>
    <n v="0"/>
    <n v="0"/>
    <n v="2519519.1329900003"/>
    <n v="1744424.9457299998"/>
    <s v="Pensiones ISSSTE"/>
    <s v="Pensiones"/>
    <s v="Pensiones ISSSTE"/>
    <x v="48"/>
    <x v="3"/>
    <n v="8196481.6780000003"/>
    <n v="5052070.2433500001"/>
    <n v="533186385.44996989"/>
    <n v="470746398.87218982"/>
    <n v="512068683.5256899"/>
    <n v="451806369.28899986"/>
    <n v="6900386.0633000005"/>
    <n v="5368028.7480900008"/>
    <n v="3740985.9394999999"/>
    <n v="3322114.426"/>
    <n v="8196481.6780000003"/>
    <n v="5052070.2433500001"/>
    <n v="36.485873305992477"/>
    <n v="32.460725723013304"/>
    <n v="775165.02802999993"/>
    <n v="44.485770085260491"/>
    <n v="30.716424626893428"/>
    <n v="34.49083256400958"/>
    <n v="30.716424626893428"/>
    <n v="34.49083256400958"/>
    <n v="0.47219249879294578"/>
    <n v="0.49166570768307716"/>
    <n v="0.3701570724331974"/>
    <n v="0.38567430808736602"/>
    <m/>
    <m/>
    <n v="36.512727112330296"/>
    <n v="0"/>
    <m/>
    <n v="0"/>
    <m/>
    <n v="775094.1872600005"/>
    <n v="44.43264751271041"/>
    <n v="16.582253401053215"/>
    <n v="39.789146821858957"/>
    <n v="49.312527008847894"/>
    <n v="26.777910525477399"/>
    <n v="16.582253401053194"/>
    <n v="34.060752839005914"/>
    <n v="-1866.9580578561288"/>
    <n v="-2146.8602248923412"/>
    <s v="Grandes"/>
    <n v="2024"/>
    <n v="2"/>
    <d v="2025-08-07T00:00:00"/>
    <x v="48"/>
    <x v="1"/>
  </r>
  <r>
    <n v="2025"/>
    <n v="6"/>
    <n v="905"/>
    <x v="48"/>
    <s v="Pensiones ISSSTE"/>
    <n v="51"/>
    <s v="031b4af5197ec30a926f48cf40e11a7dbc470048a21e4003b7a3c07c5dab1baa"/>
    <s v="5ee0b1f3d4f170289262539d5c2c0d24e2fb46189fbbd99a0a6b6a68b9dfe06a"/>
    <x v="25"/>
    <n v="1693510.3076500001"/>
    <n v="1872463.4359800003"/>
    <n v="3365286.8292400003"/>
    <n v="3556039.7831799993"/>
    <n v="1263882.13573"/>
    <n v="1132925.1028699998"/>
    <n v="2465347.7396200006"/>
    <n v="2187286.9187400001"/>
    <n v="35332811.020000003"/>
    <n v="33505945.09"/>
    <n v="140.405"/>
    <n v="134.59399999999999"/>
    <n v="0"/>
    <n v="0"/>
    <n v="1263882.1357300002"/>
    <n v="1132925.1028700001"/>
    <n v="-156061.37151"/>
    <n v="-94909.604390000008"/>
    <n v="0"/>
    <n v="0"/>
    <n v="0"/>
    <n v="0"/>
    <n v="1693510.3076500001"/>
    <n v="1872463.4359800001"/>
    <s v="Pensiones ISSSTE"/>
    <s v="Pensiones"/>
    <s v="Pensiones ISSSTE"/>
    <x v="48"/>
    <x v="3"/>
    <n v="5520194.9199399995"/>
    <n v="4935367.4983999999"/>
    <n v="533186385.44996989"/>
    <n v="470746398.87218982"/>
    <n v="512068683.5256899"/>
    <n v="451806369.28899986"/>
    <n v="6900386.0633000005"/>
    <n v="5368028.7480900008"/>
    <n v="3740985.9394999999"/>
    <n v="3322114.426"/>
    <n v="5520194.9199399995"/>
    <n v="4935367.4983999999"/>
    <n v="24.542254478441539"/>
    <n v="34.881769898237629"/>
    <n v="-178953.12833000021"/>
    <n v="-9.55709601006658"/>
    <n v="30.678451254188815"/>
    <n v="37.939696214862124"/>
    <n v="30.678451254188815"/>
    <n v="37.939696214862124"/>
    <n v="0.31762069585118957"/>
    <n v="0.33071936678295982"/>
    <n v="0.39776479235232221"/>
    <n v="0.41443936235929224"/>
    <m/>
    <m/>
    <n v="24.542254478441539"/>
    <n v="0"/>
    <m/>
    <n v="0"/>
    <m/>
    <n v="-178953.12832999998"/>
    <n v="-9.5570960100665676"/>
    <n v="11.559195972289004"/>
    <n v="74.630908948161419"/>
    <n v="60.504524740001422"/>
    <n v="33.784733654971276"/>
    <n v="11.559195972289004"/>
    <n v="64.431589946067817"/>
    <n v="-809.86225066528641"/>
    <n v="-1193.6885736185502"/>
    <s v="Grandes"/>
    <n v="2024"/>
    <n v="2"/>
    <d v="2025-08-07T00:00:00"/>
    <x v="48"/>
    <x v="25"/>
  </r>
  <r>
    <n v="2025"/>
    <n v="6"/>
    <n v="902"/>
    <x v="49"/>
    <s v="Pensiones ISSSTE"/>
    <n v="30"/>
    <s v="624b60c58c9d8bfb6ff1886c2fd605d2adeb6ea4da576068201b6c6958ce93f4"/>
    <s v="5ee0b1f3d4f170289262539d5c2c0d24e2fb46189fbbd99a0a6b6a68b9dfe06a"/>
    <x v="13"/>
    <n v="2689209.6389700002"/>
    <n v="1753064.22346"/>
    <n v="3933331.2721799999"/>
    <n v="2846402.3458400005"/>
    <n v="1475345.93612"/>
    <n v="1329918.0031600001"/>
    <n v="2857759.2566399998"/>
    <n v="2551571.46692"/>
    <n v="35332811.020000003"/>
    <n v="33505945.09"/>
    <n v="140.405"/>
    <n v="134.59399999999999"/>
    <n v="0"/>
    <n v="0"/>
    <n v="1475345.93612"/>
    <n v="1329918.0031599998"/>
    <n v="-170188.84856000001"/>
    <n v="-108983.12714"/>
    <n v="0"/>
    <n v="0"/>
    <n v="0"/>
    <n v="0"/>
    <n v="2689209.6389699997"/>
    <n v="1753064.22346"/>
    <s v="Pensiones ISSSTE"/>
    <s v="Pensiones"/>
    <s v="Pensiones ISSSTE"/>
    <x v="48"/>
    <x v="3"/>
    <n v="7393377.26566"/>
    <n v="8948322.1162599996"/>
    <n v="533186385.44996989"/>
    <n v="470746398.87218982"/>
    <n v="512068683.5256899"/>
    <n v="451806369.28899986"/>
    <n v="6900386.0633000005"/>
    <n v="5368028.7480900008"/>
    <n v="3740985.9394999999"/>
    <n v="3322114.426"/>
    <n v="7393377.26566"/>
    <n v="8948322.1162599996"/>
    <n v="38.97187221556598"/>
    <n v="32.657504378749053"/>
    <n v="936145.4155100002"/>
    <n v="53.400520242341273"/>
    <n v="36.373223526149076"/>
    <n v="19.590982540453101"/>
    <n v="36.373223526149076"/>
    <n v="19.590982540453101"/>
    <n v="0.50436577383732439"/>
    <n v="0.52516580792527334"/>
    <n v="0.37240098440688579"/>
    <n v="0.38801228637364449"/>
    <m/>
    <m/>
    <n v="38.97187221556598"/>
    <n v="0"/>
    <m/>
    <n v="0"/>
    <m/>
    <n v="936145.41550999973"/>
    <n v="53.400520242341251"/>
    <n v="10.935105218099949"/>
    <n v="54.861692994863553"/>
    <n v="75.862480413590234"/>
    <n v="39.437355819551321"/>
    <n v="10.935105218099972"/>
    <n v="56.160731506056891"/>
    <n v="-866.88754792289888"/>
    <n v="-1220.2971579734392"/>
    <s v="Grandes"/>
    <n v="2024"/>
    <n v="2"/>
    <d v="2025-08-07T00:00:00"/>
    <x v="48"/>
    <x v="13"/>
  </r>
  <r>
    <n v="2025"/>
    <n v="6"/>
    <n v="201.1"/>
    <x v="67"/>
    <s v="Pensiones ISSSTE"/>
    <n v="201.1"/>
    <m/>
    <m/>
    <x v="74"/>
    <n v="6900386.0633000005"/>
    <n v="5368028.7480900008"/>
    <n v="11012785.788720001"/>
    <n v="9389524.6189600006"/>
    <n v="3740985.9395000003"/>
    <n v="3322114.426"/>
    <n v="7237545.7859800011"/>
    <n v="6391560.1643400006"/>
    <n v="0"/>
    <n v="0"/>
    <n v="0"/>
    <n v="0"/>
    <n v="0"/>
    <n v="0"/>
    <n v="3740985.9395000003"/>
    <n v="3322114.426"/>
    <n v="-379907.44410000002"/>
    <n v="-243917.28972"/>
    <n v="0"/>
    <n v="0"/>
    <n v="0"/>
    <n v="0"/>
    <n v="6902239.0796100004"/>
    <n v="5369952.6051700003"/>
    <s v="Pensiones ISSSTE"/>
    <s v="Pensiones"/>
    <s v="Pensiones ISSSTE"/>
    <x v="48"/>
    <x v="3"/>
    <n v="21110053.863600001"/>
    <n v="18935759.858010001"/>
    <n v="533186385.44996989"/>
    <n v="470746398.87218982"/>
    <n v="512068683.5256899"/>
    <n v="451806369.28899986"/>
    <n v="6900386.0633000005"/>
    <n v="5368028.7480900008"/>
    <n v="3740985.9394999999"/>
    <n v="3322114.426"/>
    <n v="21110053.863600001"/>
    <n v="18935759.858010001"/>
    <n v="100"/>
    <n v="100"/>
    <n v="1532357.3152099997"/>
    <n v="28.545996810379016"/>
    <n v="32.687676250785479"/>
    <n v="28.348631311033845"/>
    <n v="32.687676250785479"/>
    <n v="28.348631311033845"/>
    <n v="1.2941789684814597"/>
    <n v="1.3475508823913103"/>
    <n v="1.1403228491924056"/>
    <n v="1.1881259568203029"/>
    <m/>
    <m/>
    <n v="100.0268538063378"/>
    <n v="0"/>
    <m/>
    <n v="0"/>
    <m/>
    <n v="1532286.47444"/>
    <n v="28.534450620006744"/>
    <n v="12.608581758104688"/>
    <n v="54.214154181844911"/>
    <n v="61.8870461001544"/>
    <n v="100.00000000000003"/>
    <n v="12.608581758104688"/>
    <n v="55.752568641651948"/>
    <n v="-984.7098280378234"/>
    <n v="-1361.9839863806108"/>
    <m/>
    <n v="2024"/>
    <n v="2"/>
    <d v="2025-08-07T00:00:00"/>
    <x v="48"/>
    <x v="74"/>
  </r>
  <r>
    <n v="2025"/>
    <n v="6"/>
    <n v="5.0999999999999996"/>
    <x v="68"/>
    <s v="Pensiones ISSSTE"/>
    <n v="5.0999999999999996"/>
    <m/>
    <m/>
    <x v="75"/>
    <n v="6900386.0633000005"/>
    <n v="5368028.7480900008"/>
    <n v="11012785.788720001"/>
    <n v="9389524.6189600006"/>
    <n v="3740985.9395000003"/>
    <n v="3322114.426"/>
    <n v="7237545.7859800011"/>
    <n v="6391560.1643400006"/>
    <n v="0"/>
    <n v="0"/>
    <n v="0"/>
    <n v="0"/>
    <n v="0"/>
    <n v="0"/>
    <n v="3740985.9395000003"/>
    <n v="3322114.426"/>
    <n v="-379907.44410000002"/>
    <n v="-243917.28972"/>
    <n v="0"/>
    <n v="0"/>
    <n v="0"/>
    <n v="0"/>
    <n v="6902239.0796100004"/>
    <n v="5369952.6051700003"/>
    <s v="Pensiones ISSSTE"/>
    <s v="Pensiones"/>
    <s v="Pensiones ISSSTE"/>
    <x v="48"/>
    <x v="3"/>
    <n v="21110053.863600001"/>
    <n v="18935759.858010001"/>
    <n v="533186385.44996989"/>
    <n v="470746398.87218982"/>
    <n v="512068683.5256899"/>
    <n v="451806369.28899986"/>
    <n v="6900386.0633000005"/>
    <n v="5368028.7480900008"/>
    <n v="3740985.9394999999"/>
    <n v="3322114.426"/>
    <n v="21110053.863600001"/>
    <n v="18935759.858010001"/>
    <n v="100"/>
    <n v="100"/>
    <n v="1532357.3152099997"/>
    <n v="28.545996810379016"/>
    <n v="32.687676250785479"/>
    <n v="28.348631311033845"/>
    <n v="32.687676250785479"/>
    <n v="28.348631311033845"/>
    <n v="1.2941789684814597"/>
    <n v="1.3475508823913103"/>
    <n v="1.1403228491924056"/>
    <n v="1.1881259568203029"/>
    <m/>
    <m/>
    <n v="100.0268538063378"/>
    <n v="0"/>
    <m/>
    <n v="0"/>
    <m/>
    <n v="1532286.47444"/>
    <n v="28.534450620006744"/>
    <n v="12.608581758104688"/>
    <n v="54.214154181844911"/>
    <n v="61.8870461001544"/>
    <n v="100.00000000000003"/>
    <n v="12.608581758104688"/>
    <n v="55.752568641651948"/>
    <n v="-984.7098280378234"/>
    <n v="-1361.9839863806108"/>
    <m/>
    <n v="2024"/>
    <n v="2"/>
    <d v="2025-08-07T00:00:00"/>
    <x v="48"/>
    <x v="75"/>
  </r>
  <r>
    <n v="2025"/>
    <n v="6"/>
    <n v="107"/>
    <x v="51"/>
    <s v="MyT Carga"/>
    <n v="70"/>
    <s v="ff5a1ae012afa5d4c889c50ad427aaf545d31a4fac04ffc1c4d03d403ba4250a"/>
    <s v="5ee0b1f3d4f170289262539d5c2c0d24e2fb46189fbbd99a0a6b6a68b9dfe06a"/>
    <x v="7"/>
    <n v="54738.520570000001"/>
    <n v="126508.97901000001"/>
    <n v="228190.46775999997"/>
    <n v="272867.76604999998"/>
    <n v="78433.530660000019"/>
    <n v="57826.217010000008"/>
    <n v="146857.06037000002"/>
    <n v="114681.17799999997"/>
    <n v="35332811.020000003"/>
    <n v="33505945.09"/>
    <n v="140.405"/>
    <n v="134.59399999999999"/>
    <n v="0"/>
    <n v="0"/>
    <n v="19834.46788"/>
    <n v="19799.489570000002"/>
    <n v="12045.97386"/>
    <n v="23952.589620000002"/>
    <n v="0"/>
    <n v="0"/>
    <n v="0"/>
    <n v="0"/>
    <n v="0"/>
    <n v="0"/>
    <s v="MyT Carga"/>
    <s v="Daños Sin Autos"/>
    <s v="Maritimo y Transportes"/>
    <x v="17"/>
    <x v="3"/>
    <n v="455455.20262"/>
    <n v="991204.89910000004"/>
    <n v="533186385.44996989"/>
    <n v="470746398.87218982"/>
    <n v="512068683.5256899"/>
    <n v="451806369.28899986"/>
    <n v="7755472.2297"/>
    <n v="6343015.6563300006"/>
    <n v="3877269.6166600003"/>
    <n v="3949588.8549899999"/>
    <n v="54738.520570000001"/>
    <n v="126508.97901000001"/>
    <n v="0.70580512635163428"/>
    <n v="1.9944610870343764"/>
    <n v="-71770.458440000017"/>
    <n v="-56.731513448011349"/>
    <n v="100"/>
    <n v="100"/>
    <n v="12.018420308982614"/>
    <n v="12.763151102750639"/>
    <n v="1.0266301252948298E-2"/>
    <n v="1.0689683304418251E-2"/>
    <n v="2.687412571038018E-2"/>
    <n v="2.8000707296155447E-2"/>
    <m/>
    <m/>
    <m/>
    <n v="0"/>
    <m/>
    <n v="0"/>
    <m/>
    <n v="0"/>
    <m/>
    <n v="35.636627667406209"/>
    <n v="143.28763335811877"/>
    <n v="45.709180061779712"/>
    <n v="2.0229062823741693"/>
    <n v="0.17666268555225351"/>
    <n v="-49.709095963712343"/>
    <n v="164.65640811211259"/>
    <n v="82.66116475968748"/>
    <s v="Resto"/>
    <n v="2024"/>
    <n v="2"/>
    <d v="2025-08-07T00:00:00"/>
    <x v="17"/>
    <x v="7"/>
  </r>
  <r>
    <n v="2025"/>
    <n v="6"/>
    <n v="3"/>
    <x v="7"/>
    <s v="MyT Carga"/>
    <n v="3"/>
    <s v="4e07408562bedb8b60ce05c1decfe3ad16b72230967de01f640b7e4729b49fce"/>
    <s v="5ee0b1f3d4f170289262539d5c2c0d24e2fb46189fbbd99a0a6b6a68b9dfe06a"/>
    <x v="29"/>
    <n v="153457.46293000001"/>
    <n v="117861.76284000001"/>
    <n v="286342.92067000002"/>
    <n v="273886.05910000001"/>
    <n v="17271.669789999996"/>
    <n v="203587.24364999996"/>
    <n v="174491.72049999997"/>
    <n v="294358.57420999988"/>
    <n v="35332811.020000003"/>
    <n v="33505945.09"/>
    <n v="140.405"/>
    <n v="134.59399999999999"/>
    <n v="1318.7911299999998"/>
    <n v="-314.33440999999999"/>
    <n v="20268.28613"/>
    <n v="22801.684530000002"/>
    <n v="31587.433969999998"/>
    <n v="32672.571680000001"/>
    <n v="0"/>
    <n v="0"/>
    <n v="0"/>
    <n v="0"/>
    <n v="0"/>
    <n v="0"/>
    <s v="MyT Carga"/>
    <s v="Daños Sin Autos"/>
    <s v="Maritimo y Transportes"/>
    <x v="17"/>
    <x v="3"/>
    <n v="15439688.598989999"/>
    <n v="12032200.14449"/>
    <n v="533186385.44996989"/>
    <n v="470746398.87218982"/>
    <n v="512068683.5256899"/>
    <n v="451806369.28899986"/>
    <n v="7755472.2297"/>
    <n v="6343015.6563300006"/>
    <n v="3877269.6166600003"/>
    <n v="3949588.8549899999"/>
    <n v="203566.30633000002"/>
    <n v="146924.98212999999"/>
    <n v="1.9786991479684028"/>
    <n v="1.8581345092910195"/>
    <n v="35595.700089999998"/>
    <n v="30.201228313818753"/>
    <n v="75.384510185703874"/>
    <n v="80.219007776169278"/>
    <n v="0.99391553104276054"/>
    <n v="0.97955287831522131"/>
    <n v="2.8781204306350255E-2"/>
    <n v="2.9968140577044527E-2"/>
    <n v="2.5037209657338265E-2"/>
    <n v="2.6086786475692472E-2"/>
    <m/>
    <m/>
    <m/>
    <n v="0"/>
    <m/>
    <n v="0"/>
    <m/>
    <n v="0"/>
    <m/>
    <n v="-91.516330060594143"/>
    <n v="11.255021072437845"/>
    <n v="172.73392043726193"/>
    <n v="0.44545960166882453"/>
    <n v="-11.110575609739836"/>
    <n v="-3.321249764567058"/>
    <n v="64.165662045387094"/>
    <n v="69.788459731064563"/>
    <s v="Resto"/>
    <n v="2024"/>
    <n v="2"/>
    <d v="2025-08-07T00:00:00"/>
    <x v="17"/>
    <x v="29"/>
  </r>
  <r>
    <n v="2025"/>
    <n v="6"/>
    <n v="10"/>
    <x v="62"/>
    <s v="MyT Carga"/>
    <n v="10"/>
    <s v="4a44dc15364204a80fe80e9039455cc1608281820fe2b24f1e5233ade6af1dd5"/>
    <s v="5ee0b1f3d4f170289262539d5c2c0d24e2fb46189fbbd99a0a6b6a68b9dfe06a"/>
    <x v="27"/>
    <n v="88889.729459999988"/>
    <n v="85217.128459999993"/>
    <n v="304614.42336000002"/>
    <n v="293347.95382999995"/>
    <n v="86614.805649999995"/>
    <n v="75632.153679999989"/>
    <n v="172145.69931999999"/>
    <n v="135596.91886000003"/>
    <n v="35332811.020000003"/>
    <n v="33505945.09"/>
    <n v="140.405"/>
    <n v="134.59399999999999"/>
    <n v="2823.6589199999999"/>
    <n v="5790.1261799999993"/>
    <n v="69600.806159999993"/>
    <n v="63827.036469999999"/>
    <n v="97943.201019999993"/>
    <n v="103514.73170999999"/>
    <n v="0"/>
    <n v="0"/>
    <n v="0"/>
    <n v="0"/>
    <n v="0"/>
    <n v="0"/>
    <s v="MyT Carga"/>
    <s v="Daños Sin Autos"/>
    <s v="Maritimo y Transportes"/>
    <x v="17"/>
    <x v="3"/>
    <n v="3211255.1390500003"/>
    <n v="3187333.33329"/>
    <n v="533186385.44996989"/>
    <n v="470746398.87218982"/>
    <n v="512068683.5256899"/>
    <n v="451806369.28899986"/>
    <n v="7755472.2297"/>
    <n v="6343015.6563300006"/>
    <n v="3877269.6166600003"/>
    <n v="3949588.8549899999"/>
    <n v="92229.105959999986"/>
    <n v="86899.306980000008"/>
    <n v="1.1461549577805457"/>
    <n v="1.343479711814328"/>
    <n v="3672.6009999999951"/>
    <n v="4.3096981397629186"/>
    <n v="96.379259600056955"/>
    <n v="98.064221018025876"/>
    <n v="2.7680681107853866"/>
    <n v="2.6736183369951441"/>
    <n v="1.6671417704145545E-2"/>
    <n v="1.7358946625670869E-2"/>
    <n v="1.8102555572206705E-2"/>
    <n v="1.8861426985658649E-2"/>
    <m/>
    <m/>
    <m/>
    <n v="0"/>
    <m/>
    <n v="0"/>
    <m/>
    <n v="0"/>
    <m/>
    <n v="14.521141387124391"/>
    <n v="97.440734915248342"/>
    <n v="88.752290820854057"/>
    <n v="2.2339123716810971"/>
    <n v="9.0459623528248656"/>
    <n v="-5.3823553401160629"/>
    <n v="71.062417232807732"/>
    <n v="61.659857892317774"/>
    <s v="Resto"/>
    <n v="2024"/>
    <n v="2"/>
    <d v="2025-08-07T00:00:00"/>
    <x v="17"/>
    <x v="27"/>
  </r>
  <r>
    <n v="2025"/>
    <n v="6"/>
    <n v="61"/>
    <x v="46"/>
    <s v="MyT Carga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94597.33916000003"/>
    <n v="218295.7746"/>
    <n v="544293.70874000003"/>
    <n v="371253.82041000004"/>
    <n v="0"/>
    <n v="0"/>
    <n v="0"/>
    <n v="0"/>
    <n v="0"/>
    <n v="0"/>
    <s v="MyT Carga"/>
    <s v="Daños Sin Autos"/>
    <s v="Maritimo y Transportes"/>
    <x v="17"/>
    <x v="3"/>
    <n v="0"/>
    <n v="0"/>
    <n v="533186385.44996989"/>
    <n v="470746398.87218982"/>
    <n v="512068683.5256899"/>
    <n v="451806369.28899986"/>
    <n v="7755472.2297"/>
    <n v="6343015.6563300006"/>
    <n v="3877269.6166600003"/>
    <n v="3949588.85498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4.953294308977448"/>
    <n v="46.609591286872323"/>
    <n v="54.124700401548132"/>
    <n v="58.799603559344284"/>
    <m/>
    <n v="2024"/>
    <n v="2"/>
    <d v="2025-08-07T00:00:00"/>
    <x v="17"/>
    <x v="69"/>
  </r>
  <r>
    <n v="2025"/>
    <n v="6"/>
    <n v="43"/>
    <x v="26"/>
    <s v="MyT Carga"/>
    <n v="31"/>
    <s v="eb1e33e8a81b697b75855af6bfcdbcbf7cbbde9f94962ceaec1ed8af21f5a50f"/>
    <s v="5ee0b1f3d4f170289262539d5c2c0d24e2fb46189fbbd99a0a6b6a68b9dfe06a"/>
    <x v="16"/>
    <n v="363777.62575999997"/>
    <n v="319085.29131"/>
    <n v="658048.00136999995"/>
    <n v="577399.06743000005"/>
    <n v="108662.00680999999"/>
    <n v="47610.584020000009"/>
    <n v="290607.96647999994"/>
    <n v="212447.64721000002"/>
    <n v="35332811.020000003"/>
    <n v="33505945.09"/>
    <n v="140.405"/>
    <n v="134.59399999999999"/>
    <n v="-40.405300000000004"/>
    <n v="0"/>
    <n v="61766.196530000001"/>
    <n v="32551.643050000002"/>
    <n v="185027.09737"/>
    <n v="193584.78193"/>
    <n v="0"/>
    <n v="0"/>
    <n v="0"/>
    <n v="0"/>
    <n v="0"/>
    <n v="0"/>
    <s v="MyT Carga"/>
    <s v="Daños Sin Autos"/>
    <s v="Maritimo y Transportes"/>
    <x v="17"/>
    <x v="3"/>
    <n v="63645419.190459996"/>
    <n v="56310277.221919999"/>
    <n v="533186385.44996989"/>
    <n v="470746398.87218982"/>
    <n v="512068683.5256899"/>
    <n v="451806369.28899986"/>
    <n v="7755472.2297"/>
    <n v="6343015.6563300006"/>
    <n v="3877269.6166600003"/>
    <n v="3949588.8549899999"/>
    <n v="397139.60142999998"/>
    <n v="353962.75977999996"/>
    <n v="4.6905928483231998"/>
    <n v="5.0304982456029324"/>
    <n v="44692.334449999966"/>
    <n v="14.006391290089315"/>
    <n v="91.599433662653666"/>
    <n v="90.146571212271738"/>
    <n v="0.57156921957162266"/>
    <n v="0.56665551485828802"/>
    <n v="6.8227103258272165E-2"/>
    <n v="7.1040787586407764E-2"/>
    <n v="6.7782842752374062E-2"/>
    <n v="7.0624345516009268E-2"/>
    <m/>
    <m/>
    <m/>
    <n v="0"/>
    <m/>
    <n v="0"/>
    <m/>
    <n v="0"/>
    <m/>
    <n v="128.23077903088483"/>
    <n v="29.870448074695251"/>
    <n v="14.920958538870737"/>
    <n v="2.8025393525148967"/>
    <n v="89.748322181850654"/>
    <n v="-4.4206390991490485"/>
    <n v="33.382243686439992"/>
    <n v="16.815186981883027"/>
    <s v="Medianas"/>
    <n v="2024"/>
    <n v="2"/>
    <d v="2025-08-07T00:00:00"/>
    <x v="17"/>
    <x v="16"/>
  </r>
  <r>
    <n v="2025"/>
    <n v="6"/>
    <n v="126"/>
    <x v="17"/>
    <s v="MyT Carga"/>
    <n v="239"/>
    <s v="79bf08685d3138f9b109c3546780f056bc954fd69377b84a2cf23622e464897b"/>
    <s v="5ee0b1f3d4f170289262539d5c2c0d24e2fb46189fbbd99a0a6b6a68b9dfe06a"/>
    <x v="14"/>
    <n v="193277.29531000002"/>
    <n v="181289.98955"/>
    <n v="342445.35638000001"/>
    <n v="312659.74924999999"/>
    <n v="120013.29493999999"/>
    <n v="62398.044439999998"/>
    <n v="199751.19822999998"/>
    <n v="139667.94285000002"/>
    <n v="35332811.020000003"/>
    <n v="33505945.09"/>
    <n v="140.405"/>
    <n v="134.59399999999999"/>
    <n v="4623.9155700000001"/>
    <n v="4640.1181799999995"/>
    <n v="10375.16757"/>
    <n v="6778.9236600000004"/>
    <n v="10127.96378"/>
    <n v="-250.20452"/>
    <n v="0"/>
    <n v="0"/>
    <n v="0"/>
    <n v="0"/>
    <n v="0"/>
    <n v="0"/>
    <s v="MyT Carga"/>
    <s v="Daños Sin Autos"/>
    <s v="Maritimo y Transportes"/>
    <x v="17"/>
    <x v="3"/>
    <n v="508175.23067999998"/>
    <n v="466101.05164999998"/>
    <n v="533186385.44996989"/>
    <n v="470746398.87218982"/>
    <n v="512068683.5256899"/>
    <n v="451806369.28899986"/>
    <n v="7755472.2297"/>
    <n v="6343015.6563300006"/>
    <n v="3877269.6166600003"/>
    <n v="3949588.8549899999"/>
    <n v="193277.29531000002"/>
    <n v="181289.98955"/>
    <n v="2.4921408985236795"/>
    <n v="2.8581040844362726"/>
    <n v="11987.305760000017"/>
    <n v="6.6122270676693295"/>
    <n v="100"/>
    <n v="100"/>
    <n v="38.033592281027076"/>
    <n v="38.894996891389226"/>
    <n v="3.6249480591461138E-2"/>
    <n v="3.7744408421786155E-2"/>
    <n v="3.8511179264320024E-2"/>
    <n v="4.0125594031640816E-2"/>
    <m/>
    <m/>
    <m/>
    <n v="0"/>
    <m/>
    <n v="0"/>
    <m/>
    <n v="0"/>
    <m/>
    <n v="92.335025908385646"/>
    <n v="62.093840224486321"/>
    <n v="34.418913363548157"/>
    <n v="3.095304345726237"/>
    <n v="53.050367438420153"/>
    <n v="-4147.8740272158157"/>
    <n v="102.44080444371416"/>
    <n v="-2709.3529965006228"/>
    <s v="Medianas"/>
    <n v="2024"/>
    <n v="2"/>
    <d v="2025-08-07T00:00:00"/>
    <x v="17"/>
    <x v="14"/>
  </r>
  <r>
    <n v="2025"/>
    <n v="6"/>
    <n v="12"/>
    <x v="0"/>
    <s v="MyT Carga"/>
    <n v="12"/>
    <s v="6b51d431df5d7f141cbececcf79edf3dd861c3b4069f0b11661a3eefacbba918"/>
    <s v="5ee0b1f3d4f170289262539d5c2c0d24e2fb46189fbbd99a0a6b6a68b9dfe06a"/>
    <x v="19"/>
    <n v="658046.13728999998"/>
    <n v="436836.3787"/>
    <n v="1358477.6815800001"/>
    <n v="1091497.7630100001"/>
    <n v="370094.46029000002"/>
    <n v="339490.48785000009"/>
    <n v="687152.9236900002"/>
    <n v="483025.99867"/>
    <n v="35332811.020000003"/>
    <n v="33505945.09"/>
    <n v="140.405"/>
    <n v="134.59399999999999"/>
    <n v="352.47889000000004"/>
    <n v="724.03923999999995"/>
    <n v="103368.99984999999"/>
    <n v="96599.451379999999"/>
    <n v="110151.18429"/>
    <n v="96560.26301000001"/>
    <n v="0"/>
    <n v="0"/>
    <n v="0"/>
    <n v="0"/>
    <n v="0"/>
    <n v="0"/>
    <s v="MyT Carga"/>
    <s v="Daños Sin Autos"/>
    <s v="Maritimo y Transportes"/>
    <x v="17"/>
    <x v="3"/>
    <n v="4354857.8661599997"/>
    <n v="3733425.0511100003"/>
    <n v="533186385.44996989"/>
    <n v="470746398.87218982"/>
    <n v="512068683.5256899"/>
    <n v="451806369.28899986"/>
    <n v="7755472.2297"/>
    <n v="6343015.6563300006"/>
    <n v="3877269.6166600003"/>
    <n v="3949588.8549899999"/>
    <n v="658432.6706699999"/>
    <n v="437138.72675999999"/>
    <n v="8.4849267433384217"/>
    <n v="6.8868879152782778"/>
    <n v="221209.75858999998"/>
    <n v="50.639042299615134"/>
    <n v="99.941294926995866"/>
    <n v="99.930834757597225"/>
    <n v="15.110622608453761"/>
    <n v="11.700686975626372"/>
    <n v="0.1234176556730078"/>
    <n v="0.12850739724195348"/>
    <n v="9.2796541778454145E-2"/>
    <n v="9.6686635778827579E-2"/>
    <m/>
    <m/>
    <m/>
    <n v="0"/>
    <m/>
    <n v="0"/>
    <m/>
    <n v="0"/>
    <m/>
    <n v="9.0146774461386201"/>
    <n v="56.241415201393387"/>
    <n v="77.715708764985266"/>
    <n v="9.5452340662553876"/>
    <n v="7.0078539508160897"/>
    <n v="14.075066550504832"/>
    <n v="93.842840198481895"/>
    <n v="100.04058436542984"/>
    <s v="Grandes"/>
    <n v="2024"/>
    <n v="2"/>
    <d v="2025-08-07T00:00:00"/>
    <x v="17"/>
    <x v="19"/>
  </r>
  <r>
    <n v="2025"/>
    <n v="6"/>
    <n v="103"/>
    <x v="61"/>
    <s v="MyT Carga"/>
    <n v="205"/>
    <s v="f8809aff4d69bece79dabe35be0c708b890d7eafb841f121330667b77d2e2590"/>
    <s v="5ee0b1f3d4f170289262539d5c2c0d24e2fb46189fbbd99a0a6b6a68b9dfe06a"/>
    <x v="6"/>
    <n v="3484.4067400000004"/>
    <n v="3739.7330000000002"/>
    <n v="13763.1104"/>
    <n v="12289.73301"/>
    <n v="-79.346370000000093"/>
    <n v="2907.8480199999999"/>
    <n v="22098.373589999999"/>
    <n v="4333.0187000000005"/>
    <n v="35332811.020000003"/>
    <n v="33505945.09"/>
    <n v="140.405"/>
    <n v="134.59399999999999"/>
    <n v="0"/>
    <n v="1285.4184599999999"/>
    <n v="-79.346369999999993"/>
    <n v="2910.5423300000002"/>
    <n v="4268.2604000000001"/>
    <n v="4584.7724699999999"/>
    <n v="0"/>
    <n v="0"/>
    <n v="0"/>
    <n v="0"/>
    <n v="0"/>
    <n v="0"/>
    <s v="MyT Carga"/>
    <s v="Daños Sin Autos"/>
    <s v="Maritimo y Transportes"/>
    <x v="17"/>
    <x v="3"/>
    <n v="1638035.7448499999"/>
    <n v="1492337.16872"/>
    <n v="533186385.44996989"/>
    <n v="470746398.87218982"/>
    <n v="512068683.5256899"/>
    <n v="451806369.28899986"/>
    <n v="7755472.2297"/>
    <n v="6343015.6563300006"/>
    <n v="3877269.6166600003"/>
    <n v="3949588.8549899999"/>
    <n v="13831.98336"/>
    <n v="26158.183209999999"/>
    <n v="4.4928363313020143E-2"/>
    <n v="5.8958281086188724E-2"/>
    <n v="-255.32625999999982"/>
    <n v="-6.8273927577182647"/>
    <n v="25.19094080228853"/>
    <n v="14.296608330850514"/>
    <n v="0.21271860220114297"/>
    <n v="0.25059571512298562"/>
    <n v="6.5350632257037448E-4"/>
    <n v="6.8045690980537998E-4"/>
    <n v="7.9442625773869344E-4"/>
    <n v="8.277291455375355E-4"/>
    <m/>
    <m/>
    <m/>
    <n v="0"/>
    <m/>
    <n v="0"/>
    <m/>
    <n v="0"/>
    <m/>
    <n v="-102.72869728590561"/>
    <n v="-2.2771844942533916"/>
    <n v="77.755498052935863"/>
    <n v="-2.0464496371121982E-3"/>
    <n v="-102.72617131117279"/>
    <n v="-6.9035502213264603"/>
    <n v="-1.858986157451874"/>
    <n v="63.482808559090827"/>
    <s v="Resto"/>
    <n v="2024"/>
    <n v="2"/>
    <d v="2025-08-07T00:00:00"/>
    <x v="17"/>
    <x v="6"/>
  </r>
  <r>
    <n v="2025"/>
    <n v="6"/>
    <n v="23"/>
    <x v="9"/>
    <s v="MyT Carga"/>
    <n v="17"/>
    <s v="4523540f1504cd17100c4835e85b7eefd49911580f8efff0599a8f283be6b9e3"/>
    <s v="5ee0b1f3d4f170289262539d5c2c0d24e2fb46189fbbd99a0a6b6a68b9dfe06a"/>
    <x v="8"/>
    <n v="317646.66072000004"/>
    <n v="281468.60907000001"/>
    <n v="563490.57243000006"/>
    <n v="508134.92100000003"/>
    <n v="148020.56514999995"/>
    <n v="136065.50941"/>
    <n v="290705.46698999987"/>
    <n v="280095.30807999993"/>
    <n v="35332811.020000003"/>
    <n v="33505945.09"/>
    <n v="140.405"/>
    <n v="134.59399999999999"/>
    <n v="3259.7982000000002"/>
    <n v="3712.20291"/>
    <n v="104793.60706000001"/>
    <n v="88038.310620000004"/>
    <n v="165612.57162"/>
    <n v="167534.83356"/>
    <n v="0"/>
    <n v="0"/>
    <n v="0"/>
    <n v="0"/>
    <n v="0"/>
    <n v="0"/>
    <s v="MyT Carga"/>
    <s v="Daños Sin Autos"/>
    <s v="Maritimo y Transportes"/>
    <x v="17"/>
    <x v="3"/>
    <n v="12724961.123440001"/>
    <n v="12089263.964579999"/>
    <n v="533186385.44996989"/>
    <n v="470746398.87218982"/>
    <n v="512068683.5256899"/>
    <n v="451806369.28899986"/>
    <n v="7755472.2297"/>
    <n v="6343015.6563300006"/>
    <n v="3877269.6166600003"/>
    <n v="3949588.8549899999"/>
    <n v="762777.6632999999"/>
    <n v="651110.67489000002"/>
    <n v="4.0957745874397569"/>
    <n v="4.4374572651276516"/>
    <n v="36178.051650000038"/>
    <n v="12.853316669853832"/>
    <n v="41.643414064560758"/>
    <n v="43.228996225188887"/>
    <n v="2.496248575053635"/>
    <n v="2.3282526537154546"/>
    <n v="5.957516346782369E-2"/>
    <n v="6.2032041977834421E-2"/>
    <n v="5.9791983485022959E-2"/>
    <n v="6.2298504005807283E-2"/>
    <m/>
    <m/>
    <m/>
    <n v="0"/>
    <m/>
    <n v="0"/>
    <m/>
    <n v="0"/>
    <m/>
    <n v="8.7862499408107411"/>
    <n v="46.599125208647315"/>
    <n v="48.341273245202665"/>
    <n v="3.8176495262021382"/>
    <n v="19.031824125204921"/>
    <n v="-1.1473804576357383"/>
    <n v="63.276360022021862"/>
    <n v="52.549257219675724"/>
    <s v="Medianas"/>
    <n v="2024"/>
    <n v="2"/>
    <d v="2025-08-07T00:00:00"/>
    <x v="17"/>
    <x v="8"/>
  </r>
  <r>
    <n v="2025"/>
    <n v="6"/>
    <n v="76"/>
    <x v="31"/>
    <s v="MyT Carga"/>
    <n v="48"/>
    <s v="98010bd9270f9b100b6214a21754fd33bdc8d41b2bc9f9dd16ff54d3c34ffd71"/>
    <s v="5ee0b1f3d4f170289262539d5c2c0d24e2fb46189fbbd99a0a6b6a68b9dfe06a"/>
    <x v="1"/>
    <n v="838057.49604999996"/>
    <n v="720242.56016999995"/>
    <n v="1058886.1452799998"/>
    <n v="884086.35563000001"/>
    <n v="267253.44725999993"/>
    <n v="723091.20875000011"/>
    <n v="466499.39669999987"/>
    <n v="1038732.5781"/>
    <n v="35332811.020000003"/>
    <n v="33505945.09"/>
    <n v="140.405"/>
    <n v="134.59399999999999"/>
    <n v="0"/>
    <n v="0"/>
    <n v="1679.00856"/>
    <n v="2116.4253900000003"/>
    <n v="-13645.8714"/>
    <n v="-12977.493759999999"/>
    <n v="0"/>
    <n v="0"/>
    <n v="0"/>
    <n v="0"/>
    <n v="0"/>
    <n v="0"/>
    <s v="MyT Carga"/>
    <s v="Daños Sin Autos"/>
    <s v="Maritimo y Transportes"/>
    <x v="17"/>
    <x v="3"/>
    <n v="1710707.5392100001"/>
    <n v="1380857.62949"/>
    <n v="533186385.44996989"/>
    <n v="470746398.87218982"/>
    <n v="512068683.5256899"/>
    <n v="451806369.28899986"/>
    <n v="7755472.2297"/>
    <n v="6343015.6563300006"/>
    <n v="3877269.6166600003"/>
    <n v="3949588.8549899999"/>
    <n v="838057.49604999996"/>
    <n v="720242.56016999995"/>
    <n v="10.806015046261317"/>
    <n v="11.35489172963392"/>
    <n v="117814.93588"/>
    <n v="16.357674816133038"/>
    <n v="100"/>
    <n v="100"/>
    <n v="48.988940356047799"/>
    <n v="52.159074533702018"/>
    <n v="0.15717908763606958"/>
    <n v="0.16366114996133241"/>
    <n v="0.15300012106211561"/>
    <n v="0.15941398995844916"/>
    <m/>
    <m/>
    <m/>
    <n v="0"/>
    <m/>
    <n v="0"/>
    <m/>
    <n v="0"/>
    <m/>
    <n v="-63.04014707605171"/>
    <n v="31.889631501375547"/>
    <n v="100.39551239228737"/>
    <n v="6.8928259750535554"/>
    <n v="-20.667717939256068"/>
    <n v="5.1502828848210669"/>
    <n v="-12.304150543291797"/>
    <n v="-16.308429263309471"/>
    <s v="Grandes"/>
    <n v="2024"/>
    <n v="2"/>
    <d v="2025-08-07T00:00:00"/>
    <x v="17"/>
    <x v="1"/>
  </r>
  <r>
    <n v="2025"/>
    <n v="6"/>
    <n v="109"/>
    <x v="25"/>
    <s v="MyT Carga"/>
    <n v="228"/>
    <s v="9d693eeee1d1899cbc50b6d45df953d3835acf28ee869879b45565fccc814765"/>
    <s v="5ee0b1f3d4f170289262539d5c2c0d24e2fb46189fbbd99a0a6b6a68b9dfe06a"/>
    <x v="34"/>
    <n v="2628.59042"/>
    <n v="2473.6351500000001"/>
    <n v="9214.5879000000004"/>
    <n v="7337.8872900000006"/>
    <n v="3253.2818700000003"/>
    <n v="5010.6505900000002"/>
    <n v="4375.7116000000005"/>
    <n v="6314.2737399999805"/>
    <n v="35332811.020000003"/>
    <n v="33505945.09"/>
    <n v="140.405"/>
    <n v="134.59399999999999"/>
    <n v="0"/>
    <n v="0"/>
    <n v="-4.897E-2"/>
    <n v="-2.6619000000000002"/>
    <n v="191.76486"/>
    <n v="53.233309999999996"/>
    <n v="0"/>
    <n v="0"/>
    <n v="0"/>
    <n v="0"/>
    <n v="0"/>
    <n v="0"/>
    <s v="MyT Carga"/>
    <s v="Daños Sin Autos"/>
    <s v="Maritimo y Transportes"/>
    <x v="17"/>
    <x v="3"/>
    <n v="1851722.72551"/>
    <n v="1557356.19942"/>
    <n v="533186385.44996989"/>
    <n v="470746398.87218982"/>
    <n v="512068683.5256899"/>
    <n v="451806369.28899986"/>
    <n v="7755472.2297"/>
    <n v="6343015.6563300006"/>
    <n v="3877269.6166600003"/>
    <n v="3949588.8549899999"/>
    <n v="2628.59042"/>
    <n v="2473.6351500000001"/>
    <n v="3.3893363835843175E-2"/>
    <n v="3.8997777776749461E-2"/>
    <n v="154.95526999999993"/>
    <n v="6.2642734519680499"/>
    <n v="100"/>
    <n v="100"/>
    <n v="0.14195378086511498"/>
    <n v="0.15883554134380087"/>
    <n v="4.9299653774573856E-4"/>
    <n v="5.1332770477226946E-4"/>
    <n v="5.2547085987833661E-4"/>
    <n v="5.4749895489360158E-4"/>
    <m/>
    <m/>
    <m/>
    <n v="0"/>
    <m/>
    <n v="0"/>
    <m/>
    <n v="0"/>
    <m/>
    <n v="-35.072665483944668"/>
    <n v="123.76526389379447"/>
    <n v="202.56223275287789"/>
    <n v="8.3906516483176055E-2"/>
    <n v="-98.160336601675496"/>
    <n v="260.23471018428125"/>
    <n v="-2.5536482544299303E-2"/>
    <n v="-5.0004405136558301"/>
    <s v="Resto"/>
    <n v="2024"/>
    <n v="2"/>
    <d v="2025-08-07T00:00:00"/>
    <x v="17"/>
    <x v="34"/>
  </r>
  <r>
    <n v="2025"/>
    <n v="6"/>
    <n v="39"/>
    <x v="20"/>
    <s v="MyT Carga"/>
    <n v="27"/>
    <s v="670671cd97404156226e507973f2ab8330d3022ca96e0c93bdbdb320c41adcaf"/>
    <s v="5ee0b1f3d4f170289262539d5c2c0d24e2fb46189fbbd99a0a6b6a68b9dfe06a"/>
    <x v="13"/>
    <n v="954168.30948000005"/>
    <n v="826641.04732000001"/>
    <n v="1686860.4724699999"/>
    <n v="1402159.52"/>
    <n v="365383.30515000003"/>
    <n v="546120.03036999993"/>
    <n v="712503.43776"/>
    <n v="1129826.06064"/>
    <n v="35332811.020000003"/>
    <n v="33505945.09"/>
    <n v="140.405"/>
    <n v="134.59399999999999"/>
    <n v="0"/>
    <n v="0"/>
    <n v="52778.020450000004"/>
    <n v="229381.7585"/>
    <n v="274460.12875999999"/>
    <n v="229996.26035"/>
    <n v="0"/>
    <n v="0"/>
    <n v="0"/>
    <n v="0"/>
    <n v="0"/>
    <n v="0"/>
    <s v="MyT Carga"/>
    <s v="Daños Sin Autos"/>
    <s v="Maritimo y Transportes"/>
    <x v="17"/>
    <x v="3"/>
    <n v="16996819.43369"/>
    <n v="13946879.379360002"/>
    <n v="533186385.44996989"/>
    <n v="470746398.87218982"/>
    <n v="512068683.5256899"/>
    <n v="451806369.28899986"/>
    <n v="7755472.2297"/>
    <n v="6343015.6563300006"/>
    <n v="3877269.6166600003"/>
    <n v="3949588.8549899999"/>
    <n v="973581.69562000001"/>
    <n v="844980.92590000003"/>
    <n v="12.30316196383195"/>
    <n v="13.032303435906787"/>
    <n v="127527.26216000004"/>
    <n v="15.427163044159009"/>
    <n v="98.005982833557994"/>
    <n v="97.82955117472433"/>
    <n v="5.6138050604262411"/>
    <n v="5.9270681622395527"/>
    <n v="0.17895586525052631"/>
    <n v="0.18633600143448931"/>
    <n v="0.17560220307589386"/>
    <n v="0.18296356658735716"/>
    <m/>
    <m/>
    <m/>
    <n v="0"/>
    <m/>
    <n v="0"/>
    <m/>
    <n v="0"/>
    <m/>
    <n v="-33.094688927185032"/>
    <n v="38.293380897247111"/>
    <n v="66.064954328186417"/>
    <n v="9.4237270366756825"/>
    <n v="-76.991186746874646"/>
    <n v="19.332431032720486"/>
    <n v="19.22975868606089"/>
    <n v="99.732820938451411"/>
    <s v="Grandes"/>
    <n v="2024"/>
    <n v="2"/>
    <d v="2025-08-07T00:00:00"/>
    <x v="17"/>
    <x v="13"/>
  </r>
  <r>
    <n v="2025"/>
    <n v="6"/>
    <n v="1"/>
    <x v="16"/>
    <s v="MyT Carga"/>
    <n v="30"/>
    <s v="624b60c58c9d8bfb6ff1886c2fd605d2adeb6ea4da576068201b6c6958ce93f4"/>
    <s v="5ee0b1f3d4f170289262539d5c2c0d24e2fb46189fbbd99a0a6b6a68b9dfe06a"/>
    <x v="25"/>
    <n v="680532.56219000008"/>
    <n v="43210.666239999999"/>
    <n v="741887.36867"/>
    <n v="91297.622719999999"/>
    <n v="32611.86278000001"/>
    <n v="21058.293260000002"/>
    <n v="82740.729409999985"/>
    <n v="42562.470300000008"/>
    <n v="35332811.020000003"/>
    <n v="33505945.09"/>
    <n v="140.405"/>
    <n v="134.59399999999999"/>
    <n v="0"/>
    <n v="0"/>
    <n v="-657.68155000000002"/>
    <n v="25809.468780000003"/>
    <n v="17584.509550000002"/>
    <n v="38787.614200000004"/>
    <n v="0"/>
    <n v="0"/>
    <n v="0"/>
    <n v="0"/>
    <n v="0"/>
    <n v="0"/>
    <s v="MyT Carga"/>
    <s v="Daños Sin Autos"/>
    <s v="Maritimo y Transportes"/>
    <x v="17"/>
    <x v="3"/>
    <n v="34421360.903379999"/>
    <n v="27815669.804509997"/>
    <n v="533186385.44996989"/>
    <n v="470746398.87218982"/>
    <n v="512068683.5256899"/>
    <n v="451806369.28899986"/>
    <n v="7755472.2297"/>
    <n v="6343015.6563300006"/>
    <n v="3877269.6166600003"/>
    <n v="3949588.8549899999"/>
    <n v="698602.36623000004"/>
    <n v="173706.40328999999"/>
    <n v="8.7748694345634295"/>
    <n v="0.68123221794160316"/>
    <n v="637321.89595000003"/>
    <n v="1474.9180038331206"/>
    <n v="97.413435036369336"/>
    <n v="24.875689912167775"/>
    <n v="1.9770646608082694"/>
    <n v="0.15534648830564518"/>
    <n v="0.1276350223413302"/>
    <n v="0.13289868802450572"/>
    <n v="9.1791814751050124E-3"/>
    <n v="9.5639789912656398E-3"/>
    <m/>
    <m/>
    <m/>
    <n v="0"/>
    <m/>
    <n v="0"/>
    <m/>
    <n v="0"/>
    <m/>
    <n v="54.864700464333872"/>
    <n v="4.7921090910114303"/>
    <n v="48.734016603767145"/>
    <n v="0.84110381800306355"/>
    <n v="-102.54821808075974"/>
    <n v="-54.664627065409967"/>
    <n v="-3.7401188138340764"/>
    <n v="66.540490598155941"/>
    <s v="Grandes"/>
    <n v="2024"/>
    <n v="2"/>
    <d v="2025-08-07T00:00:00"/>
    <x v="17"/>
    <x v="25"/>
  </r>
  <r>
    <n v="2025"/>
    <n v="6"/>
    <n v="150.1"/>
    <x v="70"/>
    <s v="MyT Carga"/>
    <n v="150.1"/>
    <m/>
    <m/>
    <x v="77"/>
    <n v="544849.66997000005"/>
    <n v="544220.20148000005"/>
    <n v="1278324.12479"/>
    <n v="1272323.5602299999"/>
    <n v="248134.86247999998"/>
    <n v="434310.89270999993"/>
    <n v="657812.47121999995"/>
    <n v="722272.44920999988"/>
    <n v="0"/>
    <n v="0"/>
    <n v="0"/>
    <n v="0"/>
    <n v="4036.4106299999994"/>
    <n v="6449.0001399999983"/>
    <n v="164720.62706"/>
    <n v="176861.19243"/>
    <n v="317157.05194999999"/>
    <n v="403808.10203999997"/>
    <n v="0"/>
    <n v="0"/>
    <n v="0"/>
    <n v="0"/>
    <n v="0"/>
    <n v="0"/>
    <s v="MyT Carga"/>
    <s v="Daños Sin Autos"/>
    <s v="Maritimo y Transportes"/>
    <x v="17"/>
    <x v="3"/>
    <n v="96200896.371360004"/>
    <n v="77154582.102530003"/>
    <n v="533186385.44996989"/>
    <n v="470746398.87218982"/>
    <n v="512068683.5256899"/>
    <n v="451806369.28899986"/>
    <n v="7755472.2297"/>
    <n v="6343015.6563300006"/>
    <n v="3877269.6166600003"/>
    <n v="3949588.8549899999"/>
    <n v="2130196.56262"/>
    <n v="793455.90019000007"/>
    <n v="7.0253577581448718"/>
    <n v="8.5798338040817637"/>
    <n v="629.46848999999929"/>
    <n v="0.115664300643048"/>
    <n v="25.577436351689126"/>
    <n v="68.588588395357789"/>
    <n v="0.56636652102153118"/>
    <n v="0.70536342320769863"/>
    <n v="0.10218746855476948"/>
    <n v="0.10640167764578119"/>
    <n v="0.11560793726385123"/>
    <n v="0.12045430044211868"/>
    <m/>
    <m/>
    <m/>
    <n v="0"/>
    <m/>
    <n v="0"/>
    <m/>
    <n v="0"/>
    <m/>
    <n v="-42.866995360927838"/>
    <n v="45.541894609876984"/>
    <n v="79.804257822274309"/>
    <n v="6.3997319509018578"/>
    <n v="-6.864459751284957"/>
    <n v="-21.458472391278715"/>
    <n v="51.936611860665273"/>
    <n v="43.798326862812843"/>
    <s v="Resto"/>
    <n v="2024"/>
    <n v="2"/>
    <d v="2025-08-07T00:00:00"/>
    <x v="17"/>
    <x v="77"/>
  </r>
  <r>
    <n v="2025"/>
    <n v="6"/>
    <n v="127"/>
    <x v="66"/>
    <s v="MyT Carga"/>
    <n v="263"/>
    <s v="4be84111a613654b362415e563cb7607df7b203b5d303802a8a546061bbc7847"/>
    <s v="5ee0b1f3d4f170289262539d5c2c0d24e2fb46189fbbd99a0a6b6a68b9dfe06a"/>
    <x v="31"/>
    <n v="0"/>
    <n v="0"/>
    <n v="0"/>
    <n v="0"/>
    <n v="0.47316000000000003"/>
    <n v="-52.9499"/>
    <n v="-17.105309999999996"/>
    <n v="-131.13108"/>
    <n v="0"/>
    <n v="0"/>
    <n v="0"/>
    <n v="0"/>
    <n v="0"/>
    <n v="0"/>
    <n v="0.47316000000000003"/>
    <n v="-52.9499"/>
    <n v="0"/>
    <n v="0"/>
    <n v="0"/>
    <n v="0"/>
    <n v="0"/>
    <n v="0"/>
    <n v="0"/>
    <n v="0"/>
    <s v="MyT Carga"/>
    <s v="Daños Sin Autos"/>
    <s v="Maritimo y Transportes"/>
    <x v="17"/>
    <x v="3"/>
    <n v="833808.04034000007"/>
    <n v="539188.42425000004"/>
    <n v="533186385.44996989"/>
    <n v="470746398.87218982"/>
    <n v="512068683.5256899"/>
    <n v="451806369.28899986"/>
    <n v="7755472.2297"/>
    <n v="6343015.6563300006"/>
    <n v="3877269.6166600003"/>
    <n v="3949588.8549899999"/>
    <n v="0"/>
    <n v="0"/>
    <m/>
    <m/>
    <m/>
    <m/>
    <m/>
    <m/>
    <m/>
    <m/>
    <m/>
    <m/>
    <m/>
    <m/>
    <m/>
    <m/>
    <m/>
    <n v="0"/>
    <m/>
    <n v="0"/>
    <m/>
    <n v="0"/>
    <m/>
    <n v="-100.8935994213398"/>
    <m/>
    <m/>
    <n v="1.2203433002618854E-5"/>
    <n v="-100.8935994213398"/>
    <m/>
    <m/>
    <m/>
    <s v="Resto"/>
    <n v="2024"/>
    <n v="2"/>
    <d v="2025-08-07T00:00:00"/>
    <x v="17"/>
    <x v="31"/>
  </r>
  <r>
    <n v="2025"/>
    <n v="6"/>
    <n v="22"/>
    <x v="35"/>
    <s v="MyT Carga"/>
    <n v="16"/>
    <s v="b17ef6d19c7a5b1ee83b907c595526dcb1eb06db8227d650d5dda0a9f4ce8cd9"/>
    <s v="5ee0b1f3d4f170289262539d5c2c0d24e2fb46189fbbd99a0a6b6a68b9dfe06a"/>
    <x v="10"/>
    <n v="283180.97051000001"/>
    <n v="329714.46281"/>
    <n v="512722.24261999998"/>
    <n v="544936.19143999997"/>
    <n v="192373.22466000001"/>
    <n v="85399.046509999986"/>
    <n v="294742.56711000006"/>
    <n v="266844.69488999998"/>
    <n v="35332811.020000003"/>
    <n v="33505945.09"/>
    <n v="140.405"/>
    <n v="134.59399999999999"/>
    <n v="0"/>
    <n v="0"/>
    <n v="84665.088860000003"/>
    <n v="64476.95059"/>
    <n v="121276.88974"/>
    <n v="108482.94365999999"/>
    <n v="0"/>
    <n v="0"/>
    <n v="0"/>
    <n v="0"/>
    <n v="0"/>
    <n v="0"/>
    <s v="MyT Carga"/>
    <s v="Daños Sin Autos"/>
    <s v="Maritimo y Transportes"/>
    <x v="17"/>
    <x v="3"/>
    <n v="17846008.112819999"/>
    <n v="17696756.30731"/>
    <n v="533186385.44996989"/>
    <n v="470746398.87218982"/>
    <n v="512068683.5256899"/>
    <n v="451806369.28899986"/>
    <n v="7755472.2297"/>
    <n v="6343015.6563300006"/>
    <n v="3877269.6166600003"/>
    <n v="3949588.8549899999"/>
    <n v="440100.55529000005"/>
    <n v="555428.58604999993"/>
    <n v="3.6513697957107389"/>
    <n v="5.1980710859662169"/>
    <n v="-46533.492299999984"/>
    <n v="-14.113269980157106"/>
    <n v="64.344606500984895"/>
    <n v="59.362170239527231"/>
    <n v="1.586802878939475"/>
    <n v="1.8631350123401134"/>
    <n v="5.3111065518114502E-2"/>
    <n v="5.5301364762290361E-2"/>
    <n v="7.004078280788277E-2"/>
    <n v="7.2976939950817013E-2"/>
    <m/>
    <m/>
    <m/>
    <n v="0"/>
    <m/>
    <n v="0"/>
    <m/>
    <n v="0"/>
    <m/>
    <n v="125.26390225852654"/>
    <n v="67.932963261458525"/>
    <n v="25.900910072971751"/>
    <n v="4.9615642882662421"/>
    <n v="31.310628193900758"/>
    <n v="11.793509328155727"/>
    <n v="69.811395263771715"/>
    <n v="59.435104187511136"/>
    <s v="Medianas"/>
    <n v="2024"/>
    <n v="2"/>
    <d v="2025-08-07T00:00:00"/>
    <x v="17"/>
    <x v="10"/>
  </r>
  <r>
    <n v="2025"/>
    <n v="6"/>
    <n v="79"/>
    <x v="11"/>
    <s v="MyT Carga"/>
    <n v="51"/>
    <s v="031b4af5197ec30a926f48cf40e11a7dbc470048a21e4003b7a3c07c5dab1baa"/>
    <s v="5ee0b1f3d4f170289262539d5c2c0d24e2fb46189fbbd99a0a6b6a68b9dfe06a"/>
    <x v="31"/>
    <n v="0"/>
    <n v="0"/>
    <n v="0"/>
    <n v="20.235900000000001"/>
    <n v="0"/>
    <n v="0"/>
    <n v="0"/>
    <n v="0"/>
    <n v="35332811.020000003"/>
    <n v="33505945.09"/>
    <n v="140.405"/>
    <n v="134.59399999999999"/>
    <n v="0"/>
    <n v="0"/>
    <n v="0"/>
    <n v="0"/>
    <n v="0"/>
    <n v="0"/>
    <n v="0"/>
    <n v="0"/>
    <n v="0"/>
    <n v="0"/>
    <n v="0"/>
    <n v="0"/>
    <s v="MyT Carga"/>
    <s v="Daños Sin Autos"/>
    <s v="Maritimo y Transportes"/>
    <x v="17"/>
    <x v="3"/>
    <n v="49586162.051349998"/>
    <n v="42505277.943829998"/>
    <n v="533186385.44996989"/>
    <n v="470746398.87218982"/>
    <n v="512068683.5256899"/>
    <n v="451806369.28899986"/>
    <n v="7755472.2297"/>
    <n v="6343015.6563300006"/>
    <n v="3877269.6166600003"/>
    <n v="3949588.8549899999"/>
    <n v="10.61003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17"/>
    <x v="31"/>
  </r>
  <r>
    <n v="2025"/>
    <n v="6"/>
    <n v="94"/>
    <x v="5"/>
    <s v="MyT Carga"/>
    <n v="7"/>
    <s v="7902699be42c8a8e46fbbb4501726517e86b22c56a189f7625a6da49081b2451"/>
    <s v="5ee0b1f3d4f170289262539d5c2c0d24e2fb46189fbbd99a0a6b6a68b9dfe06a"/>
    <x v="33"/>
    <n v="41272.389259999996"/>
    <n v="53676.742359999997"/>
    <n v="97184.886820000014"/>
    <n v="112345.24841999999"/>
    <n v="12721.426290000001"/>
    <n v="14675.09455"/>
    <n v="22492.200210000003"/>
    <n v="41922.047720000002"/>
    <n v="35332811.020000003"/>
    <n v="33505945.09"/>
    <n v="140.405"/>
    <n v="134.59399999999999"/>
    <n v="0"/>
    <n v="0"/>
    <n v="11490.2896"/>
    <n v="18543.098910000001"/>
    <n v="36570.117100000003"/>
    <n v="48144.681069999999"/>
    <n v="0"/>
    <n v="0"/>
    <n v="0"/>
    <n v="0"/>
    <n v="0"/>
    <n v="0"/>
    <s v="MyT Carga"/>
    <s v="Daños Sin Autos"/>
    <s v="Maritimo y Transportes"/>
    <x v="17"/>
    <x v="3"/>
    <n v="3833520.1551100002"/>
    <n v="3650387.7085300004"/>
    <n v="533186385.44996989"/>
    <n v="470746398.87218982"/>
    <n v="512068683.5256899"/>
    <n v="451806369.28899986"/>
    <n v="7755472.2297"/>
    <n v="6343015.6563300006"/>
    <n v="3877269.6166600003"/>
    <n v="3949588.8549899999"/>
    <n v="95312.833239999993"/>
    <n v="92071.193280000007"/>
    <n v="0.53217119522322776"/>
    <n v="0.84623379900431728"/>
    <n v="-12404.3531"/>
    <n v="-23.109362741886041"/>
    <n v="43.302027499355866"/>
    <n v="58.299170943470138"/>
    <n v="1.0766185539675535"/>
    <n v="1.4704394887855747"/>
    <n v="7.7407057618639596E-3"/>
    <n v="8.0599323074849599E-3"/>
    <n v="1.1402475406842893E-2"/>
    <n v="1.1880474913284244E-2"/>
    <m/>
    <m/>
    <m/>
    <n v="0"/>
    <m/>
    <n v="0"/>
    <m/>
    <n v="0"/>
    <m/>
    <n v="-13.312815487107022"/>
    <n v="30.823091461606367"/>
    <n v="27.339763750148716"/>
    <n v="0.32810269977971329"/>
    <n v="-38.034685271492194"/>
    <n v="-24.04121018720874"/>
    <n v="31.419887359343456"/>
    <n v="38.51536347917488"/>
    <s v="Resto"/>
    <n v="2024"/>
    <n v="2"/>
    <d v="2025-08-07T00:00:00"/>
    <x v="17"/>
    <x v="33"/>
  </r>
  <r>
    <n v="2025"/>
    <n v="6"/>
    <n v="48"/>
    <x v="4"/>
    <s v="MyT Carga"/>
    <n v="36"/>
    <s v="76a50887d8f1c2e9301755428990ad81479ee21c25b43215cf524541e0503269"/>
    <s v="5ee0b1f3d4f170289262539d5c2c0d24e2fb46189fbbd99a0a6b6a68b9dfe06a"/>
    <x v="3"/>
    <n v="543294.80509000004"/>
    <n v="474520.49341000005"/>
    <n v="902378.13764000009"/>
    <n v="836548.16699000006"/>
    <n v="318928.80313999997"/>
    <n v="307942.97847999993"/>
    <n v="791143.9095699999"/>
    <n v="330218.37868000008"/>
    <n v="35332811.020000003"/>
    <n v="33505945.09"/>
    <n v="140.405"/>
    <n v="134.59399999999999"/>
    <n v="0"/>
    <n v="0"/>
    <n v="206284.58262999999"/>
    <n v="221177.48551"/>
    <n v="409483.08133999998"/>
    <n v="334357.50498000003"/>
    <n v="0"/>
    <n v="0"/>
    <n v="0"/>
    <n v="0"/>
    <n v="0"/>
    <n v="0"/>
    <s v="MyT Carga"/>
    <s v="Daños Sin Autos"/>
    <s v="Maritimo y Transportes"/>
    <x v="17"/>
    <x v="3"/>
    <n v="34581959.66691"/>
    <n v="31734793.481880002"/>
    <n v="533186385.44996989"/>
    <n v="470746398.87218982"/>
    <n v="512068683.5256899"/>
    <n v="451806369.28899986"/>
    <n v="7755472.2297"/>
    <n v="6343015.6563300006"/>
    <n v="3877269.6166600003"/>
    <n v="3949588.8549899999"/>
    <n v="650316.5019400001"/>
    <n v="563170.72979999997"/>
    <n v="7.0053091417105877"/>
    <n v="7.480991993712852"/>
    <n v="68774.311679999984"/>
    <n v="14.493433399635469"/>
    <n v="83.543136837103631"/>
    <n v="84.258728002166862"/>
    <n v="1.5710353326502071"/>
    <n v="1.4952688873836308"/>
    <n v="0.1018958510411888"/>
    <n v="0.10609803383196809"/>
    <n v="0.10080172563122144"/>
    <n v="0.10502740237078663"/>
    <m/>
    <m/>
    <m/>
    <n v="0"/>
    <m/>
    <n v="0"/>
    <m/>
    <n v="0"/>
    <m/>
    <n v="3.5674866542584782"/>
    <n v="58.702715386201334"/>
    <n v="64.895612045553506"/>
    <n v="8.2256029286592423"/>
    <n v="-6.7334624252822772"/>
    <n v="22.468637683037397"/>
    <n v="50.376826792196283"/>
    <n v="66.149998793426207"/>
    <s v="Medianas"/>
    <n v="2024"/>
    <n v="2"/>
    <d v="2025-08-07T00:00:00"/>
    <x v="17"/>
    <x v="3"/>
  </r>
  <r>
    <n v="2025"/>
    <n v="6"/>
    <n v="27"/>
    <x v="32"/>
    <s v="MyT Carga"/>
    <n v="21"/>
    <s v="6f4b6612125fb3a0daecd2799dfd6c9c299424fd920f9b308110a2c1fbd8f443"/>
    <s v="5ee0b1f3d4f170289262539d5c2c0d24e2fb46189fbbd99a0a6b6a68b9dfe06a"/>
    <x v="28"/>
    <n v="267454.07285"/>
    <n v="219893.15966999999"/>
    <n v="604861.18403"/>
    <n v="483489.97259000002"/>
    <n v="133508.51611999996"/>
    <n v="110602.96343"/>
    <n v="237409.77975999992"/>
    <n v="211577.74522999997"/>
    <n v="35332811.020000003"/>
    <n v="33505945.09"/>
    <n v="140.405"/>
    <n v="134.59399999999999"/>
    <n v="0"/>
    <n v="0"/>
    <n v="133508.51612000001"/>
    <n v="110602.96343"/>
    <n v="283389.88050000003"/>
    <n v="217523.02872999999"/>
    <n v="0"/>
    <n v="0"/>
    <n v="0"/>
    <n v="0"/>
    <n v="0"/>
    <n v="0"/>
    <s v="MyT Carga"/>
    <s v="Daños Sin Autos"/>
    <s v="Maritimo y Transportes"/>
    <x v="17"/>
    <x v="3"/>
    <n v="7432464.5520399995"/>
    <n v="5987192.6770000001"/>
    <n v="533186385.44996989"/>
    <n v="470746398.87218982"/>
    <n v="512068683.5256899"/>
    <n v="451806369.28899986"/>
    <n v="7755472.2297"/>
    <n v="6343015.6563300006"/>
    <n v="3877269.6166600003"/>
    <n v="3949588.8549899999"/>
    <n v="280181.49763"/>
    <n v="232632.70993000001"/>
    <n v="3.4485852689378498"/>
    <n v="3.4666974130918002"/>
    <n v="47560.913180000003"/>
    <n v="21.629100810309886"/>
    <n v="95.457435666645097"/>
    <n v="94.523749362747225"/>
    <n v="3.5984574292600087"/>
    <n v="3.6727256250617568"/>
    <n v="5.0161459509940137E-2"/>
    <n v="5.2230117063306443E-2"/>
    <n v="4.6711596774148066E-2"/>
    <n v="4.8669778608044459E-2"/>
    <m/>
    <m/>
    <m/>
    <n v="0"/>
    <m/>
    <n v="0"/>
    <m/>
    <n v="0"/>
    <m/>
    <n v="20.709709739826955"/>
    <n v="49.918296138596254"/>
    <n v="50.298501143002838"/>
    <n v="3.4433642568042071"/>
    <n v="20.709709739826998"/>
    <n v="30.280403943693312"/>
    <n v="47.111250368024344"/>
    <n v="50.846553615840698"/>
    <s v="Medianas"/>
    <n v="2024"/>
    <n v="2"/>
    <d v="2025-08-07T00:00:00"/>
    <x v="17"/>
    <x v="28"/>
  </r>
  <r>
    <n v="2025"/>
    <n v="6"/>
    <n v="9"/>
    <x v="29"/>
    <s v="MyT Carga"/>
    <n v="9"/>
    <s v="19581e27de7ced00ff1ce50b2047e7a567c76b1cbaebabe5ef03f7c3017bb5b7"/>
    <s v="5ee0b1f3d4f170289262539d5c2c0d24e2fb46189fbbd99a0a6b6a68b9dfe06a"/>
    <x v="9"/>
    <n v="51888.6397"/>
    <n v="57228.328460000004"/>
    <n v="89994.631739999997"/>
    <n v="96764.645409999997"/>
    <n v="42981.447839999993"/>
    <n v="25631.110079999999"/>
    <n v="52619.200599999996"/>
    <n v="35953.711970000004"/>
    <n v="35332811.020000003"/>
    <n v="33505945.09"/>
    <n v="140.405"/>
    <n v="134.59399999999999"/>
    <n v="0"/>
    <n v="446.17955999999998"/>
    <n v="42219.317649999997"/>
    <n v="17341.247660000001"/>
    <n v="42999.286679999997"/>
    <n v="39304.683450000004"/>
    <n v="0"/>
    <n v="0"/>
    <n v="0"/>
    <n v="0"/>
    <n v="0"/>
    <n v="0"/>
    <s v="MyT Carga"/>
    <s v="Daños Sin Autos"/>
    <s v="Maritimo y Transportes"/>
    <x v="17"/>
    <x v="3"/>
    <n v="1704189.54003"/>
    <n v="1455805.4776199998"/>
    <n v="533186385.44996989"/>
    <n v="470746398.87218982"/>
    <n v="512068683.5256899"/>
    <n v="451806369.28899986"/>
    <n v="7755472.2297"/>
    <n v="6343015.6563300006"/>
    <n v="3877269.6166600003"/>
    <n v="3949588.8549899999"/>
    <n v="68442.901469999997"/>
    <n v="72609.733229999998"/>
    <n v="0.66905841660150167"/>
    <n v="0.90222587426359424"/>
    <n v="-5339.6887600000045"/>
    <n v="-9.3304992539354092"/>
    <n v="75.813033324929847"/>
    <n v="78.816332073170472"/>
    <n v="3.0447692865833789"/>
    <n v="3.9310422539114787"/>
    <n v="9.731801320510056E-3"/>
    <n v="1.0133140605814221E-2"/>
    <n v="1.2156933881407726E-2"/>
    <n v="1.2666560799056301E-2"/>
    <m/>
    <m/>
    <m/>
    <n v="0"/>
    <m/>
    <n v="0"/>
    <m/>
    <n v="0"/>
    <m/>
    <n v="67.69249441731553"/>
    <n v="82.834023186003833"/>
    <n v="44.787451896161841"/>
    <n v="1.1085493682284995"/>
    <n v="143.46182280404611"/>
    <n v="9.399905827253253"/>
    <n v="98.186088444200209"/>
    <n v="44.120054247631906"/>
    <s v="Resto"/>
    <n v="2024"/>
    <n v="2"/>
    <d v="2025-08-07T00:00:00"/>
    <x v="17"/>
    <x v="9"/>
  </r>
  <r>
    <n v="2025"/>
    <n v="6"/>
    <n v="8"/>
    <x v="23"/>
    <s v="MyT Carga"/>
    <n v="8"/>
    <s v="2c624232cdd221771294dfbb310aca000a0df6ac8b66b696d90ef06fdefb64a3"/>
    <s v="5ee0b1f3d4f170289262539d5c2c0d24e2fb46189fbbd99a0a6b6a68b9dfe06a"/>
    <x v="17"/>
    <n v="62923.275179999997"/>
    <n v="52608.531029999998"/>
    <n v="107183.39999000001"/>
    <n v="94752.869359999997"/>
    <n v="11638.065299999997"/>
    <n v="13218.591880000002"/>
    <n v="26102.187320000001"/>
    <n v="26295.671540000007"/>
    <n v="35332811.020000003"/>
    <n v="33505945.09"/>
    <n v="140.405"/>
    <n v="134.59399999999999"/>
    <n v="0"/>
    <n v="0"/>
    <n v="7184.0264200000001"/>
    <n v="8143.5396600000004"/>
    <n v="32621.147499999999"/>
    <n v="28519.87643"/>
    <n v="0"/>
    <n v="0"/>
    <n v="0"/>
    <n v="0"/>
    <n v="0"/>
    <n v="0"/>
    <s v="MyT Carga"/>
    <s v="Daños Sin Autos"/>
    <s v="Maritimo y Transportes"/>
    <x v="17"/>
    <x v="3"/>
    <n v="1860236.7715"/>
    <n v="1362193.3121300002"/>
    <n v="533186385.44996989"/>
    <n v="470746398.87218982"/>
    <n v="512068683.5256899"/>
    <n v="451806369.28899986"/>
    <n v="7755472.2297"/>
    <n v="6343015.6563300006"/>
    <n v="3877269.6166600003"/>
    <n v="3949588.8549899999"/>
    <n v="82928.830549999999"/>
    <n v="70191.571400000001"/>
    <n v="0.81134034545352274"/>
    <n v="0.82939305025204246"/>
    <n v="10314.744149999999"/>
    <n v="19.606599819557815"/>
    <n v="75.876235999809353"/>
    <n v="74.949926295566598"/>
    <n v="3.3825411981971456"/>
    <n v="3.8620459050513478"/>
    <n v="1.1801365694455496E-2"/>
    <n v="1.2288053771763844E-2"/>
    <n v="1.117555676602924E-2"/>
    <n v="1.1644043689067324E-2"/>
    <m/>
    <m/>
    <m/>
    <n v="0"/>
    <m/>
    <n v="0"/>
    <m/>
    <n v="0"/>
    <m/>
    <n v="-11.956845285399675"/>
    <n v="18.495644523759829"/>
    <n v="25.126327652946827"/>
    <n v="0.3001613622636175"/>
    <n v="-11.782508344780386"/>
    <n v="14.380395651665157"/>
    <n v="22.022604876177336"/>
    <n v="28.553909341044086"/>
    <s v="Resto"/>
    <n v="2024"/>
    <n v="2"/>
    <d v="2025-08-07T00:00:00"/>
    <x v="17"/>
    <x v="17"/>
  </r>
  <r>
    <n v="2025"/>
    <n v="6"/>
    <n v="201.1"/>
    <x v="67"/>
    <s v="MyT Carga"/>
    <n v="201.1"/>
    <m/>
    <m/>
    <x v="74"/>
    <n v="7755472.2297"/>
    <n v="6343015.6563299978"/>
    <n v="13222736.84014"/>
    <n v="11256581.051670002"/>
    <n v="3877269.6166599998"/>
    <n v="3949588.8549899999"/>
    <n v="7360916.3634200012"/>
    <n v="6912770.4568200009"/>
    <n v="0"/>
    <n v="0"/>
    <n v="0"/>
    <n v="0"/>
    <n v="23089.21024"/>
    <n v="18536.709909999994"/>
    <n v="1252832.3004100001"/>
    <n v="1378099.3264700002"/>
    <n v="2520086.7554000001"/>
    <n v="2333944.4341099998"/>
    <n v="0"/>
    <n v="0"/>
    <n v="0"/>
    <n v="0"/>
    <n v="0"/>
    <n v="0"/>
    <s v="MyT Carga"/>
    <s v="Daños Sin Autos"/>
    <s v="Maritimo y Transportes"/>
    <x v="17"/>
    <x v="3"/>
    <n v="328273710.99425"/>
    <n v="282881740.36135"/>
    <n v="533186385.44996989"/>
    <n v="470746398.87218982"/>
    <n v="512068683.5256899"/>
    <n v="451806369.28899986"/>
    <n v="7755472.2297"/>
    <n v="6343015.6563300006"/>
    <n v="3877269.6166600003"/>
    <n v="3949588.8549899999"/>
    <n v="15962808.803020002"/>
    <n v="11100197.956550002"/>
    <n v="100"/>
    <n v="99.999999999999957"/>
    <n v="1412456.5733700022"/>
    <n v="22.267902995958156"/>
    <n v="48.584633978906915"/>
    <n v="57.14326610353028"/>
    <n v="2.3625017690910513"/>
    <n v="2.2422852914534177"/>
    <n v="1.4545518117749676"/>
    <n v="1.5145374984273798"/>
    <n v="1.3474379563022765"/>
    <n v="1.4039234697624772"/>
    <m/>
    <m/>
    <m/>
    <n v="0"/>
    <m/>
    <n v="0"/>
    <m/>
    <n v="0"/>
    <m/>
    <n v="-1.8310573830648269"/>
    <n v="49.993984915731971"/>
    <n v="62.266736659376157"/>
    <n v="99.999999999999986"/>
    <n v="-9.0898401627458441"/>
    <n v="7.9754392850822864"/>
    <n v="49.713855990292863"/>
    <n v="59.045935555681261"/>
    <m/>
    <n v="2024"/>
    <n v="2"/>
    <d v="2025-08-07T00:00:00"/>
    <x v="17"/>
    <x v="74"/>
  </r>
  <r>
    <n v="2025"/>
    <n v="6"/>
    <n v="37"/>
    <x v="76"/>
    <s v="MyT Carga"/>
    <n v="25"/>
    <s v="b7a56873cd771f2c446d369b649430b65a756ba278ff97ec81bb6f55b2e73569"/>
    <s v="5ee0b1f3d4f170289262539d5c2c0d24e2fb46189fbbd99a0a6b6a68b9dfe06a"/>
    <x v="4"/>
    <n v="473056.02912999998"/>
    <n v="421834.81164999999"/>
    <n v="888678.96409000002"/>
    <n v="725467.56382999988"/>
    <n v="385048.83644000004"/>
    <n v="419707.22577999998"/>
    <n v="607960.69396999979"/>
    <n v="654030.59179999982"/>
    <n v="35332811.020000003"/>
    <n v="33505945.09"/>
    <n v="140.405"/>
    <n v="134.59399999999999"/>
    <n v="6807.6323499999999"/>
    <n v="2255.7599700000001"/>
    <n v="182587.60297000001"/>
    <n v="151323.856"/>
    <n v="302570.74680000002"/>
    <n v="254627.93938999998"/>
    <n v="0"/>
    <n v="0"/>
    <n v="0"/>
    <n v="0"/>
    <n v="0"/>
    <n v="0"/>
    <s v="MyT Carga"/>
    <s v="Daños Sin Autos"/>
    <s v="Maritimo y Transportes"/>
    <x v="17"/>
    <x v="3"/>
    <n v="7089738.4457900003"/>
    <n v="7036483.0011099996"/>
    <n v="533186385.44996989"/>
    <n v="470746398.87218982"/>
    <n v="512068683.5256899"/>
    <n v="451806369.28899986"/>
    <n v="7755472.2297"/>
    <n v="6343015.6563300006"/>
    <n v="3877269.6166600003"/>
    <n v="3949588.8549899999"/>
    <n v="473668.38227999996"/>
    <n v="422705.60819"/>
    <n v="6.0996418415168367"/>
    <n v="6.6503826335196052"/>
    <n v="51221.217479999992"/>
    <n v="12.142482333226368"/>
    <n v="99.87072112623342"/>
    <n v="99.793994561905933"/>
    <n v="6.6724045287017351"/>
    <n v="5.9949666841155711"/>
    <n v="8.8722450917567156E-2"/>
    <n v="9.238136295953886E-2"/>
    <n v="8.9609779843378132E-2"/>
    <n v="9.3366282620989699E-2"/>
    <m/>
    <m/>
    <m/>
    <n v="0"/>
    <m/>
    <n v="0"/>
    <m/>
    <n v="0"/>
    <m/>
    <n v="-8.2577537891060704"/>
    <n v="81.396031913628818"/>
    <n v="99.49563530290969"/>
    <n v="9.9309275471973244"/>
    <n v="20.660157490303455"/>
    <n v="18.828572985688186"/>
    <n v="60.34542496293961"/>
    <n v="59.429399759711899"/>
    <s v="Medianas"/>
    <n v="2024"/>
    <n v="2"/>
    <d v="2025-08-07T00:00:00"/>
    <x v="17"/>
    <x v="4"/>
  </r>
  <r>
    <n v="2025"/>
    <n v="6"/>
    <n v="41"/>
    <x v="38"/>
    <s v="MyT Carga"/>
    <n v="29"/>
    <s v="35135aaa6cc23891b40cb3f378c53a17a1127210ce60e125ccf03efcfdaec458"/>
    <s v="5ee0b1f3d4f170289262539d5c2c0d24e2fb46189fbbd99a0a6b6a68b9dfe06a"/>
    <x v="11"/>
    <n v="592281.52865999995"/>
    <n v="602051.63465000002"/>
    <n v="1011538.8506199999"/>
    <n v="957383.56897999998"/>
    <n v="808544.29780000006"/>
    <n v="354913.00428000011"/>
    <n v="1231647.0987300002"/>
    <n v="652511.61246999982"/>
    <n v="35332811.020000003"/>
    <n v="33505945.09"/>
    <n v="140.405"/>
    <n v="134.59399999999999"/>
    <n v="859.50384999999994"/>
    <n v="13.165959999999998"/>
    <n v="47750.398270000005"/>
    <n v="56107.543010000001"/>
    <n v="143319.20613000001"/>
    <n v="133677.85527999999"/>
    <n v="0"/>
    <n v="0"/>
    <n v="0"/>
    <n v="0"/>
    <n v="0"/>
    <n v="0"/>
    <s v="MyT Carga"/>
    <s v="Daños Sin Autos"/>
    <s v="Maritimo y Transportes"/>
    <x v="17"/>
    <x v="3"/>
    <n v="22924639.598130003"/>
    <n v="19353024.356599998"/>
    <n v="533186385.44996989"/>
    <n v="470746398.87218982"/>
    <n v="512068683.5256899"/>
    <n v="451806369.28899986"/>
    <n v="7755472.2297"/>
    <n v="6343015.6563300006"/>
    <n v="3877269.6166600003"/>
    <n v="3949588.8549899999"/>
    <n v="5624727.8407500004"/>
    <n v="2873788.5145200002"/>
    <n v="7.6369498996054146"/>
    <n v="9.4915678483180752"/>
    <n v="-9770.1059900000691"/>
    <n v="-1.6228020036321067"/>
    <n v="10.529958878526383"/>
    <n v="20.949754361119325"/>
    <n v="2.5836023555559549"/>
    <n v="3.1108917322510434"/>
    <n v="0.11108339312905714"/>
    <n v="0.11566446996563613"/>
    <n v="0.12789298783642108"/>
    <n v="0.13325434867096686"/>
    <m/>
    <m/>
    <m/>
    <n v="0"/>
    <m/>
    <n v="0"/>
    <m/>
    <n v="0"/>
    <m/>
    <n v="127.81478504577942"/>
    <n v="136.51350897761091"/>
    <n v="58.95059225050143"/>
    <n v="20.853445278239512"/>
    <n v="-14.894868482318868"/>
    <n v="7.2123769713430486"/>
    <n v="33.317515188220639"/>
    <n v="41.972204665071736"/>
    <s v="Grandes"/>
    <n v="2024"/>
    <n v="2"/>
    <d v="2025-08-07T00:00:00"/>
    <x v="17"/>
    <x v="11"/>
  </r>
  <r>
    <n v="2025"/>
    <n v="6"/>
    <n v="16"/>
    <x v="74"/>
    <s v="MyT Carga"/>
    <n v="14"/>
    <s v="8527a891e224136950ff32ca212b45bc93f69fbb801c3b1ebedac52775f99e61"/>
    <s v="5ee0b1f3d4f170289262539d5c2c0d24e2fb46189fbbd99a0a6b6a68b9dfe06a"/>
    <x v="20"/>
    <n v="9135.0881399999998"/>
    <n v="7882.0876600000001"/>
    <n v="24803.565969999996"/>
    <n v="12485.162539999999"/>
    <n v="-874.79956999999979"/>
    <n v="9018.23668"/>
    <n v="3040.6298300000003"/>
    <n v="17526.850699999999"/>
    <n v="35332811.020000003"/>
    <n v="33505945.09"/>
    <n v="140.405"/>
    <n v="134.59399999999999"/>
    <n v="0"/>
    <n v="0"/>
    <n v="-4765.1509699999997"/>
    <n v="5991.7826799999993"/>
    <n v="3622.0912499999999"/>
    <n v="5139.5126"/>
    <n v="0"/>
    <n v="0"/>
    <n v="0"/>
    <n v="0"/>
    <n v="0"/>
    <n v="0"/>
    <s v="MyT Carga"/>
    <s v="Daños Sin Autos"/>
    <s v="Maritimo y Transportes"/>
    <x v="17"/>
    <x v="3"/>
    <n v="2671500.3155200002"/>
    <n v="2668766.8416399998"/>
    <n v="533186385.44996989"/>
    <n v="470746398.87218982"/>
    <n v="512068683.5256899"/>
    <n v="451806369.28899986"/>
    <n v="7755472.2297"/>
    <n v="6343015.6563300006"/>
    <n v="3877269.6166600003"/>
    <n v="3949588.8549899999"/>
    <n v="52190.290380000006"/>
    <n v="46167.810539999999"/>
    <n v="0.11778893495378252"/>
    <n v="0.12426404232715532"/>
    <n v="1253.0004799999997"/>
    <n v="15.89680975458727"/>
    <n v="17.503424628387741"/>
    <n v="17.072691054237723"/>
    <n v="0.34194598768826573"/>
    <n v="0.29534568314541598"/>
    <n v="1.7133010874406821E-3"/>
    <n v="1.7839575888732714E-3"/>
    <n v="1.6743808723516183E-3"/>
    <n v="1.744572054706513E-3"/>
    <m/>
    <m/>
    <m/>
    <n v="0"/>
    <m/>
    <n v="0"/>
    <m/>
    <n v="0"/>
    <m/>
    <n v="-109.70033944595919"/>
    <n v="-9.5762575751130061"/>
    <n v="114.41431596562579"/>
    <n v="-2.2562257889962758E-2"/>
    <n v="-179.5281008088898"/>
    <n v="-29.524615816682697"/>
    <n v="-131.55800450913543"/>
    <n v="116.58270241423281"/>
    <s v="Resto"/>
    <n v="2024"/>
    <n v="2"/>
    <d v="2025-08-07T00:00:00"/>
    <x v="17"/>
    <x v="20"/>
  </r>
  <r>
    <n v="2025"/>
    <n v="6"/>
    <n v="15.1"/>
    <x v="69"/>
    <s v="MyT Carga"/>
    <n v="15.1"/>
    <m/>
    <m/>
    <x v="76"/>
    <n v="3487536.5260600001"/>
    <n v="3169813.1677700002"/>
    <n v="6086762.19673"/>
    <n v="5557832.6611000001"/>
    <n v="1785247.3808999998"/>
    <n v="1530604.93777"/>
    <n v="3522560.3059099992"/>
    <n v="2843839.2874299996"/>
    <n v="0"/>
    <n v="0"/>
    <n v="0"/>
    <n v="0"/>
    <n v="17840.816870000002"/>
    <n v="11350.504570000001"/>
    <n v="883192.92776999995"/>
    <n v="791223.48697999993"/>
    <n v="1671060.5461200001"/>
    <n v="1444091.83299"/>
    <n v="0"/>
    <n v="0"/>
    <n v="0"/>
    <n v="0"/>
    <n v="0"/>
    <n v="0"/>
    <s v="MyT Carga"/>
    <s v="Daños Sin Autos"/>
    <s v="Maritimo y Transportes"/>
    <x v="17"/>
    <x v="3"/>
    <n v="151664429.28231999"/>
    <n v="139497302.03775001"/>
    <n v="533186385.44996989"/>
    <n v="470746398.87218982"/>
    <n v="512068683.5256899"/>
    <n v="451806369.28899986"/>
    <n v="7755472.2297"/>
    <n v="6343015.6563300006"/>
    <n v="3877269.6166600003"/>
    <n v="3949588.8549899999"/>
    <n v="5039210.1710799998"/>
    <n v="5256884.9257199997"/>
    <n v="44.9687191542546"/>
    <n v="49.973283048839569"/>
    <n v="317723.35828999989"/>
    <n v="10.023409629329105"/>
    <n v="69.207999024826421"/>
    <n v="60.298317588450011"/>
    <n v="2.2995085548820597"/>
    <n v="2.2723114508065558"/>
    <n v="0.65409331919020719"/>
    <n v="0.68106811415368163"/>
    <n v="0.67335898381043613"/>
    <n v="0.70158664933349268"/>
    <m/>
    <m/>
    <m/>
    <n v="0"/>
    <m/>
    <n v="0"/>
    <m/>
    <n v="0"/>
    <m/>
    <n v="16.636719041361438"/>
    <n v="51.189352930357991"/>
    <n v="48.286913352902687"/>
    <n v="46.043931874870928"/>
    <n v="11.62369953665503"/>
    <n v="15.71705538006265"/>
    <n v="52.852239843772672"/>
    <n v="54.790385826209366"/>
    <s v="Resto"/>
    <n v="2024"/>
    <n v="2"/>
    <d v="2025-08-07T00:00:00"/>
    <x v="17"/>
    <x v="76"/>
  </r>
  <r>
    <n v="2025"/>
    <n v="6"/>
    <n v="81"/>
    <x v="24"/>
    <s v="MyT Carga"/>
    <n v="53"/>
    <s v="2858dcd1057d3eae7f7d5f782167e24b61153c01551450a628cee722509f6529"/>
    <s v="5ee0b1f3d4f170289262539d5c2c0d24e2fb46189fbbd99a0a6b6a68b9dfe06a"/>
    <x v="5"/>
    <n v="28952.7628"/>
    <n v="29774.085569999999"/>
    <n v="66834.82974999999"/>
    <n v="71193.401720000009"/>
    <n v="9223.9816900000005"/>
    <n v="13511.451320000002"/>
    <n v="25944.078630000007"/>
    <n v="28869.649519999999"/>
    <n v="35332811.020000003"/>
    <n v="33505945.09"/>
    <n v="140.405"/>
    <n v="134.59399999999999"/>
    <n v="0"/>
    <n v="0"/>
    <n v="9223.9816899999987"/>
    <n v="13511.45132"/>
    <n v="31894.859130000001"/>
    <n v="39478.243889999998"/>
    <n v="0"/>
    <n v="0"/>
    <n v="0"/>
    <n v="0"/>
    <n v="0"/>
    <n v="0"/>
    <s v="MyT Carga"/>
    <s v="Daños Sin Autos"/>
    <s v="Maritimo y Transportes"/>
    <x v="17"/>
    <x v="3"/>
    <n v="935835.38778999995"/>
    <n v="856751.40549999999"/>
    <n v="533186385.44996989"/>
    <n v="470746398.87218982"/>
    <n v="512068683.5256899"/>
    <n v="451806369.28899986"/>
    <n v="7755472.2297"/>
    <n v="6343015.6563300006"/>
    <n v="3877269.6166600003"/>
    <n v="3949588.8549899999"/>
    <n v="37111.192499999997"/>
    <n v="34602.88407"/>
    <n v="0.37332043675076071"/>
    <n v="0.46939952828725884"/>
    <n v="-821.32276999999885"/>
    <n v="-2.7585155153431629"/>
    <n v="78.016255608062181"/>
    <n v="86.045098176696584"/>
    <n v="3.0937879864078144"/>
    <n v="3.4752304319388716"/>
    <n v="5.4301391764844126E-3"/>
    <n v="5.6540780038831394E-3"/>
    <n v="6.3248674108463696E-3"/>
    <n v="6.5900101445791875E-3"/>
    <m/>
    <m/>
    <m/>
    <n v="0"/>
    <m/>
    <n v="0"/>
    <m/>
    <n v="0"/>
    <m/>
    <n v="-31.732117656772939"/>
    <n v="31.858727105656392"/>
    <n v="45.379903568269356"/>
    <n v="0.23789889798651204"/>
    <n v="-31.732117656772949"/>
    <n v="-19.209022521695552"/>
    <n v="28.919963723319942"/>
    <n v="34.225056610034535"/>
    <s v="Resto"/>
    <n v="2024"/>
    <n v="2"/>
    <d v="2025-08-07T00:00:00"/>
    <x v="17"/>
    <x v="5"/>
  </r>
  <r>
    <n v="2025"/>
    <n v="6"/>
    <n v="80"/>
    <x v="73"/>
    <s v="MyT Carga"/>
    <n v="52"/>
    <s v="41cfc0d1f2d127b04555b7246d84019b4d27710a3f3aff6e7764375b1e06e05d"/>
    <s v="5ee0b1f3d4f170289262539d5c2c0d24e2fb46189fbbd99a0a6b6a68b9dfe06a"/>
    <x v="24"/>
    <n v="504487.69834"/>
    <n v="363114.96136000002"/>
    <n v="599284.63760999986"/>
    <n v="538816.60817999998"/>
    <n v="164076.80776"/>
    <n v="84157.802530000001"/>
    <n v="373442.44503"/>
    <n v="245211.18392999997"/>
    <n v="35332811.020000003"/>
    <n v="33505945.09"/>
    <n v="140.405"/>
    <n v="134.59399999999999"/>
    <n v="1576.3525500000001"/>
    <n v="734.86777000000006"/>
    <n v="10749.62076"/>
    <n v="6132.4407799999999"/>
    <n v="23773.957620000001"/>
    <n v="30911.855179999999"/>
    <n v="0"/>
    <n v="0"/>
    <n v="0"/>
    <n v="0"/>
    <n v="0"/>
    <n v="0"/>
    <s v="MyT Carga"/>
    <s v="Daños Sin Autos"/>
    <s v="Maritimo y Transportes"/>
    <x v="17"/>
    <x v="3"/>
    <n v="914305.01283000002"/>
    <n v="669950.54428999999"/>
    <n v="533186385.44996989"/>
    <n v="470746398.87218982"/>
    <n v="512068683.5256899"/>
    <n v="451806369.28899986"/>
    <n v="7755472.2297"/>
    <n v="6343015.6563300006"/>
    <n v="3877269.6166600003"/>
    <n v="3949588.8549899999"/>
    <n v="504487.69834"/>
    <n v="363114.96136000002"/>
    <n v="6.5049255983154337"/>
    <n v="5.7246423630947545"/>
    <n v="141372.73697999999"/>
    <n v="38.933327464808045"/>
    <n v="100"/>
    <n v="100"/>
    <n v="55.177177338062044"/>
    <n v="54.200263654509286"/>
    <n v="9.4617513144910792E-2"/>
    <n v="9.8519537431288828E-2"/>
    <n v="7.7136004062898347E-2"/>
    <n v="8.0369597695452585E-2"/>
    <m/>
    <m/>
    <m/>
    <n v="0"/>
    <m/>
    <n v="0"/>
    <m/>
    <n v="0"/>
    <m/>
    <n v="94.963274737967424"/>
    <n v="32.523450680737959"/>
    <n v="23.176627648389331"/>
    <n v="4.2317616256292441"/>
    <n v="75.291065101814155"/>
    <n v="-23.091132895246691"/>
    <n v="45.215949871790848"/>
    <n v="19.838475381987735"/>
    <s v="Medianas"/>
    <n v="2024"/>
    <n v="2"/>
    <d v="2025-08-07T00:00:00"/>
    <x v="17"/>
    <x v="24"/>
  </r>
  <r>
    <n v="2025"/>
    <n v="6"/>
    <n v="5.0999999999999996"/>
    <x v="68"/>
    <s v="MyT Carga"/>
    <n v="5.0999999999999996"/>
    <m/>
    <m/>
    <x v="75"/>
    <n v="3723086.0336699998"/>
    <n v="2628982.2870800002"/>
    <n v="5857650.5186200002"/>
    <n v="4426424.8303399999"/>
    <n v="1843887.3732799999"/>
    <n v="1984673.0245100004"/>
    <n v="3180543.5862900005"/>
    <n v="3346658.7201799997"/>
    <n v="0"/>
    <n v="0"/>
    <n v="0"/>
    <n v="0"/>
    <n v="1211.9827399999999"/>
    <n v="737.20519999999999"/>
    <n v="204918.74557999999"/>
    <n v="410014.64705999999"/>
    <n v="531869.15733000007"/>
    <n v="486044.49907999998"/>
    <n v="0"/>
    <n v="0"/>
    <n v="0"/>
    <n v="0"/>
    <n v="0"/>
    <n v="0"/>
    <s v="MyT Carga"/>
    <s v="Daños Sin Autos"/>
    <s v="Maritimo y Transportes"/>
    <x v="17"/>
    <x v="3"/>
    <n v="80408385.340570018"/>
    <n v="66229856.221070006"/>
    <n v="533186385.44996989"/>
    <n v="470746398.87218982"/>
    <n v="512068683.5256899"/>
    <n v="451806369.28899986"/>
    <n v="7755472.2297"/>
    <n v="6343015.6563300006"/>
    <n v="3877269.6166600003"/>
    <n v="3949588.8549899999"/>
    <n v="8793402.0693200007"/>
    <n v="5049857.1306400001"/>
    <n v="48.005923087600529"/>
    <n v="41.446883147078665"/>
    <n v="1094103.7465899996"/>
    <n v="41.617007157747587"/>
    <n v="42.33954053641844"/>
    <n v="52.06052803214282"/>
    <n v="4.6302211117669572"/>
    <n v="3.9694820992886735"/>
    <n v="0.69827102402999108"/>
    <n v="0.72706770662791698"/>
    <n v="0.55847103522798969"/>
    <n v="0.58188251998686646"/>
    <m/>
    <m/>
    <m/>
    <n v="0"/>
    <m/>
    <n v="0"/>
    <m/>
    <n v="0"/>
    <m/>
    <n v="-7.0936446201136487"/>
    <n v="49.52577932942377"/>
    <n v="75.492065285626879"/>
    <n v="47.556336174227198"/>
    <n v="-50.021603606269963"/>
    <n v="9.428078774009041"/>
    <n v="38.528036972231774"/>
    <n v="84.357429790088844"/>
    <m/>
    <n v="2024"/>
    <n v="2"/>
    <d v="2025-08-07T00:00:00"/>
    <x v="17"/>
    <x v="75"/>
  </r>
  <r>
    <n v="2025"/>
    <n v="6"/>
    <n v="74"/>
    <x v="6"/>
    <s v="MyT Carga"/>
    <n v="46"/>
    <s v="25fc0e7096fc653718202dc30b0c580b8ab87eac11a700cba03a7c021bc35b0c"/>
    <s v="5ee0b1f3d4f170289262539d5c2c0d24e2fb46189fbbd99a0a6b6a68b9dfe06a"/>
    <x v="26"/>
    <n v="47478.804770000002"/>
    <n v="7249.1879400000007"/>
    <n v="50197.300430000003"/>
    <n v="25032.597600000005"/>
    <n v="-13049.67383"/>
    <n v="13345.245149999999"/>
    <n v="7662.7145600000022"/>
    <n v="16551.68533"/>
    <n v="35332811.020000003"/>
    <n v="33505945.09"/>
    <n v="140.405"/>
    <n v="134.59399999999999"/>
    <n v="-106.03941999999999"/>
    <n v="-758.38965000000007"/>
    <n v="-10256.47532"/>
    <n v="4046.9311000000002"/>
    <n v="23412.91618"/>
    <n v="78443.205809999999"/>
    <n v="0"/>
    <n v="0"/>
    <n v="0"/>
    <n v="0"/>
    <n v="0"/>
    <n v="0"/>
    <s v="MyT Carga"/>
    <s v="Daños Sin Autos"/>
    <s v="Maritimo y Transportes"/>
    <x v="17"/>
    <x v="3"/>
    <n v="12179486.698700001"/>
    <n v="4855779.2440100005"/>
    <n v="533186385.44996989"/>
    <n v="470746398.87218982"/>
    <n v="512068683.5256899"/>
    <n v="451806369.28899986"/>
    <n v="7755472.2297"/>
    <n v="6343015.6563300006"/>
    <n v="3877269.6166600003"/>
    <n v="3949588.8549899999"/>
    <n v="1427205.39781"/>
    <n v="88847.621189999991"/>
    <n v="0.61219746991262969"/>
    <n v="0.11428614294473145"/>
    <n v="40229.616829999999"/>
    <n v="554.95342599711933"/>
    <n v="3.3266973935815178"/>
    <n v="8.1591244007508816"/>
    <n v="0.38982599139475832"/>
    <n v="0.14928989922559729"/>
    <n v="8.9047293902546672E-3"/>
    <n v="9.2719602462504516E-3"/>
    <n v="1.5399348688311886E-3"/>
    <n v="1.604489983487379E-3"/>
    <m/>
    <m/>
    <m/>
    <n v="0"/>
    <m/>
    <n v="0"/>
    <m/>
    <n v="0"/>
    <m/>
    <n v="-197.78519377742566"/>
    <n v="-27.485261883099422"/>
    <n v="184.09296683236491"/>
    <n v="-0.33656864546967957"/>
    <n v="-353.43834788786"/>
    <n v="-70.153035003809975"/>
    <n v="-43.806910857013968"/>
    <n v="5.1590587842651559"/>
    <s v="Resto"/>
    <n v="2024"/>
    <n v="2"/>
    <d v="2025-08-07T00:00:00"/>
    <x v="17"/>
    <x v="26"/>
  </r>
  <r>
    <n v="2025"/>
    <n v="6"/>
    <n v="93"/>
    <x v="65"/>
    <s v="MyT Carga"/>
    <n v="220"/>
    <s v="36790ecd55c2030dc553685bef719df653f413a20cdad1bfd1dc934c76686ddd"/>
    <s v="5ee0b1f3d4f170289262539d5c2c0d24e2fb46189fbbd99a0a6b6a68b9dfe06a"/>
    <x v="12"/>
    <n v="161782.48212999999"/>
    <n v="226892.55960000001"/>
    <n v="220748.76720999999"/>
    <n v="298134.07476999995"/>
    <n v="80258.403890000001"/>
    <n v="59789.106059999998"/>
    <n v="150209.62577999997"/>
    <n v="120726.21088"/>
    <n v="35332811.020000003"/>
    <n v="33505945.09"/>
    <n v="140.405"/>
    <n v="134.59399999999999"/>
    <n v="1613.5235"/>
    <n v="7.5557400000000001"/>
    <n v="10253.73198"/>
    <n v="1803.7035700000001"/>
    <n v="28569.56365"/>
    <n v="-2087.63339"/>
    <n v="0"/>
    <n v="0"/>
    <n v="0"/>
    <n v="0"/>
    <n v="0"/>
    <n v="0"/>
    <s v="MyT Carga"/>
    <s v="Daños Sin Autos"/>
    <s v="Maritimo y Transportes"/>
    <x v="17"/>
    <x v="3"/>
    <n v="541187.50646000006"/>
    <n v="571419.13779999991"/>
    <n v="533186385.44996989"/>
    <n v="470746398.87218982"/>
    <n v="512068683.5256899"/>
    <n v="451806369.28899986"/>
    <n v="7755472.2297"/>
    <n v="6343015.6563300006"/>
    <n v="3877269.6166600003"/>
    <n v="3949588.8549899999"/>
    <n v="161782.48212999999"/>
    <n v="226892.55960000001"/>
    <n v="2.0860429557138409"/>
    <n v="3.5770455551938141"/>
    <n v="-65110.077470000018"/>
    <n v="-28.696435698370081"/>
    <n v="100"/>
    <n v="100"/>
    <n v="29.893979480096807"/>
    <n v="39.706853444487493"/>
    <n v="3.0342575606739756E-2"/>
    <n v="3.1593902797588981E-2"/>
    <n v="4.8198469524904974E-2"/>
    <n v="5.0218982073461482E-2"/>
    <m/>
    <m/>
    <m/>
    <n v="0"/>
    <m/>
    <n v="0"/>
    <m/>
    <n v="0"/>
    <m/>
    <n v="34.235831874553369"/>
    <n v="49.60883454953332"/>
    <n v="26.351285456607805"/>
    <n v="2.0699722182110478"/>
    <n v="468.48210263286222"/>
    <n v="-1468.5144042460443"/>
    <n v="35.890404577460181"/>
    <n v="-86.399440564609861"/>
    <s v="Medianas"/>
    <n v="2024"/>
    <n v="2"/>
    <d v="2025-08-07T00:00:00"/>
    <x v="17"/>
    <x v="12"/>
  </r>
  <r>
    <n v="2025"/>
    <n v="6"/>
    <n v="92"/>
    <x v="27"/>
    <s v="MyT Carga"/>
    <n v="219"/>
    <s v="314f04b30f62e0056bd059354a5536fb2e302107eed143b5fa2aa0bbba07f608"/>
    <s v="5ee0b1f3d4f170289262539d5c2c0d24e2fb46189fbbd99a0a6b6a68b9dfe06a"/>
    <x v="0"/>
    <n v="379578.88622000004"/>
    <n v="351998.82934"/>
    <n v="794104.33335000009"/>
    <n v="732246.34562000004"/>
    <n v="134356.92199"/>
    <n v="216931.67711000002"/>
    <n v="286586.65298999992"/>
    <n v="383019.58387999987"/>
    <n v="35332811.020000003"/>
    <n v="33505945.09"/>
    <n v="140.405"/>
    <n v="134.59399999999999"/>
    <n v="0"/>
    <n v="0"/>
    <n v="78208.813290000006"/>
    <n v="108337.20977"/>
    <n v="141228.79369999998"/>
    <n v="139406.78346999999"/>
    <n v="0"/>
    <n v="0"/>
    <n v="0"/>
    <n v="0"/>
    <n v="0"/>
    <n v="0"/>
    <s v="MyT Carga"/>
    <s v="Daños Sin Autos"/>
    <s v="Maritimo y Transportes"/>
    <x v="17"/>
    <x v="3"/>
    <n v="6380210.4408900002"/>
    <n v="6935064.6502099996"/>
    <n v="533186385.44996989"/>
    <n v="470746398.87218982"/>
    <n v="512068683.5256899"/>
    <n v="451806369.28899986"/>
    <n v="7755472.2297"/>
    <n v="6343015.6563300006"/>
    <n v="3877269.6166600003"/>
    <n v="3949588.8549899999"/>
    <n v="1175478.49343"/>
    <n v="1706576.3465699998"/>
    <n v="4.8943362180626755"/>
    <n v="5.5493924090936693"/>
    <n v="27580.056880000047"/>
    <n v="7.8352694898766728"/>
    <n v="32.291436069783273"/>
    <n v="20.626022975618561"/>
    <n v="5.9493160881861309"/>
    <n v="5.0756387588880107"/>
    <n v="7.1190656134189081E-2"/>
    <n v="7.4126557321671671E-2"/>
    <n v="7.4774619664285433E-2"/>
    <n v="7.7909222460483388E-2"/>
    <m/>
    <m/>
    <m/>
    <n v="0"/>
    <m/>
    <n v="0"/>
    <m/>
    <n v="0"/>
    <m/>
    <n v="-38.064867344444423"/>
    <n v="35.396310718960301"/>
    <n v="61.628522321153248"/>
    <n v="3.4652457856603536"/>
    <n v="-27.809832414885527"/>
    <n v="1.3069738678764375"/>
    <n v="55.377385334135312"/>
    <n v="77.713011571860775"/>
    <s v="Medianas"/>
    <n v="2024"/>
    <n v="2"/>
    <d v="2025-08-07T00:00:00"/>
    <x v="17"/>
    <x v="0"/>
  </r>
  <r>
    <n v="2025"/>
    <n v="6"/>
    <n v="92"/>
    <x v="27"/>
    <s v="MyT Cascos"/>
    <n v="219"/>
    <s v="314f04b30f62e0056bd059354a5536fb2e302107eed143b5fa2aa0bbba07f608"/>
    <s v="5ee0b1f3d4f170289262539d5c2c0d24e2fb46189fbbd99a0a6b6a68b9dfe06a"/>
    <x v="25"/>
    <n v="795899.60721000005"/>
    <n v="1354577.5172300001"/>
    <n v="1162530.5226199999"/>
    <n v="1927796.7711200004"/>
    <n v="435173.97395999997"/>
    <n v="633032.95496999996"/>
    <n v="831965.33554"/>
    <n v="2003298.2409099999"/>
    <n v="35332811.020000003"/>
    <n v="33505945.09"/>
    <n v="140.405"/>
    <n v="134.59399999999999"/>
    <n v="0"/>
    <n v="0"/>
    <n v="82016.40701000001"/>
    <n v="123683.99139"/>
    <n v="74870.416970000006"/>
    <n v="65052.027159999998"/>
    <n v="0"/>
    <n v="0"/>
    <n v="0"/>
    <n v="0"/>
    <n v="0"/>
    <n v="0"/>
    <s v="MyT Cascos"/>
    <s v="Daños Sin Autos"/>
    <s v="Maritimo y Transportes"/>
    <x v="18"/>
    <x v="3"/>
    <n v="6380210.4408900002"/>
    <n v="6935064.6502099996"/>
    <n v="533186385.44996989"/>
    <n v="470746398.87218982"/>
    <n v="512068683.5256899"/>
    <n v="451806369.28899986"/>
    <n v="8207336.5733200004"/>
    <n v="4757182.3002199996"/>
    <n v="-3944350.7132400009"/>
    <n v="1488936.3824700001"/>
    <n v="1175478.49343"/>
    <n v="1706576.3465699998"/>
    <n v="9.6974164529485822"/>
    <n v="28.474366373711529"/>
    <n v="-558677.91002000007"/>
    <n v="-41.243701664445943"/>
    <n v="67.708563930216741"/>
    <n v="79.37397702438146"/>
    <n v="12.474504008663652"/>
    <n v="19.532298335372868"/>
    <n v="0.14927230494423063"/>
    <n v="0.15542829171471306"/>
    <n v="0.28775100998654163"/>
    <n v="0.29981372758460134"/>
    <m/>
    <m/>
    <m/>
    <n v="0"/>
    <m/>
    <n v="0"/>
    <m/>
    <n v="0"/>
    <m/>
    <n v="-31.255715750118686"/>
    <n v="54.676993180771639"/>
    <n v="46.732870353887193"/>
    <n v="-11.032841793181616"/>
    <n v="-33.688744931115522"/>
    <n v="15.093134278276965"/>
    <n v="109.54447741738014"/>
    <n v="190.13087952784406"/>
    <s v="Grandes"/>
    <n v="2024"/>
    <n v="2"/>
    <d v="2025-08-07T00:00:00"/>
    <x v="18"/>
    <x v="25"/>
  </r>
  <r>
    <n v="2025"/>
    <n v="6"/>
    <n v="12"/>
    <x v="0"/>
    <s v="MyT Cascos"/>
    <n v="12"/>
    <s v="6b51d431df5d7f141cbececcf79edf3dd861c3b4069f0b11661a3eefacbba918"/>
    <s v="5ee0b1f3d4f170289262539d5c2c0d24e2fb46189fbbd99a0a6b6a68b9dfe06a"/>
    <x v="9"/>
    <n v="386.53338000000002"/>
    <n v="302.34805999999998"/>
    <n v="1303.71271"/>
    <n v="1020.90753"/>
    <n v="-23.321159999999999"/>
    <n v="360.71664999999996"/>
    <n v="-49.323919999999958"/>
    <n v="407.57511999999997"/>
    <n v="35332811.020000003"/>
    <n v="33505945.09"/>
    <n v="140.405"/>
    <n v="134.59399999999999"/>
    <n v="0"/>
    <n v="0"/>
    <n v="-23.321159999999999"/>
    <n v="360.71665000000002"/>
    <n v="624.23307999999997"/>
    <n v="442.18759"/>
    <n v="0"/>
    <n v="0"/>
    <n v="0"/>
    <n v="0"/>
    <n v="0"/>
    <n v="0"/>
    <s v="MyT Cascos"/>
    <s v="Daños Sin Autos"/>
    <s v="Maritimo y Transportes"/>
    <x v="18"/>
    <x v="3"/>
    <n v="4354857.8661599997"/>
    <n v="3733425.0511100003"/>
    <n v="533186385.44996989"/>
    <n v="470746398.87218982"/>
    <n v="512068683.5256899"/>
    <n v="451806369.28899986"/>
    <n v="8207336.5733200004"/>
    <n v="4757182.3002199996"/>
    <n v="-3944350.7132400009"/>
    <n v="1488936.3824700001"/>
    <n v="658432.6706699999"/>
    <n v="437138.72675999999"/>
    <n v="4.7096080019006824E-3"/>
    <n v="6.3556122283986811E-3"/>
    <n v="84.185320000000047"/>
    <n v="27.843843284458323"/>
    <n v="5.8705073004150302E-2"/>
    <n v="6.9165242402784544E-2"/>
    <n v="8.8759126446722614E-3"/>
    <n v="8.0984097942479825E-3"/>
    <n v="7.2494983095600695E-5"/>
    <n v="7.5484674700011814E-5"/>
    <n v="6.4227376082825669E-5"/>
    <n v="6.6919831271037642E-5"/>
    <m/>
    <m/>
    <m/>
    <n v="0"/>
    <m/>
    <n v="0"/>
    <m/>
    <n v="0"/>
    <m/>
    <n v="-106.46522970314788"/>
    <n v="-6.0334142422576802"/>
    <n v="119.30509823678048"/>
    <n v="5.9125472594812295E-4"/>
    <n v="-106.46522970314788"/>
    <n v="41.169289712540326"/>
    <n v="-3.7359699040621175"/>
    <n v="81.57548021643936"/>
    <s v="Resto"/>
    <n v="2024"/>
    <n v="2"/>
    <d v="2025-08-07T00:00:00"/>
    <x v="18"/>
    <x v="9"/>
  </r>
  <r>
    <n v="2025"/>
    <n v="6"/>
    <n v="37"/>
    <x v="76"/>
    <s v="MyT Cascos"/>
    <n v="25"/>
    <s v="b7a56873cd771f2c446d369b649430b65a756ba278ff97ec81bb6f55b2e73569"/>
    <s v="5ee0b1f3d4f170289262539d5c2c0d24e2fb46189fbbd99a0a6b6a68b9dfe06a"/>
    <x v="7"/>
    <n v="612.35315000000003"/>
    <n v="870.79654000000005"/>
    <n v="1489.0002899999999"/>
    <n v="1501.0485000000001"/>
    <n v="357.7199599999999"/>
    <n v="389.29808000000003"/>
    <n v="1116.6602800000001"/>
    <n v="436.87567999999987"/>
    <n v="35332811.020000003"/>
    <n v="33505945.09"/>
    <n v="140.405"/>
    <n v="134.59399999999999"/>
    <n v="0"/>
    <n v="0"/>
    <n v="357.71996000000001"/>
    <n v="389.29808000000003"/>
    <n v="674.38972999999999"/>
    <n v="949.90962999999999"/>
    <n v="0"/>
    <n v="0"/>
    <n v="0"/>
    <n v="0"/>
    <n v="0"/>
    <n v="0"/>
    <s v="MyT Cascos"/>
    <s v="Daños Sin Autos"/>
    <s v="Maritimo y Transportes"/>
    <x v="18"/>
    <x v="3"/>
    <n v="7089738.4457900003"/>
    <n v="7036483.0011099996"/>
    <n v="533186385.44996989"/>
    <n v="470746398.87218982"/>
    <n v="512068683.5256899"/>
    <n v="451806369.28899986"/>
    <n v="8207336.5733200004"/>
    <n v="4757182.3002199996"/>
    <n v="-3944350.7132400009"/>
    <n v="1488936.3824700001"/>
    <n v="473668.38227999996"/>
    <n v="422705.60819"/>
    <n v="7.4610459133674012E-3"/>
    <n v="1.8304880600428734E-2"/>
    <n v="-258.44339000000002"/>
    <n v="-29.678963813981163"/>
    <n v="0.12927887376658787"/>
    <n v="0.20600543809406704"/>
    <n v="8.6371754710306003E-3"/>
    <n v="1.23754514842519E-2"/>
    <n v="1.1484785934344877E-4"/>
    <n v="1.195841826888988E-4"/>
    <n v="1.8498209271196697E-4"/>
    <n v="1.927366675618934E-4"/>
    <m/>
    <m/>
    <m/>
    <n v="0"/>
    <m/>
    <n v="0"/>
    <m/>
    <n v="0"/>
    <m/>
    <n v="-8.1115529776052639"/>
    <n v="58.417264612748369"/>
    <n v="44.705974601139317"/>
    <n v="-9.0691722416883832E-3"/>
    <n v="-8.1115529776052302"/>
    <n v="-29.004853861729984"/>
    <n v="53.043506460277797"/>
    <n v="40.982643791073052"/>
    <s v="Resto"/>
    <n v="2024"/>
    <n v="2"/>
    <d v="2025-08-07T00:00:00"/>
    <x v="18"/>
    <x v="7"/>
  </r>
  <r>
    <n v="2025"/>
    <n v="6"/>
    <n v="22"/>
    <x v="35"/>
    <s v="MyT Cascos"/>
    <n v="16"/>
    <s v="b17ef6d19c7a5b1ee83b907c595526dcb1eb06db8227d650d5dda0a9f4ce8cd9"/>
    <s v="5ee0b1f3d4f170289262539d5c2c0d24e2fb46189fbbd99a0a6b6a68b9dfe06a"/>
    <x v="11"/>
    <n v="156919.58478"/>
    <n v="225714.12324000002"/>
    <n v="330827.76579999999"/>
    <n v="392103.95316000003"/>
    <n v="5961.9982600000003"/>
    <n v="280809.09166000003"/>
    <n v="119146.17599999998"/>
    <n v="325330.83931999991"/>
    <n v="35332811.020000003"/>
    <n v="33505945.09"/>
    <n v="140.405"/>
    <n v="134.59399999999999"/>
    <n v="0"/>
    <n v="0"/>
    <n v="10389.885480000001"/>
    <n v="596.96491000000003"/>
    <n v="5888.5908899999995"/>
    <n v="6054.7929899999999"/>
    <n v="0"/>
    <n v="0"/>
    <n v="0"/>
    <n v="0"/>
    <n v="0"/>
    <n v="0"/>
    <s v="MyT Cascos"/>
    <s v="Daños Sin Autos"/>
    <s v="Maritimo y Transportes"/>
    <x v="18"/>
    <x v="3"/>
    <n v="17846008.112819999"/>
    <n v="17696756.30731"/>
    <n v="533186385.44996989"/>
    <n v="470746398.87218982"/>
    <n v="512068683.5256899"/>
    <n v="451806369.28899986"/>
    <n v="8207336.5733200004"/>
    <n v="4757182.3002199996"/>
    <n v="-3944350.7132400009"/>
    <n v="1488936.3824700001"/>
    <n v="440100.55529000005"/>
    <n v="555428.58604999993"/>
    <n v="1.9119428498900162"/>
    <n v="4.7447019894436604"/>
    <n v="-68794.538460000011"/>
    <n v="-30.478614927809065"/>
    <n v="35.655393499015091"/>
    <n v="40.637829760472776"/>
    <n v="0.87929795721248172"/>
    <n v="1.2754547744253237"/>
    <n v="2.9430531060460494E-2"/>
    <n v="3.0644245553072866E-2"/>
    <n v="4.794813593492462E-2"/>
    <n v="4.9958154329520096E-2"/>
    <m/>
    <m/>
    <m/>
    <n v="0"/>
    <m/>
    <n v="0"/>
    <m/>
    <n v="0"/>
    <m/>
    <n v="-97.876849989166772"/>
    <n v="3.7993971678925065"/>
    <n v="124.40918079433514"/>
    <n v="-0.15115284348289218"/>
    <n v="1640.4516255402682"/>
    <n v="-2.7449675038353494"/>
    <n v="176.440946129304"/>
    <n v="9.8593777026883966"/>
    <s v="Grandes"/>
    <n v="2024"/>
    <n v="2"/>
    <d v="2025-08-07T00:00:00"/>
    <x v="18"/>
    <x v="11"/>
  </r>
  <r>
    <n v="2025"/>
    <n v="6"/>
    <n v="8"/>
    <x v="23"/>
    <s v="MyT Cascos"/>
    <n v="8"/>
    <s v="2c624232cdd221771294dfbb310aca000a0df6ac8b66b696d90ef06fdefb64a3"/>
    <s v="5ee0b1f3d4f170289262539d5c2c0d24e2fb46189fbbd99a0a6b6a68b9dfe06a"/>
    <x v="8"/>
    <n v="20005.555370000002"/>
    <n v="17583.040370000002"/>
    <n v="84826.662379999994"/>
    <n v="77892.064290000009"/>
    <n v="1094.9607200000003"/>
    <n v="-3339.1984500000008"/>
    <n v="12013.89293"/>
    <n v="-2247.6404099999991"/>
    <n v="35332811.020000003"/>
    <n v="33505945.09"/>
    <n v="140.405"/>
    <n v="134.59399999999999"/>
    <n v="0"/>
    <n v="0"/>
    <n v="4745.8633600000003"/>
    <n v="2122.5962599999998"/>
    <n v="-1950.9414099999999"/>
    <n v="-278.95510999999999"/>
    <n v="0"/>
    <n v="0"/>
    <n v="0"/>
    <n v="0"/>
    <n v="0"/>
    <n v="0"/>
    <s v="MyT Cascos"/>
    <s v="Daños Sin Autos"/>
    <s v="Maritimo y Transportes"/>
    <x v="18"/>
    <x v="3"/>
    <n v="1860236.7715"/>
    <n v="1362193.3121300002"/>
    <n v="533186385.44996989"/>
    <n v="470746398.87218982"/>
    <n v="512068683.5256899"/>
    <n v="451806369.28899986"/>
    <n v="8207336.5733200004"/>
    <n v="4757182.3002199996"/>
    <n v="-3944350.7132400009"/>
    <n v="1488936.3824700001"/>
    <n v="82928.830549999999"/>
    <n v="70191.571400000001"/>
    <n v="0.24375210144339712"/>
    <n v="0.36961039666667517"/>
    <n v="2422.5149999999994"/>
    <n v="13.777566046730282"/>
    <n v="24.123764000190643"/>
    <n v="25.050073704433412"/>
    <n v="1.0754305944543039"/>
    <n v="1.290788922058808"/>
    <n v="3.7520754310177654E-3"/>
    <n v="3.906810944238566E-3"/>
    <n v="3.7351407067850754E-3"/>
    <n v="3.8917203397708048E-3"/>
    <m/>
    <m/>
    <m/>
    <n v="0"/>
    <m/>
    <n v="0"/>
    <m/>
    <n v="0"/>
    <m/>
    <n v="-132.79112446880777"/>
    <n v="5.4732832943092653"/>
    <n v="-18.991018502677761"/>
    <n v="-2.7760227211148996E-2"/>
    <n v="123.58766240358877"/>
    <n v="599.37468075060542"/>
    <n v="-243.26016843324888"/>
    <n v="-760.90961732158269"/>
    <s v="Medianas"/>
    <n v="2024"/>
    <n v="2"/>
    <d v="2025-08-07T00:00:00"/>
    <x v="18"/>
    <x v="8"/>
  </r>
  <r>
    <n v="2025"/>
    <n v="6"/>
    <n v="74"/>
    <x v="6"/>
    <s v="MyT Cascos"/>
    <n v="46"/>
    <s v="25fc0e7096fc653718202dc30b0c580b8ab87eac11a700cba03a7c021bc35b0c"/>
    <s v="5ee0b1f3d4f170289262539d5c2c0d24e2fb46189fbbd99a0a6b6a68b9dfe06a"/>
    <x v="1"/>
    <n v="1379726.5930399999"/>
    <n v="81598.433250000002"/>
    <n v="1375655.98395"/>
    <n v="81522.648090000002"/>
    <n v="135795.83127"/>
    <n v="33251.50402"/>
    <n v="208756.25528000001"/>
    <n v="65305.30533000001"/>
    <n v="35332811.020000003"/>
    <n v="33505945.09"/>
    <n v="140.405"/>
    <n v="134.59399999999999"/>
    <n v="0"/>
    <n v="0"/>
    <n v="11444.19713"/>
    <n v="10518.172210000001"/>
    <n v="-67085.804759999999"/>
    <n v="3732.9017599999997"/>
    <n v="0"/>
    <n v="0"/>
    <n v="0"/>
    <n v="0"/>
    <n v="0"/>
    <n v="0"/>
    <s v="MyT Cascos"/>
    <s v="Daños Sin Autos"/>
    <s v="Maritimo y Transportes"/>
    <x v="18"/>
    <x v="3"/>
    <n v="12179486.698700001"/>
    <n v="4855779.2440100005"/>
    <n v="533186385.44996989"/>
    <n v="470746398.87218982"/>
    <n v="512068683.5256899"/>
    <n v="451806369.28899986"/>
    <n v="8207336.5733200004"/>
    <n v="4757182.3002199996"/>
    <n v="-3944350.7132400009"/>
    <n v="1488936.3824700001"/>
    <n v="1427205.39781"/>
    <n v="88847.621189999991"/>
    <n v="16.810893286929968"/>
    <n v="1.7152681587633591"/>
    <n v="1298128.1597899999"/>
    <n v="1590.8738784393265"/>
    <n v="96.673302606418474"/>
    <n v="91.840875599249131"/>
    <n v="11.32828194793519"/>
    <n v="1.6804395164928128"/>
    <n v="0.25877003439906154"/>
    <n v="0.2694417052689731"/>
    <n v="1.7333841203138852E-2"/>
    <n v="1.8060487588612374E-2"/>
    <m/>
    <m/>
    <m/>
    <n v="0"/>
    <m/>
    <n v="0"/>
    <m/>
    <n v="0"/>
    <m/>
    <n v="308.39004211154474"/>
    <n v="9.8422275800886236"/>
    <n v="40.750174599706547"/>
    <n v="-3.4427930258375392"/>
    <n v="8.8040479040607078"/>
    <n v="-1897.1489493471161"/>
    <n v="-17.059044265685873"/>
    <n v="281.76932815933526"/>
    <s v="Grandes"/>
    <n v="2024"/>
    <n v="2"/>
    <d v="2025-08-07T00:00:00"/>
    <x v="18"/>
    <x v="1"/>
  </r>
  <r>
    <n v="2025"/>
    <n v="6"/>
    <n v="27"/>
    <x v="32"/>
    <s v="MyT Cascos"/>
    <n v="21"/>
    <s v="6f4b6612125fb3a0daecd2799dfd6c9c299424fd920f9b308110a2c1fbd8f443"/>
    <s v="5ee0b1f3d4f170289262539d5c2c0d24e2fb46189fbbd99a0a6b6a68b9dfe06a"/>
    <x v="12"/>
    <n v="12727.424779999999"/>
    <n v="12739.55026"/>
    <n v="25054.422909999998"/>
    <n v="31888.623439999992"/>
    <n v="-3115.81104"/>
    <n v="10174.696189999999"/>
    <n v="-316.30762999999979"/>
    <n v="95305.199599999993"/>
    <n v="35332811.020000003"/>
    <n v="33505945.09"/>
    <n v="140.405"/>
    <n v="134.59399999999999"/>
    <n v="0"/>
    <n v="0"/>
    <n v="-788.50330000000008"/>
    <n v="9875.2160399999993"/>
    <n v="12727.424779999999"/>
    <n v="12739.55026"/>
    <n v="0"/>
    <n v="0"/>
    <n v="0"/>
    <n v="0"/>
    <n v="0"/>
    <n v="0"/>
    <s v="MyT Cascos"/>
    <s v="Daños Sin Autos"/>
    <s v="Maritimo y Transportes"/>
    <x v="18"/>
    <x v="3"/>
    <n v="7432464.5520399995"/>
    <n v="5987192.6770000001"/>
    <n v="533186385.44996989"/>
    <n v="470746398.87218982"/>
    <n v="512068683.5256899"/>
    <n v="451806369.28899986"/>
    <n v="8207336.5733200004"/>
    <n v="4757182.3002199996"/>
    <n v="-3944350.7132400009"/>
    <n v="1488936.3824700001"/>
    <n v="280181.49763"/>
    <n v="232632.70993000001"/>
    <n v="0.1550737522008501"/>
    <n v="0.26779613342568037"/>
    <n v="-12.125480000000607"/>
    <n v="-9.5179812101153782E-2"/>
    <n v="4.5425643333549051"/>
    <n v="5.4762506372527646"/>
    <n v="0.17124097519586129"/>
    <n v="0.21278002809128568"/>
    <n v="2.3870498436037511E-3"/>
    <n v="2.485491729814303E-3"/>
    <n v="2.7062448678356974E-3"/>
    <n v="2.8196924890740291E-3"/>
    <m/>
    <m/>
    <m/>
    <n v="0"/>
    <m/>
    <n v="0"/>
    <m/>
    <n v="0"/>
    <m/>
    <n v="-130.62313588352953"/>
    <n v="-24.481079981680317"/>
    <n v="79.866996733368183"/>
    <n v="7.8994269691616367E-2"/>
    <n v="-107.98466885996349"/>
    <n v="-9.5179812101153782E-2"/>
    <n v="-6.19530905607128"/>
    <n v="77.516206133323891"/>
    <s v="Medianas"/>
    <n v="2024"/>
    <n v="2"/>
    <d v="2025-08-07T00:00:00"/>
    <x v="18"/>
    <x v="12"/>
  </r>
  <r>
    <n v="2025"/>
    <n v="6"/>
    <n v="16"/>
    <x v="74"/>
    <s v="MyT Cascos"/>
    <n v="14"/>
    <s v="8527a891e224136950ff32ca212b45bc93f69fbb801c3b1ebedac52775f99e61"/>
    <s v="5ee0b1f3d4f170289262539d5c2c0d24e2fb46189fbbd99a0a6b6a68b9dfe06a"/>
    <x v="0"/>
    <n v="43055.202239999999"/>
    <n v="38285.722880000001"/>
    <n v="118609.66979"/>
    <n v="49612.840630000006"/>
    <n v="98988.971239999984"/>
    <n v="349.63346000000001"/>
    <n v="111134.58284999999"/>
    <n v="4776.9124300000003"/>
    <n v="35332811.020000003"/>
    <n v="33505945.09"/>
    <n v="140.405"/>
    <n v="134.59399999999999"/>
    <n v="0"/>
    <n v="0"/>
    <n v="-765.32980000000009"/>
    <n v="175.96346"/>
    <n v="-1400.3193200000001"/>
    <n v="101.16734"/>
    <n v="0"/>
    <n v="0"/>
    <n v="0"/>
    <n v="0"/>
    <n v="0"/>
    <n v="0"/>
    <s v="MyT Cascos"/>
    <s v="Daños Sin Autos"/>
    <s v="Maritimo y Transportes"/>
    <x v="18"/>
    <x v="3"/>
    <n v="2671500.3155200002"/>
    <n v="2668766.8416399998"/>
    <n v="533186385.44996989"/>
    <n v="470746398.87218982"/>
    <n v="512068683.5256899"/>
    <n v="451806369.28899986"/>
    <n v="8207336.5733200004"/>
    <n v="4757182.3002199996"/>
    <n v="-3944350.7132400009"/>
    <n v="1488936.3824700001"/>
    <n v="52190.290380000006"/>
    <n v="46167.810539999999"/>
    <n v="0.52459408549128717"/>
    <n v="0.80479831261100598"/>
    <n v="4769.4793599999975"/>
    <n v="12.457592546832942"/>
    <n v="82.496575371612252"/>
    <n v="82.927308945762277"/>
    <n v="1.6116487798961545"/>
    <n v="1.434584778356764"/>
    <n v="8.0750753235502432E-3"/>
    <n v="8.4080912629838581E-3"/>
    <n v="8.1329826360275088E-3"/>
    <n v="8.4739227869340579E-3"/>
    <m/>
    <m/>
    <m/>
    <n v="0"/>
    <m/>
    <n v="0"/>
    <m/>
    <n v="0"/>
    <m/>
    <n v="28212.213379119949"/>
    <n v="229.91175535121582"/>
    <n v="0.91322151888281133"/>
    <n v="-2.5096391887192926"/>
    <n v="-534.93677607839732"/>
    <n v="-1484.1614497326905"/>
    <n v="54.653948500831937"/>
    <n v="173.93306970411598"/>
    <s v="Medianas"/>
    <n v="2024"/>
    <n v="2"/>
    <d v="2025-08-07T00:00:00"/>
    <x v="18"/>
    <x v="0"/>
  </r>
  <r>
    <n v="2025"/>
    <n v="6"/>
    <n v="23"/>
    <x v="9"/>
    <s v="MyT Cascos"/>
    <n v="17"/>
    <s v="4523540f1504cd17100c4835e85b7eefd49911580f8efff0599a8f283be6b9e3"/>
    <s v="5ee0b1f3d4f170289262539d5c2c0d24e2fb46189fbbd99a0a6b6a68b9dfe06a"/>
    <x v="19"/>
    <n v="445131.00257999997"/>
    <n v="369642.06582000002"/>
    <n v="989226.29746999999"/>
    <n v="523061.49037999997"/>
    <n v="309025.11194000009"/>
    <n v="131397.89562999998"/>
    <n v="331239.36341000005"/>
    <n v="836691.82000999991"/>
    <n v="35332811.020000003"/>
    <n v="33505945.09"/>
    <n v="140.405"/>
    <n v="134.59399999999999"/>
    <n v="0"/>
    <n v="0"/>
    <n v="18385.812590000001"/>
    <n v="6957.6072300000005"/>
    <n v="33944.016389999997"/>
    <n v="-10721.72948"/>
    <n v="0"/>
    <n v="0"/>
    <n v="0"/>
    <n v="0"/>
    <n v="0"/>
    <n v="0"/>
    <s v="MyT Cascos"/>
    <s v="Daños Sin Autos"/>
    <s v="Maritimo y Transportes"/>
    <x v="18"/>
    <x v="3"/>
    <n v="12724961.123440001"/>
    <n v="12089263.964579999"/>
    <n v="533186385.44996989"/>
    <n v="470746398.87218982"/>
    <n v="512068683.5256899"/>
    <n v="451806369.28899986"/>
    <n v="8207336.5733200004"/>
    <n v="4757182.3002199996"/>
    <n v="-3944350.7132400009"/>
    <n v="1488936.3824700001"/>
    <n v="762777.6632999999"/>
    <n v="651110.67489000002"/>
    <n v="5.423574366707582"/>
    <n v="7.7701892105943822"/>
    <n v="75488.936759999953"/>
    <n v="20.422171538441702"/>
    <n v="58.356585935439263"/>
    <n v="56.771003774811113"/>
    <n v="3.4980932221478218"/>
    <n v="3.0576060453556488"/>
    <n v="8.3485065396848482E-2"/>
    <n v="8.692798776820107E-2"/>
    <n v="7.8522547746639235E-2"/>
    <n v="8.1814266231283891E-2"/>
    <m/>
    <m/>
    <m/>
    <n v="0"/>
    <m/>
    <n v="0"/>
    <m/>
    <n v="0"/>
    <m/>
    <n v="135.18269486611575"/>
    <n v="69.42340797402926"/>
    <n v="35.547332887698225"/>
    <n v="-7.8346256305935364"/>
    <n v="164.25482184052518"/>
    <n v="-416.59086767035268"/>
    <n v="54.16510638798924"/>
    <n v="-64.892583262602528"/>
    <s v="Grandes"/>
    <n v="2024"/>
    <n v="2"/>
    <d v="2025-08-07T00:00:00"/>
    <x v="18"/>
    <x v="19"/>
  </r>
  <r>
    <n v="2025"/>
    <n v="6"/>
    <n v="5.0999999999999996"/>
    <x v="68"/>
    <s v="MyT Cascos"/>
    <n v="5.0999999999999996"/>
    <m/>
    <m/>
    <x v="75"/>
    <n v="7810123.0997000001"/>
    <n v="4303269.0194100002"/>
    <n v="8984592.8812699988"/>
    <n v="5222164.2924500005"/>
    <n v="-4228740.5217400007"/>
    <n v="1115444.7124299998"/>
    <n v="519405.55551999994"/>
    <n v="16767475.11771"/>
    <n v="0"/>
    <n v="0"/>
    <n v="0"/>
    <n v="0"/>
    <n v="0"/>
    <n v="0"/>
    <n v="145450.54240999999"/>
    <n v="140293.08371000001"/>
    <n v="-84722.931969999991"/>
    <n v="48926.616770000001"/>
    <n v="0"/>
    <n v="0"/>
    <n v="0"/>
    <n v="0"/>
    <n v="0"/>
    <n v="0"/>
    <s v="MyT Cascos"/>
    <s v="Daños Sin Autos"/>
    <s v="Maritimo y Transportes"/>
    <x v="18"/>
    <x v="3"/>
    <n v="72055305.97398001"/>
    <n v="60929888.522710003"/>
    <n v="533186385.44996989"/>
    <n v="470746398.87218982"/>
    <n v="512068683.5256899"/>
    <n v="451806369.28899986"/>
    <n v="8207336.5733200004"/>
    <n v="4757182.3002199996"/>
    <n v="-3944350.7132400009"/>
    <n v="1488936.3824700001"/>
    <n v="9430289.9505800009"/>
    <n v="5875751.7432200005"/>
    <n v="95.160263380555847"/>
    <n v="90.458358495342765"/>
    <n v="3506854.08029"/>
    <n v="81.492792211508245"/>
    <n v="82.819543626223762"/>
    <n v="73.237761012886907"/>
    <n v="10.839067288841054"/>
    <n v="7.0626569713910943"/>
    <n v="1.464801674016645"/>
    <n v="1.5252100647760418"/>
    <n v="0.91413742722615299"/>
    <n v="0.95245868848240955"/>
    <m/>
    <m/>
    <m/>
    <n v="0"/>
    <m/>
    <n v="0"/>
    <m/>
    <n v="0"/>
    <m/>
    <n v="-479.10803418734008"/>
    <n v="-54.144351731183768"/>
    <n v="25.920868702346034"/>
    <n v="107.21005380037299"/>
    <n v="3.6762031053939825"/>
    <n v="-273.16327504980677"/>
    <n v="-171.67789054031249"/>
    <n v="286.74184517908981"/>
    <m/>
    <n v="2024"/>
    <n v="2"/>
    <d v="2025-08-07T00:00:00"/>
    <x v="18"/>
    <x v="75"/>
  </r>
  <r>
    <n v="2025"/>
    <n v="6"/>
    <n v="61"/>
    <x v="46"/>
    <s v="MyT Cas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24835.22476000001"/>
    <n v="73731.36609000001"/>
    <n v="403167.77393999998"/>
    <n v="195486.75703000001"/>
    <n v="0"/>
    <n v="0"/>
    <n v="0"/>
    <n v="0"/>
    <n v="0"/>
    <n v="0"/>
    <s v="MyT Cascos"/>
    <s v="Daños Sin Autos"/>
    <s v="Maritimo y Transportes"/>
    <x v="18"/>
    <x v="3"/>
    <n v="0"/>
    <n v="0"/>
    <n v="533186385.44996989"/>
    <n v="470746398.87218982"/>
    <n v="512068683.5256899"/>
    <n v="451806369.28899986"/>
    <n v="8207336.5733200004"/>
    <n v="4757182.3002199996"/>
    <n v="-3944350.7132400009"/>
    <n v="1488936.382470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40.5658568206789"/>
    <n v="106.23789563306767"/>
    <n v="80.570731530824801"/>
    <n v="37.71680865250886"/>
    <m/>
    <n v="2024"/>
    <n v="2"/>
    <d v="2025-08-07T00:00:00"/>
    <x v="18"/>
    <x v="69"/>
  </r>
  <r>
    <n v="2025"/>
    <n v="6"/>
    <n v="79"/>
    <x v="11"/>
    <s v="MyT Cascos"/>
    <n v="51"/>
    <s v="031b4af5197ec30a926f48cf40e11a7dbc470048a21e4003b7a3c07c5dab1baa"/>
    <s v="5ee0b1f3d4f170289262539d5c2c0d24e2fb46189fbbd99a0a6b6a68b9dfe06a"/>
    <x v="26"/>
    <n v="10.61003"/>
    <n v="0"/>
    <n v="63.143949999999997"/>
    <n v="45.883429999999976"/>
    <n v="0"/>
    <n v="0"/>
    <n v="0"/>
    <n v="0"/>
    <n v="35332811.020000003"/>
    <n v="33505945.09"/>
    <n v="140.405"/>
    <n v="134.59399999999999"/>
    <n v="0"/>
    <n v="0"/>
    <n v="0"/>
    <n v="0"/>
    <n v="24.340599999999998"/>
    <n v="22.018219999999999"/>
    <n v="0"/>
    <n v="0"/>
    <n v="0"/>
    <n v="0"/>
    <n v="0"/>
    <n v="0"/>
    <s v="MyT Cascos"/>
    <s v="Daños Sin Autos"/>
    <s v="Maritimo y Transportes"/>
    <x v="18"/>
    <x v="3"/>
    <n v="49586162.051349998"/>
    <n v="42505277.943829998"/>
    <n v="533186385.44996989"/>
    <n v="470746398.87218982"/>
    <n v="512068683.5256899"/>
    <n v="451806369.28899986"/>
    <n v="8207336.5733200004"/>
    <n v="4757182.3002199996"/>
    <n v="-3944350.7132400009"/>
    <n v="1488936.3824700001"/>
    <n v="10.61003"/>
    <n v="0"/>
    <n v="1.292749469357764E-4"/>
    <m/>
    <m/>
    <m/>
    <n v="100"/>
    <m/>
    <n v="2.1397159128816137E-5"/>
    <m/>
    <n v="1.9899289047011053E-6"/>
    <n v="2.0719935315996936E-6"/>
    <m/>
    <m/>
    <m/>
    <m/>
    <m/>
    <n v="0"/>
    <m/>
    <n v="0"/>
    <m/>
    <n v="0"/>
    <m/>
    <m/>
    <m/>
    <m/>
    <m/>
    <m/>
    <n v="10.547537448531251"/>
    <m/>
    <m/>
    <s v="Resto"/>
    <n v="2024"/>
    <n v="2"/>
    <d v="2025-08-07T00:00:00"/>
    <x v="18"/>
    <x v="26"/>
  </r>
  <r>
    <n v="2025"/>
    <n v="6"/>
    <n v="39"/>
    <x v="20"/>
    <s v="MyT Cascos"/>
    <n v="27"/>
    <s v="670671cd97404156226e507973f2ab8330d3022ca96e0c93bdbdb320c41adcaf"/>
    <s v="5ee0b1f3d4f170289262539d5c2c0d24e2fb46189fbbd99a0a6b6a68b9dfe06a"/>
    <x v="10"/>
    <n v="19413.386140000002"/>
    <n v="18339.878579999997"/>
    <n v="39326.63968"/>
    <n v="34720.298279999995"/>
    <n v="-764.24270999999987"/>
    <n v="-4028.6194300000002"/>
    <n v="-6910.943940000001"/>
    <n v="77106.140149999992"/>
    <n v="35332811.020000003"/>
    <n v="33505945.09"/>
    <n v="140.405"/>
    <n v="134.59399999999999"/>
    <n v="0"/>
    <n v="0"/>
    <n v="-312.77936"/>
    <n v="-1398.55475"/>
    <n v="3949.9395499999996"/>
    <n v="3001.1210099999998"/>
    <n v="0"/>
    <n v="0"/>
    <n v="0"/>
    <n v="0"/>
    <n v="0"/>
    <n v="0"/>
    <s v="MyT Cascos"/>
    <s v="Daños Sin Autos"/>
    <s v="Maritimo y Transportes"/>
    <x v="18"/>
    <x v="3"/>
    <n v="16996819.43369"/>
    <n v="13946879.379360002"/>
    <n v="533186385.44996989"/>
    <n v="470746398.87218982"/>
    <n v="512068683.5256899"/>
    <n v="451806369.28899986"/>
    <n v="8207336.5733200004"/>
    <n v="4757182.3002199996"/>
    <n v="-3944350.7132400009"/>
    <n v="1488936.3824700001"/>
    <n v="973581.69562000001"/>
    <n v="844980.92590000003"/>
    <n v="0.2365369808654865"/>
    <n v="0.3855197766785573"/>
    <n v="1073.5075600000055"/>
    <n v="5.8534060371080443"/>
    <n v="1.9940171664420101"/>
    <n v="2.170448825275666"/>
    <n v="0.11421775830318018"/>
    <n v="0.13149807982953662"/>
    <n v="3.6410130996905594E-3"/>
    <n v="3.7911684046630541E-3"/>
    <n v="3.895914790625806E-3"/>
    <n v="4.059234182302732E-3"/>
    <m/>
    <m/>
    <m/>
    <n v="0"/>
    <m/>
    <n v="0"/>
    <m/>
    <n v="0"/>
    <m/>
    <n v="-81.02966231287823"/>
    <n v="-3.9366790754000824"/>
    <n v="-21.966445483413889"/>
    <n v="1.9375627715726866E-2"/>
    <n v="-77.635529821052771"/>
    <n v="31.615470913650356"/>
    <n v="-7.9185859945628794"/>
    <n v="-46.601078241760071"/>
    <s v="Medianas"/>
    <n v="2024"/>
    <n v="2"/>
    <d v="2025-08-07T00:00:00"/>
    <x v="18"/>
    <x v="10"/>
  </r>
  <r>
    <n v="2025"/>
    <n v="6"/>
    <n v="48"/>
    <x v="4"/>
    <s v="MyT Cascos"/>
    <n v="36"/>
    <s v="76a50887d8f1c2e9301755428990ad81479ee21c25b43215cf524541e0503269"/>
    <s v="5ee0b1f3d4f170289262539d5c2c0d24e2fb46189fbbd99a0a6b6a68b9dfe06a"/>
    <x v="3"/>
    <n v="107021.69684999999"/>
    <n v="88650.236390000005"/>
    <n v="202535.74401000002"/>
    <n v="168654.6655"/>
    <n v="70897.276300000027"/>
    <n v="22644.635460000001"/>
    <n v="77719.116580000002"/>
    <n v="211958.18786000001"/>
    <n v="35332811.020000003"/>
    <n v="33505945.09"/>
    <n v="140.405"/>
    <n v="134.59399999999999"/>
    <n v="0"/>
    <n v="0"/>
    <n v="46659.751750000003"/>
    <n v="21758.660230000001"/>
    <n v="19097.100890000002"/>
    <n v="57967.361770000003"/>
    <n v="0"/>
    <n v="0"/>
    <n v="0"/>
    <n v="0"/>
    <n v="0"/>
    <n v="0"/>
    <s v="MyT Cascos"/>
    <s v="Daños Sin Autos"/>
    <s v="Maritimo y Transportes"/>
    <x v="18"/>
    <x v="3"/>
    <n v="34581959.66691"/>
    <n v="31734793.481880002"/>
    <n v="533186385.44996989"/>
    <n v="470746398.87218982"/>
    <n v="512068683.5256899"/>
    <n v="451806369.28899986"/>
    <n v="8207336.5733200004"/>
    <n v="4757182.3002199996"/>
    <n v="-3944350.7132400009"/>
    <n v="1488936.3824700001"/>
    <n v="650316.5019400001"/>
    <n v="563170.72979999997"/>
    <n v="1.3039759719115307"/>
    <n v="1.8635030317400345"/>
    <n v="18371.460459999988"/>
    <n v="20.723532398919065"/>
    <n v="16.456863162896347"/>
    <n v="15.741271997833154"/>
    <n v="0.30947262064042164"/>
    <n v="0.27934713500063485"/>
    <n v="2.0072098570124139E-2"/>
    <n v="2.0899871500271276E-2"/>
    <n v="1.8831845894602163E-2"/>
    <n v="1.9621289653244021E-2"/>
    <m/>
    <m/>
    <m/>
    <n v="0"/>
    <m/>
    <n v="0"/>
    <m/>
    <n v="0"/>
    <m/>
    <n v="213.08641035637152"/>
    <n v="66.245703802817275"/>
    <n v="25.543795913165081"/>
    <n v="-1.7974384494263953"/>
    <n v="114.44220947789488"/>
    <n v="-67.055425144631343"/>
    <n v="244.32897966430548"/>
    <n v="37.53605402352607"/>
    <s v="Medianas"/>
    <n v="2024"/>
    <n v="2"/>
    <d v="2025-08-07T00:00:00"/>
    <x v="18"/>
    <x v="3"/>
  </r>
  <r>
    <n v="2025"/>
    <n v="6"/>
    <n v="94"/>
    <x v="5"/>
    <s v="MyT Cascos"/>
    <n v="7"/>
    <s v="7902699be42c8a8e46fbbb4501726517e86b22c56a189f7625a6da49081b2451"/>
    <s v="5ee0b1f3d4f170289262539d5c2c0d24e2fb46189fbbd99a0a6b6a68b9dfe06a"/>
    <x v="24"/>
    <n v="54040.443979999996"/>
    <n v="38394.450920000003"/>
    <n v="142453.25721999997"/>
    <n v="112998.71197999999"/>
    <n v="39377.519819999994"/>
    <n v="21425.186950000003"/>
    <n v="73283.186850000013"/>
    <n v="117514.17822999992"/>
    <n v="35332811.020000003"/>
    <n v="33505945.09"/>
    <n v="140.405"/>
    <n v="134.59399999999999"/>
    <n v="0"/>
    <n v="0"/>
    <n v="2884.3017500000001"/>
    <n v="10217.47766"/>
    <n v="1612.79738"/>
    <n v="-295.24131"/>
    <n v="0"/>
    <n v="0"/>
    <n v="0"/>
    <n v="0"/>
    <n v="0"/>
    <n v="0"/>
    <s v="MyT Cascos"/>
    <s v="Daños Sin Autos"/>
    <s v="Maritimo y Transportes"/>
    <x v="18"/>
    <x v="3"/>
    <n v="3833520.1551100002"/>
    <n v="3650387.7085300004"/>
    <n v="533186385.44996989"/>
    <n v="470746398.87218982"/>
    <n v="512068683.5256899"/>
    <n v="451806369.28899986"/>
    <n v="8207336.5733200004"/>
    <n v="4757182.3002199996"/>
    <n v="-3944350.7132400009"/>
    <n v="1488936.3824700001"/>
    <n v="95312.833239999993"/>
    <n v="92071.193280000007"/>
    <n v="0.65844069506875069"/>
    <n v="0.80708386807510879"/>
    <n v="15645.993059999993"/>
    <n v="40.750662361601478"/>
    <n v="56.697972500644134"/>
    <n v="41.700829056529855"/>
    <n v="1.4096820100962622"/>
    <n v="1.0517910420934802"/>
    <n v="1.0135375818794371E-2"/>
    <n v="1.0553358508066008E-2"/>
    <n v="8.1560795816994231E-3"/>
    <n v="8.4979879722414525E-3"/>
    <m/>
    <m/>
    <m/>
    <n v="0"/>
    <m/>
    <n v="0"/>
    <m/>
    <n v="0"/>
    <m/>
    <n v="83.790787505823786"/>
    <n v="72.866758523622323"/>
    <n v="55.802821596907989"/>
    <n v="-0.99832704246662163"/>
    <n v="-71.770902310932968"/>
    <n v="-646.2641322110378"/>
    <n v="178.83844466562812"/>
    <n v="-3460.7208794731337"/>
    <s v="Medianas"/>
    <n v="2024"/>
    <n v="2"/>
    <d v="2025-08-07T00:00:00"/>
    <x v="18"/>
    <x v="24"/>
  </r>
  <r>
    <n v="2025"/>
    <n v="6"/>
    <n v="150.1"/>
    <x v="70"/>
    <s v="MyT Cascos"/>
    <n v="150.1"/>
    <m/>
    <m/>
    <x v="77"/>
    <n v="22854.879380000002"/>
    <n v="30102.571830000004"/>
    <n v="77014.255210000003"/>
    <n v="88655.560120000009"/>
    <n v="35818.668879999997"/>
    <n v="19756.049159999999"/>
    <n v="115957.201"/>
    <n v="34665.695550000011"/>
    <n v="0"/>
    <n v="0"/>
    <n v="0"/>
    <n v="0"/>
    <n v="0"/>
    <n v="0"/>
    <n v="1340.92425"/>
    <n v="1347.8184699999999"/>
    <n v="3973.1954700000006"/>
    <n v="4530.6686"/>
    <n v="0"/>
    <n v="0"/>
    <n v="0"/>
    <n v="0"/>
    <n v="0"/>
    <n v="0"/>
    <s v="MyT Cascos"/>
    <s v="Daños Sin Autos"/>
    <s v="Maritimo y Transportes"/>
    <x v="18"/>
    <x v="3"/>
    <n v="66815884.634989999"/>
    <n v="58811607.903560005"/>
    <n v="533186385.44996989"/>
    <n v="470746398.87218982"/>
    <n v="512068683.5256899"/>
    <n v="451806369.28899986"/>
    <n v="8207336.5733200004"/>
    <n v="4757182.3002199996"/>
    <n v="-3944350.7132400009"/>
    <n v="1488936.3824700001"/>
    <n v="1275283.9447999997"/>
    <n v="1007504.70921"/>
    <n v="0.27846889396854396"/>
    <n v="0.63278154861981817"/>
    <n v="-7247.6924500000023"/>
    <n v="-24.07665528025418"/>
    <n v="1.7921404463054138"/>
    <n v="2.9878343549980921"/>
    <n v="3.4205757365713914E-2"/>
    <n v="5.1184745500178416E-2"/>
    <n v="4.286470923429932E-3"/>
    <n v="4.4632448957120027E-3"/>
    <n v="6.3946472882468117E-3"/>
    <n v="6.6627152417908413E-3"/>
    <m/>
    <m/>
    <m/>
    <n v="0"/>
    <m/>
    <n v="0"/>
    <m/>
    <n v="0"/>
    <m/>
    <n v="81.304817526582823"/>
    <n v="156.72219609850328"/>
    <n v="65.629107278838092"/>
    <n v="-0.90810050839970902"/>
    <n v="-0.51150953585017422"/>
    <n v="-12.304434051963087"/>
    <n v="33.749264543483434"/>
    <n v="29.748776372652813"/>
    <s v="Resto"/>
    <n v="2024"/>
    <n v="2"/>
    <d v="2025-08-07T00:00:00"/>
    <x v="18"/>
    <x v="77"/>
  </r>
  <r>
    <n v="2025"/>
    <n v="6"/>
    <n v="9"/>
    <x v="29"/>
    <s v="MyT Cascos"/>
    <n v="9"/>
    <s v="19581e27de7ced00ff1ce50b2047e7a567c76b1cbaebabe5ef03f7c3017bb5b7"/>
    <s v="5ee0b1f3d4f170289262539d5c2c0d24e2fb46189fbbd99a0a6b6a68b9dfe06a"/>
    <x v="14"/>
    <n v="16554.261770000001"/>
    <n v="15381.404769999999"/>
    <n v="20827.236410000005"/>
    <n v="27722.023479999996"/>
    <n v="2384.1821199999995"/>
    <n v="24560.030610000002"/>
    <n v="6075.1915699999981"/>
    <n v="57722.227070000001"/>
    <n v="35332811.020000003"/>
    <n v="33505945.09"/>
    <n v="140.405"/>
    <n v="134.59399999999999"/>
    <n v="0"/>
    <n v="0"/>
    <n v="14968.230589999999"/>
    <n v="7259.6918800000003"/>
    <n v="53744.110009999997"/>
    <n v="5481.2545099999998"/>
    <n v="0"/>
    <n v="0"/>
    <n v="0"/>
    <n v="0"/>
    <n v="0"/>
    <n v="0"/>
    <s v="MyT Cascos"/>
    <s v="Daños Sin Autos"/>
    <s v="Maritimo y Transportes"/>
    <x v="18"/>
    <x v="3"/>
    <n v="1704189.54003"/>
    <n v="1455805.4776199998"/>
    <n v="533186385.44996989"/>
    <n v="470746398.87218982"/>
    <n v="512068683.5256899"/>
    <n v="451806369.28899986"/>
    <n v="8207336.5733200004"/>
    <n v="4757182.3002199996"/>
    <n v="-3944350.7132400009"/>
    <n v="1488936.3824700001"/>
    <n v="68442.901469999997"/>
    <n v="72609.733229999998"/>
    <n v="0.2017007785913614"/>
    <n v="0.32333015216357536"/>
    <n v="1172.8570000000018"/>
    <n v="7.6251617946336836"/>
    <n v="24.186966675070156"/>
    <n v="21.183667926829539"/>
    <n v="0.97138618570024693"/>
    <n v="1.0565563192649916"/>
    <n v="3.1047795333388772E-3"/>
    <n v="3.2328205771188297E-3"/>
    <n v="3.2674503313993766E-3"/>
    <n v="3.4044240664879203E-3"/>
    <m/>
    <m/>
    <m/>
    <n v="0"/>
    <m/>
    <n v="0"/>
    <m/>
    <n v="0"/>
    <m/>
    <n v="-90.29243017706483"/>
    <n v="14.402225560554244"/>
    <n v="159.6735212241606"/>
    <n v="-6.0445490103022942E-2"/>
    <n v="106.18272562278497"/>
    <n v="880.50747163718177"/>
    <n v="27.850922802917211"/>
    <n v="132.44580901608236"/>
    <s v="Medianas"/>
    <n v="2024"/>
    <n v="2"/>
    <d v="2025-08-07T00:00:00"/>
    <x v="18"/>
    <x v="14"/>
  </r>
  <r>
    <n v="2025"/>
    <n v="6"/>
    <n v="81"/>
    <x v="24"/>
    <s v="MyT Cascos"/>
    <n v="53"/>
    <s v="2858dcd1057d3eae7f7d5f782167e24b61153c01551450a628cee722509f6529"/>
    <s v="5ee0b1f3d4f170289262539d5c2c0d24e2fb46189fbbd99a0a6b6a68b9dfe06a"/>
    <x v="27"/>
    <n v="8158.4297000000006"/>
    <n v="4828.7984999999999"/>
    <n v="18915.525270000002"/>
    <n v="11320.52512"/>
    <n v="34770.620739999998"/>
    <n v="6.5208399999999997"/>
    <n v="38351.943859999999"/>
    <n v="129.21055000000004"/>
    <n v="35332811.020000003"/>
    <n v="33505945.09"/>
    <n v="140.405"/>
    <n v="134.59399999999999"/>
    <n v="0"/>
    <n v="0"/>
    <n v="572.03151000000003"/>
    <n v="6.5208399999999997"/>
    <n v="92.377660000000006"/>
    <n v="535.47093999999993"/>
    <n v="0"/>
    <n v="0"/>
    <n v="0"/>
    <n v="0"/>
    <n v="0"/>
    <n v="0"/>
    <s v="MyT Cascos"/>
    <s v="Daños Sin Autos"/>
    <s v="Maritimo y Transportes"/>
    <x v="18"/>
    <x v="3"/>
    <n v="935835.38778999995"/>
    <n v="856751.40549999999"/>
    <n v="533186385.44996989"/>
    <n v="470746398.87218982"/>
    <n v="512068683.5256899"/>
    <n v="451806369.28899986"/>
    <n v="8207336.5733200004"/>
    <n v="4757182.3002199996"/>
    <n v="-3944350.7132400009"/>
    <n v="1488936.3824700001"/>
    <n v="37111.192499999997"/>
    <n v="34602.88407"/>
    <n v="9.9404107862726326E-2"/>
    <n v="0.10150543315896657"/>
    <n v="3329.6312000000007"/>
    <n v="68.953616515578361"/>
    <n v="21.983744391937826"/>
    <n v="13.954901823303423"/>
    <n v="0.87178042275857393"/>
    <n v="0.56361722537028269"/>
    <n v="1.5301271605265932E-3"/>
    <n v="1.5932295729994004E-3"/>
    <n v="1.0257749207575021E-3"/>
    <n v="1.0687761014965325E-3"/>
    <m/>
    <m/>
    <m/>
    <n v="0"/>
    <m/>
    <n v="0"/>
    <m/>
    <n v="0"/>
    <m/>
    <n v="533123.03169530304"/>
    <n v="426.19256423818905"/>
    <n v="0.13504063174307232"/>
    <n v="-0.88152964246524701"/>
    <n v="8672.3592359266604"/>
    <n v="-82.748333644399068"/>
    <n v="619.23143539249634"/>
    <n v="1.2177766360206215"/>
    <s v="Resto"/>
    <n v="2024"/>
    <n v="2"/>
    <d v="2025-08-07T00:00:00"/>
    <x v="18"/>
    <x v="27"/>
  </r>
  <r>
    <n v="2025"/>
    <n v="6"/>
    <n v="201.1"/>
    <x v="67"/>
    <s v="MyT Cascos"/>
    <n v="201.1"/>
    <m/>
    <m/>
    <x v="74"/>
    <n v="8207336.5733200004"/>
    <n v="4757182.3002199996"/>
    <n v="9878277.6236999985"/>
    <n v="6060898.9221600024"/>
    <n v="-3944350.7132400004"/>
    <n v="1488936.3824700001"/>
    <n v="963803.50333999982"/>
    <n v="18061481.955149997"/>
    <n v="0"/>
    <n v="0"/>
    <n v="0"/>
    <n v="0"/>
    <n v="0"/>
    <n v="0"/>
    <n v="237917.81598000001"/>
    <n v="190322.41598000002"/>
    <n v="43443.435239999999"/>
    <n v="155875.34737999996"/>
    <n v="0"/>
    <n v="0"/>
    <n v="0"/>
    <n v="0"/>
    <n v="0"/>
    <n v="0"/>
    <s v="MyT Cascos"/>
    <s v="Daños Sin Autos"/>
    <s v="Maritimo y Transportes"/>
    <x v="18"/>
    <x v="3"/>
    <n v="321458349.73659998"/>
    <n v="276705662.47535002"/>
    <n v="533186385.44996989"/>
    <n v="470746398.87218982"/>
    <n v="512068683.5256899"/>
    <n v="451806369.28899986"/>
    <n v="8207336.5733200004"/>
    <n v="4757182.3002199996"/>
    <n v="-3944350.7132400009"/>
    <n v="1488936.3824700001"/>
    <n v="14207836.7202"/>
    <n v="9479675.2717100009"/>
    <n v="100"/>
    <n v="100"/>
    <n v="3450154.2731000008"/>
    <n v="72.525164169984535"/>
    <n v="57.766264737904926"/>
    <n v="50.182966861921528"/>
    <n v="2.5531570668626329"/>
    <n v="1.7192211600092526"/>
    <n v="1.5392997265662767"/>
    <n v="1.6027804154729659"/>
    <n v="1.0105615914677661"/>
    <n v="1.0529250191196504"/>
    <m/>
    <m/>
    <m/>
    <n v="0"/>
    <m/>
    <n v="0"/>
    <m/>
    <n v="0"/>
    <m/>
    <n v="-364.91062745721263"/>
    <n v="-48.058839527333369"/>
    <n v="31.298703486749773"/>
    <n v="99.999999999999986"/>
    <n v="25.007774178844787"/>
    <n v="-72.129373906643735"/>
    <n v="547.64963835304661"/>
    <n v="122.09911264288857"/>
    <m/>
    <n v="2024"/>
    <n v="2"/>
    <d v="2025-08-07T00:00:00"/>
    <x v="18"/>
    <x v="74"/>
  </r>
  <r>
    <n v="2025"/>
    <n v="6"/>
    <n v="3"/>
    <x v="7"/>
    <s v="MyT Cascos"/>
    <n v="3"/>
    <s v="4e07408562bedb8b60ce05c1decfe3ad16b72230967de01f640b7e4729b49fce"/>
    <s v="5ee0b1f3d4f170289262539d5c2c0d24e2fb46189fbbd99a0a6b6a68b9dfe06a"/>
    <x v="4"/>
    <n v="50108.843399999998"/>
    <n v="29063.219290000001"/>
    <n v="92009.436530000006"/>
    <n v="57348.908340000002"/>
    <n v="-8774.6299499999968"/>
    <n v="-9166.4479900000006"/>
    <n v="15967.322380000001"/>
    <n v="261197.72476000007"/>
    <n v="35332811.020000003"/>
    <n v="33505945.09"/>
    <n v="140.405"/>
    <n v="134.59399999999999"/>
    <n v="0"/>
    <n v="0"/>
    <n v="400.58087999999998"/>
    <n v="-1094.0987600000001"/>
    <n v="29215.481019999999"/>
    <n v="22910.326539999998"/>
    <n v="0"/>
    <n v="0"/>
    <n v="0"/>
    <n v="0"/>
    <n v="0"/>
    <n v="0"/>
    <s v="MyT Cascos"/>
    <s v="Daños Sin Autos"/>
    <s v="Maritimo y Transportes"/>
    <x v="18"/>
    <x v="3"/>
    <n v="15439688.598989999"/>
    <n v="12032200.14449"/>
    <n v="533186385.44996989"/>
    <n v="470746398.87218982"/>
    <n v="512068683.5256899"/>
    <n v="451806369.28899986"/>
    <n v="8207336.5733200004"/>
    <n v="4757182.3002199996"/>
    <n v="-3944350.7132400009"/>
    <n v="1488936.3824700001"/>
    <n v="203566.30633000002"/>
    <n v="146924.98212999999"/>
    <n v="0.61053720597850614"/>
    <n v="0.61093347817795318"/>
    <n v="21045.624109999997"/>
    <n v="72.413258490057643"/>
    <n v="24.615489814296122"/>
    <n v="19.78099222383074"/>
    <n v="0.32454568677815121"/>
    <n v="0.2415453445005164"/>
    <n v="9.39799754221253E-3"/>
    <n v="9.7855707665993399E-3"/>
    <n v="6.1738590798845012E-3"/>
    <n v="6.4326714419135579E-3"/>
    <m/>
    <m/>
    <m/>
    <n v="0"/>
    <m/>
    <n v="0"/>
    <m/>
    <n v="0"/>
    <m/>
    <n v="-4.2744805886364201"/>
    <n v="-17.511140458691962"/>
    <n v="-31.539685602392879"/>
    <n v="0.22246069348108929"/>
    <n v="-136.61286299236826"/>
    <n v="27.521015333376386"/>
    <n v="1.3711253965860597"/>
    <n v="-4.7755703441841915"/>
    <s v="Medianas"/>
    <n v="2024"/>
    <n v="2"/>
    <d v="2025-08-07T00:00:00"/>
    <x v="18"/>
    <x v="4"/>
  </r>
  <r>
    <n v="2025"/>
    <n v="6"/>
    <n v="10"/>
    <x v="62"/>
    <s v="MyT Cascos"/>
    <n v="10"/>
    <s v="4a44dc15364204a80fe80e9039455cc1608281820fe2b24f1e5233ade6af1dd5"/>
    <s v="5ee0b1f3d4f170289262539d5c2c0d24e2fb46189fbbd99a0a6b6a68b9dfe06a"/>
    <x v="17"/>
    <n v="3339.3764999999999"/>
    <n v="1682.1785199999999"/>
    <n v="39370.458059999997"/>
    <n v="45135.161870000004"/>
    <n v="723.48747000000003"/>
    <n v="17725.99541"/>
    <n v="77123.313729999994"/>
    <n v="33897.967450000004"/>
    <n v="35332811.020000003"/>
    <n v="33505945.09"/>
    <n v="140.405"/>
    <n v="134.59399999999999"/>
    <n v="0"/>
    <n v="0"/>
    <n v="444.33206999999999"/>
    <n v="38.792819999999999"/>
    <n v="2718.1246800000004"/>
    <n v="2698.6575800000001"/>
    <n v="0"/>
    <n v="0"/>
    <n v="0"/>
    <n v="0"/>
    <n v="0"/>
    <n v="0"/>
    <s v="MyT Cascos"/>
    <s v="Daños Sin Autos"/>
    <s v="Maritimo y Transportes"/>
    <x v="18"/>
    <x v="3"/>
    <n v="3211255.1390500003"/>
    <n v="3187333.33329"/>
    <n v="533186385.44996989"/>
    <n v="470746398.87218982"/>
    <n v="512068683.5256899"/>
    <n v="451806369.28899986"/>
    <n v="8207336.5733200004"/>
    <n v="4757182.3002199996"/>
    <n v="-3944350.7132400009"/>
    <n v="1488936.3824700001"/>
    <n v="92229.105959999986"/>
    <n v="86899.306980000008"/>
    <n v="4.0687700207829643E-2"/>
    <n v="3.536081684156199E-2"/>
    <n v="1657.1979799999999"/>
    <n v="98.514988765877234"/>
    <n v="3.6207403999430468"/>
    <n v="1.9357789819741087"/>
    <n v="0.10398975962364367"/>
    <n v="5.2776987660202987E-2"/>
    <n v="6.2630565804522797E-4"/>
    <n v="6.521344904374468E-4"/>
    <n v="3.5734283343009075E-4"/>
    <n v="3.7232288748988119E-4"/>
    <m/>
    <m/>
    <m/>
    <n v="0"/>
    <m/>
    <n v="0"/>
    <m/>
    <n v="0"/>
    <m/>
    <n v="-95.918494542812255"/>
    <n v="21.665345911130419"/>
    <n v="1053.7523336108227"/>
    <n v="-1.8342371726009804E-2"/>
    <n v="1045.3977050392314"/>
    <n v="0.72136235972555252"/>
    <n v="16.347008408753343"/>
    <n v="1.4374858184119825"/>
    <s v="Resto"/>
    <n v="2024"/>
    <n v="2"/>
    <d v="2025-08-07T00:00:00"/>
    <x v="18"/>
    <x v="17"/>
  </r>
  <r>
    <n v="2025"/>
    <n v="6"/>
    <n v="41"/>
    <x v="38"/>
    <s v="MyT Cascos"/>
    <n v="29"/>
    <s v="35135aaa6cc23891b40cb3f378c53a17a1127210ce60e125ccf03efcfdaec458"/>
    <s v="5ee0b1f3d4f170289262539d5c2c0d24e2fb46189fbbd99a0a6b6a68b9dfe06a"/>
    <x v="13"/>
    <n v="5032446.3120900001"/>
    <n v="2271736.8798699998"/>
    <n v="5126352.3114299998"/>
    <n v="2297679.4297000002"/>
    <n v="-5114697.4371700007"/>
    <n v="36953.266149999996"/>
    <n v="-971701.57471000007"/>
    <n v="13536848.912140001"/>
    <n v="35332811.020000003"/>
    <n v="33505945.09"/>
    <n v="140.405"/>
    <n v="134.59399999999999"/>
    <n v="0"/>
    <n v="0"/>
    <n v="23214.2402"/>
    <n v="-1463.65203"/>
    <n v="-132340.15145999999"/>
    <n v="-15191.37566"/>
    <n v="0"/>
    <n v="0"/>
    <n v="0"/>
    <n v="0"/>
    <n v="0"/>
    <n v="0"/>
    <s v="MyT Cascos"/>
    <s v="Daños Sin Autos"/>
    <s v="Maritimo y Transportes"/>
    <x v="18"/>
    <x v="3"/>
    <n v="22924639.598130003"/>
    <n v="19353024.356599998"/>
    <n v="533186385.44996989"/>
    <n v="470746398.87218982"/>
    <n v="512068683.5256899"/>
    <n v="451806369.28899986"/>
    <n v="8207336.5733200004"/>
    <n v="4757182.3002199996"/>
    <n v="-3944350.7132400009"/>
    <n v="1488936.3824700001"/>
    <n v="5624727.8407500004"/>
    <n v="2873788.5145200002"/>
    <n v="61.316436424079711"/>
    <n v="47.75383276282983"/>
    <n v="2760709.4322200003"/>
    <n v="121.52417195331098"/>
    <n v="89.470041121473614"/>
    <n v="79.050245638880668"/>
    <n v="21.95212836628631"/>
    <n v="11.738407589484922"/>
    <n v="0.94384373821604384"/>
    <n v="0.98276783447108185"/>
    <n v="0.48258189235490861"/>
    <n v="0.5028120527483918"/>
    <m/>
    <m/>
    <m/>
    <n v="0"/>
    <m/>
    <n v="0"/>
    <m/>
    <n v="0"/>
    <m/>
    <n v="-13940.988821958303"/>
    <n v="-101.63441634503681"/>
    <n v="1.6266525616344552"/>
    <n v="129.67146709346858"/>
    <n v="-1686.049123984749"/>
    <n v="771.15317547219422"/>
    <n v="-17.541343230981973"/>
    <n v="9.6347563430605074"/>
    <s v="Grandes"/>
    <n v="2024"/>
    <n v="2"/>
    <d v="2025-08-07T00:00:00"/>
    <x v="18"/>
    <x v="13"/>
  </r>
  <r>
    <n v="2025"/>
    <n v="6"/>
    <n v="1"/>
    <x v="16"/>
    <s v="MyT Cascos"/>
    <n v="30"/>
    <s v="624b60c58c9d8bfb6ff1886c2fd605d2adeb6ea4da576068201b6c6958ce93f4"/>
    <s v="5ee0b1f3d4f170289262539d5c2c0d24e2fb46189fbbd99a0a6b6a68b9dfe06a"/>
    <x v="28"/>
    <n v="18069.804039999999"/>
    <n v="130495.73705"/>
    <n v="28649.122779999991"/>
    <n v="133959.00992000001"/>
    <n v="14517.387809999998"/>
    <n v="297824.88704000006"/>
    <n v="-445.59940000004491"/>
    <n v="324924.99188000005"/>
    <n v="35332811.020000003"/>
    <n v="33505945.09"/>
    <n v="140.405"/>
    <n v="134.59399999999999"/>
    <n v="0"/>
    <n v="0"/>
    <n v="9432.3737899999996"/>
    <n v="-2491.1025499999996"/>
    <n v="165.11520999999999"/>
    <n v="-4116.8936400000002"/>
    <n v="0"/>
    <n v="0"/>
    <n v="0"/>
    <n v="0"/>
    <n v="0"/>
    <n v="0"/>
    <s v="MyT Cascos"/>
    <s v="Daños Sin Autos"/>
    <s v="Maritimo y Transportes"/>
    <x v="18"/>
    <x v="3"/>
    <n v="34421360.903379999"/>
    <n v="27815669.804509997"/>
    <n v="533186385.44996989"/>
    <n v="470746398.87218982"/>
    <n v="512068683.5256899"/>
    <n v="451806369.28899986"/>
    <n v="8207336.5733200004"/>
    <n v="4757182.3002199996"/>
    <n v="-3944350.7132400009"/>
    <n v="1488936.3824700001"/>
    <n v="698602.36623000004"/>
    <n v="173706.40328999999"/>
    <n v="0.22016648005810333"/>
    <n v="2.7431308874575846"/>
    <n v="-112425.93300999999"/>
    <n v="-86.15295453438722"/>
    <n v="2.58656496363067"/>
    <n v="75.124310087832228"/>
    <n v="5.2495902444768351E-2"/>
    <n v="0.46914468703119838"/>
    <n v="3.3890220255249803E-3"/>
    <n v="3.5287852238074739E-3"/>
    <n v="2.772102715233522E-2"/>
    <n v="2.8883111421239803E-2"/>
    <m/>
    <m/>
    <m/>
    <n v="0"/>
    <m/>
    <n v="0"/>
    <m/>
    <n v="0"/>
    <m/>
    <n v="-95.125528979702025"/>
    <n v="80.340593499872838"/>
    <n v="228.22575953257936"/>
    <n v="-0.36805519755810473"/>
    <n v="-478.64253280138956"/>
    <n v="-104.01067466003325"/>
    <n v="5712.6013951107234"/>
    <n v="60.509276358181538"/>
    <s v="Medianas"/>
    <n v="2024"/>
    <n v="2"/>
    <d v="2025-08-07T00:00:00"/>
    <x v="18"/>
    <x v="28"/>
  </r>
  <r>
    <n v="2025"/>
    <n v="6"/>
    <n v="15.1"/>
    <x v="69"/>
    <s v="MyT Cascos"/>
    <n v="15.1"/>
    <m/>
    <m/>
    <x v="76"/>
    <n v="374358.59424000001"/>
    <n v="423810.70898"/>
    <n v="816670.48722000001"/>
    <n v="750079.06958999997"/>
    <n v="248571.13962000003"/>
    <n v="353735.62088"/>
    <n v="328440.74682"/>
    <n v="1259341.1418900001"/>
    <n v="0"/>
    <n v="0"/>
    <n v="0"/>
    <n v="0"/>
    <n v="0"/>
    <n v="0"/>
    <n v="91126.349320000008"/>
    <n v="48681.513800000001"/>
    <n v="124193.17174000001"/>
    <n v="102418.06201000001"/>
    <n v="0"/>
    <n v="0"/>
    <n v="0"/>
    <n v="0"/>
    <n v="0"/>
    <n v="0"/>
    <s v="MyT Cascos"/>
    <s v="Daños Sin Autos"/>
    <s v="Maritimo y Transportes"/>
    <x v="18"/>
    <x v="3"/>
    <n v="182587159.12763"/>
    <n v="156964166.04908001"/>
    <n v="533186385.44996989"/>
    <n v="470746398.87218982"/>
    <n v="512068683.5256899"/>
    <n v="451806369.28899986"/>
    <n v="8207336.5733200004"/>
    <n v="4757182.3002199996"/>
    <n v="-3944350.7132400009"/>
    <n v="1488936.3824700001"/>
    <n v="3502262.8248200007"/>
    <n v="2596418.8192799999"/>
    <n v="4.5612677254755969"/>
    <n v="8.9088599560374337"/>
    <n v="-49452.11473999999"/>
    <n v="-11.668443881236069"/>
    <n v="10.689049136660387"/>
    <n v="16.322894666798206"/>
    <n v="0.20503007770569459"/>
    <n v="0.27000475308962019"/>
    <n v="7.0211581626201697E-2"/>
    <n v="7.3107105801212088E-2"/>
    <n v="9.0029516953366404E-2"/>
    <n v="9.3803615395450013E-2"/>
    <m/>
    <m/>
    <m/>
    <n v="0"/>
    <m/>
    <n v="0"/>
    <m/>
    <n v="0"/>
    <m/>
    <n v="-29.729683710783426"/>
    <n v="66.399207456325144"/>
    <n v="83.46547488885966"/>
    <n v="-6.3019532919732866"/>
    <n v="87.188816055264098"/>
    <n v="21.261005434640911"/>
    <n v="73.374685615384877"/>
    <n v="47.53215677450212"/>
    <s v="Resto"/>
    <n v="2024"/>
    <n v="2"/>
    <d v="2025-08-07T00:00:00"/>
    <x v="18"/>
    <x v="76"/>
  </r>
  <r>
    <n v="2025"/>
    <n v="6"/>
    <n v="43"/>
    <x v="26"/>
    <s v="MyT Cascos"/>
    <n v="31"/>
    <s v="eb1e33e8a81b697b75855af6bfcdbcbf7cbbde9f94962ceaec1ed8af21f5a50f"/>
    <s v="5ee0b1f3d4f170289262539d5c2c0d24e2fb46189fbbd99a0a6b6a68b9dfe06a"/>
    <x v="16"/>
    <n v="33361.97567"/>
    <n v="34877.46847"/>
    <n v="62378.295510000004"/>
    <n v="55281.923729999995"/>
    <n v="33965.525310000012"/>
    <n v="-6709.1829599999992"/>
    <n v="39920.304630000006"/>
    <n v="111083.22031999999"/>
    <n v="35332811.020000003"/>
    <n v="33505945.09"/>
    <n v="140.405"/>
    <n v="134.59399999999999"/>
    <n v="0"/>
    <n v="0"/>
    <n v="13901.85966"/>
    <n v="2255.6643300000001"/>
    <n v="7032.4636300000002"/>
    <n v="4908.3706400000001"/>
    <n v="0"/>
    <n v="0"/>
    <n v="0"/>
    <n v="0"/>
    <n v="0"/>
    <n v="0"/>
    <s v="MyT Cascos"/>
    <s v="Daños Sin Autos"/>
    <s v="Maritimo y Transportes"/>
    <x v="18"/>
    <x v="3"/>
    <n v="63645419.190459996"/>
    <n v="56310277.221919999"/>
    <n v="533186385.44996989"/>
    <n v="470746398.87218982"/>
    <n v="512068683.5256899"/>
    <n v="451806369.28899986"/>
    <n v="8207336.5733200004"/>
    <n v="4757182.3002199996"/>
    <n v="-3944350.7132400009"/>
    <n v="1488936.3824700001"/>
    <n v="397139.60142999998"/>
    <n v="353962.75977999996"/>
    <n v="0.40648967386632401"/>
    <n v="0.73315391904125826"/>
    <n v="-1515.4928"/>
    <n v="-4.3451915132646679"/>
    <n v="8.4005663373463388"/>
    <n v="9.8534287877282765"/>
    <n v="5.2418502532230515E-2"/>
    <n v="6.1938015919451361E-2"/>
    <n v="6.2570944383444739E-3"/>
    <n v="6.5151368836493719E-3"/>
    <n v="7.4089719121716363E-3"/>
    <n v="7.7195610422416327E-3"/>
    <m/>
    <m/>
    <m/>
    <n v="0"/>
    <m/>
    <n v="0"/>
    <m/>
    <n v="0"/>
    <m/>
    <n v="-606.25427138448481"/>
    <n v="101.80909441925749"/>
    <n v="-19.236439037342777"/>
    <n v="-0.86111828737713259"/>
    <n v="516.30888404393045"/>
    <n v="43.274910266352663"/>
    <n v="197.68121658952683"/>
    <n v="45.95546048657809"/>
    <s v="Medianas"/>
    <n v="2024"/>
    <n v="2"/>
    <d v="2025-08-07T00:00:00"/>
    <x v="18"/>
    <x v="16"/>
  </r>
  <r>
    <n v="2025"/>
    <n v="6"/>
    <n v="103"/>
    <x v="61"/>
    <s v="MyT Cascos"/>
    <n v="205"/>
    <s v="f8809aff4d69bece79dabe35be0c708b890d7eafb841f121330667b77d2e2590"/>
    <s v="5ee0b1f3d4f170289262539d5c2c0d24e2fb46189fbbd99a0a6b6a68b9dfe06a"/>
    <x v="29"/>
    <n v="10347.57662"/>
    <n v="22418.450210000003"/>
    <n v="15872.414929999995"/>
    <n v="29632.033670000001"/>
    <n v="-9.8381299999999996"/>
    <n v="1273.51818"/>
    <n v="-585.39295000000004"/>
    <n v="-205.93324999999959"/>
    <n v="35332811.020000003"/>
    <n v="33505945.09"/>
    <n v="140.405"/>
    <n v="134.59399999999999"/>
    <n v="0"/>
    <n v="0"/>
    <n v="-9.8381299999999996"/>
    <n v="552.49007999999992"/>
    <n v="-160.27027999999999"/>
    <n v="-117.57536"/>
    <n v="0"/>
    <n v="0"/>
    <n v="0"/>
    <n v="0"/>
    <n v="0"/>
    <n v="0"/>
    <s v="MyT Cascos"/>
    <s v="Daños Sin Autos"/>
    <s v="Maritimo y Transportes"/>
    <x v="18"/>
    <x v="3"/>
    <n v="1638035.7448499999"/>
    <n v="1492337.16872"/>
    <n v="533186385.44996989"/>
    <n v="470746398.87218982"/>
    <n v="512068683.5256899"/>
    <n v="451806369.28899986"/>
    <n v="8207336.5733200004"/>
    <n v="4757182.3002199996"/>
    <n v="-3944350.7132400009"/>
    <n v="1488936.3824700001"/>
    <n v="13831.98336"/>
    <n v="26158.183209999999"/>
    <n v="0.12607715703578412"/>
    <n v="0.47125480579046225"/>
    <n v="-12070.873590000003"/>
    <n v="-53.843479263413371"/>
    <n v="74.809059197711463"/>
    <n v="85.703391669149497"/>
    <n v="0.6317063991144809"/>
    <n v="1.502237609563035"/>
    <n v="1.9407053335143603E-3"/>
    <n v="2.0207399813546444E-3"/>
    <n v="4.7623200652644254E-3"/>
    <n v="4.9619597539714956E-3"/>
    <m/>
    <m/>
    <m/>
    <n v="0"/>
    <m/>
    <n v="0"/>
    <m/>
    <n v="0"/>
    <m/>
    <n v="-100.77251586624385"/>
    <n v="-9.5076657668662898E-2"/>
    <n v="5.6806700198746691"/>
    <n v="2.4942330728797396E-4"/>
    <n v="-101.78068898540225"/>
    <n v="36.312812480438069"/>
    <n v="6.138461853314289"/>
    <n v="-469.90294565119763"/>
    <s v="Resto"/>
    <n v="2024"/>
    <n v="2"/>
    <d v="2025-08-07T00:00:00"/>
    <x v="18"/>
    <x v="29"/>
  </r>
  <r>
    <n v="2025"/>
    <n v="6"/>
    <n v="201.1"/>
    <x v="67"/>
    <s v="Miscelaneos"/>
    <n v="201.1"/>
    <m/>
    <m/>
    <x v="74"/>
    <n v="9299326.5157200005"/>
    <n v="7064819.5636400012"/>
    <n v="17791420.871980004"/>
    <n v="14380751.439030003"/>
    <n v="1811773.9441199999"/>
    <n v="1656635.3934300004"/>
    <n v="3222867.6741600004"/>
    <n v="3538480.8729499998"/>
    <n v="0"/>
    <n v="0"/>
    <n v="0"/>
    <n v="0"/>
    <n v="60114.150010000005"/>
    <n v="82045.416079999995"/>
    <n v="1107660.27156"/>
    <n v="768911.83697999979"/>
    <n v="6296718.7184600011"/>
    <n v="5120406.9602400009"/>
    <n v="0"/>
    <n v="0"/>
    <n v="0"/>
    <n v="0"/>
    <n v="0"/>
    <n v="0"/>
    <s v="Miscelaneos"/>
    <s v="Daños Sin Autos"/>
    <s v="Diversos"/>
    <x v="8"/>
    <x v="3"/>
    <n v="368579060.97672999"/>
    <n v="323049916.72900993"/>
    <n v="533186385.44996989"/>
    <n v="470746398.87218982"/>
    <n v="512068683.5256899"/>
    <n v="451806369.28899986"/>
    <n v="9299326.5157200005"/>
    <n v="7064819.5636400012"/>
    <n v="1811773.9441199994"/>
    <n v="1656635.3934299999"/>
    <n v="18979636.093130004"/>
    <n v="16218254.078740003"/>
    <n v="100"/>
    <n v="100"/>
    <n v="2234506.9520799993"/>
    <n v="31.628648572713391"/>
    <n v="48.99633728533945"/>
    <n v="43.560913088055827"/>
    <n v="2.5230208387521795"/>
    <n v="2.1869126713214162"/>
    <n v="1.7441042700053297"/>
    <n v="1.8160310940501918"/>
    <n v="1.5007697521565402"/>
    <n v="1.5636830385454259"/>
    <m/>
    <m/>
    <m/>
    <n v="0"/>
    <m/>
    <n v="0"/>
    <m/>
    <n v="0"/>
    <m/>
    <n v="9.3646768205761344"/>
    <n v="19.482851161934096"/>
    <n v="23.449082860602509"/>
    <n v="100.00000000000003"/>
    <n v="44.055562457001351"/>
    <n v="22.973013031074863"/>
    <n v="17.591071176685851"/>
    <n v="15.01661572899588"/>
    <m/>
    <n v="2024"/>
    <n v="2"/>
    <d v="2025-08-07T00:00:00"/>
    <x v="8"/>
    <x v="74"/>
  </r>
  <r>
    <n v="2025"/>
    <n v="6"/>
    <n v="18"/>
    <x v="77"/>
    <s v="Miscelaneos"/>
    <n v="5"/>
    <s v="ef2d127de37b942baad06145e54b0c619a1f22327b2ebbcfbec78f5564afe39d"/>
    <s v="5ee0b1f3d4f170289262539d5c2c0d24e2fb46189fbbd99a0a6b6a68b9dfe06a"/>
    <x v="1"/>
    <n v="1439142.2996400001"/>
    <n v="1334678.15653"/>
    <n v="2751785.8202599995"/>
    <n v="2548644.4284499995"/>
    <n v="52002.950830000002"/>
    <n v="60775.956010000002"/>
    <n v="102983.46626"/>
    <n v="133638.59795"/>
    <n v="35332811.020000003"/>
    <n v="33505945.09"/>
    <n v="140.405"/>
    <n v="134.59399999999999"/>
    <n v="0"/>
    <n v="0"/>
    <n v="51865.930390000001"/>
    <n v="60956.826659999999"/>
    <n v="1427422.5324300001"/>
    <n v="1320302.73636"/>
    <n v="0"/>
    <n v="0"/>
    <n v="0"/>
    <n v="0"/>
    <n v="0"/>
    <n v="0"/>
    <s v="Miscelaneos"/>
    <s v="Daños Sin Autos"/>
    <s v="Diversos"/>
    <x v="8"/>
    <x v="3"/>
    <n v="13516428.326850001"/>
    <n v="10445446.251569999"/>
    <n v="533186385.44996989"/>
    <n v="470746398.87218982"/>
    <n v="512068683.5256899"/>
    <n v="451806369.28899986"/>
    <n v="9299326.5157200005"/>
    <n v="7064819.5636400012"/>
    <n v="1811773.9441199994"/>
    <n v="1656635.3934299999"/>
    <n v="1453540.0367100001"/>
    <n v="1346718.32812"/>
    <n v="15.475769102280784"/>
    <n v="18.891893055543726"/>
    <n v="104464.14311000006"/>
    <n v="7.8269163692312294"/>
    <n v="99.009470898194976"/>
    <n v="99.10596214972378"/>
    <n v="10.64735642315496"/>
    <n v="12.777607814787153"/>
    <n v="0.26991354972904463"/>
    <n v="0.2810447789408313"/>
    <n v="0.2835238165873622"/>
    <n v="0.29540932736967845"/>
    <m/>
    <m/>
    <m/>
    <n v="0"/>
    <m/>
    <n v="0"/>
    <m/>
    <n v="0"/>
    <m/>
    <n v="-14.434993303201182"/>
    <n v="3.6134683028223464"/>
    <n v="4.5536038566788308"/>
    <n v="2.8702781049905464"/>
    <n v="-14.913663929237087"/>
    <n v="8.1132753208800636"/>
    <n v="3.6335373172024297"/>
    <n v="4.6168825513498915"/>
    <s v="Grandes"/>
    <n v="2024"/>
    <n v="2"/>
    <d v="2025-08-07T00:00:00"/>
    <x v="8"/>
    <x v="1"/>
  </r>
  <r>
    <n v="2025"/>
    <n v="6"/>
    <n v="5.0999999999999996"/>
    <x v="68"/>
    <s v="Miscelaneos"/>
    <n v="5.0999999999999996"/>
    <m/>
    <m/>
    <x v="75"/>
    <n v="5112626.1470399993"/>
    <n v="4191276.0017600004"/>
    <n v="9290093.4543900006"/>
    <n v="7991838.4595100004"/>
    <n v="566594.82069999992"/>
    <n v="319627.41606000002"/>
    <n v="1026121.5361199999"/>
    <n v="958939.51486999984"/>
    <n v="0"/>
    <n v="0"/>
    <n v="0"/>
    <n v="0"/>
    <n v="0"/>
    <n v="0"/>
    <n v="412629.29769000004"/>
    <n v="254423.39992999999"/>
    <n v="3867160.7519499999"/>
    <n v="3333870.92925"/>
    <n v="0"/>
    <n v="0"/>
    <n v="0"/>
    <n v="0"/>
    <n v="0"/>
    <n v="0"/>
    <s v="Miscelaneos"/>
    <s v="Daños Sin Autos"/>
    <s v="Diversos"/>
    <x v="8"/>
    <x v="3"/>
    <n v="121910768.59882"/>
    <n v="109317338.6348"/>
    <n v="533186385.44996989"/>
    <n v="470746398.87218982"/>
    <n v="512068683.5256899"/>
    <n v="451806369.28899986"/>
    <n v="9299326.5157200005"/>
    <n v="7064819.5636400012"/>
    <n v="1811773.9441199994"/>
    <n v="1656635.3934299999"/>
    <n v="7207909.8509299997"/>
    <n v="6620883.7193999989"/>
    <n v="54.978456110745064"/>
    <n v="59.326016241532045"/>
    <n v="921350.14527999889"/>
    <n v="21.982569148228492"/>
    <n v="70.930772620308829"/>
    <n v="63.303875727027936"/>
    <n v="4.1937444950941654"/>
    <n v="3.8340450418043313"/>
    <n v="0.95888160061051098"/>
    <n v="0.99842585799986816"/>
    <n v="0.89034690691238927"/>
    <n v="0.92767085341354116"/>
    <m/>
    <m/>
    <m/>
    <n v="0"/>
    <m/>
    <n v="0"/>
    <m/>
    <n v="0"/>
    <m/>
    <n v="77.267278159155012"/>
    <n v="11.082265833734686"/>
    <n v="7.6260168961858419"/>
    <n v="31.272931291392531"/>
    <n v="62.182133327173347"/>
    <n v="15.996114847192677"/>
    <n v="10.670083923507276"/>
    <n v="7.6314712035728398"/>
    <m/>
    <n v="2024"/>
    <n v="2"/>
    <d v="2025-08-07T00:00:00"/>
    <x v="8"/>
    <x v="75"/>
  </r>
  <r>
    <n v="2025"/>
    <n v="6"/>
    <n v="92"/>
    <x v="27"/>
    <s v="Miscelaneos"/>
    <n v="219"/>
    <s v="314f04b30f62e0056bd059354a5536fb2e302107eed143b5fa2aa0bbba07f608"/>
    <s v="5ee0b1f3d4f170289262539d5c2c0d24e2fb46189fbbd99a0a6b6a68b9dfe06a"/>
    <x v="11"/>
    <n v="549972.12901999999"/>
    <n v="294097.04112999997"/>
    <n v="1272873.0774999999"/>
    <n v="819505.97740000021"/>
    <n v="63214.192139999999"/>
    <n v="98716.816749999998"/>
    <n v="137933.00669999997"/>
    <n v="139247.25175999998"/>
    <n v="35332811.020000003"/>
    <n v="33505945.09"/>
    <n v="140.405"/>
    <n v="134.59399999999999"/>
    <n v="0"/>
    <n v="0"/>
    <n v="9286.2986000000001"/>
    <n v="11343.75705"/>
    <n v="75050.903620000012"/>
    <n v="67791.241439999998"/>
    <n v="0"/>
    <n v="0"/>
    <n v="0"/>
    <n v="0"/>
    <n v="0"/>
    <n v="0"/>
    <s v="Miscelaneos"/>
    <s v="Daños Sin Autos"/>
    <s v="Diversos"/>
    <x v="8"/>
    <x v="3"/>
    <n v="6380210.4408900002"/>
    <n v="6935064.6502099996"/>
    <n v="533186385.44996989"/>
    <n v="470746398.87218982"/>
    <n v="512068683.5256899"/>
    <n v="451806369.28899986"/>
    <n v="9299326.5157200005"/>
    <n v="7064819.5636400012"/>
    <n v="1811773.9441199994"/>
    <n v="1656635.3934299999"/>
    <n v="1223275.8613499999"/>
    <n v="944009.71120000002"/>
    <n v="5.9141070924900028"/>
    <n v="4.1628386752240365"/>
    <n v="255875.08789000002"/>
    <n v="87.003625370340032"/>
    <n v="44.958961947720773"/>
    <n v="31.154027086877278"/>
    <n v="8.6199684809029939"/>
    <n v="4.2407252990942839"/>
    <n v="0.10314819433280618"/>
    <n v="0.10740202373504618"/>
    <n v="6.2474623668836368E-2"/>
    <n v="6.5093602286487376E-2"/>
    <m/>
    <m/>
    <m/>
    <n v="0"/>
    <m/>
    <n v="0"/>
    <m/>
    <n v="0"/>
    <m/>
    <n v="-35.964110046123423"/>
    <n v="11.494071936452835"/>
    <n v="33.566069339121341"/>
    <n v="3.4890772298143351"/>
    <n v="-18.137363493693648"/>
    <n v="10.708849736031635"/>
    <n v="12.373333500444799"/>
    <n v="16.733366743313031"/>
    <s v="Grandes"/>
    <n v="2024"/>
    <n v="2"/>
    <d v="2025-08-07T00:00:00"/>
    <x v="8"/>
    <x v="11"/>
  </r>
  <r>
    <n v="2025"/>
    <n v="6"/>
    <n v="48"/>
    <x v="4"/>
    <s v="Miscelaneos"/>
    <n v="36"/>
    <s v="76a50887d8f1c2e9301755428990ad81479ee21c25b43215cf524541e0503269"/>
    <s v="5ee0b1f3d4f170289262539d5c2c0d24e2fb46189fbbd99a0a6b6a68b9dfe06a"/>
    <x v="19"/>
    <n v="745911.47679999995"/>
    <n v="640717.65182000003"/>
    <n v="1164254.6142199999"/>
    <n v="1028672.5496400001"/>
    <n v="140682.10978999996"/>
    <n v="25990.249989999997"/>
    <n v="221060.58872000006"/>
    <n v="371609.98236999993"/>
    <n v="35332811.020000003"/>
    <n v="33505945.09"/>
    <n v="140.405"/>
    <n v="134.59399999999999"/>
    <n v="0"/>
    <n v="0"/>
    <n v="107598.82112000001"/>
    <n v="2300.04295"/>
    <n v="473931.15745999996"/>
    <n v="404250.69889"/>
    <n v="0"/>
    <n v="0"/>
    <n v="0"/>
    <n v="0"/>
    <n v="0"/>
    <n v="0"/>
    <s v="Miscelaneos"/>
    <s v="Daños Sin Autos"/>
    <s v="Diversos"/>
    <x v="8"/>
    <x v="3"/>
    <n v="34581959.66691"/>
    <n v="31734793.481880002"/>
    <n v="533186385.44996989"/>
    <n v="470746398.87218982"/>
    <n v="512068683.5256899"/>
    <n v="451806369.28899986"/>
    <n v="9299326.5157200005"/>
    <n v="7064819.5636400012"/>
    <n v="1811773.9441199994"/>
    <n v="1656635.3934299999"/>
    <n v="1403120.3807099999"/>
    <n v="1220010.26648"/>
    <n v="8.0211343857974828"/>
    <n v="9.0691297357052889"/>
    <n v="105193.82497999992"/>
    <n v="16.418125001112436"/>
    <n v="53.160903872165086"/>
    <n v="52.517398371458988"/>
    <n v="2.1569381376432837"/>
    <n v="2.0189753312427836"/>
    <n v="0.13989694732555968"/>
    <n v="0.14566629454163416"/>
    <n v="0.13610675585729934"/>
    <n v="0.14181244342090321"/>
    <m/>
    <m/>
    <m/>
    <n v="0"/>
    <m/>
    <n v="0"/>
    <m/>
    <n v="0"/>
    <m/>
    <n v="441.28802086985991"/>
    <n v="18.860429711248543"/>
    <n v="4.0564279626404867"/>
    <n v="7.7648820509078993"/>
    <n v="4578.1222550648454"/>
    <n v="17.23694201675594"/>
    <n v="22.7034706257061"/>
    <n v="0.56896449562499363"/>
    <s v="Grandes"/>
    <n v="2024"/>
    <n v="2"/>
    <d v="2025-08-07T00:00:00"/>
    <x v="8"/>
    <x v="19"/>
  </r>
  <r>
    <n v="2025"/>
    <n v="6"/>
    <n v="81"/>
    <x v="24"/>
    <s v="Miscelaneos"/>
    <n v="53"/>
    <s v="2858dcd1057d3eae7f7d5f782167e24b61153c01551450a628cee722509f6529"/>
    <s v="5ee0b1f3d4f170289262539d5c2c0d24e2fb46189fbbd99a0a6b6a68b9dfe06a"/>
    <x v="31"/>
    <n v="22669.415109999998"/>
    <n v="20425.276730000001"/>
    <n v="51058.379589999997"/>
    <n v="44261.013249999996"/>
    <n v="6923.95543"/>
    <n v="12399.392820000001"/>
    <n v="3923.0314799999992"/>
    <n v="35265.918899999997"/>
    <n v="35332811.020000003"/>
    <n v="33505945.09"/>
    <n v="140.405"/>
    <n v="134.59399999999999"/>
    <n v="0"/>
    <n v="0"/>
    <n v="6494.6514800000004"/>
    <n v="9857.6819199999991"/>
    <n v="22505.855090000001"/>
    <n v="24773.082719999999"/>
    <n v="0"/>
    <n v="0"/>
    <n v="0"/>
    <n v="0"/>
    <n v="0"/>
    <n v="0"/>
    <s v="Miscelaneos"/>
    <s v="Daños Sin Autos"/>
    <s v="Diversos"/>
    <x v="8"/>
    <x v="3"/>
    <n v="935835.38778999995"/>
    <n v="856751.40549999999"/>
    <n v="533186385.44996989"/>
    <n v="470746398.87218982"/>
    <n v="512068683.5256899"/>
    <n v="451806369.28899986"/>
    <n v="9299326.5157200005"/>
    <n v="7064819.5636400012"/>
    <n v="1811773.9441199994"/>
    <n v="1656635.3934299999"/>
    <n v="80078.786999999997"/>
    <n v="71913.964189999999"/>
    <n v="0.2437748053224994"/>
    <n v="0.28911250380860831"/>
    <n v="2244.1383799999967"/>
    <n v="10.98706475150899"/>
    <n v="28.308889231801178"/>
    <n v="28.40237909293316"/>
    <n v="2.4223720758769791"/>
    <n v="2.3840377265654809"/>
    <n v="4.251686788826892E-3"/>
    <n v="4.4270262641169112E-3"/>
    <n v="4.3389130068620186E-3"/>
    <n v="4.520803184369206E-3"/>
    <m/>
    <m/>
    <m/>
    <n v="0"/>
    <m/>
    <n v="0"/>
    <m/>
    <n v="0"/>
    <m/>
    <n v="-44.158915436312476"/>
    <n v="30.543158684961767"/>
    <n v="60.706119108722604"/>
    <n v="0.3821644224695509"/>
    <n v="-34.11583440501191"/>
    <n v="-9.1519802183100971"/>
    <n v="28.857608182529184"/>
    <n v="39.791906527812216"/>
    <s v="Resto"/>
    <n v="2024"/>
    <n v="2"/>
    <d v="2025-08-07T00:00:00"/>
    <x v="8"/>
    <x v="31"/>
  </r>
  <r>
    <n v="2025"/>
    <n v="6"/>
    <n v="61"/>
    <x v="46"/>
    <s v="Miscelane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23747.01688"/>
    <n v="125656.26255"/>
    <n v="393989.91638999997"/>
    <n v="171550.74640999999"/>
    <n v="0"/>
    <n v="0"/>
    <n v="0"/>
    <n v="0"/>
    <n v="0"/>
    <n v="0"/>
    <s v="Miscelaneos"/>
    <s v="Daños Sin Autos"/>
    <s v="Diversos"/>
    <x v="8"/>
    <x v="3"/>
    <n v="0"/>
    <n v="0"/>
    <n v="533186385.44996989"/>
    <n v="470746398.87218982"/>
    <n v="512068683.5256899"/>
    <n v="451806369.28899986"/>
    <n v="9299326.5157200005"/>
    <n v="7064819.5636400012"/>
    <n v="1811773.9441199994"/>
    <n v="1656635.393429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.5194194314352538"/>
    <n v="129.66377275233677"/>
    <n v="31.408676144266128"/>
    <n v="73.24728407166829"/>
    <m/>
    <n v="2024"/>
    <n v="2"/>
    <d v="2025-08-07T00:00:00"/>
    <x v="8"/>
    <x v="69"/>
  </r>
  <r>
    <n v="2025"/>
    <n v="6"/>
    <n v="3"/>
    <x v="7"/>
    <s v="Miscelaneos"/>
    <n v="3"/>
    <s v="4e07408562bedb8b60ce05c1decfe3ad16b72230967de01f640b7e4729b49fce"/>
    <s v="5ee0b1f3d4f170289262539d5c2c0d24e2fb46189fbbd99a0a6b6a68b9dfe06a"/>
    <x v="20"/>
    <n v="37415.912469999996"/>
    <n v="51817.634290000002"/>
    <n v="87467.178440000003"/>
    <n v="99419.450920000003"/>
    <n v="-1674.2287100000003"/>
    <n v="6729.4531400000005"/>
    <n v="21443.788089999998"/>
    <n v="15030.779010000002"/>
    <n v="35332811.020000003"/>
    <n v="33505945.09"/>
    <n v="140.405"/>
    <n v="134.59399999999999"/>
    <n v="0"/>
    <n v="0"/>
    <n v="-788.01682999999991"/>
    <n v="4352.2583199999999"/>
    <n v="23183.575929999999"/>
    <n v="32091.02666"/>
    <n v="0"/>
    <n v="0"/>
    <n v="0"/>
    <n v="0"/>
    <n v="0"/>
    <n v="0"/>
    <s v="Miscelaneos"/>
    <s v="Daños Sin Autos"/>
    <s v="Diversos"/>
    <x v="8"/>
    <x v="3"/>
    <n v="15439688.598989999"/>
    <n v="12032200.14449"/>
    <n v="533186385.44996989"/>
    <n v="470746398.87218982"/>
    <n v="512068683.5256899"/>
    <n v="451806369.28899986"/>
    <n v="9299326.5157200005"/>
    <n v="7064819.5636400012"/>
    <n v="1811773.9441199994"/>
    <n v="1656635.3934299999"/>
    <n v="2784068.6014699996"/>
    <n v="2122173.7075499999"/>
    <n v="0.40235077676593517"/>
    <n v="0.73346012340762523"/>
    <n v="-14401.721820000006"/>
    <n v="-27.793090165791913"/>
    <n v="1.3439292569961905"/>
    <n v="2.441724450060323"/>
    <n v="0.24233592685572425"/>
    <n v="0.43065801489122713"/>
    <n v="7.0174170779742865E-3"/>
    <n v="7.3068152132218581E-3"/>
    <n v="1.1007547676231671E-2"/>
    <n v="1.1468991544219384E-2"/>
    <m/>
    <m/>
    <m/>
    <n v="0"/>
    <m/>
    <n v="0"/>
    <m/>
    <n v="0"/>
    <m/>
    <n v="-124.87911982102011"/>
    <n v="-4.4746435392759532"/>
    <n v="12.986801177256138"/>
    <n v="-9.2408256307780906E-2"/>
    <n v="-118.1059296590649"/>
    <n v="-27.756826929762056"/>
    <n v="-3.3990305567153287"/>
    <n v="13.562228364058203"/>
    <s v="Resto"/>
    <n v="2024"/>
    <n v="2"/>
    <d v="2025-08-07T00:00:00"/>
    <x v="8"/>
    <x v="20"/>
  </r>
  <r>
    <n v="2025"/>
    <n v="6"/>
    <n v="43"/>
    <x v="26"/>
    <s v="Miscelaneos"/>
    <n v="31"/>
    <s v="eb1e33e8a81b697b75855af6bfcdbcbf7cbbde9f94962ceaec1ed8af21f5a50f"/>
    <s v="5ee0b1f3d4f170289262539d5c2c0d24e2fb46189fbbd99a0a6b6a68b9dfe06a"/>
    <x v="8"/>
    <n v="315525.57391000004"/>
    <n v="316345.07314999995"/>
    <n v="608167.50087000011"/>
    <n v="513750.38518999994"/>
    <n v="81105.442160000006"/>
    <n v="46266.526679999995"/>
    <n v="140887.74646000002"/>
    <n v="114226.98931999999"/>
    <n v="35332811.020000003"/>
    <n v="33505945.09"/>
    <n v="140.405"/>
    <n v="134.59399999999999"/>
    <n v="0"/>
    <n v="0"/>
    <n v="50491.90223"/>
    <n v="34030.459259999996"/>
    <n v="193782.59211000003"/>
    <n v="158958.33215999999"/>
    <n v="0"/>
    <n v="0"/>
    <n v="0"/>
    <n v="0"/>
    <n v="0"/>
    <n v="0"/>
    <s v="Miscelaneos"/>
    <s v="Daños Sin Autos"/>
    <s v="Diversos"/>
    <x v="8"/>
    <x v="3"/>
    <n v="63645419.190459996"/>
    <n v="56310277.221919999"/>
    <n v="533186385.44996989"/>
    <n v="470746398.87218982"/>
    <n v="512068683.5256899"/>
    <n v="451806369.28899986"/>
    <n v="9299326.5157200005"/>
    <n v="7064819.5636400012"/>
    <n v="1811773.9441199994"/>
    <n v="1656635.3934299999"/>
    <n v="827745.40113000001"/>
    <n v="859803.40877999994"/>
    <n v="3.3929938192472475"/>
    <n v="4.4777516297530147"/>
    <n v="-819.49923999991734"/>
    <n v="-0.25905231645929616"/>
    <n v="38.118674350743483"/>
    <n v="36.792721443018138"/>
    <n v="0.49575535509599583"/>
    <n v="0.56178923059333785"/>
    <n v="5.9177350082508157E-2"/>
    <n v="6.1617822776731175E-2"/>
    <n v="6.7200742036029756E-2"/>
    <n v="7.0017842742639266E-2"/>
    <m/>
    <m/>
    <m/>
    <n v="0"/>
    <m/>
    <n v="0"/>
    <m/>
    <n v="0"/>
    <m/>
    <n v="75.300477429312011"/>
    <n v="25.704871131344291"/>
    <n v="14.625334992355643"/>
    <n v="4.4765762540753338"/>
    <n v="48.37267356350101"/>
    <n v="21.907791480189644"/>
    <n v="26.055953571587299"/>
    <n v="21.408414895638522"/>
    <s v="Medianas"/>
    <n v="2024"/>
    <n v="2"/>
    <d v="2025-08-07T00:00:00"/>
    <x v="8"/>
    <x v="8"/>
  </r>
  <r>
    <n v="2025"/>
    <n v="6"/>
    <n v="8"/>
    <x v="23"/>
    <s v="Miscelaneos"/>
    <n v="8"/>
    <s v="2c624232cdd221771294dfbb310aca000a0df6ac8b66b696d90ef06fdefb64a3"/>
    <s v="5ee0b1f3d4f170289262539d5c2c0d24e2fb46189fbbd99a0a6b6a68b9dfe06a"/>
    <x v="6"/>
    <n v="30383.797690000003"/>
    <n v="22537.481039999999"/>
    <n v="53880.200620000003"/>
    <n v="40599.77837"/>
    <n v="5904.2980699999998"/>
    <n v="10151.70976"/>
    <n v="8643.1750200000006"/>
    <n v="18888.878780000003"/>
    <n v="35332811.020000003"/>
    <n v="33505945.09"/>
    <n v="140.405"/>
    <n v="134.59399999999999"/>
    <n v="0"/>
    <n v="0"/>
    <n v="4069.4220099999998"/>
    <n v="7098.9565499999999"/>
    <n v="17459.411629999999"/>
    <n v="12111.93024"/>
    <n v="0"/>
    <n v="0"/>
    <n v="0"/>
    <n v="0"/>
    <n v="0"/>
    <n v="0"/>
    <s v="Miscelaneos"/>
    <s v="Daños Sin Autos"/>
    <s v="Diversos"/>
    <x v="8"/>
    <x v="3"/>
    <n v="1860236.7715"/>
    <n v="1362193.3121300002"/>
    <n v="533186385.44996989"/>
    <n v="470746398.87218982"/>
    <n v="512068683.5256899"/>
    <n v="451806369.28899986"/>
    <n v="9299326.5157200005"/>
    <n v="7064819.5636400012"/>
    <n v="1811773.9441199994"/>
    <n v="1656635.3934299999"/>
    <n v="116863.88282"/>
    <n v="47581.694490000002"/>
    <n v="0.32673116315077078"/>
    <n v="0.31901000212364988"/>
    <n v="7846.3166500000043"/>
    <n v="34.814523575523793"/>
    <n v="25.999305308722931"/>
    <n v="47.365864712398135"/>
    <n v="1.6333295930657288"/>
    <n v="1.6544994634248467"/>
    <n v="5.6985321679506734E-3"/>
    <n v="5.9335395167698602E-3"/>
    <n v="4.7876056182256741E-3"/>
    <n v="4.9883052944709157E-3"/>
    <m/>
    <m/>
    <m/>
    <n v="0"/>
    <m/>
    <n v="0"/>
    <m/>
    <n v="0"/>
    <m/>
    <n v="-41.839372779704057"/>
    <n v="19.432390019971855"/>
    <n v="45.043675209232703"/>
    <n v="0.32588492008961906"/>
    <n v="-42.675772399254932"/>
    <n v="44.150529965403763"/>
    <n v="23.307898892810513"/>
    <n v="58.611273424903743"/>
    <s v="Resto"/>
    <n v="2024"/>
    <n v="2"/>
    <d v="2025-08-07T00:00:00"/>
    <x v="8"/>
    <x v="6"/>
  </r>
  <r>
    <n v="2025"/>
    <n v="6"/>
    <n v="93"/>
    <x v="65"/>
    <s v="Miscelaneos"/>
    <n v="220"/>
    <s v="36790ecd55c2030dc553685bef719df653f413a20cdad1bfd1dc934c76686ddd"/>
    <s v="5ee0b1f3d4f170289262539d5c2c0d24e2fb46189fbbd99a0a6b6a68b9dfe06a"/>
    <x v="2"/>
    <n v="19438.21718"/>
    <n v="15743.4054"/>
    <n v="25804.61822"/>
    <n v="21617.053380000005"/>
    <n v="2886.8271399999994"/>
    <n v="3903.9348399999999"/>
    <n v="6962.6861700000009"/>
    <n v="6227.6538799999989"/>
    <n v="35332811.020000003"/>
    <n v="33505945.09"/>
    <n v="140.405"/>
    <n v="134.59399999999999"/>
    <n v="0"/>
    <n v="0"/>
    <n v="2114.9001400000002"/>
    <n v="1006.1404699999999"/>
    <n v="5720.4343600000002"/>
    <n v="1842.69974"/>
    <n v="0"/>
    <n v="0"/>
    <n v="0"/>
    <n v="0"/>
    <n v="0"/>
    <n v="0"/>
    <s v="Miscelaneos"/>
    <s v="Daños Sin Autos"/>
    <s v="Diversos"/>
    <x v="8"/>
    <x v="3"/>
    <n v="541187.50646000006"/>
    <n v="571419.13779999991"/>
    <n v="533186385.44996989"/>
    <n v="470746398.87218982"/>
    <n v="512068683.5256899"/>
    <n v="451806369.28899986"/>
    <n v="9299326.5157200005"/>
    <n v="7064819.5636400012"/>
    <n v="1811773.9441199994"/>
    <n v="1656635.3934299999"/>
    <n v="76927.86056999999"/>
    <n v="64342.17469"/>
    <n v="0.2090282252928829"/>
    <n v="0.22284228575384221"/>
    <n v="3694.81178"/>
    <n v="23.468948973390468"/>
    <n v="25.268110975622836"/>
    <n v="24.468251929394025"/>
    <n v="3.5917712341788337"/>
    <n v="2.7551414292165841"/>
    <n v="3.6456702028495312E-3"/>
    <n v="3.796017566660041E-3"/>
    <n v="3.344349619607907E-3"/>
    <n v="3.4845470250397604E-3"/>
    <m/>
    <m/>
    <m/>
    <n v="0"/>
    <m/>
    <n v="0"/>
    <m/>
    <n v="0"/>
    <m/>
    <n v="-26.05339847321838"/>
    <n v="14.851295842965778"/>
    <n v="24.797270608301812"/>
    <n v="0.15933704915941743"/>
    <n v="110.19929155617807"/>
    <n v="210.43768205014234"/>
    <n v="36.970971204361483"/>
    <n v="54.601433329555903"/>
    <s v="Resto"/>
    <n v="2024"/>
    <n v="2"/>
    <d v="2025-08-07T00:00:00"/>
    <x v="8"/>
    <x v="2"/>
  </r>
  <r>
    <n v="2025"/>
    <n v="6"/>
    <n v="10"/>
    <x v="62"/>
    <s v="Miscelaneos"/>
    <n v="10"/>
    <s v="4a44dc15364204a80fe80e9039455cc1608281820fe2b24f1e5233ade6af1dd5"/>
    <s v="5ee0b1f3d4f170289262539d5c2c0d24e2fb46189fbbd99a0a6b6a68b9dfe06a"/>
    <x v="26"/>
    <n v="57100.012659999993"/>
    <n v="47939.716710000001"/>
    <n v="101486.27294"/>
    <n v="160698.15114"/>
    <n v="40304.778989999999"/>
    <n v="44146.754079999999"/>
    <n v="68135.685630000007"/>
    <n v="85672.814959999989"/>
    <n v="35332811.020000003"/>
    <n v="33505945.09"/>
    <n v="140.405"/>
    <n v="134.59399999999999"/>
    <n v="0"/>
    <n v="0"/>
    <n v="36553.135719999998"/>
    <n v="42004.332719999999"/>
    <n v="69843.43104000001"/>
    <n v="78034.320609999995"/>
    <n v="0"/>
    <n v="0"/>
    <n v="0"/>
    <n v="0"/>
    <n v="0"/>
    <n v="0"/>
    <s v="Miscelaneos"/>
    <s v="Daños Sin Autos"/>
    <s v="Diversos"/>
    <x v="8"/>
    <x v="3"/>
    <n v="3211255.1390500003"/>
    <n v="3187333.33329"/>
    <n v="533186385.44996989"/>
    <n v="470746398.87218982"/>
    <n v="512068683.5256899"/>
    <n v="451806369.28899986"/>
    <n v="9299326.5157200005"/>
    <n v="7064819.5636400012"/>
    <n v="1811773.9441199994"/>
    <n v="1656635.3934299999"/>
    <n v="247469.821"/>
    <n v="275124.51082999998"/>
    <n v="0.61402309687132239"/>
    <n v="0.67856958381114074"/>
    <n v="9160.2959499999924"/>
    <n v="19.107947603055386"/>
    <n v="23.073525664367775"/>
    <n v="17.424734919246092"/>
    <n v="1.7781213322368441"/>
    <n v="1.5040697566613188"/>
    <n v="1.0709203051351696E-2"/>
    <n v="1.1150850363833146E-2"/>
    <n v="1.0183767061172121E-2"/>
    <n v="1.0610677486783095E-2"/>
    <m/>
    <m/>
    <m/>
    <n v="0"/>
    <m/>
    <n v="0"/>
    <m/>
    <n v="0"/>
    <m/>
    <n v="-8.7027351615428188"/>
    <n v="70.586287309590247"/>
    <n v="92.088057897912421"/>
    <n v="2.2246030814609448"/>
    <n v="-12.977701696483468"/>
    <n v="-10.496521922624813"/>
    <n v="52.335824823762835"/>
    <n v="53.828023863921736"/>
    <s v="Resto"/>
    <n v="2024"/>
    <n v="2"/>
    <d v="2025-08-07T00:00:00"/>
    <x v="8"/>
    <x v="26"/>
  </r>
  <r>
    <n v="2025"/>
    <n v="6"/>
    <n v="39"/>
    <x v="20"/>
    <s v="Miscelaneos"/>
    <n v="27"/>
    <s v="670671cd97404156226e507973f2ab8330d3022ca96e0c93bdbdb320c41adcaf"/>
    <s v="5ee0b1f3d4f170289262539d5c2c0d24e2fb46189fbbd99a0a6b6a68b9dfe06a"/>
    <x v="4"/>
    <n v="481118.27560000005"/>
    <n v="328051.38272000005"/>
    <n v="837872.31309000007"/>
    <n v="585932.87964000006"/>
    <n v="28587.581480000001"/>
    <n v="69534.405100000004"/>
    <n v="68466.262790000008"/>
    <n v="117850.31301000001"/>
    <n v="35332811.020000003"/>
    <n v="33505945.09"/>
    <n v="140.405"/>
    <n v="134.59399999999999"/>
    <n v="-13618.843000000001"/>
    <n v="23491.11"/>
    <n v="-81639.151209999996"/>
    <n v="26679.267219999998"/>
    <n v="76792.247950000004"/>
    <n v="91071.165730000008"/>
    <n v="0"/>
    <n v="0"/>
    <n v="0"/>
    <n v="0"/>
    <n v="0"/>
    <n v="0"/>
    <s v="Miscelaneos"/>
    <s v="Daños Sin Autos"/>
    <s v="Diversos"/>
    <x v="8"/>
    <x v="3"/>
    <n v="16996819.43369"/>
    <n v="13946879.379360002"/>
    <n v="533186385.44996989"/>
    <n v="470746398.87218982"/>
    <n v="512068683.5256899"/>
    <n v="451806369.28899986"/>
    <n v="9299326.5157200005"/>
    <n v="7064819.5636400012"/>
    <n v="1811773.9441199994"/>
    <n v="1656635.3934299999"/>
    <n v="809225.36414999992"/>
    <n v="655459.45552999992"/>
    <n v="5.173689457905323"/>
    <n v="4.6434502645808324"/>
    <n v="153066.89288"/>
    <n v="46.659426218802544"/>
    <n v="59.454176415411865"/>
    <n v="50.049073203885662"/>
    <n v="2.8306370934691372"/>
    <n v="2.3521489918775917"/>
    <n v="9.0234538752142324E-2"/>
    <n v="9.3955809265157467E-2"/>
    <n v="6.9687497027261971E-2"/>
    <n v="7.2608844190543184E-2"/>
    <m/>
    <m/>
    <m/>
    <n v="0"/>
    <m/>
    <n v="0"/>
    <m/>
    <n v="0"/>
    <m/>
    <n v="-58.887141640333098"/>
    <n v="5.9419030475091761"/>
    <n v="21.196193268098288"/>
    <n v="1.5778779451365461"/>
    <n v="-406.00222463681297"/>
    <n v="-15.678856930779727"/>
    <n v="-106.31170904536593"/>
    <n v="29.294966201592725"/>
    <s v="Medianas"/>
    <n v="2024"/>
    <n v="2"/>
    <d v="2025-08-07T00:00:00"/>
    <x v="8"/>
    <x v="4"/>
  </r>
  <r>
    <n v="2025"/>
    <n v="6"/>
    <n v="12"/>
    <x v="0"/>
    <s v="Miscelaneos"/>
    <n v="12"/>
    <s v="6b51d431df5d7f141cbececcf79edf3dd861c3b4069f0b11661a3eefacbba918"/>
    <s v="5ee0b1f3d4f170289262539d5c2c0d24e2fb46189fbbd99a0a6b6a68b9dfe06a"/>
    <x v="7"/>
    <n v="96162.135599999994"/>
    <n v="114933.00195999999"/>
    <n v="195789.31313000002"/>
    <n v="184662.22509000002"/>
    <n v="227044.32069999998"/>
    <n v="24713.816999999999"/>
    <n v="308246.92365000001"/>
    <n v="56261.720609999989"/>
    <n v="35332811.020000003"/>
    <n v="33505945.09"/>
    <n v="140.405"/>
    <n v="134.59399999999999"/>
    <n v="2004.36977"/>
    <n v="6.9120000000000001E-2"/>
    <n v="218217.10940000002"/>
    <n v="21305.3158"/>
    <n v="29408.88883"/>
    <n v="52959.445570000003"/>
    <n v="0"/>
    <n v="0"/>
    <n v="0"/>
    <n v="0"/>
    <n v="0"/>
    <n v="0"/>
    <s v="Miscelaneos"/>
    <s v="Daños Sin Autos"/>
    <s v="Diversos"/>
    <x v="8"/>
    <x v="3"/>
    <n v="4354857.8661599997"/>
    <n v="3733425.0511100003"/>
    <n v="533186385.44996989"/>
    <n v="470746398.87218982"/>
    <n v="512068683.5256899"/>
    <n v="451806369.28899986"/>
    <n v="9299326.5157200005"/>
    <n v="7064819.5636400012"/>
    <n v="1811773.9441199994"/>
    <n v="1656635.3934299999"/>
    <n v="135867.14487000002"/>
    <n v="146449.24239"/>
    <n v="1.0340763434582405"/>
    <n v="1.6268356314649197"/>
    <n v="-18770.86636"/>
    <n v="-16.332007378118252"/>
    <n v="70.776592598607664"/>
    <n v="78.479751813211124"/>
    <n v="2.2081578447655117"/>
    <n v="3.0784869225064204"/>
    <n v="1.8035369661370152E-2"/>
    <n v="1.8779147933418908E-2"/>
    <n v="2.4415057074330358E-2"/>
    <n v="2.543855283423032E-2"/>
    <m/>
    <m/>
    <m/>
    <n v="0"/>
    <m/>
    <n v="0"/>
    <m/>
    <n v="0"/>
    <m/>
    <n v="818.69386545995701"/>
    <n v="236.10573879559306"/>
    <n v="21.502803005703377"/>
    <n v="12.531603152637134"/>
    <n v="924.2378542917445"/>
    <n v="-44.469039444288882"/>
    <n v="742.01072560550733"/>
    <n v="40.229491775625476"/>
    <s v="Resto"/>
    <n v="2024"/>
    <n v="2"/>
    <d v="2025-08-07T00:00:00"/>
    <x v="8"/>
    <x v="7"/>
  </r>
  <r>
    <n v="2025"/>
    <n v="6"/>
    <n v="103"/>
    <x v="61"/>
    <s v="Miscelaneos"/>
    <n v="205"/>
    <s v="f8809aff4d69bece79dabe35be0c708b890d7eafb841f121330667b77d2e2590"/>
    <s v="5ee0b1f3d4f170289262539d5c2c0d24e2fb46189fbbd99a0a6b6a68b9dfe06a"/>
    <x v="28"/>
    <n v="159719.62450000001"/>
    <n v="162880.40203999999"/>
    <n v="257631.54697"/>
    <n v="169360.55789999999"/>
    <n v="62949.105490000002"/>
    <n v="15033.679550000001"/>
    <n v="15868.815120000007"/>
    <n v="78115.169420000006"/>
    <n v="35332811.020000003"/>
    <n v="33505945.09"/>
    <n v="140.405"/>
    <n v="134.59399999999999"/>
    <n v="5170.91885"/>
    <n v="2409.1405399999999"/>
    <n v="-2515.1467799999996"/>
    <n v="5984.7440099999994"/>
    <n v="19414.28558"/>
    <n v="15303.48942"/>
    <n v="0"/>
    <n v="0"/>
    <n v="0"/>
    <n v="0"/>
    <n v="0"/>
    <n v="0"/>
    <s v="Miscelaneos"/>
    <s v="Daños Sin Autos"/>
    <s v="Diversos"/>
    <x v="8"/>
    <x v="3"/>
    <n v="1638035.7448499999"/>
    <n v="1492337.16872"/>
    <n v="533186385.44996989"/>
    <n v="470746398.87218982"/>
    <n v="512068683.5256899"/>
    <n v="451806369.28899986"/>
    <n v="9299326.5157200005"/>
    <n v="7064819.5636400012"/>
    <n v="1811773.9441199994"/>
    <n v="1656635.3934299999"/>
    <n v="321757.18864000001"/>
    <n v="330207.52873000002"/>
    <n v="1.7175396974179018"/>
    <n v="2.3055139706367709"/>
    <n v="-3160.7775399999809"/>
    <n v="-1.9405511654027929"/>
    <n v="49.639799867440807"/>
    <n v="49.326677276695897"/>
    <n v="9.7506800448134321"/>
    <n v="10.914450531290122"/>
    <n v="2.9955683201702242E-2"/>
    <n v="3.1191054957764679E-2"/>
    <n v="3.4600456303059877E-2"/>
    <n v="3.6050930910142359E-2"/>
    <m/>
    <m/>
    <m/>
    <n v="0"/>
    <m/>
    <n v="0"/>
    <m/>
    <n v="0"/>
    <m/>
    <n v="318.72054862310802"/>
    <n v="39.412254872913252"/>
    <n v="9.229888532757947"/>
    <n v="3.4744458984133995"/>
    <n v="-142.02597096546489"/>
    <n v="26.861822471858176"/>
    <n v="-12.955134350094378"/>
    <n v="39.107054905913081"/>
    <s v="Medianas"/>
    <n v="2024"/>
    <n v="2"/>
    <d v="2025-08-07T00:00:00"/>
    <x v="8"/>
    <x v="28"/>
  </r>
  <r>
    <n v="2025"/>
    <n v="6"/>
    <n v="74"/>
    <x v="6"/>
    <s v="Miscelaneos"/>
    <n v="46"/>
    <s v="25fc0e7096fc653718202dc30b0c580b8ab87eac11a700cba03a7c021bc35b0c"/>
    <s v="5ee0b1f3d4f170289262539d5c2c0d24e2fb46189fbbd99a0a6b6a68b9dfe06a"/>
    <x v="0"/>
    <n v="460341.36975999997"/>
    <n v="25699.604829999997"/>
    <n v="464599.75164000003"/>
    <n v="76730.764869999868"/>
    <n v="58256.383669999996"/>
    <n v="102095.18537000002"/>
    <n v="156409.36880999999"/>
    <n v="204820.98186"/>
    <n v="35332811.020000003"/>
    <n v="33505945.09"/>
    <n v="140.405"/>
    <n v="134.59399999999999"/>
    <n v="0"/>
    <n v="0"/>
    <n v="28920.962"/>
    <n v="28864.412789999998"/>
    <n v="103279.41993"/>
    <n v="69161.771189999999"/>
    <n v="0"/>
    <n v="0"/>
    <n v="0"/>
    <n v="0"/>
    <n v="0"/>
    <n v="0"/>
    <s v="Miscelaneos"/>
    <s v="Daños Sin Autos"/>
    <s v="Diversos"/>
    <x v="8"/>
    <x v="3"/>
    <n v="12179486.698700001"/>
    <n v="4855779.2440100005"/>
    <n v="533186385.44996989"/>
    <n v="470746398.87218982"/>
    <n v="512068683.5256899"/>
    <n v="451806369.28899986"/>
    <n v="9299326.5157200005"/>
    <n v="7064819.5636400012"/>
    <n v="1811773.9441199994"/>
    <n v="1656635.3934299999"/>
    <n v="1134944.73392"/>
    <n v="50659.608390000001"/>
    <n v="4.9502656884003171"/>
    <n v="0.36376873603773696"/>
    <n v="434641.76492999995"/>
    <n v="1691.2390980526998"/>
    <n v="40.560685996578975"/>
    <n v="50.729971365260283"/>
    <n v="3.7796450798631387"/>
    <n v="0.52925809717776096"/>
    <n v="8.6337795247998672E-2"/>
    <n v="8.9898364139447545E-2"/>
    <n v="5.4593311582565238E-3"/>
    <n v="5.688190024953175E-3"/>
    <m/>
    <m/>
    <m/>
    <n v="0"/>
    <m/>
    <n v="0"/>
    <m/>
    <n v="0"/>
    <m/>
    <n v="-42.939146974585697"/>
    <n v="12.655039824114025"/>
    <n v="397.26363905339485"/>
    <n v="3.2154333524371235"/>
    <n v="0.1959132528051688"/>
    <n v="49.33021256247558"/>
    <n v="28.002637911407565"/>
    <n v="41.734635035161538"/>
    <s v="Medianas"/>
    <n v="2024"/>
    <n v="2"/>
    <d v="2025-08-07T00:00:00"/>
    <x v="8"/>
    <x v="0"/>
  </r>
  <r>
    <n v="2025"/>
    <n v="6"/>
    <n v="128"/>
    <x v="57"/>
    <s v="Miscelaneos"/>
    <n v="267"/>
    <s v="8acc23987b8960d83c44541f9f0eb46454cea080ea94d916f56fccf033db866f"/>
    <s v="5ee0b1f3d4f170289262539d5c2c0d24e2fb46189fbbd99a0a6b6a68b9dfe06a"/>
    <x v="33"/>
    <n v="42916.469250000002"/>
    <n v="36862.691009999995"/>
    <n v="78234.473890000023"/>
    <n v="71011.660250000001"/>
    <n v="7975.3117000000002"/>
    <n v="1157.0792199999999"/>
    <n v="9696.3603700000003"/>
    <n v="2689.2330100000004"/>
    <n v="35332811.020000003"/>
    <n v="33505945.09"/>
    <n v="140.405"/>
    <n v="134.59399999999999"/>
    <n v="0"/>
    <n v="0"/>
    <n v="7975.3117000000002"/>
    <n v="1157.0792200000001"/>
    <n v="40126.005400000002"/>
    <n v="50671.981650000002"/>
    <n v="0"/>
    <n v="0"/>
    <n v="0"/>
    <n v="0"/>
    <n v="0"/>
    <n v="0"/>
    <s v="Miscelaneos"/>
    <s v="Daños Sin Autos"/>
    <s v="Diversos"/>
    <x v="8"/>
    <x v="3"/>
    <n v="57593.781419999999"/>
    <n v="49157.942630000005"/>
    <n v="533186385.44996989"/>
    <n v="470746398.87218982"/>
    <n v="512068683.5256899"/>
    <n v="451806369.28899986"/>
    <n v="9299326.5157200005"/>
    <n v="7064819.5636400012"/>
    <n v="1811773.9441199994"/>
    <n v="1656635.3934299999"/>
    <n v="57592.95465"/>
    <n v="49132.080179999997"/>
    <n v="0.46150083210275572"/>
    <n v="0.52177823761725717"/>
    <n v="6053.7782400000069"/>
    <n v="16.422507619852709"/>
    <n v="74.516873653746472"/>
    <n v="75.027743329714639"/>
    <n v="74.515803949446607"/>
    <n v="74.988270537391273"/>
    <n v="8.0490557188142905E-3"/>
    <n v="8.3809986102864123E-3"/>
    <n v="7.8306899634952732E-3"/>
    <n v="8.1589578004422989E-3"/>
    <m/>
    <m/>
    <m/>
    <n v="0"/>
    <m/>
    <n v="0"/>
    <m/>
    <n v="0"/>
    <m/>
    <n v="589.26237392803591"/>
    <n v="18.583336046452608"/>
    <n v="3.1388897237212312"/>
    <n v="0.4401935310905305"/>
    <n v="589.26237392803569"/>
    <n v="-20.812243584320132"/>
    <n v="19.875668211917251"/>
    <n v="2.283469448643519"/>
    <s v="Resto"/>
    <n v="2024"/>
    <n v="2"/>
    <d v="2025-08-07T00:00:00"/>
    <x v="8"/>
    <x v="33"/>
  </r>
  <r>
    <n v="2025"/>
    <n v="6"/>
    <n v="109"/>
    <x v="25"/>
    <s v="Miscelaneos"/>
    <n v="228"/>
    <s v="9d693eeee1d1899cbc50b6d45df953d3835acf28ee869879b45565fccc814765"/>
    <s v="5ee0b1f3d4f170289262539d5c2c0d24e2fb46189fbbd99a0a6b6a68b9dfe06a"/>
    <x v="10"/>
    <n v="247936.70684999999"/>
    <n v="229130.05741000001"/>
    <n v="610425.60818999994"/>
    <n v="542335.27069000003"/>
    <n v="261732.1692"/>
    <n v="467681.09945000004"/>
    <n v="307247.33222999994"/>
    <n v="664903.34308000002"/>
    <n v="35332811.020000003"/>
    <n v="33505945.09"/>
    <n v="140.405"/>
    <n v="134.59399999999999"/>
    <n v="0"/>
    <n v="0"/>
    <n v="4764.1186100000004"/>
    <n v="-1856.1533300000001"/>
    <n v="8717.50792"/>
    <n v="4426.9186200000004"/>
    <n v="0"/>
    <n v="0"/>
    <n v="0"/>
    <n v="0"/>
    <n v="0"/>
    <n v="0"/>
    <s v="Miscelaneos"/>
    <s v="Daños Sin Autos"/>
    <s v="Diversos"/>
    <x v="8"/>
    <x v="3"/>
    <n v="1851722.72551"/>
    <n v="1557356.19942"/>
    <n v="533186385.44996989"/>
    <n v="470746398.87218982"/>
    <n v="512068683.5256899"/>
    <n v="451806369.28899986"/>
    <n v="9299326.5157200005"/>
    <n v="7064819.5636400012"/>
    <n v="1811773.9441199994"/>
    <n v="1656635.3934299999"/>
    <n v="475446.53949"/>
    <n v="425958.12048000004"/>
    <n v="2.6661791736302258"/>
    <n v="3.2432542026868911"/>
    <n v="18806.649439999979"/>
    <n v="8.2078491371159643"/>
    <n v="52.148177819520093"/>
    <n v="53.791686645579119"/>
    <n v="13.389515797064783"/>
    <n v="14.71275855166172"/>
    <n v="4.650094481327758E-2"/>
    <n v="4.841864281621535E-2"/>
    <n v="4.8673778059470631E-2"/>
    <n v="5.071421586432661E-2"/>
    <m/>
    <m/>
    <m/>
    <n v="0"/>
    <m/>
    <n v="0"/>
    <m/>
    <n v="0"/>
    <m/>
    <n v="-44.036188439558288"/>
    <n v="105.56410647107053"/>
    <n v="204.11163194235243"/>
    <n v="14.446182430729596"/>
    <n v="-356.66622110361976"/>
    <n v="96.920446664998778"/>
    <n v="54.650006099449577"/>
    <n v="-41.928788155586197"/>
    <s v="Medianas"/>
    <n v="2024"/>
    <n v="2"/>
    <d v="2025-08-07T00:00:00"/>
    <x v="8"/>
    <x v="10"/>
  </r>
  <r>
    <n v="2025"/>
    <n v="6"/>
    <n v="105"/>
    <x v="18"/>
    <s v="Miscelaneos"/>
    <n v="226"/>
    <s v="8f1f64db81c40ea10e1e9080c9ae60a7acb8925968c431ee16784dea9841c66f"/>
    <s v="5ee0b1f3d4f170289262539d5c2c0d24e2fb46189fbbd99a0a6b6a68b9dfe06a"/>
    <x v="3"/>
    <n v="539040.88608000008"/>
    <n v="0"/>
    <n v="1510865.0621100001"/>
    <n v="648672.3835"/>
    <n v="83091.894729999985"/>
    <n v="0"/>
    <n v="185942.38825999998"/>
    <n v="41544.142340000006"/>
    <n v="35332811.020000003"/>
    <n v="33505945.09"/>
    <n v="140.405"/>
    <n v="134.59399999999999"/>
    <n v="0"/>
    <n v="0"/>
    <n v="80911.745970000004"/>
    <n v="0"/>
    <n v="543243.75369000004"/>
    <n v="0"/>
    <n v="0"/>
    <n v="0"/>
    <n v="0"/>
    <n v="0"/>
    <n v="0"/>
    <n v="0"/>
    <s v="Miscelaneos"/>
    <s v="Daños Sin Autos"/>
    <s v="Diversos"/>
    <x v="8"/>
    <x v="3"/>
    <n v="1102266.38717"/>
    <n v="0"/>
    <n v="533186385.44996989"/>
    <n v="470746398.87218982"/>
    <n v="512068683.5256899"/>
    <n v="451806369.28899986"/>
    <n v="9299326.5157200005"/>
    <n v="7064819.5636400012"/>
    <n v="1811773.9441199994"/>
    <n v="1656635.3934299999"/>
    <n v="539187.31670000008"/>
    <n v="0"/>
    <n v="5.7965583332167236"/>
    <m/>
    <m/>
    <m/>
    <n v="99.972842347090761"/>
    <m/>
    <n v="48.902959607065029"/>
    <m/>
    <n v="0.10109802140298264"/>
    <n v="0.10526730171597322"/>
    <m/>
    <m/>
    <m/>
    <m/>
    <m/>
    <n v="0"/>
    <m/>
    <n v="0"/>
    <m/>
    <n v="0"/>
    <m/>
    <m/>
    <n v="15.414766648641223"/>
    <m/>
    <n v="4.5862175576412065"/>
    <m/>
    <m/>
    <n v="14.894187999476195"/>
    <m/>
    <s v="Medianas"/>
    <n v="2024"/>
    <n v="2"/>
    <d v="2025-08-07T00:00:00"/>
    <x v="8"/>
    <x v="3"/>
  </r>
  <r>
    <n v="2025"/>
    <n v="6"/>
    <n v="94"/>
    <x v="5"/>
    <s v="Miscelaneos"/>
    <n v="7"/>
    <s v="7902699be42c8a8e46fbbb4501726517e86b22c56a189f7625a6da49081b2451"/>
    <s v="5ee0b1f3d4f170289262539d5c2c0d24e2fb46189fbbd99a0a6b6a68b9dfe06a"/>
    <x v="17"/>
    <n v="115658.21416"/>
    <n v="113024.05912000001"/>
    <n v="214056.32704999996"/>
    <n v="234945.35669000002"/>
    <n v="-3269.3034300000008"/>
    <n v="143454.73264000006"/>
    <n v="76614.169370000018"/>
    <n v="245915.96958"/>
    <n v="35332811.020000003"/>
    <n v="33505945.09"/>
    <n v="140.405"/>
    <n v="134.59399999999999"/>
    <n v="0"/>
    <n v="0"/>
    <n v="22377.604870000003"/>
    <n v="33828.8056"/>
    <n v="91321.782999999996"/>
    <n v="73194.045270000002"/>
    <n v="0"/>
    <n v="0"/>
    <n v="0"/>
    <n v="0"/>
    <n v="0"/>
    <n v="0"/>
    <s v="Miscelaneos"/>
    <s v="Daños Sin Autos"/>
    <s v="Diversos"/>
    <x v="8"/>
    <x v="3"/>
    <n v="3833520.1551100002"/>
    <n v="3650387.7085300004"/>
    <n v="533186385.44996989"/>
    <n v="470746398.87218982"/>
    <n v="512068683.5256899"/>
    <n v="451806369.28899986"/>
    <n v="9299326.5157200005"/>
    <n v="7064819.5636400012"/>
    <n v="1811773.9441199994"/>
    <n v="1656635.3934299999"/>
    <n v="215540.16811000003"/>
    <n v="257035.21049999999"/>
    <n v="1.2437267791864943"/>
    <n v="1.5998152267284051"/>
    <n v="2634.1550399999978"/>
    <n v="2.3306144377660765"/>
    <n v="53.659703049398345"/>
    <n v="43.972208671387456"/>
    <n v="3.0170237661547201"/>
    <n v="3.0962206796799245"/>
    <n v="2.1691891862991405E-2"/>
    <n v="2.2586465035055705E-2"/>
    <n v="2.4009543013134477E-2"/>
    <n v="2.5016039348419124E-2"/>
    <m/>
    <m/>
    <m/>
    <n v="0"/>
    <m/>
    <n v="0"/>
    <m/>
    <n v="0"/>
    <m/>
    <n v="-102.27897913846058"/>
    <n v="-2.8266936799467532"/>
    <n v="126.92406710299721"/>
    <n v="-0.18044764583409115"/>
    <n v="-33.850443510781226"/>
    <n v="24.766683769328424"/>
    <n v="24.504126107568446"/>
    <n v="46.2179750759935"/>
    <s v="Resto"/>
    <n v="2024"/>
    <n v="2"/>
    <d v="2025-08-07T00:00:00"/>
    <x v="8"/>
    <x v="17"/>
  </r>
  <r>
    <n v="2025"/>
    <n v="6"/>
    <n v="50"/>
    <x v="15"/>
    <s v="Miscelaneos"/>
    <n v="38"/>
    <s v="aea92132c4cbeb263e6ac2bf6c183b5d81737f179f21efdc5863739672f0f470"/>
    <s v="5ee0b1f3d4f170289262539d5c2c0d24e2fb46189fbbd99a0a6b6a68b9dfe06a"/>
    <x v="18"/>
    <n v="0"/>
    <n v="0"/>
    <n v="0"/>
    <n v="-4359.2277299999996"/>
    <n v="15.766719999999999"/>
    <n v="-270.11829999999998"/>
    <n v="31.026829999999997"/>
    <n v="-410.10867000000002"/>
    <n v="35332811.020000003"/>
    <n v="33505945.09"/>
    <n v="140.405"/>
    <n v="134.59399999999999"/>
    <n v="0"/>
    <n v="0"/>
    <n v="15.766719999999999"/>
    <n v="27.711599999999997"/>
    <n v="0"/>
    <n v="0"/>
    <n v="0"/>
    <n v="0"/>
    <n v="0"/>
    <n v="0"/>
    <n v="0"/>
    <n v="0"/>
    <s v="Miscelaneos"/>
    <s v="Daños Sin Autos"/>
    <s v="Diversos"/>
    <x v="8"/>
    <x v="3"/>
    <n v="26568293.871599998"/>
    <n v="30189132.184919998"/>
    <n v="533186385.44996989"/>
    <n v="470746398.87218982"/>
    <n v="512068683.5256899"/>
    <n v="451806369.28899986"/>
    <n v="9299326.5157200005"/>
    <n v="7064819.5636400012"/>
    <n v="1811773.9441199994"/>
    <n v="1656635.3934299999"/>
    <n v="0"/>
    <n v="0"/>
    <m/>
    <m/>
    <m/>
    <m/>
    <m/>
    <m/>
    <m/>
    <m/>
    <m/>
    <m/>
    <m/>
    <m/>
    <m/>
    <m/>
    <m/>
    <n v="0"/>
    <m/>
    <n v="0"/>
    <m/>
    <n v="0"/>
    <m/>
    <n v="-105.83696846900044"/>
    <m/>
    <m/>
    <n v="8.7023660160087397E-4"/>
    <n v="-43.104259588042545"/>
    <m/>
    <m/>
    <m/>
    <s v="Resto"/>
    <n v="2024"/>
    <n v="2"/>
    <d v="2025-08-07T00:00:00"/>
    <x v="8"/>
    <x v="18"/>
  </r>
  <r>
    <n v="2025"/>
    <n v="6"/>
    <n v="37"/>
    <x v="76"/>
    <s v="Miscelaneos"/>
    <n v="25"/>
    <s v="b7a56873cd771f2c446d369b649430b65a756ba278ff97ec81bb6f55b2e73569"/>
    <s v="5ee0b1f3d4f170289262539d5c2c0d24e2fb46189fbbd99a0a6b6a68b9dfe06a"/>
    <x v="12"/>
    <n v="138022.96965000001"/>
    <n v="115789.67695000001"/>
    <n v="411879.00343000004"/>
    <n v="347497.98736999999"/>
    <n v="56898.857860000004"/>
    <n v="62360.354880000028"/>
    <n v="103648.03431"/>
    <n v="123233.36971000001"/>
    <n v="35332811.020000003"/>
    <n v="33505945.09"/>
    <n v="140.405"/>
    <n v="134.59399999999999"/>
    <n v="0"/>
    <n v="0"/>
    <n v="52922.820249999997"/>
    <n v="51753.477229999997"/>
    <n v="140424.92431"/>
    <n v="127837.69338"/>
    <n v="0"/>
    <n v="0"/>
    <n v="0"/>
    <n v="0"/>
    <n v="0"/>
    <n v="0"/>
    <s v="Miscelaneos"/>
    <s v="Daños Sin Autos"/>
    <s v="Diversos"/>
    <x v="8"/>
    <x v="3"/>
    <n v="7089738.4457900003"/>
    <n v="7036483.0011099996"/>
    <n v="533186385.44996989"/>
    <n v="470746398.87218982"/>
    <n v="512068683.5256899"/>
    <n v="451806369.28899986"/>
    <n v="9299326.5157200005"/>
    <n v="7064819.5636400012"/>
    <n v="1811773.9441199994"/>
    <n v="1656635.3934299999"/>
    <n v="409585.28729000001"/>
    <n v="394649.27085000003"/>
    <n v="1.4842254373655959"/>
    <n v="1.6389615602630025"/>
    <n v="22233.292700000005"/>
    <n v="19.201446351388228"/>
    <n v="33.698224504894178"/>
    <n v="29.339893800034371"/>
    <n v="1.9467991760959851"/>
    <n v="1.6455618088146349"/>
    <n v="2.5886439229598636E-2"/>
    <n v="2.6953995448361676E-2"/>
    <n v="2.4597039345900028E-2"/>
    <n v="2.562816392611204E-2"/>
    <m/>
    <m/>
    <m/>
    <n v="0"/>
    <m/>
    <n v="0"/>
    <m/>
    <n v="0"/>
    <m/>
    <n v="-8.7579633414684324"/>
    <n v="41.224194787494199"/>
    <n v="53.856575579641962"/>
    <n v="3.1405053618671213"/>
    <n v="2.2594482198814658"/>
    <n v="9.8462594225509292"/>
    <n v="37.687625975263735"/>
    <n v="40.483738294746757"/>
    <s v="Medianas"/>
    <n v="2024"/>
    <n v="2"/>
    <d v="2025-08-07T00:00:00"/>
    <x v="8"/>
    <x v="12"/>
  </r>
  <r>
    <n v="2025"/>
    <n v="6"/>
    <n v="15.1"/>
    <x v="69"/>
    <s v="Miscelaneos"/>
    <n v="15.1"/>
    <m/>
    <m/>
    <x v="76"/>
    <n v="3318342.29807"/>
    <n v="2056578.3996500003"/>
    <n v="6831534.4752100008"/>
    <n v="4856500.1090900004"/>
    <n v="866956.23569999996"/>
    <n v="993380.85270000005"/>
    <n v="1510408.4994999999"/>
    <n v="1913889.1618100002"/>
    <n v="0"/>
    <n v="0"/>
    <n v="0"/>
    <n v="0"/>
    <n v="54882.73906"/>
    <n v="81792.355089999997"/>
    <n v="325096.81835999998"/>
    <n v="320763.63614999998"/>
    <n v="1889222.7896400001"/>
    <n v="1237638.8515000001"/>
    <n v="0"/>
    <n v="0"/>
    <n v="0"/>
    <n v="0"/>
    <n v="0"/>
    <n v="0"/>
    <s v="Miscelaneos"/>
    <s v="Daños Sin Autos"/>
    <s v="Diversos"/>
    <x v="8"/>
    <x v="3"/>
    <n v="174574450.25112"/>
    <n v="144457070.34022999"/>
    <n v="533186385.44996989"/>
    <n v="470746398.87218982"/>
    <n v="512068683.5256899"/>
    <n v="451806369.28899986"/>
    <n v="9299326.5157200005"/>
    <n v="7064819.5636400012"/>
    <n v="1811773.9441199994"/>
    <n v="1656635.3934299999"/>
    <n v="6988576.8365900004"/>
    <n v="5675025.3975100005"/>
    <n v="35.683684108311766"/>
    <n v="29.110133402903088"/>
    <n v="1261763.8984199998"/>
    <n v="61.352579538651852"/>
    <n v="47.482375534546584"/>
    <n v="36.239104772154043"/>
    <n v="1.9008178420706272"/>
    <n v="1.4236606036701978"/>
    <n v="0.6223606582282788"/>
    <n v="0.64802679890958859"/>
    <n v="0.43687607692318692"/>
    <n v="0.45519021851914204"/>
    <m/>
    <m/>
    <m/>
    <n v="0"/>
    <m/>
    <n v="0"/>
    <m/>
    <n v="0"/>
    <m/>
    <n v="-12.726701612617063"/>
    <n v="26.126184637559401"/>
    <n v="48.302600711407791"/>
    <n v="47.851236547122944"/>
    <n v="1.3508957131205701"/>
    <n v="52.647340324706995"/>
    <n v="17.207966161680098"/>
    <n v="25.917385815841122"/>
    <s v="Resto"/>
    <n v="2024"/>
    <n v="2"/>
    <d v="2025-08-07T00:00:00"/>
    <x v="8"/>
    <x v="76"/>
  </r>
  <r>
    <n v="2025"/>
    <n v="6"/>
    <n v="9"/>
    <x v="29"/>
    <s v="Miscelaneos"/>
    <n v="9"/>
    <s v="19581e27de7ced00ff1ce50b2047e7a567c76b1cbaebabe5ef03f7c3017bb5b7"/>
    <s v="5ee0b1f3d4f170289262539d5c2c0d24e2fb46189fbbd99a0a6b6a68b9dfe06a"/>
    <x v="29"/>
    <n v="136584.77825"/>
    <n v="134814.43225000001"/>
    <n v="291940.67248000001"/>
    <n v="185663.53827000002"/>
    <n v="23843.87689"/>
    <n v="13816.285800000001"/>
    <n v="38737.951760000004"/>
    <n v="31699.735240000009"/>
    <n v="35332811.020000003"/>
    <n v="33505945.09"/>
    <n v="140.405"/>
    <n v="134.59399999999999"/>
    <n v="0"/>
    <n v="0"/>
    <n v="16432.144519999998"/>
    <n v="12193.522419999999"/>
    <n v="43477.83152"/>
    <n v="31375.630880000001"/>
    <n v="0"/>
    <n v="0"/>
    <n v="0"/>
    <n v="0"/>
    <n v="0"/>
    <n v="0"/>
    <s v="Miscelaneos"/>
    <s v="Daños Sin Autos"/>
    <s v="Diversos"/>
    <x v="8"/>
    <x v="3"/>
    <n v="1704189.54003"/>
    <n v="1455805.4776199998"/>
    <n v="533186385.44996989"/>
    <n v="470746398.87218982"/>
    <n v="512068683.5256899"/>
    <n v="451806369.28899986"/>
    <n v="9299326.5157200005"/>
    <n v="7064819.5636400012"/>
    <n v="1811773.9441199994"/>
    <n v="1656635.3934299999"/>
    <n v="159575.48352000001"/>
    <n v="154114.73015000002"/>
    <n v="1.4687598937311312"/>
    <n v="1.9082501829748033"/>
    <n v="1770.3459999999905"/>
    <n v="1.3131724626611607"/>
    <n v="85.592583044175129"/>
    <n v="87.476668919826807"/>
    <n v="8.0146471411622198"/>
    <n v="9.2604701879813796"/>
    <n v="2.5616704022690406E-2"/>
    <n v="2.6673136367095899E-2"/>
    <n v="2.8638441541557678E-2"/>
    <n v="2.9838984444189053E-2"/>
    <m/>
    <m/>
    <m/>
    <n v="0"/>
    <m/>
    <n v="0"/>
    <m/>
    <n v="0"/>
    <m/>
    <n v="72.578051982682609"/>
    <n v="17.457199254192879"/>
    <n v="10.248372944507208"/>
    <n v="1.3160514294503367"/>
    <n v="34.761260561162757"/>
    <n v="38.571975448992156"/>
    <n v="37.794305616279729"/>
    <n v="38.863035030707884"/>
    <s v="Resto"/>
    <n v="2024"/>
    <n v="2"/>
    <d v="2025-08-07T00:00:00"/>
    <x v="8"/>
    <x v="29"/>
  </r>
  <r>
    <n v="2025"/>
    <n v="6"/>
    <n v="80"/>
    <x v="73"/>
    <s v="Miscelaneos"/>
    <n v="52"/>
    <s v="41cfc0d1f2d127b04555b7246d84019b4d27710a3f3aff6e7764375b1e06e05d"/>
    <s v="5ee0b1f3d4f170289262539d5c2c0d24e2fb46189fbbd99a0a6b6a68b9dfe06a"/>
    <x v="15"/>
    <n v="14545.94218"/>
    <n v="7315.9199200000003"/>
    <n v="27677.484329999999"/>
    <n v="15236.283770000002"/>
    <n v="-2188.06844"/>
    <n v="3856.2922900000003"/>
    <n v="6819.1923900000011"/>
    <n v="10429.364279999998"/>
    <n v="35332811.020000003"/>
    <n v="33505945.09"/>
    <n v="140.405"/>
    <n v="134.59399999999999"/>
    <n v="0"/>
    <n v="0"/>
    <n v="-2181.46209"/>
    <n v="3844.9472799999999"/>
    <n v="6112.40326"/>
    <n v="6426.6278400000001"/>
    <n v="0"/>
    <n v="0"/>
    <n v="0"/>
    <n v="0"/>
    <n v="0"/>
    <n v="0"/>
    <s v="Miscelaneos"/>
    <s v="Daños Sin Autos"/>
    <s v="Diversos"/>
    <x v="8"/>
    <x v="3"/>
    <n v="914305.01283000002"/>
    <n v="669950.54428999999"/>
    <n v="533186385.44996989"/>
    <n v="470746398.87218982"/>
    <n v="512068683.5256899"/>
    <n v="451806369.28899986"/>
    <n v="9299326.5157200005"/>
    <n v="7064819.5636400012"/>
    <n v="1811773.9441199994"/>
    <n v="1656635.3934299999"/>
    <n v="36039.020429999997"/>
    <n v="25098.516600000003"/>
    <n v="0.15641930795107456"/>
    <n v="0.10355423594471284"/>
    <n v="7230.0222599999997"/>
    <n v="98.825880259225144"/>
    <n v="40.361646921711298"/>
    <n v="29.148813998035244"/>
    <n v="1.5909288449569705"/>
    <n v="1.0920089523553211"/>
    <n v="2.7281158290874776E-3"/>
    <n v="2.8406232694896381E-3"/>
    <n v="1.5541106501350658E-3"/>
    <n v="1.6192600231627857E-3"/>
    <m/>
    <m/>
    <m/>
    <n v="0"/>
    <m/>
    <n v="0"/>
    <m/>
    <n v="0"/>
    <m/>
    <n v="-156.74021250085272"/>
    <n v="-15.042466228200007"/>
    <n v="52.710969121706839"/>
    <n v="-0.12076939549226001"/>
    <n v="-156.73581277296472"/>
    <n v="-4.8894161576345514"/>
    <n v="-35.689106186361144"/>
    <n v="59.828379295104781"/>
    <s v="Resto"/>
    <n v="2024"/>
    <n v="2"/>
    <d v="2025-08-07T00:00:00"/>
    <x v="8"/>
    <x v="15"/>
  </r>
  <r>
    <n v="2025"/>
    <n v="6"/>
    <n v="13"/>
    <x v="37"/>
    <s v="Miscelaneos"/>
    <n v="13"/>
    <s v="3fdba35f04dc8c462986c992bcf875546257113072a909c162f7e470e581e278"/>
    <s v="5ee0b1f3d4f170289262539d5c2c0d24e2fb46189fbbd99a0a6b6a68b9dfe06a"/>
    <x v="32"/>
    <n v="6363.1690199999994"/>
    <n v="2873.84042"/>
    <n v="16631.287039999999"/>
    <n v="10306.845449999999"/>
    <n v="3009.0661200000009"/>
    <n v="514.18758000000025"/>
    <n v="2963.3449099999998"/>
    <n v="1054.0406200000002"/>
    <n v="35332811.020000003"/>
    <n v="33505945.09"/>
    <n v="140.405"/>
    <n v="134.59399999999999"/>
    <n v="3227.0411800000002"/>
    <n v="252.99187000000001"/>
    <n v="3173.6176399999999"/>
    <n v="543.30418000000009"/>
    <n v="6075.4976699999997"/>
    <n v="2537.1143299999999"/>
    <n v="0"/>
    <n v="0"/>
    <n v="0"/>
    <n v="0"/>
    <n v="0"/>
    <n v="0"/>
    <s v="Miscelaneos"/>
    <s v="Daños Sin Autos"/>
    <s v="Diversos"/>
    <x v="8"/>
    <x v="3"/>
    <n v="699707.28188999998"/>
    <n v="799139.89625999995"/>
    <n v="533186385.44996989"/>
    <n v="470746398.87218982"/>
    <n v="512068683.5256899"/>
    <n v="451806369.28899986"/>
    <n v="9299326.5157200005"/>
    <n v="7064819.5636400012"/>
    <n v="1811773.9441199994"/>
    <n v="1656635.3934299999"/>
    <n v="7355.4600099999998"/>
    <n v="4288.8366100000003"/>
    <n v="6.8426127518411275E-2"/>
    <n v="4.0678185679229338E-2"/>
    <n v="3489.3285999999994"/>
    <n v="121.41692265571238"/>
    <n v="86.509463872402989"/>
    <n v="67.007458696357276"/>
    <n v="0.90940443020862316"/>
    <n v="0.3596166870718962"/>
    <n v="1.193423011847903E-3"/>
    <n v="1.2426397521887837E-3"/>
    <n v="6.1048590639994741E-4"/>
    <n v="6.3607788985412374E-4"/>
    <m/>
    <m/>
    <m/>
    <n v="0"/>
    <m/>
    <n v="0"/>
    <m/>
    <n v="0"/>
    <m/>
    <n v="485.20785741265848"/>
    <n v="47.288797618643194"/>
    <n v="17.892001811290562"/>
    <n v="0.16608397144498846"/>
    <n v="484.13274861975094"/>
    <n v="139.46487543586574"/>
    <n v="52.2363403358856"/>
    <n v="21.414256881360174"/>
    <s v="Resto"/>
    <n v="2024"/>
    <n v="2"/>
    <d v="2025-08-07T00:00:00"/>
    <x v="8"/>
    <x v="32"/>
  </r>
  <r>
    <n v="2025"/>
    <n v="6"/>
    <n v="127"/>
    <x v="66"/>
    <s v="Miscelaneos"/>
    <n v="263"/>
    <s v="4be84111a613654b362415e563cb7607df7b203b5d303802a8a546061bbc7847"/>
    <s v="5ee0b1f3d4f170289262539d5c2c0d24e2fb46189fbbd99a0a6b6a68b9dfe06a"/>
    <x v="34"/>
    <n v="23698.3959"/>
    <n v="12664.69721"/>
    <n v="39878.571040000003"/>
    <n v="26572.539080000002"/>
    <n v="811.17610999999999"/>
    <n v="8553.3553399999983"/>
    <n v="7213.1065499999995"/>
    <n v="8979.4861600000022"/>
    <n v="35332811.020000003"/>
    <n v="33505945.09"/>
    <n v="140.405"/>
    <n v="134.59399999999999"/>
    <n v="0"/>
    <n v="0"/>
    <n v="224.76241000000002"/>
    <n v="94.186890000000005"/>
    <n v="-348.62675000000002"/>
    <n v="254.3278"/>
    <n v="0"/>
    <n v="0"/>
    <n v="0"/>
    <n v="0"/>
    <n v="0"/>
    <n v="0"/>
    <s v="Miscelaneos"/>
    <s v="Daños Sin Autos"/>
    <s v="Diversos"/>
    <x v="8"/>
    <x v="3"/>
    <n v="833808.04034000007"/>
    <n v="539188.42425000004"/>
    <n v="533186385.44996989"/>
    <n v="470746398.87218982"/>
    <n v="512068683.5256899"/>
    <n v="451806369.28899986"/>
    <n v="9299326.5157200005"/>
    <n v="7064819.5636400012"/>
    <n v="1811773.9441199994"/>
    <n v="1656635.3934299999"/>
    <n v="176125.08216999998"/>
    <n v="100531.20751000001"/>
    <n v="0.2548399162018794"/>
    <n v="0.17926426989275829"/>
    <n v="11033.698689999999"/>
    <n v="87.121693531589756"/>
    <n v="13.455434971565131"/>
    <n v="12.597776873156747"/>
    <n v="2.8421884598685994"/>
    <n v="2.348844418834906"/>
    <n v="4.4446738601549825E-3"/>
    <n v="4.6279721182775823E-3"/>
    <n v="2.6903439389747799E-3"/>
    <n v="2.8031249824853558E-3"/>
    <m/>
    <m/>
    <m/>
    <n v="0"/>
    <m/>
    <n v="0"/>
    <m/>
    <n v="0"/>
    <m/>
    <n v="-90.51628188289439"/>
    <n v="3.4229156835041312"/>
    <n v="67.536990408632107"/>
    <n v="4.4772479074038016E-2"/>
    <n v="138.63449573502214"/>
    <n v="-237.07772017058301"/>
    <n v="-64.470787167077674"/>
    <n v="37.033658923641063"/>
    <s v="Resto"/>
    <n v="2024"/>
    <n v="2"/>
    <d v="2025-08-07T00:00:00"/>
    <x v="8"/>
    <x v="34"/>
  </r>
  <r>
    <n v="2025"/>
    <n v="6"/>
    <n v="107"/>
    <x v="51"/>
    <s v="Miscelaneos"/>
    <n v="70"/>
    <s v="ff5a1ae012afa5d4c889c50ad427aaf545d31a4fac04ffc1c4d03d403ba4250a"/>
    <s v="5ee0b1f3d4f170289262539d5c2c0d24e2fb46189fbbd99a0a6b6a68b9dfe06a"/>
    <x v="39"/>
    <n v="7420.6839"/>
    <n v="12965.70097"/>
    <n v="15779.61413"/>
    <n v="21036.443420000003"/>
    <n v="1230.28657"/>
    <n v="723.22212000000025"/>
    <n v="387.63422999999989"/>
    <n v="2802.6365600000004"/>
    <n v="35332811.020000003"/>
    <n v="33505945.09"/>
    <n v="140.405"/>
    <n v="134.59399999999999"/>
    <n v="0"/>
    <n v="0"/>
    <n v="423.17579000000001"/>
    <n v="260.82108999999997"/>
    <n v="2200.8681200000001"/>
    <n v="3193.3627700000002"/>
    <n v="0"/>
    <n v="0"/>
    <n v="0"/>
    <n v="0"/>
    <n v="0"/>
    <n v="0"/>
    <s v="Miscelaneos"/>
    <s v="Daños Sin Autos"/>
    <s v="Diversos"/>
    <x v="8"/>
    <x v="3"/>
    <n v="455455.20262"/>
    <n v="991204.89910000004"/>
    <n v="533186385.44996989"/>
    <n v="470746398.87218982"/>
    <n v="512068683.5256899"/>
    <n v="451806369.28899986"/>
    <n v="9299326.5157200005"/>
    <n v="7064819.5636400012"/>
    <n v="1811773.9441199994"/>
    <n v="1656635.3934299999"/>
    <n v="30807.147140000001"/>
    <n v="32379.480899999999"/>
    <n v="7.9798078790498869E-2"/>
    <n v="0.18352487070907855"/>
    <n v="-5545.0170699999999"/>
    <n v="-42.766812861333477"/>
    <n v="24.087540031790166"/>
    <n v="40.042955012289902"/>
    <n v="1.6292895233850913"/>
    <n v="1.3080747463791464"/>
    <n v="1.3917616995673084E-3"/>
    <n v="1.4491579232901309E-3"/>
    <n v="2.7542857472862489E-3"/>
    <n v="2.869747274790284E-3"/>
    <m/>
    <m/>
    <m/>
    <n v="0"/>
    <m/>
    <n v="0"/>
    <m/>
    <n v="0"/>
    <m/>
    <n v="70.111855815471941"/>
    <n v="16.579153438943813"/>
    <n v="5.5779639039446414"/>
    <n v="6.7905081315073501E-2"/>
    <n v="62.247535274083887"/>
    <n v="-31.079921746566864"/>
    <n v="19.227675940891906"/>
    <n v="8.1675997619274536"/>
    <s v="Resto"/>
    <n v="2024"/>
    <n v="2"/>
    <d v="2025-08-07T00:00:00"/>
    <x v="8"/>
    <x v="39"/>
  </r>
  <r>
    <n v="2025"/>
    <n v="6"/>
    <n v="126"/>
    <x v="17"/>
    <s v="Miscelaneos"/>
    <n v="239"/>
    <s v="79bf08685d3138f9b109c3546780f056bc954fd69377b84a2cf23622e464897b"/>
    <s v="5ee0b1f3d4f170289262539d5c2c0d24e2fb46189fbbd99a0a6b6a68b9dfe06a"/>
    <x v="45"/>
    <n v="21509.182800000002"/>
    <n v="16725.58538"/>
    <n v="43389.85977000001"/>
    <n v="38158.843280000001"/>
    <n v="5813.4360699999997"/>
    <n v="2750.4155999999998"/>
    <n v="7788.0811299999996"/>
    <n v="7325.1472699999995"/>
    <n v="35332811.020000003"/>
    <n v="33505945.09"/>
    <n v="140.405"/>
    <n v="134.59399999999999"/>
    <n v="0"/>
    <n v="0"/>
    <n v="232.03945000000002"/>
    <n v="99.447330000000008"/>
    <n v="948.09193000000005"/>
    <n v="1112.7544700000001"/>
    <n v="0"/>
    <n v="0"/>
    <n v="0"/>
    <n v="0"/>
    <n v="0"/>
    <n v="0"/>
    <s v="Miscelaneos"/>
    <s v="Daños Sin Autos"/>
    <s v="Diversos"/>
    <x v="8"/>
    <x v="3"/>
    <n v="508175.23067999998"/>
    <n v="466101.05164999998"/>
    <n v="533186385.44996989"/>
    <n v="470746398.87218982"/>
    <n v="512068683.5256899"/>
    <n v="451806369.28899986"/>
    <n v="9299326.5157200005"/>
    <n v="7064819.5636400012"/>
    <n v="1811773.9441199994"/>
    <n v="1656635.3934299999"/>
    <n v="136775.46011000001"/>
    <n v="123583.20108"/>
    <n v="0.23129828556551821"/>
    <n v="0.23674469290171779"/>
    <n v="4783.5974200000019"/>
    <n v="28.600478317010648"/>
    <n v="15.725907836611555"/>
    <n v="13.533866442877546"/>
    <n v="4.2326310889293266"/>
    <n v="3.588403270233214"/>
    <n v="4.0340832749973243E-3"/>
    <n v="4.2004487858748173E-3"/>
    <n v="3.5529927409048727E-3"/>
    <n v="3.701936607560618E-3"/>
    <m/>
    <m/>
    <m/>
    <n v="0"/>
    <m/>
    <n v="0"/>
    <m/>
    <n v="0"/>
    <m/>
    <n v="111.36573214608005"/>
    <n v="27.027693818288622"/>
    <n v="16.444360765327065"/>
    <n v="0.32086983527206292"/>
    <n v="133.32898932530415"/>
    <n v="-14.797742398644331"/>
    <n v="24.474361890201934"/>
    <n v="8.9370416099069896"/>
    <s v="Resto"/>
    <n v="2024"/>
    <n v="2"/>
    <d v="2025-08-07T00:00:00"/>
    <x v="8"/>
    <x v="45"/>
  </r>
  <r>
    <n v="2025"/>
    <n v="6"/>
    <n v="79"/>
    <x v="11"/>
    <s v="Miscelaneos"/>
    <n v="51"/>
    <s v="031b4af5197ec30a926f48cf40e11a7dbc470048a21e4003b7a3c07c5dab1baa"/>
    <s v="5ee0b1f3d4f170289262539d5c2c0d24e2fb46189fbbd99a0a6b6a68b9dfe06a"/>
    <x v="13"/>
    <n v="1613440.0066199999"/>
    <n v="1404096.8758099999"/>
    <n v="3110588.28419"/>
    <n v="2646600.7744100001"/>
    <n v="234660.96135"/>
    <n v="127313.12361"/>
    <n v="406407.08013999998"/>
    <n v="253679.37107999998"/>
    <n v="35332811.020000003"/>
    <n v="33505945.09"/>
    <n v="140.405"/>
    <n v="134.59399999999999"/>
    <n v="0"/>
    <n v="0"/>
    <n v="195007.68658000001"/>
    <n v="127421.84223000001"/>
    <n v="1784917.6784300001"/>
    <n v="1407876.33348"/>
    <n v="0"/>
    <n v="0"/>
    <n v="0"/>
    <n v="0"/>
    <n v="0"/>
    <n v="0"/>
    <s v="Miscelaneos"/>
    <s v="Daños Sin Autos"/>
    <s v="Diversos"/>
    <x v="8"/>
    <x v="3"/>
    <n v="49586162.051349998"/>
    <n v="42505277.943829998"/>
    <n v="533186385.44996989"/>
    <n v="470746398.87218982"/>
    <n v="512068683.5256899"/>
    <n v="451806369.28899986"/>
    <n v="9299326.5157200005"/>
    <n v="7064819.5636400012"/>
    <n v="1811773.9441199994"/>
    <n v="1656635.3934299999"/>
    <n v="1654251.1356300001"/>
    <n v="1443721.4013399999"/>
    <n v="17.35007372730238"/>
    <n v="19.874490256430104"/>
    <n v="209343.13081"/>
    <n v="14.909450652344303"/>
    <n v="97.532954451050884"/>
    <n v="97.255389752259518"/>
    <n v="3.2538110228195678"/>
    <n v="3.3033471223632276"/>
    <n v="0.3026033767269537"/>
    <n v="0.31508273372844436"/>
    <n v="0.29827033816380183"/>
    <n v="0.3107740331371609"/>
    <m/>
    <m/>
    <m/>
    <n v="0"/>
    <m/>
    <n v="0"/>
    <m/>
    <n v="0"/>
    <m/>
    <n v="84.317967147550377"/>
    <n v="14.54413925446115"/>
    <n v="9.0672606572502481"/>
    <n v="12.952000005937697"/>
    <n v="53.041019629904305"/>
    <n v="26.780856811338417"/>
    <n v="10.925304227561199"/>
    <n v="9.0506416792331237"/>
    <s v="Grandes"/>
    <n v="2024"/>
    <n v="2"/>
    <d v="2025-08-07T00:00:00"/>
    <x v="8"/>
    <x v="13"/>
  </r>
  <r>
    <n v="2025"/>
    <n v="6"/>
    <n v="16"/>
    <x v="74"/>
    <s v="Miscelaneos"/>
    <n v="14"/>
    <s v="8527a891e224136950ff32ca212b45bc93f69fbb801c3b1ebedac52775f99e61"/>
    <s v="5ee0b1f3d4f170289262539d5c2c0d24e2fb46189fbbd99a0a6b6a68b9dfe06a"/>
    <x v="5"/>
    <n v="42071.682310000004"/>
    <n v="35301.679459999999"/>
    <n v="56972.929450000003"/>
    <n v="48275.558319999996"/>
    <n v="229.86811"/>
    <n v="9828.6558399999994"/>
    <n v="1487.5450600000008"/>
    <n v="9557.4715199999991"/>
    <n v="35332811.020000003"/>
    <n v="33505945.09"/>
    <n v="140.405"/>
    <n v="134.59399999999999"/>
    <n v="0"/>
    <n v="0"/>
    <n v="-181.16408999999999"/>
    <n v="6345.0320400000001"/>
    <n v="12275.695669999999"/>
    <n v="18506.99885"/>
    <n v="0"/>
    <n v="0"/>
    <n v="0"/>
    <n v="0"/>
    <n v="0"/>
    <n v="0"/>
    <s v="Miscelaneos"/>
    <s v="Daños Sin Autos"/>
    <s v="Diversos"/>
    <x v="8"/>
    <x v="3"/>
    <n v="2671500.3155200002"/>
    <n v="2668766.8416399998"/>
    <n v="533186385.44996989"/>
    <n v="470746398.87218982"/>
    <n v="512068683.5256899"/>
    <n v="451806369.28899986"/>
    <n v="9299326.5157200005"/>
    <n v="7064819.5636400012"/>
    <n v="1811773.9441199994"/>
    <n v="1656635.3934299999"/>
    <n v="86585.489150000009"/>
    <n v="84815.248779999994"/>
    <n v="0.45241644369492923"/>
    <n v="0.49968267613917017"/>
    <n v="6770.0028500000044"/>
    <n v="19.177565921958561"/>
    <n v="48.589761082385706"/>
    <n v="41.621854522372601"/>
    <n v="1.5748335145455847"/>
    <n v="1.3227712106279976"/>
    <n v="7.89061451268952E-3"/>
    <n v="8.2160232920959943E-3"/>
    <n v="7.4990864602629912E-3"/>
    <n v="7.8134532533380742E-3"/>
    <m/>
    <m/>
    <m/>
    <n v="0"/>
    <m/>
    <n v="0"/>
    <m/>
    <n v="0"/>
    <m/>
    <n v="-97.661245711092064"/>
    <n v="0.54637251799499054"/>
    <n v="27.841893049696846"/>
    <n v="1.2687460858239118E-2"/>
    <n v="-102.8552115869221"/>
    <n v="-33.669981991704724"/>
    <n v="-1.4757948948077824"/>
    <n v="34.284500104132228"/>
    <s v="Resto"/>
    <n v="2024"/>
    <n v="2"/>
    <d v="2025-08-07T00:00:00"/>
    <x v="8"/>
    <x v="5"/>
  </r>
  <r>
    <n v="2025"/>
    <n v="6"/>
    <n v="23"/>
    <x v="9"/>
    <s v="Miscelaneos"/>
    <n v="17"/>
    <s v="4523540f1504cd17100c4835e85b7eefd49911580f8efff0599a8f283be6b9e3"/>
    <s v="5ee0b1f3d4f170289262539d5c2c0d24e2fb46189fbbd99a0a6b6a68b9dfe06a"/>
    <x v="14"/>
    <n v="157897.49597999998"/>
    <n v="122323.61691"/>
    <n v="528289.83478999999"/>
    <n v="528196.5388199999"/>
    <n v="58726.858840000001"/>
    <n v="74942.829160000008"/>
    <n v="197502.46063000005"/>
    <n v="136468.91038999995"/>
    <n v="35332811.020000003"/>
    <n v="33505945.09"/>
    <n v="140.405"/>
    <n v="134.59399999999999"/>
    <n v="0"/>
    <n v="0"/>
    <n v="24876.995859999999"/>
    <n v="27271.300179999998"/>
    <n v="66303.30687"/>
    <n v="64442.890599999999"/>
    <n v="0"/>
    <n v="0"/>
    <n v="0"/>
    <n v="0"/>
    <n v="0"/>
    <n v="0"/>
    <s v="Miscelaneos"/>
    <s v="Daños Sin Autos"/>
    <s v="Diversos"/>
    <x v="8"/>
    <x v="3"/>
    <n v="12724961.123440001"/>
    <n v="12089263.964579999"/>
    <n v="533186385.44996989"/>
    <n v="470746398.87218982"/>
    <n v="512068683.5256899"/>
    <n v="451806369.28899986"/>
    <n v="9299326.5157200005"/>
    <n v="7064819.5636400012"/>
    <n v="1811773.9441199994"/>
    <n v="1656635.3934299999"/>
    <n v="789922.22794000001"/>
    <n v="1235883.5444"/>
    <n v="1.6979454986668436"/>
    <n v="1.7314471489060266"/>
    <n v="35573.879069999981"/>
    <n v="29.081775023194069"/>
    <n v="19.988992636879356"/>
    <n v="9.8976653151722314"/>
    <n v="1.2408485530784457"/>
    <n v="1.0118367608515504"/>
    <n v="2.9613939944611707E-2"/>
    <n v="3.0835218215815464E-2"/>
    <n v="2.5985035085358456E-2"/>
    <n v="2.7074345388821905E-2"/>
    <m/>
    <m/>
    <m/>
    <n v="0"/>
    <m/>
    <n v="0"/>
    <m/>
    <n v="0"/>
    <m/>
    <n v="-21.637787766698192"/>
    <n v="37.193027334289461"/>
    <n v="61.266034354706363"/>
    <n v="3.2414010053844962"/>
    <n v="-8.7795752464926995"/>
    <n v="2.8869224404406202"/>
    <n v="37.51999264346798"/>
    <n v="42.318555120803346"/>
    <s v="Medianas"/>
    <n v="2024"/>
    <n v="2"/>
    <d v="2025-08-07T00:00:00"/>
    <x v="8"/>
    <x v="14"/>
  </r>
  <r>
    <n v="2025"/>
    <n v="6"/>
    <n v="150.1"/>
    <x v="70"/>
    <s v="Miscelaneos"/>
    <n v="150.1"/>
    <m/>
    <m/>
    <x v="77"/>
    <n v="868358.07060999982"/>
    <n v="816965.1622299999"/>
    <n v="1669792.9423800001"/>
    <n v="1532412.8704299999"/>
    <n v="378222.88772000006"/>
    <n v="343627.12467000011"/>
    <n v="686337.63853999996"/>
    <n v="665652.19627000007"/>
    <n v="0"/>
    <n v="0"/>
    <n v="0"/>
    <n v="0"/>
    <n v="5231.4109500000004"/>
    <n v="253.06099"/>
    <n v="369934.15551000001"/>
    <n v="193724.80089999997"/>
    <n v="540335.17687000008"/>
    <n v="548897.17949000001"/>
    <n v="0"/>
    <n v="0"/>
    <n v="0"/>
    <n v="0"/>
    <n v="0"/>
    <n v="0"/>
    <s v="Miscelaneos"/>
    <s v="Daños Sin Autos"/>
    <s v="Diversos"/>
    <x v="8"/>
    <x v="3"/>
    <n v="72093842.126790002"/>
    <n v="69275507.753979996"/>
    <n v="533186385.44996989"/>
    <n v="470746398.87218982"/>
    <n v="512068683.5256899"/>
    <n v="451806369.28899986"/>
    <n v="9299326.5157200005"/>
    <n v="7064819.5636400012"/>
    <n v="1811773.9441199994"/>
    <n v="1656635.3934299999"/>
    <n v="4783149.4056100007"/>
    <n v="3922344.9618300004"/>
    <n v="9.3378597809431483"/>
    <n v="11.563850355564858"/>
    <n v="51392.908379999921"/>
    <n v="6.2907099049018367"/>
    <n v="18.154525334114187"/>
    <n v="20.828488319620885"/>
    <n v="1.2044829974283182"/>
    <n v="1.1792986998107766"/>
    <n v="0.16286201116653978"/>
    <n v="0.1695784371407347"/>
    <n v="0.17354676832096391"/>
    <n v="0.18082196661274261"/>
    <m/>
    <m/>
    <m/>
    <n v="0"/>
    <m/>
    <n v="0"/>
    <m/>
    <n v="0"/>
    <m/>
    <n v="10.067820776146164"/>
    <n v="43.556097481112594"/>
    <n v="42.061417127265322"/>
    <n v="20.875832161484556"/>
    <n v="90.958593732641731"/>
    <n v="-1.5598554592601843"/>
    <n v="68.463829738592594"/>
    <n v="35.29345898260884"/>
    <s v="Resto"/>
    <n v="2024"/>
    <n v="2"/>
    <d v="2025-08-07T00:00:00"/>
    <x v="8"/>
    <x v="77"/>
  </r>
  <r>
    <n v="2025"/>
    <n v="6"/>
    <n v="125"/>
    <x v="75"/>
    <s v="Miscelaneos"/>
    <n v="238"/>
    <s v="8ae4c23b80d1e7c8ff79e515fe791ebd68190bae842dda7af193db125f700452"/>
    <s v="5ee0b1f3d4f170289262539d5c2c0d24e2fb46189fbbd99a0a6b6a68b9dfe06a"/>
    <x v="9"/>
    <n v="70997.719799999992"/>
    <n v="65152.756649999996"/>
    <n v="125929.18147"/>
    <n v="123833.24616"/>
    <n v="18598.224129999999"/>
    <n v="18405.77996"/>
    <n v="34936.960720000003"/>
    <n v="39437.482840000004"/>
    <n v="35332811.020000003"/>
    <n v="33505945.09"/>
    <n v="140.405"/>
    <n v="134.59399999999999"/>
    <n v="0"/>
    <n v="0"/>
    <n v="14017.86112"/>
    <n v="10913.08253"/>
    <n v="49728.71501"/>
    <n v="54280.660109999997"/>
    <n v="0"/>
    <n v="0"/>
    <n v="0"/>
    <n v="0"/>
    <n v="0"/>
    <n v="0"/>
    <s v="Miscelaneos"/>
    <s v="Daños Sin Autos"/>
    <s v="Diversos"/>
    <x v="8"/>
    <x v="3"/>
    <n v="71767.872759999998"/>
    <n v="66157.721770000004"/>
    <n v="533186385.44996989"/>
    <n v="470746398.87218982"/>
    <n v="512068683.5256899"/>
    <n v="451806369.28899986"/>
    <n v="9299326.5157200005"/>
    <n v="7064819.5636400012"/>
    <n v="1811773.9441199994"/>
    <n v="1656635.3934299999"/>
    <n v="70997.719799999992"/>
    <n v="65152.756649999996"/>
    <n v="0.76347163076790825"/>
    <n v="0.92221402207236824"/>
    <n v="5844.9631499999959"/>
    <n v="8.9711678377617723"/>
    <n v="100"/>
    <n v="100"/>
    <n v="98.926883394502312"/>
    <n v="98.480955672122732"/>
    <n v="1.3315741312502412E-2"/>
    <n v="1.3864882208997285E-2"/>
    <n v="1.3840309093408342E-2"/>
    <n v="1.4420504242233192E-2"/>
    <m/>
    <m/>
    <m/>
    <n v="0"/>
    <m/>
    <n v="0"/>
    <m/>
    <n v="0"/>
    <m/>
    <n v="1.0455637871267909"/>
    <n v="26.195523155378858"/>
    <n v="28.250193708419246"/>
    <n v="1.0265201235705694"/>
    <n v="28.450060571474477"/>
    <n v="-8.3859427847330146"/>
    <n v="28.188665476638864"/>
    <n v="20.104918598787471"/>
    <s v="Resto"/>
    <n v="2024"/>
    <n v="2"/>
    <d v="2025-08-07T00:00:00"/>
    <x v="8"/>
    <x v="9"/>
  </r>
  <r>
    <n v="2025"/>
    <n v="6"/>
    <n v="1"/>
    <x v="16"/>
    <s v="Miscelaneos"/>
    <n v="30"/>
    <s v="624b60c58c9d8bfb6ff1886c2fd605d2adeb6ea4da576068201b6c6958ce93f4"/>
    <s v="5ee0b1f3d4f170289262539d5c2c0d24e2fb46189fbbd99a0a6b6a68b9dfe06a"/>
    <x v="24"/>
    <n v="481229.74235000001"/>
    <n v="465473.98200000002"/>
    <n v="1000030.41325"/>
    <n v="919656.91941000009"/>
    <n v="50058.828230000006"/>
    <n v="39140.534379999997"/>
    <n v="93184.110689999987"/>
    <n v="140068.10529999997"/>
    <n v="35332811.020000003"/>
    <n v="33505945.09"/>
    <n v="140.405"/>
    <n v="134.59399999999999"/>
    <n v="0"/>
    <n v="0"/>
    <n v="47813.77188"/>
    <n v="35316.238960000002"/>
    <n v="460014.60448000004"/>
    <n v="448074.88030000002"/>
    <n v="0"/>
    <n v="0"/>
    <n v="0"/>
    <n v="0"/>
    <n v="0"/>
    <n v="0"/>
    <s v="Miscelaneos"/>
    <s v="Daños Sin Autos"/>
    <s v="Diversos"/>
    <x v="8"/>
    <x v="3"/>
    <n v="34421360.903379999"/>
    <n v="27815669.804509997"/>
    <n v="533186385.44996989"/>
    <n v="470746398.87218982"/>
    <n v="512068683.5256899"/>
    <n v="451806369.28899986"/>
    <n v="9299326.5157200005"/>
    <n v="7064819.5636400012"/>
    <n v="1811773.9441199994"/>
    <n v="1656635.3934299999"/>
    <n v="716462.4524500001"/>
    <n v="683799.91545000009"/>
    <n v="5.1748881119133481"/>
    <n v="6.5886181211990396"/>
    <n v="15755.760349999997"/>
    <n v="3.3848852909677873"/>
    <n v="67.167475518695625"/>
    <n v="68.071664164169647"/>
    <n v="1.3980555379573787"/>
    <n v="1.6734235963806583"/>
    <n v="9.025544452787887E-2"/>
    <n v="9.3977577194653272E-2"/>
    <n v="9.8879987848059708E-2"/>
    <n v="0.1030251040357197"/>
    <m/>
    <m/>
    <m/>
    <n v="0"/>
    <m/>
    <n v="0"/>
    <m/>
    <n v="0"/>
    <m/>
    <n v="27.89510675556599"/>
    <n v="10.402272308761841"/>
    <n v="8.4087480489940685"/>
    <n v="2.7629731839594474"/>
    <n v="35.387496766445011"/>
    <n v="2.6646716218516886"/>
    <n v="10.393968238040753"/>
    <n v="7.8817716664577775"/>
    <s v="Medianas"/>
    <n v="2024"/>
    <n v="2"/>
    <d v="2025-08-07T00:00:00"/>
    <x v="8"/>
    <x v="24"/>
  </r>
  <r>
    <n v="2025"/>
    <n v="6"/>
    <n v="22"/>
    <x v="35"/>
    <s v="Miscelaneos"/>
    <n v="16"/>
    <s v="b17ef6d19c7a5b1ee83b907c595526dcb1eb06db8227d650d5dda0a9f4ce8cd9"/>
    <s v="5ee0b1f3d4f170289262539d5c2c0d24e2fb46189fbbd99a0a6b6a68b9dfe06a"/>
    <x v="25"/>
    <n v="764160.23496000003"/>
    <n v="517686.27647000004"/>
    <n v="990591.65821999998"/>
    <n v="948414.72961000015"/>
    <n v="76034.606589999981"/>
    <n v="6831.2696999999989"/>
    <n v="157737.39429999999"/>
    <n v="60764.311710000002"/>
    <n v="35332811.020000003"/>
    <n v="33505945.09"/>
    <n v="140.405"/>
    <n v="134.59399999999999"/>
    <n v="0"/>
    <n v="0"/>
    <n v="48870.561000000002"/>
    <n v="52400.931039999996"/>
    <n v="105838.48001"/>
    <n v="133649.91907999999"/>
    <n v="0"/>
    <n v="0"/>
    <n v="0"/>
    <n v="0"/>
    <n v="0"/>
    <n v="0"/>
    <s v="Miscelaneos"/>
    <s v="Daños Sin Autos"/>
    <s v="Diversos"/>
    <x v="8"/>
    <x v="3"/>
    <n v="17846008.112819999"/>
    <n v="17696756.30731"/>
    <n v="533186385.44996989"/>
    <n v="470746398.87218982"/>
    <n v="512068683.5256899"/>
    <n v="451806369.28899986"/>
    <n v="9299326.5157200005"/>
    <n v="7064819.5636400012"/>
    <n v="1811773.9441199994"/>
    <n v="1656635.3934299999"/>
    <n v="1473722.4365300001"/>
    <n v="1666424.01226"/>
    <n v="8.2173718028744247"/>
    <n v="7.3276645186288807"/>
    <n v="246473.95848999999"/>
    <n v="47.610680385552605"/>
    <n v="51.852385226574803"/>
    <n v="31.065699525531638"/>
    <n v="4.2819673180079514"/>
    <n v="2.9253173151068332"/>
    <n v="0.14331953249614679"/>
    <n v="0.14923002705391239"/>
    <n v="0.10997137263508937"/>
    <n v="0.11458144719931113"/>
    <m/>
    <m/>
    <m/>
    <n v="0"/>
    <m/>
    <n v="0"/>
    <m/>
    <n v="0"/>
    <m/>
    <n v="1013.037691807132"/>
    <n v="9.9500867895828176"/>
    <n v="1.3195771281752089"/>
    <n v="4.1966938997420513"/>
    <n v="-6.7372276979298373"/>
    <n v="-20.809170152473232"/>
    <n v="46.174662556928766"/>
    <n v="39.207604015557926"/>
    <s v="Grandes"/>
    <n v="2024"/>
    <n v="2"/>
    <d v="2025-08-07T00:00:00"/>
    <x v="8"/>
    <x v="25"/>
  </r>
  <r>
    <n v="2025"/>
    <n v="6"/>
    <n v="27"/>
    <x v="32"/>
    <s v="Miscelaneos"/>
    <n v="21"/>
    <s v="6f4b6612125fb3a0daecd2799dfd6c9c299424fd920f9b308110a2c1fbd8f443"/>
    <s v="5ee0b1f3d4f170289262539d5c2c0d24e2fb46189fbbd99a0a6b6a68b9dfe06a"/>
    <x v="27"/>
    <n v="123422.34233"/>
    <n v="105867.28370999999"/>
    <n v="243816.57879"/>
    <n v="210474.11131999997"/>
    <n v="40763.295550000003"/>
    <n v="38792.174939999997"/>
    <n v="82306.975179999994"/>
    <n v="88823.97172000003"/>
    <n v="35332811.020000003"/>
    <n v="33505945.09"/>
    <n v="140.405"/>
    <n v="134.59399999999999"/>
    <n v="0"/>
    <n v="0"/>
    <n v="40763.295549999995"/>
    <n v="38792.174939999997"/>
    <n v="120295.31516"/>
    <n v="105531.16998000001"/>
    <n v="0"/>
    <n v="0"/>
    <n v="0"/>
    <n v="0"/>
    <n v="0"/>
    <n v="0"/>
    <s v="Miscelaneos"/>
    <s v="Daños Sin Autos"/>
    <s v="Diversos"/>
    <x v="8"/>
    <x v="3"/>
    <n v="7432464.5520399995"/>
    <n v="5987192.6770000001"/>
    <n v="533186385.44996989"/>
    <n v="470746398.87218982"/>
    <n v="512068683.5256899"/>
    <n v="451806369.28899986"/>
    <n v="9299326.5157200005"/>
    <n v="7064819.5636400012"/>
    <n v="1811773.9441199994"/>
    <n v="1656635.3934299999"/>
    <n v="364479.32279000001"/>
    <n v="298628.39873000002"/>
    <n v="1.3272180745708984"/>
    <n v="1.4985136245355724"/>
    <n v="17555.058620000011"/>
    <n v="16.582137563941114"/>
    <n v="33.862645865678246"/>
    <n v="35.451177503623214"/>
    <n v="1.6605843386918555"/>
    <n v="1.7682291087222344"/>
    <n v="2.3148067110873558E-2"/>
    <n v="2.4102692920061775E-2"/>
    <n v="2.2489239208974495E-2"/>
    <n v="2.3432003377155033E-2"/>
    <m/>
    <m/>
    <m/>
    <n v="0"/>
    <m/>
    <n v="0"/>
    <m/>
    <n v="0"/>
    <m/>
    <n v="5.0812325244685264"/>
    <n v="33.027484959740356"/>
    <n v="36.642269056663984"/>
    <n v="2.2499106846245782"/>
    <n v="5.0812325244685042"/>
    <n v="13.990316967771754"/>
    <n v="33.88602082781226"/>
    <n v="36.758973625850814"/>
    <s v="Resto"/>
    <n v="2024"/>
    <n v="2"/>
    <d v="2025-08-07T00:00:00"/>
    <x v="8"/>
    <x v="27"/>
  </r>
  <r>
    <n v="2025"/>
    <n v="6"/>
    <n v="41"/>
    <x v="38"/>
    <s v="Miscelaneos"/>
    <n v="29"/>
    <s v="35135aaa6cc23891b40cb3f378c53a17a1127210ce60e125ccf03efcfdaec458"/>
    <s v="5ee0b1f3d4f170289262539d5c2c0d24e2fb46189fbbd99a0a6b6a68b9dfe06a"/>
    <x v="16"/>
    <n v="337509.65338999999"/>
    <n v="290884.60363999999"/>
    <n v="601773.44087000005"/>
    <n v="524366.42170000006"/>
    <n v="125549.11403999997"/>
    <n v="116326.23812999998"/>
    <n v="241251.98019999996"/>
    <n v="292657.83738000016"/>
    <n v="35332811.020000003"/>
    <n v="33505945.09"/>
    <n v="140.405"/>
    <n v="134.59399999999999"/>
    <n v="63330.663209999999"/>
    <n v="55892.104549999996"/>
    <n v="118548.79955"/>
    <n v="112719.88983"/>
    <n v="277250.14679999999"/>
    <n v="258361.7101"/>
    <n v="0"/>
    <n v="0"/>
    <n v="0"/>
    <n v="0"/>
    <n v="0"/>
    <n v="0"/>
    <s v="Miscelaneos"/>
    <s v="Daños Sin Autos"/>
    <s v="Diversos"/>
    <x v="8"/>
    <x v="3"/>
    <n v="22924639.598130003"/>
    <n v="19353024.356599998"/>
    <n v="533186385.44996989"/>
    <n v="470746398.87218982"/>
    <n v="512068683.5256899"/>
    <n v="451806369.28899986"/>
    <n v="9299326.5157200005"/>
    <n v="7064819.5636400012"/>
    <n v="1811773.9441199994"/>
    <n v="1656635.3934299999"/>
    <n v="964300.32487999997"/>
    <n v="1038604.5449"/>
    <n v="3.6293988905482397"/>
    <n v="4.1173677688397712"/>
    <n v="46625.049750000006"/>
    <n v="16.028710068032126"/>
    <n v="35.000470774703992"/>
    <n v="28.007253104020187"/>
    <n v="1.4722571840018421"/>
    <n v="1.5030446832502387"/>
    <n v="6.330050102557791E-2"/>
    <n v="6.5911012379468725E-2"/>
    <n v="6.1792210059789909E-2"/>
    <n v="6.438258143588374E-2"/>
    <m/>
    <m/>
    <m/>
    <n v="0"/>
    <m/>
    <n v="0"/>
    <m/>
    <n v="0"/>
    <m/>
    <n v="7.9284571204761178"/>
    <n v="37.198673513176566"/>
    <n v="39.990510557913829"/>
    <n v="6.9296235574786733"/>
    <n v="5.1711456858154703"/>
    <n v="7.310849851817891"/>
    <n v="42.758786936014708"/>
    <n v="43.628713320705025"/>
    <s v="Medianas"/>
    <n v="2024"/>
    <n v="2"/>
    <d v="2025-08-07T00:00:00"/>
    <x v="8"/>
    <x v="16"/>
  </r>
  <r>
    <n v="2025"/>
    <n v="6"/>
    <n v="103"/>
    <x v="61"/>
    <s v="RC General"/>
    <n v="205"/>
    <s v="f8809aff4d69bece79dabe35be0c708b890d7eafb841f121330667b77d2e2590"/>
    <s v="5ee0b1f3d4f170289262539d5c2c0d24e2fb46189fbbd99a0a6b6a68b9dfe06a"/>
    <x v="29"/>
    <n v="153681.7904"/>
    <n v="35151.94167"/>
    <n v="221804.86901999998"/>
    <n v="121265.91136000001"/>
    <n v="40702.152090000003"/>
    <n v="28405.503210000003"/>
    <n v="18154.61105"/>
    <n v="73121.323009999993"/>
    <n v="35332811.020000003"/>
    <n v="33505945.09"/>
    <n v="140.405"/>
    <n v="134.59399999999999"/>
    <n v="0"/>
    <n v="0"/>
    <n v="100.87255999999999"/>
    <n v="285.73778000000004"/>
    <n v="-301.28543000000002"/>
    <n v="86.393590000000003"/>
    <n v="0"/>
    <n v="0"/>
    <n v="0"/>
    <n v="0"/>
    <n v="0"/>
    <n v="0"/>
    <s v="RC General"/>
    <s v="Daños Sin Autos"/>
    <s v="Responsabilidad Civil y Riesgos Profesionales"/>
    <x v="21"/>
    <x v="3"/>
    <n v="1638035.7448499999"/>
    <n v="1492337.16872"/>
    <n v="533186385.44996989"/>
    <n v="470746398.87218982"/>
    <n v="512068683.5256899"/>
    <n v="451806369.28899986"/>
    <n v="9582692.5877899975"/>
    <n v="8576935.5029499996"/>
    <n v="2932303.7598800007"/>
    <n v="2742127.3482000004"/>
    <n v="173728.45124000002"/>
    <n v="47921.501459999999"/>
    <n v="1.6037433006649622"/>
    <n v="0.40984267233803545"/>
    <n v="118529.84873"/>
    <n v="337.19289205340789"/>
    <n v="88.460922378047201"/>
    <n v="73.35317258233502"/>
    <n v="9.3820779481264083"/>
    <n v="2.3554959567314371"/>
    <n v="2.8823277299232598E-2"/>
    <n v="3.0011948659283704E-2"/>
    <n v="7.467277870678718E-3"/>
    <n v="7.7803112260940504E-3"/>
    <m/>
    <m/>
    <m/>
    <n v="0"/>
    <m/>
    <n v="0"/>
    <m/>
    <n v="0"/>
    <m/>
    <n v="43.289670980625438"/>
    <n v="26.484694109862485"/>
    <n v="80.807778633299037"/>
    <n v="1.3880605634003507"/>
    <n v="-64.697506924005637"/>
    <n v="-448.73586107487836"/>
    <n v="-33.480729552703558"/>
    <n v="330.73956065490512"/>
    <s v="Resto"/>
    <n v="2024"/>
    <n v="2"/>
    <d v="2025-08-07T00:00:00"/>
    <x v="21"/>
    <x v="29"/>
  </r>
  <r>
    <n v="2025"/>
    <n v="6"/>
    <n v="92"/>
    <x v="27"/>
    <s v="RC General"/>
    <n v="219"/>
    <s v="314f04b30f62e0056bd059354a5536fb2e302107eed143b5fa2aa0bbba07f608"/>
    <s v="5ee0b1f3d4f170289262539d5c2c0d24e2fb46189fbbd99a0a6b6a68b9dfe06a"/>
    <x v="1"/>
    <n v="1112237.11996"/>
    <n v="1216301.5155499999"/>
    <n v="1915585.0195800003"/>
    <n v="2013134.1586499999"/>
    <n v="839358.02116"/>
    <n v="1233651.0367300001"/>
    <n v="2494720.9289500006"/>
    <n v="2082756.14167"/>
    <n v="35332811.020000003"/>
    <n v="33505945.09"/>
    <n v="140.405"/>
    <n v="134.59399999999999"/>
    <n v="0"/>
    <n v="0"/>
    <n v="178957.48241999999"/>
    <n v="138561.74588999999"/>
    <n v="661987.97153999994"/>
    <n v="647794.78460000001"/>
    <n v="0"/>
    <n v="0"/>
    <n v="0"/>
    <n v="0"/>
    <n v="0"/>
    <n v="0"/>
    <s v="RC General"/>
    <s v="Daños Sin Autos"/>
    <s v="Responsabilidad Civil y Riesgos Profesionales"/>
    <x v="21"/>
    <x v="3"/>
    <n v="6380210.4408900002"/>
    <n v="6935064.6502099996"/>
    <n v="533186385.44996989"/>
    <n v="470746398.87218982"/>
    <n v="512068683.5256899"/>
    <n v="451806369.28899986"/>
    <n v="9582692.5877899975"/>
    <n v="8576935.5029499996"/>
    <n v="2932303.7598800007"/>
    <n v="2742127.3482000004"/>
    <n v="2245361.432"/>
    <n v="2280464.5536400001"/>
    <n v="11.60672858667283"/>
    <n v="14.181073358096938"/>
    <n v="-104064.39558999985"/>
    <n v="-8.5558057981160118"/>
    <n v="49.534881293890507"/>
    <n v="53.335690467478692"/>
    <n v="17.432608693152289"/>
    <n v="17.538430813520524"/>
    <n v="0.20860193551666817"/>
    <n v="0.21720467502563071"/>
    <n v="0.25837723208589691"/>
    <n v="0.26920858098217454"/>
    <m/>
    <m/>
    <m/>
    <n v="0"/>
    <m/>
    <n v="0"/>
    <m/>
    <n v="0"/>
    <m/>
    <n v="-31.961470775004585"/>
    <n v="75.465744318098842"/>
    <n v="101.42641614420376"/>
    <n v="28.624524943294048"/>
    <n v="29.153599552699738"/>
    <n v="2.1910004954368345"/>
    <n v="27.033343521890057"/>
    <n v="21.389759409001574"/>
    <s v="Grandes"/>
    <n v="2024"/>
    <n v="2"/>
    <d v="2025-08-07T00:00:00"/>
    <x v="21"/>
    <x v="1"/>
  </r>
  <r>
    <n v="2025"/>
    <n v="6"/>
    <n v="127"/>
    <x v="66"/>
    <s v="RC General"/>
    <n v="263"/>
    <s v="4be84111a613654b362415e563cb7607df7b203b5d303802a8a546061bbc7847"/>
    <s v="5ee0b1f3d4f170289262539d5c2c0d24e2fb46189fbbd99a0a6b6a68b9dfe06a"/>
    <x v="5"/>
    <n v="48015.073469999996"/>
    <n v="17905.31682"/>
    <n v="82747.975799999986"/>
    <n v="47692.672319999998"/>
    <n v="7666.67731"/>
    <n v="1608.8228200000001"/>
    <n v="18249.741930000007"/>
    <n v="2118.8577800000003"/>
    <n v="35332811.020000003"/>
    <n v="33505945.09"/>
    <n v="140.405"/>
    <n v="134.59399999999999"/>
    <n v="0"/>
    <n v="0"/>
    <n v="625.18819999999994"/>
    <n v="161.37428"/>
    <n v="-938.00441000000001"/>
    <n v="690.18157999999994"/>
    <n v="0"/>
    <n v="0"/>
    <n v="0"/>
    <n v="0"/>
    <n v="0"/>
    <n v="0"/>
    <s v="RC General"/>
    <s v="Daños Sin Autos"/>
    <s v="Responsabilidad Civil y Riesgos Profesionales"/>
    <x v="21"/>
    <x v="3"/>
    <n v="833808.04034000007"/>
    <n v="539188.42425000004"/>
    <n v="533186385.44996989"/>
    <n v="470746398.87218982"/>
    <n v="512068683.5256899"/>
    <n v="451806369.28899986"/>
    <n v="9582692.5877899975"/>
    <n v="8576935.5029499996"/>
    <n v="2932303.7598800007"/>
    <n v="2742127.3482000004"/>
    <n v="49365.24669"/>
    <n v="18341.25837"/>
    <n v="0.50106035469800503"/>
    <n v="0.2087612389511562"/>
    <n v="30109.756649999996"/>
    <n v="168.16098230871739"/>
    <n v="97.264931686701146"/>
    <n v="97.623164445940901"/>
    <n v="5.7585284798190468"/>
    <n v="3.3207902867918437"/>
    <n v="9.0053074835132595E-3"/>
    <n v="9.3766861779961061E-3"/>
    <n v="3.8036014429207328E-3"/>
    <n v="3.9630509964207229E-3"/>
    <m/>
    <m/>
    <m/>
    <n v="0"/>
    <m/>
    <n v="0"/>
    <m/>
    <n v="0"/>
    <m/>
    <n v="376.53956760757535"/>
    <n v="15.967230196555191"/>
    <n v="8.9851681272847763"/>
    <n v="0.26145576781287305"/>
    <n v="287.41502053487085"/>
    <n v="-235.9069029341525"/>
    <n v="-66.650880671232656"/>
    <n v="23.381423769669425"/>
    <s v="Resto"/>
    <n v="2024"/>
    <n v="2"/>
    <d v="2025-08-07T00:00:00"/>
    <x v="21"/>
    <x v="5"/>
  </r>
  <r>
    <n v="2025"/>
    <n v="6"/>
    <n v="13"/>
    <x v="37"/>
    <s v="RC General"/>
    <n v="13"/>
    <s v="3fdba35f04dc8c462986c992bcf875546257113072a909c162f7e470e581e278"/>
    <s v="5ee0b1f3d4f170289262539d5c2c0d24e2fb46189fbbd99a0a6b6a68b9dfe06a"/>
    <x v="26"/>
    <n v="55512.480689999997"/>
    <n v="107941.86898"/>
    <n v="156828.01787999997"/>
    <n v="200033.16961000001"/>
    <n v="1944.6005600000005"/>
    <n v="4241.4465399999999"/>
    <n v="4357.1378400000003"/>
    <n v="6990.569239999998"/>
    <n v="35332811.020000003"/>
    <n v="33505945.09"/>
    <n v="140.405"/>
    <n v="134.59399999999999"/>
    <n v="0"/>
    <n v="0"/>
    <n v="1737.2502500000001"/>
    <n v="2385.3927699999999"/>
    <n v="34612.729469999998"/>
    <n v="59938.284340000006"/>
    <n v="0"/>
    <n v="0"/>
    <n v="0"/>
    <n v="0"/>
    <n v="0"/>
    <n v="0"/>
    <s v="RC General"/>
    <s v="Daños Sin Autos"/>
    <s v="Responsabilidad Civil y Riesgos Profesionales"/>
    <x v="21"/>
    <x v="3"/>
    <n v="699707.28188999998"/>
    <n v="799139.89625999995"/>
    <n v="533186385.44996989"/>
    <n v="470746398.87218982"/>
    <n v="512068683.5256899"/>
    <n v="451806369.28899986"/>
    <n v="9582692.5877899975"/>
    <n v="8576935.5029499996"/>
    <n v="2932303.7598800007"/>
    <n v="2742127.3482000004"/>
    <n v="56034.25935"/>
    <n v="108324.26892"/>
    <n v="0.57929940026180604"/>
    <n v="1.2585132410389919"/>
    <n v="-52429.388290000003"/>
    <n v="-48.571873718171744"/>
    <n v="99.068822063407893"/>
    <n v="99.646985902778255"/>
    <n v="7.9336719978179442"/>
    <n v="13.507255673902826"/>
    <n v="1.0411458770304416E-2"/>
    <n v="1.0840827114789769E-2"/>
    <n v="2.292994046021514E-2"/>
    <n v="2.3891179123894671E-2"/>
    <m/>
    <m/>
    <m/>
    <n v="0"/>
    <m/>
    <n v="0"/>
    <m/>
    <n v="0"/>
    <m/>
    <n v="-54.152420838952729"/>
    <n v="3.5029970482841359"/>
    <n v="3.92938030449137"/>
    <n v="6.6316477392491552E-2"/>
    <n v="-27.171312336961595"/>
    <n v="-42.25271902402271"/>
    <n v="5.0191079311030142"/>
    <n v="3.9797481630752993"/>
    <s v="Resto"/>
    <n v="2024"/>
    <n v="2"/>
    <d v="2025-08-07T00:00:00"/>
    <x v="21"/>
    <x v="26"/>
  </r>
  <r>
    <n v="2025"/>
    <n v="6"/>
    <n v="9"/>
    <x v="29"/>
    <s v="RC General"/>
    <n v="9"/>
    <s v="19581e27de7ced00ff1ce50b2047e7a567c76b1cbaebabe5ef03f7c3017bb5b7"/>
    <s v="5ee0b1f3d4f170289262539d5c2c0d24e2fb46189fbbd99a0a6b6a68b9dfe06a"/>
    <x v="33"/>
    <n v="50367.419549999999"/>
    <n v="43813.211259999996"/>
    <n v="272967.16486999998"/>
    <n v="156815.79699"/>
    <n v="14655.335680000002"/>
    <n v="460.08171000000004"/>
    <n v="15833.984630000004"/>
    <n v="8481.2352099999971"/>
    <n v="35332811.020000003"/>
    <n v="33505945.09"/>
    <n v="140.405"/>
    <n v="134.59399999999999"/>
    <n v="0"/>
    <n v="0"/>
    <n v="1557.0840800000001"/>
    <n v="4025.6251200000002"/>
    <n v="93830.433749999997"/>
    <n v="38968.976840000003"/>
    <n v="0"/>
    <n v="0"/>
    <n v="0"/>
    <n v="0"/>
    <n v="0"/>
    <n v="0"/>
    <s v="RC General"/>
    <s v="Daños Sin Autos"/>
    <s v="Responsabilidad Civil y Riesgos Profesionales"/>
    <x v="21"/>
    <x v="3"/>
    <n v="1704189.54003"/>
    <n v="1455805.4776199998"/>
    <n v="533186385.44996989"/>
    <n v="470746398.87218982"/>
    <n v="512068683.5256899"/>
    <n v="451806369.28899986"/>
    <n v="9582692.5877899975"/>
    <n v="8576935.5029499996"/>
    <n v="2932303.7598800007"/>
    <n v="2742127.3482000004"/>
    <n v="53508.157319999998"/>
    <n v="47750.248140000003"/>
    <n v="0.52560821594315543"/>
    <n v="0.51082593829615053"/>
    <n v="6554.2082900000023"/>
    <n v="14.959433699359481"/>
    <n v="94.130357075805946"/>
    <n v="91.754939433074938"/>
    <n v="2.9555057326025689"/>
    <n v="3.0095512026529341"/>
    <n v="9.4464939324160769E-3"/>
    <n v="9.8360671469324718E-3"/>
    <n v="9.3071792721022006E-3"/>
    <n v="9.6973425427685118E-3"/>
    <m/>
    <m/>
    <m/>
    <n v="0"/>
    <m/>
    <n v="0"/>
    <m/>
    <n v="0"/>
    <m/>
    <n v="3085.3767192788428"/>
    <n v="29.096856283160534"/>
    <n v="1.050098125128845"/>
    <n v="0.49978913782792223"/>
    <n v="-61.32068849967829"/>
    <n v="140.78238988735018"/>
    <n v="1.6594659299440786"/>
    <n v="10.330333117362905"/>
    <s v="Resto"/>
    <n v="2024"/>
    <n v="2"/>
    <d v="2025-08-07T00:00:00"/>
    <x v="21"/>
    <x v="33"/>
  </r>
  <r>
    <n v="2025"/>
    <n v="6"/>
    <n v="48"/>
    <x v="4"/>
    <s v="RC General"/>
    <n v="36"/>
    <s v="76a50887d8f1c2e9301755428990ad81479ee21c25b43215cf524541e0503269"/>
    <s v="5ee0b1f3d4f170289262539d5c2c0d24e2fb46189fbbd99a0a6b6a68b9dfe06a"/>
    <x v="4"/>
    <n v="452487.31686999998"/>
    <n v="383121.49556999997"/>
    <n v="752225.21507999999"/>
    <n v="627652.33970999985"/>
    <n v="101114.56494"/>
    <n v="41670.685119999995"/>
    <n v="237722.0399"/>
    <n v="6648.9614099999126"/>
    <n v="35332811.020000003"/>
    <n v="33505945.09"/>
    <n v="140.405"/>
    <n v="134.59399999999999"/>
    <n v="0"/>
    <n v="0"/>
    <n v="-20953.937440000002"/>
    <n v="70808.738169999997"/>
    <n v="131827.56945000001"/>
    <n v="-8573.0397799999992"/>
    <n v="0"/>
    <n v="0"/>
    <n v="0"/>
    <n v="0"/>
    <n v="0"/>
    <n v="0"/>
    <s v="RC General"/>
    <s v="Daños Sin Autos"/>
    <s v="Responsabilidad Civil y Riesgos Profesionales"/>
    <x v="21"/>
    <x v="3"/>
    <n v="34581959.66691"/>
    <n v="31734793.481880002"/>
    <n v="533186385.44996989"/>
    <n v="470746398.87218982"/>
    <n v="512068683.5256899"/>
    <n v="451806369.28899986"/>
    <n v="9582692.5877899975"/>
    <n v="8576935.5029499996"/>
    <n v="2932303.7598800007"/>
    <n v="2742127.3482000004"/>
    <n v="712004.1174600001"/>
    <n v="619822.12004999991"/>
    <n v="4.7219224943785303"/>
    <n v="4.466880920793062"/>
    <n v="69365.821300000011"/>
    <n v="18.105437074680196"/>
    <n v="63.55122193453051"/>
    <n v="61.811523528572074"/>
    <n v="1.3084490330458796"/>
    <n v="1.2072600875400543"/>
    <n v="8.4864754468202352E-2"/>
    <n v="8.8364575188339789E-2"/>
    <n v="8.1385964181113046E-2"/>
    <n v="8.4797719025721544E-2"/>
    <m/>
    <m/>
    <m/>
    <n v="0"/>
    <m/>
    <n v="0"/>
    <m/>
    <n v="0"/>
    <m/>
    <n v="142.65155384131108"/>
    <n v="22.346386554973936"/>
    <n v="10.876624152347087"/>
    <n v="3.448297762443886"/>
    <n v="-129.59230453972091"/>
    <n v="-1637.6992622563105"/>
    <n v="-15.894958488138917"/>
    <n v="-825.94668853851977"/>
    <s v="Medianas"/>
    <n v="2024"/>
    <n v="2"/>
    <d v="2025-08-07T00:00:00"/>
    <x v="21"/>
    <x v="4"/>
  </r>
  <r>
    <n v="2025"/>
    <n v="6"/>
    <n v="23"/>
    <x v="9"/>
    <s v="RC General"/>
    <n v="17"/>
    <s v="4523540f1504cd17100c4835e85b7eefd49911580f8efff0599a8f283be6b9e3"/>
    <s v="5ee0b1f3d4f170289262539d5c2c0d24e2fb46189fbbd99a0a6b6a68b9dfe06a"/>
    <x v="16"/>
    <n v="363772.45798000001"/>
    <n v="259916.75681999998"/>
    <n v="607372.92865999998"/>
    <n v="468687.38832000003"/>
    <n v="78740.361030000015"/>
    <n v="61305.223770000004"/>
    <n v="69153.864960000006"/>
    <n v="119295.84673999999"/>
    <n v="35332811.020000003"/>
    <n v="33505945.09"/>
    <n v="140.405"/>
    <n v="134.59399999999999"/>
    <n v="0"/>
    <n v="0"/>
    <n v="24188.03543"/>
    <n v="26663.27792"/>
    <n v="36821.818200000002"/>
    <n v="43997.412360000002"/>
    <n v="0"/>
    <n v="0"/>
    <n v="0"/>
    <n v="0"/>
    <n v="0"/>
    <n v="0"/>
    <s v="RC General"/>
    <s v="Daños Sin Autos"/>
    <s v="Responsabilidad Civil y Riesgos Profesionales"/>
    <x v="21"/>
    <x v="3"/>
    <n v="12724961.123440001"/>
    <n v="12089263.964579999"/>
    <n v="533186385.44996989"/>
    <n v="470746398.87218982"/>
    <n v="512068683.5256899"/>
    <n v="451806369.28899986"/>
    <n v="9582692.5877899975"/>
    <n v="8576935.5029499996"/>
    <n v="2932303.7598800007"/>
    <n v="2742127.3482000004"/>
    <n v="553921.42457000003"/>
    <n v="415457.03461000003"/>
    <n v="3.7961403295302287"/>
    <n v="3.0304151958540757"/>
    <n v="103855.70116000003"/>
    <n v="39.957293416031334"/>
    <n v="65.67221303317352"/>
    <n v="62.561645409131259"/>
    <n v="2.8587313898343734"/>
    <n v="2.1499799953208312"/>
    <n v="6.8226134032474017E-2"/>
    <n v="7.1039778389757738E-2"/>
    <n v="5.5213753613985429E-2"/>
    <n v="5.7528351631922901E-2"/>
    <m/>
    <m/>
    <m/>
    <n v="0"/>
    <m/>
    <n v="0"/>
    <m/>
    <n v="0"/>
    <m/>
    <n v="28.439888459443118"/>
    <n v="21.645498251087801"/>
    <n v="23.586483811221022"/>
    <n v="2.6852729961790289"/>
    <n v="-9.2833390456592451"/>
    <n v="-16.30912768525371"/>
    <n v="65.689410823281932"/>
    <n v="60.601922908177144"/>
    <s v="Medianas"/>
    <n v="2024"/>
    <n v="2"/>
    <d v="2025-08-07T00:00:00"/>
    <x v="21"/>
    <x v="16"/>
  </r>
  <r>
    <n v="2025"/>
    <n v="6"/>
    <n v="3"/>
    <x v="7"/>
    <s v="RC General"/>
    <n v="3"/>
    <s v="4e07408562bedb8b60ce05c1decfe3ad16b72230967de01f640b7e4729b49fce"/>
    <s v="5ee0b1f3d4f170289262539d5c2c0d24e2fb46189fbbd99a0a6b6a68b9dfe06a"/>
    <x v="10"/>
    <n v="205117.82173"/>
    <n v="130613.97315999999"/>
    <n v="323321.07228000002"/>
    <n v="260930.07214999999"/>
    <n v="16314.666320000002"/>
    <n v="170742.14869"/>
    <n v="186589.68813999998"/>
    <n v="212101.00928999996"/>
    <n v="35332811.020000003"/>
    <n v="33505945.09"/>
    <n v="140.405"/>
    <n v="134.59399999999999"/>
    <n v="0"/>
    <n v="0"/>
    <n v="6040.9584400000003"/>
    <n v="1783.35546"/>
    <n v="-6086.5941700000003"/>
    <n v="7636.2710499999994"/>
    <n v="0"/>
    <n v="0"/>
    <n v="0"/>
    <n v="0"/>
    <n v="0"/>
    <n v="0"/>
    <s v="RC General"/>
    <s v="Daños Sin Autos"/>
    <s v="Responsabilidad Civil y Riesgos Profesionales"/>
    <x v="21"/>
    <x v="3"/>
    <n v="15439688.598989999"/>
    <n v="12032200.14449"/>
    <n v="533186385.44996989"/>
    <n v="470746398.87218982"/>
    <n v="512068683.5256899"/>
    <n v="451806369.28899986"/>
    <n v="9582692.5877899975"/>
    <n v="8576935.5029499996"/>
    <n v="2932303.7598800007"/>
    <n v="2742127.3482000004"/>
    <n v="222912.30481"/>
    <n v="145138.41824"/>
    <n v="2.1405029938177864"/>
    <n v="1.5228512924584297"/>
    <n v="74503.848570000002"/>
    <n v="57.041254291172969"/>
    <n v="92.017271951332077"/>
    <n v="89.992694383659"/>
    <n v="1.3285100953617548"/>
    <n v="1.0855369058984037"/>
    <n v="3.8470191161557081E-2"/>
    <n v="4.0056701049891383E-2"/>
    <n v="2.774614388403689E-2"/>
    <n v="2.8909281063377888E-2"/>
    <m/>
    <m/>
    <m/>
    <n v="0"/>
    <m/>
    <n v="0"/>
    <m/>
    <n v="0"/>
    <m/>
    <n v="-90.444851230248389"/>
    <n v="7.953802445052907"/>
    <n v="130.7227278668291"/>
    <n v="0.55637708968690369"/>
    <n v="238.74113016145421"/>
    <n v="-179.70636623748447"/>
    <n v="-99.250225516514107"/>
    <n v="23.353747507430349"/>
    <s v="Medianas"/>
    <n v="2024"/>
    <n v="2"/>
    <d v="2025-08-07T00:00:00"/>
    <x v="21"/>
    <x v="10"/>
  </r>
  <r>
    <n v="2025"/>
    <n v="6"/>
    <n v="81"/>
    <x v="24"/>
    <s v="RC General"/>
    <n v="53"/>
    <s v="2858dcd1057d3eae7f7d5f782167e24b61153c01551450a628cee722509f6529"/>
    <s v="5ee0b1f3d4f170289262539d5c2c0d24e2fb46189fbbd99a0a6b6a68b9dfe06a"/>
    <x v="45"/>
    <n v="32316.249829999997"/>
    <n v="27394.397300000001"/>
    <n v="65732.695210000005"/>
    <n v="54066.311110000002"/>
    <n v="13081.663799999998"/>
    <n v="5601.1140100000002"/>
    <n v="3219.5164900000013"/>
    <n v="13364.781760000002"/>
    <n v="35332811.020000003"/>
    <n v="33505945.09"/>
    <n v="140.405"/>
    <n v="134.59399999999999"/>
    <n v="0"/>
    <n v="0"/>
    <n v="13079.612160000001"/>
    <n v="5668.47217"/>
    <n v="30767.657940000001"/>
    <n v="34088.366969999995"/>
    <n v="0"/>
    <n v="0"/>
    <n v="0"/>
    <n v="0"/>
    <n v="0"/>
    <n v="0"/>
    <s v="RC General"/>
    <s v="Daños Sin Autos"/>
    <s v="Responsabilidad Civil y Riesgos Profesionales"/>
    <x v="21"/>
    <x v="3"/>
    <n v="935835.38778999995"/>
    <n v="856751.40549999999"/>
    <n v="533186385.44996989"/>
    <n v="470746398.87218982"/>
    <n v="512068683.5256899"/>
    <n v="451806369.28899986"/>
    <n v="9582692.5877899975"/>
    <n v="8576935.5029499996"/>
    <n v="2932303.7598800007"/>
    <n v="2742127.3482000004"/>
    <n v="48461.536329999995"/>
    <n v="39326.565549999999"/>
    <n v="0.33723558941227511"/>
    <n v="0.31939609771552807"/>
    <n v="4921.8525299999965"/>
    <n v="17.966639222247082"/>
    <n v="66.68432797908369"/>
    <n v="69.658758441976389"/>
    <n v="3.453198099968807"/>
    <n v="3.1974732838649542"/>
    <n v="6.0609668048308227E-3"/>
    <n v="6.3109209505835227E-3"/>
    <n v="5.8193535554666512E-3"/>
    <n v="6.0633048053550251E-3"/>
    <m/>
    <m/>
    <m/>
    <n v="0"/>
    <m/>
    <n v="0"/>
    <m/>
    <n v="0"/>
    <m/>
    <n v="133.55467817017347"/>
    <n v="40.480141937310918"/>
    <n v="20.446202735038817"/>
    <n v="0.44612239628732536"/>
    <n v="130.74316619605102"/>
    <n v="-9.7414728987235915"/>
    <n v="42.510912548191179"/>
    <n v="16.628758353219524"/>
    <s v="Resto"/>
    <n v="2024"/>
    <n v="2"/>
    <d v="2025-08-07T00:00:00"/>
    <x v="21"/>
    <x v="45"/>
  </r>
  <r>
    <n v="2025"/>
    <n v="6"/>
    <n v="15.1"/>
    <x v="69"/>
    <s v="RC General"/>
    <n v="15.1"/>
    <m/>
    <m/>
    <x v="76"/>
    <n v="3150428.4598300001"/>
    <n v="3060863.76174"/>
    <n v="5384458.5838099988"/>
    <n v="4990659.0045099994"/>
    <n v="915474.73580000002"/>
    <n v="675412.0006400001"/>
    <n v="1803217.17203"/>
    <n v="1215772.8076599999"/>
    <n v="0"/>
    <n v="0"/>
    <n v="0"/>
    <n v="0"/>
    <n v="0"/>
    <n v="10.1686"/>
    <n v="339858.96477999998"/>
    <n v="297927.21973999997"/>
    <n v="840891.64539999992"/>
    <n v="626890.62644999987"/>
    <n v="0"/>
    <n v="0"/>
    <n v="0"/>
    <n v="0"/>
    <n v="0"/>
    <n v="0"/>
    <s v="RC General"/>
    <s v="Daños Sin Autos"/>
    <s v="Responsabilidad Civil y Riesgos Profesionales"/>
    <x v="21"/>
    <x v="3"/>
    <n v="202642439.93387002"/>
    <n v="176408529.12322"/>
    <n v="533186385.44996989"/>
    <n v="470746398.87218982"/>
    <n v="512068683.5256899"/>
    <n v="451806369.28899986"/>
    <n v="9582692.5877899975"/>
    <n v="8576935.5029499996"/>
    <n v="2932303.7598800007"/>
    <n v="2742127.3482000004"/>
    <n v="4059482.4465800002"/>
    <n v="3887107.4352500001"/>
    <n v="32.876234220893082"/>
    <n v="35.68714910689522"/>
    <n v="89564.698090000078"/>
    <n v="2.9261249458252703"/>
    <n v="77.606653096483953"/>
    <n v="78.743996988165051"/>
    <n v="1.5546735722576699"/>
    <n v="1.7350996445313651"/>
    <n v="0.59086813650938808"/>
    <n v="0.61523552624595268"/>
    <n v="0.65021501366196133"/>
    <n v="0.67747246825157204"/>
    <m/>
    <m/>
    <m/>
    <n v="0"/>
    <m/>
    <n v="0"/>
    <m/>
    <n v="0"/>
    <m/>
    <n v="35.543155130871781"/>
    <n v="29.058737485167331"/>
    <n v="22.066058904106555"/>
    <n v="31.220324044377456"/>
    <n v="14.0744927826983"/>
    <n v="34.136898833830067"/>
    <n v="40.416499157669001"/>
    <n v="47.524593153852543"/>
    <s v="Resto"/>
    <n v="2024"/>
    <n v="2"/>
    <d v="2025-08-07T00:00:00"/>
    <x v="21"/>
    <x v="76"/>
  </r>
  <r>
    <n v="2025"/>
    <n v="6"/>
    <n v="93"/>
    <x v="65"/>
    <s v="RC General"/>
    <n v="220"/>
    <s v="36790ecd55c2030dc553685bef719df653f413a20cdad1bfd1dc934c76686ddd"/>
    <s v="5ee0b1f3d4f170289262539d5c2c0d24e2fb46189fbbd99a0a6b6a68b9dfe06a"/>
    <x v="31"/>
    <n v="33783.241869999998"/>
    <n v="28868.22795"/>
    <n v="44159.849370000011"/>
    <n v="38054.893840000004"/>
    <n v="4313.309729999999"/>
    <n v="5512.3041199999998"/>
    <n v="26208.631400000002"/>
    <n v="2257.415010000002"/>
    <n v="35332811.020000003"/>
    <n v="33505945.09"/>
    <n v="140.405"/>
    <n v="134.59399999999999"/>
    <n v="0"/>
    <n v="0"/>
    <n v="3371.1219100000003"/>
    <n v="589.50304000000006"/>
    <n v="1333.6008100000001"/>
    <n v="3207.4197100000001"/>
    <n v="0"/>
    <n v="0"/>
    <n v="0"/>
    <n v="0"/>
    <n v="0"/>
    <n v="0"/>
    <s v="RC General"/>
    <s v="Daños Sin Autos"/>
    <s v="Responsabilidad Civil y Riesgos Profesionales"/>
    <x v="21"/>
    <x v="3"/>
    <n v="541187.50646000006"/>
    <n v="571419.13779999991"/>
    <n v="533186385.44996989"/>
    <n v="470746398.87218982"/>
    <n v="512068683.5256899"/>
    <n v="451806369.28899986"/>
    <n v="9582692.5877899975"/>
    <n v="8576935.5029499996"/>
    <n v="2932303.7598800007"/>
    <n v="2742127.3482000004"/>
    <n v="35420.763310000002"/>
    <n v="30644.502649999999"/>
    <n v="0.35254435598868811"/>
    <n v="0.33657974856020428"/>
    <n v="4915.0139199999976"/>
    <n v="17.025686261424976"/>
    <n v="95.376944800233318"/>
    <n v="94.203610610727267"/>
    <n v="6.242428265017046"/>
    <n v="5.0520232943447638"/>
    <n v="6.3361036200295017E-3"/>
    <n v="6.5974044023539933E-3"/>
    <n v="6.1324373418813732E-3"/>
    <n v="6.3895132765457571E-3"/>
    <m/>
    <m/>
    <m/>
    <n v="0"/>
    <m/>
    <n v="0"/>
    <m/>
    <n v="0"/>
    <m/>
    <n v="-21.751238028572363"/>
    <n v="12.76760160140309"/>
    <n v="19.094708998236243"/>
    <n v="0.14709627934919381"/>
    <n v="471.85827404723818"/>
    <n v="-58.421381341452182"/>
    <n v="252.78343299746498"/>
    <n v="18.379354537295654"/>
    <s v="Resto"/>
    <n v="2024"/>
    <n v="2"/>
    <d v="2025-08-07T00:00:00"/>
    <x v="21"/>
    <x v="31"/>
  </r>
  <r>
    <n v="2025"/>
    <n v="6"/>
    <n v="61"/>
    <x v="46"/>
    <s v="RC Gener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91367.047480000008"/>
    <n v="80484.175099999993"/>
    <n v="55737.759590000001"/>
    <n v="66240.797980000003"/>
    <n v="0"/>
    <n v="0"/>
    <n v="0"/>
    <n v="0"/>
    <n v="0"/>
    <n v="0"/>
    <s v="RC General"/>
    <s v="Daños Sin Autos"/>
    <s v="Responsabilidad Civil y Riesgos Profesionales"/>
    <x v="21"/>
    <x v="3"/>
    <n v="0"/>
    <n v="0"/>
    <n v="533186385.44996989"/>
    <n v="470746398.87218982"/>
    <n v="512068683.5256899"/>
    <n v="451806369.28899986"/>
    <n v="9582692.5877899975"/>
    <n v="8576935.5029499996"/>
    <n v="2932303.7598800007"/>
    <n v="2742127.3482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3.521754265951369"/>
    <n v="-15.855845204599095"/>
    <n v="163.92307145476352"/>
    <n v="121.5024238148527"/>
    <m/>
    <n v="2024"/>
    <n v="2"/>
    <d v="2025-08-07T00:00:00"/>
    <x v="21"/>
    <x v="69"/>
  </r>
  <r>
    <n v="2025"/>
    <n v="6"/>
    <n v="74"/>
    <x v="6"/>
    <s v="RC General"/>
    <n v="46"/>
    <s v="25fc0e7096fc653718202dc30b0c580b8ab87eac11a700cba03a7c021bc35b0c"/>
    <s v="5ee0b1f3d4f170289262539d5c2c0d24e2fb46189fbbd99a0a6b6a68b9dfe06a"/>
    <x v="19"/>
    <n v="1100088.5071500002"/>
    <n v="158074.06566999998"/>
    <n v="1101149.0815700004"/>
    <n v="164970.96631000011"/>
    <n v="40220.586770000009"/>
    <n v="61158.944960000001"/>
    <n v="99593.699420000004"/>
    <n v="94883.729930000001"/>
    <n v="35332811.020000003"/>
    <n v="33505945.09"/>
    <n v="140.405"/>
    <n v="134.59399999999999"/>
    <n v="0"/>
    <n v="0"/>
    <n v="-55121.452469999997"/>
    <n v="-1718.9461699999999"/>
    <n v="224734.74661"/>
    <n v="237903.05236"/>
    <n v="0"/>
    <n v="0"/>
    <n v="0"/>
    <n v="0"/>
    <n v="0"/>
    <n v="0"/>
    <s v="RC General"/>
    <s v="Daños Sin Autos"/>
    <s v="Responsabilidad Civil y Riesgos Profesionales"/>
    <x v="21"/>
    <x v="3"/>
    <n v="12179486.698700001"/>
    <n v="4855779.2440100005"/>
    <n v="533186385.44996989"/>
    <n v="470746398.87218982"/>
    <n v="512068683.5256899"/>
    <n v="451806369.28899986"/>
    <n v="9582692.5877899975"/>
    <n v="8576935.5029499996"/>
    <n v="2932303.7598800007"/>
    <n v="2742127.3482000004"/>
    <n v="1173774.0182999999"/>
    <n v="167582.29440000001"/>
    <n v="11.479951976667838"/>
    <n v="1.8430133421853421"/>
    <n v="942014.44148000027"/>
    <n v="595.93231659301841"/>
    <n v="93.722342631444519"/>
    <n v="94.326233111891312"/>
    <n v="9.0323059942043376"/>
    <n v="3.2553799859208437"/>
    <n v="0.20632344282789719"/>
    <n v="0.21483221734547062"/>
    <n v="3.3579452981204419E-2"/>
    <n v="3.4987126436211713E-2"/>
    <m/>
    <m/>
    <m/>
    <n v="0"/>
    <m/>
    <n v="0"/>
    <m/>
    <n v="0"/>
    <m/>
    <n v="-34.235970230837665"/>
    <n v="3.6561228036278188"/>
    <n v="38.690056272530619"/>
    <n v="1.3716377996134332"/>
    <n v="3106.7003279107921"/>
    <n v="-5.5351562829355494"/>
    <n v="-24.52733869660868"/>
    <n v="-0.72254061179461193"/>
    <s v="Grandes"/>
    <n v="2024"/>
    <n v="2"/>
    <d v="2025-08-07T00:00:00"/>
    <x v="21"/>
    <x v="19"/>
  </r>
  <r>
    <n v="2025"/>
    <n v="6"/>
    <n v="1"/>
    <x v="16"/>
    <s v="RC General"/>
    <n v="30"/>
    <s v="624b60c58c9d8bfb6ff1886c2fd605d2adeb6ea4da576068201b6c6958ce93f4"/>
    <s v="5ee0b1f3d4f170289262539d5c2c0d24e2fb46189fbbd99a0a6b6a68b9dfe06a"/>
    <x v="14"/>
    <n v="185808.85722999999"/>
    <n v="149954.28850999998"/>
    <n v="315699.02471999999"/>
    <n v="336764.42108"/>
    <n v="25648.245170000002"/>
    <n v="100246.08914000001"/>
    <n v="62096.374539999983"/>
    <n v="108806.50356000003"/>
    <n v="35332811.020000003"/>
    <n v="33505945.09"/>
    <n v="140.405"/>
    <n v="134.59399999999999"/>
    <n v="0"/>
    <n v="0"/>
    <n v="23834.255989999998"/>
    <n v="49856.118299999995"/>
    <n v="42458.328809999999"/>
    <n v="30109.68937"/>
    <n v="0"/>
    <n v="0"/>
    <n v="0"/>
    <n v="0"/>
    <n v="0"/>
    <n v="0"/>
    <s v="RC General"/>
    <s v="Daños Sin Autos"/>
    <s v="Responsabilidad Civil y Riesgos Profesionales"/>
    <x v="21"/>
    <x v="3"/>
    <n v="34421360.903379999"/>
    <n v="27815669.804509997"/>
    <n v="533186385.44996989"/>
    <n v="470746398.87218982"/>
    <n v="512068683.5256899"/>
    <n v="451806369.28899986"/>
    <n v="9582692.5877899975"/>
    <n v="8576935.5029499996"/>
    <n v="2932303.7598800007"/>
    <n v="2742127.3482000004"/>
    <n v="234563.05924999999"/>
    <n v="241521.93168000001"/>
    <n v="1.9390046746021312"/>
    <n v="1.7483434317353077"/>
    <n v="35854.56872000001"/>
    <n v="23.910332326113483"/>
    <n v="79.214884826328429"/>
    <n v="62.087234673445359"/>
    <n v="0.53980683027484411"/>
    <n v="0.53910004527622979"/>
    <n v="3.4848762515417769E-2"/>
    <n v="3.6285924761239215E-2"/>
    <n v="3.1854580060359294E-2"/>
    <n v="3.3189945672076414E-2"/>
    <m/>
    <m/>
    <m/>
    <n v="0"/>
    <m/>
    <n v="0"/>
    <m/>
    <n v="0"/>
    <m/>
    <n v="-74.414717431838568"/>
    <n v="13.803564346909363"/>
    <n v="66.851098515475201"/>
    <n v="0.87467899884456757"/>
    <n v="-52.193919617685111"/>
    <n v="41.012178133938669"/>
    <n v="56.135643248366463"/>
    <n v="165.58164279726674"/>
    <s v="Medianas"/>
    <n v="2024"/>
    <n v="2"/>
    <d v="2025-08-07T00:00:00"/>
    <x v="21"/>
    <x v="14"/>
  </r>
  <r>
    <n v="2025"/>
    <n v="6"/>
    <n v="10"/>
    <x v="62"/>
    <s v="RC General"/>
    <n v="10"/>
    <s v="4a44dc15364204a80fe80e9039455cc1608281820fe2b24f1e5233ade6af1dd5"/>
    <s v="5ee0b1f3d4f170289262539d5c2c0d24e2fb46189fbbd99a0a6b6a68b9dfe06a"/>
    <x v="17"/>
    <n v="143591.39697999999"/>
    <n v="149997.45035"/>
    <n v="303127.63888999994"/>
    <n v="325840.57640999998"/>
    <n v="65597.179569999993"/>
    <n v="130029.34510000004"/>
    <n v="151153.81242"/>
    <n v="197238.70345000003"/>
    <n v="35332811.020000003"/>
    <n v="33505945.09"/>
    <n v="140.405"/>
    <n v="134.59399999999999"/>
    <n v="273.16030000000001"/>
    <n v="139.73251999999999"/>
    <n v="56392.98732"/>
    <n v="107822.59925"/>
    <n v="121939.64737999999"/>
    <n v="143504.79741"/>
    <n v="0"/>
    <n v="0"/>
    <n v="0"/>
    <n v="0"/>
    <n v="0"/>
    <n v="0"/>
    <s v="RC General"/>
    <s v="Daños Sin Autos"/>
    <s v="Responsabilidad Civil y Riesgos Profesionales"/>
    <x v="21"/>
    <x v="3"/>
    <n v="3211255.1390500003"/>
    <n v="3187333.33329"/>
    <n v="533186385.44996989"/>
    <n v="470746398.87218982"/>
    <n v="512068683.5256899"/>
    <n v="451806369.28899986"/>
    <n v="9582692.5877899975"/>
    <n v="8576935.5029499996"/>
    <n v="2932303.7598800007"/>
    <n v="2742127.3482000004"/>
    <n v="144496.32783000002"/>
    <n v="151120.95208000002"/>
    <n v="1.4984451986173508"/>
    <n v="1.7488466632214854"/>
    <n v="-6406.0533700000087"/>
    <n v="-4.2707748398738143"/>
    <n v="99.373734361564757"/>
    <n v="99.256554624268603"/>
    <n v="4.4715038438982235"/>
    <n v="4.7060484318774094"/>
    <n v="2.6930807105815253E-2"/>
    <n v="2.8041433034206663E-2"/>
    <n v="3.1863748869744433E-2"/>
    <n v="3.319949884417267E-2"/>
    <m/>
    <m/>
    <m/>
    <n v="0"/>
    <m/>
    <n v="0"/>
    <m/>
    <n v="0"/>
    <m/>
    <n v="-49.552018800408483"/>
    <n v="45.683224029874602"/>
    <n v="86.687703555355824"/>
    <n v="2.2370526705829565"/>
    <n v="-47.698360350926151"/>
    <n v="-15.027476724967837"/>
    <n v="46.246638014511213"/>
    <n v="75.135187949114851"/>
    <s v="Resto"/>
    <n v="2024"/>
    <n v="2"/>
    <d v="2025-08-07T00:00:00"/>
    <x v="21"/>
    <x v="17"/>
  </r>
  <r>
    <n v="2025"/>
    <n v="6"/>
    <n v="27"/>
    <x v="32"/>
    <s v="RC General"/>
    <n v="21"/>
    <s v="6f4b6612125fb3a0daecd2799dfd6c9c299424fd920f9b308110a2c1fbd8f443"/>
    <s v="5ee0b1f3d4f170289262539d5c2c0d24e2fb46189fbbd99a0a6b6a68b9dfe06a"/>
    <x v="28"/>
    <n v="204101.93746000002"/>
    <n v="187159.99109999998"/>
    <n v="405590.07146000001"/>
    <n v="363512.53005"/>
    <n v="79502.803700000004"/>
    <n v="20841.567640000005"/>
    <n v="89489.952269999951"/>
    <n v="44990.360809999991"/>
    <n v="35332811.020000003"/>
    <n v="33505945.09"/>
    <n v="140.405"/>
    <n v="134.59399999999999"/>
    <n v="0"/>
    <n v="0"/>
    <n v="78327.774959999995"/>
    <n v="20806.16705"/>
    <n v="207594.48856999999"/>
    <n v="163595.72357"/>
    <n v="0"/>
    <n v="0"/>
    <n v="0"/>
    <n v="0"/>
    <n v="0"/>
    <n v="0"/>
    <s v="RC General"/>
    <s v="Daños Sin Autos"/>
    <s v="Responsabilidad Civil y Riesgos Profesionales"/>
    <x v="21"/>
    <x v="3"/>
    <n v="7432464.5520399995"/>
    <n v="5987192.6770000001"/>
    <n v="533186385.44996989"/>
    <n v="470746398.87218982"/>
    <n v="512068683.5256899"/>
    <n v="451806369.28899986"/>
    <n v="9582692.5877899975"/>
    <n v="8576935.5029499996"/>
    <n v="2932303.7598800007"/>
    <n v="2742127.3482000004"/>
    <n v="209874.11574000001"/>
    <n v="192174.60352999999"/>
    <n v="2.1299017535015272"/>
    <n v="2.1821312639651671"/>
    <n v="16941.946360000031"/>
    <n v="9.0521196653337697"/>
    <n v="97.249695009006828"/>
    <n v="97.390595667747959"/>
    <n v="2.7460869275720912"/>
    <n v="3.1260058126905008"/>
    <n v="3.8279660364499569E-2"/>
    <n v="3.9858312766701431E-2"/>
    <n v="3.9758135494694445E-2"/>
    <n v="4.1424823513340578E-2"/>
    <m/>
    <m/>
    <m/>
    <n v="0"/>
    <m/>
    <n v="0"/>
    <m/>
    <n v="0"/>
    <m/>
    <n v="281.46268588460168"/>
    <n v="38.952498290507897"/>
    <n v="11.135695998651929"/>
    <n v="2.7112744862167184"/>
    <n v="276.46422222684208"/>
    <n v="26.894813653960583"/>
    <n v="37.731143779179952"/>
    <n v="12.718038464555201"/>
    <s v="Medianas"/>
    <n v="2024"/>
    <n v="2"/>
    <d v="2025-08-07T00:00:00"/>
    <x v="21"/>
    <x v="28"/>
  </r>
  <r>
    <n v="2025"/>
    <n v="6"/>
    <n v="39"/>
    <x v="20"/>
    <s v="RC General"/>
    <n v="27"/>
    <s v="670671cd97404156226e507973f2ab8330d3022ca96e0c93bdbdb320c41adcaf"/>
    <s v="5ee0b1f3d4f170289262539d5c2c0d24e2fb46189fbbd99a0a6b6a68b9dfe06a"/>
    <x v="25"/>
    <n v="1106087.0622699999"/>
    <n v="951936.44153999991"/>
    <n v="1970926.4587699999"/>
    <n v="1755994.9536599996"/>
    <n v="75936.205920000008"/>
    <n v="19513.480890000006"/>
    <n v="464808.22509000002"/>
    <n v="291102.85096000001"/>
    <n v="35332811.020000003"/>
    <n v="33505945.09"/>
    <n v="140.405"/>
    <n v="134.59399999999999"/>
    <n v="-213.07977"/>
    <n v="-170.82598999999999"/>
    <n v="-64971.603920000001"/>
    <n v="19333.894940000002"/>
    <n v="489163.09023000003"/>
    <n v="390819.67986000003"/>
    <n v="0"/>
    <n v="0"/>
    <n v="0"/>
    <n v="0"/>
    <n v="0"/>
    <n v="0"/>
    <s v="RC General"/>
    <s v="Daños Sin Autos"/>
    <s v="Responsabilidad Civil y Riesgos Profesionales"/>
    <x v="21"/>
    <x v="3"/>
    <n v="16996819.43369"/>
    <n v="13946879.379360002"/>
    <n v="533186385.44996989"/>
    <n v="470746398.87218982"/>
    <n v="512068683.5256899"/>
    <n v="451806369.28899986"/>
    <n v="9582692.5877899975"/>
    <n v="8576935.5029499996"/>
    <n v="2932303.7598800007"/>
    <n v="2742127.3482000004"/>
    <n v="1111766.23609"/>
    <n v="958445.06401999993"/>
    <n v="11.542549780625807"/>
    <n v="11.098794449516211"/>
    <n v="154150.62072999997"/>
    <n v="16.193373213092045"/>
    <n v="99.489175544674453"/>
    <n v="99.320918566505938"/>
    <n v="6.507612006971053"/>
    <n v="6.8254439982378523"/>
    <n v="0.20744848189185178"/>
    <n v="0.21600365299716842"/>
    <n v="0.20221852866440213"/>
    <n v="0.21069566660559619"/>
    <m/>
    <m/>
    <m/>
    <n v="0"/>
    <m/>
    <n v="0"/>
    <m/>
    <n v="0"/>
    <m/>
    <n v="289.14741223291804"/>
    <n v="6.865300979486884"/>
    <n v="2.0498722434065004"/>
    <n v="2.5896432340661582"/>
    <n v="-436.05025847937083"/>
    <n v="25.16337212220958"/>
    <n v="-13.282196718777564"/>
    <n v="4.9470116108088042"/>
    <s v="Grandes"/>
    <n v="2024"/>
    <n v="2"/>
    <d v="2025-08-07T00:00:00"/>
    <x v="21"/>
    <x v="25"/>
  </r>
  <r>
    <n v="2025"/>
    <n v="6"/>
    <n v="94"/>
    <x v="5"/>
    <s v="RC General"/>
    <n v="7"/>
    <s v="7902699be42c8a8e46fbbb4501726517e86b22c56a189f7625a6da49081b2451"/>
    <s v="5ee0b1f3d4f170289262539d5c2c0d24e2fb46189fbbd99a0a6b6a68b9dfe06a"/>
    <x v="7"/>
    <n v="127840.4151"/>
    <n v="152115.96516999998"/>
    <n v="496207.77366000001"/>
    <n v="584482.25197999994"/>
    <n v="99508.963920000009"/>
    <n v="26089.627830000001"/>
    <n v="123449.73290999999"/>
    <n v="105200.69806000001"/>
    <n v="35332811.020000003"/>
    <n v="33505945.09"/>
    <n v="140.405"/>
    <n v="134.59399999999999"/>
    <n v="0"/>
    <n v="0"/>
    <n v="6358.1658399999997"/>
    <n v="3883.6332000000002"/>
    <n v="41256.473640000004"/>
    <n v="39393.54709"/>
    <n v="0"/>
    <n v="0"/>
    <n v="0"/>
    <n v="0"/>
    <n v="0"/>
    <n v="0"/>
    <s v="RC General"/>
    <s v="Daños Sin Autos"/>
    <s v="Responsabilidad Civil y Riesgos Profesionales"/>
    <x v="21"/>
    <x v="3"/>
    <n v="3833520.1551100002"/>
    <n v="3650387.7085300004"/>
    <n v="533186385.44996989"/>
    <n v="470746398.87218982"/>
    <n v="512068683.5256899"/>
    <n v="451806369.28899986"/>
    <n v="9582692.5877899975"/>
    <n v="8576935.5029499996"/>
    <n v="2932303.7598800007"/>
    <n v="2742127.3482000004"/>
    <n v="267375.64945999999"/>
    <n v="338700.51001999999"/>
    <n v="1.334076137044099"/>
    <n v="1.7735468002257959"/>
    <n v="-24275.550069999983"/>
    <n v="-15.958581364467827"/>
    <n v="47.813035838600257"/>
    <n v="44.911643375151002"/>
    <n v="3.3348048250011537"/>
    <n v="4.1671180519960878"/>
    <n v="2.3976684061824301E-2"/>
    <n v="2.4965482016942438E-2"/>
    <n v="3.2313782013933215E-2"/>
    <n v="3.3668397683145175E-2"/>
    <m/>
    <m/>
    <m/>
    <n v="0"/>
    <m/>
    <n v="0"/>
    <m/>
    <n v="0"/>
    <m/>
    <n v="281.41197171688441"/>
    <n v="77.838423664505157"/>
    <n v="17.1511437348756"/>
    <n v="3.3935421453087193"/>
    <n v="63.716950406129989"/>
    <n v="4.7290144899718944"/>
    <n v="15.411316768080422"/>
    <n v="9.8585516839275833"/>
    <s v="Resto"/>
    <n v="2024"/>
    <n v="2"/>
    <d v="2025-08-07T00:00:00"/>
    <x v="21"/>
    <x v="7"/>
  </r>
  <r>
    <n v="2025"/>
    <n v="6"/>
    <n v="37"/>
    <x v="76"/>
    <s v="RC General"/>
    <n v="25"/>
    <s v="b7a56873cd771f2c446d369b649430b65a756ba278ff97ec81bb6f55b2e73569"/>
    <s v="5ee0b1f3d4f170289262539d5c2c0d24e2fb46189fbbd99a0a6b6a68b9dfe06a"/>
    <x v="0"/>
    <n v="378028.39931999997"/>
    <n v="360787.79862000002"/>
    <n v="757235.96386000002"/>
    <n v="594521.06776000001"/>
    <n v="173113.033"/>
    <n v="105797.24053"/>
    <n v="364558.79038000002"/>
    <n v="220223.13969000004"/>
    <n v="35332811.020000003"/>
    <n v="33505945.09"/>
    <n v="140.405"/>
    <n v="134.59399999999999"/>
    <n v="0"/>
    <n v="0"/>
    <n v="136110.95380000002"/>
    <n v="52117.77274"/>
    <n v="200869.37863999998"/>
    <n v="193331.83387999999"/>
    <n v="0"/>
    <n v="0"/>
    <n v="0"/>
    <n v="0"/>
    <n v="0"/>
    <n v="0"/>
    <s v="RC General"/>
    <s v="Daños Sin Autos"/>
    <s v="Responsabilidad Civil y Riesgos Profesionales"/>
    <x v="21"/>
    <x v="3"/>
    <n v="7089738.4457900003"/>
    <n v="7036483.0011099996"/>
    <n v="533186385.44996989"/>
    <n v="470746398.87218982"/>
    <n v="512068683.5256899"/>
    <n v="451806369.28899986"/>
    <n v="9582692.5877899975"/>
    <n v="8576935.5029499996"/>
    <n v="2932303.7598800007"/>
    <n v="2742127.3482000004"/>
    <n v="501083.34386999998"/>
    <n v="480460.69844000001"/>
    <n v="3.9449079249570556"/>
    <n v="4.206488418805395"/>
    <n v="17240.600699999952"/>
    <n v="4.7785986017111926"/>
    <n v="75.442220130564721"/>
    <n v="75.092052230585367"/>
    <n v="5.3320500073522359"/>
    <n v="5.1273881932648173"/>
    <n v="7.0899859718093136E-2"/>
    <n v="7.3823768467386613E-2"/>
    <n v="7.6641648132491788E-2"/>
    <n v="7.9854518028987895E-2"/>
    <m/>
    <m/>
    <m/>
    <n v="0"/>
    <m/>
    <n v="0"/>
    <m/>
    <n v="0"/>
    <m/>
    <n v="63.627172252107897"/>
    <n v="45.793658177903268"/>
    <n v="29.323951900444118"/>
    <n v="5.9036527991589907"/>
    <n v="161.16034251696999"/>
    <n v="3.8987602862539994"/>
    <n v="67.760927385522194"/>
    <n v="26.957677736791769"/>
    <s v="Medianas"/>
    <n v="2024"/>
    <n v="2"/>
    <d v="2025-08-07T00:00:00"/>
    <x v="21"/>
    <x v="0"/>
  </r>
  <r>
    <n v="2025"/>
    <n v="6"/>
    <n v="126"/>
    <x v="17"/>
    <s v="RC General"/>
    <n v="239"/>
    <s v="79bf08685d3138f9b109c3546780f056bc954fd69377b84a2cf23622e464897b"/>
    <s v="5ee0b1f3d4f170289262539d5c2c0d24e2fb46189fbbd99a0a6b6a68b9dfe06a"/>
    <x v="9"/>
    <n v="109395.98931999999"/>
    <n v="93626.935169999997"/>
    <n v="197586.63786000002"/>
    <n v="181500.64409000002"/>
    <n v="22533.010930000004"/>
    <n v="11953.540569999999"/>
    <n v="42294.13278"/>
    <n v="29763.675730000003"/>
    <n v="35332811.020000003"/>
    <n v="33505945.09"/>
    <n v="140.405"/>
    <n v="134.59399999999999"/>
    <n v="0"/>
    <n v="0"/>
    <n v="255.97721999999999"/>
    <n v="276.58403999999996"/>
    <n v="1486.9921000000002"/>
    <n v="5349.7802300000003"/>
    <n v="0"/>
    <n v="0"/>
    <n v="0"/>
    <n v="0"/>
    <n v="0"/>
    <n v="0"/>
    <s v="RC General"/>
    <s v="Daños Sin Autos"/>
    <s v="Responsabilidad Civil y Riesgos Profesionales"/>
    <x v="21"/>
    <x v="3"/>
    <n v="508175.23067999998"/>
    <n v="466101.05164999998"/>
    <n v="533186385.44996989"/>
    <n v="470746398.87218982"/>
    <n v="512068683.5256899"/>
    <n v="451806369.28899986"/>
    <n v="9582692.5877899975"/>
    <n v="8576935.5029499996"/>
    <n v="2932303.7598800007"/>
    <n v="2742127.3482000004"/>
    <n v="148193.98515999998"/>
    <n v="133746.97724000001"/>
    <n v="1.1415996946347766"/>
    <n v="1.0916129092704197"/>
    <n v="15769.054149999996"/>
    <n v="16.842433346096254"/>
    <n v="73.819453064771068"/>
    <n v="70.003028929762451"/>
    <n v="21.527217919223439"/>
    <n v="20.087261086101435"/>
    <n v="2.0517401101244899E-2"/>
    <n v="2.1363538298571176E-2"/>
    <n v="1.9889039065261169E-2"/>
    <n v="2.0722801078997436E-2"/>
    <m/>
    <m/>
    <m/>
    <n v="0"/>
    <m/>
    <n v="0"/>
    <m/>
    <n v="0"/>
    <m/>
    <n v="88.504910307089091"/>
    <n v="20.597657254223005"/>
    <n v="12.767202673350095"/>
    <n v="0.7684405428352391"/>
    <n v="-7.4504732811047187"/>
    <n v="-72.204613347266417"/>
    <n v="17.214430392737121"/>
    <n v="5.1700075163648354"/>
    <s v="Resto"/>
    <n v="2024"/>
    <n v="2"/>
    <d v="2025-08-07T00:00:00"/>
    <x v="21"/>
    <x v="9"/>
  </r>
  <r>
    <n v="2025"/>
    <n v="6"/>
    <n v="12"/>
    <x v="0"/>
    <s v="RC General"/>
    <n v="12"/>
    <s v="6b51d431df5d7f141cbececcf79edf3dd861c3b4069f0b11661a3eefacbba918"/>
    <s v="5ee0b1f3d4f170289262539d5c2c0d24e2fb46189fbbd99a0a6b6a68b9dfe06a"/>
    <x v="13"/>
    <n v="1124662.8958599998"/>
    <n v="992810.18273"/>
    <n v="1676291.9068099998"/>
    <n v="1456256.6304799998"/>
    <n v="-118568.40062"/>
    <n v="102696.66175"/>
    <n v="142003.59317000001"/>
    <n v="267176.54123999993"/>
    <n v="35332811.020000003"/>
    <n v="33505945.09"/>
    <n v="140.405"/>
    <n v="134.59399999999999"/>
    <n v="0"/>
    <n v="0"/>
    <n v="-179014.57063999999"/>
    <n v="51178.653079999996"/>
    <n v="117078.29540999999"/>
    <n v="74013.217980000001"/>
    <n v="0"/>
    <n v="0"/>
    <n v="0"/>
    <n v="0"/>
    <n v="0"/>
    <n v="0"/>
    <s v="RC General"/>
    <s v="Daños Sin Autos"/>
    <s v="Responsabilidad Civil y Riesgos Profesionales"/>
    <x v="21"/>
    <x v="3"/>
    <n v="4354857.8661599997"/>
    <n v="3733425.0511100003"/>
    <n v="533186385.44996989"/>
    <n v="470746398.87218982"/>
    <n v="512068683.5256899"/>
    <n v="451806369.28899986"/>
    <n v="9582692.5877899975"/>
    <n v="8576935.5029499996"/>
    <n v="2932303.7598800007"/>
    <n v="2742127.3482000004"/>
    <n v="1125470.5416400002"/>
    <n v="993771.4031900001"/>
    <n v="11.736397526651478"/>
    <n v="11.575348589114693"/>
    <n v="131852.71312999981"/>
    <n v="13.280757532868481"/>
    <n v="99.928239278584456"/>
    <n v="99.90327549606333"/>
    <n v="25.825478819856368"/>
    <n v="26.592476590224397"/>
    <n v="0.21093241060738405"/>
    <n v="0.21963125886091736"/>
    <n v="0.21090128041522274"/>
    <n v="0.21974240520167276"/>
    <m/>
    <m/>
    <m/>
    <n v="0"/>
    <m/>
    <n v="0"/>
    <m/>
    <n v="0"/>
    <m/>
    <n v="-215.45497058963554"/>
    <n v="-10.542572450506061"/>
    <n v="10.344037917460494"/>
    <n v="-4.0435238068532238"/>
    <n v="-449.78366929698808"/>
    <n v="58.185657380330525"/>
    <n v="-152.90158608229092"/>
    <n v="69.147990692459274"/>
    <s v="Grandes"/>
    <n v="2024"/>
    <n v="2"/>
    <d v="2025-08-07T00:00:00"/>
    <x v="21"/>
    <x v="13"/>
  </r>
  <r>
    <n v="2025"/>
    <n v="6"/>
    <n v="201.1"/>
    <x v="67"/>
    <s v="RC General"/>
    <n v="201.1"/>
    <m/>
    <m/>
    <x v="74"/>
    <n v="9582692.5877900012"/>
    <n v="8576935.5029499996"/>
    <n v="15950079.923460007"/>
    <n v="14392075.743429994"/>
    <n v="2932303.7598800007"/>
    <n v="2742127.3482000004"/>
    <n v="6752993.5742200008"/>
    <n v="5119025.0045300014"/>
    <n v="0"/>
    <n v="0"/>
    <n v="0"/>
    <n v="0"/>
    <n v="60.08053000000001"/>
    <n v="-20.924869999999999"/>
    <n v="485943.85193999996"/>
    <n v="776723.08315999992"/>
    <n v="3118169.0580199985"/>
    <n v="2618758.7280299999"/>
    <n v="0"/>
    <n v="0"/>
    <n v="0"/>
    <n v="0"/>
    <n v="0"/>
    <n v="0"/>
    <s v="RC General"/>
    <s v="Daños Sin Autos"/>
    <s v="Responsabilidad Civil y Riesgos Profesionales"/>
    <x v="21"/>
    <x v="3"/>
    <n v="368308684.13625002"/>
    <n v="322758102.49467999"/>
    <n v="533186385.44996989"/>
    <n v="470746398.87218982"/>
    <n v="512068683.5256899"/>
    <n v="451806369.28899986"/>
    <n v="9582692.5877899975"/>
    <n v="8576935.5029499996"/>
    <n v="2932303.7598800007"/>
    <n v="2742127.3482000004"/>
    <n v="12139927.594449997"/>
    <n v="10955616.145790003"/>
    <n v="100.00000000000004"/>
    <n v="100"/>
    <n v="1005757.0848400015"/>
    <n v="11.726298798610246"/>
    <n v="78.935335595995767"/>
    <n v="78.288024961936287"/>
    <n v="2.6018101121517501"/>
    <n v="2.6573881295796045"/>
    <n v="1.7972500516311791"/>
    <n v="1.8713686066117823"/>
    <n v="1.8219864291046193"/>
    <n v="1.898365336559416"/>
    <m/>
    <m/>
    <m/>
    <n v="0"/>
    <m/>
    <n v="0"/>
    <m/>
    <n v="0"/>
    <m/>
    <n v="6.935360307202254"/>
    <n v="30.59999820526707"/>
    <n v="31.970945184988945"/>
    <n v="100"/>
    <n v="-37.436666622163628"/>
    <n v="19.070497967015363"/>
    <n v="15.584268937892954"/>
    <n v="29.659971147639911"/>
    <m/>
    <n v="2024"/>
    <n v="2"/>
    <d v="2025-08-07T00:00:00"/>
    <x v="21"/>
    <x v="74"/>
  </r>
  <r>
    <n v="2025"/>
    <n v="6"/>
    <n v="105"/>
    <x v="18"/>
    <s v="RC General"/>
    <n v="226"/>
    <s v="8f1f64db81c40ea10e1e9080c9ae60a7acb8925968c431ee16784dea9841c66f"/>
    <s v="5ee0b1f3d4f170289262539d5c2c0d24e2fb46189fbbd99a0a6b6a68b9dfe06a"/>
    <x v="32"/>
    <n v="-15.308530000000001"/>
    <n v="0"/>
    <n v="2199.9575700000005"/>
    <n v="2663.7510600000001"/>
    <n v="4989.5054300000002"/>
    <n v="0"/>
    <n v="7349.16939"/>
    <n v="951.3317199999999"/>
    <n v="35332811.020000003"/>
    <n v="33505945.09"/>
    <n v="140.405"/>
    <n v="134.59399999999999"/>
    <n v="0"/>
    <n v="0"/>
    <n v="4504.7919699999993"/>
    <n v="0"/>
    <n v="1105.87517"/>
    <n v="0"/>
    <n v="0"/>
    <n v="0"/>
    <n v="0"/>
    <n v="0"/>
    <n v="0"/>
    <n v="0"/>
    <s v="RC General"/>
    <s v="Daños Sin Autos"/>
    <s v="Responsabilidad Civil y Riesgos Profesionales"/>
    <x v="21"/>
    <x v="3"/>
    <n v="1102266.38717"/>
    <n v="0"/>
    <n v="533186385.44996989"/>
    <n v="470746398.87218982"/>
    <n v="512068683.5256899"/>
    <n v="451806369.28899986"/>
    <n v="9582692.5877899975"/>
    <n v="8576935.5029499996"/>
    <n v="2932303.7598800007"/>
    <n v="2742127.3482000004"/>
    <n v="-15.308530000000001"/>
    <n v="0"/>
    <n v="-1.5975186368292465E-4"/>
    <m/>
    <m/>
    <m/>
    <n v="100"/>
    <m/>
    <n v="-1.388823081079674E-3"/>
    <m/>
    <n v="-2.8711404525231328E-6"/>
    <n v="-2.9895462254395002E-6"/>
    <m/>
    <m/>
    <m/>
    <m/>
    <m/>
    <n v="0"/>
    <m/>
    <n v="0"/>
    <m/>
    <n v="0"/>
    <m/>
    <m/>
    <n v="-32592.975484909392"/>
    <m/>
    <n v="0.17015649941410527"/>
    <m/>
    <m/>
    <n v="407.35085588367082"/>
    <m/>
    <s v="Resto"/>
    <n v="2024"/>
    <n v="2"/>
    <d v="2025-08-07T00:00:00"/>
    <x v="21"/>
    <x v="32"/>
  </r>
  <r>
    <n v="2025"/>
    <n v="6"/>
    <n v="76"/>
    <x v="31"/>
    <s v="RC General"/>
    <n v="48"/>
    <s v="98010bd9270f9b100b6214a21754fd33bdc8d41b2bc9f9dd16ff54d3c34ffd71"/>
    <s v="5ee0b1f3d4f170289262539d5c2c0d24e2fb46189fbbd99a0a6b6a68b9dfe06a"/>
    <x v="8"/>
    <n v="244986.02984999999"/>
    <n v="188142.48174000002"/>
    <n v="436242.92025999998"/>
    <n v="330059.25306999998"/>
    <n v="28905.00635"/>
    <n v="36168.251259999997"/>
    <n v="49867.891180000006"/>
    <n v="81442.565200000012"/>
    <n v="35332811.020000003"/>
    <n v="33505945.09"/>
    <n v="140.405"/>
    <n v="134.59399999999999"/>
    <n v="0"/>
    <n v="0"/>
    <n v="14227.847390000001"/>
    <n v="2737.7427400000001"/>
    <n v="-2806.0063999999998"/>
    <n v="-4478.1392900000001"/>
    <n v="0"/>
    <n v="0"/>
    <n v="0"/>
    <n v="0"/>
    <n v="0"/>
    <n v="0"/>
    <s v="RC General"/>
    <s v="Daños Sin Autos"/>
    <s v="Responsabilidad Civil y Riesgos Profesionales"/>
    <x v="21"/>
    <x v="3"/>
    <n v="1710707.5392100001"/>
    <n v="1380857.62949"/>
    <n v="533186385.44996989"/>
    <n v="470746398.87218982"/>
    <n v="512068683.5256899"/>
    <n v="451806369.28899986"/>
    <n v="9582692.5877899975"/>
    <n v="8576935.5029499996"/>
    <n v="2932303.7598800007"/>
    <n v="2742127.3482000004"/>
    <n v="258404.46887000001"/>
    <n v="197694.05432"/>
    <n v="2.5565468954117807"/>
    <n v="2.1935862951900389"/>
    <n v="56843.548109999974"/>
    <n v="30.213031944881983"/>
    <n v="94.807195448794403"/>
    <n v="95.168507918533962"/>
    <n v="14.320742981183907"/>
    <n v="13.625045603686727"/>
    <n v="4.5947540397763512E-2"/>
    <n v="4.7842416014044202E-2"/>
    <n v="3.9966844609061303E-2"/>
    <n v="4.1642281855405604E-2"/>
    <m/>
    <m/>
    <m/>
    <n v="0"/>
    <m/>
    <n v="0"/>
    <m/>
    <n v="0"/>
    <m/>
    <n v="-20.08182496241594"/>
    <n v="11.798634545691423"/>
    <n v="19.223862109984303"/>
    <n v="0.98574393094878021"/>
    <n v="419.69263518163871"/>
    <n v="-37.33990351157658"/>
    <n v="-507.04971271626471"/>
    <n v="-61.135720948063678"/>
    <s v="Medianas"/>
    <n v="2024"/>
    <n v="2"/>
    <d v="2025-08-07T00:00:00"/>
    <x v="21"/>
    <x v="8"/>
  </r>
  <r>
    <n v="2025"/>
    <n v="6"/>
    <n v="5.0999999999999996"/>
    <x v="68"/>
    <s v="RC General"/>
    <n v="5.0999999999999996"/>
    <m/>
    <m/>
    <x v="75"/>
    <n v="5370196.1781799998"/>
    <n v="4592575.1111099999"/>
    <n v="8177935.2598200012"/>
    <n v="7223584.4531999994"/>
    <n v="1707829.4090100003"/>
    <n v="1821741.6412500001"/>
    <n v="4467618.9520200007"/>
    <n v="3365234.5594199998"/>
    <n v="0"/>
    <n v="0"/>
    <n v="0"/>
    <n v="0"/>
    <n v="-213.07977"/>
    <n v="-170.82598999999999"/>
    <n v="37711.323360000009"/>
    <n v="333656.69156000001"/>
    <n v="1756551.14084"/>
    <n v="1502441.41922"/>
    <n v="0"/>
    <n v="0"/>
    <n v="0"/>
    <n v="0"/>
    <n v="0"/>
    <n v="0"/>
    <s v="RC General"/>
    <s v="Daños Sin Autos"/>
    <s v="Responsabilidad Civil y Riesgos Profesionales"/>
    <x v="21"/>
    <x v="3"/>
    <n v="57757382.552259997"/>
    <n v="47167904.631999999"/>
    <n v="533186385.44996989"/>
    <n v="470746398.87218982"/>
    <n v="512068683.5256899"/>
    <n v="451806369.28899986"/>
    <n v="9582692.5877899975"/>
    <n v="8576935.5029499996"/>
    <n v="2932303.7598800007"/>
    <n v="2742127.3482000004"/>
    <n v="6776913.7052600002"/>
    <n v="5872309.0231099995"/>
    <n v="56.040576580976378"/>
    <n v="53.545641208685822"/>
    <n v="777621.06706999987"/>
    <n v="16.932136073046244"/>
    <n v="79.242504947522704"/>
    <n v="78.207313222725332"/>
    <n v="9.2978523971735427"/>
    <n v="9.7366528086012778"/>
    <n v="1.0071892915360079"/>
    <n v="1.0487257571006259"/>
    <n v="0.97559431619930648"/>
    <n v="1.0164918919441661"/>
    <m/>
    <m/>
    <m/>
    <n v="0"/>
    <m/>
    <n v="0"/>
    <m/>
    <n v="0"/>
    <m/>
    <n v="-6.2529301444653846"/>
    <n v="31.801992931826128"/>
    <n v="39.667106082663402"/>
    <n v="58.241899504977958"/>
    <n v="-88.697567195885668"/>
    <n v="16.913120097016645"/>
    <n v="2.1468958394212243"/>
    <n v="22.207634007668634"/>
    <m/>
    <n v="2024"/>
    <n v="2"/>
    <d v="2025-08-07T00:00:00"/>
    <x v="21"/>
    <x v="75"/>
  </r>
  <r>
    <n v="2025"/>
    <n v="6"/>
    <n v="80"/>
    <x v="73"/>
    <s v="RC General"/>
    <n v="52"/>
    <s v="41cfc0d1f2d127b04555b7246d84019b4d27710a3f3aff6e7764375b1e06e05d"/>
    <s v="5ee0b1f3d4f170289262539d5c2c0d24e2fb46189fbbd99a0a6b6a68b9dfe06a"/>
    <x v="6"/>
    <n v="44071.827079999995"/>
    <n v="34929.488170000004"/>
    <n v="65039.812669999992"/>
    <n v="53229.976690000003"/>
    <n v="13298.455239999998"/>
    <n v="-3265.9733900000001"/>
    <n v="26343.451819999991"/>
    <n v="3342.7681400000015"/>
    <n v="35332811.020000003"/>
    <n v="33505945.09"/>
    <n v="140.405"/>
    <n v="134.59399999999999"/>
    <n v="0"/>
    <n v="0"/>
    <n v="10544.03391"/>
    <n v="-3991.5329200000001"/>
    <n v="9655.2521699999998"/>
    <n v="9299.9412799999991"/>
    <n v="0"/>
    <n v="0"/>
    <n v="0"/>
    <n v="0"/>
    <n v="0"/>
    <n v="0"/>
    <s v="RC General"/>
    <s v="Daños Sin Autos"/>
    <s v="Responsabilidad Civil y Riesgos Profesionales"/>
    <x v="21"/>
    <x v="3"/>
    <n v="914305.01283000002"/>
    <n v="669950.54428999999"/>
    <n v="533186385.44996989"/>
    <n v="470746398.87218982"/>
    <n v="512068683.5256899"/>
    <n v="451806369.28899986"/>
    <n v="9582692.5877899975"/>
    <n v="8576935.5029499996"/>
    <n v="2932303.7598800007"/>
    <n v="2742127.3482000004"/>
    <n v="48325.66373"/>
    <n v="37839.477679999996"/>
    <n v="0.45991068456223988"/>
    <n v="0.40724904784449129"/>
    <n v="9142.3389099999913"/>
    <n v="26.173698467909713"/>
    <n v="91.197561871541822"/>
    <n v="92.309646727660663"/>
    <n v="4.8202543419932482"/>
    <n v="5.2137412929513429"/>
    <n v="8.2657450157521614E-3"/>
    <n v="8.6066241693510941E-3"/>
    <n v="7.4200223843844098E-3"/>
    <n v="7.7310747577480935E-3"/>
    <m/>
    <m/>
    <m/>
    <n v="0"/>
    <m/>
    <n v="0"/>
    <m/>
    <n v="0"/>
    <m/>
    <n v="-507.18198380667144"/>
    <n v="30.174504033745631"/>
    <n v="-9.3501896566725424"/>
    <n v="0.45351560851063444"/>
    <n v="-364.16001374228927"/>
    <n v="3.820571327306288"/>
    <n v="109.2051634110764"/>
    <n v="-42.919979813033834"/>
    <s v="Resto"/>
    <n v="2024"/>
    <n v="2"/>
    <d v="2025-08-07T00:00:00"/>
    <x v="21"/>
    <x v="6"/>
  </r>
  <r>
    <n v="2025"/>
    <n v="6"/>
    <n v="41"/>
    <x v="38"/>
    <s v="RC General"/>
    <n v="29"/>
    <s v="35135aaa6cc23891b40cb3f378c53a17a1127210ce60e125ccf03efcfdaec458"/>
    <s v="5ee0b1f3d4f170289262539d5c2c0d24e2fb46189fbbd99a0a6b6a68b9dfe06a"/>
    <x v="3"/>
    <n v="485489.06189999997"/>
    <n v="861528.20570000005"/>
    <n v="683999.80518999987"/>
    <n v="1027069.78581"/>
    <n v="159079.56844999999"/>
    <n v="60426.894540000001"/>
    <n v="186890.58356999999"/>
    <n v="273062.19444000005"/>
    <n v="35332811.020000003"/>
    <n v="33505945.09"/>
    <n v="140.405"/>
    <n v="134.59399999999999"/>
    <n v="0"/>
    <n v="10.1686"/>
    <n v="35694.292249999999"/>
    <n v="32095.451870000001"/>
    <n v="42203.263590000002"/>
    <n v="60099.016250000001"/>
    <n v="0"/>
    <n v="0"/>
    <n v="0"/>
    <n v="0"/>
    <n v="0"/>
    <n v="0"/>
    <s v="RC General"/>
    <s v="Daños Sin Autos"/>
    <s v="Responsabilidad Civil y Riesgos Profesionales"/>
    <x v="21"/>
    <x v="3"/>
    <n v="22924639.598130003"/>
    <n v="19353024.356599998"/>
    <n v="533186385.44996989"/>
    <n v="470746398.87218982"/>
    <n v="512068683.5256899"/>
    <n v="451806369.28899986"/>
    <n v="9582692.5877899975"/>
    <n v="8576935.5029499996"/>
    <n v="2932303.7598800007"/>
    <n v="2742127.3482000004"/>
    <n v="694578.04642999999"/>
    <n v="1035342.26095"/>
    <n v="5.0663115554661191"/>
    <n v="10.04470892201161"/>
    <n v="-376039.14380000008"/>
    <n v="-43.647920208771872"/>
    <n v="69.896977653601638"/>
    <n v="83.211923070684549"/>
    <n v="2.1177609350055042"/>
    <n v="4.4516463671280997"/>
    <n v="9.1054287046411192E-2"/>
    <n v="9.4809363962138002E-2"/>
    <n v="0.18301323340211245"/>
    <n v="0.1906852723337594"/>
    <m/>
    <m/>
    <m/>
    <n v="0"/>
    <m/>
    <n v="0"/>
    <m/>
    <n v="0"/>
    <m/>
    <n v="163.25954636754693"/>
    <n v="32.766869726668915"/>
    <n v="7.0139194677790684"/>
    <n v="5.425071257164368"/>
    <n v="11.212929466071419"/>
    <n v="-29.777114130383119"/>
    <n v="84.577090048689286"/>
    <n v="53.404288244069221"/>
    <s v="Medianas"/>
    <n v="2024"/>
    <n v="2"/>
    <d v="2025-08-07T00:00:00"/>
    <x v="21"/>
    <x v="3"/>
  </r>
  <r>
    <n v="2025"/>
    <n v="6"/>
    <n v="150.1"/>
    <x v="70"/>
    <s v="RC General"/>
    <n v="150.1"/>
    <m/>
    <m/>
    <x v="77"/>
    <n v="1062067.9497799999"/>
    <n v="923496.63009999995"/>
    <n v="2387686.0798299997"/>
    <n v="2177832.28572"/>
    <n v="308999.61506999994"/>
    <n v="244973.70631000004"/>
    <n v="482157.45016999991"/>
    <n v="538017.63745000004"/>
    <n v="0"/>
    <n v="0"/>
    <n v="0"/>
    <n v="0"/>
    <n v="273.16030000000001"/>
    <n v="139.73251999999999"/>
    <n v="108373.56380000002"/>
    <n v="145139.17186"/>
    <n v="520726.27178000001"/>
    <n v="489426.68235999998"/>
    <n v="0"/>
    <n v="0"/>
    <n v="0"/>
    <n v="0"/>
    <n v="0"/>
    <n v="0"/>
    <s v="RC General"/>
    <s v="Daños Sin Autos"/>
    <s v="Responsabilidad Civil y Riesgos Profesionales"/>
    <x v="21"/>
    <x v="3"/>
    <n v="107908861.65012001"/>
    <n v="99181668.739460006"/>
    <n v="533186385.44996989"/>
    <n v="470746398.87218982"/>
    <n v="512068683.5256899"/>
    <n v="451806369.28899986"/>
    <n v="9582692.5877899975"/>
    <n v="8576935.5029499996"/>
    <n v="2932303.7598800007"/>
    <n v="2742127.3482000004"/>
    <n v="1303531.44261"/>
    <n v="1196199.6874299997"/>
    <n v="11.083189198130572"/>
    <n v="10.767209684418955"/>
    <n v="138571.31967999996"/>
    <n v="15.005070420776189"/>
    <n v="81.476204950873367"/>
    <n v="77.202547350944855"/>
    <n v="0.98422681282989766"/>
    <n v="0.93111624540814109"/>
    <n v="0.19919262358578288"/>
    <n v="0.20740732326520356"/>
    <n v="0.19617709924335167"/>
    <n v="0.20440097636367791"/>
    <m/>
    <m/>
    <m/>
    <n v="0"/>
    <m/>
    <n v="0"/>
    <m/>
    <n v="0"/>
    <m/>
    <n v="26.135828911768535"/>
    <n v="29.094147425690331"/>
    <n v="26.526756928552441"/>
    <n v="10.537776450644568"/>
    <n v="-25.331278654024413"/>
    <n v="6.3951538704580591"/>
    <n v="20.81200232697044"/>
    <n v="29.654936498382867"/>
    <s v="Resto"/>
    <n v="2024"/>
    <n v="2"/>
    <d v="2025-08-07T00:00:00"/>
    <x v="21"/>
    <x v="77"/>
  </r>
  <r>
    <n v="2025"/>
    <n v="6"/>
    <n v="8"/>
    <x v="23"/>
    <s v="RC General"/>
    <n v="8"/>
    <s v="2c624232cdd221771294dfbb310aca000a0df6ac8b66b696d90ef06fdefb64a3"/>
    <s v="5ee0b1f3d4f170289262539d5c2c0d24e2fb46189fbbd99a0a6b6a68b9dfe06a"/>
    <x v="20"/>
    <n v="44868.912179999999"/>
    <n v="46999.854359999998"/>
    <n v="120170.51752000001"/>
    <n v="105682.04832"/>
    <n v="7422.3142500000004"/>
    <n v="9638.316609999998"/>
    <n v="9801.1661199999999"/>
    <n v="25246.139330000005"/>
    <n v="35332811.020000003"/>
    <n v="33505945.09"/>
    <n v="140.405"/>
    <n v="134.59399999999999"/>
    <n v="0"/>
    <n v="0"/>
    <n v="6607.3228300000001"/>
    <n v="6819.1485599999996"/>
    <n v="24654.900460000001"/>
    <n v="23230.244999999999"/>
    <n v="0"/>
    <n v="0"/>
    <n v="0"/>
    <n v="0"/>
    <n v="0"/>
    <n v="0"/>
    <s v="RC General"/>
    <s v="Daños Sin Autos"/>
    <s v="Responsabilidad Civil y Riesgos Profesionales"/>
    <x v="21"/>
    <x v="3"/>
    <n v="1860236.7715"/>
    <n v="1362193.3121300002"/>
    <n v="533186385.44996989"/>
    <n v="470746398.87218982"/>
    <n v="512068683.5256899"/>
    <n v="451806369.28899986"/>
    <n v="9582692.5877899975"/>
    <n v="8576935.5029499996"/>
    <n v="2932303.7598800007"/>
    <n v="2742127.3482000004"/>
    <n v="59998.248879999999"/>
    <n v="57731.452420000001"/>
    <n v="0.46822865044393402"/>
    <n v="0.5479795708366304"/>
    <n v="-2130.9421799999982"/>
    <n v="-4.5339335813209924"/>
    <n v="74.78370288729667"/>
    <n v="81.411176039835368"/>
    <n v="2.4120000672720816"/>
    <n v="3.4503072318354318"/>
    <n v="8.4152396618555735E-3"/>
    <n v="8.7622839715697978E-3"/>
    <n v="9.9841134149091411E-3"/>
    <n v="1.0402654224189643E-2"/>
    <m/>
    <m/>
    <m/>
    <n v="0"/>
    <m/>
    <n v="0"/>
    <m/>
    <n v="0"/>
    <m/>
    <n v="-22.99159126709781"/>
    <n v="16.542220190728056"/>
    <n v="20.507120162914479"/>
    <n v="0.25312228397182646"/>
    <n v="-3.1063369295476928"/>
    <n v="6.1327612343305082"/>
    <n v="26.799227361390855"/>
    <n v="29.354613177777505"/>
    <s v="Resto"/>
    <n v="2024"/>
    <n v="2"/>
    <d v="2025-08-07T00:00:00"/>
    <x v="21"/>
    <x v="20"/>
  </r>
  <r>
    <n v="2025"/>
    <n v="6"/>
    <n v="22"/>
    <x v="35"/>
    <s v="RC General"/>
    <n v="16"/>
    <s v="b17ef6d19c7a5b1ee83b907c595526dcb1eb06db8227d650d5dda0a9f4ce8cd9"/>
    <s v="5ee0b1f3d4f170289262539d5c2c0d24e2fb46189fbbd99a0a6b6a68b9dfe06a"/>
    <x v="11"/>
    <n v="927120.59294"/>
    <n v="1273452.9056199999"/>
    <n v="1513982.7930900003"/>
    <n v="1833227.7441"/>
    <n v="870882.99578000023"/>
    <n v="404721.51691999997"/>
    <n v="1266492.5053899998"/>
    <n v="629315.29561999999"/>
    <n v="35332811.020000003"/>
    <n v="33505945.09"/>
    <n v="140.405"/>
    <n v="134.59399999999999"/>
    <n v="0"/>
    <n v="0"/>
    <n v="157861.46797"/>
    <n v="126301.34381999999"/>
    <n v="263587.03704999998"/>
    <n v="151910.68441999998"/>
    <n v="0"/>
    <n v="0"/>
    <n v="0"/>
    <n v="0"/>
    <n v="0"/>
    <n v="0"/>
    <s v="RC General"/>
    <s v="Daños Sin Autos"/>
    <s v="Responsabilidad Civil y Riesgos Profesionales"/>
    <x v="21"/>
    <x v="3"/>
    <n v="17846008.112819999"/>
    <n v="17696756.30731"/>
    <n v="533186385.44996989"/>
    <n v="470746398.87218982"/>
    <n v="512068683.5256899"/>
    <n v="451806369.28899986"/>
    <n v="9582692.5877899975"/>
    <n v="8576935.5029499996"/>
    <n v="2932303.7598800007"/>
    <n v="2742127.3482000004"/>
    <n v="1120541.4772300001"/>
    <n v="1472045.70786"/>
    <n v="9.674948710358418"/>
    <n v="14.84741146977264"/>
    <n v="-346332.31267999986"/>
    <n v="-27.196318854946799"/>
    <n v="82.738623404807811"/>
    <n v="86.509060066571834"/>
    <n v="5.1951147118104597"/>
    <n v="7.1959679135886319"/>
    <n v="0.17388302069220668"/>
    <n v="0.18105395287143886"/>
    <n v="0.27051782205258018"/>
    <n v="0.28185811271851069"/>
    <m/>
    <m/>
    <m/>
    <n v="0"/>
    <m/>
    <n v="0"/>
    <m/>
    <n v="0"/>
    <m/>
    <n v="115.18079948097864"/>
    <n v="93.93416589079699"/>
    <n v="31.781427890570885"/>
    <n v="29.699617334857543"/>
    <n v="24.987955943666229"/>
    <n v="73.514481918361454"/>
    <n v="59.889693262895619"/>
    <n v="83.14184371048205"/>
    <s v="Grandes"/>
    <n v="2024"/>
    <n v="2"/>
    <d v="2025-08-07T00:00:00"/>
    <x v="21"/>
    <x v="11"/>
  </r>
  <r>
    <n v="2025"/>
    <n v="6"/>
    <n v="107"/>
    <x v="51"/>
    <s v="RC General"/>
    <n v="70"/>
    <s v="ff5a1ae012afa5d4c889c50ad427aaf545d31a4fac04ffc1c4d03d403ba4250a"/>
    <s v="5ee0b1f3d4f170289262539d5c2c0d24e2fb46189fbbd99a0a6b6a68b9dfe06a"/>
    <x v="34"/>
    <n v="39294.634380000003"/>
    <n v="29377.53656"/>
    <n v="60283.954290000001"/>
    <n v="52731.716889999996"/>
    <n v="9929.766770000002"/>
    <n v="7560.951790000001"/>
    <n v="799.61649000000091"/>
    <n v="16674.590749999992"/>
    <n v="35332811.020000003"/>
    <n v="33505945.09"/>
    <n v="140.405"/>
    <n v="134.59399999999999"/>
    <n v="0"/>
    <n v="0"/>
    <n v="1997.05907"/>
    <n v="2683.5027099999998"/>
    <n v="24089.261320000001"/>
    <n v="14768.77188"/>
    <n v="0"/>
    <n v="0"/>
    <n v="0"/>
    <n v="0"/>
    <n v="0"/>
    <n v="0"/>
    <s v="RC General"/>
    <s v="Daños Sin Autos"/>
    <s v="Responsabilidad Civil y Riesgos Profesionales"/>
    <x v="21"/>
    <x v="3"/>
    <n v="455455.20262"/>
    <n v="991204.89910000004"/>
    <n v="533186385.44996989"/>
    <n v="470746398.87218982"/>
    <n v="512068683.5256899"/>
    <n v="451806369.28899986"/>
    <n v="9582692.5877899975"/>
    <n v="8576935.5029499996"/>
    <n v="2932303.7598800007"/>
    <n v="2742127.3482000004"/>
    <n v="39294.634380000003"/>
    <n v="29377.53656"/>
    <n v="0.41005838411291773"/>
    <n v="0.34251786724868954"/>
    <n v="9917.0978200000027"/>
    <n v="33.757418018170291"/>
    <n v="100"/>
    <n v="100"/>
    <n v="8.6275519862234837"/>
    <n v="2.9638207586215914"/>
    <n v="7.3697745201873888E-3"/>
    <n v="7.6737038690686959E-3"/>
    <n v="6.2406290585296995E-3"/>
    <n v="6.5022404633717189E-3"/>
    <m/>
    <m/>
    <m/>
    <n v="0"/>
    <m/>
    <n v="0"/>
    <m/>
    <n v="0"/>
    <m/>
    <n v="31.329587144477756"/>
    <n v="25.270032223671755"/>
    <n v="25.737187917569905"/>
    <n v="0.33863363359075593"/>
    <n v="-25.58013589634124"/>
    <n v="63.109441433122072"/>
    <n v="8.2902461950626538"/>
    <n v="18.170114155761471"/>
    <s v="Resto"/>
    <n v="2024"/>
    <n v="2"/>
    <d v="2025-08-07T00:00:00"/>
    <x v="21"/>
    <x v="34"/>
  </r>
  <r>
    <n v="2025"/>
    <n v="6"/>
    <n v="16"/>
    <x v="74"/>
    <s v="RC General"/>
    <n v="14"/>
    <s v="8527a891e224136950ff32ca212b45bc93f69fbb801c3b1ebedac52775f99e61"/>
    <s v="5ee0b1f3d4f170289262539d5c2c0d24e2fb46189fbbd99a0a6b6a68b9dfe06a"/>
    <x v="12"/>
    <n v="154275.66290999998"/>
    <n v="100345.92518999999"/>
    <n v="238201.03294"/>
    <n v="159456.48517999999"/>
    <n v="14481.88855"/>
    <n v="14284.95169"/>
    <n v="74787.203720000005"/>
    <n v="39309.198770000003"/>
    <n v="35332811.020000003"/>
    <n v="33505945.09"/>
    <n v="140.405"/>
    <n v="134.59399999999999"/>
    <n v="0"/>
    <n v="0"/>
    <n v="25236.147390000002"/>
    <n v="10656.52752"/>
    <n v="72679.243010000006"/>
    <n v="42414.942289999999"/>
    <n v="0"/>
    <n v="0"/>
    <n v="0"/>
    <n v="0"/>
    <n v="0"/>
    <n v="0"/>
    <s v="RC General"/>
    <s v="Daños Sin Autos"/>
    <s v="Responsabilidad Civil y Riesgos Profesionales"/>
    <x v="21"/>
    <x v="3"/>
    <n v="2671500.3155200002"/>
    <n v="2668766.8416399998"/>
    <n v="533186385.44996989"/>
    <n v="470746398.87218982"/>
    <n v="512068683.5256899"/>
    <n v="451806369.28899986"/>
    <n v="9582692.5877899975"/>
    <n v="8576935.5029499996"/>
    <n v="2932303.7598800007"/>
    <n v="2742127.3482000004"/>
    <n v="175929.79916"/>
    <n v="113032.47777"/>
    <n v="1.6099406455610792"/>
    <n v="1.1699507960096756"/>
    <n v="53929.73771999999"/>
    <n v="53.743824293698751"/>
    <n v="87.691604064012722"/>
    <n v="88.776188198037403"/>
    <n v="5.774869724466817"/>
    <n v="3.7600109392971857"/>
    <n v="2.8934659083577827E-2"/>
    <n v="3.0127923826113092E-2"/>
    <n v="2.1316344730497757E-2"/>
    <n v="2.2209940366248643E-2"/>
    <m/>
    <m/>
    <m/>
    <n v="0"/>
    <m/>
    <n v="0"/>
    <m/>
    <n v="0"/>
    <m/>
    <n v="1.3786316136992216"/>
    <n v="9.3870207891754909"/>
    <n v="14.235706794224237"/>
    <n v="0.49387409135923366"/>
    <n v="136.81398412979468"/>
    <n v="71.352922074198617"/>
    <n v="34.722633787652043"/>
    <n v="25.12446544696218"/>
    <s v="Medianas"/>
    <n v="2024"/>
    <n v="2"/>
    <d v="2025-08-07T00:00:00"/>
    <x v="21"/>
    <x v="12"/>
  </r>
  <r>
    <n v="2025"/>
    <n v="6"/>
    <n v="43"/>
    <x v="26"/>
    <s v="RC General"/>
    <n v="31"/>
    <s v="eb1e33e8a81b697b75855af6bfcdbcbf7cbbde9f94962ceaec1ed8af21f5a50f"/>
    <s v="5ee0b1f3d4f170289262539d5c2c0d24e2fb46189fbbd99a0a6b6a68b9dfe06a"/>
    <x v="24"/>
    <n v="476360.91457999998"/>
    <n v="439292.84532999998"/>
    <n v="864570.54936000006"/>
    <n v="822005.66137999995"/>
    <n v="238574.59829000002"/>
    <n v="63928.948259999997"/>
    <n v="482060.78337000002"/>
    <n v="109893.02774999999"/>
    <n v="35332811.020000003"/>
    <n v="33505945.09"/>
    <n v="140.405"/>
    <n v="134.59399999999999"/>
    <n v="0"/>
    <n v="0"/>
    <n v="17152.636569999999"/>
    <n v="30402.06797"/>
    <n v="115330.1557"/>
    <n v="98756.916750000004"/>
    <n v="0"/>
    <n v="0"/>
    <n v="0"/>
    <n v="0"/>
    <n v="0"/>
    <n v="0"/>
    <s v="RC General"/>
    <s v="Daños Sin Autos"/>
    <s v="Responsabilidad Civil y Riesgos Profesionales"/>
    <x v="21"/>
    <x v="3"/>
    <n v="63645419.190459996"/>
    <n v="56310277.221919999"/>
    <n v="533186385.44996989"/>
    <n v="470746398.87218982"/>
    <n v="512068683.5256899"/>
    <n v="451806369.28899986"/>
    <n v="9582692.5877899975"/>
    <n v="8576935.5029499996"/>
    <n v="2932303.7598800007"/>
    <n v="2742127.3482000004"/>
    <n v="496211.76642"/>
    <n v="446463.83566000004"/>
    <n v="4.971054953666842"/>
    <n v="5.1217925700724596"/>
    <n v="37068.06925"/>
    <n v="8.4381226883297309"/>
    <n v="95.999520127622688"/>
    <n v="98.393825040857052"/>
    <n v="0.74846064436229387"/>
    <n v="0.78012907590338709"/>
    <n v="8.9342287721391578E-2"/>
    <n v="9.3026761820341128E-2"/>
    <n v="9.3318365553608909E-2"/>
    <n v="9.7230334760731202E-2"/>
    <m/>
    <m/>
    <m/>
    <n v="0"/>
    <m/>
    <n v="0"/>
    <m/>
    <n v="0"/>
    <m/>
    <n v="273.18711598337819"/>
    <n v="50.082739995649625"/>
    <n v="14.55269507336868"/>
    <n v="8.1360806323749788"/>
    <n v="-43.580691330189147"/>
    <n v="16.781851332959931"/>
    <n v="14.872638006852181"/>
    <n v="30.784748016143386"/>
    <s v="Medianas"/>
    <n v="2024"/>
    <n v="2"/>
    <d v="2025-08-07T00:00:00"/>
    <x v="21"/>
    <x v="24"/>
  </r>
  <r>
    <n v="2025"/>
    <n v="6"/>
    <n v="50"/>
    <x v="15"/>
    <s v="RC General"/>
    <n v="38"/>
    <s v="aea92132c4cbeb263e6ac2bf6c183b5d81737f179f21efdc5863739672f0f470"/>
    <s v="5ee0b1f3d4f170289262539d5c2c0d24e2fb46189fbbd99a0a6b6a68b9dfe06a"/>
    <x v="15"/>
    <n v="0"/>
    <n v="0"/>
    <n v="0"/>
    <n v="-248.30235999999996"/>
    <n v="0"/>
    <n v="-7"/>
    <n v="-85"/>
    <n v="-490.01315"/>
    <n v="35332811.020000003"/>
    <n v="33505945.09"/>
    <n v="140.405"/>
    <n v="134.59399999999999"/>
    <n v="0"/>
    <n v="0"/>
    <n v="0"/>
    <n v="0"/>
    <n v="0"/>
    <n v="0"/>
    <n v="0"/>
    <n v="0"/>
    <n v="0"/>
    <n v="0"/>
    <n v="0"/>
    <n v="0"/>
    <s v="RC General"/>
    <s v="Daños Sin Autos"/>
    <s v="Responsabilidad Civil y Riesgos Profesionales"/>
    <x v="21"/>
    <x v="3"/>
    <n v="26568293.871599998"/>
    <n v="30189132.184919998"/>
    <n v="533186385.44996989"/>
    <n v="470746398.87218982"/>
    <n v="512068683.5256899"/>
    <n v="451806369.28899986"/>
    <n v="9582692.5877899975"/>
    <n v="8576935.5029499996"/>
    <n v="2932303.7598800007"/>
    <n v="2742127.34820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21"/>
    <x v="15"/>
  </r>
  <r>
    <n v="2025"/>
    <n v="6"/>
    <n v="79"/>
    <x v="11"/>
    <s v="RC General"/>
    <n v="51"/>
    <s v="031b4af5197ec30a926f48cf40e11a7dbc470048a21e4003b7a3c07c5dab1baa"/>
    <s v="5ee0b1f3d4f170289262539d5c2c0d24e2fb46189fbbd99a0a6b6a68b9dfe06a"/>
    <x v="27"/>
    <n v="152203.81825000001"/>
    <n v="129755.02584999999"/>
    <n v="250712.54074000003"/>
    <n v="208634.24528"/>
    <n v="21622.065889999998"/>
    <n v="12558.34974"/>
    <n v="35644.347609999997"/>
    <n v="25461.723679999996"/>
    <n v="35332811.020000003"/>
    <n v="33505945.09"/>
    <n v="140.405"/>
    <n v="134.59399999999999"/>
    <n v="0"/>
    <n v="0"/>
    <n v="19609.142800000001"/>
    <n v="9941.8562100000017"/>
    <n v="117637.50652"/>
    <n v="93278.293839999998"/>
    <n v="0"/>
    <n v="0"/>
    <n v="0"/>
    <n v="0"/>
    <n v="0"/>
    <n v="0"/>
    <s v="RC General"/>
    <s v="Daños Sin Autos"/>
    <s v="Responsabilidad Civil y Riesgos Profesionales"/>
    <x v="21"/>
    <x v="3"/>
    <n v="49586162.051349998"/>
    <n v="42505277.943829998"/>
    <n v="533186385.44996989"/>
    <n v="470746398.87218982"/>
    <n v="512068683.5256899"/>
    <n v="451806369.28899986"/>
    <n v="9582692.5877899975"/>
    <n v="8576935.5029499996"/>
    <n v="2932303.7598800007"/>
    <n v="2742127.3482000004"/>
    <n v="152203.81825000001"/>
    <n v="129755.02584999999"/>
    <n v="1.5883199513666328"/>
    <n v="1.5128366746534507"/>
    <n v="22448.79240000002"/>
    <n v="17.30090395569832"/>
    <n v="100"/>
    <n v="100"/>
    <n v="0.30694817254132745"/>
    <n v="0.3052680328816319"/>
    <n v="2.8546081146005115E-2"/>
    <n v="2.9723320942426686E-2"/>
    <n v="2.7563678906703474E-2"/>
    <n v="2.8719167030379258E-2"/>
    <m/>
    <m/>
    <m/>
    <n v="0"/>
    <m/>
    <n v="0"/>
    <m/>
    <n v="0"/>
    <m/>
    <n v="72.17282794036916"/>
    <n v="14.205994395281865"/>
    <n v="9.6785073701251161"/>
    <n v="0.73737469445814996"/>
    <n v="97.238245915045269"/>
    <n v="26.114556428083134"/>
    <n v="16.669124822588941"/>
    <n v="10.658274075052487"/>
    <s v="Resto"/>
    <n v="2024"/>
    <n v="2"/>
    <d v="2025-08-07T00:00:00"/>
    <x v="21"/>
    <x v="27"/>
  </r>
  <r>
    <n v="2025"/>
    <n v="6"/>
    <n v="18"/>
    <x v="77"/>
    <s v="RC General"/>
    <n v="5"/>
    <s v="ef2d127de37b942baad06145e54b0c619a1f22327b2ebbcfbec78f5564afe39d"/>
    <s v="5ee0b1f3d4f170289262539d5c2c0d24e2fb46189fbbd99a0a6b6a68b9dfe06a"/>
    <x v="2"/>
    <n v="27140.00921"/>
    <n v="25619.410489999998"/>
    <n v="48116.674480000001"/>
    <n v="45386.622129999989"/>
    <n v="-18265.386099999992"/>
    <n v="4587.2756499999987"/>
    <n v="-616.60270999999727"/>
    <n v="28293.837730000003"/>
    <n v="35332811.020000003"/>
    <n v="33505945.09"/>
    <n v="140.405"/>
    <n v="134.59399999999999"/>
    <n v="0"/>
    <n v="0"/>
    <n v="-18367.046320000001"/>
    <n v="4587.2756500000005"/>
    <n v="19595.230889999999"/>
    <n v="23621.6826"/>
    <n v="0"/>
    <n v="0"/>
    <n v="0"/>
    <n v="0"/>
    <n v="0"/>
    <n v="0"/>
    <s v="RC General"/>
    <s v="Daños Sin Autos"/>
    <s v="Responsabilidad Civil y Riesgos Profesionales"/>
    <x v="21"/>
    <x v="3"/>
    <n v="13516428.326850001"/>
    <n v="10445446.251569999"/>
    <n v="533186385.44996989"/>
    <n v="470746398.87218982"/>
    <n v="512068683.5256899"/>
    <n v="451806369.28899986"/>
    <n v="9582692.5877899975"/>
    <n v="8576935.5029499996"/>
    <n v="2932303.7598800007"/>
    <n v="2742127.3482000004"/>
    <n v="27140.00921"/>
    <n v="25619.410489999998"/>
    <n v="0.28321903224341194"/>
    <n v="0.29870121421792567"/>
    <n v="1520.5987200000018"/>
    <n v="5.9353384442375701"/>
    <n v="100"/>
    <n v="100"/>
    <n v="0.20079275792175916"/>
    <n v="0.24526870248505928"/>
    <n v="5.0901542032240447E-3"/>
    <n v="5.3000720573529109E-3"/>
    <n v="5.4422955866213233E-3"/>
    <n v="5.6704403105951864E-3"/>
    <m/>
    <m/>
    <m/>
    <n v="0"/>
    <m/>
    <n v="0"/>
    <m/>
    <n v="0"/>
    <m/>
    <n v="-498.175027916624"/>
    <n v="-67.300589173234087"/>
    <n v="17.905469182401937"/>
    <n v="-0.62290225009797318"/>
    <n v="-500.39116288989521"/>
    <n v="-17.045575364728684"/>
    <n v="-93.732227107225484"/>
    <n v="19.419766693503878"/>
    <s v="Resto"/>
    <n v="2024"/>
    <n v="2"/>
    <d v="2025-08-07T00:00:00"/>
    <x v="21"/>
    <x v="2"/>
  </r>
  <r>
    <n v="2025"/>
    <n v="6"/>
    <n v="105"/>
    <x v="18"/>
    <s v="Terremoto y Erupcion Volcanica"/>
    <n v="226"/>
    <s v="8f1f64db81c40ea10e1e9080c9ae60a7acb8925968c431ee16784dea9841c66f"/>
    <s v="5ee0b1f3d4f170289262539d5c2c0d24e2fb46189fbbd99a0a6b6a68b9dfe06a"/>
    <x v="32"/>
    <n v="-1660.36464"/>
    <n v="0"/>
    <n v="240652.01741"/>
    <n v="291492.72239999997"/>
    <n v="742.18309999999997"/>
    <n v="0"/>
    <n v="-2690.7585899999999"/>
    <n v="-3046.2978500000008"/>
    <n v="35332811.020000003"/>
    <n v="33505945.09"/>
    <n v="140.405"/>
    <n v="134.59399999999999"/>
    <n v="0"/>
    <n v="0"/>
    <n v="218.36913000000001"/>
    <n v="0"/>
    <n v="-73.486229999999992"/>
    <n v="0"/>
    <n v="0"/>
    <n v="0"/>
    <n v="0"/>
    <n v="0"/>
    <n v="0"/>
    <n v="0"/>
    <s v="Terremoto y Erupcion Volcanica"/>
    <s v="Daños Sin Autos"/>
    <s v="Riesgos Catastroficos"/>
    <x v="16"/>
    <x v="3"/>
    <n v="1102266.38717"/>
    <n v="0"/>
    <n v="533186385.44996989"/>
    <n v="470746398.87218982"/>
    <n v="512068683.5256899"/>
    <n v="451806369.28899986"/>
    <n v="9697566.7351200003"/>
    <n v="8947587.8353099991"/>
    <n v="276437.41434000002"/>
    <n v="-59515.618839999952"/>
    <n v="-1933.4668300000001"/>
    <n v="0"/>
    <n v="-1.7121456189488696E-2"/>
    <m/>
    <m/>
    <m/>
    <n v="85.874999986423347"/>
    <m/>
    <n v="-0.1506318852979707"/>
    <m/>
    <n v="-3.1140417034444248E-4"/>
    <n v="-3.242464718928084E-4"/>
    <m/>
    <m/>
    <m/>
    <m/>
    <m/>
    <n v="0"/>
    <m/>
    <n v="0"/>
    <m/>
    <n v="0"/>
    <m/>
    <m/>
    <n v="-44.700006379321586"/>
    <m/>
    <n v="0.26848142165270111"/>
    <m/>
    <m/>
    <n v="-297.15652850881048"/>
    <m/>
    <s v="Resto"/>
    <n v="2024"/>
    <n v="2"/>
    <d v="2025-08-07T00:00:00"/>
    <x v="16"/>
    <x v="32"/>
  </r>
  <r>
    <n v="2025"/>
    <n v="6"/>
    <n v="127"/>
    <x v="66"/>
    <s v="Terremoto y Erupcion Volcanica"/>
    <n v="263"/>
    <s v="4be84111a613654b362415e563cb7607df7b203b5d303802a8a546061bbc7847"/>
    <s v="5ee0b1f3d4f170289262539d5c2c0d24e2fb46189fbbd99a0a6b6a68b9dfe06a"/>
    <x v="7"/>
    <n v="98099.834989999988"/>
    <n v="65305.976340000001"/>
    <n v="212421.95230999996"/>
    <n v="158432.90368999998"/>
    <n v="152.54459"/>
    <n v="81.688379999999995"/>
    <n v="255.96435"/>
    <n v="127.17920000000001"/>
    <n v="35332811.020000003"/>
    <n v="33505945.09"/>
    <n v="140.405"/>
    <n v="134.59399999999999"/>
    <n v="0"/>
    <n v="0"/>
    <n v="152.54459"/>
    <n v="81.688380000000009"/>
    <n v="4.0362200000000001"/>
    <n v="3.0912800000000002"/>
    <n v="0"/>
    <n v="0"/>
    <n v="0"/>
    <n v="0"/>
    <n v="0"/>
    <n v="0"/>
    <s v="Terremoto y Erupcion Volcanica"/>
    <s v="Daños Sin Autos"/>
    <s v="Riesgos Catastroficos"/>
    <x v="16"/>
    <x v="3"/>
    <n v="833808.04034000007"/>
    <n v="539188.42425000004"/>
    <n v="533186385.44996989"/>
    <n v="470746398.87218982"/>
    <n v="512068683.5256899"/>
    <n v="451806369.28899986"/>
    <n v="9697566.7351200003"/>
    <n v="8947587.8353099991"/>
    <n v="276437.41434000002"/>
    <n v="-59515.618839999952"/>
    <n v="321160.84356000001"/>
    <n v="257634.35399999999"/>
    <n v="1.0115922650444753"/>
    <n v="0.72987242530642793"/>
    <n v="32793.858649999987"/>
    <n v="50.215708405103058"/>
    <n v="30.54539087099911"/>
    <n v="25.348318392352287"/>
    <n v="11.765278126845363"/>
    <n v="12.111902519205465"/>
    <n v="1.8398788428780111E-2"/>
    <n v="1.9157554083285087E-2"/>
    <n v="1.3872857338146293E-2"/>
    <n v="1.4454416931476845E-2"/>
    <m/>
    <m/>
    <m/>
    <n v="0"/>
    <m/>
    <n v="0"/>
    <m/>
    <n v="0"/>
    <m/>
    <n v="86.739643998326343"/>
    <n v="0.15549933393420076"/>
    <n v="0.12508561172825733"/>
    <n v="5.5182324130835667E-2"/>
    <n v="86.739643998326301"/>
    <n v="30.567920084883916"/>
    <n v="3779.3923522503724"/>
    <n v="2642.5422478714322"/>
    <s v="Resto"/>
    <n v="2024"/>
    <n v="2"/>
    <d v="2025-08-07T00:00:00"/>
    <x v="16"/>
    <x v="7"/>
  </r>
  <r>
    <n v="2025"/>
    <n v="6"/>
    <n v="201.1"/>
    <x v="67"/>
    <s v="Terremoto y Erupcion Volcanica"/>
    <n v="201.1"/>
    <m/>
    <m/>
    <x v="74"/>
    <n v="9697566.7351200003"/>
    <n v="8947587.8353100009"/>
    <n v="15255775.00598"/>
    <n v="13525172.336419996"/>
    <n v="276437.41434000002"/>
    <n v="-59515.618840000003"/>
    <n v="113185.38703000007"/>
    <n v="120772.20167999998"/>
    <n v="0"/>
    <n v="0"/>
    <n v="0"/>
    <n v="0"/>
    <n v="8528.8726199999983"/>
    <n v="13021.31835"/>
    <n v="192094.30282000001"/>
    <n v="148636.46230000001"/>
    <n v="1776554.2234499992"/>
    <n v="1887755.5944000001"/>
    <n v="0"/>
    <n v="0"/>
    <n v="0"/>
    <n v="0"/>
    <n v="0"/>
    <n v="0"/>
    <s v="Terremoto y Erupcion Volcanica"/>
    <s v="Daños Sin Autos"/>
    <s v="Riesgos Catastroficos"/>
    <x v="16"/>
    <x v="3"/>
    <n v="369460699.5798701"/>
    <n v="323516318.79784"/>
    <n v="533186385.44996989"/>
    <n v="470746398.87218982"/>
    <n v="512068683.5256899"/>
    <n v="451806369.28899986"/>
    <n v="9697566.7351200003"/>
    <n v="8947587.8353099991"/>
    <n v="276437.41434000002"/>
    <n v="-59515.618839999952"/>
    <n v="25393145.209070005"/>
    <n v="22194697.778929997"/>
    <n v="100"/>
    <n v="100.00000000000003"/>
    <n v="749978.89980999939"/>
    <n v="8.3819115678344769"/>
    <n v="38.189702989829684"/>
    <n v="40.314078274155094"/>
    <n v="2.6247897939205784"/>
    <n v="2.7657299849845289"/>
    <n v="1.8187948904464191"/>
    <n v="1.8938019541344369"/>
    <n v="1.9007235863612668"/>
    <n v="1.9804032088769952"/>
    <m/>
    <m/>
    <m/>
    <n v="0"/>
    <m/>
    <n v="0"/>
    <m/>
    <n v="0"/>
    <m/>
    <n v="-564.47876999005257"/>
    <n v="2.8505853260991176"/>
    <n v="-0.66515825198309442"/>
    <n v="100"/>
    <n v="29.237671461990921"/>
    <n v="-5.8906656815044371"/>
    <n v="10.812746398866473"/>
    <n v="7.8737132466156075"/>
    <m/>
    <n v="2024"/>
    <n v="2"/>
    <d v="2025-08-07T00:00:00"/>
    <x v="16"/>
    <x v="74"/>
  </r>
  <r>
    <n v="2025"/>
    <n v="6"/>
    <n v="10"/>
    <x v="62"/>
    <s v="Terremoto y Erupcion Volcanica"/>
    <n v="10"/>
    <s v="4a44dc15364204a80fe80e9039455cc1608281820fe2b24f1e5233ade6af1dd5"/>
    <s v="5ee0b1f3d4f170289262539d5c2c0d24e2fb46189fbbd99a0a6b6a68b9dfe06a"/>
    <x v="27"/>
    <n v="128415.03353"/>
    <n v="107459.50644"/>
    <n v="254886.97333000001"/>
    <n v="276737.04018000001"/>
    <n v="1465.12257"/>
    <n v="5111.1825099999996"/>
    <n v="2385.4836399999995"/>
    <n v="2093.6472600000006"/>
    <n v="35332811.020000003"/>
    <n v="33505945.09"/>
    <n v="140.405"/>
    <n v="134.59399999999999"/>
    <n v="0"/>
    <n v="0"/>
    <n v="223.43145000000001"/>
    <n v="-155.03873999999999"/>
    <n v="-4164.7714599999999"/>
    <n v="-132.91522000000001"/>
    <n v="0"/>
    <n v="0"/>
    <n v="0"/>
    <n v="0"/>
    <n v="0"/>
    <n v="0"/>
    <s v="Terremoto y Erupcion Volcanica"/>
    <s v="Daños Sin Autos"/>
    <s v="Riesgos Catastroficos"/>
    <x v="16"/>
    <x v="3"/>
    <n v="3211255.1390500003"/>
    <n v="3187333.33329"/>
    <n v="533186385.44996989"/>
    <n v="470746398.87218982"/>
    <n v="512068683.5256899"/>
    <n v="451806369.28899986"/>
    <n v="9697566.7351200003"/>
    <n v="8947587.8353099991"/>
    <n v="276437.41434000002"/>
    <n v="-59515.618839999952"/>
    <n v="369970.02918000001"/>
    <n v="276541.16532999999"/>
    <n v="1.3241985029599381"/>
    <n v="1.2009885615867435"/>
    <n v="20955.527090000003"/>
    <n v="19.500859239196778"/>
    <n v="34.709577371609946"/>
    <n v="38.858412385645096"/>
    <n v="3.9989047263304522"/>
    <n v="3.371454918682105"/>
    <n v="2.4084454711203327E-2"/>
    <n v="2.5077697125674269E-2"/>
    <n v="2.2827472859580138E-2"/>
    <n v="2.3784416011909532E-2"/>
    <m/>
    <m/>
    <m/>
    <n v="0"/>
    <m/>
    <n v="0"/>
    <m/>
    <n v="0"/>
    <m/>
    <n v="-71.334958844973826"/>
    <n v="1.1409276077148098"/>
    <n v="4.7563800349798067"/>
    <n v="0.53000154609968775"/>
    <n v="-244.11330355238957"/>
    <n v="3033.4044814431331"/>
    <n v="-5.3647949748483921"/>
    <n v="116.64483570805508"/>
    <s v="Resto"/>
    <n v="2024"/>
    <n v="2"/>
    <d v="2025-08-07T00:00:00"/>
    <x v="16"/>
    <x v="27"/>
  </r>
  <r>
    <n v="2025"/>
    <n v="6"/>
    <n v="23"/>
    <x v="9"/>
    <s v="Terremoto y Erupcion Volcanica"/>
    <n v="17"/>
    <s v="4523540f1504cd17100c4835e85b7eefd49911580f8efff0599a8f283be6b9e3"/>
    <s v="5ee0b1f3d4f170289262539d5c2c0d24e2fb46189fbbd99a0a6b6a68b9dfe06a"/>
    <x v="14"/>
    <n v="302670.96649999998"/>
    <n v="259231.24827000001"/>
    <n v="614726.24555000011"/>
    <n v="460845.72897000005"/>
    <n v="3774.1827599999997"/>
    <n v="-889.74331000000006"/>
    <n v="2269.0216299999993"/>
    <n v="-2948.1446199999987"/>
    <n v="35332811.020000003"/>
    <n v="33505945.09"/>
    <n v="140.405"/>
    <n v="134.59399999999999"/>
    <n v="0"/>
    <n v="0"/>
    <n v="869.35628000000008"/>
    <n v="403.36183"/>
    <n v="14012.210359999999"/>
    <n v="11135.261500000001"/>
    <n v="0"/>
    <n v="0"/>
    <n v="0"/>
    <n v="0"/>
    <n v="0"/>
    <n v="0"/>
    <s v="Terremoto y Erupcion Volcanica"/>
    <s v="Daños Sin Autos"/>
    <s v="Riesgos Catastroficos"/>
    <x v="16"/>
    <x v="3"/>
    <n v="12724961.123440001"/>
    <n v="12089263.964579999"/>
    <n v="533186385.44996989"/>
    <n v="470746398.87218982"/>
    <n v="512068683.5256899"/>
    <n v="451806369.28899986"/>
    <n v="9697566.7351200003"/>
    <n v="8947587.8353099991"/>
    <n v="276437.41434000002"/>
    <n v="-59515.618839999952"/>
    <n v="1398520.5134999999"/>
    <n v="902370.85988999996"/>
    <n v="3.1211021771458283"/>
    <n v="2.8972193739969994"/>
    <n v="43439.718229999969"/>
    <n v="16.757130369081018"/>
    <n v="21.64222573629057"/>
    <n v="28.727794723069916"/>
    <n v="2.3785610310625254"/>
    <n v="2.1443096042034857"/>
    <n v="5.6766446923540263E-2"/>
    <n v="5.9107494021320157E-2"/>
    <n v="5.5068131990189201E-2"/>
    <n v="5.7376625450842558E-2"/>
    <m/>
    <m/>
    <m/>
    <n v="0"/>
    <m/>
    <n v="0"/>
    <m/>
    <n v="0"/>
    <m/>
    <n v="-524.18782109190568"/>
    <n v="1.2469589678995525"/>
    <n v="-0.34322378800309439"/>
    <n v="1.3652937570013588"/>
    <n v="115.52765168682421"/>
    <n v="25.836383456284338"/>
    <n v="6.2042765392797037"/>
    <n v="3.6223830935627332"/>
    <s v="Medianas"/>
    <n v="2024"/>
    <n v="2"/>
    <d v="2025-08-07T00:00:00"/>
    <x v="16"/>
    <x v="14"/>
  </r>
  <r>
    <n v="2025"/>
    <n v="6"/>
    <n v="41"/>
    <x v="38"/>
    <s v="Terremoto y Erupcion Volcanica"/>
    <n v="29"/>
    <s v="35135aaa6cc23891b40cb3f378c53a17a1127210ce60e125ccf03efcfdaec458"/>
    <s v="5ee0b1f3d4f170289262539d5c2c0d24e2fb46189fbbd99a0a6b6a68b9dfe06a"/>
    <x v="11"/>
    <n v="624630.14678999991"/>
    <n v="1030928.7947000001"/>
    <n v="856101.34077999985"/>
    <n v="1287529.7563400003"/>
    <n v="84144.992640000026"/>
    <n v="27034.24179"/>
    <n v="85519.180600000007"/>
    <n v="39182.310890000001"/>
    <n v="35332811.020000003"/>
    <n v="33505945.09"/>
    <n v="140.405"/>
    <n v="134.59399999999999"/>
    <n v="0"/>
    <n v="2.09205"/>
    <n v="398.57531"/>
    <n v="13155.05565"/>
    <n v="55056.216850000004"/>
    <n v="56609.928619999999"/>
    <n v="0"/>
    <n v="0"/>
    <n v="0"/>
    <n v="0"/>
    <n v="0"/>
    <n v="0"/>
    <s v="Terremoto y Erupcion Volcanica"/>
    <s v="Daños Sin Autos"/>
    <s v="Riesgos Catastroficos"/>
    <x v="16"/>
    <x v="3"/>
    <n v="22924639.598130003"/>
    <n v="19353024.356599998"/>
    <n v="533186385.44996989"/>
    <n v="470746398.87218982"/>
    <n v="512068683.5256899"/>
    <n v="451806369.28899986"/>
    <n v="9697566.7351200003"/>
    <n v="8947587.8353099991"/>
    <n v="276437.41434000002"/>
    <n v="-59515.618839999952"/>
    <n v="1675289.4356199999"/>
    <n v="2260176.3166"/>
    <n v="6.4411018129721649"/>
    <n v="11.521862804538564"/>
    <n v="-406298.64791000017"/>
    <n v="-39.410932161249114"/>
    <n v="37.28490931233226"/>
    <n v="45.61275981560739"/>
    <n v="2.7247108689156971"/>
    <n v="5.3269647973569594"/>
    <n v="0.11715043066278938"/>
    <n v="0.12198171200185549"/>
    <n v="0.21899876391405024"/>
    <n v="0.22817934070348667"/>
    <m/>
    <m/>
    <m/>
    <n v="0"/>
    <m/>
    <n v="0"/>
    <m/>
    <n v="0"/>
    <m/>
    <n v="211.25338485033956"/>
    <n v="13.471170591497161"/>
    <n v="2.6223190126207463"/>
    <n v="30.439075275283528"/>
    <n v="-96.970173896603768"/>
    <n v="-2.7445923495672431"/>
    <n v="0.72394242249865004"/>
    <n v="23.238071431435063"/>
    <s v="Grandes"/>
    <n v="2024"/>
    <n v="2"/>
    <d v="2025-08-07T00:00:00"/>
    <x v="16"/>
    <x v="11"/>
  </r>
  <r>
    <n v="2025"/>
    <n v="6"/>
    <n v="18"/>
    <x v="77"/>
    <s v="Terremoto y Erupcion Volcanica"/>
    <n v="5"/>
    <s v="ef2d127de37b942baad06145e54b0c619a1f22327b2ebbcfbec78f5564afe39d"/>
    <s v="5ee0b1f3d4f170289262539d5c2c0d24e2fb46189fbbd99a0a6b6a68b9dfe06a"/>
    <x v="10"/>
    <n v="329425.94949000003"/>
    <n v="337097.69117000001"/>
    <n v="635904.49484000006"/>
    <n v="579091.85141"/>
    <n v="2791.3292200000001"/>
    <n v="2180.5514200000002"/>
    <n v="3565.74667"/>
    <n v="7020.6579800000009"/>
    <n v="35332811.020000003"/>
    <n v="33505945.09"/>
    <n v="140.405"/>
    <n v="134.59399999999999"/>
    <n v="0"/>
    <n v="0"/>
    <n v="-3.34795"/>
    <n v="-397.40463"/>
    <n v="3281.1194599999999"/>
    <n v="4056.31594"/>
    <n v="0"/>
    <n v="0"/>
    <n v="0"/>
    <n v="0"/>
    <n v="0"/>
    <n v="0"/>
    <s v="Terremoto y Erupcion Volcanica"/>
    <s v="Daños Sin Autos"/>
    <s v="Riesgos Catastroficos"/>
    <x v="16"/>
    <x v="3"/>
    <n v="13516428.326850001"/>
    <n v="10445446.251569999"/>
    <n v="533186385.44996989"/>
    <n v="470746398.87218982"/>
    <n v="512068683.5256899"/>
    <n v="451806369.28899986"/>
    <n v="9697566.7351200003"/>
    <n v="8947587.8353099991"/>
    <n v="276437.41434000002"/>
    <n v="-59515.618839999952"/>
    <n v="467614.86897000001"/>
    <n v="475383.42647000001"/>
    <n v="3.396995952572051"/>
    <n v="3.7674700419224312"/>
    <n v="-7671.7416799999774"/>
    <n v="-2.2758214846778868"/>
    <n v="70.448133998736139"/>
    <n v="70.910694904352795"/>
    <n v="2.4372263258009128"/>
    <n v="3.2272215379915687"/>
    <n v="6.1784388814052127E-2"/>
    <n v="6.433237573167723E-2"/>
    <n v="7.1609191695914357E-2"/>
    <n v="7.4611097603711304E-2"/>
    <m/>
    <m/>
    <m/>
    <n v="0"/>
    <m/>
    <n v="0"/>
    <m/>
    <n v="0"/>
    <m/>
    <n v="28.010245225035767"/>
    <n v="0.84733131203579737"/>
    <n v="0.64686038413129843"/>
    <n v="1.009750878572047"/>
    <n v="-99.157546302366939"/>
    <n v="-19.110850620772901"/>
    <n v="-0.1020368212987893"/>
    <n v="-9.7971813803044157"/>
    <s v="Medianas"/>
    <n v="2024"/>
    <n v="2"/>
    <d v="2025-08-07T00:00:00"/>
    <x v="16"/>
    <x v="10"/>
  </r>
  <r>
    <n v="2025"/>
    <n v="6"/>
    <n v="50"/>
    <x v="15"/>
    <s v="Terremoto y Erupcion Volcanica"/>
    <n v="38"/>
    <s v="aea92132c4cbeb263e6ac2bf6c183b5d81737f179f21efdc5863739672f0f470"/>
    <s v="5ee0b1f3d4f170289262539d5c2c0d24e2fb46189fbbd99a0a6b6a68b9dfe06a"/>
    <x v="15"/>
    <n v="0"/>
    <n v="0"/>
    <n v="0"/>
    <n v="-3549.87637"/>
    <n v="188.47966"/>
    <n v="35.291409999999999"/>
    <n v="562.93351000000007"/>
    <n v="-1104.4749199999999"/>
    <n v="35332811.020000003"/>
    <n v="33505945.09"/>
    <n v="140.405"/>
    <n v="134.59399999999999"/>
    <n v="0"/>
    <n v="0"/>
    <n v="188.47966"/>
    <n v="42.744309999999999"/>
    <n v="0"/>
    <n v="0"/>
    <n v="0"/>
    <n v="0"/>
    <n v="0"/>
    <n v="0"/>
    <n v="0"/>
    <n v="0"/>
    <s v="Terremoto y Erupcion Volcanica"/>
    <s v="Daños Sin Autos"/>
    <s v="Riesgos Catastroficos"/>
    <x v="16"/>
    <x v="3"/>
    <n v="26568293.871599998"/>
    <n v="30189132.184919998"/>
    <n v="533186385.44996989"/>
    <n v="470746398.87218982"/>
    <n v="512068683.5256899"/>
    <n v="451806369.28899986"/>
    <n v="9697566.7351200003"/>
    <n v="8947587.8353099991"/>
    <n v="276437.41434000002"/>
    <n v="-59515.618839999952"/>
    <n v="0"/>
    <n v="0"/>
    <m/>
    <m/>
    <m/>
    <m/>
    <m/>
    <m/>
    <m/>
    <m/>
    <m/>
    <m/>
    <m/>
    <m/>
    <m/>
    <m/>
    <m/>
    <n v="0"/>
    <m/>
    <n v="0"/>
    <m/>
    <n v="0"/>
    <m/>
    <n v="434.06667514842854"/>
    <m/>
    <m/>
    <n v="6.8181675208473153E-2"/>
    <n v="340.94678332624858"/>
    <m/>
    <m/>
    <m/>
    <s v="Resto"/>
    <n v="2024"/>
    <n v="2"/>
    <d v="2025-08-07T00:00:00"/>
    <x v="16"/>
    <x v="15"/>
  </r>
  <r>
    <n v="2025"/>
    <n v="6"/>
    <n v="3"/>
    <x v="7"/>
    <s v="Terremoto y Erupcion Volcanica"/>
    <n v="3"/>
    <s v="4e07408562bedb8b60ce05c1decfe3ad16b72230967de01f640b7e4729b49fce"/>
    <s v="5ee0b1f3d4f170289262539d5c2c0d24e2fb46189fbbd99a0a6b6a68b9dfe06a"/>
    <x v="9"/>
    <n v="97270.993519999989"/>
    <n v="115138.27389"/>
    <n v="165153.64260999998"/>
    <n v="176736.15752000001"/>
    <n v="1089.7346700000001"/>
    <n v="2.8225499999999926"/>
    <n v="1033.8626100000001"/>
    <n v="-521.69768999999997"/>
    <n v="35332811.020000003"/>
    <n v="33505945.09"/>
    <n v="140.405"/>
    <n v="134.59399999999999"/>
    <n v="0"/>
    <n v="0"/>
    <n v="1657.9463899999998"/>
    <n v="4.4580000000000002E-2"/>
    <n v="2971.2278199999996"/>
    <n v="4648.4631900000004"/>
    <n v="0"/>
    <n v="0"/>
    <n v="0"/>
    <n v="0"/>
    <n v="0"/>
    <n v="0"/>
    <s v="Terremoto y Erupcion Volcanica"/>
    <s v="Daños Sin Autos"/>
    <s v="Riesgos Catastroficos"/>
    <x v="16"/>
    <x v="3"/>
    <n v="15439688.598989999"/>
    <n v="12032200.14449"/>
    <n v="533186385.44996989"/>
    <n v="470746398.87218982"/>
    <n v="512068683.5256899"/>
    <n v="451806369.28899986"/>
    <n v="9697566.7351200003"/>
    <n v="8947587.8353099991"/>
    <n v="276437.41434000002"/>
    <n v="-59515.618839999952"/>
    <n v="245119.05172999998"/>
    <n v="280884.72243000002"/>
    <n v="1.0030453636140544"/>
    <n v="1.2868079756158204"/>
    <n v="-17867.280370000008"/>
    <n v="-15.518106852174917"/>
    <n v="39.683163276571634"/>
    <n v="40.991290980125804"/>
    <n v="0.63000618760123872"/>
    <n v="0.9569178745977408"/>
    <n v="1.8243337822272124E-2"/>
    <n v="1.8995692696977831E-2"/>
    <n v="2.4458662703707834E-2"/>
    <n v="2.5483986441180807E-2"/>
    <m/>
    <m/>
    <m/>
    <n v="0"/>
    <m/>
    <n v="0"/>
    <m/>
    <n v="0"/>
    <m/>
    <n v="38508.161768613594"/>
    <n v="1.1203079464547039"/>
    <n v="2.4514437333814651E-3"/>
    <n v="0.39420664984939319"/>
    <n v="3718936.316733961"/>
    <n v="-36.081502669702772"/>
    <n v="55.800042623456591"/>
    <n v="9.5902663262780407E-4"/>
    <s v="Resto"/>
    <n v="2024"/>
    <n v="2"/>
    <d v="2025-08-07T00:00:00"/>
    <x v="16"/>
    <x v="9"/>
  </r>
  <r>
    <n v="2025"/>
    <n v="6"/>
    <n v="9"/>
    <x v="29"/>
    <s v="Terremoto y Erupcion Volcanica"/>
    <n v="9"/>
    <s v="19581e27de7ced00ff1ce50b2047e7a567c76b1cbaebabe5ef03f7c3017bb5b7"/>
    <s v="5ee0b1f3d4f170289262539d5c2c0d24e2fb46189fbbd99a0a6b6a68b9dfe06a"/>
    <x v="31"/>
    <n v="13664.959419999999"/>
    <n v="13731.91325"/>
    <n v="32672.141069999998"/>
    <n v="27578.267329999999"/>
    <n v="72.480240000000009"/>
    <n v="989.21464000000014"/>
    <n v="264.13592000000006"/>
    <n v="194.64232000000015"/>
    <n v="35332811.020000003"/>
    <n v="33505945.09"/>
    <n v="140.405"/>
    <n v="134.59399999999999"/>
    <n v="0"/>
    <n v="0"/>
    <n v="49.458359999999999"/>
    <n v="625.80637999999999"/>
    <n v="-2229.84737"/>
    <n v="3248.9430000000002"/>
    <n v="0"/>
    <n v="0"/>
    <n v="0"/>
    <n v="0"/>
    <n v="0"/>
    <n v="0"/>
    <s v="Terremoto y Erupcion Volcanica"/>
    <s v="Daños Sin Autos"/>
    <s v="Riesgos Catastroficos"/>
    <x v="16"/>
    <x v="3"/>
    <n v="1704189.54003"/>
    <n v="1455805.4776199998"/>
    <n v="533186385.44996989"/>
    <n v="470746398.87218982"/>
    <n v="512068683.5256899"/>
    <n v="451806369.28899986"/>
    <n v="9697566.7351200003"/>
    <n v="8947587.8353099991"/>
    <n v="276437.41434000002"/>
    <n v="-59515.618839999952"/>
    <n v="51603.98403"/>
    <n v="44374.837630000002"/>
    <n v="0.14091121817715344"/>
    <n v="0.1534705610355625"/>
    <n v="-66.95383000000038"/>
    <n v="-0.48757830595820284"/>
    <n v="26.480434944821063"/>
    <n v="30.945269849768238"/>
    <n v="0.80184504710429372"/>
    <n v="0.94325192899049926"/>
    <n v="2.5628860362718721E-3"/>
    <n v="2.6685794034335716E-3"/>
    <n v="2.9170511517239003E-3"/>
    <n v="3.0393359154298073E-3"/>
    <m/>
    <m/>
    <m/>
    <n v="0"/>
    <m/>
    <n v="0"/>
    <m/>
    <n v="0"/>
    <m/>
    <n v="-92.672951140310673"/>
    <n v="0.5304094785229887"/>
    <n v="7.20376412223548"/>
    <n v="2.6219403105418298E-2"/>
    <n v="-92.096859095619948"/>
    <n v="-168.63300987428835"/>
    <n v="-2.2180154868626727"/>
    <n v="19.261845467895249"/>
    <s v="Resto"/>
    <n v="2024"/>
    <n v="2"/>
    <d v="2025-08-07T00:00:00"/>
    <x v="16"/>
    <x v="31"/>
  </r>
  <r>
    <n v="2025"/>
    <n v="6"/>
    <n v="76"/>
    <x v="31"/>
    <s v="Terremoto y Erupcion Volcanica"/>
    <n v="48"/>
    <s v="98010bd9270f9b100b6214a21754fd33bdc8d41b2bc9f9dd16ff54d3c34ffd71"/>
    <s v="5ee0b1f3d4f170289262539d5c2c0d24e2fb46189fbbd99a0a6b6a68b9dfe06a"/>
    <x v="29"/>
    <n v="189003.30227000001"/>
    <n v="142827.38488"/>
    <n v="403847.64061999996"/>
    <n v="229159.64760999999"/>
    <n v="38.201949999999997"/>
    <n v="-60.384430000000002"/>
    <n v="-10.223330000000004"/>
    <n v="-226.65111000000007"/>
    <n v="35332811.020000003"/>
    <n v="33505945.09"/>
    <n v="140.405"/>
    <n v="134.59399999999999"/>
    <n v="0"/>
    <n v="0"/>
    <n v="-31.21096"/>
    <n v="-60.384430000000002"/>
    <n v="0"/>
    <n v="1.0000000000000001E-5"/>
    <n v="0"/>
    <n v="0"/>
    <n v="0"/>
    <n v="0"/>
    <n v="0"/>
    <n v="0"/>
    <s v="Terremoto y Erupcion Volcanica"/>
    <s v="Daños Sin Autos"/>
    <s v="Riesgos Catastroficos"/>
    <x v="16"/>
    <x v="3"/>
    <n v="1710707.5392100001"/>
    <n v="1380857.62949"/>
    <n v="533186385.44996989"/>
    <n v="470746398.87218982"/>
    <n v="512068683.5256899"/>
    <n v="451806369.28899986"/>
    <n v="9697566.7351200003"/>
    <n v="8947587.8353099991"/>
    <n v="276437.41434000002"/>
    <n v="-59515.618839999952"/>
    <n v="371420.74998000002"/>
    <n v="283616.63994000002"/>
    <n v="1.9489765570317701"/>
    <n v="1.5962669214194041"/>
    <n v="46175.917390000017"/>
    <n v="32.32987667511793"/>
    <n v="50.886576013908034"/>
    <n v="50.359310691437422"/>
    <n v="11.048253306773944"/>
    <n v="10.343382390026063"/>
    <n v="3.5447886035292371E-2"/>
    <n v="3.6909756122689728E-2"/>
    <n v="3.0340621876701473E-2"/>
    <n v="3.161252133403189E-2"/>
    <m/>
    <m/>
    <m/>
    <n v="0"/>
    <m/>
    <n v="0"/>
    <m/>
    <n v="0"/>
    <m/>
    <n v="-163.26457002243791"/>
    <n v="2.0212318801407361E-2"/>
    <n v="-4.2277907735084198E-2"/>
    <n v="1.3819384793193763E-2"/>
    <n v="-48.312901189925952"/>
    <m/>
    <m/>
    <n v="-603844300"/>
    <s v="Resto"/>
    <n v="2024"/>
    <n v="2"/>
    <d v="2025-08-07T00:00:00"/>
    <x v="16"/>
    <x v="29"/>
  </r>
  <r>
    <n v="2025"/>
    <n v="6"/>
    <n v="103"/>
    <x v="61"/>
    <s v="Terremoto y Erupcion Volcanica"/>
    <n v="205"/>
    <s v="f8809aff4d69bece79dabe35be0c708b890d7eafb841f121330667b77d2e2590"/>
    <s v="5ee0b1f3d4f170289262539d5c2c0d24e2fb46189fbbd99a0a6b6a68b9dfe06a"/>
    <x v="8"/>
    <n v="335943.96785000002"/>
    <n v="378918.64661"/>
    <n v="343136.44371000002"/>
    <n v="381702.39279999997"/>
    <n v="-8446.0641599999981"/>
    <n v="-2821.87959"/>
    <n v="-119650.45792"/>
    <n v="9716.5439800000131"/>
    <n v="35332811.020000003"/>
    <n v="33505945.09"/>
    <n v="140.405"/>
    <n v="134.59399999999999"/>
    <n v="0"/>
    <n v="0"/>
    <n v="-243.51017999999999"/>
    <n v="-175.56707"/>
    <n v="487.82423999999997"/>
    <n v="86.712289999999996"/>
    <n v="0"/>
    <n v="0"/>
    <n v="0"/>
    <n v="0"/>
    <n v="0"/>
    <n v="0"/>
    <s v="Terremoto y Erupcion Volcanica"/>
    <s v="Daños Sin Autos"/>
    <s v="Riesgos Catastroficos"/>
    <x v="16"/>
    <x v="3"/>
    <n v="1638035.7448499999"/>
    <n v="1492337.16872"/>
    <n v="533186385.44996989"/>
    <n v="470746398.87218982"/>
    <n v="512068683.5256899"/>
    <n v="451806369.28899986"/>
    <n v="9697566.7351200003"/>
    <n v="8947587.8353099991"/>
    <n v="276437.41434000002"/>
    <n v="-59515.618839999952"/>
    <n v="468817.24304999999"/>
    <n v="507044.27142"/>
    <n v="3.4642088786393175"/>
    <n v="4.2348692584460323"/>
    <n v="-42974.678759999981"/>
    <n v="-11.341399834627675"/>
    <n v="71.657767036135041"/>
    <n v="74.730880116014617"/>
    <n v="20.508952195103866"/>
    <n v="25.390954172575103"/>
    <n v="6.3006854079083088E-2"/>
    <n v="6.5605255438970056E-2"/>
    <n v="8.0493158846846199E-2"/>
    <n v="8.3867486686010628E-2"/>
    <m/>
    <m/>
    <m/>
    <n v="0"/>
    <m/>
    <n v="0"/>
    <m/>
    <n v="0"/>
    <m/>
    <n v="199.30632724126963"/>
    <n v="-2.514128833464035"/>
    <n v="-0.74471911457669826"/>
    <n v="-3.0553259876797605"/>
    <n v="38.699233290160848"/>
    <n v="462.57796905144585"/>
    <n v="-49.917605570399701"/>
    <n v="-202.47080315835277"/>
    <s v="Medianas"/>
    <n v="2024"/>
    <n v="2"/>
    <d v="2025-08-07T00:00:00"/>
    <x v="16"/>
    <x v="8"/>
  </r>
  <r>
    <n v="2025"/>
    <n v="6"/>
    <n v="15.1"/>
    <x v="69"/>
    <s v="Terremoto y Erupcion Volcanica"/>
    <n v="15.1"/>
    <m/>
    <m/>
    <x v="76"/>
    <n v="3751954.2558599999"/>
    <n v="3088815.62066"/>
    <n v="6137960.0928600002"/>
    <n v="5033680.7676500008"/>
    <n v="6218.2027899999994"/>
    <n v="-236051.54775"/>
    <n v="-87986.101729999995"/>
    <n v="-215581.31268000003"/>
    <n v="0"/>
    <n v="0"/>
    <n v="0"/>
    <n v="0"/>
    <n v="0"/>
    <n v="0"/>
    <n v="16478.466120000001"/>
    <n v="-1630.0285900000001"/>
    <n v="280491.56543999998"/>
    <n v="329932.59913000005"/>
    <n v="0"/>
    <n v="0"/>
    <n v="0"/>
    <n v="0"/>
    <n v="0"/>
    <n v="0"/>
    <s v="Terremoto y Erupcion Volcanica"/>
    <s v="Daños Sin Autos"/>
    <s v="Riesgos Catastroficos"/>
    <x v="16"/>
    <x v="3"/>
    <n v="162619554.20102"/>
    <n v="141362202.69251001"/>
    <n v="533186385.44996989"/>
    <n v="470746398.87218982"/>
    <n v="512068683.5256899"/>
    <n v="451806369.28899986"/>
    <n v="9697566.7351200003"/>
    <n v="8947587.8353099991"/>
    <n v="276437.41434000002"/>
    <n v="-59515.618839999952"/>
    <n v="8606634.3185600005"/>
    <n v="6785946.9257300003"/>
    <n v="38.689646159094693"/>
    <n v="34.521210381087975"/>
    <n v="663138.6351999999"/>
    <n v="21.469026210709984"/>
    <n v="43.593745440874606"/>
    <n v="45.517827570213711"/>
    <n v="2.3071974795983463"/>
    <n v="2.1850364254572123"/>
    <n v="0.70368530747341351"/>
    <n v="0.73270527500863447"/>
    <n v="0.65615278801073318"/>
    <n v="0.68365915813024447"/>
    <m/>
    <m/>
    <m/>
    <n v="0"/>
    <m/>
    <n v="0"/>
    <m/>
    <n v="0"/>
    <m/>
    <n v="-102.63425630938275"/>
    <n v="0.16573237214414549"/>
    <n v="-7.6421378528111008"/>
    <n v="2.2494070872591849"/>
    <n v="-1110.9311101101607"/>
    <n v="-14.985192072675213"/>
    <n v="5.8748526338575102"/>
    <n v="-0.49404896463648212"/>
    <s v="Resto"/>
    <n v="2024"/>
    <n v="2"/>
    <d v="2025-08-07T00:00:00"/>
    <x v="16"/>
    <x v="76"/>
  </r>
  <r>
    <n v="2025"/>
    <n v="6"/>
    <n v="150.1"/>
    <x v="70"/>
    <s v="Terremoto y Erupcion Volcanica"/>
    <n v="150.1"/>
    <m/>
    <m/>
    <x v="77"/>
    <n v="1006045.46045"/>
    <n v="886798.7003100001"/>
    <n v="2118017.9379099999"/>
    <n v="1919454.0714200002"/>
    <n v="4175.258890000001"/>
    <n v="-14047.576279999997"/>
    <n v="-8633.0251200000057"/>
    <n v="-26883.46808000001"/>
    <n v="0"/>
    <n v="0"/>
    <n v="0"/>
    <n v="0"/>
    <n v="0"/>
    <n v="0"/>
    <n v="5525.1981799999994"/>
    <n v="-3244.1585399999994"/>
    <n v="84093.599720000013"/>
    <n v="67398.542149999994"/>
    <n v="0"/>
    <n v="0"/>
    <n v="0"/>
    <n v="0"/>
    <n v="0"/>
    <n v="0"/>
    <s v="Terremoto y Erupcion Volcanica"/>
    <s v="Daños Sin Autos"/>
    <s v="Riesgos Catastroficos"/>
    <x v="16"/>
    <x v="3"/>
    <n v="69722889.250939995"/>
    <n v="66008484.771700002"/>
    <n v="533186385.44996989"/>
    <n v="470746398.87218982"/>
    <n v="512068683.5256899"/>
    <n v="451806369.28899986"/>
    <n v="9697566.7351200003"/>
    <n v="8947587.8353099991"/>
    <n v="276437.41434000002"/>
    <n v="-59515.618839999952"/>
    <n v="2683887.4626599997"/>
    <n v="2363514.35164"/>
    <n v="10.374205075656548"/>
    <n v="9.9110365456309157"/>
    <n v="119246.76013999991"/>
    <n v="13.446880345935842"/>
    <n v="37.484636537364679"/>
    <n v="37.520343368960987"/>
    <n v="1.4429199237988215"/>
    <n v="1.3434616828080861"/>
    <n v="0.18868551184047433"/>
    <n v="0.19646689844869764"/>
    <n v="0.18838140927569172"/>
    <n v="0.19627848578264631"/>
    <m/>
    <m/>
    <m/>
    <n v="0"/>
    <m/>
    <n v="0"/>
    <m/>
    <n v="0"/>
    <m/>
    <n v="-129.72227241751631"/>
    <n v="0.41501692062030926"/>
    <n v="-1.5840772291490006"/>
    <n v="1.5103812557241998"/>
    <n v="-270.31221230020407"/>
    <n v="24.770650873789002"/>
    <n v="6.5702957161981725"/>
    <n v="-4.8133957152662239"/>
    <s v="Resto"/>
    <n v="2024"/>
    <n v="2"/>
    <d v="2025-08-07T00:00:00"/>
    <x v="16"/>
    <x v="77"/>
  </r>
  <r>
    <n v="2025"/>
    <n v="6"/>
    <n v="43"/>
    <x v="26"/>
    <s v="Terremoto y Erupcion Volcanica"/>
    <n v="31"/>
    <s v="eb1e33e8a81b697b75855af6bfcdbcbf7cbbde9f94962ceaec1ed8af21f5a50f"/>
    <s v="5ee0b1f3d4f170289262539d5c2c0d24e2fb46189fbbd99a0a6b6a68b9dfe06a"/>
    <x v="0"/>
    <n v="422920.23754"/>
    <n v="184524.08294999998"/>
    <n v="670621.0695000001"/>
    <n v="393731.69818000001"/>
    <n v="5387.22325"/>
    <n v="-2776.6548000000012"/>
    <n v="9936.0659599999999"/>
    <n v="-10854.16289"/>
    <n v="35332811.020000003"/>
    <n v="33505945.09"/>
    <n v="140.405"/>
    <n v="134.59399999999999"/>
    <n v="0"/>
    <n v="0"/>
    <n v="2942.7069500000002"/>
    <n v="-1070.0458899999999"/>
    <n v="42391.9323"/>
    <n v="36553.732360000002"/>
    <n v="0"/>
    <n v="0"/>
    <n v="0"/>
    <n v="0"/>
    <n v="0"/>
    <n v="0"/>
    <s v="Terremoto y Erupcion Volcanica"/>
    <s v="Daños Sin Autos"/>
    <s v="Riesgos Catastroficos"/>
    <x v="16"/>
    <x v="3"/>
    <n v="63645419.190459996"/>
    <n v="56310277.221919999"/>
    <n v="533186385.44996989"/>
    <n v="470746398.87218982"/>
    <n v="512068683.5256899"/>
    <n v="451806369.28899986"/>
    <n v="9697566.7351200003"/>
    <n v="8947587.8353099991"/>
    <n v="276437.41434000002"/>
    <n v="-59515.618839999952"/>
    <n v="985908.00837000005"/>
    <n v="601246.99946000008"/>
    <n v="4.3610964388456637"/>
    <n v="2.062277413157207"/>
    <n v="238396.15459000002"/>
    <n v="129.19514395017893"/>
    <n v="42.896521171302105"/>
    <n v="30.690229326005319"/>
    <n v="0.66449438611505407"/>
    <n v="0.32769166136900135"/>
    <n v="7.9319399197165658E-2"/>
    <n v="8.259052958054651E-2"/>
    <n v="3.9198193208080018E-2"/>
    <n v="4.0841408066110814E-2"/>
    <m/>
    <m/>
    <m/>
    <n v="0"/>
    <m/>
    <n v="0"/>
    <m/>
    <n v="0"/>
    <m/>
    <n v="-294.01847323621206"/>
    <n v="1.2738154318024268"/>
    <n v="-1.5047655328287877"/>
    <n v="1.9488039500232288"/>
    <n v="-375.00754663895776"/>
    <n v="15.971556290072918"/>
    <n v="6.9416674125043363"/>
    <n v="-2.9273232059085958"/>
    <s v="Medianas"/>
    <n v="2024"/>
    <n v="2"/>
    <d v="2025-08-07T00:00:00"/>
    <x v="16"/>
    <x v="0"/>
  </r>
  <r>
    <n v="2025"/>
    <n v="6"/>
    <n v="80"/>
    <x v="73"/>
    <s v="Terremoto y Erupcion Volcanica"/>
    <n v="52"/>
    <s v="41cfc0d1f2d127b04555b7246d84019b4d27710a3f3aff6e7764375b1e06e05d"/>
    <s v="5ee0b1f3d4f170289262539d5c2c0d24e2fb46189fbbd99a0a6b6a68b9dfe06a"/>
    <x v="5"/>
    <n v="60232.780899999998"/>
    <n v="46850.925569999999"/>
    <n v="132967.842"/>
    <n v="109348.51754999999"/>
    <n v="-23.775710000000014"/>
    <n v="-751.20820000000015"/>
    <n v="43.351759999999963"/>
    <n v="-843.05493999999987"/>
    <n v="35332811.020000003"/>
    <n v="33505945.09"/>
    <n v="140.405"/>
    <n v="134.59399999999999"/>
    <n v="0"/>
    <n v="0"/>
    <n v="-1.2957100000000001"/>
    <n v="-14.1778"/>
    <n v="-7.0000000000000007E-5"/>
    <n v="-1.8799999999999999E-3"/>
    <n v="0"/>
    <n v="0"/>
    <n v="0"/>
    <n v="0"/>
    <n v="0"/>
    <n v="0"/>
    <s v="Terremoto y Erupcion Volcanica"/>
    <s v="Daños Sin Autos"/>
    <s v="Riesgos Catastroficos"/>
    <x v="16"/>
    <x v="3"/>
    <n v="914305.01283000002"/>
    <n v="669950.54428999999"/>
    <n v="533186385.44996989"/>
    <n v="470746398.87218982"/>
    <n v="512068683.5256899"/>
    <n v="451806369.28899986"/>
    <n v="9697566.7351200003"/>
    <n v="8947587.8353099991"/>
    <n v="276437.41434000002"/>
    <n v="-59515.618839999952"/>
    <n v="152528.42686000001"/>
    <n v="118774.15584000001"/>
    <n v="0.62111231141999101"/>
    <n v="0.52361515117081603"/>
    <n v="13381.855329999999"/>
    <n v="28.56262745547291"/>
    <n v="39.489544434419003"/>
    <n v="39.445387120336697"/>
    <n v="6.5878213566350956"/>
    <n v="6.9931916571023409"/>
    <n v="1.1296758984040447E-2"/>
    <n v="1.176263709104136E-2"/>
    <n v="9.952476680064902E-3"/>
    <n v="1.0369691255952969E-2"/>
    <m/>
    <m/>
    <m/>
    <n v="0"/>
    <m/>
    <n v="0"/>
    <m/>
    <n v="0"/>
    <m/>
    <n v="-96.835003931000756"/>
    <n v="-3.9473040501771049E-2"/>
    <n v="-1.6034009805796037"/>
    <n v="-8.6007569043304102E-3"/>
    <n v="-90.860993948285355"/>
    <n v="-96.276595744680847"/>
    <n v="1851014.2857142859"/>
    <n v="754138.29787234042"/>
    <s v="Resto"/>
    <n v="2024"/>
    <n v="2"/>
    <d v="2025-08-07T00:00:00"/>
    <x v="16"/>
    <x v="5"/>
  </r>
  <r>
    <n v="2025"/>
    <n v="6"/>
    <n v="94"/>
    <x v="5"/>
    <s v="Terremoto y Erupcion Volcanica"/>
    <n v="7"/>
    <s v="7902699be42c8a8e46fbbb4501726517e86b22c56a189f7625a6da49081b2451"/>
    <s v="5ee0b1f3d4f170289262539d5c2c0d24e2fb46189fbbd99a0a6b6a68b9dfe06a"/>
    <x v="26"/>
    <n v="93614.095579999994"/>
    <n v="63741.5092"/>
    <n v="146015.30578999998"/>
    <n v="122815.22425999999"/>
    <n v="-3776.4281099999998"/>
    <n v="-14350.143479999999"/>
    <n v="-12584.629479999998"/>
    <n v="-32667.682739999997"/>
    <n v="35332811.020000003"/>
    <n v="33505945.09"/>
    <n v="140.405"/>
    <n v="134.59399999999999"/>
    <n v="0"/>
    <n v="0"/>
    <n v="-374.69513000000001"/>
    <n v="-3573.4976200000001"/>
    <n v="16994.130390000002"/>
    <n v="15542.061730000001"/>
    <n v="0"/>
    <n v="0"/>
    <n v="0"/>
    <n v="0"/>
    <n v="0"/>
    <n v="0"/>
    <s v="Terremoto y Erupcion Volcanica"/>
    <s v="Daños Sin Autos"/>
    <s v="Riesgos Catastroficos"/>
    <x v="16"/>
    <x v="3"/>
    <n v="3833520.1551100002"/>
    <n v="3650387.7085300004"/>
    <n v="533186385.44996989"/>
    <n v="470746398.87218982"/>
    <n v="512068683.5256899"/>
    <n v="451806369.28899986"/>
    <n v="9697566.7351200003"/>
    <n v="8947587.8353099991"/>
    <n v="276437.41434000002"/>
    <n v="-59515.618839999952"/>
    <n v="236878.02312"/>
    <n v="169385.76341999997"/>
    <n v="0.96533592536129731"/>
    <n v="0.71238763310549391"/>
    <n v="29872.586379999993"/>
    <n v="46.865200957620232"/>
    <n v="39.51995814004917"/>
    <n v="37.630971997304123"/>
    <n v="2.4419878282161736"/>
    <n v="1.7461572383408148"/>
    <n v="1.755748048611493E-2"/>
    <n v="1.8281550618453997E-2"/>
    <n v="1.3540519768756885E-2"/>
    <n v="1.4108147545664076E-2"/>
    <m/>
    <m/>
    <m/>
    <n v="0"/>
    <m/>
    <n v="0"/>
    <m/>
    <n v="0"/>
    <m/>
    <n v="-73.68369093129094"/>
    <n v="-4.034037915553828"/>
    <n v="-22.513027476293264"/>
    <n v="-1.3661060023355736"/>
    <n v="-89.514610898215736"/>
    <n v="9.3428316347319083"/>
    <n v="-2.204850271247095"/>
    <n v="-22.992429718010133"/>
    <s v="Resto"/>
    <n v="2024"/>
    <n v="2"/>
    <d v="2025-08-07T00:00:00"/>
    <x v="16"/>
    <x v="26"/>
  </r>
  <r>
    <n v="2025"/>
    <n v="6"/>
    <n v="1"/>
    <x v="16"/>
    <s v="Terremoto y Erupcion Volcanica"/>
    <n v="30"/>
    <s v="624b60c58c9d8bfb6ff1886c2fd605d2adeb6ea4da576068201b6c6958ce93f4"/>
    <s v="5ee0b1f3d4f170289262539d5c2c0d24e2fb46189fbbd99a0a6b6a68b9dfe06a"/>
    <x v="4"/>
    <n v="456836.55619999999"/>
    <n v="378560.84489000001"/>
    <n v="636826.00628000009"/>
    <n v="515694.85041999997"/>
    <n v="6738.6804999999986"/>
    <n v="-5775.341730000001"/>
    <n v="9962.7580500000022"/>
    <n v="-873.80108999999129"/>
    <n v="35332811.020000003"/>
    <n v="33505945.09"/>
    <n v="140.405"/>
    <n v="134.59399999999999"/>
    <n v="0"/>
    <n v="0"/>
    <n v="6936.4743600000002"/>
    <n v="-3311.5666000000001"/>
    <n v="16483.785949999998"/>
    <n v="21305.663339999999"/>
    <n v="0"/>
    <n v="0"/>
    <n v="0"/>
    <n v="0"/>
    <n v="0"/>
    <n v="0"/>
    <s v="Terremoto y Erupcion Volcanica"/>
    <s v="Daños Sin Autos"/>
    <s v="Riesgos Catastroficos"/>
    <x v="16"/>
    <x v="3"/>
    <n v="34421360.903379999"/>
    <n v="27815669.804509997"/>
    <n v="533186385.44996989"/>
    <n v="470746398.87218982"/>
    <n v="512068683.5256899"/>
    <n v="451806369.28899986"/>
    <n v="9697566.7351200003"/>
    <n v="8947587.8353099991"/>
    <n v="276437.41434000002"/>
    <n v="-59515.618839999952"/>
    <n v="1496495.1608699998"/>
    <n v="1230096.3140100001"/>
    <n v="4.7108369416583029"/>
    <n v="4.2308703961092142"/>
    <n v="78275.711309999984"/>
    <n v="20.67718105731322"/>
    <n v="30.527098793584756"/>
    <n v="30.774894662998108"/>
    <n v="1.3271891180663373"/>
    <n v="1.3609625349687631"/>
    <n v="8.568046159214357E-2"/>
    <n v="8.9213922057211889E-2"/>
    <n v="8.0417151527224173E-2"/>
    <n v="8.3788293087973698E-2"/>
    <m/>
    <m/>
    <m/>
    <n v="0"/>
    <m/>
    <n v="0"/>
    <m/>
    <n v="0"/>
    <m/>
    <n v="-216.68020378769856"/>
    <n v="1.4750747085681666"/>
    <n v="-1.5256046175821925"/>
    <n v="2.4376875742701967"/>
    <n v="-309.46202199285375"/>
    <n v="-22.631904545995706"/>
    <n v="42.080589865946429"/>
    <n v="-15.543128355843065"/>
    <s v="Medianas"/>
    <n v="2024"/>
    <n v="2"/>
    <d v="2025-08-07T00:00:00"/>
    <x v="16"/>
    <x v="4"/>
  </r>
  <r>
    <n v="2025"/>
    <n v="6"/>
    <n v="126"/>
    <x v="17"/>
    <s v="Terremoto y Erupcion Volcanica"/>
    <n v="239"/>
    <s v="79bf08685d3138f9b109c3546780f056bc954fd69377b84a2cf23622e464897b"/>
    <s v="5ee0b1f3d4f170289262539d5c2c0d24e2fb46189fbbd99a0a6b6a68b9dfe06a"/>
    <x v="45"/>
    <n v="12941.665519999999"/>
    <n v="11037.946529999999"/>
    <n v="25183.602379999997"/>
    <n v="22100.694060000002"/>
    <n v="107.15059999999998"/>
    <n v="-0.48547999999999902"/>
    <n v="226.55747"/>
    <n v="-46.506270000000022"/>
    <n v="35332811.020000003"/>
    <n v="33505945.09"/>
    <n v="140.405"/>
    <n v="134.59399999999999"/>
    <n v="0"/>
    <n v="0"/>
    <n v="-15.052350000000001"/>
    <n v="-0.48548000000000002"/>
    <n v="-130.72990999999999"/>
    <n v="-46.665819999999997"/>
    <n v="0"/>
    <n v="0"/>
    <n v="0"/>
    <n v="0"/>
    <n v="0"/>
    <n v="0"/>
    <s v="Terremoto y Erupcion Volcanica"/>
    <s v="Daños Sin Autos"/>
    <s v="Riesgos Catastroficos"/>
    <x v="16"/>
    <x v="3"/>
    <n v="508175.23067999998"/>
    <n v="466101.05164999998"/>
    <n v="533186385.44996989"/>
    <n v="470746398.87218982"/>
    <n v="512068683.5256899"/>
    <n v="451806369.28899986"/>
    <n v="9697566.7351200003"/>
    <n v="8947587.8353099991"/>
    <n v="276437.41434000002"/>
    <n v="-59515.618839999952"/>
    <n v="16933.39748"/>
    <n v="14121.82591"/>
    <n v="0.13345270905052303"/>
    <n v="0.12336225956274816"/>
    <n v="1903.7189899999994"/>
    <n v="17.247039427359855"/>
    <n v="76.426869063254273"/>
    <n v="78.16231838818922"/>
    <n v="2.5466934904880123"/>
    <n v="2.3681445237949186"/>
    <n v="2.4272310533732383E-3"/>
    <n v="2.5273300118441497E-3"/>
    <n v="2.344775564177361E-3"/>
    <n v="2.4430701469238319E-3"/>
    <m/>
    <m/>
    <m/>
    <n v="0"/>
    <m/>
    <n v="0"/>
    <m/>
    <n v="0"/>
    <m/>
    <n v="-22171.063689544408"/>
    <n v="0.82795062068641689"/>
    <n v="-4.3982818604938381E-3"/>
    <n v="3.8761250989061746E-2"/>
    <n v="3000.5087748207961"/>
    <n v="180.14060397952935"/>
    <n v="11.51408273745465"/>
    <n v="1.0403331603301946"/>
    <s v="Resto"/>
    <n v="2024"/>
    <n v="2"/>
    <d v="2025-08-07T00:00:00"/>
    <x v="16"/>
    <x v="45"/>
  </r>
  <r>
    <n v="2025"/>
    <n v="6"/>
    <n v="16"/>
    <x v="74"/>
    <s v="Terremoto y Erupcion Volcanica"/>
    <n v="14"/>
    <s v="8527a891e224136950ff32ca212b45bc93f69fbb801c3b1ebedac52775f99e61"/>
    <s v="5ee0b1f3d4f170289262539d5c2c0d24e2fb46189fbbd99a0a6b6a68b9dfe06a"/>
    <x v="17"/>
    <n v="111555.91748"/>
    <n v="129408.21793000001"/>
    <n v="124710.19677999997"/>
    <n v="147473.09246000001"/>
    <n v="-2.4999300000000009"/>
    <n v="65.581090000000003"/>
    <n v="178.77231"/>
    <n v="-7160.8805199999988"/>
    <n v="35332811.020000003"/>
    <n v="33505945.09"/>
    <n v="140.405"/>
    <n v="134.59399999999999"/>
    <n v="0"/>
    <n v="0"/>
    <n v="-9.0641400000000001"/>
    <n v="8.8526100000000003"/>
    <n v="3361.1870699999999"/>
    <n v="1503.8128400000001"/>
    <n v="0"/>
    <n v="0"/>
    <n v="0"/>
    <n v="0"/>
    <n v="0"/>
    <n v="0"/>
    <s v="Terremoto y Erupcion Volcanica"/>
    <s v="Daños Sin Autos"/>
    <s v="Riesgos Catastroficos"/>
    <x v="16"/>
    <x v="3"/>
    <n v="2671500.3155200002"/>
    <n v="2668766.8416399998"/>
    <n v="533186385.44996989"/>
    <n v="470746398.87218982"/>
    <n v="512068683.5256899"/>
    <n v="451806369.28899986"/>
    <n v="9697566.7351200003"/>
    <n v="8947587.8353099991"/>
    <n v="276437.41434000002"/>
    <n v="-59515.618839999952"/>
    <n v="246927.98924"/>
    <n v="349965.84698000003"/>
    <n v="1.150349572496338"/>
    <n v="1.4462916744925871"/>
    <n v="-17852.30045000001"/>
    <n v="-13.795337526135121"/>
    <n v="45.177510181550943"/>
    <n v="36.977384806751004"/>
    <n v="4.1757778141338511"/>
    <n v="4.848989275154385"/>
    <n v="2.0922499246835619E-2"/>
    <n v="2.1785342683312788E-2"/>
    <n v="2.7490006984659917E-2"/>
    <n v="2.8642406731372017E-2"/>
    <m/>
    <m/>
    <m/>
    <n v="0"/>
    <m/>
    <n v="0"/>
    <m/>
    <n v="0"/>
    <m/>
    <n v="-103.81196774862997"/>
    <n v="-2.2409658371087254E-3"/>
    <n v="5.0677685736677386E-2"/>
    <n v="-9.043385121976469E-4"/>
    <n v="-202.38946480190586"/>
    <n v="123.51099688708599"/>
    <n v="-0.26967079818023931"/>
    <n v="0.58867764422067315"/>
    <s v="Resto"/>
    <n v="2024"/>
    <n v="2"/>
    <d v="2025-08-07T00:00:00"/>
    <x v="16"/>
    <x v="17"/>
  </r>
  <r>
    <n v="2025"/>
    <n v="6"/>
    <n v="8"/>
    <x v="23"/>
    <s v="Terremoto y Erupcion Volcanica"/>
    <n v="8"/>
    <s v="2c624232cdd221771294dfbb310aca000a0df6ac8b66b696d90ef06fdefb64a3"/>
    <s v="5ee0b1f3d4f170289262539d5c2c0d24e2fb46189fbbd99a0a6b6a68b9dfe06a"/>
    <x v="34"/>
    <n v="27199.665499999999"/>
    <n v="25726.706100000003"/>
    <n v="47716.123199999987"/>
    <n v="41397.560420000009"/>
    <n v="-335.62274000000008"/>
    <n v="348.70332000000002"/>
    <n v="-1660.91075"/>
    <n v="1577.1192699999992"/>
    <n v="35332811.020000003"/>
    <n v="33505945.09"/>
    <n v="140.405"/>
    <n v="134.59399999999999"/>
    <n v="0"/>
    <n v="0"/>
    <n v="-329.16057000000001"/>
    <n v="348.70332000000002"/>
    <n v="10755.64991"/>
    <n v="12722.954659999999"/>
    <n v="0"/>
    <n v="0"/>
    <n v="0"/>
    <n v="0"/>
    <n v="0"/>
    <n v="0"/>
    <s v="Terremoto y Erupcion Volcanica"/>
    <s v="Daños Sin Autos"/>
    <s v="Riesgos Catastroficos"/>
    <x v="16"/>
    <x v="3"/>
    <n v="1860236.7715"/>
    <n v="1362193.3121300002"/>
    <n v="533186385.44996989"/>
    <n v="470746398.87218982"/>
    <n v="512068683.5256899"/>
    <n v="451806369.28899986"/>
    <n v="9697566.7351200003"/>
    <n v="8947587.8353099991"/>
    <n v="276437.41434000002"/>
    <n v="-59515.618839999952"/>
    <n v="88709.58352"/>
    <n v="72889.568530000004"/>
    <n v="0.28047928148301032"/>
    <n v="0.28752672310714089"/>
    <n v="1472.9593999999961"/>
    <n v="5.7254099855402529"/>
    <n v="30.66147356431642"/>
    <n v="35.295456700928831"/>
    <n v="1.462161479480248"/>
    <n v="1.8886237269637094"/>
    <n v="5.1013428403738209E-3"/>
    <n v="5.311722113667477E-3"/>
    <n v="5.4650882431890773E-3"/>
    <n v="5.6941884507926907E-3"/>
    <m/>
    <m/>
    <m/>
    <n v="0"/>
    <m/>
    <n v="0"/>
    <m/>
    <n v="0"/>
    <m/>
    <n v="-196.24879396043607"/>
    <n v="-1.2339223068754286"/>
    <n v="1.3554137814790055"/>
    <n v="-0.12141002722128125"/>
    <n v="-194.3955939392834"/>
    <n v="-15.462640578175257"/>
    <n v="-3.0603503531103682"/>
    <n v="2.7407416698284455"/>
    <s v="Resto"/>
    <n v="2024"/>
    <n v="2"/>
    <d v="2025-08-07T00:00:00"/>
    <x v="16"/>
    <x v="34"/>
  </r>
  <r>
    <n v="2025"/>
    <n v="6"/>
    <n v="37"/>
    <x v="76"/>
    <s v="Terremoto y Erupcion Volcanica"/>
    <n v="25"/>
    <s v="b7a56873cd771f2c446d369b649430b65a756ba278ff97ec81bb6f55b2e73569"/>
    <s v="5ee0b1f3d4f170289262539d5c2c0d24e2fb46189fbbd99a0a6b6a68b9dfe06a"/>
    <x v="24"/>
    <n v="476783.27602999995"/>
    <n v="455412.64257999999"/>
    <n v="793729.91556999995"/>
    <n v="738433.94779999997"/>
    <n v="7863.1341700000003"/>
    <n v="28804.558250000002"/>
    <n v="7168.0890499999987"/>
    <n v="27652.208060000008"/>
    <n v="35332811.020000003"/>
    <n v="33505945.09"/>
    <n v="140.405"/>
    <n v="134.59399999999999"/>
    <n v="0"/>
    <n v="0"/>
    <n v="7571.0104000000001"/>
    <n v="1844.9660900000001"/>
    <n v="114364.42067000001"/>
    <n v="145868.53400000001"/>
    <n v="0"/>
    <n v="0"/>
    <n v="0"/>
    <n v="0"/>
    <n v="0"/>
    <n v="0"/>
    <s v="Terremoto y Erupcion Volcanica"/>
    <s v="Daños Sin Autos"/>
    <s v="Riesgos Catastroficos"/>
    <x v="16"/>
    <x v="3"/>
    <n v="7089738.4457900003"/>
    <n v="7036483.0011099996"/>
    <n v="533186385.44996989"/>
    <n v="470746398.87218982"/>
    <n v="512068683.5256899"/>
    <n v="451806369.28899986"/>
    <n v="9697566.7351200003"/>
    <n v="8947587.8353099991"/>
    <n v="276437.41434000002"/>
    <n v="-59515.618839999952"/>
    <n v="744038.53998"/>
    <n v="667828.23644000001"/>
    <n v="4.9165248257928083"/>
    <n v="5.0897811897727152"/>
    <n v="21370.633449999965"/>
    <n v="4.6925867777695363"/>
    <n v="64.080454225236238"/>
    <n v="68.193079856532208"/>
    <n v="6.7249769462669171"/>
    <n v="6.4721629045100944"/>
    <n v="8.9421502319049301E-2"/>
    <n v="9.3109243226368932E-2"/>
    <n v="9.6742671568189081E-2"/>
    <n v="0.10079819000707653"/>
    <m/>
    <m/>
    <m/>
    <n v="0"/>
    <m/>
    <n v="0"/>
    <m/>
    <n v="0"/>
    <m/>
    <n v="-72.701771359399345"/>
    <n v="1.6492051137937229"/>
    <n v="6.3249360155696728"/>
    <n v="2.8444536673059955"/>
    <n v="310.3604093883373"/>
    <n v="-21.597607425053035"/>
    <n v="6.620074981052233"/>
    <n v="1.264814308752839"/>
    <s v="Medianas"/>
    <n v="2024"/>
    <n v="2"/>
    <d v="2025-08-07T00:00:00"/>
    <x v="16"/>
    <x v="24"/>
  </r>
  <r>
    <n v="2025"/>
    <n v="6"/>
    <n v="61"/>
    <x v="46"/>
    <s v="Terremoto y Erupcion Volcanica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49526.663369999995"/>
    <n v="108127.302"/>
    <n v="903545.68696000008"/>
    <n v="657098.02579999994"/>
    <n v="0"/>
    <n v="0"/>
    <n v="0"/>
    <n v="0"/>
    <n v="0"/>
    <n v="0"/>
    <s v="Terremoto y Erupcion Volcanica"/>
    <s v="Daños Sin Autos"/>
    <s v="Riesgos Catastroficos"/>
    <x v="16"/>
    <x v="3"/>
    <n v="0"/>
    <n v="0"/>
    <n v="533186385.44996989"/>
    <n v="470746398.87218982"/>
    <n v="512068683.5256899"/>
    <n v="451806369.28899986"/>
    <n v="9697566.7351200003"/>
    <n v="8947587.8353099991"/>
    <n v="276437.41434000002"/>
    <n v="-59515.61883999995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54.195968590800504"/>
    <n v="37.505463642195004"/>
    <n v="5.4813679136285378"/>
    <n v="16.455277257659965"/>
    <m/>
    <n v="2024"/>
    <n v="2"/>
    <d v="2025-08-07T00:00:00"/>
    <x v="16"/>
    <x v="69"/>
  </r>
  <r>
    <n v="2025"/>
    <n v="6"/>
    <n v="12"/>
    <x v="0"/>
    <s v="Terremoto y Erupcion Volcanica"/>
    <n v="12"/>
    <s v="6b51d431df5d7f141cbececcf79edf3dd861c3b4069f0b11661a3eefacbba918"/>
    <s v="5ee0b1f3d4f170289262539d5c2c0d24e2fb46189fbbd99a0a6b6a68b9dfe06a"/>
    <x v="28"/>
    <n v="319174.26662999997"/>
    <n v="181440.26045"/>
    <n v="532761.92747999995"/>
    <n v="342240.70970999997"/>
    <n v="596.83882999999992"/>
    <n v="195.31452999999999"/>
    <n v="-30.765789999999924"/>
    <n v="2114.8418300000003"/>
    <n v="35332811.020000003"/>
    <n v="33505945.09"/>
    <n v="140.405"/>
    <n v="134.59399999999999"/>
    <n v="0"/>
    <n v="0"/>
    <n v="-40.27758"/>
    <n v="35.289379999999994"/>
    <n v="3347.70669"/>
    <n v="-433.22651999999999"/>
    <n v="0"/>
    <n v="0"/>
    <n v="0"/>
    <n v="0"/>
    <n v="0"/>
    <n v="0"/>
    <s v="Terremoto y Erupcion Volcanica"/>
    <s v="Daños Sin Autos"/>
    <s v="Riesgos Catastroficos"/>
    <x v="16"/>
    <x v="3"/>
    <n v="4354857.8661599997"/>
    <n v="3733425.0511100003"/>
    <n v="533186385.44996989"/>
    <n v="470746398.87218982"/>
    <n v="512068683.5256899"/>
    <n v="451806369.28899986"/>
    <n v="9697566.7351200003"/>
    <n v="8947587.8353099991"/>
    <n v="276437.41434000002"/>
    <n v="-59515.618839999952"/>
    <n v="621658.94652"/>
    <n v="391301.82045999996"/>
    <n v="3.2912819818408852"/>
    <n v="2.0278120068738481"/>
    <n v="137734.00617999997"/>
    <n v="75.911490558048285"/>
    <n v="51.342342681097655"/>
    <n v="46.368366044580505"/>
    <n v="7.3291546231666"/>
    <n v="4.8598875822096721"/>
    <n v="5.9861668515905651E-2"/>
    <n v="6.2330362488177304E-2"/>
    <n v="3.8543101101716978E-2"/>
    <n v="4.0158854054122679E-2"/>
    <m/>
    <m/>
    <m/>
    <n v="0"/>
    <m/>
    <n v="0"/>
    <m/>
    <n v="0"/>
    <m/>
    <n v="205.57830490133014"/>
    <n v="0.1869946585298746"/>
    <n v="0.10764674252318072"/>
    <n v="0.21590378112346509"/>
    <n v="-214.13513073904954"/>
    <n v="-872.73817170749373"/>
    <n v="-1.2031394542512923"/>
    <n v="-8.1457109320085017"/>
    <s v="Medianas"/>
    <n v="2024"/>
    <n v="2"/>
    <d v="2025-08-07T00:00:00"/>
    <x v="16"/>
    <x v="28"/>
  </r>
  <r>
    <n v="2025"/>
    <n v="6"/>
    <n v="81"/>
    <x v="24"/>
    <s v="Terremoto y Erupcion Volcanica"/>
    <n v="53"/>
    <s v="2858dcd1057d3eae7f7d5f782167e24b61153c01551450a628cee722509f6529"/>
    <s v="5ee0b1f3d4f170289262539d5c2c0d24e2fb46189fbbd99a0a6b6a68b9dfe06a"/>
    <x v="6"/>
    <n v="51576.092079999995"/>
    <n v="42628.02938"/>
    <n v="96939.425329999984"/>
    <n v="87173.908649999998"/>
    <n v="323.96156000000002"/>
    <n v="314.17730000000006"/>
    <n v="442.11849000000001"/>
    <n v="610.94560000000001"/>
    <n v="35332811.020000003"/>
    <n v="33505945.09"/>
    <n v="140.405"/>
    <n v="134.59399999999999"/>
    <n v="0"/>
    <n v="0"/>
    <n v="33.291029999999999"/>
    <n v="31.417830000000002"/>
    <n v="4599.6934800000008"/>
    <n v="4553.3676699999996"/>
    <n v="0"/>
    <n v="0"/>
    <n v="0"/>
    <n v="0"/>
    <n v="0"/>
    <n v="0"/>
    <s v="Terremoto y Erupcion Volcanica"/>
    <s v="Daños Sin Autos"/>
    <s v="Riesgos Catastroficos"/>
    <x v="16"/>
    <x v="3"/>
    <n v="935835.38778999995"/>
    <n v="856751.40549999999"/>
    <n v="533186385.44996989"/>
    <n v="470746398.87218982"/>
    <n v="512068683.5256899"/>
    <n v="451806369.28899986"/>
    <n v="9697566.7351200003"/>
    <n v="8947587.8353099991"/>
    <n v="276437.41434000002"/>
    <n v="-59515.618839999952"/>
    <n v="166103.97779"/>
    <n v="128328.25541"/>
    <n v="0.53184570406941134"/>
    <n v="0.47641923348074183"/>
    <n v="8948.0626999999949"/>
    <n v="20.991030620332161"/>
    <n v="31.050485825936097"/>
    <n v="33.217960646161956"/>
    <n v="5.5112354964261723"/>
    <n v="4.975542392617645"/>
    <n v="9.6731824906732353E-3"/>
    <n v="1.0072104336646567E-2"/>
    <n v="9.0554127407300126E-3"/>
    <n v="9.4350217875597935E-3"/>
    <m/>
    <m/>
    <m/>
    <n v="0"/>
    <m/>
    <n v="0"/>
    <m/>
    <n v="0"/>
    <m/>
    <n v="3.1142479103359655"/>
    <n v="0.62812351020604906"/>
    <n v="0.73702046416296263"/>
    <n v="0.11719164743797972"/>
    <n v="5.9622195422153412"/>
    <n v="1.0173966469964713"/>
    <n v="0.7237662714864207"/>
    <n v="0.68999106325187232"/>
    <s v="Resto"/>
    <n v="2024"/>
    <n v="2"/>
    <d v="2025-08-07T00:00:00"/>
    <x v="16"/>
    <x v="6"/>
  </r>
  <r>
    <n v="2025"/>
    <n v="6"/>
    <n v="107"/>
    <x v="51"/>
    <s v="Terremoto y Erupcion Volcanica"/>
    <n v="70"/>
    <s v="ff5a1ae012afa5d4c889c50ad427aaf545d31a4fac04ffc1c4d03d403ba4250a"/>
    <s v="5ee0b1f3d4f170289262539d5c2c0d24e2fb46189fbbd99a0a6b6a68b9dfe06a"/>
    <x v="2"/>
    <n v="1892.89598"/>
    <n v="1811.2405100000001"/>
    <n v="3337.5611500000005"/>
    <n v="3124.36276"/>
    <n v="100"/>
    <n v="22.416830000000001"/>
    <n v="-156.35642000000001"/>
    <n v="32.915490000000005"/>
    <n v="35332811.020000003"/>
    <n v="33505945.09"/>
    <n v="140.405"/>
    <n v="134.59399999999999"/>
    <n v="0"/>
    <n v="0"/>
    <n v="31.25"/>
    <n v="22.416830000000001"/>
    <n v="333.94907000000001"/>
    <n v="289.67253999999997"/>
    <n v="0"/>
    <n v="0"/>
    <n v="0"/>
    <n v="0"/>
    <n v="0"/>
    <n v="0"/>
    <s v="Terremoto y Erupcion Volcanica"/>
    <s v="Daños Sin Autos"/>
    <s v="Riesgos Catastroficos"/>
    <x v="16"/>
    <x v="3"/>
    <n v="455455.20262"/>
    <n v="991204.89910000004"/>
    <n v="533186385.44996989"/>
    <n v="470746398.87218982"/>
    <n v="512068683.5256899"/>
    <n v="451806369.28899986"/>
    <n v="9697566.7351200003"/>
    <n v="8947587.8353099991"/>
    <n v="276437.41434000002"/>
    <n v="-59515.618839999952"/>
    <n v="8749.8330900000001"/>
    <n v="8820.3951300000008"/>
    <n v="1.9519287999790979E-2"/>
    <n v="2.024277987920135E-2"/>
    <n v="81.655469999999923"/>
    <n v="4.5082621302457548"/>
    <n v="21.633509582752509"/>
    <n v="20.534686749345209"/>
    <n v="0.41560530412456398"/>
    <n v="0.18273119025587753"/>
    <n v="3.5501581279171932E-4"/>
    <n v="3.6965665757317018E-4"/>
    <n v="3.8475929169917277E-4"/>
    <n v="4.0088866229361027E-4"/>
    <m/>
    <m/>
    <m/>
    <n v="0"/>
    <m/>
    <n v="0"/>
    <m/>
    <n v="0"/>
    <m/>
    <n v="346.0934039291015"/>
    <n v="5.2829104745628968"/>
    <n v="1.2376506530322691"/>
    <n v="3.6174553375400376E-2"/>
    <n v="39.404188727844215"/>
    <n v="15.285028397928247"/>
    <n v="9.3577143365004716"/>
    <n v="7.7386796829274891"/>
    <s v="Resto"/>
    <n v="2024"/>
    <n v="2"/>
    <d v="2025-08-07T00:00:00"/>
    <x v="16"/>
    <x v="2"/>
  </r>
  <r>
    <n v="2025"/>
    <n v="6"/>
    <n v="27"/>
    <x v="32"/>
    <s v="Terremoto y Erupcion Volcanica"/>
    <n v="21"/>
    <s v="6f4b6612125fb3a0daecd2799dfd6c9c299424fd920f9b308110a2c1fbd8f443"/>
    <s v="5ee0b1f3d4f170289262539d5c2c0d24e2fb46189fbbd99a0a6b6a68b9dfe06a"/>
    <x v="33"/>
    <n v="65840.672139999995"/>
    <n v="63550.237009999997"/>
    <n v="141508.92875999998"/>
    <n v="133986.28330000001"/>
    <n v="4887.6222700000008"/>
    <n v="-5856.4327199999971"/>
    <n v="3930.5692199999985"/>
    <n v="14345.239469999997"/>
    <n v="35332811.020000003"/>
    <n v="33505945.09"/>
    <n v="140.405"/>
    <n v="134.59399999999999"/>
    <n v="0"/>
    <n v="0"/>
    <n v="4735.5876699999999"/>
    <n v="-602.24870999999996"/>
    <n v="51672.531479999998"/>
    <n v="22442.457629999997"/>
    <n v="0"/>
    <n v="0"/>
    <n v="0"/>
    <n v="0"/>
    <n v="0"/>
    <n v="0"/>
    <s v="Terremoto y Erupcion Volcanica"/>
    <s v="Daños Sin Autos"/>
    <s v="Riesgos Catastroficos"/>
    <x v="16"/>
    <x v="3"/>
    <n v="7432464.5520399995"/>
    <n v="5987192.6770000001"/>
    <n v="533186385.44996989"/>
    <n v="470746398.87218982"/>
    <n v="512068683.5256899"/>
    <n v="451806369.28899986"/>
    <n v="9697566.7351200003"/>
    <n v="8947587.8353099991"/>
    <n v="276437.41434000002"/>
    <n v="-59515.618839999952"/>
    <n v="272385.77797000005"/>
    <n v="215163.93411999999"/>
    <n v="0.67894012939922577"/>
    <n v="0.71024993752182852"/>
    <n v="2290.435129999998"/>
    <n v="3.604133104396734"/>
    <n v="24.171846500462859"/>
    <n v="29.535729242874471"/>
    <n v="0.88585248781211623"/>
    <n v="1.0614363097772073"/>
    <n v="1.2348528382703422E-2"/>
    <n v="1.2857781437965409E-2"/>
    <n v="1.3499888084593554E-2"/>
    <n v="1.4065812553729145E-2"/>
    <m/>
    <m/>
    <m/>
    <n v="0"/>
    <m/>
    <n v="0"/>
    <m/>
    <n v="0"/>
    <m/>
    <n v="-183.45732809852896"/>
    <n v="7.4234088309536528"/>
    <n v="-9.2154380464048522"/>
    <n v="1.768075526849106"/>
    <n v="-886.31761120750275"/>
    <n v="130.24453173491412"/>
    <n v="9.1646132565286109"/>
    <n v="-2.6835238810697044"/>
    <s v="Resto"/>
    <n v="2024"/>
    <n v="2"/>
    <d v="2025-08-07T00:00:00"/>
    <x v="16"/>
    <x v="33"/>
  </r>
  <r>
    <n v="2025"/>
    <n v="6"/>
    <n v="39"/>
    <x v="20"/>
    <s v="Terremoto y Erupcion Volcanica"/>
    <n v="27"/>
    <s v="670671cd97404156226e507973f2ab8330d3022ca96e0c93bdbdb320c41adcaf"/>
    <s v="5ee0b1f3d4f170289262539d5c2c0d24e2fb46189fbbd99a0a6b6a68b9dfe06a"/>
    <x v="3"/>
    <n v="480437.53375999996"/>
    <n v="259366.08686000001"/>
    <n v="728012.24262000003"/>
    <n v="469307.17702000006"/>
    <n v="637.98118999999997"/>
    <n v="1180.44454"/>
    <n v="-2195.1516699999975"/>
    <n v="3672.0042599999988"/>
    <n v="35332811.020000003"/>
    <n v="33505945.09"/>
    <n v="140.405"/>
    <n v="134.59399999999999"/>
    <n v="0"/>
    <n v="0"/>
    <n v="157.35583"/>
    <n v="401.37766999999997"/>
    <n v="43877.088889999999"/>
    <n v="61136.480990000004"/>
    <n v="0"/>
    <n v="0"/>
    <n v="0"/>
    <n v="0"/>
    <n v="0"/>
    <n v="0"/>
    <s v="Terremoto y Erupcion Volcanica"/>
    <s v="Daños Sin Autos"/>
    <s v="Riesgos Catastroficos"/>
    <x v="16"/>
    <x v="3"/>
    <n v="16996819.43369"/>
    <n v="13946879.379360002"/>
    <n v="533186385.44996989"/>
    <n v="470746398.87218982"/>
    <n v="512068683.5256899"/>
    <n v="451806369.28899986"/>
    <n v="9697566.7351200003"/>
    <n v="8947587.8353099991"/>
    <n v="276437.41434000002"/>
    <n v="-59515.618839999952"/>
    <n v="1016478.83944"/>
    <n v="601959.45728999993"/>
    <n v="4.954207038556202"/>
    <n v="2.8987263565769061"/>
    <n v="221071.44689999995"/>
    <n v="85.235294088131639"/>
    <n v="47.264882958575242"/>
    <n v="43.086969349672962"/>
    <n v="2.8266319803792679"/>
    <n v="1.8596711121187159"/>
    <n v="9.0106864479397045E-2"/>
    <n v="9.3822869708043169E-2"/>
    <n v="5.509677556352785E-2"/>
    <n v="5.7406469782212255E-2"/>
    <m/>
    <m/>
    <m/>
    <n v="0"/>
    <m/>
    <n v="0"/>
    <m/>
    <n v="0"/>
    <m/>
    <n v="-45.954158083530125"/>
    <n v="0.1327917044713455"/>
    <n v="0.45512678788926536"/>
    <n v="0.23078684610156447"/>
    <n v="-60.796067703517245"/>
    <n v="-28.230921735294345"/>
    <n v="0.35862869205952008"/>
    <n v="0.65652727062529603"/>
    <s v="Medianas"/>
    <n v="2024"/>
    <n v="2"/>
    <d v="2025-08-07T00:00:00"/>
    <x v="16"/>
    <x v="3"/>
  </r>
  <r>
    <n v="2025"/>
    <n v="6"/>
    <n v="48"/>
    <x v="4"/>
    <s v="Terremoto y Erupcion Volcanica"/>
    <n v="36"/>
    <s v="76a50887d8f1c2e9301755428990ad81479ee21c25b43215cf524541e0503269"/>
    <s v="5ee0b1f3d4f170289262539d5c2c0d24e2fb46189fbbd99a0a6b6a68b9dfe06a"/>
    <x v="25"/>
    <n v="834513.66877999995"/>
    <n v="565454.13203999994"/>
    <n v="1210115.1507299999"/>
    <n v="846451.03365999996"/>
    <n v="13801.806860000001"/>
    <n v="16980.234779999995"/>
    <n v="38448.400889999997"/>
    <n v="-9655.5859699999928"/>
    <n v="35332811.020000003"/>
    <n v="33505945.09"/>
    <n v="140.405"/>
    <n v="134.59399999999999"/>
    <n v="0"/>
    <n v="0"/>
    <n v="34876.525540000002"/>
    <n v="97872.795209999997"/>
    <n v="151980.03153000001"/>
    <n v="341929.04358"/>
    <n v="0"/>
    <n v="0"/>
    <n v="0"/>
    <n v="0"/>
    <n v="0"/>
    <n v="0"/>
    <s v="Terremoto y Erupcion Volcanica"/>
    <s v="Daños Sin Autos"/>
    <s v="Riesgos Catastroficos"/>
    <x v="16"/>
    <x v="3"/>
    <n v="34581959.66691"/>
    <n v="31734793.481880002"/>
    <n v="533186385.44996989"/>
    <n v="470746398.87218982"/>
    <n v="512068683.5256899"/>
    <n v="451806369.28899986"/>
    <n v="9697566.7351200003"/>
    <n v="8947587.8353099991"/>
    <n v="276437.41434000002"/>
    <n v="-59515.618839999952"/>
    <n v="3249292.0213500001"/>
    <n v="2546009.9788200003"/>
    <n v="8.6053923790777969"/>
    <n v="6.3196265009943779"/>
    <n v="269059.53674000001"/>
    <n v="47.582911061116249"/>
    <n v="25.682938415405342"/>
    <n v="22.209423244368864"/>
    <n v="2.4131474237375579"/>
    <n v="1.7818112866020828"/>
    <n v="0.15651443689353248"/>
    <n v="0.1629690890359112"/>
    <n v="0.12011863147433736"/>
    <n v="0.12515408601473363"/>
    <m/>
    <m/>
    <m/>
    <n v="0"/>
    <m/>
    <n v="0"/>
    <m/>
    <n v="0"/>
    <m/>
    <n v="-18.718397956097022"/>
    <n v="1.65387427148764"/>
    <n v="3.0029376067586719"/>
    <n v="4.9927419893403702"/>
    <n v="-64.365454705602872"/>
    <n v="-55.552172480357974"/>
    <n v="22.948097318374071"/>
    <n v="28.623715079968349"/>
    <s v="Grandes"/>
    <n v="2024"/>
    <n v="2"/>
    <d v="2025-08-07T00:00:00"/>
    <x v="16"/>
    <x v="25"/>
  </r>
  <r>
    <n v="2025"/>
    <n v="6"/>
    <n v="92"/>
    <x v="27"/>
    <s v="Terremoto y Erupcion Volcanica"/>
    <n v="219"/>
    <s v="314f04b30f62e0056bd059354a5536fb2e302107eed143b5fa2aa0bbba07f608"/>
    <s v="5ee0b1f3d4f170289262539d5c2c0d24e2fb46189fbbd99a0a6b6a68b9dfe06a"/>
    <x v="12"/>
    <n v="245580.57496999999"/>
    <n v="349258.34905000002"/>
    <n v="365042.66152999998"/>
    <n v="501012.36394000001"/>
    <n v="-13125.10297"/>
    <n v="-256155.55524000002"/>
    <n v="988.59229000000892"/>
    <n v="-248672.77631000002"/>
    <n v="35332811.020000003"/>
    <n v="33505945.09"/>
    <n v="140.405"/>
    <n v="134.59399999999999"/>
    <n v="0"/>
    <n v="0"/>
    <n v="-1711.3019899999999"/>
    <n v="639.55597999999998"/>
    <n v="42582.52665"/>
    <n v="50127.865170000005"/>
    <n v="0"/>
    <n v="0"/>
    <n v="0"/>
    <n v="0"/>
    <n v="0"/>
    <n v="0"/>
    <s v="Terremoto y Erupcion Volcanica"/>
    <s v="Daños Sin Autos"/>
    <s v="Riesgos Catastroficos"/>
    <x v="16"/>
    <x v="3"/>
    <n v="6380210.4408900002"/>
    <n v="6935064.6502099996"/>
    <n v="533186385.44996989"/>
    <n v="470746398.87218982"/>
    <n v="512068683.5256899"/>
    <n v="451806369.28899986"/>
    <n v="9697566.7351200003"/>
    <n v="8947587.8353099991"/>
    <n v="276437.41434000002"/>
    <n v="-59515.618839999952"/>
    <n v="929971.05132000009"/>
    <n v="1031553.12741"/>
    <n v="2.5323937610104119"/>
    <n v="3.9033799441645782"/>
    <n v="-103677.77408000003"/>
    <n v="-29.685124024095256"/>
    <n v="26.40733543494963"/>
    <n v="33.857524132267422"/>
    <n v="3.8490983525575215"/>
    <n v="5.0361224684390535"/>
    <n v="4.6059048331241269E-2"/>
    <n v="4.7958522532393737E-2"/>
    <n v="7.419246326403138E-2"/>
    <n v="7.7302661668896364E-2"/>
    <m/>
    <m/>
    <m/>
    <n v="0"/>
    <m/>
    <n v="0"/>
    <m/>
    <n v="0"/>
    <m/>
    <n v="-94.876120114708158"/>
    <n v="-5.3445200100225172"/>
    <n v="-73.342714909108338"/>
    <n v="-4.7479473794589095"/>
    <n v="-367.57657554855479"/>
    <n v="-15.052184038580718"/>
    <n v="-4.0187892185585001"/>
    <n v="1.2758492264353494"/>
    <s v="Medianas"/>
    <n v="2024"/>
    <n v="2"/>
    <d v="2025-08-07T00:00:00"/>
    <x v="16"/>
    <x v="12"/>
  </r>
  <r>
    <n v="2025"/>
    <n v="6"/>
    <n v="5.0999999999999996"/>
    <x v="68"/>
    <s v="Terremoto y Erupcion Volcanica"/>
    <n v="5.0999999999999996"/>
    <m/>
    <m/>
    <x v="75"/>
    <n v="4939567.0188100003"/>
    <n v="4971973.5143400002"/>
    <n v="6999796.9752099989"/>
    <n v="6572037.4973500017"/>
    <n v="266043.95266000001"/>
    <n v="190583.50519"/>
    <n v="209804.51388000001"/>
    <n v="363236.98243999999"/>
    <n v="0"/>
    <n v="0"/>
    <n v="0"/>
    <n v="0"/>
    <n v="8528.8726199999983"/>
    <n v="13021.31835"/>
    <n v="170090.63851999998"/>
    <n v="153510.64942999999"/>
    <n v="1411969.0582900001"/>
    <n v="1490424.45312"/>
    <n v="0"/>
    <n v="0"/>
    <n v="0"/>
    <n v="0"/>
    <n v="0"/>
    <n v="0"/>
    <s v="Terremoto y Erupcion Volcanica"/>
    <s v="Daños Sin Autos"/>
    <s v="Riesgos Catastroficos"/>
    <x v="16"/>
    <x v="3"/>
    <n v="137118256.12791002"/>
    <n v="116145631.33363001"/>
    <n v="533186385.44996989"/>
    <n v="470746398.87218982"/>
    <n v="512068683.5256899"/>
    <n v="451806369.28899986"/>
    <n v="9697566.7351200003"/>
    <n v="8947587.8353099991"/>
    <n v="276437.41434000002"/>
    <n v="-59515.618839999952"/>
    <n v="14102623.427850001"/>
    <n v="13045236.501560001"/>
    <n v="50.93614876524876"/>
    <n v="55.567753073281125"/>
    <n v="-32406.495529999956"/>
    <n v="-0.6517833499421144"/>
    <n v="35.025873335419952"/>
    <n v="38.113325992560057"/>
    <n v="3.6024138275228297"/>
    <n v="4.2808097534533474"/>
    <n v="0.92642407113253111"/>
    <n v="0.9646297806771047"/>
    <n v="1.0561893890748419"/>
    <n v="1.1004655649641044"/>
    <m/>
    <m/>
    <m/>
    <n v="0"/>
    <m/>
    <n v="0"/>
    <m/>
    <n v="0"/>
    <m/>
    <n v="39.594427332402461"/>
    <n v="5.3859771847795095"/>
    <n v="3.8331560825962847"/>
    <n v="96.240211657016616"/>
    <n v="10.800546510332087"/>
    <n v="-5.2639632063043678"/>
    <n v="12.046343191542203"/>
    <n v="10.299794069310016"/>
    <m/>
    <n v="2024"/>
    <n v="2"/>
    <d v="2025-08-07T00:00:00"/>
    <x v="16"/>
    <x v="75"/>
  </r>
  <r>
    <n v="2025"/>
    <n v="6"/>
    <n v="74"/>
    <x v="6"/>
    <s v="Terremoto y Erupcion Volcanica"/>
    <n v="46"/>
    <s v="25fc0e7096fc653718202dc30b0c580b8ab87eac11a700cba03a7c021bc35b0c"/>
    <s v="5ee0b1f3d4f170289262539d5c2c0d24e2fb46189fbbd99a0a6b6a68b9dfe06a"/>
    <x v="13"/>
    <n v="1690195.28143"/>
    <n v="1362774.5462100001"/>
    <n v="2153296.2430799995"/>
    <n v="1700483.08433"/>
    <n v="151635.55767000001"/>
    <n v="134071.53618"/>
    <n v="66957.135810000007"/>
    <n v="270600.78613999998"/>
    <n v="35332811.020000003"/>
    <n v="33505945.09"/>
    <n v="140.405"/>
    <n v="134.59399999999999"/>
    <n v="8528.8726199999983"/>
    <n v="13019.2263"/>
    <n v="129347.15506999999"/>
    <n v="34510.224090000003"/>
    <n v="473406.19245999999"/>
    <n v="395746.03469999996"/>
    <n v="0"/>
    <n v="0"/>
    <n v="0"/>
    <n v="0"/>
    <n v="0"/>
    <n v="0"/>
    <s v="Terremoto y Erupcion Volcanica"/>
    <s v="Daños Sin Autos"/>
    <s v="Riesgos Catastroficos"/>
    <x v="16"/>
    <x v="3"/>
    <n v="12179486.698700001"/>
    <n v="4855779.2440100005"/>
    <n v="533186385.44996989"/>
    <n v="470746398.87218982"/>
    <n v="512068683.5256899"/>
    <n v="451806369.28899986"/>
    <n v="9697566.7351200003"/>
    <n v="8947587.8353099991"/>
    <n v="276437.41434000002"/>
    <n v="-59515.618839999952"/>
    <n v="5105826.1498500006"/>
    <n v="4163892.3130900003"/>
    <n v="17.429065739851133"/>
    <n v="15.230636136725728"/>
    <n v="327420.73521999991"/>
    <n v="24.026038359065826"/>
    <n v="33.103267362122281"/>
    <n v="32.728381133341387"/>
    <n v="13.877393384816502"/>
    <n v="28.065002087792468"/>
    <n v="0.3169989571289597"/>
    <n v="0.33007198756867639"/>
    <n v="0.28949229340360833"/>
    <n v="0.30162800678409551"/>
    <m/>
    <m/>
    <m/>
    <n v="0"/>
    <m/>
    <n v="0"/>
    <m/>
    <n v="0"/>
    <m/>
    <n v="13.100485002587824"/>
    <n v="8.9714815403879147"/>
    <n v="9.8381303461284286"/>
    <n v="54.853485745420173"/>
    <n v="274.80821548035328"/>
    <n v="19.623736171828288"/>
    <n v="27.322658032389185"/>
    <n v="8.720295609824845"/>
    <s v="Grandes"/>
    <n v="2024"/>
    <n v="2"/>
    <d v="2025-08-07T00:00:00"/>
    <x v="16"/>
    <x v="13"/>
  </r>
  <r>
    <n v="2025"/>
    <n v="6"/>
    <n v="79"/>
    <x v="11"/>
    <s v="Terremoto y Erupcion Volcanica"/>
    <n v="51"/>
    <s v="031b4af5197ec30a926f48cf40e11a7dbc470048a21e4003b7a3c07c5dab1baa"/>
    <s v="5ee0b1f3d4f170289262539d5c2c0d24e2fb46189fbbd99a0a6b6a68b9dfe06a"/>
    <x v="19"/>
    <n v="779554.83903999999"/>
    <n v="714463.19096000004"/>
    <n v="1344609.27098"/>
    <n v="1173072.6332500002"/>
    <n v="2724.17193"/>
    <n v="3863.5511900000001"/>
    <n v="-2072.6221399999986"/>
    <n v="36293.520280000004"/>
    <n v="35332811.020000003"/>
    <n v="33505945.09"/>
    <n v="140.405"/>
    <n v="134.59399999999999"/>
    <n v="0"/>
    <n v="0"/>
    <n v="2712.87203"/>
    <n v="3373.3120600000002"/>
    <n v="674264.85696"/>
    <n v="613290.22101999994"/>
    <n v="0"/>
    <n v="0"/>
    <n v="0"/>
    <n v="0"/>
    <n v="0"/>
    <n v="0"/>
    <s v="Terremoto y Erupcion Volcanica"/>
    <s v="Daños Sin Autos"/>
    <s v="Riesgos Catastroficos"/>
    <x v="16"/>
    <x v="3"/>
    <n v="49586162.051349998"/>
    <n v="42505277.943829998"/>
    <n v="533186385.44996989"/>
    <n v="470746398.87218982"/>
    <n v="512068683.5256899"/>
    <n v="451806369.28899986"/>
    <n v="9697566.7351200003"/>
    <n v="8947587.8353099991"/>
    <n v="276437.41434000002"/>
    <n v="-59515.618839999952"/>
    <n v="1299430.13625"/>
    <n v="1198219.2027"/>
    <n v="8.0386643405795919"/>
    <n v="7.9849810262884864"/>
    <n v="65091.648079999955"/>
    <n v="9.1105670528020433"/>
    <n v="59.992054770231974"/>
    <n v="59.627085707695947"/>
    <n v="1.5721217508883132"/>
    <n v="1.6808811176441452"/>
    <n v="0.1462068162865999"/>
    <n v="0.15223638236820444"/>
    <n v="0.15177241773313715"/>
    <n v="0.15813482047283636"/>
    <m/>
    <m/>
    <m/>
    <n v="0"/>
    <m/>
    <n v="0"/>
    <m/>
    <n v="0"/>
    <m/>
    <n v="-29.490466256770375"/>
    <n v="0.3494522506402169"/>
    <n v="0.54076280470218163"/>
    <n v="0.98545702885552455"/>
    <n v="-19.578385226536088"/>
    <n v="9.942215585728631"/>
    <n v="0.40234516184504898"/>
    <n v="0.55003519449399363"/>
    <s v="Grandes"/>
    <n v="2024"/>
    <n v="2"/>
    <d v="2025-08-07T00:00:00"/>
    <x v="16"/>
    <x v="19"/>
  </r>
  <r>
    <n v="2025"/>
    <n v="6"/>
    <n v="22"/>
    <x v="35"/>
    <s v="Terremoto y Erupcion Volcanica"/>
    <n v="16"/>
    <s v="b17ef6d19c7a5b1ee83b907c595526dcb1eb06db8227d650d5dda0a9f4ce8cd9"/>
    <s v="5ee0b1f3d4f170289262539d5c2c0d24e2fb46189fbbd99a0a6b6a68b9dfe06a"/>
    <x v="1"/>
    <n v="1010673.08277"/>
    <n v="1298352.8504300001"/>
    <n v="1435674.9696399998"/>
    <n v="1564500.9897700003"/>
    <n v="13737.423559999996"/>
    <n v="8633.9412499999999"/>
    <n v="20952.418719999998"/>
    <n v="26815.951099999998"/>
    <n v="35332811.020000003"/>
    <n v="33505945.09"/>
    <n v="140.405"/>
    <n v="134.59399999999999"/>
    <n v="0"/>
    <n v="0"/>
    <n v="2755.5105699999999"/>
    <n v="4599.26242"/>
    <n v="57261.760490000001"/>
    <n v="82849.225200000001"/>
    <n v="0"/>
    <n v="0"/>
    <n v="0"/>
    <n v="0"/>
    <n v="0"/>
    <n v="0"/>
    <s v="Terremoto y Erupcion Volcanica"/>
    <s v="Daños Sin Autos"/>
    <s v="Riesgos Catastroficos"/>
    <x v="16"/>
    <x v="3"/>
    <n v="17846008.112819999"/>
    <n v="17696756.30731"/>
    <n v="533186385.44996989"/>
    <n v="470746398.87218982"/>
    <n v="512068683.5256899"/>
    <n v="451806369.28899986"/>
    <n v="9697566.7351200003"/>
    <n v="8947587.8353099991"/>
    <n v="276437.41434000002"/>
    <n v="-59515.618839999952"/>
    <n v="2772785.6847800002"/>
    <n v="2876938.6903499998"/>
    <n v="10.421924492768069"/>
    <n v="14.510646604733971"/>
    <n v="-287679.76766000013"/>
    <n v="-22.157287024457474"/>
    <n v="36.449736750937866"/>
    <n v="45.129666988907793"/>
    <n v="5.6633005901413034"/>
    <n v="7.3366713531207388"/>
    <n v="0.18955343016064946"/>
    <n v="0.19737060970245715"/>
    <n v="0.27580728254970888"/>
    <n v="0.28736931098895224"/>
    <m/>
    <m/>
    <m/>
    <n v="0"/>
    <m/>
    <n v="0"/>
    <m/>
    <n v="0"/>
    <m/>
    <n v="59.109532509269691"/>
    <n v="1.359235126985789"/>
    <n v="0.66499189701324524"/>
    <n v="4.9694516181170245"/>
    <n v="-40.087989804243442"/>
    <n v="-30.884374172759308"/>
    <n v="4.8121303753509519"/>
    <n v="5.5513644320719608"/>
    <s v="Grandes"/>
    <n v="2024"/>
    <n v="2"/>
    <d v="2025-08-07T00:00:00"/>
    <x v="16"/>
    <x v="1"/>
  </r>
  <r>
    <n v="2025"/>
    <n v="6"/>
    <n v="109"/>
    <x v="25"/>
    <s v="Terremoto y Erupcion Volcanica"/>
    <n v="228"/>
    <s v="9d693eeee1d1899cbc50b6d45df953d3835acf28ee869879b45565fccc814765"/>
    <s v="5ee0b1f3d4f170289262539d5c2c0d24e2fb46189fbbd99a0a6b6a68b9dfe06a"/>
    <x v="16"/>
    <n v="382180.92689"/>
    <n v="305005.76782999997"/>
    <n v="817199.08578000008"/>
    <n v="651620.04740000004"/>
    <n v="0"/>
    <n v="6.7581800000000003"/>
    <n v="0"/>
    <n v="-2408.6838800000005"/>
    <n v="35332811.020000003"/>
    <n v="33505945.09"/>
    <n v="140.405"/>
    <n v="134.59399999999999"/>
    <n v="0"/>
    <n v="0"/>
    <n v="0"/>
    <n v="4.6500000000000005E-3"/>
    <n v="-337.04977000000002"/>
    <n v="95.260059999999996"/>
    <n v="0"/>
    <n v="0"/>
    <n v="0"/>
    <n v="0"/>
    <n v="0"/>
    <n v="0"/>
    <s v="Terremoto y Erupcion Volcanica"/>
    <s v="Daños Sin Autos"/>
    <s v="Riesgos Catastroficos"/>
    <x v="16"/>
    <x v="3"/>
    <n v="1851722.72551"/>
    <n v="1557356.19942"/>
    <n v="533186385.44996989"/>
    <n v="470746398.87218982"/>
    <n v="512068683.5256899"/>
    <n v="451806369.28899986"/>
    <n v="9697566.7351200003"/>
    <n v="8947587.8353099991"/>
    <n v="276437.41434000002"/>
    <n v="-59515.618839999952"/>
    <n v="477131.14654000005"/>
    <n v="377162.41288000002"/>
    <n v="3.940998163033222"/>
    <n v="3.4088044000680404"/>
    <n v="77175.159060000035"/>
    <n v="25.302852339177683"/>
    <n v="80.099764951722776"/>
    <n v="80.868548247155843"/>
    <n v="20.639209187473789"/>
    <n v="19.584843078519356"/>
    <n v="7.1678673221835465E-2"/>
    <n v="7.4634700223925404E-2"/>
    <n v="6.4791949245013913E-2"/>
    <n v="6.7508071723287669E-2"/>
    <m/>
    <m/>
    <m/>
    <n v="0"/>
    <m/>
    <n v="0"/>
    <m/>
    <n v="0"/>
    <m/>
    <m/>
    <m/>
    <n v="2.2157548193537063E-3"/>
    <m/>
    <m/>
    <n v="-453.82065684191258"/>
    <m/>
    <n v="4.8813742086662561E-3"/>
    <s v="Medianas"/>
    <n v="2024"/>
    <n v="2"/>
    <d v="2025-08-07T00:00:00"/>
    <x v="16"/>
    <x v="16"/>
  </r>
  <r>
    <n v="2025"/>
    <n v="6"/>
    <n v="93"/>
    <x v="65"/>
    <s v="Terremoto y Erupcion Volcanica"/>
    <n v="220"/>
    <s v="36790ecd55c2030dc553685bef719df653f413a20cdad1bfd1dc934c76686ddd"/>
    <s v="5ee0b1f3d4f170289262539d5c2c0d24e2fb46189fbbd99a0a6b6a68b9dfe06a"/>
    <x v="20"/>
    <n v="56397.91618"/>
    <n v="57580.833279999999"/>
    <n v="90004.585170000006"/>
    <n v="95447.565600000002"/>
    <n v="-853.89582999999993"/>
    <n v="0"/>
    <n v="-853.89582999999993"/>
    <n v="-247.91065"/>
    <n v="35332811.020000003"/>
    <n v="33505945.09"/>
    <n v="140.405"/>
    <n v="134.59399999999999"/>
    <n v="0"/>
    <n v="0"/>
    <n v="-1004.68124"/>
    <n v="0"/>
    <n v="2.9319999999999999E-2"/>
    <n v="2623.3005200000002"/>
    <n v="0"/>
    <n v="0"/>
    <n v="0"/>
    <n v="0"/>
    <n v="0"/>
    <n v="0"/>
    <s v="Terremoto y Erupcion Volcanica"/>
    <s v="Daños Sin Autos"/>
    <s v="Riesgos Catastroficos"/>
    <x v="16"/>
    <x v="3"/>
    <n v="541187.50646000006"/>
    <n v="571419.13779999991"/>
    <n v="533186385.44996989"/>
    <n v="470746398.87218982"/>
    <n v="512068683.5256899"/>
    <n v="451806369.28899986"/>
    <n v="9697566.7351200003"/>
    <n v="8947587.8353099991"/>
    <n v="276437.41434000002"/>
    <n v="-59515.618839999952"/>
    <n v="137329.26194"/>
    <n v="143012.88696999999"/>
    <n v="0.58156770373905675"/>
    <n v="0.64353470834639814"/>
    <n v="-1182.9170999999988"/>
    <n v="-2.0543591202436984"/>
    <n v="41.067661315066708"/>
    <n v="40.262688559023921"/>
    <n v="10.421141564946391"/>
    <n v="10.076812180580768"/>
    <n v="1.0577523680092529E-2"/>
    <n v="1.1013740538025028E-2"/>
    <n v="1.2231815987961175E-2"/>
    <n v="1.2744582014329278E-2"/>
    <m/>
    <m/>
    <m/>
    <n v="0"/>
    <m/>
    <n v="0"/>
    <m/>
    <n v="0"/>
    <m/>
    <m/>
    <n v="-1.5140556386422148"/>
    <m/>
    <n v="-0.30889300279366805"/>
    <m/>
    <n v="-99.9988823240122"/>
    <n v="-3426607.2305593449"/>
    <m/>
    <s v="Resto"/>
    <n v="2024"/>
    <n v="2"/>
    <d v="2025-08-07T00:00:00"/>
    <x v="16"/>
    <x v="20"/>
  </r>
  <r>
    <n v="2025"/>
    <n v="6"/>
    <n v="61"/>
    <x v="46"/>
    <s v="Tecn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89641.272389999998"/>
    <n v="139344.15549999999"/>
    <n v="294564.93556999997"/>
    <n v="215064.74200999999"/>
    <n v="0"/>
    <n v="0"/>
    <n v="0"/>
    <n v="0"/>
    <n v="0"/>
    <n v="0"/>
    <s v="Tecnicos"/>
    <s v="Daños Sin Autos"/>
    <s v="Diversos"/>
    <x v="7"/>
    <x v="3"/>
    <n v="0"/>
    <n v="0"/>
    <n v="533186385.44996989"/>
    <n v="470746398.87218982"/>
    <n v="512068683.5256899"/>
    <n v="451806369.28899986"/>
    <n v="9737930.0558699984"/>
    <n v="9190908.9499900024"/>
    <n v="3315830.0159999998"/>
    <n v="2169646.54933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5.669155216201368"/>
    <n v="36.965702893458662"/>
    <n v="30.431752583361295"/>
    <n v="64.791724667505392"/>
    <m/>
    <n v="2024"/>
    <n v="2"/>
    <d v="2025-08-07T00:00:00"/>
    <x v="7"/>
    <x v="69"/>
  </r>
  <r>
    <n v="2025"/>
    <n v="6"/>
    <n v="23"/>
    <x v="9"/>
    <s v="Tecnicos"/>
    <n v="17"/>
    <s v="4523540f1504cd17100c4835e85b7eefd49911580f8efff0599a8f283be6b9e3"/>
    <s v="5ee0b1f3d4f170289262539d5c2c0d24e2fb46189fbbd99a0a6b6a68b9dfe06a"/>
    <x v="3"/>
    <n v="632024.73196"/>
    <n v="1113559.9274899999"/>
    <n v="1524595.5336500003"/>
    <n v="1725326.88484"/>
    <n v="39668.26079"/>
    <n v="56387.281400000007"/>
    <n v="52777.13966999999"/>
    <n v="185355.30132000003"/>
    <n v="35332811.020000003"/>
    <n v="33505945.09"/>
    <n v="140.405"/>
    <n v="134.59399999999999"/>
    <n v="0"/>
    <n v="0"/>
    <n v="-1063.4399099999998"/>
    <n v="22271.58121"/>
    <n v="6269.4676300000001"/>
    <n v="13927.370289999999"/>
    <n v="0"/>
    <n v="0"/>
    <n v="0"/>
    <n v="0"/>
    <n v="0"/>
    <n v="0"/>
    <s v="Tecnicos"/>
    <s v="Daños Sin Autos"/>
    <s v="Diversos"/>
    <x v="7"/>
    <x v="3"/>
    <n v="12724961.123440001"/>
    <n v="12089263.964579999"/>
    <n v="533186385.44996989"/>
    <n v="470746398.87218982"/>
    <n v="512068683.5256899"/>
    <n v="451806369.28899986"/>
    <n v="9737930.0558699984"/>
    <n v="9190908.9499900024"/>
    <n v="3315830.0159999998"/>
    <n v="2169646.5493300003"/>
    <n v="789922.22794000001"/>
    <n v="1235883.5444"/>
    <n v="6.4903396135918765"/>
    <n v="12.115884658951073"/>
    <n v="-481535.19552999991"/>
    <n v="-43.242863149304931"/>
    <n v="80.01100736312064"/>
    <n v="90.102334684827753"/>
    <n v="4.9668107102958414"/>
    <n v="9.2111474342241877"/>
    <n v="0.11853729750181409"/>
    <n v="0.12342577320065543"/>
    <n v="0.23655198003805386"/>
    <n v="0.24646839955850788"/>
    <m/>
    <m/>
    <m/>
    <n v="0"/>
    <m/>
    <n v="0"/>
    <m/>
    <n v="0"/>
    <m/>
    <n v="-29.650339925769153"/>
    <n v="6.2763779301773512"/>
    <n v="5.0636952720720441"/>
    <n v="1.1963297454509805"/>
    <n v="-104.77487386267174"/>
    <n v="-54.984555594809272"/>
    <n v="-16.962204333129314"/>
    <n v="159.91232189748868"/>
    <s v="Medianas"/>
    <n v="2024"/>
    <n v="2"/>
    <d v="2025-08-07T00:00:00"/>
    <x v="7"/>
    <x v="3"/>
  </r>
  <r>
    <n v="2025"/>
    <n v="6"/>
    <n v="10"/>
    <x v="62"/>
    <s v="Tecnicos"/>
    <n v="10"/>
    <s v="4a44dc15364204a80fe80e9039455cc1608281820fe2b24f1e5233ade6af1dd5"/>
    <s v="5ee0b1f3d4f170289262539d5c2c0d24e2fb46189fbbd99a0a6b6a68b9dfe06a"/>
    <x v="14"/>
    <n v="190369.80834000002"/>
    <n v="227184.79412000001"/>
    <n v="391936.98753000004"/>
    <n v="368656.42296"/>
    <n v="185488.19171999994"/>
    <n v="28897.37186000001"/>
    <n v="306585.09188999998"/>
    <n v="105435.48493999998"/>
    <n v="35332811.020000003"/>
    <n v="33505945.09"/>
    <n v="140.405"/>
    <n v="134.59399999999999"/>
    <n v="0"/>
    <n v="0"/>
    <n v="88633.687019999998"/>
    <n v="-54846.93561"/>
    <n v="61716.842549999994"/>
    <n v="95667.892749999999"/>
    <n v="0"/>
    <n v="0"/>
    <n v="0"/>
    <n v="0"/>
    <n v="0"/>
    <n v="0"/>
    <s v="Tecnicos"/>
    <s v="Daños Sin Autos"/>
    <s v="Diversos"/>
    <x v="7"/>
    <x v="3"/>
    <n v="3211255.1390500003"/>
    <n v="3187333.33329"/>
    <n v="533186385.44996989"/>
    <n v="470746398.87218982"/>
    <n v="512068683.5256899"/>
    <n v="451806369.28899986"/>
    <n v="9737930.0558699984"/>
    <n v="9190908.9499900024"/>
    <n v="3315830.0159999998"/>
    <n v="2169646.5493300003"/>
    <n v="247469.821"/>
    <n v="275124.51082999998"/>
    <n v="1.954930947827517"/>
    <n v="2.4718425060695126"/>
    <n v="-36814.985779999988"/>
    <n v="-16.204863500043121"/>
    <n v="76.926474335632236"/>
    <n v="82.575265080753908"/>
    <n v="5.9282056422436105"/>
    <n v="7.12773878236003"/>
    <n v="3.5704176538442926E-2"/>
    <n v="3.7176616040892764E-2"/>
    <n v="4.8260548495811621E-2"/>
    <n v="5.0283663436953521E-2"/>
    <m/>
    <m/>
    <m/>
    <n v="0"/>
    <m/>
    <n v="0"/>
    <m/>
    <n v="0"/>
    <m/>
    <n v="541.88602554806823"/>
    <n v="97.435719107684591"/>
    <n v="12.719764970157419"/>
    <n v="5.5940199233662993"/>
    <n v="-261.60189449825856"/>
    <n v="-35.488447820964474"/>
    <n v="143.61345032872231"/>
    <n v="-57.33055681839506"/>
    <s v="Medianas"/>
    <n v="2024"/>
    <n v="2"/>
    <d v="2025-08-07T00:00:00"/>
    <x v="7"/>
    <x v="14"/>
  </r>
  <r>
    <n v="2025"/>
    <n v="6"/>
    <n v="80"/>
    <x v="73"/>
    <s v="Tecnicos"/>
    <n v="52"/>
    <s v="41cfc0d1f2d127b04555b7246d84019b4d27710a3f3aff6e7764375b1e06e05d"/>
    <s v="5ee0b1f3d4f170289262539d5c2c0d24e2fb46189fbbd99a0a6b6a68b9dfe06a"/>
    <x v="45"/>
    <n v="21493.078249999999"/>
    <n v="17782.596679999999"/>
    <n v="44923.988670000006"/>
    <n v="40144.799790000005"/>
    <n v="4601.5227700000023"/>
    <n v="3474.5469199999998"/>
    <n v="6260.5184000000017"/>
    <n v="7170.3001800000002"/>
    <n v="35332811.020000003"/>
    <n v="33505945.09"/>
    <n v="140.405"/>
    <n v="134.59399999999999"/>
    <n v="0"/>
    <n v="0"/>
    <n v="2852.8670200000001"/>
    <n v="2013.27226"/>
    <n v="9755.5191899999991"/>
    <n v="8278.0751"/>
    <n v="0"/>
    <n v="0"/>
    <n v="0"/>
    <n v="0"/>
    <n v="0"/>
    <n v="0"/>
    <s v="Tecnicos"/>
    <s v="Daños Sin Autos"/>
    <s v="Diversos"/>
    <x v="7"/>
    <x v="3"/>
    <n v="914305.01283000002"/>
    <n v="669950.54428999999"/>
    <n v="533186385.44996989"/>
    <n v="470746398.87218982"/>
    <n v="512068683.5256899"/>
    <n v="451806369.28899986"/>
    <n v="9737930.0558699984"/>
    <n v="9190908.9499900024"/>
    <n v="3315830.0159999998"/>
    <n v="2169646.5493300003"/>
    <n v="36039.020429999997"/>
    <n v="25098.516600000003"/>
    <n v="0.22071506086700662"/>
    <n v="0.19348028336217324"/>
    <n v="3710.4815699999999"/>
    <n v="20.865802878907779"/>
    <n v="59.638353078288709"/>
    <n v="70.851186001964734"/>
    <n v="2.3507558143505753"/>
    <n v="2.6543148343652194"/>
    <n v="4.0310628396599867E-3"/>
    <n v="4.1973037878465999E-3"/>
    <n v="3.7775321749892064E-3"/>
    <n v="3.935888887087664E-3"/>
    <m/>
    <m/>
    <m/>
    <n v="0"/>
    <m/>
    <n v="0"/>
    <m/>
    <n v="0"/>
    <m/>
    <n v="32.435188700804844"/>
    <n v="21.409324045986772"/>
    <n v="19.539030111995995"/>
    <n v="0.13877438673864764"/>
    <n v="41.702991526839007"/>
    <n v="17.847676810760028"/>
    <n v="29.243620605291436"/>
    <n v="24.320536304387961"/>
    <s v="Resto"/>
    <n v="2024"/>
    <n v="2"/>
    <d v="2025-08-07T00:00:00"/>
    <x v="7"/>
    <x v="45"/>
  </r>
  <r>
    <n v="2025"/>
    <n v="6"/>
    <n v="74"/>
    <x v="6"/>
    <s v="Tecnicos"/>
    <n v="46"/>
    <s v="25fc0e7096fc653718202dc30b0c580b8ab87eac11a700cba03a7c021bc35b0c"/>
    <s v="5ee0b1f3d4f170289262539d5c2c0d24e2fb46189fbbd99a0a6b6a68b9dfe06a"/>
    <x v="25"/>
    <n v="674603.36416"/>
    <n v="24960.003559999997"/>
    <n v="678263.65393999999"/>
    <n v="127312.64477999999"/>
    <n v="150083.54167000001"/>
    <n v="251893.32045000003"/>
    <n v="492883.92949999985"/>
    <n v="876133.40982000006"/>
    <n v="35332811.020000003"/>
    <n v="33505945.09"/>
    <n v="140.405"/>
    <n v="134.59399999999999"/>
    <n v="-62.259360000000001"/>
    <n v="-778.45676000000003"/>
    <n v="42548.077729999997"/>
    <n v="143991.1072"/>
    <n v="159660.89749999999"/>
    <n v="91851.74334999999"/>
    <n v="0"/>
    <n v="0"/>
    <n v="0"/>
    <n v="0"/>
    <n v="0"/>
    <n v="0"/>
    <s v="Tecnicos"/>
    <s v="Daños Sin Autos"/>
    <s v="Diversos"/>
    <x v="7"/>
    <x v="3"/>
    <n v="12179486.698700001"/>
    <n v="4855779.2440100005"/>
    <n v="533186385.44996989"/>
    <n v="470746398.87218982"/>
    <n v="512068683.5256899"/>
    <n v="451806369.28899986"/>
    <n v="9737930.0558699984"/>
    <n v="9190908.9499900024"/>
    <n v="3315830.0159999998"/>
    <n v="2169646.5493300003"/>
    <n v="1134944.73392"/>
    <n v="50659.608390000001"/>
    <n v="6.9275848182268565"/>
    <n v="0.27157274319453628"/>
    <n v="649643.36060000001"/>
    <n v="2602.7374516928958"/>
    <n v="59.439314003421018"/>
    <n v="49.270028634739703"/>
    <n v="5.5388488928027231"/>
    <n v="0.51402673609576044"/>
    <n v="0.12652299131582001"/>
    <n v="0.13174079686248885"/>
    <n v="5.302218693504392E-3"/>
    <n v="5.5244912990667083E-3"/>
    <m/>
    <m/>
    <m/>
    <n v="0"/>
    <m/>
    <n v="0"/>
    <m/>
    <n v="0"/>
    <m/>
    <n v="-40.417816001678744"/>
    <n v="22.247671690294705"/>
    <n v="1009.1878386334656"/>
    <n v="4.5262736915281012"/>
    <n v="-70.450898977461293"/>
    <n v="73.824569547487002"/>
    <n v="26.649028281956138"/>
    <n v="156.76469705242673"/>
    <s v="Grandes"/>
    <n v="2024"/>
    <n v="2"/>
    <d v="2025-08-07T00:00:00"/>
    <x v="7"/>
    <x v="25"/>
  </r>
  <r>
    <n v="2025"/>
    <n v="6"/>
    <n v="5.0999999999999996"/>
    <x v="68"/>
    <s v="Tecnicos"/>
    <n v="5.0999999999999996"/>
    <m/>
    <m/>
    <x v="75"/>
    <n v="5461330.8909699991"/>
    <n v="4473259.0973399999"/>
    <n v="9267194.8616399989"/>
    <n v="7857701.9347599996"/>
    <n v="1885914.2589600002"/>
    <n v="1177578.0136000002"/>
    <n v="4401843.0389999999"/>
    <n v="4391402.6905200006"/>
    <n v="0"/>
    <n v="0"/>
    <n v="0"/>
    <n v="0"/>
    <n v="-62.259360000000001"/>
    <n v="-778.45676000000003"/>
    <n v="229080.6661"/>
    <n v="327207.26656000002"/>
    <n v="550166.73392999999"/>
    <n v="490729.68858000002"/>
    <n v="0"/>
    <n v="0"/>
    <n v="0"/>
    <n v="0"/>
    <n v="0"/>
    <n v="0"/>
    <s v="Tecnicos"/>
    <s v="Daños Sin Autos"/>
    <s v="Diversos"/>
    <x v="7"/>
    <x v="3"/>
    <n v="86427353.51831001"/>
    <n v="73254593.827899992"/>
    <n v="533186385.44996989"/>
    <n v="470746398.87218982"/>
    <n v="512068683.5256899"/>
    <n v="451806369.28899986"/>
    <n v="9737930.0558699984"/>
    <n v="9190908.9499900024"/>
    <n v="3315830.0159999998"/>
    <n v="2169646.5493300003"/>
    <n v="8019132.0139799993"/>
    <n v="6003277.3058799999"/>
    <n v="56.083077816706265"/>
    <n v="48.670475593655681"/>
    <n v="988071.79362999927"/>
    <n v="22.088409638904018"/>
    <n v="68.103765862054559"/>
    <n v="74.513617636130164"/>
    <n v="6.3189842898672035"/>
    <n v="6.106455395615475"/>
    <n v="1.0242817596253961"/>
    <n v="1.0665231182207242"/>
    <n v="0.95024818204812522"/>
    <n v="0.99008323065022141"/>
    <m/>
    <m/>
    <m/>
    <n v="0"/>
    <m/>
    <n v="0"/>
    <m/>
    <n v="0"/>
    <m/>
    <n v="60.15195912112263"/>
    <n v="34.532136884037776"/>
    <n v="26.324833593927988"/>
    <n v="56.876083811891043"/>
    <n v="-29.989126308723502"/>
    <n v="12.111972585557229"/>
    <n v="41.638407408534242"/>
    <n v="66.677699388195435"/>
    <m/>
    <n v="2024"/>
    <n v="2"/>
    <d v="2025-08-07T00:00:00"/>
    <x v="7"/>
    <x v="75"/>
  </r>
  <r>
    <n v="2025"/>
    <n v="6"/>
    <n v="16"/>
    <x v="74"/>
    <s v="Tecnicos"/>
    <n v="14"/>
    <s v="8527a891e224136950ff32ca212b45bc93f69fbb801c3b1ebedac52775f99e61"/>
    <s v="5ee0b1f3d4f170289262539d5c2c0d24e2fb46189fbbd99a0a6b6a68b9dfe06a"/>
    <x v="5"/>
    <n v="44513.806840000005"/>
    <n v="49513.569320000002"/>
    <n v="104625.25951"/>
    <n v="104729.74576000001"/>
    <n v="6824.1517199999998"/>
    <n v="5450.7994899999994"/>
    <n v="18906.726650000001"/>
    <n v="6706.8009199999997"/>
    <n v="35332811.020000003"/>
    <n v="33505945.09"/>
    <n v="140.405"/>
    <n v="134.59399999999999"/>
    <n v="0"/>
    <n v="0"/>
    <n v="3581.1170899999997"/>
    <n v="1153.29935"/>
    <n v="1696.2450700000002"/>
    <n v="3290.3656000000001"/>
    <n v="0"/>
    <n v="0"/>
    <n v="0"/>
    <n v="0"/>
    <n v="0"/>
    <n v="0"/>
    <s v="Tecnicos"/>
    <s v="Daños Sin Autos"/>
    <s v="Diversos"/>
    <x v="7"/>
    <x v="3"/>
    <n v="2671500.3155200002"/>
    <n v="2668766.8416399998"/>
    <n v="533186385.44996989"/>
    <n v="470746398.87218982"/>
    <n v="512068683.5256899"/>
    <n v="451806369.28899986"/>
    <n v="9737930.0558699984"/>
    <n v="9190908.9499900024"/>
    <n v="3315830.0159999998"/>
    <n v="2169646.5493300003"/>
    <n v="86585.489150000009"/>
    <n v="84815.248779999994"/>
    <n v="0.45711775073971905"/>
    <n v="0.53872331441226884"/>
    <n v="-4999.7624799999976"/>
    <n v="-10.097762186537507"/>
    <n v="51.410238917614294"/>
    <n v="58.378145477627406"/>
    <n v="1.6662474857816183"/>
    <n v="1.8552976808409807"/>
    <n v="8.3486390603229009E-3"/>
    <n v="8.6929367626065335E-3"/>
    <n v="1.0518098372844526E-2"/>
    <n v="1.0959024193908262E-2"/>
    <m/>
    <m/>
    <m/>
    <n v="0"/>
    <m/>
    <n v="0"/>
    <m/>
    <n v="0"/>
    <m/>
    <n v="25.195427432609542"/>
    <n v="15.330415896642279"/>
    <n v="11.00869835251053"/>
    <n v="0.20580523389531921"/>
    <n v="210.51063108636973"/>
    <n v="-48.448127770360841"/>
    <n v="211.1202651866808"/>
    <n v="35.050796482919708"/>
    <s v="Resto"/>
    <n v="2024"/>
    <n v="2"/>
    <d v="2025-08-07T00:00:00"/>
    <x v="7"/>
    <x v="5"/>
  </r>
  <r>
    <n v="2025"/>
    <n v="6"/>
    <n v="201.1"/>
    <x v="67"/>
    <s v="Tecnicos"/>
    <n v="201.1"/>
    <m/>
    <m/>
    <x v="74"/>
    <n v="9737930.0558700003"/>
    <n v="9190908.9499900006"/>
    <n v="18091408.309829999"/>
    <n v="16479048.325680001"/>
    <n v="3315830.0160000003"/>
    <n v="2169646.5493300003"/>
    <n v="6754253.8988700025"/>
    <n v="7378383.5577200018"/>
    <n v="0"/>
    <n v="0"/>
    <n v="0"/>
    <n v="0"/>
    <n v="19295.38953"/>
    <n v="-21536.940179999998"/>
    <n v="725652.52572000027"/>
    <n v="600638.80468000006"/>
    <n v="1683668.7335200002"/>
    <n v="1509141.4571300002"/>
    <n v="0"/>
    <n v="0"/>
    <n v="0"/>
    <n v="0"/>
    <n v="0"/>
    <n v="0"/>
    <s v="Tecnicos"/>
    <s v="Daños Sin Autos"/>
    <s v="Diversos"/>
    <x v="7"/>
    <x v="3"/>
    <n v="370289768.51594007"/>
    <n v="324430774.3585"/>
    <n v="533186385.44996989"/>
    <n v="470746398.87218982"/>
    <n v="512068683.5256899"/>
    <n v="451806369.28899986"/>
    <n v="9737930.0558699984"/>
    <n v="9190908.9499900024"/>
    <n v="3315830.0159999998"/>
    <n v="2169646.5493300003"/>
    <n v="19037256.571589999"/>
    <n v="16255728.513629999"/>
    <n v="100.00000000000003"/>
    <n v="99.999999999999972"/>
    <n v="547021.1058799997"/>
    <n v="5.9517628654192523"/>
    <n v="51.151960994223678"/>
    <n v="56.53950816343707"/>
    <n v="2.6298134282505314"/>
    <n v="2.8329337647340238"/>
    <n v="1.8263650988859941"/>
    <n v="1.901684357813586"/>
    <n v="1.952411950895323"/>
    <n v="2.0342583847265323"/>
    <m/>
    <m/>
    <m/>
    <n v="0"/>
    <m/>
    <n v="0"/>
    <m/>
    <n v="0"/>
    <m/>
    <n v="52.828119263202034"/>
    <n v="34.050665767528557"/>
    <n v="23.606441551489429"/>
    <n v="100.00000000000003"/>
    <n v="20.813460613255465"/>
    <n v="11.564673116985746"/>
    <n v="43.099483364693619"/>
    <n v="39.800033445655977"/>
    <m/>
    <n v="2024"/>
    <n v="2"/>
    <d v="2025-08-07T00:00:00"/>
    <x v="7"/>
    <x v="74"/>
  </r>
  <r>
    <n v="2025"/>
    <n v="6"/>
    <n v="93"/>
    <x v="65"/>
    <s v="Tecnicos"/>
    <n v="220"/>
    <s v="36790ecd55c2030dc553685bef719df653f413a20cdad1bfd1dc934c76686ddd"/>
    <s v="5ee0b1f3d4f170289262539d5c2c0d24e2fb46189fbbd99a0a6b6a68b9dfe06a"/>
    <x v="26"/>
    <n v="57489.643389999997"/>
    <n v="48598.769289999997"/>
    <n v="85887.695139999996"/>
    <n v="66584.569029999984"/>
    <n v="505.33785"/>
    <n v="2826.4222300000001"/>
    <n v="4215.3985000000002"/>
    <n v="6668.5521799999997"/>
    <n v="35332811.020000003"/>
    <n v="33505945.09"/>
    <n v="140.405"/>
    <n v="134.59399999999999"/>
    <n v="0"/>
    <n v="0"/>
    <n v="2404.4177300000001"/>
    <n v="597.22166000000004"/>
    <n v="6548.3020299999998"/>
    <n v="3018.1434199999999"/>
    <n v="0"/>
    <n v="0"/>
    <n v="0"/>
    <n v="0"/>
    <n v="0"/>
    <n v="0"/>
    <s v="Tecnicos"/>
    <s v="Daños Sin Autos"/>
    <s v="Diversos"/>
    <x v="7"/>
    <x v="3"/>
    <n v="541187.50646000006"/>
    <n v="571419.13779999991"/>
    <n v="533186385.44996989"/>
    <n v="470746398.87218982"/>
    <n v="512068683.5256899"/>
    <n v="451806369.28899986"/>
    <n v="9737930.0558699984"/>
    <n v="9190908.9499900024"/>
    <n v="3315830.0159999998"/>
    <n v="2169646.5493300003"/>
    <n v="76927.86056999999"/>
    <n v="64342.17469"/>
    <n v="0.5903682102886475"/>
    <n v="0.52877000038231103"/>
    <n v="8890.8741000000009"/>
    <n v="18.294442904399745"/>
    <n v="74.731889024377168"/>
    <n v="75.531748070605971"/>
    <n v="10.622869653080052"/>
    <n v="8.5049250322816192"/>
    <n v="1.0782278947629727E-2"/>
    <n v="1.1226939908563225E-2"/>
    <n v="1.0323768680213488E-2"/>
    <n v="1.0756548068695682E-2"/>
    <m/>
    <m/>
    <m/>
    <n v="0"/>
    <m/>
    <n v="0"/>
    <m/>
    <n v="0"/>
    <m/>
    <n v="-82.120935625389563"/>
    <n v="0.87900675704643649"/>
    <n v="5.8158308765682749"/>
    <n v="1.5240161514962292E-2"/>
    <n v="302.60055705280354"/>
    <n v="116.96457453304193"/>
    <n v="36.718186164665958"/>
    <n v="19.787716383603801"/>
    <s v="Resto"/>
    <n v="2024"/>
    <n v="2"/>
    <d v="2025-08-07T00:00:00"/>
    <x v="7"/>
    <x v="26"/>
  </r>
  <r>
    <n v="2025"/>
    <n v="6"/>
    <n v="109"/>
    <x v="25"/>
    <s v="Tecnicos"/>
    <n v="228"/>
    <s v="9d693eeee1d1899cbc50b6d45df953d3835acf28ee869879b45565fccc814765"/>
    <s v="5ee0b1f3d4f170289262539d5c2c0d24e2fb46189fbbd99a0a6b6a68b9dfe06a"/>
    <x v="28"/>
    <n v="227509.83263999998"/>
    <n v="196828.06307"/>
    <n v="797794.99664999999"/>
    <n v="646544.8043800001"/>
    <n v="858667.55661000009"/>
    <n v="77747.808879999997"/>
    <n v="944811.70958000002"/>
    <n v="35721.568510000005"/>
    <n v="35332811.020000003"/>
    <n v="33505945.09"/>
    <n v="140.405"/>
    <n v="134.59399999999999"/>
    <n v="0"/>
    <n v="0"/>
    <n v="3484.6418799999997"/>
    <n v="-2522.9247799999998"/>
    <n v="16385.60369"/>
    <n v="12261.55356"/>
    <n v="0"/>
    <n v="0"/>
    <n v="0"/>
    <n v="0"/>
    <n v="0"/>
    <n v="0"/>
    <s v="Tecnicos"/>
    <s v="Daños Sin Autos"/>
    <s v="Diversos"/>
    <x v="7"/>
    <x v="3"/>
    <n v="1851722.72551"/>
    <n v="1557356.19942"/>
    <n v="533186385.44996989"/>
    <n v="470746398.87218982"/>
    <n v="512068683.5256899"/>
    <n v="451806369.28899986"/>
    <n v="9737930.0558699984"/>
    <n v="9190908.9499900024"/>
    <n v="3315830.0159999998"/>
    <n v="2169646.5493300003"/>
    <n v="475446.53949"/>
    <n v="425958.12048000004"/>
    <n v="2.3363264198314679"/>
    <n v="2.1415516587204806"/>
    <n v="30681.769569999975"/>
    <n v="15.588107250279792"/>
    <n v="47.851822180479907"/>
    <n v="46.208313354420874"/>
    <n v="12.286387670559014"/>
    <n v="12.638602725780004"/>
    <n v="4.2669850327854586E-2"/>
    <n v="4.4429554073401184E-2"/>
    <n v="4.1811910519455694E-2"/>
    <n v="4.3564694180771517E-2"/>
    <m/>
    <m/>
    <m/>
    <n v="0"/>
    <m/>
    <n v="0"/>
    <m/>
    <n v="0"/>
    <m/>
    <n v="1004.4266957224636"/>
    <n v="377.41997637909219"/>
    <n v="39.500367817138823"/>
    <n v="25.896006504152481"/>
    <n v="-238.11913488756485"/>
    <n v="33.633993521453888"/>
    <n v="21.266484567344005"/>
    <n v="-20.575898214320564"/>
    <s v="Medianas"/>
    <n v="2024"/>
    <n v="2"/>
    <d v="2025-08-07T00:00:00"/>
    <x v="7"/>
    <x v="28"/>
  </r>
  <r>
    <n v="2025"/>
    <n v="6"/>
    <n v="81"/>
    <x v="24"/>
    <s v="Tecnicos"/>
    <n v="53"/>
    <s v="2858dcd1057d3eae7f7d5f782167e24b61153c01551450a628cee722509f6529"/>
    <s v="5ee0b1f3d4f170289262539d5c2c0d24e2fb46189fbbd99a0a6b6a68b9dfe06a"/>
    <x v="33"/>
    <n v="57409.371890000002"/>
    <n v="51488.687460000001"/>
    <n v="112504.98588000001"/>
    <n v="103343.09322000001"/>
    <n v="-8359.2964199999988"/>
    <n v="12505.940200000001"/>
    <n v="-22748.329000000002"/>
    <n v="72519.879679999984"/>
    <n v="35332811.020000003"/>
    <n v="33505945.09"/>
    <n v="140.405"/>
    <n v="134.59399999999999"/>
    <n v="0"/>
    <n v="0"/>
    <n v="7440.3453399999999"/>
    <n v="12419.29607"/>
    <n v="60956.58339"/>
    <n v="65736.785980000001"/>
    <n v="0"/>
    <n v="0"/>
    <n v="0"/>
    <n v="0"/>
    <n v="0"/>
    <n v="0"/>
    <s v="Tecnicos"/>
    <s v="Daños Sin Autos"/>
    <s v="Diversos"/>
    <x v="7"/>
    <x v="3"/>
    <n v="935835.38778999995"/>
    <n v="856751.40549999999"/>
    <n v="533186385.44996989"/>
    <n v="470746398.87218982"/>
    <n v="512068683.5256899"/>
    <n v="451806369.28899986"/>
    <n v="9737930.0558699984"/>
    <n v="9190908.9499900024"/>
    <n v="3315830.0159999998"/>
    <n v="2169646.5493300003"/>
    <n v="80078.786999999997"/>
    <n v="71913.964189999999"/>
    <n v="0.58954389239419303"/>
    <n v="0.56021322526599515"/>
    <n v="5920.6844300000012"/>
    <n v="11.499000502973789"/>
    <n v="71.691110768198826"/>
    <n v="71.59762090706684"/>
    <n v="6.1345587738003537"/>
    <n v="6.009758154986768"/>
    <n v="1.076722389330154E-2"/>
    <n v="1.1211263984105725E-2"/>
    <n v="1.0937669960589428E-2"/>
    <n v="1.1396184507320445E-2"/>
    <m/>
    <m/>
    <m/>
    <n v="0"/>
    <m/>
    <n v="0"/>
    <m/>
    <n v="0"/>
    <m/>
    <n v="-166.84260668382214"/>
    <n v="-14.560856781392664"/>
    <n v="24.288714311693198"/>
    <n v="-0.25210268257611423"/>
    <n v="-40.090442340183294"/>
    <n v="-7.2717315255637072"/>
    <n v="12.205975017327821"/>
    <n v="18.89246011172267"/>
    <s v="Resto"/>
    <n v="2024"/>
    <n v="2"/>
    <d v="2025-08-07T00:00:00"/>
    <x v="7"/>
    <x v="33"/>
  </r>
  <r>
    <n v="2025"/>
    <n v="6"/>
    <n v="76"/>
    <x v="31"/>
    <s v="Tecnicos"/>
    <n v="48"/>
    <s v="98010bd9270f9b100b6214a21754fd33bdc8d41b2bc9f9dd16ff54d3c34ffd71"/>
    <s v="5ee0b1f3d4f170289262539d5c2c0d24e2fb46189fbbd99a0a6b6a68b9dfe06a"/>
    <x v="9"/>
    <n v="57620.478459999998"/>
    <n v="37474.434890000004"/>
    <n v="76144.777879999994"/>
    <n v="86509.73576000001"/>
    <n v="-3731.3161199999995"/>
    <n v="40469.504049999996"/>
    <n v="14829.634370000002"/>
    <n v="118442.97377000001"/>
    <n v="35332811.020000003"/>
    <n v="33505945.09"/>
    <n v="140.405"/>
    <n v="134.59399999999999"/>
    <n v="0"/>
    <n v="0"/>
    <n v="294.78532000000001"/>
    <n v="50.394970000000001"/>
    <n v="-1435.22875"/>
    <n v="-431.99509"/>
    <n v="0"/>
    <n v="0"/>
    <n v="0"/>
    <n v="0"/>
    <n v="0"/>
    <n v="0"/>
    <s v="Tecnicos"/>
    <s v="Daños Sin Autos"/>
    <s v="Diversos"/>
    <x v="7"/>
    <x v="3"/>
    <n v="1710707.5392100001"/>
    <n v="1380857.62949"/>
    <n v="533186385.44996989"/>
    <n v="470746398.87218982"/>
    <n v="512068683.5256899"/>
    <n v="451806369.28899986"/>
    <n v="9737930.0558699984"/>
    <n v="9190908.9499900024"/>
    <n v="3315830.0159999998"/>
    <n v="2169646.5493300003"/>
    <n v="57620.478459999998"/>
    <n v="37474.434890000004"/>
    <n v="0.59171177169491507"/>
    <n v="0.40773371919913071"/>
    <n v="20146.043569999994"/>
    <n v="53.759432608217764"/>
    <n v="100"/>
    <n v="100"/>
    <n v="3.3682249677001468"/>
    <n v="2.7138521806799627"/>
    <n v="1.08068172842359E-2"/>
    <n v="1.1252490205663835E-2"/>
    <n v="7.9606418614738064E-3"/>
    <n v="8.2943573701656538E-3"/>
    <m/>
    <m/>
    <m/>
    <n v="0"/>
    <m/>
    <n v="0"/>
    <m/>
    <n v="0"/>
    <m/>
    <n v="-109.22006880882446"/>
    <n v="-6.4756770851708056"/>
    <n v="107.992299733916"/>
    <n v="-0.1125303800856841"/>
    <n v="484.9498868637088"/>
    <n v="232.23265338501881"/>
    <n v="-20.539256895460046"/>
    <n v="-11.665634903396702"/>
    <s v="Resto"/>
    <n v="2024"/>
    <n v="2"/>
    <d v="2025-08-07T00:00:00"/>
    <x v="7"/>
    <x v="9"/>
  </r>
  <r>
    <n v="2025"/>
    <n v="6"/>
    <n v="22"/>
    <x v="35"/>
    <s v="Tecnicos"/>
    <n v="16"/>
    <s v="b17ef6d19c7a5b1ee83b907c595526dcb1eb06db8227d650d5dda0a9f4ce8cd9"/>
    <s v="5ee0b1f3d4f170289262539d5c2c0d24e2fb46189fbbd99a0a6b6a68b9dfe06a"/>
    <x v="1"/>
    <n v="709562.20157000003"/>
    <n v="1148737.7357900001"/>
    <n v="1440356.6521900001"/>
    <n v="1567130.0112900001"/>
    <n v="1116635.1344400002"/>
    <n v="134932.18366000001"/>
    <n v="1487458.33063"/>
    <n v="320122.59266000014"/>
    <n v="35332811.020000003"/>
    <n v="33505945.09"/>
    <n v="140.405"/>
    <n v="134.59399999999999"/>
    <n v="0"/>
    <n v="0"/>
    <n v="21199.615309999997"/>
    <n v="32577.711380000001"/>
    <n v="81335.268680000008"/>
    <n v="109358.80504000001"/>
    <n v="0"/>
    <n v="0"/>
    <n v="0"/>
    <n v="0"/>
    <n v="0"/>
    <n v="0"/>
    <s v="Tecnicos"/>
    <s v="Daños Sin Autos"/>
    <s v="Diversos"/>
    <x v="7"/>
    <x v="3"/>
    <n v="17846008.112819999"/>
    <n v="17696756.30731"/>
    <n v="533186385.44996989"/>
    <n v="470746398.87218982"/>
    <n v="512068683.5256899"/>
    <n v="451806369.28899986"/>
    <n v="9737930.0558699984"/>
    <n v="9190908.9499900024"/>
    <n v="3315830.0159999998"/>
    <n v="2169646.5493300003"/>
    <n v="1473722.4365300001"/>
    <n v="1666424.01226"/>
    <n v="7.2865814141094374"/>
    <n v="12.498630353543536"/>
    <n v="-439175.53422000003"/>
    <n v="-38.231140193020117"/>
    <n v="48.147614773425197"/>
    <n v="68.934300474468372"/>
    <n v="3.9760275636111211"/>
    <n v="6.4912332850257481"/>
    <n v="0.13307957984920826"/>
    <n v="0.13856777897147116"/>
    <n v="0.24402475272081442"/>
    <n v="0.2542544359429349"/>
    <m/>
    <m/>
    <m/>
    <n v="0"/>
    <m/>
    <n v="0"/>
    <m/>
    <n v="0"/>
    <m/>
    <n v="727.55285221921542"/>
    <n v="157.36959099136024"/>
    <n v="11.746126157090645"/>
    <n v="33.675885948672232"/>
    <n v="-34.92601409988918"/>
    <n v="-25.625313251868352"/>
    <n v="26.064480580258898"/>
    <n v="29.789747033249036"/>
    <s v="Grandes"/>
    <n v="2024"/>
    <n v="2"/>
    <d v="2025-08-07T00:00:00"/>
    <x v="7"/>
    <x v="1"/>
  </r>
  <r>
    <n v="2025"/>
    <n v="6"/>
    <n v="18"/>
    <x v="77"/>
    <s v="Tecnicos"/>
    <n v="5"/>
    <s v="ef2d127de37b942baad06145e54b0c619a1f22327b2ebbcfbec78f5564afe39d"/>
    <s v="5ee0b1f3d4f170289262539d5c2c0d24e2fb46189fbbd99a0a6b6a68b9dfe06a"/>
    <x v="15"/>
    <n v="14397.737070000001"/>
    <n v="12040.17159"/>
    <n v="27047.99566"/>
    <n v="24254.322240000001"/>
    <n v="1546.8709799999999"/>
    <n v="-492.98041999999998"/>
    <n v="3771.0304099999998"/>
    <n v="998.73691000000019"/>
    <n v="35332811.020000003"/>
    <n v="33505945.09"/>
    <n v="140.405"/>
    <n v="134.59399999999999"/>
    <n v="0"/>
    <n v="0"/>
    <n v="1546.8709799999999"/>
    <n v="-492.98041999999998"/>
    <n v="14206.082699999999"/>
    <n v="12006.07584"/>
    <n v="0"/>
    <n v="0"/>
    <n v="0"/>
    <n v="0"/>
    <n v="0"/>
    <n v="0"/>
    <s v="Tecnicos"/>
    <s v="Daños Sin Autos"/>
    <s v="Diversos"/>
    <x v="7"/>
    <x v="3"/>
    <n v="13516428.326850001"/>
    <n v="10445446.251569999"/>
    <n v="533186385.44996989"/>
    <n v="470746398.87218982"/>
    <n v="512068683.5256899"/>
    <n v="451806369.28899986"/>
    <n v="9737930.0558699984"/>
    <n v="9190908.9499900024"/>
    <n v="3315830.0159999998"/>
    <n v="2169646.5493300003"/>
    <n v="1453540.0367100001"/>
    <n v="1346718.32812"/>
    <n v="0.14785213066221484"/>
    <n v="0.13100087984239139"/>
    <n v="2357.5654800000011"/>
    <n v="19.580829578525982"/>
    <n v="0.9905291018050254"/>
    <n v="0.89403785027622751"/>
    <n v="0.10652027830014314"/>
    <n v="0.11526718246422747"/>
    <n v="2.7003197123740088E-3"/>
    <n v="2.8116808414974442E-3"/>
    <n v="2.5576768338208722E-3"/>
    <n v="2.6648963822593773E-3"/>
    <m/>
    <m/>
    <m/>
    <n v="0"/>
    <m/>
    <n v="0"/>
    <m/>
    <n v="0"/>
    <m/>
    <n v="-413.77939513297503"/>
    <n v="10.743847956656705"/>
    <n v="-4.094463407892345"/>
    <n v="4.6651094071041788E-2"/>
    <n v="-413.77939513297503"/>
    <n v="18.324112635290501"/>
    <n v="10.888793291341321"/>
    <n v="-4.1060911705851755"/>
    <s v="Resto"/>
    <n v="2024"/>
    <n v="2"/>
    <d v="2025-08-07T00:00:00"/>
    <x v="7"/>
    <x v="15"/>
  </r>
  <r>
    <n v="2025"/>
    <n v="6"/>
    <n v="1"/>
    <x v="16"/>
    <s v="Tecnicos"/>
    <n v="30"/>
    <s v="624b60c58c9d8bfb6ff1886c2fd605d2adeb6ea4da576068201b6c6958ce93f4"/>
    <s v="5ee0b1f3d4f170289262539d5c2c0d24e2fb46189fbbd99a0a6b6a68b9dfe06a"/>
    <x v="10"/>
    <n v="235232.7101"/>
    <n v="218325.93344999998"/>
    <n v="456745.18716999999"/>
    <n v="354035.86485999997"/>
    <n v="5131.2702000000008"/>
    <n v="248132.66975999999"/>
    <n v="-63098.630749999989"/>
    <n v="447295.75073999999"/>
    <n v="35332811.020000003"/>
    <n v="33505945.09"/>
    <n v="140.405"/>
    <n v="134.59399999999999"/>
    <n v="0"/>
    <n v="0"/>
    <n v="12934.274429999999"/>
    <n v="105527.62390000001"/>
    <n v="68154.05141"/>
    <n v="64269.311030000004"/>
    <n v="0"/>
    <n v="0"/>
    <n v="0"/>
    <n v="0"/>
    <n v="0"/>
    <n v="0"/>
    <s v="Tecnicos"/>
    <s v="Daños Sin Autos"/>
    <s v="Diversos"/>
    <x v="7"/>
    <x v="3"/>
    <n v="34421360.903379999"/>
    <n v="27815669.804509997"/>
    <n v="533186385.44996989"/>
    <n v="470746398.87218982"/>
    <n v="512068683.5256899"/>
    <n v="451806369.28899986"/>
    <n v="9737930.0558699984"/>
    <n v="9190908.9499900024"/>
    <n v="3315830.0159999998"/>
    <n v="2169646.5493300003"/>
    <n v="716462.4524500001"/>
    <n v="683799.91545000009"/>
    <n v="2.4156335971852902"/>
    <n v="2.3754552965105531"/>
    <n v="16906.776650000014"/>
    <n v="7.7438242827309045"/>
    <n v="32.832524481304375"/>
    <n v="31.928335835830346"/>
    <n v="0.68339166124283413"/>
    <n v="0.78490266452113588"/>
    <n v="4.4118288935956415E-2"/>
    <n v="4.5937726259762307E-2"/>
    <n v="4.6378673097247983E-2"/>
    <n v="4.8322898544696451E-2"/>
    <m/>
    <m/>
    <m/>
    <n v="0"/>
    <m/>
    <n v="0"/>
    <m/>
    <n v="0"/>
    <m/>
    <n v="-97.932045705644853"/>
    <n v="2.1813591306322331"/>
    <n v="113.65240301002821"/>
    <n v="0.15475070118914086"/>
    <n v="-87.743233523141996"/>
    <n v="6.0444717980353779"/>
    <n v="18.977997877470568"/>
    <n v="164.19597815626375"/>
    <s v="Medianas"/>
    <n v="2024"/>
    <n v="2"/>
    <d v="2025-08-07T00:00:00"/>
    <x v="7"/>
    <x v="10"/>
  </r>
  <r>
    <n v="2025"/>
    <n v="6"/>
    <n v="12"/>
    <x v="0"/>
    <s v="Tecnicos"/>
    <n v="12"/>
    <s v="6b51d431df5d7f141cbececcf79edf3dd861c3b4069f0b11661a3eefacbba918"/>
    <s v="5ee0b1f3d4f170289262539d5c2c0d24e2fb46189fbbd99a0a6b6a68b9dfe06a"/>
    <x v="6"/>
    <n v="39705.009270000002"/>
    <n v="31516.240429999998"/>
    <n v="97141.147219999999"/>
    <n v="91449.290500000119"/>
    <n v="42854.799940000004"/>
    <n v="19283.990300000001"/>
    <n v="50096.383580000009"/>
    <n v="31506.171380000003"/>
    <n v="35332811.020000003"/>
    <n v="33505945.09"/>
    <n v="140.405"/>
    <n v="134.59399999999999"/>
    <n v="681.23325"/>
    <n v="-448.31885999999997"/>
    <n v="10316.5519"/>
    <n v="6776.67425"/>
    <n v="23910.26755"/>
    <n v="-14922.33483"/>
    <n v="0"/>
    <n v="0"/>
    <n v="0"/>
    <n v="0"/>
    <n v="0"/>
    <n v="0"/>
    <s v="Tecnicos"/>
    <s v="Daños Sin Autos"/>
    <s v="Diversos"/>
    <x v="7"/>
    <x v="3"/>
    <n v="4354857.8661599997"/>
    <n v="3733425.0511100003"/>
    <n v="533186385.44996989"/>
    <n v="470746398.87218982"/>
    <n v="512068683.5256899"/>
    <n v="451806369.28899986"/>
    <n v="9737930.0558699984"/>
    <n v="9190908.9499900024"/>
    <n v="3315830.0159999998"/>
    <n v="2169646.5493300003"/>
    <n v="135867.14487000002"/>
    <n v="146449.24239"/>
    <n v="0.40773561775652645"/>
    <n v="0.34290667660279978"/>
    <n v="8188.7688400000043"/>
    <n v="25.982695677766166"/>
    <n v="29.223407401392315"/>
    <n v="21.520248186788859"/>
    <n v="0.91174064665882759"/>
    <n v="0.84416427271332994"/>
    <n v="7.4467410184324021E-3"/>
    <n v="7.7538444641104577E-3"/>
    <n v="6.6949509344110415E-3"/>
    <n v="6.9756078205795505E-3"/>
    <m/>
    <m/>
    <m/>
    <n v="0"/>
    <m/>
    <n v="0"/>
    <m/>
    <n v="0"/>
    <m/>
    <n v="122.22993930877473"/>
    <n v="107.9329805682224"/>
    <n v="61.187470449818505"/>
    <n v="1.2924305447870101"/>
    <n v="52.236207900947875"/>
    <n v="-260.2314103147624"/>
    <n v="43.146952991749352"/>
    <n v="-45.412962027739198"/>
    <s v="Resto"/>
    <n v="2024"/>
    <n v="2"/>
    <d v="2025-08-07T00:00:00"/>
    <x v="7"/>
    <x v="6"/>
  </r>
  <r>
    <n v="2025"/>
    <n v="6"/>
    <n v="50"/>
    <x v="15"/>
    <s v="Tecnicos"/>
    <n v="38"/>
    <s v="aea92132c4cbeb263e6ac2bf6c183b5d81737f179f21efdc5863739672f0f470"/>
    <s v="5ee0b1f3d4f170289262539d5c2c0d24e2fb46189fbbd99a0a6b6a68b9dfe06a"/>
    <x v="18"/>
    <n v="0"/>
    <n v="0"/>
    <n v="0"/>
    <n v="-449.24630999999988"/>
    <n v="0"/>
    <n v="-59.870000000000005"/>
    <n v="-100.43900000000001"/>
    <n v="-199.89055999999999"/>
    <n v="35332811.020000003"/>
    <n v="33505945.09"/>
    <n v="140.405"/>
    <n v="134.59399999999999"/>
    <n v="0"/>
    <n v="0"/>
    <n v="0"/>
    <n v="20.55"/>
    <n v="0"/>
    <n v="0"/>
    <n v="0"/>
    <n v="0"/>
    <n v="0"/>
    <n v="0"/>
    <n v="0"/>
    <n v="0"/>
    <s v="Tecnicos"/>
    <s v="Daños Sin Autos"/>
    <s v="Diversos"/>
    <x v="7"/>
    <x v="3"/>
    <n v="26568293.871599998"/>
    <n v="30189132.184919998"/>
    <n v="533186385.44996989"/>
    <n v="470746398.87218982"/>
    <n v="512068683.5256899"/>
    <n v="451806369.28899986"/>
    <n v="9737930.0558699984"/>
    <n v="9190908.9499900024"/>
    <n v="3315830.0159999998"/>
    <n v="2169646.54933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7"/>
    <x v="18"/>
  </r>
  <r>
    <n v="2025"/>
    <n v="6"/>
    <n v="37"/>
    <x v="76"/>
    <s v="Tecnicos"/>
    <n v="25"/>
    <s v="b7a56873cd771f2c446d369b649430b65a756ba278ff97ec81bb6f55b2e73569"/>
    <s v="5ee0b1f3d4f170289262539d5c2c0d24e2fb46189fbbd99a0a6b6a68b9dfe06a"/>
    <x v="16"/>
    <n v="271562.31763999996"/>
    <n v="278859.59389999998"/>
    <n v="673843.39109000005"/>
    <n v="597526.59495000006"/>
    <n v="44776.005109999998"/>
    <n v="45211.607790000002"/>
    <n v="100352.42816999998"/>
    <n v="150505.16773000007"/>
    <n v="35332811.020000003"/>
    <n v="33505945.09"/>
    <n v="140.405"/>
    <n v="134.59399999999999"/>
    <n v="0"/>
    <n v="0"/>
    <n v="32151.190329999998"/>
    <n v="50929.294369999996"/>
    <n v="196058.89953"/>
    <n v="233775.60543999998"/>
    <n v="0"/>
    <n v="0"/>
    <n v="0"/>
    <n v="0"/>
    <n v="0"/>
    <n v="0"/>
    <s v="Tecnicos"/>
    <s v="Daños Sin Autos"/>
    <s v="Diversos"/>
    <x v="7"/>
    <x v="3"/>
    <n v="7089738.4457900003"/>
    <n v="7036483.0011099996"/>
    <n v="533186385.44996989"/>
    <n v="470746398.87218982"/>
    <n v="512068683.5256899"/>
    <n v="451806369.28899986"/>
    <n v="9737930.0558699984"/>
    <n v="9190908.9499900024"/>
    <n v="3315830.0159999998"/>
    <n v="2169646.5493300003"/>
    <n v="409585.28729000001"/>
    <n v="394649.27085000003"/>
    <n v="2.7887067999251332"/>
    <n v="3.0340806923161101"/>
    <n v="-7297.2762600000133"/>
    <n v="-2.6168281169543839"/>
    <n v="66.301775495105801"/>
    <n v="70.660106199965625"/>
    <n v="3.8303573498012189"/>
    <n v="3.9630536143697084"/>
    <n v="5.0931967704093084E-2"/>
    <n v="5.3032400999460064E-2"/>
    <n v="5.9237754036587299E-2"/>
    <n v="6.1721040882809303E-2"/>
    <m/>
    <m/>
    <m/>
    <n v="0"/>
    <m/>
    <n v="0"/>
    <m/>
    <n v="0"/>
    <m/>
    <n v="-0.96347531373647266"/>
    <n v="16.488298339447034"/>
    <n v="16.213036516940868"/>
    <n v="1.3503709446485692"/>
    <n v="-36.870929142621854"/>
    <n v="-16.133721839373106"/>
    <n v="16.398740586157569"/>
    <n v="21.785546988165677"/>
    <s v="Medianas"/>
    <n v="2024"/>
    <n v="2"/>
    <d v="2025-08-07T00:00:00"/>
    <x v="7"/>
    <x v="16"/>
  </r>
  <r>
    <n v="2025"/>
    <n v="6"/>
    <n v="79"/>
    <x v="11"/>
    <s v="Tecnicos"/>
    <n v="51"/>
    <s v="031b4af5197ec30a926f48cf40e11a7dbc470048a21e4003b7a3c07c5dab1baa"/>
    <s v="5ee0b1f3d4f170289262539d5c2c0d24e2fb46189fbbd99a0a6b6a68b9dfe06a"/>
    <x v="20"/>
    <n v="40811.129009999997"/>
    <n v="39624.525529999999"/>
    <n v="81658.852910000016"/>
    <n v="76909.355589999992"/>
    <n v="20769.220399999998"/>
    <n v="23469.74236"/>
    <n v="37357.750899999999"/>
    <n v="48149.932450000008"/>
    <n v="35332811.020000003"/>
    <n v="33505945.09"/>
    <n v="140.405"/>
    <n v="134.59399999999999"/>
    <n v="0"/>
    <n v="0"/>
    <n v="20769.220399999998"/>
    <n v="23469.74236"/>
    <n v="38683.418560000006"/>
    <n v="35481.71198"/>
    <n v="0"/>
    <n v="0"/>
    <n v="0"/>
    <n v="0"/>
    <n v="0"/>
    <n v="0"/>
    <s v="Tecnicos"/>
    <s v="Daños Sin Autos"/>
    <s v="Diversos"/>
    <x v="7"/>
    <x v="3"/>
    <n v="49586162.051349998"/>
    <n v="42505277.943829998"/>
    <n v="533186385.44996989"/>
    <n v="470746398.87218982"/>
    <n v="512068683.5256899"/>
    <n v="451806369.28899986"/>
    <n v="9737930.0558699984"/>
    <n v="9190908.9499900024"/>
    <n v="3315830.0159999998"/>
    <n v="2169646.5493300003"/>
    <n v="1654251.1356300001"/>
    <n v="1443721.4013399999"/>
    <n v="0.41909449724789466"/>
    <n v="0.43112738626404407"/>
    <n v="1186.6034799999979"/>
    <n v="2.9946187724105622"/>
    <n v="2.4670455489491085"/>
    <n v="2.7446102477404732"/>
    <n v="8.23034639537885E-2"/>
    <n v="9.3222600690585147E-2"/>
    <n v="7.65419562908727E-3"/>
    <n v="7.9698544986207005E-3"/>
    <n v="8.4173826130018413E-3"/>
    <n v="8.7702450039286641E-3"/>
    <m/>
    <m/>
    <m/>
    <n v="0"/>
    <m/>
    <n v="0"/>
    <m/>
    <n v="0"/>
    <m/>
    <n v="-11.506397976496585"/>
    <n v="50.891070410992292"/>
    <n v="59.2303429405884"/>
    <n v="0.62636565504810238"/>
    <n v="-11.506397976496585"/>
    <n v="9.0235403009998993"/>
    <n v="53.690240348809539"/>
    <n v="66.146025798386518"/>
    <s v="Resto"/>
    <n v="2024"/>
    <n v="2"/>
    <d v="2025-08-07T00:00:00"/>
    <x v="7"/>
    <x v="20"/>
  </r>
  <r>
    <n v="2025"/>
    <n v="6"/>
    <n v="43"/>
    <x v="26"/>
    <s v="Tecnicos"/>
    <n v="31"/>
    <s v="eb1e33e8a81b697b75855af6bfcdbcbf7cbbde9f94962ceaec1ed8af21f5a50f"/>
    <s v="5ee0b1f3d4f170289262539d5c2c0d24e2fb46189fbbd99a0a6b6a68b9dfe06a"/>
    <x v="4"/>
    <n v="512219.82722000004"/>
    <n v="543458.33562999999"/>
    <n v="883113.22349"/>
    <n v="824471.59006999992"/>
    <n v="76624.557009999975"/>
    <n v="40987.941910000009"/>
    <n v="202946.00352999996"/>
    <n v="235385.64898999996"/>
    <n v="35332811.020000003"/>
    <n v="33505945.09"/>
    <n v="140.405"/>
    <n v="134.59399999999999"/>
    <n v="0"/>
    <n v="0"/>
    <n v="36897.788780000003"/>
    <n v="12352.826010000001"/>
    <n v="93502.373749999999"/>
    <n v="90640.49562999999"/>
    <n v="0"/>
    <n v="0"/>
    <n v="0"/>
    <n v="0"/>
    <n v="0"/>
    <n v="0"/>
    <s v="Tecnicos"/>
    <s v="Daños Sin Autos"/>
    <s v="Diversos"/>
    <x v="7"/>
    <x v="3"/>
    <n v="63645419.190459996"/>
    <n v="56310277.221919999"/>
    <n v="533186385.44996989"/>
    <n v="470746398.87218982"/>
    <n v="512068683.5256899"/>
    <n v="451806369.28899986"/>
    <n v="9737930.0558699984"/>
    <n v="9190908.9499900024"/>
    <n v="3315830.0159999998"/>
    <n v="2169646.5493300003"/>
    <n v="827745.40113000001"/>
    <n v="859803.40877999994"/>
    <n v="5.2600483293801776"/>
    <n v="5.9129987968229321"/>
    <n v="-31238.508409999951"/>
    <n v="-5.7480962866798162"/>
    <n v="61.881325649256524"/>
    <n v="63.207278556981862"/>
    <n v="0.80480234671276729"/>
    <n v="0.96511394090321945"/>
    <n v="9.6067686872335342E-2"/>
    <n v="0.10002951629325767"/>
    <n v="0.1154460951654676"/>
    <n v="0.12028567381314949"/>
    <m/>
    <m/>
    <m/>
    <n v="0"/>
    <m/>
    <n v="0"/>
    <m/>
    <n v="0"/>
    <m/>
    <n v="86.944143666080336"/>
    <n v="14.959311010249021"/>
    <n v="7.5420578216883998"/>
    <n v="2.3108710832660484"/>
    <n v="198.69917013426792"/>
    <n v="3.1573946061398184"/>
    <n v="39.461873854298808"/>
    <n v="13.628374297979335"/>
    <s v="Medianas"/>
    <n v="2024"/>
    <n v="2"/>
    <d v="2025-08-07T00:00:00"/>
    <x v="7"/>
    <x v="4"/>
  </r>
  <r>
    <n v="2025"/>
    <n v="6"/>
    <n v="39"/>
    <x v="20"/>
    <s v="Tecnicos"/>
    <n v="27"/>
    <s v="670671cd97404156226e507973f2ab8330d3022ca96e0c93bdbdb320c41adcaf"/>
    <s v="5ee0b1f3d4f170289262539d5c2c0d24e2fb46189fbbd99a0a6b6a68b9dfe06a"/>
    <x v="0"/>
    <n v="328107.08854999999"/>
    <n v="327408.07280999998"/>
    <n v="604704.43995000003"/>
    <n v="561646.40208000003"/>
    <n v="134100.79105999999"/>
    <n v="73176.603409999996"/>
    <n v="365297.62938000006"/>
    <n v="239785.22652"/>
    <n v="35332811.020000003"/>
    <n v="33505945.09"/>
    <n v="140.405"/>
    <n v="134.59399999999999"/>
    <n v="13618.922550000001"/>
    <n v="-23817.25661"/>
    <n v="84995.546650000004"/>
    <n v="-5239.5470700000005"/>
    <n v="54282.772170000004"/>
    <n v="53730.374779999998"/>
    <n v="0"/>
    <n v="0"/>
    <n v="0"/>
    <n v="0"/>
    <n v="0"/>
    <n v="0"/>
    <s v="Tecnicos"/>
    <s v="Daños Sin Autos"/>
    <s v="Diversos"/>
    <x v="7"/>
    <x v="3"/>
    <n v="16996819.43369"/>
    <n v="13946879.379360002"/>
    <n v="533186385.44996989"/>
    <n v="470746398.87218982"/>
    <n v="512068683.5256899"/>
    <n v="451806369.28899986"/>
    <n v="9737930.0558699984"/>
    <n v="9190908.9499900024"/>
    <n v="3315830.0159999998"/>
    <n v="2169646.5493300003"/>
    <n v="809225.36414999992"/>
    <n v="655459.45552999992"/>
    <n v="3.3693719986437762"/>
    <n v="3.5623035174378059"/>
    <n v="699.01574000000255"/>
    <n v="0.21349984867529148"/>
    <n v="40.545823584588149"/>
    <n v="49.950926796114352"/>
    <n v="1.9304028605472343"/>
    <n v="2.3475364194698023"/>
    <n v="6.1537034234867387E-2"/>
    <n v="6.4074820254759676E-2"/>
    <n v="6.9550839601620201E-2"/>
    <n v="7.2466457992886785E-2"/>
    <m/>
    <m/>
    <m/>
    <n v="0"/>
    <m/>
    <n v="0"/>
    <m/>
    <n v="0"/>
    <m/>
    <n v="83.2563754136672"/>
    <n v="40.871043552466404"/>
    <n v="22.350274622723038"/>
    <n v="4.0442601222896943"/>
    <n v="-1722.1926344866295"/>
    <n v="1.0280914515519601"/>
    <n v="156.57922993286951"/>
    <n v="-9.751555040241989"/>
    <s v="Medianas"/>
    <n v="2024"/>
    <n v="2"/>
    <d v="2025-08-07T00:00:00"/>
    <x v="7"/>
    <x v="0"/>
  </r>
  <r>
    <n v="2025"/>
    <n v="6"/>
    <n v="92"/>
    <x v="27"/>
    <s v="Tecnicos"/>
    <n v="219"/>
    <s v="314f04b30f62e0056bd059354a5536fb2e302107eed143b5fa2aa0bbba07f608"/>
    <s v="5ee0b1f3d4f170289262539d5c2c0d24e2fb46189fbbd99a0a6b6a68b9dfe06a"/>
    <x v="19"/>
    <n v="673303.73233000003"/>
    <n v="649912.67007000011"/>
    <n v="1195453.7892799997"/>
    <n v="1221939.72517"/>
    <n v="301378.03798000002"/>
    <n v="-117619.53388999999"/>
    <n v="957899.22293000016"/>
    <n v="395814.15288000001"/>
    <n v="35332811.020000003"/>
    <n v="33505945.09"/>
    <n v="140.405"/>
    <n v="134.59399999999999"/>
    <n v="0"/>
    <n v="0"/>
    <n v="16881.195530000001"/>
    <n v="14931.37347"/>
    <n v="92532.010760000005"/>
    <n v="144014.66329"/>
    <n v="0"/>
    <n v="0"/>
    <n v="0"/>
    <n v="0"/>
    <n v="0"/>
    <n v="0"/>
    <s v="Tecnicos"/>
    <s v="Daños Sin Autos"/>
    <s v="Diversos"/>
    <x v="7"/>
    <x v="3"/>
    <n v="6380210.4408900002"/>
    <n v="6935064.6502099996"/>
    <n v="533186385.44996989"/>
    <n v="470746398.87218982"/>
    <n v="512068683.5256899"/>
    <n v="451806369.28899986"/>
    <n v="9737930.0558699984"/>
    <n v="9190908.9499900024"/>
    <n v="3315830.0159999998"/>
    <n v="2169646.5493300003"/>
    <n v="1223275.8613499999"/>
    <n v="944009.71120000002"/>
    <n v="6.9142387393112807"/>
    <n v="7.0712556680338681"/>
    <n v="23391.062259999919"/>
    <n v="3.5991085167612624"/>
    <n v="55.041038052279234"/>
    <n v="68.845972913122736"/>
    <n v="10.553001951391407"/>
    <n v="9.3714003091567459"/>
    <n v="0.12627924318843617"/>
    <n v="0.13148699656736987"/>
    <n v="0.13806004074105618"/>
    <n v="0.14384761133242915"/>
    <m/>
    <m/>
    <m/>
    <n v="0"/>
    <m/>
    <n v="0"/>
    <m/>
    <n v="0"/>
    <m/>
    <n v="-356.23128064922827"/>
    <n v="44.761082333090116"/>
    <n v="-18.097744405772477"/>
    <n v="9.0890677907416606"/>
    <n v="13.058557968009898"/>
    <n v="-35.74820185242541"/>
    <n v="18.243627682299813"/>
    <n v="10.367953602011299"/>
    <s v="Grandes"/>
    <n v="2024"/>
    <n v="2"/>
    <d v="2025-08-07T00:00:00"/>
    <x v="7"/>
    <x v="19"/>
  </r>
  <r>
    <n v="2025"/>
    <n v="6"/>
    <n v="94"/>
    <x v="5"/>
    <s v="Tecnicos"/>
    <n v="7"/>
    <s v="7902699be42c8a8e46fbbb4501726517e86b22c56a189f7625a6da49081b2451"/>
    <s v="5ee0b1f3d4f170289262539d5c2c0d24e2fb46189fbbd99a0a6b6a68b9dfe06a"/>
    <x v="17"/>
    <n v="99881.95395000001"/>
    <n v="144011.15138"/>
    <n v="205614.89565000002"/>
    <n v="592388.07215999998"/>
    <n v="-338543.37231999997"/>
    <n v="1189.4476099999983"/>
    <n v="-233766.42384999996"/>
    <n v="508865.31680999999"/>
    <n v="35332811.020000003"/>
    <n v="33505945.09"/>
    <n v="140.405"/>
    <n v="134.59399999999999"/>
    <n v="0"/>
    <n v="0"/>
    <n v="13315.46414"/>
    <n v="11711.44695"/>
    <n v="42909.219130000005"/>
    <n v="36473.949710000001"/>
    <n v="0"/>
    <n v="0"/>
    <n v="0"/>
    <n v="0"/>
    <n v="0"/>
    <n v="0"/>
    <s v="Tecnicos"/>
    <s v="Daños Sin Autos"/>
    <s v="Diversos"/>
    <x v="7"/>
    <x v="3"/>
    <n v="3833520.1551100002"/>
    <n v="3650387.7085300004"/>
    <n v="533186385.44996989"/>
    <n v="470746398.87218982"/>
    <n v="512068683.5256899"/>
    <n v="451806369.28899986"/>
    <n v="9737930.0558699984"/>
    <n v="9190908.9499900024"/>
    <n v="3315830.0159999998"/>
    <n v="2169646.5493300003"/>
    <n v="215540.16811000003"/>
    <n v="257035.21049999999"/>
    <n v="1.0257000551137809"/>
    <n v="1.5668869332032351"/>
    <n v="-44129.197429999986"/>
    <n v="-30.642903002391087"/>
    <n v="46.340296950601648"/>
    <n v="56.027791328612544"/>
    <n v="2.6054892085766004"/>
    <n v="3.945091943069051"/>
    <n v="1.8733027825852497E-2"/>
    <n v="1.9505577506184098E-2"/>
    <n v="3.0592087740877183E-2"/>
    <n v="3.1874528817871235E-2"/>
    <m/>
    <m/>
    <m/>
    <n v="0"/>
    <m/>
    <n v="0"/>
    <m/>
    <n v="0"/>
    <m/>
    <n v="-28562.234862113888"/>
    <n v="-338.9434817118933"/>
    <n v="0.82594132371139883"/>
    <n v="-10.209913375728364"/>
    <n v="13.696148706885447"/>
    <n v="17.643467381970023"/>
    <n v="31.031709292259031"/>
    <n v="32.109072483556922"/>
    <s v="Resto"/>
    <n v="2024"/>
    <n v="2"/>
    <d v="2025-08-07T00:00:00"/>
    <x v="7"/>
    <x v="17"/>
  </r>
  <r>
    <n v="2025"/>
    <n v="6"/>
    <n v="15.1"/>
    <x v="69"/>
    <s v="Tecnicos"/>
    <n v="15.1"/>
    <m/>
    <m/>
    <x v="76"/>
    <n v="3426911.53254"/>
    <n v="4013432.9034399996"/>
    <n v="7134762.88155"/>
    <n v="6901397.3991400003"/>
    <n v="1555186.1235199999"/>
    <n v="801709.77354000008"/>
    <n v="2237052.35384"/>
    <n v="1993987.7767199997"/>
    <n v="0"/>
    <n v="0"/>
    <n v="0"/>
    <n v="0"/>
    <n v="18676.415639999999"/>
    <n v="-20372.384979999999"/>
    <n v="390883.73663"/>
    <n v="204436.13817999998"/>
    <n v="837772.44522999995"/>
    <n v="835663.93461999996"/>
    <n v="0"/>
    <n v="0"/>
    <n v="0"/>
    <n v="0"/>
    <n v="0"/>
    <n v="0"/>
    <s v="Tecnicos"/>
    <s v="Daños Sin Autos"/>
    <s v="Diversos"/>
    <x v="7"/>
    <x v="3"/>
    <n v="171936416.85633999"/>
    <n v="148775817.10651001"/>
    <n v="533186385.44996989"/>
    <n v="470746398.87218982"/>
    <n v="512068683.5256899"/>
    <n v="451806369.28899986"/>
    <n v="9737930.0558699984"/>
    <n v="9190908.9499900024"/>
    <n v="3315830.0159999998"/>
    <n v="2169646.5493300003"/>
    <n v="5926393.9297599997"/>
    <n v="6198118.6986800004"/>
    <n v="35.191375506689603"/>
    <n v="43.667420983910034"/>
    <n v="-586521.37089999951"/>
    <n v="-14.613957303167558"/>
    <n v="57.824565379149192"/>
    <n v="64.752436965989872"/>
    <n v="1.9931272241199065"/>
    <n v="2.6976379505055883"/>
    <n v="0.64272300007209304"/>
    <n v="0.66922888331015773"/>
    <n v="0.85256794593763174"/>
    <n v="0.88830817275902318"/>
    <m/>
    <m/>
    <m/>
    <n v="0"/>
    <m/>
    <n v="0"/>
    <m/>
    <n v="0"/>
    <m/>
    <n v="93.98368023542703"/>
    <n v="45.381566134778744"/>
    <n v="19.975661555294408"/>
    <n v="46.901865174502362"/>
    <n v="91.200900246823508"/>
    <n v="0.2523156166789553"/>
    <n v="46.657506922740552"/>
    <n v="24.463917815594481"/>
    <s v="Resto"/>
    <n v="2024"/>
    <n v="2"/>
    <d v="2025-08-07T00:00:00"/>
    <x v="7"/>
    <x v="76"/>
  </r>
  <r>
    <n v="2025"/>
    <n v="6"/>
    <n v="48"/>
    <x v="4"/>
    <s v="Tecnicos"/>
    <n v="36"/>
    <s v="76a50887d8f1c2e9301755428990ad81479ee21c25b43215cf524541e0503269"/>
    <s v="5ee0b1f3d4f170289262539d5c2c0d24e2fb46189fbbd99a0a6b6a68b9dfe06a"/>
    <x v="11"/>
    <n v="657208.90390999999"/>
    <n v="579292.61465999996"/>
    <n v="1116622.97679"/>
    <n v="1118439.7046399997"/>
    <n v="230565.46548000004"/>
    <n v="415951.39285"/>
    <n v="196905.54449"/>
    <n v="1750245.0148700003"/>
    <n v="35332811.020000003"/>
    <n v="33505945.09"/>
    <n v="140.405"/>
    <n v="134.59399999999999"/>
    <n v="0"/>
    <n v="0"/>
    <n v="147204.55902000002"/>
    <n v="135778.50972"/>
    <n v="209233.31928"/>
    <n v="140989.56471000001"/>
    <n v="0"/>
    <n v="0"/>
    <n v="0"/>
    <n v="0"/>
    <n v="0"/>
    <n v="0"/>
    <s v="Tecnicos"/>
    <s v="Daños Sin Autos"/>
    <s v="Diversos"/>
    <x v="7"/>
    <x v="3"/>
    <n v="34581959.66691"/>
    <n v="31734793.481880002"/>
    <n v="533186385.44996989"/>
    <n v="470746398.87218982"/>
    <n v="512068683.5256899"/>
    <n v="451806369.28899986"/>
    <n v="9737930.0558699984"/>
    <n v="9190908.9499900024"/>
    <n v="3315830.0159999998"/>
    <n v="2169646.5493300003"/>
    <n v="1403120.3807099999"/>
    <n v="1220010.26648"/>
    <n v="6.7489589690966838"/>
    <n v="6.3028871008523062"/>
    <n v="77916.289250000031"/>
    <n v="13.45024729785842"/>
    <n v="46.839096127834907"/>
    <n v="47.482601628541012"/>
    <n v="1.9004385819663512"/>
    <n v="1.8254179438437677"/>
    <n v="0.12326063114971779"/>
    <n v="0.12834389703056867"/>
    <n v="0.12305832100848019"/>
    <n v="0.12821700932893509"/>
    <m/>
    <m/>
    <m/>
    <n v="0"/>
    <m/>
    <n v="0"/>
    <m/>
    <n v="0"/>
    <m/>
    <n v="-44.569132489202566"/>
    <n v="35.082523092470808"/>
    <n v="71.803330876940549"/>
    <n v="6.9534766368433782"/>
    <n v="8.4152118944025958"/>
    <n v="48.403408231219004"/>
    <n v="70.354262660722839"/>
    <n v="96.303942777099451"/>
    <s v="Grandes"/>
    <n v="2024"/>
    <n v="2"/>
    <d v="2025-08-07T00:00:00"/>
    <x v="7"/>
    <x v="11"/>
  </r>
  <r>
    <n v="2025"/>
    <n v="6"/>
    <n v="9"/>
    <x v="29"/>
    <s v="Tecnicos"/>
    <n v="9"/>
    <s v="19581e27de7ced00ff1ce50b2047e7a567c76b1cbaebabe5ef03f7c3017bb5b7"/>
    <s v="5ee0b1f3d4f170289262539d5c2c0d24e2fb46189fbbd99a0a6b6a68b9dfe06a"/>
    <x v="31"/>
    <n v="22990.705269999999"/>
    <n v="19300.297899999998"/>
    <n v="43567.67426"/>
    <n v="35855.259719999995"/>
    <n v="4962.8079299999999"/>
    <n v="6195.9892100000006"/>
    <n v="9187.6204500000022"/>
    <n v="7469.8693800000001"/>
    <n v="35332811.020000003"/>
    <n v="33505945.09"/>
    <n v="140.405"/>
    <n v="134.59399999999999"/>
    <n v="0"/>
    <n v="0"/>
    <n v="23575.501929999999"/>
    <n v="5418.5489200000002"/>
    <n v="35315.770680000001"/>
    <n v="17144.115730000001"/>
    <n v="0"/>
    <n v="0"/>
    <n v="0"/>
    <n v="0"/>
    <n v="0"/>
    <n v="0"/>
    <s v="Tecnicos"/>
    <s v="Daños Sin Autos"/>
    <s v="Diversos"/>
    <x v="7"/>
    <x v="3"/>
    <n v="1704189.54003"/>
    <n v="1455805.4776199998"/>
    <n v="533186385.44996989"/>
    <n v="470746398.87218982"/>
    <n v="512068683.5256899"/>
    <n v="451806369.28899986"/>
    <n v="9737930.0558699984"/>
    <n v="9190908.9499900024"/>
    <n v="3315830.0159999998"/>
    <n v="2169646.5493300003"/>
    <n v="159575.48352000001"/>
    <n v="154114.73015000002"/>
    <n v="0.23609437671141686"/>
    <n v="0.20999335326916702"/>
    <n v="3690.4073700000008"/>
    <n v="19.120986572958554"/>
    <n v="14.407416955824868"/>
    <n v="12.523331080173191"/>
    <n v="1.3490697325601047"/>
    <n v="1.3257470312278794"/>
    <n v="4.3119452966897389E-3"/>
    <n v="4.4897698315984952E-3"/>
    <n v="4.0999353253130533E-3"/>
    <n v="4.2718073962464392E-3"/>
    <m/>
    <m/>
    <m/>
    <n v="0"/>
    <m/>
    <n v="0"/>
    <m/>
    <n v="0"/>
    <m/>
    <n v="-19.90289586059496"/>
    <n v="21.586149149046964"/>
    <n v="32.103075517813643"/>
    <n v="0.14967015516636181"/>
    <n v="335.08884533610524"/>
    <n v="105.99353875220254"/>
    <n v="66.756300304530114"/>
    <n v="31.605881605886708"/>
    <s v="Resto"/>
    <n v="2024"/>
    <n v="2"/>
    <d v="2025-08-07T00:00:00"/>
    <x v="7"/>
    <x v="31"/>
  </r>
  <r>
    <n v="2025"/>
    <n v="6"/>
    <n v="107"/>
    <x v="51"/>
    <s v="Tecnicos"/>
    <n v="70"/>
    <s v="ff5a1ae012afa5d4c889c50ad427aaf545d31a4fac04ffc1c4d03d403ba4250a"/>
    <s v="5ee0b1f3d4f170289262539d5c2c0d24e2fb46189fbbd99a0a6b6a68b9dfe06a"/>
    <x v="34"/>
    <n v="23386.463239999997"/>
    <n v="19413.779930000001"/>
    <n v="37635.867639999997"/>
    <n v="34211.715980000001"/>
    <n v="37205.981780000038"/>
    <n v="5231.4182599999995"/>
    <n v="44508.487979999991"/>
    <n v="22212.981430000014"/>
    <n v="35332811.020000003"/>
    <n v="33505945.09"/>
    <n v="140.405"/>
    <n v="134.59399999999999"/>
    <n v="0"/>
    <n v="0"/>
    <n v="5513.6520300000002"/>
    <n v="1697.66418"/>
    <n v="5222.5765700000002"/>
    <n v="4642.75839"/>
    <n v="0"/>
    <n v="0"/>
    <n v="0"/>
    <n v="0"/>
    <n v="0"/>
    <n v="0"/>
    <s v="Tecnicos"/>
    <s v="Daños Sin Autos"/>
    <s v="Diversos"/>
    <x v="7"/>
    <x v="3"/>
    <n v="455455.20262"/>
    <n v="991204.89910000004"/>
    <n v="533186385.44996989"/>
    <n v="470746398.87218982"/>
    <n v="512068683.5256899"/>
    <n v="451806369.28899986"/>
    <n v="9737930.0558699984"/>
    <n v="9190908.9499900024"/>
    <n v="3315830.0159999998"/>
    <n v="2169646.5493300003"/>
    <n v="30807.147140000001"/>
    <n v="32379.480899999999"/>
    <n v="0.24015846392224494"/>
    <n v="0.21122807369363741"/>
    <n v="3972.6833099999967"/>
    <n v="20.463213883768372"/>
    <n v="75.912459968209816"/>
    <n v="59.957044987710105"/>
    <n v="5.1347449991721863"/>
    <n v="1.958604113804062"/>
    <n v="4.3861703670965927E-3"/>
    <n v="4.5670559423747151E-3"/>
    <n v="4.1240421544405581E-3"/>
    <n v="4.2969248000091593E-3"/>
    <m/>
    <m/>
    <m/>
    <n v="0"/>
    <m/>
    <n v="0"/>
    <m/>
    <n v="0"/>
    <m/>
    <n v="611.20258275812262"/>
    <n v="159.0919558813975"/>
    <n v="26.946932945891284"/>
    <n v="1.1220714451726599"/>
    <n v="224.77872213808507"/>
    <n v="12.488657201048103"/>
    <n v="105.57340722722999"/>
    <n v="36.565852396208797"/>
    <s v="Resto"/>
    <n v="2024"/>
    <n v="2"/>
    <d v="2025-08-07T00:00:00"/>
    <x v="7"/>
    <x v="34"/>
  </r>
  <r>
    <n v="2025"/>
    <n v="6"/>
    <n v="103"/>
    <x v="61"/>
    <s v="Tecnicos"/>
    <n v="205"/>
    <s v="f8809aff4d69bece79dabe35be0c708b890d7eafb841f121330667b77d2e2590"/>
    <s v="5ee0b1f3d4f170289262539d5c2c0d24e2fb46189fbbd99a0a6b6a68b9dfe06a"/>
    <x v="12"/>
    <n v="162037.56413999997"/>
    <n v="167327.12669"/>
    <n v="309285.00990999996"/>
    <n v="347956.48168000003"/>
    <n v="-55721.300289999999"/>
    <n v="64622.827980000009"/>
    <n v="-184353.46299"/>
    <n v="275474.14928000007"/>
    <n v="35332811.020000003"/>
    <n v="33505945.09"/>
    <n v="140.405"/>
    <n v="134.59399999999999"/>
    <n v="0"/>
    <n v="0"/>
    <n v="-4568.5961799999995"/>
    <n v="-6982.0927699999993"/>
    <n v="6934.8666700000003"/>
    <n v="-10832.77584"/>
    <n v="0"/>
    <n v="0"/>
    <n v="0"/>
    <n v="0"/>
    <n v="0"/>
    <n v="0"/>
    <s v="Tecnicos"/>
    <s v="Daños Sin Autos"/>
    <s v="Diversos"/>
    <x v="7"/>
    <x v="3"/>
    <n v="1638035.7448499999"/>
    <n v="1492337.16872"/>
    <n v="533186385.44996989"/>
    <n v="470746398.87218982"/>
    <n v="512068683.5256899"/>
    <n v="451806369.28899986"/>
    <n v="9737930.0558699984"/>
    <n v="9190908.9499900024"/>
    <n v="3315830.0159999998"/>
    <n v="2169646.5493300003"/>
    <n v="321757.18864000001"/>
    <n v="330207.52873000002"/>
    <n v="1.6639836516624409"/>
    <n v="1.8205721283984868"/>
    <n v="-5289.5625500000315"/>
    <n v="-3.161210411387616"/>
    <n v="50.360200132559171"/>
    <n v="50.673322723304096"/>
    <n v="9.8921873133384075"/>
    <n v="11.212421039778766"/>
    <n v="3.0390416665131512E-2"/>
    <n v="3.1643716820239941E-2"/>
    <n v="3.5545067809521408E-2"/>
    <n v="3.7035141171940518E-2"/>
    <m/>
    <m/>
    <m/>
    <n v="0"/>
    <m/>
    <n v="0"/>
    <m/>
    <n v="0"/>
    <m/>
    <n v="-186.22541295661816"/>
    <n v="-34.387890601624299"/>
    <n v="38.620652406064458"/>
    <n v="-1.6804631124371847"/>
    <n v="-34.566951048976115"/>
    <n v="-164.01744827390431"/>
    <n v="-65.878644787268854"/>
    <n v="64.453403939354473"/>
    <s v="Medianas"/>
    <n v="2024"/>
    <n v="2"/>
    <d v="2025-08-07T00:00:00"/>
    <x v="7"/>
    <x v="12"/>
  </r>
  <r>
    <n v="2025"/>
    <n v="6"/>
    <n v="125"/>
    <x v="75"/>
    <s v="Tecnicos"/>
    <n v="238"/>
    <s v="8ae4c23b80d1e7c8ff79e515fe791ebd68190bae842dda7af193db125f700452"/>
    <s v="5ee0b1f3d4f170289262539d5c2c0d24e2fb46189fbbd99a0a6b6a68b9dfe06a"/>
    <x v="18"/>
    <n v="0"/>
    <n v="0"/>
    <n v="0"/>
    <n v="0"/>
    <n v="0"/>
    <n v="0"/>
    <n v="0"/>
    <n v="0"/>
    <n v="0"/>
    <n v="0"/>
    <n v="0"/>
    <n v="0"/>
    <n v="0"/>
    <n v="0"/>
    <n v="0"/>
    <n v="0"/>
    <m/>
    <n v="-13053.981689999999"/>
    <n v="0"/>
    <n v="0"/>
    <n v="0"/>
    <n v="0"/>
    <n v="0"/>
    <n v="0"/>
    <s v="Tecnicos"/>
    <s v="Daños Sin Autos"/>
    <s v="Diversos"/>
    <x v="7"/>
    <x v="3"/>
    <n v="71767.872759999998"/>
    <n v="66157.721770000004"/>
    <n v="533186385.44996989"/>
    <n v="470746398.87218982"/>
    <n v="512068683.5256899"/>
    <n v="451806369.28899986"/>
    <n v="9737930.0558699984"/>
    <n v="9190908.9499900024"/>
    <n v="3315830.0159999998"/>
    <n v="2169646.5493300003"/>
    <n v="70997.719799999992"/>
    <n v="65152.756649999996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7"/>
    <x v="18"/>
  </r>
  <r>
    <n v="2025"/>
    <n v="6"/>
    <n v="105"/>
    <x v="18"/>
    <s v="Tecnicos"/>
    <n v="226"/>
    <s v="8f1f64db81c40ea10e1e9080c9ae60a7acb8925968c431ee16784dea9841c66f"/>
    <s v="5ee0b1f3d4f170289262539d5c2c0d24e2fb46189fbbd99a0a6b6a68b9dfe06a"/>
    <x v="32"/>
    <n v="146.43062"/>
    <n v="0"/>
    <n v="15495.511799999998"/>
    <n v="17285.935429999998"/>
    <n v="-4573.9597499999991"/>
    <n v="0"/>
    <n v="3919.8888400000014"/>
    <n v="-2981.7267399999996"/>
    <n v="35332811.020000003"/>
    <n v="33505945.09"/>
    <n v="140.405"/>
    <n v="134.59399999999999"/>
    <n v="0"/>
    <n v="0"/>
    <n v="-4123.2421800000002"/>
    <n v="0"/>
    <n v="3690.56918"/>
    <n v="0"/>
    <n v="0"/>
    <n v="0"/>
    <n v="0"/>
    <n v="0"/>
    <n v="0"/>
    <n v="0"/>
    <s v="Tecnicos"/>
    <s v="Daños Sin Autos"/>
    <s v="Diversos"/>
    <x v="7"/>
    <x v="3"/>
    <n v="1102266.38717"/>
    <n v="0"/>
    <n v="533186385.44996989"/>
    <n v="470746398.87218982"/>
    <n v="512068683.5256899"/>
    <n v="451806369.28899986"/>
    <n v="9737930.0558699984"/>
    <n v="9190908.9499900024"/>
    <n v="3315830.0159999998"/>
    <n v="2169646.5493300003"/>
    <n v="539187.31670000008"/>
    <n v="0"/>
    <n v="1.5037140250533224E-3"/>
    <m/>
    <m/>
    <m/>
    <n v="2.715765290923431E-2"/>
    <m/>
    <n v="1.3284503791860284E-2"/>
    <m/>
    <n v="2.7463308140627666E-5"/>
    <n v="2.8595894400688097E-5"/>
    <m/>
    <m/>
    <m/>
    <m/>
    <m/>
    <n v="0"/>
    <m/>
    <n v="0"/>
    <m/>
    <n v="0"/>
    <m/>
    <m/>
    <n v="-3123.6361288369872"/>
    <m/>
    <n v="-0.1379431312199087"/>
    <m/>
    <m/>
    <n v="-111.72374717549667"/>
    <m/>
    <s v="Resto"/>
    <n v="2024"/>
    <n v="2"/>
    <d v="2025-08-07T00:00:00"/>
    <x v="7"/>
    <x v="32"/>
  </r>
  <r>
    <n v="2025"/>
    <n v="6"/>
    <n v="8"/>
    <x v="23"/>
    <s v="Tecnicos"/>
    <n v="8"/>
    <s v="2c624232cdd221771294dfbb310aca000a0df6ac8b66b696d90ef06fdefb64a3"/>
    <s v="5ee0b1f3d4f170289262539d5c2c0d24e2fb46189fbbd99a0a6b6a68b9dfe06a"/>
    <x v="7"/>
    <n v="86480.085129999992"/>
    <n v="25044.213449999999"/>
    <n v="114750.08325"/>
    <n v="43627.104669999993"/>
    <n v="28982.653350000001"/>
    <n v="6377.6827300000004"/>
    <n v="33784.108180000003"/>
    <n v="13170.72136"/>
    <n v="35332811.020000003"/>
    <n v="33505945.09"/>
    <n v="140.405"/>
    <n v="134.59399999999999"/>
    <n v="0"/>
    <n v="0"/>
    <n v="19682.915690000002"/>
    <n v="4523.6067000000003"/>
    <n v="34735.943240000001"/>
    <n v="13540.64106"/>
    <n v="0"/>
    <n v="0"/>
    <n v="0"/>
    <n v="0"/>
    <n v="0"/>
    <n v="0"/>
    <s v="Tecnicos"/>
    <s v="Daños Sin Autos"/>
    <s v="Diversos"/>
    <x v="7"/>
    <x v="3"/>
    <n v="1860236.7715"/>
    <n v="1362193.3121300002"/>
    <n v="533186385.44996989"/>
    <n v="470746398.87218982"/>
    <n v="512068683.5256899"/>
    <n v="451806369.28899986"/>
    <n v="9737930.0558699984"/>
    <n v="9190908.9499900024"/>
    <n v="3315830.0159999998"/>
    <n v="2169646.5493300003"/>
    <n v="116863.88282"/>
    <n v="47581.694490000002"/>
    <n v="0.88807461784827701"/>
    <n v="0.2724889734657554"/>
    <n v="61435.871679999997"/>
    <n v="245.3096472870063"/>
    <n v="74.000694691277076"/>
    <n v="52.634135287601858"/>
    <n v="4.6488751569117124"/>
    <n v="1.8385212456255196"/>
    <n v="1.6219484872446094E-2"/>
    <n v="1.6888376093333463E-2"/>
    <n v="5.3201072828173964E-3"/>
    <n v="5.5431297901823873E-3"/>
    <m/>
    <m/>
    <m/>
    <n v="0"/>
    <m/>
    <n v="0"/>
    <m/>
    <n v="0"/>
    <m/>
    <n v="354.4386194325474"/>
    <n v="33.513673473415558"/>
    <n v="25.465693872689783"/>
    <n v="0.87406933437929291"/>
    <n v="335.1155393328072"/>
    <n v="156.53100976594385"/>
    <n v="56.664405379768809"/>
    <n v="33.407625827724289"/>
    <s v="Resto"/>
    <n v="2024"/>
    <n v="2"/>
    <d v="2025-08-07T00:00:00"/>
    <x v="7"/>
    <x v="7"/>
  </r>
  <r>
    <n v="2025"/>
    <n v="6"/>
    <n v="150.1"/>
    <x v="70"/>
    <s v="Tecnicos"/>
    <n v="150.1"/>
    <m/>
    <m/>
    <x v="77"/>
    <n v="849687.63236000005"/>
    <n v="704216.94920999999"/>
    <n v="1689450.5666400001"/>
    <n v="1719948.9917800003"/>
    <n v="-125270.3664799999"/>
    <n v="190358.76218999998"/>
    <n v="115358.50603000005"/>
    <n v="992993.09048000001"/>
    <n v="0"/>
    <n v="0"/>
    <n v="0"/>
    <n v="0"/>
    <n v="681.23325"/>
    <n v="-386.09843999999998"/>
    <n v="105688.12298999999"/>
    <n v="68995.399940000003"/>
    <n v="295729.55436000001"/>
    <n v="182747.83392999999"/>
    <n v="0"/>
    <n v="0"/>
    <n v="0"/>
    <n v="0"/>
    <n v="0"/>
    <n v="0"/>
    <s v="Tecnicos"/>
    <s v="Daños Sin Autos"/>
    <s v="Diversos"/>
    <x v="7"/>
    <x v="3"/>
    <n v="111925998.14129004"/>
    <n v="102400363.42409001"/>
    <n v="533186385.44996989"/>
    <n v="470746398.87218982"/>
    <n v="512068683.5256899"/>
    <n v="451806369.28899986"/>
    <n v="9737930.0558699984"/>
    <n v="9190908.9499900024"/>
    <n v="3315830.0159999998"/>
    <n v="2169646.5493300003"/>
    <n v="5091730.6278499998"/>
    <n v="4054332.5090700006"/>
    <n v="8.7255466766041376"/>
    <n v="7.6621034224342521"/>
    <n v="145470.68315000006"/>
    <n v="20.657083490136241"/>
    <n v="16.687599844982049"/>
    <n v="17.369491713730607"/>
    <n v="0.75915126643534148"/>
    <n v="0.68770942373855937"/>
    <n v="0.15936033918850467"/>
    <n v="0.16593235628270406"/>
    <n v="0.14959582290956594"/>
    <n v="0.15586698131728743"/>
    <m/>
    <m/>
    <m/>
    <n v="0"/>
    <m/>
    <n v="0"/>
    <m/>
    <n v="0"/>
    <m/>
    <n v="-165.80751263499266"/>
    <n v="-14.743108138700634"/>
    <n v="27.031266771347521"/>
    <n v="-3.7779489863933939"/>
    <n v="53.181404965996038"/>
    <n v="61.823835610153765"/>
    <n v="35.738099703536164"/>
    <n v="37.754428304976848"/>
    <s v="Resto"/>
    <n v="2024"/>
    <n v="2"/>
    <d v="2025-08-07T00:00:00"/>
    <x v="7"/>
    <x v="77"/>
  </r>
  <r>
    <n v="2025"/>
    <n v="6"/>
    <n v="128"/>
    <x v="57"/>
    <s v="Tecnicos"/>
    <n v="267"/>
    <s v="8acc23987b8960d83c44541f9f0eb46454cea080ea94d916f56fccf033db866f"/>
    <s v="5ee0b1f3d4f170289262539d5c2c0d24e2fb46189fbbd99a0a6b6a68b9dfe06a"/>
    <x v="2"/>
    <n v="14676.4854"/>
    <n v="12269.38917"/>
    <n v="27290.047709999999"/>
    <n v="18626.91387"/>
    <n v="-3378.3263700000002"/>
    <n v="770.37364999999954"/>
    <n v="-2537.62725"/>
    <n v="2962.0327900000002"/>
    <n v="35332811.020000003"/>
    <n v="33505945.09"/>
    <n v="140.405"/>
    <n v="134.59399999999999"/>
    <n v="0"/>
    <n v="0"/>
    <n v="-2795.46092"/>
    <n v="806.73738000000003"/>
    <n v="9742.0467499999995"/>
    <n v="4806.2601399999994"/>
    <n v="0"/>
    <n v="0"/>
    <n v="0"/>
    <n v="0"/>
    <n v="0"/>
    <n v="0"/>
    <s v="Tecnicos"/>
    <s v="Daños Sin Autos"/>
    <s v="Diversos"/>
    <x v="7"/>
    <x v="3"/>
    <n v="57593.781419999999"/>
    <n v="49157.942630000005"/>
    <n v="533186385.44996989"/>
    <n v="470746398.87218982"/>
    <n v="512068683.5256899"/>
    <n v="451806369.28899986"/>
    <n v="9737930.0558699984"/>
    <n v="9190908.9499900024"/>
    <n v="3315830.0159999998"/>
    <n v="2169646.5493300003"/>
    <n v="57592.95465"/>
    <n v="49132.080179999997"/>
    <n v="0.15071463150583067"/>
    <n v="0.13349483970258835"/>
    <n v="2407.0962299999992"/>
    <n v="19.618712852353013"/>
    <n v="25.483126346253531"/>
    <n v="24.972256670285358"/>
    <n v="25.482760530989285"/>
    <n v="24.959118534208681"/>
    <n v="2.7525994287371258E-3"/>
    <n v="2.8661165722827682E-3"/>
    <n v="2.60636920418189E-3"/>
    <n v="2.7156299698271481E-3"/>
    <m/>
    <m/>
    <m/>
    <n v="0"/>
    <m/>
    <n v="0"/>
    <m/>
    <n v="0"/>
    <m/>
    <n v="-538.53088303318816"/>
    <n v="-23.018633398429301"/>
    <n v="6.2788264299550258"/>
    <n v="-0.10188478763080237"/>
    <n v="-446.51436629848484"/>
    <n v="102.69495337803333"/>
    <n v="-28.694800915423652"/>
    <n v="16.785137643423521"/>
    <s v="Resto"/>
    <n v="2024"/>
    <n v="2"/>
    <d v="2025-08-07T00:00:00"/>
    <x v="7"/>
    <x v="2"/>
  </r>
  <r>
    <n v="2025"/>
    <n v="6"/>
    <n v="126"/>
    <x v="17"/>
    <s v="Tecnicos"/>
    <n v="239"/>
    <s v="79bf08685d3138f9b109c3546780f056bc954fd69377b84a2cf23622e464897b"/>
    <s v="5ee0b1f3d4f170289262539d5c2c0d24e2fb46189fbbd99a0a6b6a68b9dfe06a"/>
    <x v="27"/>
    <n v="115266.27731"/>
    <n v="106857.61570000001"/>
    <n v="223422.95776999998"/>
    <n v="189375.16656000004"/>
    <n v="21233.201900000007"/>
    <n v="22082.643489999999"/>
    <n v="55526.369039999998"/>
    <n v="53833.943529999997"/>
    <n v="35332811.020000003"/>
    <n v="33505945.09"/>
    <n v="140.405"/>
    <n v="134.59399999999999"/>
    <n v="0"/>
    <n v="62.220419999999997"/>
    <n v="770.20306999999991"/>
    <n v="912.65856000000008"/>
    <n v="5706.9808499999999"/>
    <n v="5023.2870499999999"/>
    <n v="0"/>
    <n v="0"/>
    <n v="0"/>
    <n v="0"/>
    <n v="0"/>
    <n v="0"/>
    <s v="Tecnicos"/>
    <s v="Daños Sin Autos"/>
    <s v="Diversos"/>
    <x v="7"/>
    <x v="3"/>
    <n v="508175.23067999998"/>
    <n v="466101.05164999998"/>
    <n v="533186385.44996989"/>
    <n v="470746398.87218982"/>
    <n v="512068683.5256899"/>
    <n v="451806369.28899986"/>
    <n v="9737930.0558699984"/>
    <n v="9190908.9499900024"/>
    <n v="3315830.0159999998"/>
    <n v="2169646.5493300003"/>
    <n v="136775.46011000001"/>
    <n v="123583.20108"/>
    <n v="1.1836835615852241"/>
    <n v="1.1626446990329096"/>
    <n v="8408.6616099999956"/>
    <n v="7.869033531130909"/>
    <n v="84.274092163388431"/>
    <n v="86.466133557122461"/>
    <n v="22.682387954202287"/>
    <n v="22.925847371878593"/>
    <n v="2.1618383450043233E-2"/>
    <n v="2.2509925136676951E-2"/>
    <n v="2.2699614050369493E-2"/>
    <n v="2.3651197274655526E-2"/>
    <m/>
    <m/>
    <m/>
    <n v="0"/>
    <m/>
    <n v="0"/>
    <m/>
    <n v="0"/>
    <m/>
    <n v="-3.8466481170365996"/>
    <n v="18.421000830012844"/>
    <n v="20.665484013789388"/>
    <n v="0.6403585768131248"/>
    <n v="-15.608848286044685"/>
    <n v="13.610486384607468"/>
    <n v="13.495806105604856"/>
    <n v="18.16855280050142"/>
    <s v="Resto"/>
    <n v="2024"/>
    <n v="2"/>
    <d v="2025-08-07T00:00:00"/>
    <x v="7"/>
    <x v="27"/>
  </r>
  <r>
    <n v="2025"/>
    <n v="6"/>
    <n v="41"/>
    <x v="38"/>
    <s v="Tecnicos"/>
    <n v="29"/>
    <s v="35135aaa6cc23891b40cb3f378c53a17a1127210ce60e125ccf03efcfdaec458"/>
    <s v="5ee0b1f3d4f170289262539d5c2c0d24e2fb46189fbbd99a0a6b6a68b9dfe06a"/>
    <x v="24"/>
    <n v="626790.67148999998"/>
    <n v="747719.94125999999"/>
    <n v="969732.0527"/>
    <n v="1062102.72902"/>
    <n v="186295.90720999995"/>
    <n v="129678.16605000003"/>
    <n v="341143.47871999996"/>
    <n v="249194.14937999993"/>
    <n v="35332811.020000003"/>
    <n v="33505945.09"/>
    <n v="140.405"/>
    <n v="134.59399999999999"/>
    <n v="5057.4930899999999"/>
    <n v="3444.8716300000001"/>
    <n v="54973.634700000002"/>
    <n v="43625.490159999994"/>
    <n v="99199.219590000008"/>
    <n v="79473.067120000007"/>
    <n v="0"/>
    <n v="0"/>
    <n v="0"/>
    <n v="0"/>
    <n v="0"/>
    <n v="0"/>
    <s v="Tecnicos"/>
    <s v="Daños Sin Autos"/>
    <s v="Diversos"/>
    <x v="7"/>
    <x v="3"/>
    <n v="22924639.598130003"/>
    <n v="19353024.356599998"/>
    <n v="533186385.44996989"/>
    <n v="470746398.87218982"/>
    <n v="512068683.5256899"/>
    <n v="451806369.28899986"/>
    <n v="9737930.0558699984"/>
    <n v="9190908.9499900024"/>
    <n v="3315830.0159999998"/>
    <n v="2169646.5493300003"/>
    <n v="964300.32487999997"/>
    <n v="1038604.5449"/>
    <n v="6.4365904036471511"/>
    <n v="8.135429752688534"/>
    <n v="-120929.26977000001"/>
    <n v="-16.173070035583017"/>
    <n v="64.999529225296016"/>
    <n v="71.992746895979806"/>
    <n v="2.734135334197918"/>
    <n v="3.8635818747626582"/>
    <n v="0.11755564069045668"/>
    <n v="0.12240363288268821"/>
    <n v="0.1588371027481848"/>
    <n v="0.16549566187760353"/>
    <m/>
    <m/>
    <m/>
    <n v="0"/>
    <m/>
    <n v="0"/>
    <m/>
    <n v="0"/>
    <m/>
    <n v="43.660195763541097"/>
    <n v="29.72218887162748"/>
    <n v="17.343146664174341"/>
    <n v="5.6183792990309902"/>
    <n v="26.012646501803815"/>
    <n v="24.821179281044458"/>
    <n v="55.417406434457206"/>
    <n v="54.893427095405642"/>
    <s v="Medianas"/>
    <n v="2024"/>
    <n v="2"/>
    <d v="2025-08-07T00:00:00"/>
    <x v="7"/>
    <x v="24"/>
  </r>
  <r>
    <n v="2025"/>
    <n v="6"/>
    <n v="27"/>
    <x v="32"/>
    <s v="Tecnicos"/>
    <n v="21"/>
    <s v="6f4b6612125fb3a0daecd2799dfd6c9c299424fd920f9b308110a2c1fbd8f443"/>
    <s v="5ee0b1f3d4f170289262539d5c2c0d24e2fb46189fbbd99a0a6b6a68b9dfe06a"/>
    <x v="8"/>
    <n v="241056.98046000002"/>
    <n v="192761.11502"/>
    <n v="523012.05940999999"/>
    <n v="413129.62430000002"/>
    <n v="80154.884099999996"/>
    <n v="36867.494500000008"/>
    <n v="170590.96664"/>
    <n v="69835.329310000001"/>
    <n v="35332811.020000003"/>
    <n v="33505945.09"/>
    <n v="140.405"/>
    <n v="134.59399999999999"/>
    <n v="0"/>
    <n v="0"/>
    <n v="82445.008930000011"/>
    <n v="39320.822759999995"/>
    <n v="235268.34824000002"/>
    <n v="202751.03986000002"/>
    <n v="0"/>
    <n v="0"/>
    <n v="0"/>
    <n v="0"/>
    <n v="0"/>
    <n v="0"/>
    <s v="Tecnicos"/>
    <s v="Daños Sin Autos"/>
    <s v="Diversos"/>
    <x v="7"/>
    <x v="3"/>
    <n v="7432464.5520399995"/>
    <n v="5987192.6770000001"/>
    <n v="533186385.44996989"/>
    <n v="470746398.87218982"/>
    <n v="512068683.5256899"/>
    <n v="451806369.28899986"/>
    <n v="9737930.0558699984"/>
    <n v="9190908.9499900024"/>
    <n v="3315830.0159999998"/>
    <n v="2169646.5493300003"/>
    <n v="364479.32279000001"/>
    <n v="298628.39873000002"/>
    <n v="2.4754437449947742"/>
    <n v="2.0973019759945468"/>
    <n v="48295.865440000023"/>
    <n v="25.054775925626416"/>
    <n v="66.137354134321754"/>
    <n v="64.548822496376772"/>
    <n v="3.2432980846687895"/>
    <n v="3.2195575692844871"/>
    <n v="4.521064060114096E-2"/>
    <n v="4.7075126485040454E-2"/>
    <n v="4.0947974425681308E-2"/>
    <n v="4.2664541299704324E-2"/>
    <m/>
    <m/>
    <m/>
    <n v="0"/>
    <m/>
    <n v="0"/>
    <m/>
    <n v="0"/>
    <m/>
    <n v="117.41342932864609"/>
    <n v="33.251426259070961"/>
    <n v="19.126001889008997"/>
    <n v="2.417339963545345"/>
    <n v="109.67264452530499"/>
    <n v="16.038047648215901"/>
    <n v="35.042966700262156"/>
    <n v="19.393647888144542"/>
    <s v="Medianas"/>
    <n v="2024"/>
    <n v="2"/>
    <d v="2025-08-07T00:00:00"/>
    <x v="7"/>
    <x v="8"/>
  </r>
  <r>
    <n v="2025"/>
    <n v="6"/>
    <n v="127"/>
    <x v="66"/>
    <s v="Tecnicos"/>
    <n v="263"/>
    <s v="4be84111a613654b362415e563cb7607df7b203b5d303802a8a546061bbc7847"/>
    <s v="5ee0b1f3d4f170289262539d5c2c0d24e2fb46189fbbd99a0a6b6a68b9dfe06a"/>
    <x v="29"/>
    <n v="152426.68627000001"/>
    <n v="87866.510299999994"/>
    <n v="391058.12326999998"/>
    <n v="192956.92323999997"/>
    <n v="63844.697250000012"/>
    <n v="41483.76739999999"/>
    <n v="91995.32676000004"/>
    <n v="95412.69521999998"/>
    <n v="35332811.020000003"/>
    <n v="33505945.09"/>
    <n v="140.405"/>
    <n v="134.59399999999999"/>
    <n v="0"/>
    <n v="0"/>
    <n v="550.05011999999999"/>
    <n v="-86.462879999999998"/>
    <n v="3835.6693599999999"/>
    <n v="1376.5708999999999"/>
    <n v="0"/>
    <n v="0"/>
    <n v="0"/>
    <n v="0"/>
    <n v="0"/>
    <n v="0"/>
    <s v="Tecnicos"/>
    <s v="Daños Sin Autos"/>
    <s v="Diversos"/>
    <x v="7"/>
    <x v="3"/>
    <n v="833808.04034000007"/>
    <n v="539188.42425000004"/>
    <n v="533186385.44996989"/>
    <n v="470746398.87218982"/>
    <n v="512068683.5256899"/>
    <n v="451806369.28899986"/>
    <n v="9737930.0558699984"/>
    <n v="9190908.9499900024"/>
    <n v="3315830.0159999998"/>
    <n v="2169646.5493300003"/>
    <n v="176125.08216999998"/>
    <n v="100531.20751000001"/>
    <n v="1.5652883661668695"/>
    <n v="0.95601545808040644"/>
    <n v="64560.175970000011"/>
    <n v="73.475293088998455"/>
    <n v="86.544565028434889"/>
    <n v="87.402223126843239"/>
    <n v="18.280788730202854"/>
    <n v="16.296067635765827"/>
    <n v="2.8587880416594498E-2"/>
    <n v="2.9766844014071196E-2"/>
    <n v="1.8665360055968527E-2"/>
    <n v="1.9447824615282442E-2"/>
    <m/>
    <m/>
    <m/>
    <n v="0"/>
    <m/>
    <n v="0"/>
    <m/>
    <n v="0"/>
    <m/>
    <n v="53.902842609227505"/>
    <n v="41.885511528413815"/>
    <n v="47.212262394811404"/>
    <n v="1.9254514538419576"/>
    <n v="-736.1690936040992"/>
    <n v="178.6394336826385"/>
    <n v="14.340394553716173"/>
    <n v="-6.2810335450211836"/>
    <s v="Resto"/>
    <n v="2024"/>
    <n v="2"/>
    <d v="2025-08-07T00:00:00"/>
    <x v="7"/>
    <x v="29"/>
  </r>
  <r>
    <n v="2025"/>
    <n v="6"/>
    <n v="13"/>
    <x v="37"/>
    <s v="Tecnicos"/>
    <n v="13"/>
    <s v="3fdba35f04dc8c462986c992bcf875546257113072a909c162f7e470e581e278"/>
    <s v="5ee0b1f3d4f170289262539d5c2c0d24e2fb46189fbbd99a0a6b6a68b9dfe06a"/>
    <x v="39"/>
    <n v="992.29098999999997"/>
    <n v="1414.9961899999998"/>
    <n v="680.7024200000003"/>
    <n v="2146.2345700000001"/>
    <n v="-15.341370000000001"/>
    <n v="99.344710000000021"/>
    <n v="152.08107000000001"/>
    <n v="83.799790000000016"/>
    <n v="35332811.020000003"/>
    <n v="33505945.09"/>
    <n v="140.405"/>
    <n v="134.59399999999999"/>
    <n v="0"/>
    <n v="0"/>
    <n v="-7.1366700000000005"/>
    <n v="-1996.2703700000002"/>
    <n v="249.58885999999998"/>
    <n v="337.40464000000003"/>
    <n v="0"/>
    <n v="0"/>
    <n v="0"/>
    <n v="0"/>
    <n v="0"/>
    <n v="0"/>
    <s v="Tecnicos"/>
    <s v="Daños Sin Autos"/>
    <s v="Diversos"/>
    <x v="7"/>
    <x v="3"/>
    <n v="699707.28188999998"/>
    <n v="799139.89625999995"/>
    <n v="533186385.44996989"/>
    <n v="470746398.87218982"/>
    <n v="512068683.5256899"/>
    <n v="451806369.28899986"/>
    <n v="9737930.0558699984"/>
    <n v="9190908.9499900024"/>
    <n v="3315830.0159999998"/>
    <n v="2169646.5493300003"/>
    <n v="7355.4600099999998"/>
    <n v="4288.8366100000003"/>
    <n v="1.0189958074322474E-2"/>
    <n v="1.5395606655439003E-2"/>
    <n v="-422.70519999999988"/>
    <n v="-29.873239446672994"/>
    <n v="13.490536127597"/>
    <n v="32.99254130364271"/>
    <n v="0.14181515837875711"/>
    <n v="0.17706489146921922"/>
    <n v="1.8610583786054098E-4"/>
    <n v="1.9378083876715299E-4"/>
    <n v="3.005856642536269E-4"/>
    <n v="3.1318641926778403E-4"/>
    <m/>
    <m/>
    <m/>
    <n v="0"/>
    <m/>
    <n v="0"/>
    <m/>
    <n v="0"/>
    <m/>
    <n v="-115.44256357484963"/>
    <n v="-1.5460555577552912"/>
    <n v="7.0208464660247616"/>
    <n v="-4.6267058100001236E-4"/>
    <n v="-99.642499828317341"/>
    <n v="-26.026844207003208"/>
    <n v="-2.8593704061952128"/>
    <n v="-591.65468797346716"/>
    <s v="Resto"/>
    <n v="2024"/>
    <n v="2"/>
    <d v="2025-08-07T00:00:00"/>
    <x v="7"/>
    <x v="39"/>
  </r>
  <r>
    <n v="2025"/>
    <n v="6"/>
    <n v="3"/>
    <x v="7"/>
    <s v="Tecnicos"/>
    <n v="3"/>
    <s v="4e07408562bedb8b60ce05c1decfe3ad16b72230967de01f640b7e4729b49fce"/>
    <s v="5ee0b1f3d4f170289262539d5c2c0d24e2fb46189fbbd99a0a6b6a68b9dfe06a"/>
    <x v="13"/>
    <n v="2746652.6889999998"/>
    <n v="2070356.07326"/>
    <n v="4836497.7894399995"/>
    <n v="3822879.8488799995"/>
    <n v="87252.079389999984"/>
    <n v="492420.65052999998"/>
    <n v="1266696.0114500001"/>
    <n v="1049087.5202899999"/>
    <n v="35332811.020000003"/>
    <n v="33505945.09"/>
    <n v="140.405"/>
    <n v="134.59399999999999"/>
    <n v="0"/>
    <n v="0"/>
    <n v="1247.2185099999999"/>
    <n v="-71.435210000000012"/>
    <n v="7405.2377100000003"/>
    <n v="4514.91219"/>
    <n v="0"/>
    <n v="0"/>
    <n v="0"/>
    <n v="0"/>
    <n v="0"/>
    <n v="0"/>
    <s v="Tecnicos"/>
    <s v="Daños Sin Autos"/>
    <s v="Diversos"/>
    <x v="7"/>
    <x v="3"/>
    <n v="15439688.598989999"/>
    <n v="12032200.14449"/>
    <n v="533186385.44996989"/>
    <n v="470746398.87218982"/>
    <n v="512068683.5256899"/>
    <n v="451806369.28899986"/>
    <n v="9737930.0558699984"/>
    <n v="9190908.9499900024"/>
    <n v="3315830.0159999998"/>
    <n v="2169646.5493300003"/>
    <n v="2784068.6014699996"/>
    <n v="2122173.7075499999"/>
    <n v="28.205713875962012"/>
    <n v="22.526129728031439"/>
    <n v="676296.6157399998"/>
    <n v="32.665715065867751"/>
    <n v="98.656070743003809"/>
    <n v="97.55827554993968"/>
    <n v="17.789560141644788"/>
    <n v="17.206795502052003"/>
    <n v="0.51513931412221414"/>
    <n v="0.53638364878882572"/>
    <n v="0.43980284888426996"/>
    <n v="0.45823968274685561"/>
    <m/>
    <m/>
    <m/>
    <n v="0"/>
    <m/>
    <n v="0"/>
    <m/>
    <n v="0"/>
    <m/>
    <n v="-82.280986937471198"/>
    <n v="3.1766695417820254"/>
    <n v="23.784345934012709"/>
    <n v="2.6313797441056757"/>
    <n v="-1845.9436459975407"/>
    <n v="64.017314144043198"/>
    <n v="16.842383173139215"/>
    <n v="-1.5822059653390514"/>
    <s v="Grandes"/>
    <n v="2024"/>
    <n v="2"/>
    <d v="2025-08-07T00:00:00"/>
    <x v="7"/>
    <x v="13"/>
  </r>
  <r>
    <n v="2025"/>
    <n v="6"/>
    <n v="80"/>
    <x v="73"/>
    <s v="Responsabilidad Civil y Riesgos Profesionales"/>
    <n v="52"/>
    <s v="41cfc0d1f2d127b04555b7246d84019b4d27710a3f3aff6e7764375b1e06e05d"/>
    <s v="5ee0b1f3d4f170289262539d5c2c0d24e2fb46189fbbd99a0a6b6a68b9dfe06a"/>
    <x v="34"/>
    <n v="48325.66373"/>
    <n v="37839.477679999996"/>
    <n v="72016.119810000004"/>
    <n v="58321.717089999991"/>
    <n v="13633.003049999999"/>
    <n v="-3289.2137599999987"/>
    <n v="26677.907530000008"/>
    <n v="12157.562820000001"/>
    <n v="35332811.020000003"/>
    <n v="33505945.09"/>
    <n v="140.405"/>
    <n v="134.59399999999999"/>
    <n v="0"/>
    <n v="0"/>
    <n v="10878.58172"/>
    <n v="-4014.7732900000001"/>
    <n v="9732.8250500000013"/>
    <n v="8745.931609999999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914305.01283000002"/>
    <n v="669950.54428999999"/>
    <n v="533186385.44996989"/>
    <n v="470746398.87218982"/>
    <n v="512068683.5256899"/>
    <n v="451806369.28899986"/>
    <n v="12141199.838969996"/>
    <n v="10956786.689390006"/>
    <n v="3790374.5277900007"/>
    <n v="3306745.967459999"/>
    <n v="48325.66373"/>
    <n v="37839.477679999996"/>
    <n v="0.39803037896540983"/>
    <n v="0.34535196086861691"/>
    <n v="10486.186050000004"/>
    <n v="27.712290689314845"/>
    <n v="100"/>
    <n v="100"/>
    <n v="5.2855079051158347"/>
    <n v="5.6481001474670807"/>
    <n v="9.0635592072023201E-3"/>
    <n v="9.4373402015660579E-3"/>
    <n v="8.0381873914820157E-3"/>
    <n v="8.3751536614119337E-3"/>
    <m/>
    <m/>
    <m/>
    <n v="0"/>
    <m/>
    <n v="0"/>
    <m/>
    <n v="0"/>
    <m/>
    <n v="-514.47604335693904"/>
    <n v="28.210689719998182"/>
    <n v="-8.6925453565087345"/>
    <n v="0.35967429999453904"/>
    <n v="-370.96378635118396"/>
    <n v="11.284028780554367"/>
    <n v="111.77208738587157"/>
    <n v="-45.904467002801091"/>
    <s v="Resto"/>
    <n v="2024"/>
    <n v="2"/>
    <d v="2025-08-07T00:00:00"/>
    <x v="22"/>
    <x v="34"/>
  </r>
  <r>
    <n v="2025"/>
    <n v="6"/>
    <n v="23"/>
    <x v="9"/>
    <s v="Responsabilidad Civil y Riesgos Profesionales"/>
    <n v="17"/>
    <s v="4523540f1504cd17100c4835e85b7eefd49911580f8efff0599a8f283be6b9e3"/>
    <s v="5ee0b1f3d4f170289262539d5c2c0d24e2fb46189fbbd99a0a6b6a68b9dfe06a"/>
    <x v="4"/>
    <n v="553921.42457000003"/>
    <n v="415457.03461000003"/>
    <n v="1167772.3576100001"/>
    <n v="718769.18579000025"/>
    <n v="118085.80019000001"/>
    <n v="21422.546450000002"/>
    <n v="119180.77103"/>
    <n v="192407.22082999995"/>
    <n v="35332811.020000003"/>
    <n v="33505945.09"/>
    <n v="140.405"/>
    <n v="134.59399999999999"/>
    <n v="0"/>
    <n v="0"/>
    <n v="30389.992989999999"/>
    <n v="23769.452399999998"/>
    <n v="54842.983590000003"/>
    <n v="46430.60288000000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2724961.123440001"/>
    <n v="12089263.964579999"/>
    <n v="533186385.44996989"/>
    <n v="470746398.87218982"/>
    <n v="512068683.5256899"/>
    <n v="451806369.28899986"/>
    <n v="12141199.838969996"/>
    <n v="10956786.689390006"/>
    <n v="3790374.5277900007"/>
    <n v="3306745.967459999"/>
    <n v="553921.42457000003"/>
    <n v="415457.03461000003"/>
    <n v="4.5623285335610806"/>
    <n v="3.7917780676729564"/>
    <n v="138464.38996"/>
    <n v="33.328209279205012"/>
    <n v="100"/>
    <n v="100"/>
    <n v="4.353030388042991"/>
    <n v="3.4365784040057039"/>
    <n v="0.10388889133066129"/>
    <n v="0.10817326706178282"/>
    <n v="8.8254957574895612E-2"/>
    <n v="9.1954665283669593E-2"/>
    <m/>
    <m/>
    <m/>
    <n v="0"/>
    <m/>
    <n v="0"/>
    <m/>
    <n v="0"/>
    <m/>
    <n v="451.22205226914093"/>
    <n v="21.318150003255074"/>
    <n v="5.1563807242089155"/>
    <n v="3.115412456585144"/>
    <n v="27.8531473026278"/>
    <n v="18.118181087895447"/>
    <n v="55.412727391332638"/>
    <n v="51.193503692881613"/>
    <s v="Medianas"/>
    <n v="2024"/>
    <n v="2"/>
    <d v="2025-08-07T00:00:00"/>
    <x v="22"/>
    <x v="4"/>
  </r>
  <r>
    <n v="2025"/>
    <n v="6"/>
    <n v="39"/>
    <x v="20"/>
    <s v="Responsabilidad Civil y Riesgos Profesionales"/>
    <n v="27"/>
    <s v="670671cd97404156226e507973f2ab8330d3022ca96e0c93bdbdb320c41adcaf"/>
    <s v="5ee0b1f3d4f170289262539d5c2c0d24e2fb46189fbbd99a0a6b6a68b9dfe06a"/>
    <x v="11"/>
    <n v="1111766.23609"/>
    <n v="958445.06401999993"/>
    <n v="1983252.4284300001"/>
    <n v="1767586.8861799999"/>
    <n v="76408.893619999988"/>
    <n v="20388.084449999995"/>
    <n v="464238.46510999999"/>
    <n v="290502.14455000003"/>
    <n v="35332811.020000003"/>
    <n v="33505945.09"/>
    <n v="140.405"/>
    <n v="134.59399999999999"/>
    <n v="44.654409999999984"/>
    <n v="-191.60847999999999"/>
    <n v="-64618.754799999995"/>
    <n v="19032.676219999998"/>
    <n v="489943.64058999997"/>
    <n v="391399.23322000005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6996819.43369"/>
    <n v="13946879.379360002"/>
    <n v="533186385.44996989"/>
    <n v="470746398.87218982"/>
    <n v="512068683.5256899"/>
    <n v="451806369.28899986"/>
    <n v="12141199.838969996"/>
    <n v="10956786.689390006"/>
    <n v="3790374.5277900007"/>
    <n v="3306745.967459999"/>
    <n v="1111766.23609"/>
    <n v="958445.06401999993"/>
    <n v="9.1569717230213818"/>
    <n v="8.7475013540978157"/>
    <n v="153321.17207000009"/>
    <n v="15.996865947321592"/>
    <n v="100"/>
    <n v="100"/>
    <n v="6.5410251631333365"/>
    <n v="6.8721112296877216"/>
    <n v="0.20851362045783511"/>
    <n v="0.2171127178555968"/>
    <n v="0.2036011462469462"/>
    <n v="0.21213624445540441"/>
    <m/>
    <m/>
    <m/>
    <n v="0"/>
    <m/>
    <n v="0"/>
    <m/>
    <n v="0"/>
    <m/>
    <n v="274.77230294678321"/>
    <n v="6.8727481677015518"/>
    <n v="2.1272042827876212"/>
    <n v="2.0158665867921663"/>
    <n v="-439.51481154340792"/>
    <n v="25.177465617212768"/>
    <n v="-13.189017969941357"/>
    <n v="4.8627270072606397"/>
    <s v="Grandes"/>
    <n v="2024"/>
    <n v="2"/>
    <d v="2025-08-07T00:00:00"/>
    <x v="22"/>
    <x v="11"/>
  </r>
  <r>
    <n v="2025"/>
    <n v="6"/>
    <n v="76"/>
    <x v="31"/>
    <s v="Responsabilidad Civil y Riesgos Profesionales"/>
    <n v="48"/>
    <s v="98010bd9270f9b100b6214a21754fd33bdc8d41b2bc9f9dd16ff54d3c34ffd71"/>
    <s v="5ee0b1f3d4f170289262539d5c2c0d24e2fb46189fbbd99a0a6b6a68b9dfe06a"/>
    <x v="10"/>
    <n v="258404.46887000001"/>
    <n v="197694.05432"/>
    <n v="458100.50980999996"/>
    <n v="345819.57879000006"/>
    <n v="28905.00635"/>
    <n v="36168.251259999997"/>
    <n v="49867.891180000006"/>
    <n v="81442.565200000012"/>
    <n v="35332811.020000003"/>
    <n v="33505945.09"/>
    <n v="140.405"/>
    <n v="134.59399999999999"/>
    <n v="0"/>
    <n v="0"/>
    <n v="14227.847390000001"/>
    <n v="2737.7427400000001"/>
    <n v="-2806.0063999999998"/>
    <n v="-4478.1392900000001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710707.5392100001"/>
    <n v="1380857.62949"/>
    <n v="533186385.44996989"/>
    <n v="470746398.87218982"/>
    <n v="512068683.5256899"/>
    <n v="451806369.28899986"/>
    <n v="12141199.838969996"/>
    <n v="10956786.689390006"/>
    <n v="3790374.5277900007"/>
    <n v="3306745.967459999"/>
    <n v="258404.46887000001"/>
    <n v="197694.05432"/>
    <n v="2.128327284759707"/>
    <n v="1.8043068640866837"/>
    <n v="60710.414550000016"/>
    <n v="30.709276896982619"/>
    <n v="100"/>
    <n v="100"/>
    <n v="15.105122468176557"/>
    <n v="14.316758664904178"/>
    <n v="4.8464191119945002E-2"/>
    <n v="5.0462853359989977E-2"/>
    <n v="4.1995871831124722E-2"/>
    <n v="4.3756367275456481E-2"/>
    <m/>
    <m/>
    <m/>
    <n v="0"/>
    <m/>
    <n v="0"/>
    <m/>
    <n v="0"/>
    <m/>
    <n v="-20.08182496241594"/>
    <n v="11.185954514022642"/>
    <n v="18.295062734388459"/>
    <n v="0.76258971608415771"/>
    <n v="419.69263518163871"/>
    <n v="-37.33990351157658"/>
    <n v="-507.04971271626471"/>
    <n v="-61.135720948063678"/>
    <s v="Medianas"/>
    <n v="2024"/>
    <n v="2"/>
    <d v="2025-08-07T00:00:00"/>
    <x v="22"/>
    <x v="10"/>
  </r>
  <r>
    <n v="2025"/>
    <n v="6"/>
    <n v="103"/>
    <x v="61"/>
    <s v="Responsabilidad Civil y Riesgos Profesionales"/>
    <n v="205"/>
    <s v="f8809aff4d69bece79dabe35be0c708b890d7eafb841f121330667b77d2e2590"/>
    <s v="5ee0b1f3d4f170289262539d5c2c0d24e2fb46189fbbd99a0a6b6a68b9dfe06a"/>
    <x v="27"/>
    <n v="173728.45124000002"/>
    <n v="47921.501459999999"/>
    <n v="322608.41560000001"/>
    <n v="150765.86317"/>
    <n v="40585.937980000002"/>
    <n v="28836.326580000001"/>
    <n v="14625.45908000001"/>
    <n v="75961.675579999996"/>
    <n v="35332811.020000003"/>
    <n v="33505945.09"/>
    <n v="140.405"/>
    <n v="134.59399999999999"/>
    <n v="0"/>
    <n v="0"/>
    <n v="20.524529999999999"/>
    <n v="621.21122000000003"/>
    <n v="221.41727"/>
    <n v="680.17673000000002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638035.7448499999"/>
    <n v="1492337.16872"/>
    <n v="533186385.44996989"/>
    <n v="470746398.87218982"/>
    <n v="512068683.5256899"/>
    <n v="451806369.28899986"/>
    <n v="12141199.838969996"/>
    <n v="10956786.689390006"/>
    <n v="3790374.5277900007"/>
    <n v="3306745.967459999"/>
    <n v="173728.45124000002"/>
    <n v="47921.501459999999"/>
    <n v="1.4309001873305658"/>
    <n v="0.43736820674262777"/>
    <n v="125806.94978000002"/>
    <n v="262.52714532538357"/>
    <n v="100"/>
    <n v="100"/>
    <n v="10.605901109679928"/>
    <n v="3.2111712061090723"/>
    <n v="3.2583062130025334E-2"/>
    <n v="3.3926786938784606E-2"/>
    <n v="1.017989762105667E-2"/>
    <n v="1.0606645837112317E-2"/>
    <m/>
    <m/>
    <m/>
    <n v="0"/>
    <m/>
    <n v="0"/>
    <m/>
    <n v="0"/>
    <m/>
    <n v="40.745867430108703"/>
    <n v="23.361710583565781"/>
    <n v="60.174088251532844"/>
    <n v="1.0707632631666049"/>
    <n v="-96.696046475142552"/>
    <n v="-67.447097168407979"/>
    <n v="9.2696156898691768"/>
    <n v="91.33085455599165"/>
    <s v="Resto"/>
    <n v="2024"/>
    <n v="2"/>
    <d v="2025-08-07T00:00:00"/>
    <x v="22"/>
    <x v="27"/>
  </r>
  <r>
    <n v="2025"/>
    <n v="6"/>
    <n v="94"/>
    <x v="5"/>
    <s v="Responsabilidad Civil y Riesgos Profesionales"/>
    <n v="7"/>
    <s v="7902699be42c8a8e46fbbb4501726517e86b22c56a189f7625a6da49081b2451"/>
    <s v="5ee0b1f3d4f170289262539d5c2c0d24e2fb46189fbbd99a0a6b6a68b9dfe06a"/>
    <x v="8"/>
    <n v="267375.64945999999"/>
    <n v="338700.51001999999"/>
    <n v="818043.05847000005"/>
    <n v="1021008.77303"/>
    <n v="115921.29349000001"/>
    <n v="97539.874949999998"/>
    <n v="225275.16289000004"/>
    <n v="357517.67651999998"/>
    <n v="35332811.020000003"/>
    <n v="33505945.09"/>
    <n v="140.405"/>
    <n v="134.59399999999999"/>
    <n v="0"/>
    <n v="0"/>
    <n v="18110.450670000002"/>
    <n v="61896.686259999995"/>
    <n v="80898.256819999995"/>
    <n v="95128.285340000002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3833520.1551100002"/>
    <n v="3650387.7085300004"/>
    <n v="533186385.44996989"/>
    <n v="470746398.87218982"/>
    <n v="512068683.5256899"/>
    <n v="451806369.28899986"/>
    <n v="12141199.838969996"/>
    <n v="10956786.689390006"/>
    <n v="3790374.5277900007"/>
    <n v="3306745.967459999"/>
    <n v="267375.64945999999"/>
    <n v="338700.51001999999"/>
    <n v="2.2022176803465161"/>
    <n v="3.0912394265006573"/>
    <n v="-71324.860560000001"/>
    <n v="-21.058385933870703"/>
    <n v="100"/>
    <n v="100"/>
    <n v="6.9746770237687148"/>
    <n v="9.278480453693879"/>
    <n v="5.0146751071739146E-2"/>
    <n v="5.2214802049418051E-2"/>
    <n v="7.1949676265491522E-2"/>
    <n v="7.4965855517488023E-2"/>
    <m/>
    <m/>
    <m/>
    <n v="0"/>
    <m/>
    <n v="0"/>
    <m/>
    <n v="0"/>
    <m/>
    <n v="18.845029839768124"/>
    <n v="43.355217172587778"/>
    <n v="28.798266333948046"/>
    <n v="3.0583071050128807"/>
    <n v="-70.740839672860375"/>
    <n v="-14.958777475216923"/>
    <n v="22.386700754623259"/>
    <n v="65.066542552274271"/>
    <s v="Medianas"/>
    <n v="2024"/>
    <n v="2"/>
    <d v="2025-08-07T00:00:00"/>
    <x v="22"/>
    <x v="8"/>
  </r>
  <r>
    <n v="2025"/>
    <n v="6"/>
    <n v="127"/>
    <x v="66"/>
    <s v="Responsabilidad Civil y Riesgos Profesionales"/>
    <n v="263"/>
    <s v="4be84111a613654b362415e563cb7607df7b203b5d303802a8a546061bbc7847"/>
    <s v="5ee0b1f3d4f170289262539d5c2c0d24e2fb46189fbbd99a0a6b6a68b9dfe06a"/>
    <x v="20"/>
    <n v="49365.24669"/>
    <n v="18341.25837"/>
    <n v="86765.238079999996"/>
    <n v="50878.770399999994"/>
    <n v="7701.6745500000006"/>
    <n v="1630.1516999999999"/>
    <n v="18308.695460000003"/>
    <n v="2150.3943199999994"/>
    <n v="35332811.020000003"/>
    <n v="33505945.09"/>
    <n v="140.405"/>
    <n v="134.59399999999999"/>
    <n v="0"/>
    <n v="0"/>
    <n v="660.18543999999997"/>
    <n v="182.70316"/>
    <n v="-834.11731999999995"/>
    <n v="833.25510999999995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833808.04034000007"/>
    <n v="539188.42425000004"/>
    <n v="533186385.44996989"/>
    <n v="470746398.87218982"/>
    <n v="512068683.5256899"/>
    <n v="451806369.28899986"/>
    <n v="12141199.838969996"/>
    <n v="10956786.689390006"/>
    <n v="3790374.5277900007"/>
    <n v="3306745.967459999"/>
    <n v="49365.24669"/>
    <n v="18341.25837"/>
    <n v="0.40659281903548605"/>
    <n v="0.16739632603928248"/>
    <n v="31023.98832"/>
    <n v="169.14863579232158"/>
    <n v="100"/>
    <n v="100"/>
    <n v="5.9204570238817134"/>
    <n v="3.4016417165320849"/>
    <n v="9.2585347332789416E-3"/>
    <n v="9.6403565143079878E-3"/>
    <n v="3.8962078974882925E-3"/>
    <n v="4.0595395764037884E-3"/>
    <m/>
    <m/>
    <m/>
    <n v="0"/>
    <m/>
    <n v="0"/>
    <m/>
    <n v="0"/>
    <m/>
    <n v="372.45140130209978"/>
    <n v="15.601410033184623"/>
    <n v="8.8878945332691472"/>
    <n v="0.20319033102226194"/>
    <n v="261.34319734809185"/>
    <n v="-200.10347491298313"/>
    <n v="-79.147791823816831"/>
    <n v="21.926437390825004"/>
    <s v="Resto"/>
    <n v="2024"/>
    <n v="2"/>
    <d v="2025-08-07T00:00:00"/>
    <x v="22"/>
    <x v="20"/>
  </r>
  <r>
    <n v="2025"/>
    <n v="6"/>
    <n v="107"/>
    <x v="51"/>
    <s v="Responsabilidad Civil y Riesgos Profesionales"/>
    <n v="70"/>
    <s v="ff5a1ae012afa5d4c889c50ad427aaf545d31a4fac04ffc1c4d03d403ba4250a"/>
    <s v="5ee0b1f3d4f170289262539d5c2c0d24e2fb46189fbbd99a0a6b6a68b9dfe06a"/>
    <x v="31"/>
    <n v="39294.634380000003"/>
    <n v="29377.53656"/>
    <n v="60283.954290000001"/>
    <n v="52731.716889999996"/>
    <n v="9929.766770000002"/>
    <n v="7560.951790000001"/>
    <n v="799.61649000000091"/>
    <n v="16674.590749999992"/>
    <n v="35332811.020000003"/>
    <n v="33505945.09"/>
    <n v="140.405"/>
    <n v="134.59399999999999"/>
    <n v="0"/>
    <n v="0"/>
    <n v="1997.05907"/>
    <n v="2683.5027099999998"/>
    <n v="24089.261320000001"/>
    <n v="14768.7718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455455.20262"/>
    <n v="991204.89910000004"/>
    <n v="533186385.44996989"/>
    <n v="470746398.87218982"/>
    <n v="512068683.5256899"/>
    <n v="451806369.28899986"/>
    <n v="12141199.838969996"/>
    <n v="10956786.689390006"/>
    <n v="3790374.5277900007"/>
    <n v="3306745.967459999"/>
    <n v="39294.634380000003"/>
    <n v="29377.53656"/>
    <n v="0.32364704395915439"/>
    <n v="0.26812182615955926"/>
    <n v="9917.0978200000027"/>
    <n v="33.757418018170291"/>
    <n v="100"/>
    <n v="100"/>
    <n v="8.6275519862234837"/>
    <n v="2.9638207586215914"/>
    <n v="7.3697745201873888E-3"/>
    <n v="7.6737038690686959E-3"/>
    <n v="6.2406290585296995E-3"/>
    <n v="6.5022404633717189E-3"/>
    <m/>
    <m/>
    <m/>
    <n v="0"/>
    <m/>
    <n v="0"/>
    <m/>
    <n v="0"/>
    <m/>
    <n v="31.329587144477756"/>
    <n v="25.270032223671755"/>
    <n v="25.737187917569905"/>
    <n v="0.26197323502460346"/>
    <n v="-25.58013589634124"/>
    <n v="63.109441433122072"/>
    <n v="8.2902461950626538"/>
    <n v="18.170114155761471"/>
    <s v="Resto"/>
    <n v="2024"/>
    <n v="2"/>
    <d v="2025-08-07T00:00:00"/>
    <x v="22"/>
    <x v="31"/>
  </r>
  <r>
    <n v="2025"/>
    <n v="6"/>
    <n v="12"/>
    <x v="0"/>
    <s v="Responsabilidad Civil y Riesgos Profesionales"/>
    <n v="12"/>
    <s v="6b51d431df5d7f141cbececcf79edf3dd861c3b4069f0b11661a3eefacbba918"/>
    <s v="5ee0b1f3d4f170289262539d5c2c0d24e2fb46189fbbd99a0a6b6a68b9dfe06a"/>
    <x v="25"/>
    <n v="1125470.5416400002"/>
    <n v="993771.4031900001"/>
    <n v="1677362.0584400003"/>
    <n v="1457737.5218600002"/>
    <n v="-118574.26506999999"/>
    <n v="102699.86278"/>
    <n v="141983.30259999997"/>
    <n v="267197.69147000002"/>
    <n v="35332811.020000003"/>
    <n v="33505945.09"/>
    <n v="140.405"/>
    <n v="134.59399999999999"/>
    <n v="0"/>
    <n v="0"/>
    <n v="-179020.43509000001"/>
    <n v="51181.85411"/>
    <n v="117075.31982999999"/>
    <n v="73997.67794999999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4354857.8661599997"/>
    <n v="3733425.0511100003"/>
    <n v="533186385.44996989"/>
    <n v="470746398.87218982"/>
    <n v="512068683.5256899"/>
    <n v="451806369.28899986"/>
    <n v="12141199.838969996"/>
    <n v="10956786.689390006"/>
    <n v="3790374.5277900007"/>
    <n v="3306745.967459999"/>
    <n v="1125470.5416400002"/>
    <n v="993771.4031900001"/>
    <n v="9.2698461154353247"/>
    <n v="9.0699164943342172"/>
    <n v="131699.13845000009"/>
    <n v="13.252458063015959"/>
    <n v="100"/>
    <n v="100"/>
    <n v="25.844024678408413"/>
    <n v="26.618222934314367"/>
    <n v="0.21108388592671704"/>
    <n v="0.21978898101928873"/>
    <n v="0.21110547113496123"/>
    <n v="0.21995515573494051"/>
    <m/>
    <m/>
    <m/>
    <n v="0"/>
    <m/>
    <n v="0"/>
    <m/>
    <n v="0"/>
    <m/>
    <n v="-215.45708227868383"/>
    <n v="-10.535528090963385"/>
    <n v="10.334354807386696"/>
    <n v="-3.1282994385025957"/>
    <n v="-449.7732510925639"/>
    <n v="58.214856294689987"/>
    <n v="-152.91048134649373"/>
    <n v="69.166838106167901"/>
    <s v="Grandes"/>
    <n v="2024"/>
    <n v="2"/>
    <d v="2025-08-07T00:00:00"/>
    <x v="22"/>
    <x v="25"/>
  </r>
  <r>
    <n v="2025"/>
    <n v="6"/>
    <n v="61"/>
    <x v="46"/>
    <s v="Responsabilidad Civil y Riesgos Profesiona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67087.35876"/>
    <n v="183792.65805"/>
    <n v="103265.40111000001"/>
    <n v="106977.8655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0"/>
    <n v="0"/>
    <n v="533186385.44996989"/>
    <n v="470746398.87218982"/>
    <n v="512068683.5256899"/>
    <n v="451806369.28899986"/>
    <n v="12141199.838969996"/>
    <n v="10956786.689390006"/>
    <n v="3790374.5277900007"/>
    <n v="3306745.96745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9.0892092574532448"/>
    <n v="-3.4703107719044834"/>
    <n v="161.8038151829922"/>
    <n v="171.80437952372495"/>
    <m/>
    <n v="2024"/>
    <n v="2"/>
    <d v="2025-08-07T00:00:00"/>
    <x v="22"/>
    <x v="69"/>
  </r>
  <r>
    <n v="2025"/>
    <n v="6"/>
    <n v="1"/>
    <x v="16"/>
    <s v="Responsabilidad Civil y Riesgos Profesionales"/>
    <n v="30"/>
    <s v="624b60c58c9d8bfb6ff1886c2fd605d2adeb6ea4da576068201b6c6958ce93f4"/>
    <s v="5ee0b1f3d4f170289262539d5c2c0d24e2fb46189fbbd99a0a6b6a68b9dfe06a"/>
    <x v="28"/>
    <n v="234563.05924999999"/>
    <n v="241521.93168000001"/>
    <n v="411460.01339999994"/>
    <n v="465673.54333999997"/>
    <n v="44588.250570000004"/>
    <n v="153173.21446000005"/>
    <n v="108907.36014999999"/>
    <n v="194094.99091999998"/>
    <n v="35332811.020000003"/>
    <n v="33505945.09"/>
    <n v="140.405"/>
    <n v="134.59399999999999"/>
    <n v="0"/>
    <n v="0"/>
    <n v="42774.26139"/>
    <n v="89350.043620000011"/>
    <n v="85333.652969999996"/>
    <n v="61403.8902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34421360.903379999"/>
    <n v="27815669.804509997"/>
    <n v="533186385.44996989"/>
    <n v="470746398.87218982"/>
    <n v="512068683.5256899"/>
    <n v="451806369.28899986"/>
    <n v="12141199.838969996"/>
    <n v="10956786.689390006"/>
    <n v="3790374.5277900007"/>
    <n v="3306745.967459999"/>
    <n v="234563.05924999999"/>
    <n v="241521.93168000001"/>
    <n v="1.9319594633235133"/>
    <n v="2.2043135321223106"/>
    <n v="-6958.8724300000176"/>
    <n v="-2.8812590151109152"/>
    <n v="100"/>
    <n v="100"/>
    <n v="0.68144620983584392"/>
    <n v="0.86829450226231819"/>
    <n v="4.3992694796969753E-2"/>
    <n v="4.5806952621079831E-2"/>
    <n v="5.1306166602365137E-2"/>
    <n v="5.3456955921201171E-2"/>
    <m/>
    <m/>
    <m/>
    <n v="0"/>
    <m/>
    <n v="0"/>
    <m/>
    <n v="0"/>
    <m/>
    <n v="-70.890308251875283"/>
    <n v="19.009067630925351"/>
    <n v="63.420002231078563"/>
    <n v="1.1763547439201854"/>
    <n v="-52.127318961458833"/>
    <n v="38.971085722215925"/>
    <n v="50.125899807708649"/>
    <n v="145.51202414320778"/>
    <s v="Medianas"/>
    <n v="2024"/>
    <n v="2"/>
    <d v="2025-08-07T00:00:00"/>
    <x v="22"/>
    <x v="28"/>
  </r>
  <r>
    <n v="2025"/>
    <n v="6"/>
    <n v="150.1"/>
    <x v="70"/>
    <s v="Responsabilidad Civil y Riesgos Profesionales"/>
    <n v="150.1"/>
    <m/>
    <m/>
    <x v="77"/>
    <n v="1213357.8368299999"/>
    <n v="971702.19877999998"/>
    <n v="2430985.3713800004"/>
    <n v="1940285.0573600002"/>
    <n v="506720.0159399999"/>
    <n v="239111.59621000005"/>
    <n v="713621.77977000002"/>
    <n v="493817.3880700001"/>
    <n v="0"/>
    <n v="0"/>
    <n v="0"/>
    <n v="0"/>
    <n v="273.16030000000001"/>
    <n v="139.73251999999999"/>
    <n v="139211.78877999997"/>
    <n v="155661.18474"/>
    <n v="577330.74488000001"/>
    <n v="519873.73441999999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41034016.70776999"/>
    <n v="128726282.24314"/>
    <n v="533186385.44996989"/>
    <n v="470746398.87218982"/>
    <n v="512068683.5256899"/>
    <n v="451806369.28899986"/>
    <n v="12141199.838969996"/>
    <n v="10956786.689390006"/>
    <n v="3790374.5277900007"/>
    <n v="3306745.967459999"/>
    <n v="1213357.8368299999"/>
    <n v="971702.19877999998"/>
    <n v="9.9937226379838222"/>
    <n v="8.8684960867308558"/>
    <n v="241655.63804999995"/>
    <n v="24.86931061321107"/>
    <n v="100"/>
    <n v="100"/>
    <n v="0.86032991554380966"/>
    <n v="0.754859211225129"/>
    <n v="0.22756729540384188"/>
    <n v="0.23695216596254262"/>
    <n v="0.20641734086718364"/>
    <n v="0.21507049586510954"/>
    <m/>
    <m/>
    <m/>
    <n v="0"/>
    <m/>
    <n v="0"/>
    <m/>
    <n v="0"/>
    <m/>
    <n v="111.91779234954895"/>
    <n v="41.761795289001377"/>
    <n v="24.607497699419795"/>
    <n v="13.368600179873145"/>
    <n v="-10.567435926609036"/>
    <n v="11.052108744078449"/>
    <n v="24.113004549746535"/>
    <n v="29.942113716066892"/>
    <s v="Resto"/>
    <n v="2024"/>
    <n v="2"/>
    <d v="2025-08-07T00:00:00"/>
    <x v="22"/>
    <x v="77"/>
  </r>
  <r>
    <n v="2025"/>
    <n v="6"/>
    <n v="201.1"/>
    <x v="67"/>
    <s v="Responsabilidad Civil y Riesgos Profesionales"/>
    <n v="201.1"/>
    <m/>
    <m/>
    <x v="74"/>
    <n v="12141199.838970002"/>
    <n v="10956786.68939"/>
    <n v="20703515.640810005"/>
    <n v="18493456.28294"/>
    <n v="3790374.5277900011"/>
    <n v="3306745.96746"/>
    <n v="8410392.19331"/>
    <n v="6380509.3422999978"/>
    <n v="0"/>
    <n v="0"/>
    <n v="0"/>
    <n v="0"/>
    <n v="317.81470999999999"/>
    <n v="-41.707359999999994"/>
    <n v="827819.13643000007"/>
    <n v="1178325.2491000001"/>
    <n v="3972578.5111600007"/>
    <n v="3420115.481719999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402595859.03348994"/>
    <n v="353284336.86524999"/>
    <n v="533186385.44996989"/>
    <n v="470746398.87218982"/>
    <n v="512068683.5256899"/>
    <n v="451806369.28899986"/>
    <n v="12141199.838969996"/>
    <n v="10956786.689390006"/>
    <n v="3790374.5277900007"/>
    <n v="3306745.967459999"/>
    <n v="12141199.838970002"/>
    <n v="10956786.68939"/>
    <n v="100.00000000000004"/>
    <n v="99.999999999999943"/>
    <n v="1184413.1495800018"/>
    <n v="10.809858612351441"/>
    <n v="100"/>
    <n v="100"/>
    <n v="3.0157289417028097"/>
    <n v="3.101407434762427"/>
    <n v="2.2771023736331388"/>
    <n v="2.3710100284546871"/>
    <n v="2.3275348925961357"/>
    <n v="2.4251067346909059"/>
    <m/>
    <m/>
    <m/>
    <n v="0"/>
    <m/>
    <n v="0"/>
    <m/>
    <n v="0"/>
    <m/>
    <n v="14.62551296921939"/>
    <n v="31.219109956694012"/>
    <n v="30.179888147882682"/>
    <n v="100.00000000000003"/>
    <n v="-29.746125947629075"/>
    <n v="16.153344306437379"/>
    <n v="20.838332939284697"/>
    <n v="34.452791298947957"/>
    <m/>
    <n v="2024"/>
    <n v="2"/>
    <d v="2025-08-07T00:00:00"/>
    <x v="22"/>
    <x v="74"/>
  </r>
  <r>
    <n v="2025"/>
    <n v="6"/>
    <n v="105"/>
    <x v="18"/>
    <s v="Responsabilidad Civil y Riesgos Profesionales"/>
    <n v="226"/>
    <s v="8f1f64db81c40ea10e1e9080c9ae60a7acb8925968c431ee16784dea9841c66f"/>
    <s v="5ee0b1f3d4f170289262539d5c2c0d24e2fb46189fbbd99a0a6b6a68b9dfe06a"/>
    <x v="18"/>
    <n v="-15.308530000000001"/>
    <n v="0"/>
    <n v="2199.9575700000005"/>
    <n v="2663.7510600000001"/>
    <n v="4989.5054300000002"/>
    <n v="0"/>
    <n v="7349.16939"/>
    <n v="951.3317199999999"/>
    <n v="35332811.020000003"/>
    <n v="33505945.09"/>
    <n v="140.405"/>
    <n v="134.59399999999999"/>
    <n v="0"/>
    <n v="0"/>
    <n v="4504.7919699999993"/>
    <n v="0"/>
    <n v="1105.87517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102266.38717"/>
    <n v="0"/>
    <n v="533186385.44996989"/>
    <n v="470746398.87218982"/>
    <n v="512068683.5256899"/>
    <n v="451806369.28899986"/>
    <n v="12141199.838969996"/>
    <n v="10956786.689390006"/>
    <n v="3790374.5277900007"/>
    <n v="3306745.967459999"/>
    <n v="-15.308530000000001"/>
    <n v="0"/>
    <n v="-1.2608745596019038E-4"/>
    <m/>
    <m/>
    <m/>
    <n v="100"/>
    <m/>
    <n v="-1.388823081079674E-3"/>
    <m/>
    <n v="-2.8711404525231328E-6"/>
    <n v="-2.9895462254395002E-6"/>
    <m/>
    <m/>
    <m/>
    <m/>
    <m/>
    <n v="0"/>
    <m/>
    <n v="0"/>
    <m/>
    <n v="0"/>
    <m/>
    <m/>
    <n v="-32592.975484909392"/>
    <m/>
    <n v="0.13163621149884519"/>
    <m/>
    <m/>
    <n v="407.35085588367082"/>
    <m/>
    <s v="Resto"/>
    <n v="2024"/>
    <n v="2"/>
    <d v="2025-08-07T00:00:00"/>
    <x v="22"/>
    <x v="18"/>
  </r>
  <r>
    <n v="2025"/>
    <n v="6"/>
    <n v="27"/>
    <x v="32"/>
    <s v="Responsabilidad Civil y Riesgos Profesionales"/>
    <n v="21"/>
    <s v="6f4b6612125fb3a0daecd2799dfd6c9c299424fd920f9b308110a2c1fbd8f443"/>
    <s v="5ee0b1f3d4f170289262539d5c2c0d24e2fb46189fbbd99a0a6b6a68b9dfe06a"/>
    <x v="12"/>
    <n v="209874.11574000001"/>
    <n v="192174.60352999999"/>
    <n v="416857.18824000005"/>
    <n v="373947.96388"/>
    <n v="79853.789960000009"/>
    <n v="20520.683000000001"/>
    <n v="89614.76827"/>
    <n v="44458.339650000009"/>
    <n v="35332811.020000003"/>
    <n v="33505945.09"/>
    <n v="140.405"/>
    <n v="134.59399999999999"/>
    <n v="0"/>
    <n v="0"/>
    <n v="78678.76122"/>
    <n v="20485.28241"/>
    <n v="213366.66684999998"/>
    <n v="168610.33600000001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7432464.5520399995"/>
    <n v="5987192.6770000001"/>
    <n v="533186385.44996989"/>
    <n v="470746398.87218982"/>
    <n v="512068683.5256899"/>
    <n v="451806369.28899986"/>
    <n v="12141199.838969996"/>
    <n v="10956786.689390006"/>
    <n v="3790374.5277900007"/>
    <n v="3306745.967459999"/>
    <n v="209874.11574000001"/>
    <n v="192174.60352999999"/>
    <n v="1.7286109982833853"/>
    <n v="1.7539321424965961"/>
    <n v="17699.512210000015"/>
    <n v="9.2101203202102475"/>
    <n v="100"/>
    <n v="100"/>
    <n v="2.8237486269933916"/>
    <n v="3.2097614674778239"/>
    <n v="3.9362242072794443E-2"/>
    <n v="4.0985540122269723E-2"/>
    <n v="4.0823382609067274E-2"/>
    <n v="4.2534726509593467E-2"/>
    <m/>
    <m/>
    <m/>
    <n v="0"/>
    <m/>
    <n v="0"/>
    <m/>
    <n v="0"/>
    <m/>
    <n v="289.13807089169501"/>
    <n v="38.04842234996044"/>
    <n v="10.678145094649075"/>
    <n v="2.1067519680320146"/>
    <n v="284.07457434705685"/>
    <n v="26.544239168113613"/>
    <n v="36.874907585875341"/>
    <n v="12.149481992610465"/>
    <s v="Medianas"/>
    <n v="2024"/>
    <n v="2"/>
    <d v="2025-08-07T00:00:00"/>
    <x v="22"/>
    <x v="12"/>
  </r>
  <r>
    <n v="2025"/>
    <n v="6"/>
    <n v="79"/>
    <x v="11"/>
    <s v="Responsabilidad Civil y Riesgos Profesionales"/>
    <n v="51"/>
    <s v="031b4af5197ec30a926f48cf40e11a7dbc470048a21e4003b7a3c07c5dab1baa"/>
    <s v="5ee0b1f3d4f170289262539d5c2c0d24e2fb46189fbbd99a0a6b6a68b9dfe06a"/>
    <x v="17"/>
    <n v="152203.81825000001"/>
    <n v="129755.02584999999"/>
    <n v="250712.54074000003"/>
    <n v="208634.24528"/>
    <n v="21622.065889999998"/>
    <n v="12558.34974"/>
    <n v="35644.347609999997"/>
    <n v="25461.723679999996"/>
    <n v="35332811.020000003"/>
    <n v="33505945.09"/>
    <n v="140.405"/>
    <n v="134.59399999999999"/>
    <n v="0"/>
    <n v="0"/>
    <n v="19609.142800000001"/>
    <n v="9941.8562100000017"/>
    <n v="117637.50652"/>
    <n v="93278.29383999999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49586162.051349998"/>
    <n v="42505277.943829998"/>
    <n v="533186385.44996989"/>
    <n v="470746398.87218982"/>
    <n v="512068683.5256899"/>
    <n v="451806369.28899986"/>
    <n v="12141199.838969996"/>
    <n v="10956786.689390006"/>
    <n v="3790374.5277900007"/>
    <n v="3306745.967459999"/>
    <n v="152203.81825000001"/>
    <n v="129755.02584999999"/>
    <n v="1.2536143072241226"/>
    <n v="1.1842434239926214"/>
    <n v="22448.79240000002"/>
    <n v="17.30090395569832"/>
    <n v="100"/>
    <n v="100"/>
    <n v="0.30694817254132745"/>
    <n v="0.3052680328816319"/>
    <n v="2.8546081146005115E-2"/>
    <n v="2.9723320942426686E-2"/>
    <n v="2.7563678906703474E-2"/>
    <n v="2.8719167030379258E-2"/>
    <m/>
    <m/>
    <m/>
    <n v="0"/>
    <m/>
    <n v="0"/>
    <m/>
    <n v="0"/>
    <m/>
    <n v="72.17282794036916"/>
    <n v="14.205994395281865"/>
    <n v="9.6785073701251161"/>
    <n v="0.57044668624361161"/>
    <n v="97.238245915045269"/>
    <n v="26.114556428083134"/>
    <n v="16.669124822588941"/>
    <n v="10.658274075052487"/>
    <s v="Resto"/>
    <n v="2024"/>
    <n v="2"/>
    <d v="2025-08-07T00:00:00"/>
    <x v="22"/>
    <x v="17"/>
  </r>
  <r>
    <n v="2025"/>
    <n v="6"/>
    <n v="22"/>
    <x v="35"/>
    <s v="Responsabilidad Civil y Riesgos Profesionales"/>
    <n v="16"/>
    <s v="b17ef6d19c7a5b1ee83b907c595526dcb1eb06db8227d650d5dda0a9f4ce8cd9"/>
    <s v="5ee0b1f3d4f170289262539d5c2c0d24e2fb46189fbbd99a0a6b6a68b9dfe06a"/>
    <x v="19"/>
    <n v="1120541.4772300001"/>
    <n v="1472045.70786"/>
    <n v="1757891.3164300001"/>
    <n v="2096967.4669999997"/>
    <n v="894067.14846000005"/>
    <n v="406611.81557999994"/>
    <n v="1293464.9211700002"/>
    <n v="649599.12580000015"/>
    <n v="35332811.020000003"/>
    <n v="33505945.09"/>
    <n v="140.405"/>
    <n v="134.59399999999999"/>
    <n v="0"/>
    <n v="0"/>
    <n v="162927.22127000001"/>
    <n v="131218.93766"/>
    <n v="266723.30356000003"/>
    <n v="156309.11168999999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7846008.112819999"/>
    <n v="17696756.30731"/>
    <n v="533186385.44996989"/>
    <n v="470746398.87218982"/>
    <n v="512068683.5256899"/>
    <n v="451806369.28899986"/>
    <n v="12141199.838969996"/>
    <n v="10956786.689390006"/>
    <n v="3790374.5277900007"/>
    <n v="3306745.967459999"/>
    <n v="1120541.4772300001"/>
    <n v="1472045.70786"/>
    <n v="9.229248279345196"/>
    <n v="13.435012924778885"/>
    <n v="-351504.23062999989"/>
    <n v="-23.878622026010486"/>
    <n v="100"/>
    <n v="100"/>
    <n v="6.2789474830790821"/>
    <n v="8.3181668001606717"/>
    <n v="0.21015943163746501"/>
    <n v="0.21882640225425617"/>
    <n v="0.31270461364902941"/>
    <n v="0.32581340324540659"/>
    <m/>
    <m/>
    <m/>
    <n v="0"/>
    <m/>
    <n v="0"/>
    <m/>
    <n v="0"/>
    <m/>
    <n v="119.88223514476167"/>
    <n v="79.788849108035791"/>
    <n v="27.622227584978702"/>
    <n v="23.587831279071278"/>
    <n v="24.164411155468279"/>
    <n v="70.638359258914434"/>
    <n v="61.08473429032388"/>
    <n v="83.948361193581562"/>
    <s v="Grandes"/>
    <n v="2024"/>
    <n v="2"/>
    <d v="2025-08-07T00:00:00"/>
    <x v="22"/>
    <x v="19"/>
  </r>
  <r>
    <n v="2025"/>
    <n v="6"/>
    <n v="41"/>
    <x v="38"/>
    <s v="Responsabilidad Civil y Riesgos Profesionales"/>
    <n v="29"/>
    <s v="35135aaa6cc23891b40cb3f378c53a17a1127210ce60e125ccf03efcfdaec458"/>
    <s v="5ee0b1f3d4f170289262539d5c2c0d24e2fb46189fbbd99a0a6b6a68b9dfe06a"/>
    <x v="24"/>
    <n v="694578.04642999999"/>
    <n v="1035342.26095"/>
    <n v="914955.66286000016"/>
    <n v="1223131.0268100002"/>
    <n v="151148.47517999998"/>
    <n v="66656.242110000007"/>
    <n v="160756.17925999998"/>
    <n v="329211.51299000002"/>
    <n v="35332811.020000003"/>
    <n v="33505945.09"/>
    <n v="140.405"/>
    <n v="134.59399999999999"/>
    <n v="0"/>
    <n v="10.1686"/>
    <n v="33446.711280000003"/>
    <n v="33418.700230000002"/>
    <n v="45415.931909999999"/>
    <n v="39411.139189999994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22924639.598130003"/>
    <n v="19353024.356599998"/>
    <n v="533186385.44996989"/>
    <n v="470746398.87218982"/>
    <n v="512068683.5256899"/>
    <n v="451806369.28899986"/>
    <n v="12141199.838969996"/>
    <n v="10956786.689390006"/>
    <n v="3790374.5277900007"/>
    <n v="3306745.967459999"/>
    <n v="694578.04642999999"/>
    <n v="1035342.26095"/>
    <n v="5.7208353016362574"/>
    <n v="9.4493238784375784"/>
    <n v="-340764.21452000004"/>
    <n v="-32.913194734978234"/>
    <n v="100"/>
    <n v="100"/>
    <n v="3.029831912762798"/>
    <n v="5.3497698440963068"/>
    <n v="0.13026927644520173"/>
    <n v="0.13564157871317153"/>
    <n v="0.21993631038505321"/>
    <n v="0.22915618975874572"/>
    <m/>
    <m/>
    <m/>
    <n v="0"/>
    <m/>
    <n v="0"/>
    <m/>
    <n v="0"/>
    <m/>
    <n v="126.75817057098114"/>
    <n v="21.76119385818118"/>
    <n v="6.4380876376897991"/>
    <n v="3.9876923526110746"/>
    <n v="8.3818490268083856E-2"/>
    <n v="15.236283049447174"/>
    <n v="73.645326371989455"/>
    <n v="84.79506280924636"/>
    <s v="Medianas"/>
    <n v="2024"/>
    <n v="2"/>
    <d v="2025-08-07T00:00:00"/>
    <x v="22"/>
    <x v="24"/>
  </r>
  <r>
    <n v="2025"/>
    <n v="6"/>
    <n v="18"/>
    <x v="77"/>
    <s v="Responsabilidad Civil y Riesgos Profesionales"/>
    <n v="5"/>
    <s v="ef2d127de37b942baad06145e54b0c619a1f22327b2ebbcfbec78f5564afe39d"/>
    <s v="5ee0b1f3d4f170289262539d5c2c0d24e2fb46189fbbd99a0a6b6a68b9dfe06a"/>
    <x v="2"/>
    <n v="27140.00921"/>
    <n v="25619.410489999998"/>
    <n v="48116.674480000001"/>
    <n v="45386.622129999989"/>
    <n v="-18265.386099999992"/>
    <n v="4587.2756499999987"/>
    <n v="-616.60270999999727"/>
    <n v="28293.837730000003"/>
    <n v="35332811.020000003"/>
    <n v="33505945.09"/>
    <n v="140.405"/>
    <n v="134.59399999999999"/>
    <n v="0"/>
    <n v="0"/>
    <n v="-18367.046320000001"/>
    <n v="4587.2756500000005"/>
    <n v="19595.230889999999"/>
    <n v="23621.682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3516428.326850001"/>
    <n v="10445446.251569999"/>
    <n v="533186385.44996989"/>
    <n v="470746398.87218982"/>
    <n v="512068683.5256899"/>
    <n v="451806369.28899986"/>
    <n v="12141199.838969996"/>
    <n v="10956786.689390006"/>
    <n v="3790374.5277900007"/>
    <n v="3306745.967459999"/>
    <n v="27140.00921"/>
    <n v="25619.410489999998"/>
    <n v="0.22353646731756976"/>
    <n v="0.23382229860154652"/>
    <n v="1520.5987200000018"/>
    <n v="5.9353384442375701"/>
    <n v="100"/>
    <n v="100"/>
    <n v="0.20079275792175916"/>
    <n v="0.24526870248505928"/>
    <n v="5.0901542032240447E-3"/>
    <n v="5.3000720573529109E-3"/>
    <n v="5.4422955866213233E-3"/>
    <n v="5.6704403105951864E-3"/>
    <m/>
    <m/>
    <m/>
    <n v="0"/>
    <m/>
    <n v="0"/>
    <m/>
    <n v="0"/>
    <m/>
    <n v="-498.175027916624"/>
    <n v="-67.300589173234087"/>
    <n v="17.905469182401937"/>
    <n v="-0.48188868846820077"/>
    <n v="-500.39116288989521"/>
    <n v="-17.045575364728684"/>
    <n v="-93.732227107225484"/>
    <n v="19.419766693503878"/>
    <s v="Resto"/>
    <n v="2024"/>
    <n v="2"/>
    <d v="2025-08-07T00:00:00"/>
    <x v="22"/>
    <x v="2"/>
  </r>
  <r>
    <n v="2025"/>
    <n v="6"/>
    <n v="8"/>
    <x v="23"/>
    <s v="Responsabilidad Civil y Riesgos Profesionales"/>
    <n v="8"/>
    <s v="2c624232cdd221771294dfbb310aca000a0df6ac8b66b696d90ef06fdefb64a3"/>
    <s v="5ee0b1f3d4f170289262539d5c2c0d24e2fb46189fbbd99a0a6b6a68b9dfe06a"/>
    <x v="26"/>
    <n v="59998.248879999999"/>
    <n v="57731.452420000001"/>
    <n v="146723.72457000002"/>
    <n v="127165.38167999999"/>
    <n v="9577.2481100000023"/>
    <n v="9877.0595900000044"/>
    <n v="11903.302890000001"/>
    <n v="28615.261270000003"/>
    <n v="35332811.020000003"/>
    <n v="33505945.09"/>
    <n v="140.405"/>
    <n v="134.59399999999999"/>
    <n v="0"/>
    <n v="0"/>
    <n v="7877.2290700000003"/>
    <n v="7009.2105000000001"/>
    <n v="29976.092840000001"/>
    <n v="26426.011839999999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860236.7715"/>
    <n v="1362193.3121300002"/>
    <n v="533186385.44996989"/>
    <n v="470746398.87218982"/>
    <n v="512068683.5256899"/>
    <n v="451806369.28899986"/>
    <n v="12141199.838969996"/>
    <n v="10956786.689390006"/>
    <n v="3790374.5277900007"/>
    <n v="3306745.967459999"/>
    <n v="59998.248879999999"/>
    <n v="57731.452420000001"/>
    <n v="0.49417067238628021"/>
    <n v="0.52690130835443016"/>
    <n v="2266.7964599999978"/>
    <n v="3.9264497340356419"/>
    <n v="100"/>
    <n v="100"/>
    <n v="3.2253017357366005"/>
    <n v="4.238124787863474"/>
    <n v="1.1252772110706823E-2"/>
    <n v="1.1716836199960655E-2"/>
    <n v="1.2263811801494927E-2"/>
    <n v="1.2777919114077791E-2"/>
    <m/>
    <m/>
    <m/>
    <n v="0"/>
    <m/>
    <n v="0"/>
    <m/>
    <n v="0"/>
    <m/>
    <n v="-3.035432532001181"/>
    <n v="15.962546055560816"/>
    <n v="17.108628271022468"/>
    <n v="0.25267287018161955"/>
    <n v="12.383970634067843"/>
    <n v="13.434039996252434"/>
    <n v="26.278371607818919"/>
    <n v="26.523905848670054"/>
    <s v="Resto"/>
    <n v="2024"/>
    <n v="2"/>
    <d v="2025-08-07T00:00:00"/>
    <x v="22"/>
    <x v="26"/>
  </r>
  <r>
    <n v="2025"/>
    <n v="6"/>
    <n v="9"/>
    <x v="29"/>
    <s v="Responsabilidad Civil y Riesgos Profesionales"/>
    <n v="9"/>
    <s v="19581e27de7ced00ff1ce50b2047e7a567c76b1cbaebabe5ef03f7c3017bb5b7"/>
    <s v="5ee0b1f3d4f170289262539d5c2c0d24e2fb46189fbbd99a0a6b6a68b9dfe06a"/>
    <x v="5"/>
    <n v="53508.157319999998"/>
    <n v="47750.248140000003"/>
    <n v="279382.69524999999"/>
    <n v="164203.13541999998"/>
    <n v="18312.501840000004"/>
    <n v="1861.4113000000007"/>
    <n v="21678.496620000005"/>
    <n v="10255.465639999999"/>
    <n v="35332811.020000003"/>
    <n v="33505945.09"/>
    <n v="140.405"/>
    <n v="134.59399999999999"/>
    <n v="0"/>
    <n v="0"/>
    <n v="5232.71306"/>
    <n v="5302.4515999999994"/>
    <n v="92633.848419999995"/>
    <n v="42155.58827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704189.54003"/>
    <n v="1455805.4776199998"/>
    <n v="533186385.44996989"/>
    <n v="470746398.87218982"/>
    <n v="512068683.5256899"/>
    <n v="451806369.28899986"/>
    <n v="12141199.838969996"/>
    <n v="10956786.689390006"/>
    <n v="3790374.5277900007"/>
    <n v="3306745.967459999"/>
    <n v="53508.157319999998"/>
    <n v="47750.248140000003"/>
    <n v="0.44071556378022175"/>
    <n v="0.43580521820543344"/>
    <n v="5757.9091799999951"/>
    <n v="12.058385881301081"/>
    <n v="100"/>
    <n v="100"/>
    <n v="3.1398008298453739"/>
    <n v="3.2799882177984201"/>
    <n v="1.0035544563810096E-2"/>
    <n v="1.0449410214189665E-2"/>
    <n v="1.0143518517486195E-2"/>
    <n v="1.0568741696834371E-2"/>
    <m/>
    <m/>
    <m/>
    <n v="0"/>
    <m/>
    <n v="0"/>
    <m/>
    <n v="0"/>
    <m/>
    <n v="883.79664075317464"/>
    <n v="34.223757193662976"/>
    <n v="3.8982233025103619"/>
    <n v="0.4831317249980891"/>
    <n v="-1.3152131365046227"/>
    <n v="119.7427487589417"/>
    <n v="5.6488132030043543"/>
    <n v="12.578288710001198"/>
    <s v="Resto"/>
    <n v="2024"/>
    <n v="2"/>
    <d v="2025-08-07T00:00:00"/>
    <x v="22"/>
    <x v="5"/>
  </r>
  <r>
    <n v="2025"/>
    <n v="6"/>
    <n v="92"/>
    <x v="27"/>
    <s v="Responsabilidad Civil y Riesgos Profesionales"/>
    <n v="219"/>
    <s v="314f04b30f62e0056bd059354a5536fb2e302107eed143b5fa2aa0bbba07f608"/>
    <s v="5ee0b1f3d4f170289262539d5c2c0d24e2fb46189fbbd99a0a6b6a68b9dfe06a"/>
    <x v="13"/>
    <n v="2245361.432"/>
    <n v="2280464.5536400001"/>
    <n v="3922812.0131400004"/>
    <n v="3827506.2479200005"/>
    <n v="1235561.8455100001"/>
    <n v="1691303.9229599999"/>
    <n v="3513710.6599300005"/>
    <n v="2755204.5343899997"/>
    <n v="35332811.020000003"/>
    <n v="33505945.09"/>
    <n v="140.405"/>
    <n v="134.59399999999999"/>
    <n v="0"/>
    <n v="0"/>
    <n v="465707.68056999997"/>
    <n v="420169.63429000002"/>
    <n v="1064006.2563"/>
    <n v="1033826.3585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6380210.4408900002"/>
    <n v="6935064.6502099996"/>
    <n v="533186385.44996989"/>
    <n v="470746398.87218982"/>
    <n v="512068683.5256899"/>
    <n v="451806369.28899986"/>
    <n v="12141199.838969996"/>
    <n v="10956786.689390006"/>
    <n v="3790374.5277900007"/>
    <n v="3306745.967459999"/>
    <n v="2245361.432"/>
    <n v="2280464.5536400001"/>
    <n v="18.493735889207521"/>
    <n v="20.81326047762056"/>
    <n v="-35103.121640000027"/>
    <n v="-1.5392969640317222"/>
    <n v="100"/>
    <n v="100"/>
    <n v="35.19259204382584"/>
    <n v="32.883104464944616"/>
    <n v="0.421121298906588"/>
    <n v="0.43848833256903375"/>
    <n v="0.48443589990353986"/>
    <n v="0.50474378155153699"/>
    <m/>
    <m/>
    <m/>
    <n v="0"/>
    <m/>
    <n v="0"/>
    <m/>
    <n v="0"/>
    <m/>
    <n v="-26.946196438330983"/>
    <n v="55.027303306330246"/>
    <n v="74.164885407247311"/>
    <n v="32.597355128132982"/>
    <n v="10.838014593070211"/>
    <n v="2.9192424387194604"/>
    <n v="43.769261488129082"/>
    <n v="40.642186266137848"/>
    <s v="Grandes"/>
    <n v="2024"/>
    <n v="2"/>
    <d v="2025-08-07T00:00:00"/>
    <x v="22"/>
    <x v="13"/>
  </r>
  <r>
    <n v="2025"/>
    <n v="6"/>
    <n v="13"/>
    <x v="37"/>
    <s v="Responsabilidad Civil y Riesgos Profesionales"/>
    <n v="13"/>
    <s v="3fdba35f04dc8c462986c992bcf875546257113072a909c162f7e470e581e278"/>
    <s v="5ee0b1f3d4f170289262539d5c2c0d24e2fb46189fbbd99a0a6b6a68b9dfe06a"/>
    <x v="33"/>
    <n v="56034.25935"/>
    <n v="108324.26892"/>
    <n v="157533.82293999998"/>
    <n v="200530.2659"/>
    <n v="1816.3100300000001"/>
    <n v="4500.8193400000009"/>
    <n v="4229.7787900000012"/>
    <n v="7253.0346400000008"/>
    <n v="35332811.020000003"/>
    <n v="33505945.09"/>
    <n v="140.405"/>
    <n v="134.59399999999999"/>
    <n v="0"/>
    <n v="0"/>
    <n v="1659.1153999999999"/>
    <n v="2469.7655099999997"/>
    <n v="34723.425340000002"/>
    <n v="60016.38942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699707.28188999998"/>
    <n v="799139.89625999995"/>
    <n v="533186385.44996989"/>
    <n v="470746398.87218982"/>
    <n v="512068683.5256899"/>
    <n v="451806369.28899986"/>
    <n v="12141199.838969996"/>
    <n v="10956786.689390006"/>
    <n v="3790374.5277900007"/>
    <n v="3306745.967459999"/>
    <n v="56034.25935"/>
    <n v="108324.26892"/>
    <n v="0.46152159665591747"/>
    <n v="0.98864997549779554"/>
    <n v="-52290.009570000002"/>
    <n v="-48.271740110812466"/>
    <n v="100"/>
    <n v="100"/>
    <n v="8.0082429896462148"/>
    <n v="13.555107112904889"/>
    <n v="1.0509319232281452E-2"/>
    <n v="1.0942723340195989E-2"/>
    <n v="2.3011173145354349E-2"/>
    <n v="2.3975817138317038E-2"/>
    <m/>
    <m/>
    <m/>
    <n v="0"/>
    <m/>
    <n v="0"/>
    <m/>
    <n v="0"/>
    <m/>
    <n v="-59.644902565673739"/>
    <n v="3.2414277462917878"/>
    <n v="4.1549501186331206"/>
    <n v="4.7919012136750767E-2"/>
    <n v="-32.822958565001578"/>
    <n v="-42.143428360872562"/>
    <n v="4.7780867922864889"/>
    <n v="4.1151517674886477"/>
    <s v="Resto"/>
    <n v="2024"/>
    <n v="2"/>
    <d v="2025-08-07T00:00:00"/>
    <x v="22"/>
    <x v="33"/>
  </r>
  <r>
    <n v="2025"/>
    <n v="6"/>
    <n v="74"/>
    <x v="6"/>
    <s v="Responsabilidad Civil y Riesgos Profesionales"/>
    <n v="46"/>
    <s v="25fc0e7096fc653718202dc30b0c580b8ab87eac11a700cba03a7c021bc35b0c"/>
    <s v="5ee0b1f3d4f170289262539d5c2c0d24e2fb46189fbbd99a0a6b6a68b9dfe06a"/>
    <x v="1"/>
    <n v="1173774.0182999999"/>
    <n v="167582.29440000001"/>
    <n v="1175243.2267399998"/>
    <n v="202353.58146999998"/>
    <n v="38301.607930000006"/>
    <n v="61502.21961"/>
    <n v="106776.59619000003"/>
    <n v="97274.139729999995"/>
    <n v="35332811.020000003"/>
    <n v="33505945.09"/>
    <n v="140.405"/>
    <n v="134.59399999999999"/>
    <n v="0"/>
    <n v="0"/>
    <n v="-62628.987979999998"/>
    <n v="-753.74964999999997"/>
    <n v="230160.27371000001"/>
    <n v="249365.03232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2179486.698700001"/>
    <n v="4855779.2440100005"/>
    <n v="533186385.44996989"/>
    <n v="470746398.87218982"/>
    <n v="512068683.5256899"/>
    <n v="451806369.28899986"/>
    <n v="12141199.838969996"/>
    <n v="10956786.689390006"/>
    <n v="3790374.5277900007"/>
    <n v="3306745.967459999"/>
    <n v="1173774.0182999999"/>
    <n v="167582.29440000001"/>
    <n v="9.6676937524123439"/>
    <n v="1.5294839550201171"/>
    <n v="1006191.7238999999"/>
    <n v="600.41648642089478"/>
    <n v="100"/>
    <n v="100"/>
    <n v="9.637302846476155"/>
    <n v="3.4511926094401102"/>
    <n v="0.22014328391176405"/>
    <n v="0.22922198838998381"/>
    <n v="3.5599272729752635E-2"/>
    <n v="3.7091618399209707E-2"/>
    <m/>
    <m/>
    <m/>
    <n v="0"/>
    <m/>
    <n v="0"/>
    <m/>
    <n v="0"/>
    <m/>
    <n v="-37.72321036073253"/>
    <n v="3.2631160115021958"/>
    <n v="36.699712120661829"/>
    <n v="1.0104966580263501"/>
    <n v="8208.9906549210336"/>
    <n v="-7.7014641673397559"/>
    <n v="-27.211032977355593"/>
    <n v="-0.30226758057751407"/>
    <s v="Grandes"/>
    <n v="2024"/>
    <n v="2"/>
    <d v="2025-08-07T00:00:00"/>
    <x v="22"/>
    <x v="1"/>
  </r>
  <r>
    <n v="2025"/>
    <n v="6"/>
    <n v="15.1"/>
    <x v="69"/>
    <s v="Responsabilidad Civil y Riesgos Profesionales"/>
    <n v="15.1"/>
    <m/>
    <m/>
    <x v="76"/>
    <n v="4150928.2968799993"/>
    <n v="4112775.4674999998"/>
    <n v="7755969.2262500003"/>
    <n v="7201019.5211500004"/>
    <n v="1157889.2814"/>
    <n v="785128.46587000007"/>
    <n v="2176596.4685400003"/>
    <n v="1826914.3182900001"/>
    <n v="0"/>
    <n v="0"/>
    <n v="0"/>
    <n v="0"/>
    <n v="0"/>
    <n v="10.1686"/>
    <n v="366240.62368000002"/>
    <n v="401814.71173000004"/>
    <n v="1227338.9722899999"/>
    <n v="995344.3336200001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203804459.77346"/>
    <n v="177390149.99010998"/>
    <n v="533186385.44996989"/>
    <n v="470746398.87218982"/>
    <n v="512068683.5256899"/>
    <n v="451806369.28899986"/>
    <n v="12141199.838969996"/>
    <n v="10956786.689390006"/>
    <n v="3790374.5277900007"/>
    <n v="3306745.967459999"/>
    <n v="4150928.2968799993"/>
    <n v="4112775.4674999998"/>
    <n v="34.188781602594439"/>
    <n v="37.536328707417496"/>
    <n v="38152.829379999544"/>
    <n v="0.9276662361339838"/>
    <n v="100"/>
    <n v="100"/>
    <n v="2.0367210322551266"/>
    <n v="2.318491453854286"/>
    <n v="0.77851355738892747"/>
    <n v="0.8106194404039847"/>
    <n v="0.87367114806472279"/>
    <n v="0.91029603543929805"/>
    <m/>
    <m/>
    <m/>
    <n v="0"/>
    <m/>
    <n v="0"/>
    <m/>
    <n v="0"/>
    <m/>
    <n v="47.477684447085224"/>
    <n v="27.894706884489306"/>
    <n v="19.089990982348713"/>
    <n v="30.548149606606657"/>
    <n v="-8.853356288732428"/>
    <n v="23.30797803673137"/>
    <n v="29.840217898129563"/>
    <n v="40.369417713830451"/>
    <s v="Resto"/>
    <n v="2024"/>
    <n v="2"/>
    <d v="2025-08-07T00:00:00"/>
    <x v="22"/>
    <x v="76"/>
  </r>
  <r>
    <n v="2025"/>
    <n v="6"/>
    <n v="126"/>
    <x v="17"/>
    <s v="Responsabilidad Civil y Riesgos Profesionales"/>
    <n v="239"/>
    <s v="79bf08685d3138f9b109c3546780f056bc954fd69377b84a2cf23622e464897b"/>
    <s v="5ee0b1f3d4f170289262539d5c2c0d24e2fb46189fbbd99a0a6b6a68b9dfe06a"/>
    <x v="7"/>
    <n v="148193.98515999998"/>
    <n v="133746.97724000001"/>
    <n v="275535.49053999997"/>
    <n v="246520.35221000004"/>
    <n v="23392.621850000003"/>
    <n v="13661.414919999999"/>
    <n v="44350.668740000001"/>
    <n v="32929.897670000006"/>
    <n v="35332811.020000003"/>
    <n v="33505945.09"/>
    <n v="140.405"/>
    <n v="134.59399999999999"/>
    <n v="0"/>
    <n v="0"/>
    <n v="178.04201999999998"/>
    <n v="234.54504999999997"/>
    <n v="3750.25117"/>
    <n v="6478.873529999999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508175.23067999998"/>
    <n v="466101.05164999998"/>
    <n v="533186385.44996989"/>
    <n v="470746398.87218982"/>
    <n v="512068683.5256899"/>
    <n v="451806369.28899986"/>
    <n v="12141199.838969996"/>
    <n v="10956786.689390006"/>
    <n v="3790374.5277900007"/>
    <n v="3306745.967459999"/>
    <n v="148193.98515999998"/>
    <n v="133746.97724000001"/>
    <n v="1.2205876447592685"/>
    <n v="1.2206770199287877"/>
    <n v="14447.007919999975"/>
    <n v="10.801745368851057"/>
    <n v="100"/>
    <n v="100"/>
    <n v="29.161985121096613"/>
    <n v="28.694845627688469"/>
    <n v="2.779403023108612E-2"/>
    <n v="2.8940255463321119E-2"/>
    <n v="2.8411683564745233E-2"/>
    <n v="2.9602720619117298E-2"/>
    <m/>
    <m/>
    <m/>
    <n v="0"/>
    <m/>
    <n v="0"/>
    <m/>
    <n v="0"/>
    <m/>
    <n v="71.231325503141989"/>
    <n v="15.785135830407548"/>
    <n v="10.214372841851599"/>
    <n v="0.6171585862687613"/>
    <n v="-24.090480698697327"/>
    <n v="-42.11569105902889"/>
    <n v="4.7474692208415465"/>
    <n v="3.6201516963397182"/>
    <s v="Resto"/>
    <n v="2024"/>
    <n v="2"/>
    <d v="2025-08-07T00:00:00"/>
    <x v="22"/>
    <x v="7"/>
  </r>
  <r>
    <n v="2025"/>
    <n v="6"/>
    <n v="93"/>
    <x v="65"/>
    <s v="Responsabilidad Civil y Riesgos Profesionales"/>
    <n v="220"/>
    <s v="36790ecd55c2030dc553685bef719df653f413a20cdad1bfd1dc934c76686ddd"/>
    <s v="5ee0b1f3d4f170289262539d5c2c0d24e2fb46189fbbd99a0a6b6a68b9dfe06a"/>
    <x v="45"/>
    <n v="35420.763310000002"/>
    <n v="30644.502649999999"/>
    <n v="47026.93839000001"/>
    <n v="41065.353669999997"/>
    <n v="4313.309729999999"/>
    <n v="5512.3041199999998"/>
    <n v="26208.631400000002"/>
    <n v="2257.415010000002"/>
    <n v="35332811.020000003"/>
    <n v="33505945.09"/>
    <n v="140.405"/>
    <n v="134.59399999999999"/>
    <n v="0"/>
    <n v="0"/>
    <n v="3371.1219100000003"/>
    <n v="589.50304000000006"/>
    <n v="1330.9164599999999"/>
    <n v="3162.66156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541187.50646000006"/>
    <n v="571419.13779999991"/>
    <n v="533186385.44996989"/>
    <n v="470746398.87218982"/>
    <n v="512068683.5256899"/>
    <n v="451806369.28899986"/>
    <n v="12141199.838969996"/>
    <n v="10956786.689390006"/>
    <n v="3790374.5277900007"/>
    <n v="3306745.967459999"/>
    <n v="35420.763310000002"/>
    <n v="30644.502649999999"/>
    <n v="0.29174022155791263"/>
    <n v="0.2796851259290698"/>
    <n v="4776.2606600000036"/>
    <n v="15.586027662289382"/>
    <n v="100"/>
    <n v="100"/>
    <n v="6.5450075781854729"/>
    <n v="5.3628764986736854"/>
    <n v="6.6432235099378048E-3"/>
    <n v="6.9171899101740288E-3"/>
    <n v="6.5097688954005462E-3"/>
    <n v="6.7826628248346165E-3"/>
    <m/>
    <m/>
    <m/>
    <n v="0"/>
    <m/>
    <n v="0"/>
    <m/>
    <n v="0"/>
    <m/>
    <n v="-21.751238028572363"/>
    <n v="12.17734833168393"/>
    <n v="17.987905311949973"/>
    <n v="0.11379639923115722"/>
    <n v="471.85827404723818"/>
    <n v="-57.917834875762054"/>
    <n v="253.29327657424875"/>
    <n v="18.639460113462157"/>
    <s v="Resto"/>
    <n v="2024"/>
    <n v="2"/>
    <d v="2025-08-07T00:00:00"/>
    <x v="22"/>
    <x v="45"/>
  </r>
  <r>
    <n v="2025"/>
    <n v="6"/>
    <n v="48"/>
    <x v="4"/>
    <s v="Responsabilidad Civil y Riesgos Profesionales"/>
    <n v="36"/>
    <s v="76a50887d8f1c2e9301755428990ad81479ee21c25b43215cf524541e0503269"/>
    <s v="5ee0b1f3d4f170289262539d5c2c0d24e2fb46189fbbd99a0a6b6a68b9dfe06a"/>
    <x v="3"/>
    <n v="712004.1174600001"/>
    <n v="619822.12004999991"/>
    <n v="1230789.1287000002"/>
    <n v="1047158.6305699999"/>
    <n v="110896.2981"/>
    <n v="48665.649709999983"/>
    <n v="292377.62490000005"/>
    <n v="48473.057079999911"/>
    <n v="35332811.020000003"/>
    <n v="33505945.09"/>
    <n v="140.405"/>
    <n v="134.59399999999999"/>
    <n v="0"/>
    <n v="0"/>
    <n v="-13802.71557"/>
    <n v="71444.714110000001"/>
    <n v="365462.77519000001"/>
    <n v="224855.9945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34581959.66691"/>
    <n v="31734793.481880002"/>
    <n v="533186385.44996989"/>
    <n v="470746398.87218982"/>
    <n v="512068683.5256899"/>
    <n v="451806369.28899986"/>
    <n v="12141199.838969996"/>
    <n v="10956786.689390006"/>
    <n v="3790374.5277900007"/>
    <n v="3306745.967459999"/>
    <n v="712004.1174600001"/>
    <n v="619822.12004999991"/>
    <n v="5.8643637111931701"/>
    <n v="5.656969854585232"/>
    <n v="92181.997410000185"/>
    <n v="14.872331016931772"/>
    <n v="100"/>
    <n v="100"/>
    <n v="2.058888866674859"/>
    <n v="1.9531310969580038"/>
    <n v="0.13353756526606006"/>
    <n v="0.13904465169744748"/>
    <n v="0.13166794722911623"/>
    <n v="0.1371875569229809"/>
    <m/>
    <m/>
    <m/>
    <n v="0"/>
    <m/>
    <n v="0"/>
    <m/>
    <n v="0"/>
    <m/>
    <n v="127.87386742154735"/>
    <n v="15.575232696070762"/>
    <n v="7.8515509749916985"/>
    <n v="2.9257345754868904"/>
    <n v="-119.31943565306821"/>
    <n v="62.531924431293938"/>
    <n v="-3.7767774194852324"/>
    <n v="31.773542103446644"/>
    <s v="Medianas"/>
    <n v="2024"/>
    <n v="2"/>
    <d v="2025-08-07T00:00:00"/>
    <x v="22"/>
    <x v="3"/>
  </r>
  <r>
    <n v="2025"/>
    <n v="6"/>
    <n v="43"/>
    <x v="26"/>
    <s v="Responsabilidad Civil y Riesgos Profesionales"/>
    <n v="31"/>
    <s v="eb1e33e8a81b697b75855af6bfcdbcbf7cbbde9f94962ceaec1ed8af21f5a50f"/>
    <s v="5ee0b1f3d4f170289262539d5c2c0d24e2fb46189fbbd99a0a6b6a68b9dfe06a"/>
    <x v="16"/>
    <n v="496211.76642"/>
    <n v="446463.83566000004"/>
    <n v="898391.42625999986"/>
    <n v="835797.88685999997"/>
    <n v="238681.81028999996"/>
    <n v="63359.86563"/>
    <n v="482067.32695000002"/>
    <n v="116094.47387000002"/>
    <n v="35332811.020000003"/>
    <n v="33505945.09"/>
    <n v="140.405"/>
    <n v="134.59399999999999"/>
    <n v="0"/>
    <n v="0"/>
    <n v="17222.384690000003"/>
    <n v="30229.22971"/>
    <n v="121009.186"/>
    <n v="100742.37122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63645419.190459996"/>
    <n v="56310277.221919999"/>
    <n v="533186385.44996989"/>
    <n v="470746398.87218982"/>
    <n v="512068683.5256899"/>
    <n v="451806369.28899986"/>
    <n v="12141199.838969996"/>
    <n v="10956786.689390006"/>
    <n v="3790374.5277900007"/>
    <n v="3306745.967459999"/>
    <n v="496211.76642"/>
    <n v="446463.83566000004"/>
    <n v="4.0870076516432361"/>
    <n v="4.0747698053876773"/>
    <n v="49747.930759999959"/>
    <n v="11.142656310887622"/>
    <n v="100"/>
    <n v="100"/>
    <n v="0.77965040175959544"/>
    <n v="0.79286385662865155"/>
    <n v="9.306534824613609E-2"/>
    <n v="9.6903361284171485E-2"/>
    <n v="9.4841689013369881E-2"/>
    <n v="9.8817516973608133E-2"/>
    <m/>
    <m/>
    <m/>
    <n v="0"/>
    <m/>
    <n v="0"/>
    <m/>
    <n v="0"/>
    <m/>
    <n v="276.70820150380416"/>
    <n v="48.100796160479717"/>
    <n v="14.191488888755382"/>
    <n v="6.2970508201775175"/>
    <n v="-43.027378285121365"/>
    <n v="20.117468483783817"/>
    <n v="14.23229529863956"/>
    <n v="30.006470310278644"/>
    <s v="Medianas"/>
    <n v="2024"/>
    <n v="2"/>
    <d v="2025-08-07T00:00:00"/>
    <x v="22"/>
    <x v="16"/>
  </r>
  <r>
    <n v="2025"/>
    <n v="6"/>
    <n v="16"/>
    <x v="74"/>
    <s v="Responsabilidad Civil y Riesgos Profesionales"/>
    <n v="14"/>
    <s v="8527a891e224136950ff32ca212b45bc93f69fbb801c3b1ebedac52775f99e61"/>
    <s v="5ee0b1f3d4f170289262539d5c2c0d24e2fb46189fbbd99a0a6b6a68b9dfe06a"/>
    <x v="29"/>
    <n v="175929.79916"/>
    <n v="113032.47777"/>
    <n v="265898.02413999999"/>
    <n v="177388.36394999997"/>
    <n v="15948.779169999998"/>
    <n v="14739.68576"/>
    <n v="76656.298320000002"/>
    <n v="39826.610419999997"/>
    <n v="35332811.020000003"/>
    <n v="33505945.09"/>
    <n v="140.405"/>
    <n v="134.59399999999999"/>
    <n v="0"/>
    <n v="0"/>
    <n v="25726.2503"/>
    <n v="11111.26159"/>
    <n v="75574.402180000005"/>
    <n v="46561.742880000005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2671500.3155200002"/>
    <n v="2668766.8416399998"/>
    <n v="533186385.44996989"/>
    <n v="470746398.87218982"/>
    <n v="512068683.5256899"/>
    <n v="451806369.28899986"/>
    <n v="12141199.838969996"/>
    <n v="10956786.689390006"/>
    <n v="3790374.5277900007"/>
    <n v="3306745.967459999"/>
    <n v="175929.79916"/>
    <n v="113032.47777"/>
    <n v="1.4490314095260379"/>
    <n v="1.0316206838219721"/>
    <n v="62897.321389999997"/>
    <n v="55.645353115220828"/>
    <n v="100"/>
    <n v="100"/>
    <n v="6.5854305963559572"/>
    <n v="4.2353822749288863"/>
    <n v="3.2995928621007128E-2"/>
    <n v="3.435668003532065E-2"/>
    <n v="2.4011331375195271E-2"/>
    <n v="2.5017902679831037E-2"/>
    <m/>
    <m/>
    <m/>
    <n v="0"/>
    <m/>
    <n v="0"/>
    <m/>
    <n v="0"/>
    <m/>
    <n v="8.2029795593145494"/>
    <n v="9.0654222571443519"/>
    <n v="13.040221758203435"/>
    <n v="0.42077053476029513"/>
    <n v="131.53311702384283"/>
    <n v="62.310080133323375"/>
    <n v="34.04095772894938"/>
    <n v="23.863500167156971"/>
    <s v="Resto"/>
    <n v="2024"/>
    <n v="2"/>
    <d v="2025-08-07T00:00:00"/>
    <x v="22"/>
    <x v="29"/>
  </r>
  <r>
    <n v="2025"/>
    <n v="6"/>
    <n v="10"/>
    <x v="62"/>
    <s v="Responsabilidad Civil y Riesgos Profesionales"/>
    <n v="10"/>
    <s v="4a44dc15364204a80fe80e9039455cc1608281820fe2b24f1e5233ade6af1dd5"/>
    <s v="5ee0b1f3d4f170289262539d5c2c0d24e2fb46189fbbd99a0a6b6a68b9dfe06a"/>
    <x v="9"/>
    <n v="144496.32783000002"/>
    <n v="151120.95208000002"/>
    <n v="306214.10342"/>
    <n v="327956.93971000006"/>
    <n v="65546.66859999999"/>
    <n v="130123.03424000007"/>
    <n v="151118.27969"/>
    <n v="197210.92963000003"/>
    <n v="35332811.020000003"/>
    <n v="33505945.09"/>
    <n v="140.405"/>
    <n v="134.59399999999999"/>
    <n v="273.16030000000001"/>
    <n v="139.73251999999999"/>
    <n v="56342.476350000004"/>
    <n v="107916.28839"/>
    <n v="124231.69037000001"/>
    <n v="144863.26934999999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3211255.1390500003"/>
    <n v="3187333.33329"/>
    <n v="533186385.44996989"/>
    <n v="470746398.87218982"/>
    <n v="512068683.5256899"/>
    <n v="451806369.28899986"/>
    <n v="12141199.838969996"/>
    <n v="10956786.689390006"/>
    <n v="3790374.5277900007"/>
    <n v="3306745.967459999"/>
    <n v="144496.32783000002"/>
    <n v="151120.95208000002"/>
    <n v="1.1901321924230714"/>
    <n v="1.3792451780259432"/>
    <n v="-6624.6242499999935"/>
    <n v="-4.3836570368436139"/>
    <n v="100"/>
    <n v="100"/>
    <n v="4.4996838174853648"/>
    <n v="4.7412973880586042"/>
    <n v="2.7100528403037866E-2"/>
    <n v="2.8218153634218642E-2"/>
    <n v="3.2102412773003533E-2"/>
    <n v="3.3448167700206741E-2"/>
    <m/>
    <m/>
    <m/>
    <n v="0"/>
    <m/>
    <n v="0"/>
    <m/>
    <n v="0"/>
    <m/>
    <n v="-49.627159416598644"/>
    <n v="45.362169118315357"/>
    <n v="86.105223960682736"/>
    <n v="1.7292926627548162"/>
    <n v="-47.790572497839037"/>
    <n v="-14.24210503640686"/>
    <n v="45.352740659162613"/>
    <n v="74.495273283710418"/>
    <s v="Resto"/>
    <n v="2024"/>
    <n v="2"/>
    <d v="2025-08-07T00:00:00"/>
    <x v="22"/>
    <x v="9"/>
  </r>
  <r>
    <n v="2025"/>
    <n v="6"/>
    <n v="5.0999999999999996"/>
    <x v="68"/>
    <s v="Responsabilidad Civil y Riesgos Profesionales"/>
    <n v="5.0999999999999996"/>
    <m/>
    <m/>
    <x v="75"/>
    <n v="6776913.7052600002"/>
    <n v="5872309.0231099995"/>
    <n v="10516561.04318"/>
    <n v="9352151.7044300009"/>
    <n v="2125765.2304500001"/>
    <n v="2282505.9053799999"/>
    <n v="5520173.9450000003"/>
    <n v="4059777.6359399999"/>
    <n v="0"/>
    <n v="0"/>
    <n v="0"/>
    <n v="0"/>
    <n v="44.654409999999984"/>
    <n v="-191.60847999999999"/>
    <n v="322366.72396999999"/>
    <n v="620849.35262999998"/>
    <n v="2167908.7939899997"/>
    <n v="1904897.4136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57757382.552260004"/>
    <n v="47167904.632000007"/>
    <n v="533186385.44996989"/>
    <n v="470746398.87218982"/>
    <n v="512068683.5256899"/>
    <n v="451806369.28899986"/>
    <n v="12141199.838969996"/>
    <n v="10956786.689390006"/>
    <n v="3790374.5277900007"/>
    <n v="3306745.967459999"/>
    <n v="6776913.7052600002"/>
    <n v="5872309.0231099995"/>
    <n v="55.817495759421767"/>
    <n v="53.595175205851589"/>
    <n v="904604.68215000071"/>
    <n v="15.40458239833773"/>
    <n v="100"/>
    <n v="100"/>
    <n v="11.733415549307686"/>
    <n v="12.44979837227296"/>
    <n v="1.2710215208403692"/>
    <n v="1.3234384220881592"/>
    <n v="1.2474464036642292"/>
    <n v="1.2997402033864982"/>
    <m/>
    <m/>
    <m/>
    <n v="0"/>
    <m/>
    <n v="0"/>
    <m/>
    <n v="0"/>
    <m/>
    <n v="-6.8670435664833445"/>
    <n v="31.367748253899951"/>
    <n v="38.868967835265167"/>
    <n v="56.083250213520188"/>
    <n v="-48.076498331775355"/>
    <n v="13.807115197972664"/>
    <n v="14.869939402602334"/>
    <n v="32.592272327705267"/>
    <m/>
    <n v="2024"/>
    <n v="2"/>
    <d v="2025-08-07T00:00:00"/>
    <x v="22"/>
    <x v="75"/>
  </r>
  <r>
    <n v="2025"/>
    <n v="6"/>
    <n v="81"/>
    <x v="24"/>
    <s v="Responsabilidad Civil y Riesgos Profesionales"/>
    <n v="53"/>
    <s v="2858dcd1057d3eae7f7d5f782167e24b61153c01551450a628cee722509f6529"/>
    <s v="5ee0b1f3d4f170289262539d5c2c0d24e2fb46189fbbd99a0a6b6a68b9dfe06a"/>
    <x v="6"/>
    <n v="48461.536329999995"/>
    <n v="39326.565549999999"/>
    <n v="107435.66328000001"/>
    <n v="84455.517399999997"/>
    <n v="287269.61059"/>
    <n v="6988.3748699999996"/>
    <n v="273928.13550000003"/>
    <n v="14641.286250000001"/>
    <n v="35332811.020000003"/>
    <n v="33505945.09"/>
    <n v="140.405"/>
    <n v="134.59399999999999"/>
    <n v="0"/>
    <n v="0"/>
    <n v="19403.203010000001"/>
    <n v="7055.7330300000003"/>
    <n v="42426.586390000004"/>
    <n v="47286.737130000001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935835.38778999995"/>
    <n v="856751.40549999999"/>
    <n v="533186385.44996989"/>
    <n v="470746398.87218982"/>
    <n v="512068683.5256899"/>
    <n v="451806369.28899986"/>
    <n v="12141199.838969996"/>
    <n v="10956786.689390006"/>
    <n v="3790374.5277900007"/>
    <n v="3306745.967459999"/>
    <n v="48461.536329999995"/>
    <n v="39326.565549999999"/>
    <n v="0.39914948252850146"/>
    <n v="0.35892426004863126"/>
    <n v="9134.970779999996"/>
    <n v="23.228498731692572"/>
    <n v="100"/>
    <n v="100"/>
    <n v="5.1784252831519009"/>
    <n v="4.5901956270557873"/>
    <n v="9.0890423410008945E-3"/>
    <n v="9.4638742592757542E-3"/>
    <n v="8.3540873906243884E-3"/>
    <n v="8.7042964028788607E-3"/>
    <m/>
    <m/>
    <m/>
    <n v="0"/>
    <m/>
    <n v="0"/>
    <m/>
    <n v="0"/>
    <m/>
    <n v="4010.678318405664"/>
    <n v="592.77858760776928"/>
    <n v="17.770112320423568"/>
    <n v="7.5789241533736815"/>
    <n v="174.9991096247586"/>
    <n v="-10.278042078984095"/>
    <n v="45.733594571194061"/>
    <n v="14.921167029567894"/>
    <s v="Resto"/>
    <n v="2024"/>
    <n v="2"/>
    <d v="2025-08-07T00:00:00"/>
    <x v="22"/>
    <x v="6"/>
  </r>
  <r>
    <n v="2025"/>
    <n v="6"/>
    <n v="50"/>
    <x v="15"/>
    <s v="Responsabilidad Civil y Riesgos Profesionales"/>
    <n v="38"/>
    <s v="aea92132c4cbeb263e6ac2bf6c183b5d81737f179f21efdc5863739672f0f470"/>
    <s v="5ee0b1f3d4f170289262539d5c2c0d24e2fb46189fbbd99a0a6b6a68b9dfe06a"/>
    <x v="39"/>
    <n v="0"/>
    <n v="0"/>
    <n v="0"/>
    <n v="-248.30235999999996"/>
    <n v="0"/>
    <n v="-7"/>
    <n v="-85"/>
    <n v="-490.01315"/>
    <n v="35332811.020000003"/>
    <n v="33505945.09"/>
    <n v="140.405"/>
    <n v="134.59399999999999"/>
    <n v="0"/>
    <n v="0"/>
    <n v="0"/>
    <n v="0"/>
    <n v="0"/>
    <n v="0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26568293.871599998"/>
    <n v="30189132.184919998"/>
    <n v="533186385.44996989"/>
    <n v="470746398.87218982"/>
    <n v="512068683.5256899"/>
    <n v="451806369.28899986"/>
    <n v="12141199.838969996"/>
    <n v="10956786.689390006"/>
    <n v="3790374.5277900007"/>
    <n v="3306745.967459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22"/>
    <x v="39"/>
  </r>
  <r>
    <n v="2025"/>
    <n v="6"/>
    <n v="46"/>
    <x v="54"/>
    <s v="Responsabilidad Civil y Riesgos Profesionales"/>
    <n v="34"/>
    <s v="86e50149658661312a9e0b35558d84f6c6d3da797f552a9657fe0558ca40cdef"/>
    <s v="5ee0b1f3d4f170289262539d5c2c0d24e2fb46189fbbd99a0a6b6a68b9dfe06a"/>
    <x v="15"/>
    <n v="1272.24452"/>
    <n v="1170.5436000000002"/>
    <n v="2532.00828"/>
    <n v="1865.3637599999997"/>
    <n v="346.39844999999997"/>
    <n v="-29.349630000000001"/>
    <n v="844.5949700000001"/>
    <n v="-333.61591000000027"/>
    <n v="35332811.020000003"/>
    <n v="33505945.09"/>
    <n v="140.405"/>
    <n v="134.59399999999999"/>
    <n v="0"/>
    <n v="0"/>
    <n v="118.39845"/>
    <n v="-29.349630000000001"/>
    <n v="1135.5328100000002"/>
    <n v="994.3486700000000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34287174.897239998"/>
    <n v="30526234.37057"/>
    <n v="533186385.44996989"/>
    <n v="470746398.87218982"/>
    <n v="512068683.5256899"/>
    <n v="451806369.28899986"/>
    <n v="12141199.838969996"/>
    <n v="10956786.689390006"/>
    <n v="3790374.5277900007"/>
    <n v="3306745.967459999"/>
    <n v="1272.24452"/>
    <n v="1170.5436000000002"/>
    <n v="1.0478737990263831E-2"/>
    <n v="1.0683274514538967E-2"/>
    <n v="101.70091999999977"/>
    <n v="8.6883495839026992"/>
    <n v="100"/>
    <n v="100"/>
    <n v="3.7105551093461809E-3"/>
    <n v="3.8345496067097879E-3"/>
    <n v="2.3861159150309502E-4"/>
    <n v="2.4845192860464642E-4"/>
    <n v="2.4865694199772498E-4"/>
    <n v="2.5908080973760175E-4"/>
    <m/>
    <m/>
    <m/>
    <n v="0"/>
    <m/>
    <n v="0"/>
    <m/>
    <n v="0"/>
    <m/>
    <n v="-1280.2480985279881"/>
    <n v="27.227348560322351"/>
    <n v="-2.5073504310305057"/>
    <n v="9.1388976857115362E-3"/>
    <n v="-503.40695947444647"/>
    <n v="14.198655286580708"/>
    <n v="10.426686834350473"/>
    <n v="-2.951643712662682"/>
    <s v="Resto"/>
    <n v="2024"/>
    <n v="2"/>
    <d v="2025-08-07T00:00:00"/>
    <x v="22"/>
    <x v="15"/>
  </r>
  <r>
    <n v="2025"/>
    <n v="6"/>
    <n v="37"/>
    <x v="76"/>
    <s v="Responsabilidad Civil y Riesgos Profesionales"/>
    <n v="25"/>
    <s v="b7a56873cd771f2c446d369b649430b65a756ba278ff97ec81bb6f55b2e73569"/>
    <s v="5ee0b1f3d4f170289262539d5c2c0d24e2fb46189fbbd99a0a6b6a68b9dfe06a"/>
    <x v="0"/>
    <n v="501083.34386999998"/>
    <n v="480460.69844000001"/>
    <n v="1086887.4840800001"/>
    <n v="883394.70696999994"/>
    <n v="176221.00501000002"/>
    <n v="104560.43671000001"/>
    <n v="378800.43388999999"/>
    <n v="247894.09737000003"/>
    <n v="35332811.020000003"/>
    <n v="33505945.09"/>
    <n v="140.405"/>
    <n v="134.59399999999999"/>
    <n v="0"/>
    <n v="0"/>
    <n v="138544.09708000001"/>
    <n v="65162.996180000002"/>
    <n v="265063.13591000001"/>
    <n v="243750.63045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7089738.4457900003"/>
    <n v="7036483.0011099996"/>
    <n v="533186385.44996989"/>
    <n v="470746398.87218982"/>
    <n v="512068683.5256899"/>
    <n v="451806369.28899986"/>
    <n v="12141199.838969996"/>
    <n v="10956786.689390006"/>
    <n v="3790374.5277900007"/>
    <n v="3306745.967459999"/>
    <n v="501083.34386999998"/>
    <n v="480460.69844000001"/>
    <n v="4.1271320010865553"/>
    <n v="4.3850511291349106"/>
    <n v="20622.645429999975"/>
    <n v="4.2922647985484064"/>
    <n v="100"/>
    <n v="100"/>
    <n v="7.0677267955851217"/>
    <n v="6.8281369878134823"/>
    <n v="9.397902075971476E-2"/>
    <n v="9.7854713633324777E-2"/>
    <n v="0.10206359508879592"/>
    <n v="0.10634217025229037"/>
    <m/>
    <m/>
    <m/>
    <n v="0"/>
    <m/>
    <n v="0"/>
    <m/>
    <n v="0"/>
    <m/>
    <n v="68.535069816848335"/>
    <n v="35.16800292123029"/>
    <n v="21.762536883765016"/>
    <n v="4.649171307953746"/>
    <n v="112.61161272771912"/>
    <n v="8.7435693686838789"/>
    <n v="52.268338486360285"/>
    <n v="26.733467749272855"/>
    <s v="Medianas"/>
    <n v="2024"/>
    <n v="2"/>
    <d v="2025-08-07T00:00:00"/>
    <x v="22"/>
    <x v="0"/>
  </r>
  <r>
    <n v="2025"/>
    <n v="6"/>
    <n v="3"/>
    <x v="7"/>
    <s v="Responsabilidad Civil y Riesgos Profesionales"/>
    <n v="3"/>
    <s v="4e07408562bedb8b60ce05c1decfe3ad16b72230967de01f640b7e4729b49fce"/>
    <s v="5ee0b1f3d4f170289262539d5c2c0d24e2fb46189fbbd99a0a6b6a68b9dfe06a"/>
    <x v="14"/>
    <n v="222912.30481"/>
    <n v="145138.41824"/>
    <n v="352712.39682000002"/>
    <n v="286318.22511"/>
    <n v="93587.552259999997"/>
    <n v="173061.70159000001"/>
    <n v="269748.95001999999"/>
    <n v="215320.38386"/>
    <n v="35332811.020000003"/>
    <n v="33505945.09"/>
    <n v="140.405"/>
    <n v="134.59399999999999"/>
    <n v="0"/>
    <n v="0"/>
    <n v="6648.8325400000003"/>
    <n v="3319.8640699999996"/>
    <n v="-1247.6105500000001"/>
    <n v="19489.222989999998"/>
    <n v="0"/>
    <n v="0"/>
    <n v="0"/>
    <n v="0"/>
    <n v="0"/>
    <n v="0"/>
    <s v="Responsabilidad Civil y Riesgos Profesionales"/>
    <s v="Daños Sin Autos"/>
    <s v="Responsabilidad Civil y Riesgos Profesionales"/>
    <x v="22"/>
    <x v="3"/>
    <n v="15439688.598989999"/>
    <n v="12032200.14449"/>
    <n v="533186385.44996989"/>
    <n v="470746398.87218982"/>
    <n v="512068683.5256899"/>
    <n v="451806369.28899986"/>
    <n v="12141199.838969996"/>
    <n v="10956786.689390006"/>
    <n v="3790374.5277900007"/>
    <n v="3306745.967459999"/>
    <n v="222912.30481"/>
    <n v="145138.41824"/>
    <n v="1.8359989767610223"/>
    <n v="1.3246440069928958"/>
    <n v="77773.886570000002"/>
    <n v="53.58600948881336"/>
    <n v="100"/>
    <n v="100"/>
    <n v="1.443761662554399"/>
    <n v="1.2062500332199375"/>
    <n v="4.1807576279705362E-2"/>
    <n v="4.3531719861329254E-2"/>
    <n v="3.0831551465443256E-2"/>
    <n v="3.2124031024264199E-2"/>
    <m/>
    <m/>
    <m/>
    <n v="0"/>
    <m/>
    <n v="0"/>
    <m/>
    <n v="0"/>
    <m/>
    <n v="-45.922436102172391"/>
    <n v="41.9840225239112"/>
    <n v="119.23907101138876"/>
    <n v="2.4690845607430449"/>
    <n v="100.2742401438141"/>
    <n v="-106.40154074197908"/>
    <n v="-532.92532192838542"/>
    <n v="17.034358279462634"/>
    <s v="Medianas"/>
    <n v="2024"/>
    <n v="2"/>
    <d v="2025-08-07T00:00:00"/>
    <x v="22"/>
    <x v="14"/>
  </r>
  <r>
    <n v="2025"/>
    <n v="6"/>
    <n v="908"/>
    <x v="14"/>
    <s v="Pensiones IMSS"/>
    <n v="38"/>
    <s v="aea92132c4cbeb263e6ac2bf6c183b5d81737f179f21efdc5863739672f0f470"/>
    <s v="5ee0b1f3d4f170289262539d5c2c0d24e2fb46189fbbd99a0a6b6a68b9dfe06a"/>
    <x v="19"/>
    <n v="7648.0606800000005"/>
    <n v="4269.7251800000004"/>
    <n v="12038.470379999999"/>
    <n v="9015.5119000000013"/>
    <n v="407862.93953000003"/>
    <n v="397009.30967000005"/>
    <n v="810714.93900000001"/>
    <n v="795443.22758000018"/>
    <n v="35332811.020000003"/>
    <n v="33505945.09"/>
    <n v="140.405"/>
    <n v="134.59399999999999"/>
    <n v="0"/>
    <n v="0"/>
    <n v="407862.93953000003"/>
    <n v="397009.30966999999"/>
    <n v="36733.494709999999"/>
    <n v="58950.622409999996"/>
    <n v="0"/>
    <n v="0"/>
    <n v="0"/>
    <n v="0"/>
    <n v="7648.0606800000005"/>
    <n v="4481.6810500000001"/>
    <s v="Pensiones IMSS"/>
    <s v="Pensiones"/>
    <s v="Pensiones IMSS"/>
    <x v="54"/>
    <x v="3"/>
    <n v="7648.0606799999996"/>
    <n v="4269.7251799999995"/>
    <n v="533186385.44996989"/>
    <n v="470746398.87218982"/>
    <n v="512068683.5256899"/>
    <n v="451806369.28899986"/>
    <n v="14217315.860979998"/>
    <n v="13572000.835099999"/>
    <n v="13375823.81703"/>
    <n v="12132631.132029999"/>
    <n v="7648.0606799999996"/>
    <n v="4269.7251799999995"/>
    <n v="5.3793984425642635E-2"/>
    <n v="3.1459806346000277E-2"/>
    <n v="3378.3355000000001"/>
    <n v="79.123019809907305"/>
    <n v="100.00000000000003"/>
    <n v="100.00000000000003"/>
    <n v="100.00000000000003"/>
    <n v="100.00000000000003"/>
    <n v="1.4344065956495874E-3"/>
    <n v="1.493561494005385E-3"/>
    <n v="9.0701175627245828E-4"/>
    <n v="9.4503430456706382E-4"/>
    <m/>
    <m/>
    <n v="5.3793984425642635E-2"/>
    <n v="0"/>
    <m/>
    <n v="0"/>
    <m/>
    <n v="3166.3796300000004"/>
    <n v="70.651605829915098"/>
    <n v="2.7338476946602741"/>
    <n v="5332.8936131034989"/>
    <n v="9298.2403534927271"/>
    <n v="3.0492547233667353"/>
    <n v="2.7338476946602963"/>
    <n v="-37.687689784648029"/>
    <n v="1110.3298032217094"/>
    <n v="673.46075993703835"/>
    <s v="Grandes"/>
    <n v="2024"/>
    <n v="2"/>
    <d v="2025-08-07T00:00:00"/>
    <x v="54"/>
    <x v="19"/>
  </r>
  <r>
    <n v="2025"/>
    <n v="6"/>
    <n v="906"/>
    <x v="52"/>
    <s v="Pensiones IMSS"/>
    <n v="256"/>
    <s v="51e8ea280b44e16934d4d611901f3d3afc41789840acdff81942c2f65009cd52"/>
    <s v="5ee0b1f3d4f170289262539d5c2c0d24e2fb46189fbbd99a0a6b6a68b9dfe06a"/>
    <x v="13"/>
    <n v="5678815.5613199994"/>
    <n v="3309569.1546999998"/>
    <n v="9605518.2972400002"/>
    <n v="5316747.6283099996"/>
    <n v="2615481.9242899995"/>
    <n v="2237794.7627999997"/>
    <n v="5025645.2918500006"/>
    <n v="4368200.70096"/>
    <n v="35332811.020000003"/>
    <n v="33505945.09"/>
    <n v="140.405"/>
    <n v="134.59399999999999"/>
    <n v="0"/>
    <n v="0"/>
    <n v="2615481.9242899995"/>
    <n v="2237794.7628000001"/>
    <n v="-536757.81087000004"/>
    <n v="-421998.32295"/>
    <n v="0"/>
    <n v="0"/>
    <n v="0"/>
    <n v="0"/>
    <n v="5678828.0158200003"/>
    <n v="3309575.21594"/>
    <s v="Pensiones IMSS"/>
    <s v="Pensiones"/>
    <s v="Pensiones IMSS"/>
    <x v="54"/>
    <x v="3"/>
    <n v="8196481.6780000003"/>
    <n v="5052070.2433500001"/>
    <n v="533186385.44996989"/>
    <n v="470746398.87218982"/>
    <n v="512068683.5256899"/>
    <n v="451806369.28899986"/>
    <n v="14217315.860979998"/>
    <n v="13572000.835099999"/>
    <n v="13375823.81703"/>
    <n v="12132631.132029999"/>
    <n v="8196481.6780000003"/>
    <n v="5052070.2433500001"/>
    <n v="39.942951375974836"/>
    <n v="24.385270785872411"/>
    <n v="2369246.4066199996"/>
    <n v="71.587759489943736"/>
    <n v="69.283575373106558"/>
    <n v="65.509167435990406"/>
    <n v="69.283575373106558"/>
    <n v="65.509167435990406"/>
    <n v="1.0650713739675666"/>
    <n v="1.1089948954152553"/>
    <n v="0.70304715291057718"/>
    <n v="0.73251936662783512"/>
    <m/>
    <m/>
    <n v="39.943038976898407"/>
    <n v="0"/>
    <m/>
    <n v="0"/>
    <m/>
    <n v="2369252.7998800003"/>
    <n v="71.587821556944874"/>
    <n v="16.877649718753741"/>
    <n v="46.056821110810112"/>
    <n v="67.615893737166743"/>
    <n v="19.553800648599957"/>
    <n v="16.877649718753695"/>
    <n v="27.194299521800993"/>
    <n v="-487.27412462814738"/>
    <n v="-530.28522652805486"/>
    <s v="Grandes"/>
    <n v="2024"/>
    <n v="2"/>
    <d v="2025-08-07T00:00:00"/>
    <x v="54"/>
    <x v="13"/>
  </r>
  <r>
    <n v="2025"/>
    <n v="6"/>
    <n v="902"/>
    <x v="49"/>
    <s v="Pensiones IMSS"/>
    <n v="30"/>
    <s v="624b60c58c9d8bfb6ff1886c2fd605d2adeb6ea4da576068201b6c6958ce93f4"/>
    <s v="5ee0b1f3d4f170289262539d5c2c0d24e2fb46189fbbd99a0a6b6a68b9dfe06a"/>
    <x v="1"/>
    <n v="4704167.6266899994"/>
    <n v="7195257.8927999996"/>
    <n v="11117820.107470002"/>
    <n v="13879207.421949999"/>
    <n v="6269222.9571899995"/>
    <n v="5836169.6252999995"/>
    <n v="12361175.040929999"/>
    <n v="11342181.351310002"/>
    <n v="35332811.020000003"/>
    <n v="33505945.09"/>
    <n v="140.405"/>
    <n v="134.59399999999999"/>
    <n v="0"/>
    <n v="0"/>
    <n v="6269222.9571899995"/>
    <n v="5836169.6253000004"/>
    <n v="-467649.95292999991"/>
    <n v="-289029.60572999989"/>
    <n v="0"/>
    <n v="0"/>
    <n v="0"/>
    <n v="0"/>
    <n v="4704167.6266900003"/>
    <n v="7195257.8928000005"/>
    <s v="Pensiones IMSS"/>
    <s v="Pensiones"/>
    <s v="Pensiones IMSS"/>
    <x v="54"/>
    <x v="3"/>
    <n v="7393377.26566"/>
    <n v="8948322.1162599996"/>
    <n v="533186385.44996989"/>
    <n v="470746398.87218982"/>
    <n v="512068683.5256899"/>
    <n v="451806369.28899986"/>
    <n v="14217315.860979998"/>
    <n v="13572000.835099999"/>
    <n v="13375823.81703"/>
    <n v="12132631.132029999"/>
    <n v="7393377.26566"/>
    <n v="8948322.1162599996"/>
    <n v="33.08759313423414"/>
    <n v="53.015454244532435"/>
    <n v="-2491090.2661100002"/>
    <n v="-34.621278392296851"/>
    <n v="63.626776473850924"/>
    <n v="80.409017459546888"/>
    <n v="63.626776473850924"/>
    <n v="80.409017459546888"/>
    <n v="0.88227452070443046"/>
    <n v="0.91865950370190841"/>
    <n v="1.5284785842309865"/>
    <n v="1.5925534436628368"/>
    <m/>
    <m/>
    <n v="33.087593134234147"/>
    <n v="0"/>
    <m/>
    <n v="0"/>
    <m/>
    <n v="-2491090.2661100002"/>
    <n v="-34.621278392296851"/>
    <n v="7.4201635609201455"/>
    <n v="133.26954850886602"/>
    <n v="81.111333495634895"/>
    <n v="46.869808117598495"/>
    <n v="7.4201635609201233"/>
    <n v="61.800017596418868"/>
    <n v="-1340.5802604942007"/>
    <n v="-2019.229002703592"/>
    <s v="Grandes"/>
    <n v="2024"/>
    <n v="2"/>
    <d v="2025-08-07T00:00:00"/>
    <x v="54"/>
    <x v="1"/>
  </r>
  <r>
    <n v="2025"/>
    <n v="6"/>
    <n v="905"/>
    <x v="48"/>
    <s v="Pensiones IMSS"/>
    <n v="51"/>
    <s v="031b4af5197ec30a926f48cf40e11a7dbc470048a21e4003b7a3c07c5dab1baa"/>
    <s v="5ee0b1f3d4f170289262539d5c2c0d24e2fb46189fbbd99a0a6b6a68b9dfe06a"/>
    <x v="25"/>
    <n v="3826684.6122899996"/>
    <n v="3062904.0624199999"/>
    <n v="9017587.5538499989"/>
    <n v="7924476.9670799989"/>
    <n v="4083255.99602"/>
    <n v="3661657.4342600005"/>
    <n v="7932852.2028300008"/>
    <n v="7275081.7151600001"/>
    <n v="35332811.020000003"/>
    <n v="33505945.09"/>
    <n v="140.405"/>
    <n v="134.59399999999999"/>
    <n v="0"/>
    <n v="0"/>
    <n v="4083255.99602"/>
    <n v="3661657.4342600005"/>
    <n v="-658296.27175999992"/>
    <n v="-575990.69626"/>
    <n v="0"/>
    <n v="0"/>
    <n v="0"/>
    <n v="0"/>
    <n v="3826684.6122899991"/>
    <n v="3062904.0624199999"/>
    <s v="Pensiones IMSS"/>
    <s v="Pensiones"/>
    <s v="Pensiones IMSS"/>
    <x v="54"/>
    <x v="3"/>
    <n v="5520194.9199399995"/>
    <n v="4935367.4983999999"/>
    <n v="533186385.44996989"/>
    <n v="470746398.87218982"/>
    <n v="512068683.5256899"/>
    <n v="451806369.28899986"/>
    <n v="14217315.860979998"/>
    <n v="13572000.835099999"/>
    <n v="13375823.81703"/>
    <n v="12132631.132029999"/>
    <n v="5520194.9199399995"/>
    <n v="4935367.4983999999"/>
    <n v="26.915661505365378"/>
    <n v="22.567815163249158"/>
    <n v="763780.54986999976"/>
    <n v="24.936482968602579"/>
    <n v="69.321548745811185"/>
    <n v="62.060303785137883"/>
    <n v="69.321548745811185"/>
    <n v="62.060303785137883"/>
    <n v="0.71770111104029055"/>
    <n v="0.74729909002490658"/>
    <n v="0.65064843188563504"/>
    <n v="0.67792405566128711"/>
    <m/>
    <m/>
    <n v="26.915661505365374"/>
    <n v="0"/>
    <m/>
    <n v="0"/>
    <m/>
    <n v="763780.54986999929"/>
    <n v="24.936482968602558"/>
    <n v="11.51387231954979"/>
    <n v="106.70479565799546"/>
    <n v="119.54855129765069"/>
    <n v="30.527136510434811"/>
    <n v="11.51387231954979"/>
    <n v="14.289393220137626"/>
    <n v="-620.27633623127429"/>
    <n v="-635.71468394120427"/>
    <s v="Grandes"/>
    <n v="2024"/>
    <n v="2"/>
    <d v="2025-08-07T00:00:00"/>
    <x v="54"/>
    <x v="25"/>
  </r>
  <r>
    <n v="2025"/>
    <n v="6"/>
    <n v="5.0999999999999996"/>
    <x v="68"/>
    <s v="Pensiones IMSS"/>
    <n v="5.0999999999999996"/>
    <m/>
    <m/>
    <x v="75"/>
    <n v="14217315.860979998"/>
    <n v="13572000.835099999"/>
    <n v="29752964.428940002"/>
    <n v="27129447.529239997"/>
    <n v="13375823.81703"/>
    <n v="12132631.132029999"/>
    <n v="26130387.474610001"/>
    <n v="23780906.99501"/>
    <n v="0"/>
    <n v="0"/>
    <n v="0"/>
    <n v="0"/>
    <n v="0"/>
    <n v="0"/>
    <n v="13375823.81703"/>
    <n v="12132631.132030001"/>
    <n v="-1625970.54085"/>
    <n v="-1228068.0025299999"/>
    <n v="0"/>
    <n v="0"/>
    <n v="0"/>
    <n v="0"/>
    <n v="14217328.315479999"/>
    <n v="13572218.852210002"/>
    <s v="Pensiones IMSS"/>
    <s v="Pensiones"/>
    <s v="Pensiones IMSS"/>
    <x v="54"/>
    <x v="3"/>
    <n v="21117701.924279999"/>
    <n v="18940029.583189998"/>
    <n v="533186385.44996989"/>
    <n v="470746398.87218982"/>
    <n v="512068683.5256899"/>
    <n v="451806369.28899986"/>
    <n v="14217315.860979998"/>
    <n v="13572000.835099999"/>
    <n v="13375823.81703"/>
    <n v="12132631.132029999"/>
    <n v="21117701.924279999"/>
    <n v="18940029.583189998"/>
    <n v="100"/>
    <n v="100"/>
    <n v="645315.02587999962"/>
    <n v="4.7547523295981664"/>
    <n v="67.32416203220339"/>
    <n v="71.657759432148254"/>
    <n v="67.32416203220339"/>
    <n v="71.657759432148254"/>
    <n v="2.6664814123079372"/>
    <n v="2.7764470506360759"/>
    <n v="2.8830811807834711"/>
    <n v="3.003941900256526"/>
    <m/>
    <m/>
    <n v="100.00008760092356"/>
    <n v="0"/>
    <m/>
    <n v="0"/>
    <m/>
    <n v="645109.46326999739"/>
    <n v="4.75316136804671"/>
    <n v="10.246686571703201"/>
    <n v="94.081217213021844"/>
    <n v="89.394565174594646"/>
    <n v="100"/>
    <n v="10.246686571703179"/>
    <n v="32.400692591962546"/>
    <n v="-822.63629512239436"/>
    <n v="-987.94456878894368"/>
    <m/>
    <n v="2024"/>
    <n v="2"/>
    <d v="2025-08-07T00:00:00"/>
    <x v="54"/>
    <x v="75"/>
  </r>
  <r>
    <n v="2025"/>
    <n v="6"/>
    <n v="201.1"/>
    <x v="67"/>
    <s v="Pensiones IMSS"/>
    <n v="201.1"/>
    <m/>
    <m/>
    <x v="74"/>
    <n v="14217315.860979998"/>
    <n v="13572000.835099999"/>
    <n v="29752964.428940002"/>
    <n v="27129447.529239997"/>
    <n v="13375823.81703"/>
    <n v="12132631.132029999"/>
    <n v="26130387.474610001"/>
    <n v="23780906.99501"/>
    <n v="0"/>
    <n v="0"/>
    <n v="0"/>
    <n v="0"/>
    <n v="0"/>
    <n v="0"/>
    <n v="13375823.81703"/>
    <n v="12132631.132030001"/>
    <n v="-1625970.54085"/>
    <n v="-1228068.0025299999"/>
    <n v="0"/>
    <n v="0"/>
    <n v="0"/>
    <n v="0"/>
    <n v="14217328.315479999"/>
    <n v="13572218.852210002"/>
    <s v="Pensiones IMSS"/>
    <s v="Pensiones"/>
    <s v="Pensiones IMSS"/>
    <x v="54"/>
    <x v="3"/>
    <n v="21117701.924279999"/>
    <n v="18940029.583189998"/>
    <n v="533186385.44996989"/>
    <n v="470746398.87218982"/>
    <n v="512068683.5256899"/>
    <n v="451806369.28899986"/>
    <n v="14217315.860979998"/>
    <n v="13572000.835099999"/>
    <n v="13375823.81703"/>
    <n v="12132631.132029999"/>
    <n v="21117701.924279999"/>
    <n v="18940029.583189998"/>
    <n v="100"/>
    <n v="100"/>
    <n v="645315.02587999962"/>
    <n v="4.7547523295981664"/>
    <n v="67.32416203220339"/>
    <n v="71.657759432148254"/>
    <n v="67.32416203220339"/>
    <n v="71.657759432148254"/>
    <n v="2.6664814123079372"/>
    <n v="2.7764470506360759"/>
    <n v="2.8830811807834711"/>
    <n v="3.003941900256526"/>
    <m/>
    <m/>
    <n v="100.00008760092356"/>
    <n v="0"/>
    <m/>
    <n v="0"/>
    <m/>
    <n v="645109.46326999739"/>
    <n v="4.75316136804671"/>
    <n v="10.246686571703201"/>
    <n v="94.081217213021844"/>
    <n v="89.394565174594646"/>
    <n v="100"/>
    <n v="10.246686571703179"/>
    <n v="32.400692591962546"/>
    <n v="-822.63629512239436"/>
    <n v="-987.94456878894368"/>
    <m/>
    <n v="2024"/>
    <n v="2"/>
    <d v="2025-08-07T00:00:00"/>
    <x v="54"/>
    <x v="74"/>
  </r>
  <r>
    <n v="2025"/>
    <n v="6"/>
    <n v="5.0999999999999996"/>
    <x v="68"/>
    <s v="Huracan y Otros Riesgos Hidrometeorologicos"/>
    <n v="5.0999999999999996"/>
    <m/>
    <m/>
    <x v="75"/>
    <n v="9739030.8148600012"/>
    <n v="8232647.8211399997"/>
    <n v="13081147.175000001"/>
    <n v="11039578.206590001"/>
    <n v="1366987.2776600001"/>
    <n v="3289804.0872599999"/>
    <n v="3042781.8751299991"/>
    <n v="28982200.928559996"/>
    <n v="0"/>
    <n v="0"/>
    <n v="0"/>
    <n v="0"/>
    <n v="-79.015789999999996"/>
    <n v="-449.82635999999997"/>
    <n v="348300.35103999998"/>
    <n v="914518.16391"/>
    <n v="1381536.32112"/>
    <n v="978670.17360999994"/>
    <n v="0"/>
    <n v="0"/>
    <n v="0"/>
    <n v="0"/>
    <n v="0"/>
    <n v="0"/>
    <s v="Huracan y Otros Riesgos Hidrometeorologicos"/>
    <s v="Daños Sin Autos"/>
    <s v="Riesgos Catastroficos"/>
    <x v="14"/>
    <x v="3"/>
    <n v="100257055.2"/>
    <n v="85729617.354379997"/>
    <n v="533186385.44996989"/>
    <n v="470746398.87218982"/>
    <n v="512068683.5256899"/>
    <n v="451806369.28899986"/>
    <n v="15695578.629980002"/>
    <n v="13247111.177660001"/>
    <n v="1835326.74049"/>
    <n v="4057513.6520099994"/>
    <n v="14201713.8051"/>
    <n v="12749388.158750001"/>
    <n v="62.04951753901927"/>
    <n v="62.146740604272878"/>
    <n v="1506382.9937200015"/>
    <n v="18.297673196366702"/>
    <n v="68.576447522570149"/>
    <n v="64.572885526980144"/>
    <n v="9.7140603176822626"/>
    <n v="9.6030381042163686"/>
    <n v="1.8265715480790041"/>
    <n v="1.9018993209670487"/>
    <n v="1.7488498777396295"/>
    <n v="1.8221628513328796"/>
    <m/>
    <m/>
    <m/>
    <n v="0"/>
    <m/>
    <n v="0"/>
    <m/>
    <n v="0"/>
    <m/>
    <n v="-58.447760371088499"/>
    <n v="14.036173656769055"/>
    <n v="39.96046179471395"/>
    <n v="74.481957217876015"/>
    <n v="-61.914332072875368"/>
    <n v="41.164649579945433"/>
    <n v="25.211088967797519"/>
    <n v="93.44498162610148"/>
    <m/>
    <n v="2024"/>
    <n v="2"/>
    <d v="2025-08-07T00:00:00"/>
    <x v="14"/>
    <x v="75"/>
  </r>
  <r>
    <n v="2025"/>
    <n v="6"/>
    <n v="3"/>
    <x v="7"/>
    <s v="Huracan y Otros Riesgos Hidrometeorologicos"/>
    <n v="3"/>
    <s v="4e07408562bedb8b60ce05c1decfe3ad16b72230967de01f640b7e4729b49fce"/>
    <s v="5ee0b1f3d4f170289262539d5c2c0d24e2fb46189fbbd99a0a6b6a68b9dfe06a"/>
    <x v="27"/>
    <n v="147848.05821000002"/>
    <n v="165746.44853999998"/>
    <n v="238200.85861000002"/>
    <n v="249274.00710999998"/>
    <n v="-66110.824229999984"/>
    <n v="4558.8650900000002"/>
    <n v="-20326.041659999995"/>
    <n v="269754.96214999998"/>
    <n v="35332811.020000003"/>
    <n v="33505945.09"/>
    <n v="140.405"/>
    <n v="134.59399999999999"/>
    <n v="0"/>
    <n v="0"/>
    <n v="-99.934830000000005"/>
    <n v="913.13229000000001"/>
    <n v="7181.78694"/>
    <n v="4634.9370399999998"/>
    <n v="0"/>
    <n v="0"/>
    <n v="0"/>
    <n v="0"/>
    <n v="0"/>
    <n v="0"/>
    <s v="Huracan y Otros Riesgos Hidrometeorologicos"/>
    <s v="Daños Sin Autos"/>
    <s v="Riesgos Catastroficos"/>
    <x v="14"/>
    <x v="3"/>
    <n v="15439688.598989999"/>
    <n v="12032200.14449"/>
    <n v="533186385.44996989"/>
    <n v="470746398.87218982"/>
    <n v="512068683.5256899"/>
    <n v="451806369.28899986"/>
    <n v="15695578.629980002"/>
    <n v="13247111.177660001"/>
    <n v="1835326.74049"/>
    <n v="4057513.6520099994"/>
    <n v="245119.05172999998"/>
    <n v="280884.72243000002"/>
    <n v="0.9419726516332223"/>
    <n v="1.2511893824784657"/>
    <n v="-17898.390329999966"/>
    <n v="-10.798656917032224"/>
    <n v="60.316836723428366"/>
    <n v="59.008709019874182"/>
    <n v="0.95758445685019611"/>
    <n v="1.3775240317615689"/>
    <n v="2.7729151051977291E-2"/>
    <n v="2.8872700668206876E-2"/>
    <n v="3.5209286557920341E-2"/>
    <n v="3.6685283742420985E-2"/>
    <m/>
    <m/>
    <m/>
    <n v="0"/>
    <m/>
    <n v="0"/>
    <m/>
    <n v="0"/>
    <m/>
    <n v="-1550.1596981892699"/>
    <n v="-44.715382150029775"/>
    <n v="2.7505054438012881"/>
    <n v="-3.6021283170728258"/>
    <n v="-110.94417874544772"/>
    <n v="54.948964312145222"/>
    <n v="-1.3915036861285668"/>
    <n v="19.701072142287394"/>
    <s v="Resto"/>
    <n v="2024"/>
    <n v="2"/>
    <d v="2025-08-07T00:00:00"/>
    <x v="14"/>
    <x v="27"/>
  </r>
  <r>
    <n v="2025"/>
    <n v="6"/>
    <n v="1"/>
    <x v="16"/>
    <s v="Huracan y Otros Riesgos Hidrometeorologicos"/>
    <n v="30"/>
    <s v="624b60c58c9d8bfb6ff1886c2fd605d2adeb6ea4da576068201b6c6958ce93f4"/>
    <s v="5ee0b1f3d4f170289262539d5c2c0d24e2fb46189fbbd99a0a6b6a68b9dfe06a"/>
    <x v="3"/>
    <n v="1039658.6046699999"/>
    <n v="851535.46912000002"/>
    <n v="1396350.68102"/>
    <n v="1114346.4745999998"/>
    <n v="-17211.101349999997"/>
    <n v="681429.3181899999"/>
    <n v="216587.11734999996"/>
    <n v="1032149.9257100001"/>
    <n v="35332811.020000003"/>
    <n v="33505945.09"/>
    <n v="140.405"/>
    <n v="134.59399999999999"/>
    <n v="0"/>
    <n v="0"/>
    <n v="61023.899359999996"/>
    <n v="38664.767100000005"/>
    <n v="24383.85931"/>
    <n v="30946.0095"/>
    <n v="0"/>
    <n v="0"/>
    <n v="0"/>
    <n v="0"/>
    <n v="0"/>
    <n v="0"/>
    <s v="Huracan y Otros Riesgos Hidrometeorologicos"/>
    <s v="Daños Sin Autos"/>
    <s v="Riesgos Catastroficos"/>
    <x v="14"/>
    <x v="3"/>
    <n v="34421360.903379999"/>
    <n v="27815669.804509997"/>
    <n v="533186385.44996989"/>
    <n v="470746398.87218982"/>
    <n v="512068683.5256899"/>
    <n v="451806369.28899986"/>
    <n v="15695578.629980002"/>
    <n v="13247111.177660001"/>
    <n v="1835326.74049"/>
    <n v="4057513.6520099994"/>
    <n v="1496495.1608699998"/>
    <n v="1230096.3140100001"/>
    <n v="6.6238947233468419"/>
    <n v="6.4280842645605167"/>
    <n v="188123.13554999989"/>
    <n v="22.092225441226955"/>
    <n v="69.472901206415244"/>
    <n v="69.225105337001878"/>
    <n v="3.0203878562160824"/>
    <n v="3.0613516593511374"/>
    <n v="0.19498971336123014"/>
    <n v="0.20303108510986329"/>
    <n v="0.18089049032772239"/>
    <n v="0.18847354242925951"/>
    <m/>
    <m/>
    <m/>
    <n v="0"/>
    <m/>
    <n v="0"/>
    <m/>
    <n v="0"/>
    <m/>
    <n v="-102.5257353757123"/>
    <n v="-1.6554570195148826"/>
    <n v="80.023597712753826"/>
    <n v="-0.93776769935825888"/>
    <n v="57.828182960915832"/>
    <n v="-21.205157938053375"/>
    <n v="250.26349842403187"/>
    <n v="124.94265892343893"/>
    <s v="Medianas"/>
    <n v="2024"/>
    <n v="2"/>
    <d v="2025-08-07T00:00:00"/>
    <x v="14"/>
    <x v="3"/>
  </r>
  <r>
    <n v="2025"/>
    <n v="6"/>
    <n v="103"/>
    <x v="61"/>
    <s v="Huracan y Otros Riesgos Hidrometeorologicos"/>
    <n v="205"/>
    <s v="f8809aff4d69bece79dabe35be0c708b890d7eafb841f121330667b77d2e2590"/>
    <s v="5ee0b1f3d4f170289262539d5c2c0d24e2fb46189fbbd99a0a6b6a68b9dfe06a"/>
    <x v="26"/>
    <n v="132873.2752"/>
    <n v="128125.62481000001"/>
    <n v="159430.42338999998"/>
    <n v="137639.79738"/>
    <n v="37244.719850000001"/>
    <n v="12944.313239999999"/>
    <n v="-324350.78911000001"/>
    <n v="81855.364659999963"/>
    <n v="35332811.020000003"/>
    <n v="33505945.09"/>
    <n v="140.405"/>
    <n v="134.59399999999999"/>
    <n v="0"/>
    <n v="0"/>
    <n v="-478.52547999999996"/>
    <n v="-184.70780999999999"/>
    <n v="160.00416000000001"/>
    <n v="450.50594999999998"/>
    <n v="0"/>
    <n v="0"/>
    <n v="0"/>
    <n v="0"/>
    <n v="0"/>
    <n v="0"/>
    <s v="Huracan y Otros Riesgos Hidrometeorologicos"/>
    <s v="Daños Sin Autos"/>
    <s v="Riesgos Catastroficos"/>
    <x v="14"/>
    <x v="3"/>
    <n v="1638035.7448499999"/>
    <n v="1492337.16872"/>
    <n v="533186385.44996989"/>
    <n v="470746398.87218982"/>
    <n v="512068683.5256899"/>
    <n v="451806369.28899986"/>
    <n v="15695578.629980002"/>
    <n v="13247111.177660001"/>
    <n v="1835326.74049"/>
    <n v="4057513.6520099994"/>
    <n v="468817.24304999999"/>
    <n v="507044.27142"/>
    <n v="0.84656499981593425"/>
    <n v="0.96719672003713342"/>
    <n v="4747.6503899999952"/>
    <n v="3.7054651612746348"/>
    <n v="28.342232963864962"/>
    <n v="25.269119883985379"/>
    <n v="8.1117445463418516"/>
    <n v="8.585568160839637"/>
    <n v="2.4920605406656207E-2"/>
    <n v="2.5948330658524619E-2"/>
    <n v="2.7217547519633137E-2"/>
    <n v="2.8358525580688288E-2"/>
    <m/>
    <m/>
    <m/>
    <n v="0"/>
    <m/>
    <n v="0"/>
    <m/>
    <n v="0"/>
    <m/>
    <n v="187.73036591008827"/>
    <n v="28.030256493594734"/>
    <n v="10.102829359228783"/>
    <n v="2.0293236636467418"/>
    <n v="159.07160070816713"/>
    <n v="-64.483452438308532"/>
    <n v="-299.07064916312169"/>
    <n v="-41.000082240867187"/>
    <s v="Resto"/>
    <n v="2024"/>
    <n v="2"/>
    <d v="2025-08-07T00:00:00"/>
    <x v="14"/>
    <x v="26"/>
  </r>
  <r>
    <n v="2025"/>
    <n v="6"/>
    <n v="43"/>
    <x v="26"/>
    <s v="Huracan y Otros Riesgos Hidrometeorologicos"/>
    <n v="31"/>
    <s v="eb1e33e8a81b697b75855af6bfcdbcbf7cbbde9f94962ceaec1ed8af21f5a50f"/>
    <s v="5ee0b1f3d4f170289262539d5c2c0d24e2fb46189fbbd99a0a6b6a68b9dfe06a"/>
    <x v="4"/>
    <n v="562987.77083000005"/>
    <n v="416722.91651000001"/>
    <n v="910985.45814000012"/>
    <n v="687420.50158000016"/>
    <n v="92297.426209999991"/>
    <n v="-26037.513250000018"/>
    <n v="207663.83954000004"/>
    <n v="989508.4663300002"/>
    <n v="35332811.020000003"/>
    <n v="33505945.09"/>
    <n v="140.405"/>
    <n v="134.59399999999999"/>
    <n v="0"/>
    <n v="0"/>
    <n v="14009.896500000001"/>
    <n v="10500.389289999999"/>
    <n v="48364.795279999998"/>
    <n v="31767.140100000001"/>
    <n v="0"/>
    <n v="0"/>
    <n v="0"/>
    <n v="0"/>
    <n v="0"/>
    <n v="0"/>
    <s v="Huracan y Otros Riesgos Hidrometeorologicos"/>
    <s v="Daños Sin Autos"/>
    <s v="Riesgos Catastroficos"/>
    <x v="14"/>
    <x v="3"/>
    <n v="63645419.190459996"/>
    <n v="56310277.221919999"/>
    <n v="533186385.44996989"/>
    <n v="470746398.87218982"/>
    <n v="512068683.5256899"/>
    <n v="451806369.28899986"/>
    <n v="15695578.629980002"/>
    <n v="13247111.177660001"/>
    <n v="1835326.74049"/>
    <n v="4057513.6520099994"/>
    <n v="985908.00837000005"/>
    <n v="601246.99946000008"/>
    <n v="3.5869195019968334"/>
    <n v="3.1457644683526458"/>
    <n v="146264.85432000004"/>
    <n v="35.098826708391528"/>
    <n v="57.103478828697895"/>
    <n v="69.309770673994663"/>
    <n v="0.88456919286720326"/>
    <n v="0.74004770899579508"/>
    <n v="0.10558929976332385"/>
    <n v="0.1099438003030614"/>
    <n v="8.85238670987991E-2"/>
    <n v="9.2234847677289261E-2"/>
    <m/>
    <m/>
    <m/>
    <n v="0"/>
    <m/>
    <n v="0"/>
    <m/>
    <n v="0"/>
    <m/>
    <n v="-454.47865287212068"/>
    <n v="16.394215113043753"/>
    <n v="-6.2481596807924058"/>
    <n v="5.028937037410472"/>
    <n v="33.422639038176108"/>
    <n v="52.247873518837771"/>
    <n v="28.967136982369134"/>
    <n v="33.054248059302004"/>
    <s v="Medianas"/>
    <n v="2024"/>
    <n v="2"/>
    <d v="2025-08-07T00:00:00"/>
    <x v="14"/>
    <x v="4"/>
  </r>
  <r>
    <n v="2025"/>
    <n v="6"/>
    <n v="92"/>
    <x v="27"/>
    <s v="Huracan y Otros Riesgos Hidrometeorologicos"/>
    <n v="219"/>
    <s v="314f04b30f62e0056bd059354a5536fb2e302107eed143b5fa2aa0bbba07f608"/>
    <s v="5ee0b1f3d4f170289262539d5c2c0d24e2fb46189fbbd99a0a6b6a68b9dfe06a"/>
    <x v="24"/>
    <n v="684390.47635000001"/>
    <n v="682294.77836"/>
    <n v="1016026.43739"/>
    <n v="1072170.56176"/>
    <n v="87797.425569999992"/>
    <n v="-96911.547960000025"/>
    <n v="198559.33867000003"/>
    <n v="1655964.0218099998"/>
    <n v="35332811.020000003"/>
    <n v="33505945.09"/>
    <n v="140.405"/>
    <n v="134.59399999999999"/>
    <n v="0"/>
    <n v="0"/>
    <n v="4188.7441800000006"/>
    <n v="10829.374900000001"/>
    <n v="124468.94254"/>
    <n v="123131.71868999999"/>
    <n v="0"/>
    <n v="0"/>
    <n v="0"/>
    <n v="0"/>
    <n v="0"/>
    <n v="0"/>
    <s v="Huracan y Otros Riesgos Hidrometeorologicos"/>
    <s v="Daños Sin Autos"/>
    <s v="Riesgos Catastroficos"/>
    <x v="14"/>
    <x v="3"/>
    <n v="6380210.4408900002"/>
    <n v="6935064.6502099996"/>
    <n v="533186385.44996989"/>
    <n v="470746398.87218982"/>
    <n v="512068683.5256899"/>
    <n v="451806369.28899986"/>
    <n v="15695578.629980002"/>
    <n v="13247111.177660001"/>
    <n v="1835326.74049"/>
    <n v="4057513.6520099994"/>
    <n v="929971.05132000009"/>
    <n v="1031553.12741"/>
    <n v="4.3604029675131004"/>
    <n v="5.1505174917730407"/>
    <n v="2095.6979900000151"/>
    <n v="0.30715433511558921"/>
    <n v="73.592664565050356"/>
    <n v="66.142475867732585"/>
    <n v="10.726769636998553"/>
    <n v="9.8383333504950023"/>
    <n v="0.12835858060637181"/>
    <n v="0.1336520858174419"/>
    <n v="0.14493892677557088"/>
    <n v="0.15101486493732169"/>
    <m/>
    <m/>
    <m/>
    <n v="0"/>
    <m/>
    <n v="0"/>
    <m/>
    <n v="0"/>
    <m/>
    <n v="-190.59542172026613"/>
    <n v="12.828557468865192"/>
    <n v="-14.203765151616984"/>
    <n v="4.7837490531282523"/>
    <n v="-61.320535869526502"/>
    <n v="1.0860108704944249"/>
    <n v="3.3652926541525678"/>
    <n v="8.7949514675941067"/>
    <s v="Medianas"/>
    <n v="2024"/>
    <n v="2"/>
    <d v="2025-08-07T00:00:00"/>
    <x v="14"/>
    <x v="24"/>
  </r>
  <r>
    <n v="2025"/>
    <n v="6"/>
    <n v="109"/>
    <x v="25"/>
    <s v="Huracan y Otros Riesgos Hidrometeorologicos"/>
    <n v="228"/>
    <s v="9d693eeee1d1899cbc50b6d45df953d3835acf28ee869879b45565fccc814765"/>
    <s v="5ee0b1f3d4f170289262539d5c2c0d24e2fb46189fbbd99a0a6b6a68b9dfe06a"/>
    <x v="5"/>
    <n v="94950.219649999999"/>
    <n v="72156.645049999992"/>
    <n v="265819.72298000002"/>
    <n v="168951.32737000001"/>
    <n v="-120.34"/>
    <n v="34.458040000000004"/>
    <n v="-51.384530000000005"/>
    <n v="-1210.7479599999992"/>
    <n v="35332811.020000003"/>
    <n v="33505945.09"/>
    <n v="140.405"/>
    <n v="134.59399999999999"/>
    <n v="0"/>
    <n v="0"/>
    <n v="0"/>
    <n v="-0.18690999999999999"/>
    <n v="5.2479499999999994"/>
    <n v="199.77701999999999"/>
    <n v="0"/>
    <n v="0"/>
    <n v="0"/>
    <n v="0"/>
    <n v="0"/>
    <n v="0"/>
    <s v="Huracan y Otros Riesgos Hidrometeorologicos"/>
    <s v="Daños Sin Autos"/>
    <s v="Riesgos Catastroficos"/>
    <x v="14"/>
    <x v="3"/>
    <n v="1851722.72551"/>
    <n v="1557356.19942"/>
    <n v="533186385.44996989"/>
    <n v="470746398.87218982"/>
    <n v="512068683.5256899"/>
    <n v="451806369.28899986"/>
    <n v="15695578.629980002"/>
    <n v="13247111.177660001"/>
    <n v="1835326.74049"/>
    <n v="4057513.6520099994"/>
    <n v="477131.14654000005"/>
    <n v="377162.41288000002"/>
    <n v="0.60494883233317909"/>
    <n v="0.5446972104505724"/>
    <n v="22793.574600000007"/>
    <n v="31.589016623771094"/>
    <n v="19.900235048277214"/>
    <n v="19.131451752844132"/>
    <n v="5.1276694043839033"/>
    <n v="4.6332781849696945"/>
    <n v="1.7808072794257307E-2"/>
    <n v="1.8542477348204491E-2"/>
    <n v="1.5328135323578101E-2"/>
    <n v="1.5970701157567057E-2"/>
    <m/>
    <m/>
    <m/>
    <n v="0"/>
    <m/>
    <n v="0"/>
    <m/>
    <n v="0"/>
    <m/>
    <n v="-449.23634658268429"/>
    <n v="-0.12674009648802326"/>
    <n v="4.7754492986921387E-2"/>
    <n v="-6.5568706293611424E-3"/>
    <m/>
    <n v="-97.373096265025879"/>
    <m/>
    <n v="-9.3559309273909486E-2"/>
    <s v="Resto"/>
    <n v="2024"/>
    <n v="2"/>
    <d v="2025-08-07T00:00:00"/>
    <x v="14"/>
    <x v="5"/>
  </r>
  <r>
    <n v="2025"/>
    <n v="6"/>
    <n v="127"/>
    <x v="66"/>
    <s v="Huracan y Otros Riesgos Hidrometeorologicos"/>
    <n v="263"/>
    <s v="4be84111a613654b362415e563cb7607df7b203b5d303802a8a546061bbc7847"/>
    <s v="5ee0b1f3d4f170289262539d5c2c0d24e2fb46189fbbd99a0a6b6a68b9dfe06a"/>
    <x v="14"/>
    <n v="223061.00857000001"/>
    <n v="192328.37766"/>
    <n v="539116.01783999999"/>
    <n v="357753.88871999993"/>
    <n v="5981.5865599999997"/>
    <n v="27346.344190000003"/>
    <n v="-16480.900150000001"/>
    <n v="155356.09258"/>
    <n v="35332811.020000003"/>
    <n v="33505945.09"/>
    <n v="140.405"/>
    <n v="134.59399999999999"/>
    <n v="0"/>
    <n v="0"/>
    <n v="508.94047999999998"/>
    <n v="251.52286999999998"/>
    <n v="78.812979999999996"/>
    <n v="49.960500000000003"/>
    <n v="0"/>
    <n v="0"/>
    <n v="0"/>
    <n v="0"/>
    <n v="0"/>
    <n v="0"/>
    <s v="Huracan y Otros Riesgos Hidrometeorologicos"/>
    <s v="Daños Sin Autos"/>
    <s v="Riesgos Catastroficos"/>
    <x v="14"/>
    <x v="3"/>
    <n v="833808.04034000007"/>
    <n v="539188.42425000004"/>
    <n v="533186385.44996989"/>
    <n v="470746398.87218982"/>
    <n v="512068683.5256899"/>
    <n v="451806369.28899986"/>
    <n v="15695578.629980002"/>
    <n v="13247111.177660001"/>
    <n v="1835326.74049"/>
    <n v="4057513.6520099994"/>
    <n v="321160.84356000001"/>
    <n v="257634.35399999999"/>
    <n v="1.4211709796027074"/>
    <n v="1.451851464675133"/>
    <n v="30732.630910000007"/>
    <n v="15.979249283914543"/>
    <n v="69.454609129000872"/>
    <n v="74.651681607647717"/>
    <n v="26.75208174762178"/>
    <n v="35.669975283227714"/>
    <n v="4.1835465919061871E-2"/>
    <n v="4.3560759668836359E-2"/>
    <n v="4.0856048632720014E-2"/>
    <n v="4.2568761915123939E-2"/>
    <m/>
    <m/>
    <m/>
    <n v="0"/>
    <m/>
    <n v="0"/>
    <m/>
    <n v="0"/>
    <m/>
    <n v="-78.126558641840887"/>
    <n v="2.6815921789051198"/>
    <n v="14.21856957497096"/>
    <n v="0.3259139873046813"/>
    <n v="102.34361988633478"/>
    <n v="57.750582960538807"/>
    <n v="645.7571836517285"/>
    <n v="503.4434603336635"/>
    <s v="Medianas"/>
    <n v="2024"/>
    <n v="2"/>
    <d v="2025-08-07T00:00:00"/>
    <x v="14"/>
    <x v="14"/>
  </r>
  <r>
    <n v="2025"/>
    <n v="6"/>
    <n v="22"/>
    <x v="35"/>
    <s v="Huracan y Otros Riesgos Hidrometeorologicos"/>
    <n v="16"/>
    <s v="b17ef6d19c7a5b1ee83b907c595526dcb1eb06db8227d650d5dda0a9f4ce8cd9"/>
    <s v="5ee0b1f3d4f170289262539d5c2c0d24e2fb46189fbbd99a0a6b6a68b9dfe06a"/>
    <x v="25"/>
    <n v="1762112.60201"/>
    <n v="1578585.8399200002"/>
    <n v="2463795.7626800002"/>
    <n v="1967839.8695500004"/>
    <n v="139699.42460999999"/>
    <n v="45476.150570000005"/>
    <n v="126505.79802000006"/>
    <n v="9352914.7429200001"/>
    <n v="35332811.020000003"/>
    <n v="33505945.09"/>
    <n v="140.405"/>
    <n v="134.59399999999999"/>
    <n v="0"/>
    <n v="0"/>
    <n v="60509.158960000001"/>
    <n v="36238.538329999996"/>
    <n v="122892.22175"/>
    <n v="156126.06972999999"/>
    <n v="0"/>
    <n v="0"/>
    <n v="0"/>
    <n v="0"/>
    <n v="0"/>
    <n v="0"/>
    <s v="Huracan y Otros Riesgos Hidrometeorologicos"/>
    <s v="Daños Sin Autos"/>
    <s v="Riesgos Catastroficos"/>
    <x v="14"/>
    <x v="3"/>
    <n v="17846008.112819999"/>
    <n v="17696756.30731"/>
    <n v="533186385.44996989"/>
    <n v="470746398.87218982"/>
    <n v="512068683.5256899"/>
    <n v="451806369.28899986"/>
    <n v="15695578.629980002"/>
    <n v="13247111.177660001"/>
    <n v="1835326.74049"/>
    <n v="4057513.6520099994"/>
    <n v="2772785.6847800002"/>
    <n v="2876938.6903499998"/>
    <n v="11.22680879470224"/>
    <n v="11.916453472377704"/>
    <n v="183526.76208999986"/>
    <n v="11.626023586991053"/>
    <n v="63.55026324906212"/>
    <n v="54.870333011092221"/>
    <n v="9.8739874534975414"/>
    <n v="8.9201987782808168"/>
    <n v="0.33048717110863723"/>
    <n v="0.34411645521407808"/>
    <n v="0.33533678509319725"/>
    <n v="0.34939433067404391"/>
    <m/>
    <m/>
    <m/>
    <n v="0"/>
    <m/>
    <n v="0"/>
    <m/>
    <n v="0"/>
    <m/>
    <n v="207.19272158923184"/>
    <n v="7.927951054356468"/>
    <n v="2.8808158175487408"/>
    <n v="7.6116923231175013"/>
    <n v="66.974612521575196"/>
    <n v="-21.286546210683245"/>
    <n v="49.237582410296035"/>
    <n v="23.211074481455853"/>
    <s v="Grandes"/>
    <n v="2024"/>
    <n v="2"/>
    <d v="2025-08-07T00:00:00"/>
    <x v="14"/>
    <x v="25"/>
  </r>
  <r>
    <n v="2025"/>
    <n v="6"/>
    <n v="15.1"/>
    <x v="69"/>
    <s v="Huracan y Otros Riesgos Hidrometeorologicos"/>
    <n v="15.1"/>
    <m/>
    <m/>
    <x v="76"/>
    <n v="4583854.5086300001"/>
    <n v="3712203.4336900003"/>
    <n v="7366996.041530001"/>
    <n v="6088056.8220600002"/>
    <n v="328316.38608000003"/>
    <n v="819640.65012999985"/>
    <n v="822394.34563"/>
    <n v="8858612.7847199999"/>
    <n v="0"/>
    <n v="0"/>
    <n v="0"/>
    <n v="0"/>
    <n v="0"/>
    <n v="0"/>
    <n v="170750.69459"/>
    <n v="124755.57211000001"/>
    <n v="822962.59777000011"/>
    <n v="732755.05462000007"/>
    <n v="0"/>
    <n v="0"/>
    <n v="0"/>
    <n v="0"/>
    <n v="0"/>
    <n v="0"/>
    <s v="Huracan y Otros Riesgos Hidrometeorologicos"/>
    <s v="Daños Sin Autos"/>
    <s v="Riesgos Catastroficos"/>
    <x v="14"/>
    <x v="3"/>
    <n v="193952096.06315002"/>
    <n v="167996791.48659"/>
    <n v="533186385.44996989"/>
    <n v="470746398.87218982"/>
    <n v="512068683.5256899"/>
    <n v="451806369.28899986"/>
    <n v="15695578.629980002"/>
    <n v="13247111.177660001"/>
    <n v="1835326.74049"/>
    <n v="4057513.6520099994"/>
    <n v="8057497.3334600003"/>
    <n v="6471544.6112200003"/>
    <n v="29.204750055371743"/>
    <n v="28.022739327124242"/>
    <n v="871651.07493999973"/>
    <n v="23.480692545816705"/>
    <n v="56.889308415838215"/>
    <n v="57.36193840422564"/>
    <n v="2.3633951896748338"/>
    <n v="2.2096871022601166"/>
    <n v="0.85970959381522194"/>
    <n v="0.8951639996941998"/>
    <n v="0.78857819041922905"/>
    <n v="0.82163592326771151"/>
    <m/>
    <m/>
    <m/>
    <n v="0"/>
    <m/>
    <n v="0"/>
    <m/>
    <n v="0"/>
    <m/>
    <n v="-59.943862468518731"/>
    <n v="7.1624521559722378"/>
    <n v="22.079626420561265"/>
    <n v="17.88871588022225"/>
    <n v="36.868190896872299"/>
    <n v="12.310736388816967"/>
    <n v="20.748293428241688"/>
    <n v="17.025549168636864"/>
    <s v="Resto"/>
    <n v="2024"/>
    <n v="2"/>
    <d v="2025-08-07T00:00:00"/>
    <x v="14"/>
    <x v="76"/>
  </r>
  <r>
    <n v="2025"/>
    <n v="6"/>
    <n v="126"/>
    <x v="17"/>
    <s v="Huracan y Otros Riesgos Hidrometeorologicos"/>
    <n v="239"/>
    <s v="79bf08685d3138f9b109c3546780f056bc954fd69377b84a2cf23622e464897b"/>
    <s v="5ee0b1f3d4f170289262539d5c2c0d24e2fb46189fbbd99a0a6b6a68b9dfe06a"/>
    <x v="2"/>
    <n v="3991.7319600000001"/>
    <n v="3083.8793799999999"/>
    <n v="7998.2422599999991"/>
    <n v="7289.1529699999992"/>
    <n v="15.760480000000001"/>
    <n v="336.65407999999996"/>
    <n v="2580.4182299999998"/>
    <n v="425.96590999999972"/>
    <n v="35332811.020000003"/>
    <n v="33505945.09"/>
    <n v="140.405"/>
    <n v="134.59399999999999"/>
    <n v="0"/>
    <n v="0"/>
    <n v="-8.8217700000000008"/>
    <n v="13.409510000000001"/>
    <n v="-262.95040999999998"/>
    <n v="-55.678350000000002"/>
    <n v="0"/>
    <n v="0"/>
    <n v="0"/>
    <n v="0"/>
    <n v="0"/>
    <n v="0"/>
    <s v="Huracan y Otros Riesgos Hidrometeorologicos"/>
    <s v="Daños Sin Autos"/>
    <s v="Riesgos Catastroficos"/>
    <x v="14"/>
    <x v="3"/>
    <n v="508175.23067999998"/>
    <n v="466101.05164999998"/>
    <n v="533186385.44996989"/>
    <n v="470746398.87218982"/>
    <n v="512068683.5256899"/>
    <n v="451806369.28899986"/>
    <n v="15695578.629980002"/>
    <n v="13247111.177660001"/>
    <n v="1835326.74049"/>
    <n v="4057513.6520099994"/>
    <n v="16933.39748"/>
    <n v="14121.82591"/>
    <n v="2.5432206445549093E-2"/>
    <n v="2.3279636885668101E-2"/>
    <n v="907.85258000000022"/>
    <n v="29.438653985228179"/>
    <n v="23.57313093674572"/>
    <n v="21.837681611810776"/>
    <n v="0.78550305465667403"/>
    <n v="0.66163321646305062"/>
    <n v="7.4865601765717877E-4"/>
    <n v="7.7953057635084602E-4"/>
    <n v="6.5510418930199606E-4"/>
    <n v="6.8256660145208877E-4"/>
    <m/>
    <m/>
    <m/>
    <n v="0"/>
    <m/>
    <n v="0"/>
    <m/>
    <n v="0"/>
    <m/>
    <n v="-95.318494283509054"/>
    <n v="0.39482811365921477"/>
    <n v="10.916577418147916"/>
    <n v="8.5872883842973006E-4"/>
    <n v="-165.78741505096011"/>
    <n v="372.26688650076733"/>
    <n v="3.3549177580670069"/>
    <n v="-24.083885388126625"/>
    <s v="Resto"/>
    <n v="2024"/>
    <n v="2"/>
    <d v="2025-08-07T00:00:00"/>
    <x v="14"/>
    <x v="2"/>
  </r>
  <r>
    <n v="2025"/>
    <n v="6"/>
    <n v="81"/>
    <x v="24"/>
    <s v="Huracan y Otros Riesgos Hidrometeorologicos"/>
    <n v="53"/>
    <s v="2858dcd1057d3eae7f7d5f782167e24b61153c01551450a628cee722509f6529"/>
    <s v="5ee0b1f3d4f170289262539d5c2c0d24e2fb46189fbbd99a0a6b6a68b9dfe06a"/>
    <x v="33"/>
    <n v="114527.88570999999"/>
    <n v="85700.226030000005"/>
    <n v="189090.68586999999"/>
    <n v="163015.55468999999"/>
    <n v="-11975.118250000001"/>
    <n v="-21430.416490000003"/>
    <n v="15986.164200000005"/>
    <n v="1281009.8812499999"/>
    <n v="35332811.020000003"/>
    <n v="33505945.09"/>
    <n v="140.405"/>
    <n v="134.59399999999999"/>
    <n v="0"/>
    <n v="0"/>
    <n v="4263.94488"/>
    <n v="4574.0153600000003"/>
    <n v="8729.2800299999999"/>
    <n v="9653.6043300000001"/>
    <n v="0"/>
    <n v="0"/>
    <n v="0"/>
    <n v="0"/>
    <n v="0"/>
    <n v="0"/>
    <s v="Huracan y Otros Riesgos Hidrometeorologicos"/>
    <s v="Daños Sin Autos"/>
    <s v="Riesgos Catastroficos"/>
    <x v="14"/>
    <x v="3"/>
    <n v="935835.38778999995"/>
    <n v="856751.40549999999"/>
    <n v="533186385.44996989"/>
    <n v="470746398.87218982"/>
    <n v="512068683.5256899"/>
    <n v="451806369.28899986"/>
    <n v="15695578.629980002"/>
    <n v="13247111.177660001"/>
    <n v="1835326.74049"/>
    <n v="4057513.6520099994"/>
    <n v="166103.97779"/>
    <n v="128328.25541"/>
    <n v="0.72968246924800317"/>
    <n v="0.64693520633030788"/>
    <n v="28827.659679999982"/>
    <n v="33.637787221131312"/>
    <n v="68.949514174063893"/>
    <n v="66.782039353838059"/>
    <n v="12.238037501494855"/>
    <n v="10.002927976521423"/>
    <n v="2.1479896868211838E-2"/>
    <n v="2.2365727371073309E-2"/>
    <n v="1.8205179314237957E-2"/>
    <n v="1.8968352784593325E-2"/>
    <m/>
    <m/>
    <m/>
    <n v="0"/>
    <m/>
    <n v="0"/>
    <m/>
    <n v="0"/>
    <m/>
    <n v="-44.120926181775765"/>
    <n v="-10.456072052462936"/>
    <n v="-25.006254338813676"/>
    <n v="-0.65247881948272901"/>
    <n v="-6.7789558100653231"/>
    <n v="-9.5749138705377277"/>
    <n v="48.846466894704491"/>
    <n v="47.381425669017453"/>
    <s v="Resto"/>
    <n v="2024"/>
    <n v="2"/>
    <d v="2025-08-07T00:00:00"/>
    <x v="14"/>
    <x v="33"/>
  </r>
  <r>
    <n v="2025"/>
    <n v="6"/>
    <n v="79"/>
    <x v="11"/>
    <s v="Huracan y Otros Riesgos Hidrometeorologicos"/>
    <n v="51"/>
    <s v="031b4af5197ec30a926f48cf40e11a7dbc470048a21e4003b7a3c07c5dab1baa"/>
    <s v="5ee0b1f3d4f170289262539d5c2c0d24e2fb46189fbbd99a0a6b6a68b9dfe06a"/>
    <x v="16"/>
    <n v="519875.29720999999"/>
    <n v="483756.01173999999"/>
    <n v="935388.64937999996"/>
    <n v="827263.42170999991"/>
    <n v="83513.115620000011"/>
    <n v="108043.77941999999"/>
    <n v="216775.18545000002"/>
    <n v="419109.15963000007"/>
    <n v="35332811.020000003"/>
    <n v="33505945.09"/>
    <n v="140.405"/>
    <n v="134.59399999999999"/>
    <n v="0"/>
    <n v="0"/>
    <n v="62549.93881"/>
    <n v="43584.242859999998"/>
    <n v="486456.49076000002"/>
    <n v="445082.66901000001"/>
    <n v="0"/>
    <n v="0"/>
    <n v="0"/>
    <n v="0"/>
    <n v="0"/>
    <n v="0"/>
    <s v="Huracan y Otros Riesgos Hidrometeorologicos"/>
    <s v="Daños Sin Autos"/>
    <s v="Riesgos Catastroficos"/>
    <x v="14"/>
    <x v="3"/>
    <n v="49586162.051349998"/>
    <n v="42505277.943829998"/>
    <n v="533186385.44996989"/>
    <n v="470746398.87218982"/>
    <n v="512068683.5256899"/>
    <n v="451806369.28899986"/>
    <n v="15695578.629980002"/>
    <n v="13247111.177660001"/>
    <n v="1835326.74049"/>
    <n v="4057513.6520099994"/>
    <n v="1299430.13625"/>
    <n v="1198219.2027"/>
    <n v="3.3122404051864023"/>
    <n v="3.6517849458062122"/>
    <n v="36119.285470000003"/>
    <n v="7.4664261721697711"/>
    <n v="40.007945229768019"/>
    <n v="40.372914292304053"/>
    <n v="1.048428181781103"/>
    <n v="1.1381081012557437"/>
    <n v="9.7503483096490484E-2"/>
    <n v="0.10152452472401946"/>
    <n v="0.10276361389040437"/>
    <n v="0.10707153431707454"/>
    <m/>
    <m/>
    <m/>
    <n v="0"/>
    <m/>
    <n v="0"/>
    <m/>
    <n v="0"/>
    <m/>
    <n v="-22.704374034012275"/>
    <n v="16.064066915313628"/>
    <n v="22.334353847383152"/>
    <n v="4.5503132372878454"/>
    <n v="43.515029068925301"/>
    <n v="9.2957611317529008"/>
    <n v="12.858280236383951"/>
    <n v="9.7923927159295339"/>
    <s v="Medianas"/>
    <n v="2024"/>
    <n v="2"/>
    <d v="2025-08-07T00:00:00"/>
    <x v="14"/>
    <x v="16"/>
  </r>
  <r>
    <n v="2025"/>
    <n v="6"/>
    <n v="16"/>
    <x v="74"/>
    <s v="Huracan y Otros Riesgos Hidrometeorologicos"/>
    <n v="14"/>
    <s v="8527a891e224136950ff32ca212b45bc93f69fbb801c3b1ebedac52775f99e61"/>
    <s v="5ee0b1f3d4f170289262539d5c2c0d24e2fb46189fbbd99a0a6b6a68b9dfe06a"/>
    <x v="9"/>
    <n v="135372.07175999999"/>
    <n v="220557.62905000002"/>
    <n v="174196.18657999998"/>
    <n v="256886.32785000003"/>
    <n v="204405.42061"/>
    <n v="6766.3561"/>
    <n v="383437.96097000007"/>
    <n v="26142.905500000001"/>
    <n v="35332811.020000003"/>
    <n v="33505945.09"/>
    <n v="140.405"/>
    <n v="134.59399999999999"/>
    <n v="0"/>
    <n v="0"/>
    <n v="-3536.1275799999999"/>
    <n v="1264.20352"/>
    <n v="7750.3570599999994"/>
    <n v="5277.2070700000004"/>
    <n v="0"/>
    <n v="0"/>
    <n v="0"/>
    <n v="0"/>
    <n v="0"/>
    <n v="0"/>
    <s v="Huracan y Otros Riesgos Hidrometeorologicos"/>
    <s v="Daños Sin Autos"/>
    <s v="Riesgos Catastroficos"/>
    <x v="14"/>
    <x v="3"/>
    <n v="2671500.3155200002"/>
    <n v="2668766.8416399998"/>
    <n v="533186385.44996989"/>
    <n v="470746398.87218982"/>
    <n v="512068683.5256899"/>
    <n v="451806369.28899986"/>
    <n v="15695578.629980002"/>
    <n v="13247111.177660001"/>
    <n v="1835326.74049"/>
    <n v="4057513.6520099994"/>
    <n v="246927.98924"/>
    <n v="349965.84698000003"/>
    <n v="0.86248538490595605"/>
    <n v="1.6649488789823821"/>
    <n v="-85185.557290000026"/>
    <n v="-38.622811487825984"/>
    <n v="54.822489818449057"/>
    <n v="63.022615193248988"/>
    <n v="5.0672676687912048"/>
    <n v="8.2644023302711531"/>
    <n v="2.5389258888475923E-2"/>
    <n v="2.6436311400247645E-2"/>
    <n v="4.6852749076447549E-2"/>
    <n v="4.8816848110638168E-2"/>
    <m/>
    <m/>
    <m/>
    <n v="0"/>
    <m/>
    <n v="0"/>
    <m/>
    <n v="0"/>
    <m/>
    <n v="2920.9084119885442"/>
    <n v="150.99526656605261"/>
    <n v="3.0678404229971474"/>
    <n v="11.137276872859562"/>
    <n v="-379.71189164225711"/>
    <n v="46.864751699045961"/>
    <n v="-45.625350582234987"/>
    <n v="23.955920304639474"/>
    <s v="Resto"/>
    <n v="2024"/>
    <n v="2"/>
    <d v="2025-08-07T00:00:00"/>
    <x v="14"/>
    <x v="9"/>
  </r>
  <r>
    <n v="2025"/>
    <n v="6"/>
    <n v="76"/>
    <x v="31"/>
    <s v="Huracan y Otros Riesgos Hidrometeorologicos"/>
    <n v="48"/>
    <s v="98010bd9270f9b100b6214a21754fd33bdc8d41b2bc9f9dd16ff54d3c34ffd71"/>
    <s v="5ee0b1f3d4f170289262539d5c2c0d24e2fb46189fbbd99a0a6b6a68b9dfe06a"/>
    <x v="29"/>
    <n v="182417.44771000001"/>
    <n v="140789.25506"/>
    <n v="397547.63338000001"/>
    <n v="227032.01113"/>
    <n v="-1538.00586"/>
    <n v="-8430.0939099999996"/>
    <n v="147302.45132999998"/>
    <n v="317800.16326"/>
    <n v="35332811.020000003"/>
    <n v="33505945.09"/>
    <n v="140.405"/>
    <n v="134.59399999999999"/>
    <n v="0"/>
    <n v="0"/>
    <n v="-18.751080000000002"/>
    <n v="-48.670919999999995"/>
    <n v="0"/>
    <n v="1.0000000000000001E-5"/>
    <n v="0"/>
    <n v="0"/>
    <n v="0"/>
    <n v="0"/>
    <n v="0"/>
    <n v="0"/>
    <s v="Huracan y Otros Riesgos Hidrometeorologicos"/>
    <s v="Daños Sin Autos"/>
    <s v="Riesgos Catastroficos"/>
    <x v="14"/>
    <x v="3"/>
    <n v="1710707.5392100001"/>
    <n v="1380857.62949"/>
    <n v="533186385.44996989"/>
    <n v="470746398.87218982"/>
    <n v="512068683.5256899"/>
    <n v="451806369.28899986"/>
    <n v="15695578.629980002"/>
    <n v="13247111.177660001"/>
    <n v="1835326.74049"/>
    <n v="4057513.6520099994"/>
    <n v="371420.74998000002"/>
    <n v="283616.63994000002"/>
    <n v="1.1622218715885113"/>
    <n v="1.0627921300866543"/>
    <n v="41628.192650000012"/>
    <n v="29.567734151487191"/>
    <n v="49.113423986091966"/>
    <n v="49.640689308562571"/>
    <n v="10.663274904034143"/>
    <n v="10.195783551704638"/>
    <n v="3.4212697977284844E-2"/>
    <n v="3.5623628934700967E-2"/>
    <n v="2.990766480578538E-2"/>
    <n v="3.1161414408910987E-2"/>
    <m/>
    <m/>
    <m/>
    <n v="0"/>
    <m/>
    <n v="0"/>
    <m/>
    <n v="0"/>
    <m/>
    <n v="-81.755768364862732"/>
    <n v="-0.84312431694859613"/>
    <n v="-5.9877395518623606"/>
    <n v="-8.3800111776793459E-2"/>
    <n v="-61.473750650285616"/>
    <m/>
    <m/>
    <n v="-486709199.99999988"/>
    <s v="Resto"/>
    <n v="2024"/>
    <n v="2"/>
    <d v="2025-08-07T00:00:00"/>
    <x v="14"/>
    <x v="29"/>
  </r>
  <r>
    <n v="2025"/>
    <n v="6"/>
    <n v="50"/>
    <x v="15"/>
    <s v="Huracan y Otros Riesgos Hidrometeorologicos"/>
    <n v="38"/>
    <s v="aea92132c4cbeb263e6ac2bf6c183b5d81737f179f21efdc5863739672f0f470"/>
    <s v="5ee0b1f3d4f170289262539d5c2c0d24e2fb46189fbbd99a0a6b6a68b9dfe06a"/>
    <x v="15"/>
    <n v="0"/>
    <n v="0"/>
    <n v="0"/>
    <n v="-4023.5561500000003"/>
    <n v="43.41207"/>
    <n v="436.88009000000005"/>
    <n v="56.165299999999974"/>
    <n v="-820.51060000000007"/>
    <n v="35332811.020000003"/>
    <n v="33505945.09"/>
    <n v="140.405"/>
    <n v="134.59399999999999"/>
    <n v="0"/>
    <n v="0"/>
    <n v="43.41207"/>
    <n v="504.38009000000005"/>
    <n v="0"/>
    <n v="0"/>
    <n v="0"/>
    <n v="0"/>
    <n v="0"/>
    <n v="0"/>
    <n v="0"/>
    <n v="0"/>
    <s v="Huracan y Otros Riesgos Hidrometeorologicos"/>
    <s v="Daños Sin Autos"/>
    <s v="Riesgos Catastroficos"/>
    <x v="14"/>
    <x v="3"/>
    <n v="26568293.871599998"/>
    <n v="30189132.184919998"/>
    <n v="533186385.44996989"/>
    <n v="470746398.87218982"/>
    <n v="512068683.5256899"/>
    <n v="451806369.28899986"/>
    <n v="15695578.629980002"/>
    <n v="13247111.177660001"/>
    <n v="1835326.74049"/>
    <n v="4057513.6520099994"/>
    <n v="0"/>
    <n v="0"/>
    <m/>
    <m/>
    <m/>
    <m/>
    <m/>
    <m/>
    <m/>
    <m/>
    <m/>
    <m/>
    <m/>
    <m/>
    <m/>
    <m/>
    <m/>
    <n v="0"/>
    <m/>
    <n v="0"/>
    <m/>
    <n v="0"/>
    <m/>
    <n v="-90.063161266973736"/>
    <m/>
    <m/>
    <n v="2.3653592051086085E-3"/>
    <n v="-91.39298500065695"/>
    <m/>
    <m/>
    <m/>
    <s v="Resto"/>
    <n v="2024"/>
    <n v="2"/>
    <d v="2025-08-07T00:00:00"/>
    <x v="14"/>
    <x v="15"/>
  </r>
  <r>
    <n v="2025"/>
    <n v="6"/>
    <n v="94"/>
    <x v="5"/>
    <s v="Huracan y Otros Riesgos Hidrometeorologicos"/>
    <n v="7"/>
    <s v="7902699be42c8a8e46fbbb4501726517e86b22c56a189f7625a6da49081b2451"/>
    <s v="5ee0b1f3d4f170289262539d5c2c0d24e2fb46189fbbd99a0a6b6a68b9dfe06a"/>
    <x v="17"/>
    <n v="143263.92754"/>
    <n v="105644.25422"/>
    <n v="248990.70014"/>
    <n v="199482.59628000003"/>
    <n v="-9561.569980000002"/>
    <n v="-20195.319800000005"/>
    <n v="70792.301830000011"/>
    <n v="77831.676190000013"/>
    <n v="35332811.020000003"/>
    <n v="33505945.09"/>
    <n v="140.405"/>
    <n v="134.59399999999999"/>
    <n v="0"/>
    <n v="0"/>
    <n v="901.11446999999998"/>
    <n v="26072.09995"/>
    <n v="25393.572469999999"/>
    <n v="20594.373179999999"/>
    <n v="0"/>
    <n v="0"/>
    <n v="0"/>
    <n v="0"/>
    <n v="0"/>
    <n v="0"/>
    <s v="Huracan y Otros Riesgos Hidrometeorologicos"/>
    <s v="Daños Sin Autos"/>
    <s v="Riesgos Catastroficos"/>
    <x v="14"/>
    <x v="3"/>
    <n v="3833520.1551100002"/>
    <n v="3650387.7085300004"/>
    <n v="533186385.44996989"/>
    <n v="470746398.87218982"/>
    <n v="512068683.5256899"/>
    <n v="451806369.28899986"/>
    <n v="15695578.629980002"/>
    <n v="13247111.177660001"/>
    <n v="1835326.74049"/>
    <n v="4057513.6520099994"/>
    <n v="236878.02312"/>
    <n v="169385.76341999997"/>
    <n v="0.91276614209273366"/>
    <n v="0.79748899819123609"/>
    <n v="37619.673320000002"/>
    <n v="35.609767514339687"/>
    <n v="60.48004185995083"/>
    <n v="62.369028002695892"/>
    <n v="3.7371377152936649"/>
    <n v="2.8940557183319742"/>
    <n v="2.6869389663634387E-2"/>
    <n v="2.7977482737979741E-2"/>
    <n v="2.2441861365929003E-2"/>
    <n v="2.338263942277985E-2"/>
    <m/>
    <m/>
    <m/>
    <n v="0"/>
    <m/>
    <n v="0"/>
    <m/>
    <n v="0"/>
    <m/>
    <n v="-52.654525530217157"/>
    <n v="-6.6740945499559636"/>
    <n v="-19.116344707156575"/>
    <n v="-0.52097371923253466"/>
    <n v="-96.543759529427547"/>
    <n v="23.303449189998602"/>
    <n v="3.5485927435557869"/>
    <n v="126.59817185074434"/>
    <s v="Resto"/>
    <n v="2024"/>
    <n v="2"/>
    <d v="2025-08-07T00:00:00"/>
    <x v="14"/>
    <x v="17"/>
  </r>
  <r>
    <n v="2025"/>
    <n v="6"/>
    <n v="8"/>
    <x v="23"/>
    <s v="Huracan y Otros Riesgos Hidrometeorologicos"/>
    <n v="8"/>
    <s v="2c624232cdd221771294dfbb310aca000a0df6ac8b66b696d90ef06fdefb64a3"/>
    <s v="5ee0b1f3d4f170289262539d5c2c0d24e2fb46189fbbd99a0a6b6a68b9dfe06a"/>
    <x v="34"/>
    <n v="61509.918020000005"/>
    <n v="47162.862430000001"/>
    <n v="97036.461620000002"/>
    <n v="69217.495809999993"/>
    <n v="-885.58831000000009"/>
    <n v="2475.8750599999994"/>
    <n v="1454.0043900000003"/>
    <n v="12689.402580000004"/>
    <n v="35332811.020000003"/>
    <n v="33505945.09"/>
    <n v="140.405"/>
    <n v="134.59399999999999"/>
    <n v="0"/>
    <n v="0"/>
    <n v="-1622.2004099999999"/>
    <n v="1902.9806299999998"/>
    <n v="14827.252039999999"/>
    <n v="14895.805970000001"/>
    <n v="0"/>
    <n v="0"/>
    <n v="0"/>
    <n v="0"/>
    <n v="0"/>
    <n v="0"/>
    <s v="Huracan y Otros Riesgos Hidrometeorologicos"/>
    <s v="Daños Sin Autos"/>
    <s v="Riesgos Catastroficos"/>
    <x v="14"/>
    <x v="3"/>
    <n v="1860236.7715"/>
    <n v="1362193.3121300002"/>
    <n v="533186385.44996989"/>
    <n v="470746398.87218982"/>
    <n v="512068683.5256899"/>
    <n v="451806369.28899986"/>
    <n v="15695578.629980002"/>
    <n v="13247111.177660001"/>
    <n v="1835326.74049"/>
    <n v="4057513.6520099994"/>
    <n v="88709.58352"/>
    <n v="72889.568530000004"/>
    <n v="0.3918932807135278"/>
    <n v="0.3560237533865927"/>
    <n v="14347.055590000004"/>
    <n v="30.420239253489267"/>
    <n v="69.338526435683576"/>
    <n v="64.704543299071162"/>
    <n v="3.3065639257523949"/>
    <n v="3.4622738204648473"/>
    <n v="1.15362881908716E-2"/>
    <n v="1.2012044477411226E-2"/>
    <n v="1.0018740991538625E-2"/>
    <n v="1.0438733412328696E-2"/>
    <m/>
    <m/>
    <m/>
    <n v="0"/>
    <m/>
    <n v="0"/>
    <m/>
    <n v="0"/>
    <m/>
    <n v="-135.76869949164561"/>
    <n v="-1.4397488055699412"/>
    <n v="5.2496284840105689"/>
    <n v="-4.8252351500287276E-2"/>
    <n v="-185.2452402523929"/>
    <n v="-0.46022303283265176"/>
    <n v="-10.940667937819718"/>
    <n v="12.775278046938737"/>
    <s v="Resto"/>
    <n v="2024"/>
    <n v="2"/>
    <d v="2025-08-07T00:00:00"/>
    <x v="14"/>
    <x v="34"/>
  </r>
  <r>
    <n v="2025"/>
    <n v="6"/>
    <n v="37"/>
    <x v="76"/>
    <s v="Huracan y Otros Riesgos Hidrometeorologicos"/>
    <n v="25"/>
    <s v="b7a56873cd771f2c446d369b649430b65a756ba278ff97ec81bb6f55b2e73569"/>
    <s v="5ee0b1f3d4f170289262539d5c2c0d24e2fb46189fbbd99a0a6b6a68b9dfe06a"/>
    <x v="10"/>
    <n v="267255.26394999999"/>
    <n v="212415.59386000002"/>
    <n v="449465.84969999996"/>
    <n v="364776.27346"/>
    <n v="60144.874640000002"/>
    <n v="84186.025089999996"/>
    <n v="10018.474579999998"/>
    <n v="869074.21713"/>
    <n v="35332811.020000003"/>
    <n v="33505945.09"/>
    <n v="140.405"/>
    <n v="134.59399999999999"/>
    <n v="0"/>
    <n v="0"/>
    <n v="733.64942000000008"/>
    <n v="-380.02521999999999"/>
    <n v="443.50486999999998"/>
    <n v="1162.1574800000001"/>
    <n v="0"/>
    <n v="0"/>
    <n v="0"/>
    <n v="0"/>
    <n v="0"/>
    <n v="0"/>
    <s v="Huracan y Otros Riesgos Hidrometeorologicos"/>
    <s v="Daños Sin Autos"/>
    <s v="Riesgos Catastroficos"/>
    <x v="14"/>
    <x v="3"/>
    <n v="7089738.4457900003"/>
    <n v="7036483.0011099996"/>
    <n v="533186385.44996989"/>
    <n v="470746398.87218982"/>
    <n v="512068683.5256899"/>
    <n v="451806369.28899986"/>
    <n v="15695578.629980002"/>
    <n v="13247111.177660001"/>
    <n v="1835326.74049"/>
    <n v="4057513.6520099994"/>
    <n v="744038.53998"/>
    <n v="667828.23644000001"/>
    <n v="1.7027423470678413"/>
    <n v="1.6034861564249481"/>
    <n v="54839.670089999971"/>
    <n v="25.817158285537168"/>
    <n v="35.919545774763748"/>
    <n v="31.806920143467782"/>
    <n v="3.7696068196803565"/>
    <n v="3.0187750588822801"/>
    <n v="5.0124172567620286E-2"/>
    <n v="5.2191292408256026E-2"/>
    <n v="4.5123147913378299E-2"/>
    <n v="4.7014740893156264E-2"/>
    <m/>
    <m/>
    <m/>
    <n v="0"/>
    <m/>
    <n v="0"/>
    <m/>
    <n v="0"/>
    <m/>
    <n v="-28.557174928141027"/>
    <n v="22.504654819914915"/>
    <n v="39.632695302721402"/>
    <n v="3.2770663290146573"/>
    <n v="-293.05282423098134"/>
    <n v="-61.837799297217444"/>
    <n v="165.42082615688079"/>
    <n v="-32.699976254508982"/>
    <s v="Medianas"/>
    <n v="2024"/>
    <n v="2"/>
    <d v="2025-08-07T00:00:00"/>
    <x v="14"/>
    <x v="10"/>
  </r>
  <r>
    <n v="2025"/>
    <n v="6"/>
    <n v="48"/>
    <x v="4"/>
    <s v="Huracan y Otros Riesgos Hidrometeorologicos"/>
    <n v="36"/>
    <s v="76a50887d8f1c2e9301755428990ad81479ee21c25b43215cf524541e0503269"/>
    <s v="5ee0b1f3d4f170289262539d5c2c0d24e2fb46189fbbd99a0a6b6a68b9dfe06a"/>
    <x v="1"/>
    <n v="2414778.3525700001"/>
    <n v="1980555.84678"/>
    <n v="3027531.5873300005"/>
    <n v="2543102.8469799999"/>
    <n v="29664.102059999997"/>
    <n v="338163.11927000014"/>
    <n v="125177.39394999991"/>
    <n v="8580673.1825799979"/>
    <n v="35332811.020000003"/>
    <n v="33505945.09"/>
    <n v="140.405"/>
    <n v="134.59399999999999"/>
    <n v="0"/>
    <n v="0"/>
    <n v="35919.501649999998"/>
    <n v="174272.68225000001"/>
    <n v="54468.473310000001"/>
    <n v="85477.119139999995"/>
    <n v="0"/>
    <n v="0"/>
    <n v="0"/>
    <n v="0"/>
    <n v="0"/>
    <n v="0"/>
    <s v="Huracan y Otros Riesgos Hidrometeorologicos"/>
    <s v="Daños Sin Autos"/>
    <s v="Riesgos Catastroficos"/>
    <x v="14"/>
    <x v="3"/>
    <n v="34581959.66691"/>
    <n v="31734793.481880002"/>
    <n v="533186385.44996989"/>
    <n v="470746398.87218982"/>
    <n v="512068683.5256899"/>
    <n v="451806369.28899986"/>
    <n v="15695578.629980002"/>
    <n v="13247111.177660001"/>
    <n v="1835326.74049"/>
    <n v="4057513.6520099994"/>
    <n v="3249292.0213500001"/>
    <n v="2546009.9788200003"/>
    <n v="15.385086523395518"/>
    <n v="14.950850945676516"/>
    <n v="434222.50579000008"/>
    <n v="21.924274768417252"/>
    <n v="74.317061584594654"/>
    <n v="77.790576755631122"/>
    <n v="6.9827689807891318"/>
    <n v="6.2409602504924511"/>
    <n v="0.45289572623503982"/>
    <n v="0.47157313662374234"/>
    <n v="0.42072671220109142"/>
    <n v="0.43836386146940948"/>
    <m/>
    <m/>
    <m/>
    <n v="0"/>
    <m/>
    <n v="0"/>
    <m/>
    <n v="0"/>
    <m/>
    <n v="-91.227871885013215"/>
    <n v="1.2284399530262928"/>
    <n v="17.074152179035387"/>
    <n v="1.6162845233803003"/>
    <n v="-79.388908699716765"/>
    <n v="-36.277130233193766"/>
    <n v="65.945490055447266"/>
    <n v="203.8822599584397"/>
    <s v="Grandes"/>
    <n v="2024"/>
    <n v="2"/>
    <d v="2025-08-07T00:00:00"/>
    <x v="14"/>
    <x v="1"/>
  </r>
  <r>
    <n v="2025"/>
    <n v="6"/>
    <n v="61"/>
    <x v="46"/>
    <s v="Huracan y Otros Riesgos Hidrometeorolog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72763.72691"/>
    <n v="88596.777470000001"/>
    <n v="642586.92946000001"/>
    <n v="501675.05766000005"/>
    <n v="0"/>
    <n v="0"/>
    <n v="0"/>
    <n v="0"/>
    <n v="0"/>
    <n v="0"/>
    <s v="Huracan y Otros Riesgos Hidrometeorologicos"/>
    <s v="Daños Sin Autos"/>
    <s v="Riesgos Catastroficos"/>
    <x v="14"/>
    <x v="3"/>
    <n v="0"/>
    <n v="0"/>
    <n v="533186385.44996989"/>
    <n v="470746398.87218982"/>
    <n v="512068683.5256899"/>
    <n v="451806369.28899986"/>
    <n v="15695578.629980002"/>
    <n v="13247111.177660001"/>
    <n v="1835326.74049"/>
    <n v="4057513.65200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95.00001223915848"/>
    <n v="28.088275398275854"/>
    <n v="26.885658420594165"/>
    <n v="17.660191814846939"/>
    <m/>
    <n v="2024"/>
    <n v="2"/>
    <d v="2025-08-07T00:00:00"/>
    <x v="14"/>
    <x v="69"/>
  </r>
  <r>
    <n v="2025"/>
    <n v="6"/>
    <n v="74"/>
    <x v="6"/>
    <s v="Huracan y Otros Riesgos Hidrometeorologicos"/>
    <n v="46"/>
    <s v="25fc0e7096fc653718202dc30b0c580b8ab87eac11a700cba03a7c021bc35b0c"/>
    <s v="5ee0b1f3d4f170289262539d5c2c0d24e2fb46189fbbd99a0a6b6a68b9dfe06a"/>
    <x v="13"/>
    <n v="3415631.0244499999"/>
    <n v="2801119.00092"/>
    <n v="4392021.0146600008"/>
    <n v="3839042.9221400004"/>
    <n v="730417.56160999998"/>
    <n v="3140149.6530899997"/>
    <n v="2144919.6118499995"/>
    <n v="6216942.9743900001"/>
    <n v="35332811.020000003"/>
    <n v="33505945.09"/>
    <n v="140.405"/>
    <n v="134.59399999999999"/>
    <n v="-79.015789999999996"/>
    <n v="-453.65710999999999"/>
    <n v="283702.45185000001"/>
    <n v="706795.69886999996"/>
    <n v="1006996.9667"/>
    <n v="582863.87"/>
    <n v="0"/>
    <n v="0"/>
    <n v="0"/>
    <n v="0"/>
    <n v="0"/>
    <n v="0"/>
    <s v="Huracan y Otros Riesgos Hidrometeorologicos"/>
    <s v="Daños Sin Autos"/>
    <s v="Riesgos Catastroficos"/>
    <x v="14"/>
    <x v="3"/>
    <n v="12179486.698700001"/>
    <n v="4855779.2440100005"/>
    <n v="533186385.44996989"/>
    <n v="470746398.87218982"/>
    <n v="512068683.5256899"/>
    <n v="451806369.28899986"/>
    <n v="15695578.629980002"/>
    <n v="13247111.177660001"/>
    <n v="1835326.74049"/>
    <n v="4057513.6520099994"/>
    <n v="5105826.1498500006"/>
    <n v="4163892.3130900003"/>
    <n v="21.76174007325751"/>
    <n v="21.145130914608927"/>
    <n v="614512.02352999989"/>
    <n v="21.938090574808466"/>
    <n v="66.896735693798433"/>
    <n v="67.27164850335204"/>
    <n v="28.044129518320123"/>
    <n v="57.686292151263032"/>
    <n v="0.64060732187815705"/>
    <n v="0.66702595459123437"/>
    <n v="0.59503779691802139"/>
    <n v="0.61998218514007986"/>
    <m/>
    <m/>
    <m/>
    <n v="0"/>
    <m/>
    <n v="0"/>
    <m/>
    <n v="0"/>
    <m/>
    <n v="-76.73940282141497"/>
    <n v="21.384556949549754"/>
    <n v="112.10340053595182"/>
    <n v="39.797685365549206"/>
    <n v="-59.860755759610093"/>
    <n v="72.767093403816574"/>
    <n v="28.17311881084537"/>
    <n v="121.26256837123906"/>
    <s v="Grandes"/>
    <n v="2024"/>
    <n v="2"/>
    <d v="2025-08-07T00:00:00"/>
    <x v="14"/>
    <x v="13"/>
  </r>
  <r>
    <n v="2025"/>
    <n v="6"/>
    <n v="39"/>
    <x v="20"/>
    <s v="Huracan y Otros Riesgos Hidrometeorologicos"/>
    <n v="27"/>
    <s v="670671cd97404156226e507973f2ab8330d3022ca96e0c93bdbdb320c41adcaf"/>
    <s v="5ee0b1f3d4f170289262539d5c2c0d24e2fb46189fbbd99a0a6b6a68b9dfe06a"/>
    <x v="0"/>
    <n v="536041.30567999999"/>
    <n v="342593.37043000001"/>
    <n v="864013.03657"/>
    <n v="639333.63074000005"/>
    <n v="-31684.98733"/>
    <n v="44826.19647000001"/>
    <n v="92285.935440000016"/>
    <n v="934953.37336999993"/>
    <n v="35332811.020000003"/>
    <n v="33505945.09"/>
    <n v="140.405"/>
    <n v="134.59399999999999"/>
    <n v="0"/>
    <n v="0"/>
    <n v="-7151.7075199999999"/>
    <n v="6972.8919000000005"/>
    <n v="23147.088170000003"/>
    <n v="37665.669609999997"/>
    <n v="0"/>
    <n v="0"/>
    <n v="0"/>
    <n v="0"/>
    <n v="0"/>
    <n v="0"/>
    <s v="Huracan y Otros Riesgos Hidrometeorologicos"/>
    <s v="Daños Sin Autos"/>
    <s v="Riesgos Catastroficos"/>
    <x v="14"/>
    <x v="3"/>
    <n v="16996819.43369"/>
    <n v="13946879.379360002"/>
    <n v="533186385.44996989"/>
    <n v="470746398.87218982"/>
    <n v="512068683.5256899"/>
    <n v="451806369.28899986"/>
    <n v="15695578.629980002"/>
    <n v="13247111.177660001"/>
    <n v="1835326.74049"/>
    <n v="4057513.6520099994"/>
    <n v="1016478.83944"/>
    <n v="601959.45728999993"/>
    <n v="3.4152376176569348"/>
    <n v="2.586174191757002"/>
    <n v="193447.93524999998"/>
    <n v="56.465755600348366"/>
    <n v="52.735117041424751"/>
    <n v="56.913030650327045"/>
    <n v="3.1537741974095077"/>
    <n v="2.4564159559378154"/>
    <n v="0.10053544507285586"/>
    <n v="0.10468152474962032"/>
    <n v="7.2776631165056657E-2"/>
    <n v="7.5827476927590343E-2"/>
    <m/>
    <m/>
    <m/>
    <n v="0"/>
    <m/>
    <n v="0"/>
    <m/>
    <n v="0"/>
    <m/>
    <n v="-170.68408614861005"/>
    <n v="-5.9109227207417767"/>
    <n v="13.084373586604201"/>
    <n v="-1.7263949045683638"/>
    <n v="-202.56443987034993"/>
    <n v="-38.545926809025588"/>
    <n v="-30.896791283099862"/>
    <n v="18.512592427531786"/>
    <s v="Medianas"/>
    <n v="2024"/>
    <n v="2"/>
    <d v="2025-08-07T00:00:00"/>
    <x v="14"/>
    <x v="0"/>
  </r>
  <r>
    <n v="2025"/>
    <n v="6"/>
    <n v="107"/>
    <x v="51"/>
    <s v="Huracan y Otros Riesgos Hidrometeorologicos"/>
    <n v="70"/>
    <s v="ff5a1ae012afa5d4c889c50ad427aaf545d31a4fac04ffc1c4d03d403ba4250a"/>
    <s v="5ee0b1f3d4f170289262539d5c2c0d24e2fb46189fbbd99a0a6b6a68b9dfe06a"/>
    <x v="45"/>
    <n v="6856.9371100000008"/>
    <n v="7009.1546200000003"/>
    <n v="12642.471580000001"/>
    <n v="13015.79076"/>
    <n v="386.93560999999994"/>
    <n v="5647.0295700000006"/>
    <n v="11196.024320000006"/>
    <n v="10502.253740000004"/>
    <n v="35332811.020000003"/>
    <n v="33505945.09"/>
    <n v="140.405"/>
    <n v="134.59399999999999"/>
    <n v="0"/>
    <n v="0"/>
    <n v="778.21332999999993"/>
    <n v="1149.6057599999999"/>
    <n v="1090.09177"/>
    <n v="926.77026999999998"/>
    <n v="0"/>
    <n v="0"/>
    <n v="0"/>
    <n v="0"/>
    <n v="0"/>
    <n v="0"/>
    <s v="Huracan y Otros Riesgos Hidrometeorologicos"/>
    <s v="Daños Sin Autos"/>
    <s v="Riesgos Catastroficos"/>
    <x v="14"/>
    <x v="3"/>
    <n v="455455.20262"/>
    <n v="991204.89910000004"/>
    <n v="533186385.44996989"/>
    <n v="470746398.87218982"/>
    <n v="512068683.5256899"/>
    <n v="451806369.28899986"/>
    <n v="15695578.629980002"/>
    <n v="13247111.177660001"/>
    <n v="1835326.74049"/>
    <n v="4057513.6520099994"/>
    <n v="8749.8330900000001"/>
    <n v="8820.3951300000008"/>
    <n v="4.3687061634686213E-2"/>
    <n v="5.2910815996020898E-2"/>
    <n v="-152.21750999999949"/>
    <n v="-2.1716957072920096"/>
    <n v="78.366490417247505"/>
    <n v="79.465313250654788"/>
    <n v="1.5055129616602383"/>
    <n v="0.70713478377318484"/>
    <n v="1.2860300444868362E-3"/>
    <n v="1.3390658969395842E-3"/>
    <n v="1.4889449259287957E-3"/>
    <n v="1.5513625075782333E-3"/>
    <m/>
    <m/>
    <m/>
    <n v="0"/>
    <m/>
    <n v="0"/>
    <m/>
    <n v="0"/>
    <m/>
    <n v="-93.147979743977146"/>
    <n v="5.6429802956148141"/>
    <n v="80.566485919524496"/>
    <n v="2.1082655282224839E-2"/>
    <n v="-32.306068995339764"/>
    <n v="17.62265205162441"/>
    <n v="71.389707859183261"/>
    <n v="124.04430711831098"/>
    <s v="Resto"/>
    <n v="2024"/>
    <n v="2"/>
    <d v="2025-08-07T00:00:00"/>
    <x v="14"/>
    <x v="45"/>
  </r>
  <r>
    <n v="2025"/>
    <n v="6"/>
    <n v="12"/>
    <x v="0"/>
    <s v="Huracan y Otros Riesgos Hidrometeorologicos"/>
    <n v="12"/>
    <s v="6b51d431df5d7f141cbececcf79edf3dd861c3b4069f0b11661a3eefacbba918"/>
    <s v="5ee0b1f3d4f170289262539d5c2c0d24e2fb46189fbbd99a0a6b6a68b9dfe06a"/>
    <x v="8"/>
    <n v="302484.67988999997"/>
    <n v="209861.56000999999"/>
    <n v="506196.60043999995"/>
    <n v="362556.86880000005"/>
    <n v="25177.004720000001"/>
    <n v="-22246.588750000003"/>
    <n v="68739.824129999994"/>
    <n v="1091402.71377"/>
    <n v="35332811.020000003"/>
    <n v="33505945.09"/>
    <n v="140.405"/>
    <n v="134.59399999999999"/>
    <n v="0"/>
    <n v="0"/>
    <n v="364.60165999999998"/>
    <n v="-2.4146000000000001"/>
    <n v="2597.6965399999999"/>
    <n v="-291.97861999999998"/>
    <n v="0"/>
    <n v="0"/>
    <n v="0"/>
    <n v="0"/>
    <n v="0"/>
    <n v="0"/>
    <s v="Huracan y Otros Riesgos Hidrometeorologicos"/>
    <s v="Daños Sin Autos"/>
    <s v="Riesgos Catastroficos"/>
    <x v="14"/>
    <x v="3"/>
    <n v="4354857.8661599997"/>
    <n v="3733425.0511100003"/>
    <n v="533186385.44996989"/>
    <n v="470746398.87218982"/>
    <n v="512068683.5256899"/>
    <n v="451806369.28899986"/>
    <n v="15695578.629980002"/>
    <n v="13247111.177660001"/>
    <n v="1835326.74049"/>
    <n v="4057513.6520099994"/>
    <n v="621658.94652"/>
    <n v="391301.82045999996"/>
    <n v="1.9271967413308764"/>
    <n v="1.5842062257612182"/>
    <n v="92623.119879999984"/>
    <n v="44.135343259426094"/>
    <n v="48.657657318902345"/>
    <n v="53.631633955419503"/>
    <n v="6.9459139468246995"/>
    <n v="5.6211536896289145"/>
    <n v="5.6731508557692316E-2"/>
    <n v="5.9071114797986789E-2"/>
    <n v="4.4580598069955395E-2"/>
    <n v="4.6449446992138606E-2"/>
    <m/>
    <m/>
    <m/>
    <n v="0"/>
    <m/>
    <n v="0"/>
    <m/>
    <n v="0"/>
    <m/>
    <n v="-213.17242837960944"/>
    <n v="8.3233983053805378"/>
    <n v="-10.600602010649279"/>
    <n v="1.3717995910242218"/>
    <n v="-15199.878240702392"/>
    <n v="-989.68724490854856"/>
    <n v="14.035575533391595"/>
    <n v="0.82697835889490812"/>
    <s v="Medianas"/>
    <n v="2024"/>
    <n v="2"/>
    <d v="2025-08-07T00:00:00"/>
    <x v="14"/>
    <x v="8"/>
  </r>
  <r>
    <n v="2025"/>
    <n v="6"/>
    <n v="18"/>
    <x v="77"/>
    <s v="Huracan y Otros Riesgos Hidrometeorologicos"/>
    <n v="5"/>
    <s v="ef2d127de37b942baad06145e54b0c619a1f22327b2ebbcfbec78f5564afe39d"/>
    <s v="5ee0b1f3d4f170289262539d5c2c0d24e2fb46189fbbd99a0a6b6a68b9dfe06a"/>
    <x v="7"/>
    <n v="138188.91947999998"/>
    <n v="138285.7353"/>
    <n v="258539.15962999998"/>
    <n v="234948.59263"/>
    <n v="-789.62941999999953"/>
    <n v="-46391.795799999993"/>
    <n v="32353.286539999997"/>
    <n v="478723.91205000004"/>
    <n v="35332811.020000003"/>
    <n v="33505945.09"/>
    <n v="140.405"/>
    <n v="134.59399999999999"/>
    <n v="0"/>
    <n v="0"/>
    <n v="-4687.8632099999995"/>
    <n v="2694.0841700000001"/>
    <n v="1416.1396100000002"/>
    <n v="1234.8551"/>
    <n v="0"/>
    <n v="0"/>
    <n v="0"/>
    <n v="0"/>
    <n v="0"/>
    <n v="0"/>
    <s v="Huracan y Otros Riesgos Hidrometeorologicos"/>
    <s v="Daños Sin Autos"/>
    <s v="Riesgos Catastroficos"/>
    <x v="14"/>
    <x v="3"/>
    <n v="13516428.326850001"/>
    <n v="10445446.251569999"/>
    <n v="533186385.44996989"/>
    <n v="470746398.87218982"/>
    <n v="512068683.5256899"/>
    <n v="451806369.28899986"/>
    <n v="15695578.629980002"/>
    <n v="13247111.177660001"/>
    <n v="1835326.74049"/>
    <n v="4057513.6520099994"/>
    <n v="467614.86897000001"/>
    <n v="475383.42647000001"/>
    <n v="0.88043214422210869"/>
    <n v="1.0438935209753941"/>
    <n v="-96.815820000017993"/>
    <n v="-7.0011429443528339E-2"/>
    <n v="29.551866001263861"/>
    <n v="29.089305095647205"/>
    <n v="1.0223774812277266"/>
    <n v="1.3238853752104178"/>
    <n v="2.5917563398281215E-2"/>
    <n v="2.6986403177117393E-2"/>
    <n v="2.937584559994591E-2"/>
    <n v="3.0607300981085762E-2"/>
    <m/>
    <m/>
    <m/>
    <n v="0"/>
    <m/>
    <n v="0"/>
    <m/>
    <n v="0"/>
    <m/>
    <n v="-98.29791150270583"/>
    <n v="-0.57141297795173962"/>
    <n v="-33.547781120993179"/>
    <n v="-4.3023915174318354E-2"/>
    <n v="-274.00581845963632"/>
    <n v="14.680630140329832"/>
    <n v="-331.03114812246503"/>
    <n v="218.17006464969046"/>
    <s v="Resto"/>
    <n v="2024"/>
    <n v="2"/>
    <d v="2025-08-07T00:00:00"/>
    <x v="14"/>
    <x v="7"/>
  </r>
  <r>
    <n v="2025"/>
    <n v="6"/>
    <n v="9"/>
    <x v="29"/>
    <s v="Huracan y Otros Riesgos Hidrometeorologicos"/>
    <n v="9"/>
    <s v="19581e27de7ced00ff1ce50b2047e7a567c76b1cbaebabe5ef03f7c3017bb5b7"/>
    <s v="5ee0b1f3d4f170289262539d5c2c0d24e2fb46189fbbd99a0a6b6a68b9dfe06a"/>
    <x v="31"/>
    <n v="37939.02461"/>
    <n v="30642.92438"/>
    <n v="113962.49715"/>
    <n v="88387.489690000002"/>
    <n v="20628.550650000001"/>
    <n v="7362.9465399999999"/>
    <n v="30698.571199999998"/>
    <n v="58718.933489999996"/>
    <n v="35332811.020000003"/>
    <n v="33505945.09"/>
    <n v="140.405"/>
    <n v="134.59399999999999"/>
    <n v="0"/>
    <n v="0"/>
    <n v="8825.3476699999992"/>
    <n v="4009.6162000000004"/>
    <n v="158.33924999999999"/>
    <n v="6225.4591100000007"/>
    <n v="0"/>
    <n v="0"/>
    <n v="0"/>
    <n v="0"/>
    <n v="0"/>
    <n v="0"/>
    <s v="Huracan y Otros Riesgos Hidrometeorologicos"/>
    <s v="Daños Sin Autos"/>
    <s v="Riesgos Catastroficos"/>
    <x v="14"/>
    <x v="3"/>
    <n v="1704189.54003"/>
    <n v="1455805.4776199998"/>
    <n v="533186385.44996989"/>
    <n v="470746398.87218982"/>
    <n v="512068683.5256899"/>
    <n v="451806369.28899986"/>
    <n v="15695578.629980002"/>
    <n v="13247111.177660001"/>
    <n v="1835326.74049"/>
    <n v="4057513.6520099994"/>
    <n v="51603.98403"/>
    <n v="44374.837630000002"/>
    <n v="0.24171790989299985"/>
    <n v="0.23131778671621922"/>
    <n v="7296.10023"/>
    <n v="23.810065056199448"/>
    <n v="73.51956505517893"/>
    <n v="69.054730150231762"/>
    <n v="2.2262209524729353"/>
    <n v="2.104877667454315"/>
    <n v="7.1155276363597079E-3"/>
    <n v="7.408971849007173E-3"/>
    <n v="6.509433625708886E-3"/>
    <n v="6.7823135004099781E-3"/>
    <m/>
    <m/>
    <m/>
    <n v="0"/>
    <m/>
    <n v="0"/>
    <m/>
    <n v="0"/>
    <m/>
    <n v="180.16705727704499"/>
    <n v="54.372907216393514"/>
    <n v="24.028211043739812"/>
    <n v="1.1239715629323059"/>
    <n v="120.10454940799566"/>
    <n v="-97.456585173844317"/>
    <n v="5573.6955113782587"/>
    <n v="64.40675505456818"/>
    <s v="Resto"/>
    <n v="2024"/>
    <n v="2"/>
    <d v="2025-08-07T00:00:00"/>
    <x v="14"/>
    <x v="31"/>
  </r>
  <r>
    <n v="2025"/>
    <n v="6"/>
    <n v="41"/>
    <x v="38"/>
    <s v="Huracan y Otros Riesgos Hidrometeorologicos"/>
    <n v="29"/>
    <s v="35135aaa6cc23891b40cb3f378c53a17a1127210ce60e125ccf03efcfdaec458"/>
    <s v="5ee0b1f3d4f170289262539d5c2c0d24e2fb46189fbbd99a0a6b6a68b9dfe06a"/>
    <x v="11"/>
    <n v="1050659.28883"/>
    <n v="1229247.5219000001"/>
    <n v="1499240.2865800001"/>
    <n v="1728625.9829800001"/>
    <n v="467135.46499999997"/>
    <n v="111281.15695999999"/>
    <n v="799513.24486999982"/>
    <n v="1766162.6968399999"/>
    <n v="35332811.020000003"/>
    <n v="33505945.09"/>
    <n v="140.405"/>
    <n v="134.59399999999999"/>
    <n v="0"/>
    <n v="3.8307500000000001"/>
    <n v="-40410.74293"/>
    <n v="-35123.022530000002"/>
    <n v="155738.17425000001"/>
    <n v="116375.57038999999"/>
    <n v="0"/>
    <n v="0"/>
    <n v="0"/>
    <n v="0"/>
    <n v="0"/>
    <n v="0"/>
    <s v="Huracan y Otros Riesgos Hidrometeorologicos"/>
    <s v="Daños Sin Autos"/>
    <s v="Riesgos Catastroficos"/>
    <x v="14"/>
    <x v="3"/>
    <n v="22924639.598130003"/>
    <n v="19353024.356599998"/>
    <n v="533186385.44996989"/>
    <n v="470746398.87218982"/>
    <n v="512068683.5256899"/>
    <n v="451806369.28899986"/>
    <n v="15695578.629980002"/>
    <n v="13247111.177660001"/>
    <n v="1835326.74049"/>
    <n v="4057513.6520099994"/>
    <n v="1675289.4356199999"/>
    <n v="2260176.3166"/>
    <n v="6.6939825131591135"/>
    <n v="9.2793629147840893"/>
    <n v="-178588.23307000007"/>
    <n v="-14.528256505570436"/>
    <n v="62.71509068766774"/>
    <n v="54.387240184392617"/>
    <n v="4.5831005732177523"/>
    <n v="6.3517076155633916"/>
    <n v="0.19705291010822062"/>
    <n v="0.20517936804805398"/>
    <n v="0.26112733413256495"/>
    <n v="0.27207396917277776"/>
    <m/>
    <m/>
    <m/>
    <n v="0"/>
    <m/>
    <n v="0"/>
    <m/>
    <n v="0"/>
    <m/>
    <n v="319.77948267370351"/>
    <n v="44.461174994245347"/>
    <n v="9.0527867640519659"/>
    <n v="25.452441502338868"/>
    <n v="15.054855815679137"/>
    <n v="33.823768792786439"/>
    <n v="-25.947872526828469"/>
    <n v="-30.180752207954875"/>
    <s v="Grandes"/>
    <n v="2024"/>
    <n v="2"/>
    <d v="2025-08-07T00:00:00"/>
    <x v="14"/>
    <x v="11"/>
  </r>
  <r>
    <n v="2025"/>
    <n v="6"/>
    <n v="10"/>
    <x v="62"/>
    <s v="Huracan y Otros Riesgos Hidrometeorologicos"/>
    <n v="10"/>
    <s v="4a44dc15364204a80fe80e9039455cc1608281820fe2b24f1e5233ade6af1dd5"/>
    <s v="5ee0b1f3d4f170289262539d5c2c0d24e2fb46189fbbd99a0a6b6a68b9dfe06a"/>
    <x v="28"/>
    <n v="241554.99565"/>
    <n v="169081.65888999999"/>
    <n v="399939.52361000003"/>
    <n v="378782.36357000005"/>
    <n v="989.25875000000042"/>
    <n v="5153.5147300000017"/>
    <n v="-223016.10949000003"/>
    <n v="1288424.6069900002"/>
    <n v="35332811.020000003"/>
    <n v="33505945.09"/>
    <n v="140.405"/>
    <n v="134.59399999999999"/>
    <n v="0"/>
    <n v="0"/>
    <n v="772.84599000000003"/>
    <n v="254.06028000000001"/>
    <n v="37141.852350000001"/>
    <n v="3270.6737899999998"/>
    <n v="0"/>
    <n v="0"/>
    <n v="0"/>
    <n v="0"/>
    <n v="0"/>
    <n v="0"/>
    <s v="Huracan y Otros Riesgos Hidrometeorologicos"/>
    <s v="Daños Sin Autos"/>
    <s v="Riesgos Catastroficos"/>
    <x v="14"/>
    <x v="3"/>
    <n v="3211255.1390500003"/>
    <n v="3187333.33329"/>
    <n v="533186385.44996989"/>
    <n v="470746398.87218982"/>
    <n v="512068683.5256899"/>
    <n v="451806369.28899986"/>
    <n v="15695578.629980002"/>
    <n v="13247111.177660001"/>
    <n v="1835326.74049"/>
    <n v="4057513.6520099994"/>
    <n v="369970.02918000001"/>
    <n v="276541.16532999999"/>
    <n v="1.5390002582549438"/>
    <n v="1.2763662705204755"/>
    <n v="72473.336760000006"/>
    <n v="42.862920340253588"/>
    <n v="65.290422628390061"/>
    <n v="61.141587614354911"/>
    <n v="7.5221365226513974"/>
    <n v="5.3048000070790229"/>
    <n v="4.5304044184501339E-2"/>
    <n v="4.717238203024799E-2"/>
    <n v="3.5917780634134297E-2"/>
    <n v="3.7423478371073203E-2"/>
    <m/>
    <m/>
    <m/>
    <n v="0"/>
    <m/>
    <n v="0"/>
    <m/>
    <n v="0"/>
    <m/>
    <n v="-80.804192830938121"/>
    <n v="0.40953769030443998"/>
    <n v="3.0479442677769923"/>
    <n v="5.3900960966540803E-2"/>
    <n v="204.19788169957144"/>
    <n v="1035.6024701564629"/>
    <n v="2.080795493765943"/>
    <n v="7.7678269467527681"/>
    <s v="Medianas"/>
    <n v="2024"/>
    <n v="2"/>
    <d v="2025-08-07T00:00:00"/>
    <x v="14"/>
    <x v="28"/>
  </r>
  <r>
    <n v="2025"/>
    <n v="6"/>
    <n v="201.1"/>
    <x v="67"/>
    <s v="Huracan y Otros Riesgos Hidrometeorologicos"/>
    <n v="201.1"/>
    <m/>
    <m/>
    <x v="74"/>
    <n v="15695578.629980003"/>
    <n v="13247111.17766"/>
    <n v="22941091.28853"/>
    <n v="19235189.368289996"/>
    <n v="1835326.7404900007"/>
    <n v="4057513.6520099984"/>
    <n v="4399945.8265899988"/>
    <n v="40962828.020090006"/>
    <n v="0"/>
    <n v="0"/>
    <n v="0"/>
    <n v="0"/>
    <n v="-79.015789999999996"/>
    <n v="-449.82635999999997"/>
    <n v="519962.73537000007"/>
    <n v="1082115.0065299999"/>
    <n v="2271971.5337000005"/>
    <n v="1778944.7380199998"/>
    <n v="0"/>
    <n v="0"/>
    <n v="0"/>
    <n v="0"/>
    <n v="0"/>
    <n v="0"/>
    <s v="Huracan y Otros Riesgos Hidrometeorologicos"/>
    <s v="Daños Sin Autos"/>
    <s v="Riesgos Catastroficos"/>
    <x v="14"/>
    <x v="3"/>
    <n v="369532467.45262992"/>
    <n v="323582476.51960999"/>
    <n v="533186385.44996989"/>
    <n v="470746398.87218982"/>
    <n v="512068683.5256899"/>
    <n v="451806369.28899986"/>
    <n v="15695578.629980002"/>
    <n v="13247111.177660001"/>
    <n v="1835326.74049"/>
    <n v="4057513.6520099994"/>
    <n v="25393145.209070008"/>
    <n v="22194697.778929997"/>
    <n v="100.00000000000003"/>
    <n v="99.999999999999986"/>
    <n v="2448467.4523200039"/>
    <n v="18.483029390204809"/>
    <n v="61.810297624627474"/>
    <n v="59.685927285911625"/>
    <n v="4.24741531865316"/>
    <n v="4.0938901636897471"/>
    <n v="2.9437320716158375"/>
    <n v="3.0651315214031389"/>
    <n v="2.8140653246413176"/>
    <n v="2.9320328525927506"/>
    <m/>
    <m/>
    <m/>
    <n v="0"/>
    <m/>
    <n v="0"/>
    <m/>
    <n v="0"/>
    <m/>
    <n v="-54.767207262979326"/>
    <n v="11.693272250469041"/>
    <n v="30.629422502716004"/>
    <n v="100.00000000000004"/>
    <n v="-51.949401659500502"/>
    <n v="27.714564997041393"/>
    <n v="22.885970517562736"/>
    <n v="60.829040014723276"/>
    <m/>
    <n v="2024"/>
    <n v="2"/>
    <d v="2025-08-07T00:00:00"/>
    <x v="14"/>
    <x v="74"/>
  </r>
  <r>
    <n v="2025"/>
    <n v="6"/>
    <n v="27"/>
    <x v="32"/>
    <s v="Huracan y Otros Riesgos Hidrometeorologicos"/>
    <n v="21"/>
    <s v="6f4b6612125fb3a0daecd2799dfd6c9c299424fd920f9b308110a2c1fbd8f443"/>
    <s v="5ee0b1f3d4f170289262539d5c2c0d24e2fb46189fbbd99a0a6b6a68b9dfe06a"/>
    <x v="12"/>
    <n v="206545.10583000001"/>
    <n v="151613.69711000001"/>
    <n v="349513.78744000004"/>
    <n v="283652.83712000004"/>
    <n v="21311.78269"/>
    <n v="13851.121999999996"/>
    <n v="51261.640110000008"/>
    <n v="422670.2073999999"/>
    <n v="35332811.020000003"/>
    <n v="33505945.09"/>
    <n v="140.405"/>
    <n v="134.59399999999999"/>
    <n v="0"/>
    <n v="0"/>
    <n v="33749.885710000002"/>
    <n v="14080.76273"/>
    <n v="75879.554969999997"/>
    <n v="59971.03456"/>
    <n v="0"/>
    <n v="0"/>
    <n v="0"/>
    <n v="0"/>
    <n v="0"/>
    <n v="0"/>
    <s v="Huracan y Otros Riesgos Hidrometeorologicos"/>
    <s v="Daños Sin Autos"/>
    <s v="Riesgos Catastroficos"/>
    <x v="14"/>
    <x v="3"/>
    <n v="7432464.5520399995"/>
    <n v="5987192.6770000001"/>
    <n v="533186385.44996989"/>
    <n v="470746398.87218982"/>
    <n v="512068683.5256899"/>
    <n v="451806369.28899986"/>
    <n v="15695578.629980002"/>
    <n v="13247111.177660001"/>
    <n v="1835326.74049"/>
    <n v="4057513.6520099994"/>
    <n v="272385.77797000005"/>
    <n v="215163.93411999999"/>
    <n v="1.315944513415261"/>
    <n v="1.1445038474930456"/>
    <n v="54931.408720000007"/>
    <n v="36.231164971952182"/>
    <n v="75.828153499537123"/>
    <n v="70.464270757125533"/>
    <n v="2.7789585054032888"/>
    <n v="2.5323002831097967"/>
    <n v="3.8737880686074012E-2"/>
    <n v="4.0335430084866321E-2"/>
    <n v="3.2207085911487549E-2"/>
    <n v="3.3557228807684129E-2"/>
    <m/>
    <m/>
    <m/>
    <n v="0"/>
    <m/>
    <n v="0"/>
    <m/>
    <n v="0"/>
    <m/>
    <n v="53.863222704991017"/>
    <n v="10.318222067939473"/>
    <n v="9.1357985881385222"/>
    <n v="1.1611982880122005"/>
    <n v="139.68790865351087"/>
    <n v="26.527006790392772"/>
    <n v="44.478233594468861"/>
    <n v="23.479272674398231"/>
    <s v="Medianas"/>
    <n v="2024"/>
    <n v="2"/>
    <d v="2025-08-07T00:00:00"/>
    <x v="14"/>
    <x v="12"/>
  </r>
  <r>
    <n v="2025"/>
    <n v="6"/>
    <n v="93"/>
    <x v="65"/>
    <s v="Huracan y Otros Riesgos Hidrometeorologicos"/>
    <n v="220"/>
    <s v="36790ecd55c2030dc553685bef719df653f413a20cdad1bfd1dc934c76686ddd"/>
    <s v="5ee0b1f3d4f170289262539d5c2c0d24e2fb46189fbbd99a0a6b6a68b9dfe06a"/>
    <x v="6"/>
    <n v="80931.345760000011"/>
    <n v="85432.053690000001"/>
    <n v="103754.82600000002"/>
    <n v="112763.89545000001"/>
    <n v="-1131.7711899999999"/>
    <n v="2802.1882799999998"/>
    <n v="11346.29262"/>
    <n v="-2941.0713100000007"/>
    <n v="35332811.020000003"/>
    <n v="33505945.09"/>
    <n v="140.405"/>
    <n v="134.59399999999999"/>
    <n v="0"/>
    <n v="0"/>
    <n v="-11.41621"/>
    <n v="-26.655139999999999"/>
    <n v="0.49593999999999999"/>
    <n v="3481.8956000000003"/>
    <n v="0"/>
    <n v="0"/>
    <n v="0"/>
    <n v="0"/>
    <n v="0"/>
    <n v="0"/>
    <s v="Huracan y Otros Riesgos Hidrometeorologicos"/>
    <s v="Daños Sin Autos"/>
    <s v="Riesgos Catastroficos"/>
    <x v="14"/>
    <x v="3"/>
    <n v="541187.50646000006"/>
    <n v="571419.13779999991"/>
    <n v="533186385.44996989"/>
    <n v="470746398.87218982"/>
    <n v="512068683.5256899"/>
    <n v="451806369.28899986"/>
    <n v="15695578.629980002"/>
    <n v="13247111.177660001"/>
    <n v="1835326.74049"/>
    <n v="4057513.6520099994"/>
    <n v="137329.26194"/>
    <n v="143012.88696999999"/>
    <n v="0.51563148876470011"/>
    <n v="0.6449108227767657"/>
    <n v="-4500.7079299999896"/>
    <n v="-5.2681724664273233"/>
    <n v="58.932338684933306"/>
    <n v="59.737311440976079"/>
    <n v="14.954400239093799"/>
    <n v="14.950856217192662"/>
    <n v="1.5178809506116692E-2"/>
    <n v="1.5804783296407107E-2"/>
    <n v="1.8148211838619983E-2"/>
    <n v="1.8908997193740982E-2"/>
    <m/>
    <m/>
    <m/>
    <n v="0"/>
    <m/>
    <n v="0"/>
    <m/>
    <n v="0"/>
    <m/>
    <n v="-140.38883461463908"/>
    <n v="-1.3984336716162371"/>
    <n v="3.2800198040047843"/>
    <n v="-6.1665923839688455E-2"/>
    <n v="-57.170699534873947"/>
    <n v="-99.985756609129808"/>
    <n v="-2301.9337016574586"/>
    <n v="-0.765535302092343"/>
    <s v="Resto"/>
    <n v="2024"/>
    <n v="2"/>
    <d v="2025-08-07T00:00:00"/>
    <x v="14"/>
    <x v="6"/>
  </r>
  <r>
    <n v="2025"/>
    <n v="6"/>
    <n v="150.1"/>
    <x v="70"/>
    <s v="Huracan y Otros Riesgos Hidrometeorologicos"/>
    <n v="150.1"/>
    <m/>
    <m/>
    <x v="77"/>
    <n v="1372693.3064899999"/>
    <n v="1302259.9228300001"/>
    <n v="2492948.0720000002"/>
    <n v="2107554.3396399999"/>
    <n v="140023.07675000001"/>
    <n v="-51931.085380000011"/>
    <n v="534769.6058299999"/>
    <n v="3122014.30681"/>
    <n v="0"/>
    <n v="0"/>
    <n v="0"/>
    <n v="0"/>
    <n v="0"/>
    <n v="0"/>
    <n v="911.68974000000162"/>
    <n v="42841.270510000002"/>
    <n v="67472.614809999999"/>
    <n v="67519.509790000011"/>
    <n v="0"/>
    <n v="0"/>
    <n v="0"/>
    <n v="0"/>
    <n v="0"/>
    <n v="0"/>
    <s v="Huracan y Otros Riesgos Hidrometeorologicos"/>
    <s v="Daños Sin Autos"/>
    <s v="Riesgos Catastroficos"/>
    <x v="14"/>
    <x v="3"/>
    <n v="75323316.189479992"/>
    <n v="69856067.678640008"/>
    <n v="533186385.44996989"/>
    <n v="470746398.87218982"/>
    <n v="512068683.5256899"/>
    <n v="451806369.28899986"/>
    <n v="15695578.629980002"/>
    <n v="13247111.177660001"/>
    <n v="1835326.74049"/>
    <n v="4057513.6520099994"/>
    <n v="3133934.0705100005"/>
    <n v="2973765.0089599993"/>
    <n v="8.7457324056089867"/>
    <n v="9.8305200686028673"/>
    <n v="70433.383659999818"/>
    <n v="5.4085503535221902"/>
    <n v="43.800963121940043"/>
    <n v="43.791621695267487"/>
    <n v="1.8224015828470874"/>
    <n v="1.8642044508156503"/>
    <n v="0.25745092972161099"/>
    <n v="0.26806820074189003"/>
    <n v="0.27663725648245918"/>
    <n v="0.2882340779921595"/>
    <m/>
    <m/>
    <m/>
    <n v="0"/>
    <m/>
    <n v="0"/>
    <m/>
    <n v="0"/>
    <m/>
    <n v="-369.63248644890922"/>
    <n v="10.200608984394439"/>
    <n v="-3.9877665333619592"/>
    <n v="7.6293269019017451"/>
    <n v="-97.87193580128023"/>
    <n v="-6.9453969890875822E-2"/>
    <n v="1.3511996571754052"/>
    <n v="63.450209640510479"/>
    <s v="Resto"/>
    <n v="2024"/>
    <n v="2"/>
    <d v="2025-08-07T00:00:00"/>
    <x v="14"/>
    <x v="77"/>
  </r>
  <r>
    <n v="2025"/>
    <n v="6"/>
    <n v="80"/>
    <x v="73"/>
    <s v="Huracan y Otros Riesgos Hidrometeorologicos"/>
    <n v="52"/>
    <s v="41cfc0d1f2d127b04555b7246d84019b4d27710a3f3aff6e7764375b1e06e05d"/>
    <s v="5ee0b1f3d4f170289262539d5c2c0d24e2fb46189fbbd99a0a6b6a68b9dfe06a"/>
    <x v="20"/>
    <n v="92295.645959999994"/>
    <n v="71923.23027"/>
    <n v="186155.00925"/>
    <n v="135726.9498"/>
    <n v="-12426.7706"/>
    <n v="1150.97144"/>
    <n v="-20999.295899999997"/>
    <n v="337601.52066000004"/>
    <n v="35332811.020000003"/>
    <n v="33505945.09"/>
    <n v="140.405"/>
    <n v="134.59399999999999"/>
    <n v="0"/>
    <n v="0"/>
    <n v="-416.76165000000003"/>
    <n v="3.9607199999999998"/>
    <n v="-2.3999999999999998E-4"/>
    <n v="-2.5099999999999996E-3"/>
    <n v="0"/>
    <n v="0"/>
    <n v="0"/>
    <n v="0"/>
    <n v="0"/>
    <n v="0"/>
    <s v="Huracan y Otros Riesgos Hidrometeorologicos"/>
    <s v="Daños Sin Autos"/>
    <s v="Riesgos Catastroficos"/>
    <x v="14"/>
    <x v="3"/>
    <n v="914305.01283000002"/>
    <n v="669950.54428999999"/>
    <n v="533186385.44996989"/>
    <n v="470746398.87218982"/>
    <n v="512068683.5256899"/>
    <n v="451806369.28899986"/>
    <n v="15695578.629980002"/>
    <n v="13247111.177660001"/>
    <n v="1835326.74049"/>
    <n v="4057513.6520099994"/>
    <n v="152528.42686000001"/>
    <n v="118774.15584000001"/>
    <n v="0.58803595672291309"/>
    <n v="0.54293520530945427"/>
    <n v="20372.415689999994"/>
    <n v="28.325223454955918"/>
    <n v="60.510455565580976"/>
    <n v="60.554612879663296"/>
    <n v="10.094623201760882"/>
    <n v="10.735602931142147"/>
    <n v="1.7310203050685417E-2"/>
    <n v="1.8024075466698524E-2"/>
    <n v="1.5278551347883501E-2"/>
    <n v="1.5919038587965104E-2"/>
    <m/>
    <m/>
    <m/>
    <n v="0"/>
    <m/>
    <n v="0"/>
    <m/>
    <n v="0"/>
    <m/>
    <n v="-1179.6767120476941"/>
    <n v="-13.464091908935377"/>
    <n v="1.6002777345778967"/>
    <n v="-0.67708764471454663"/>
    <n v="-10622.370932557718"/>
    <n v="-90.438247011952186"/>
    <n v="173650687.50000003"/>
    <n v="-157797.60956175299"/>
    <s v="Resto"/>
    <n v="2024"/>
    <n v="2"/>
    <d v="2025-08-07T00:00:00"/>
    <x v="14"/>
    <x v="20"/>
  </r>
  <r>
    <n v="2025"/>
    <n v="6"/>
    <n v="105"/>
    <x v="18"/>
    <s v="Huracan y Otros Riesgos Hidrometeorologicos"/>
    <n v="226"/>
    <s v="8f1f64db81c40ea10e1e9080c9ae60a7acb8925968c431ee16784dea9841c66f"/>
    <s v="5ee0b1f3d4f170289262539d5c2c0d24e2fb46189fbbd99a0a6b6a68b9dfe06a"/>
    <x v="18"/>
    <n v="-273.10219000000001"/>
    <n v="0"/>
    <n v="39583.19356"/>
    <n v="47946.906869999999"/>
    <n v="-18162.10468"/>
    <n v="0"/>
    <n v="193293.47610000003"/>
    <n v="173929.68589999998"/>
    <n v="35332811.020000003"/>
    <n v="33505945.09"/>
    <n v="140.405"/>
    <n v="134.59399999999999"/>
    <n v="0"/>
    <n v="0"/>
    <n v="-3019.9404599999998"/>
    <n v="0"/>
    <n v="1022.99824"/>
    <n v="0"/>
    <n v="0"/>
    <n v="0"/>
    <n v="0"/>
    <n v="0"/>
    <n v="0"/>
    <n v="0"/>
    <s v="Huracan y Otros Riesgos Hidrometeorologicos"/>
    <s v="Daños Sin Autos"/>
    <s v="Riesgos Catastroficos"/>
    <x v="14"/>
    <x v="3"/>
    <n v="1102266.38717"/>
    <n v="0"/>
    <n v="533186385.44996989"/>
    <n v="470746398.87218982"/>
    <n v="512068683.5256899"/>
    <n v="451806369.28899986"/>
    <n v="15695578.629980002"/>
    <n v="13247111.177660001"/>
    <n v="1835326.74049"/>
    <n v="4057513.6520099994"/>
    <n v="-1933.4668300000001"/>
    <n v="0"/>
    <n v="-1.739994405038051E-3"/>
    <m/>
    <m/>
    <m/>
    <n v="14.125000013576649"/>
    <m/>
    <n v="-2.4776423664806906E-2"/>
    <m/>
    <n v="-5.1220773345426286E-5"/>
    <n v="-5.3333116979472298E-5"/>
    <m/>
    <m/>
    <m/>
    <m/>
    <m/>
    <n v="0"/>
    <m/>
    <n v="0"/>
    <m/>
    <n v="0"/>
    <m/>
    <m/>
    <n v="6650.296242589633"/>
    <m/>
    <n v="-0.98958426743954253"/>
    <m/>
    <m/>
    <n v="-295.20485392037426"/>
    <m/>
    <s v="Resto"/>
    <n v="2024"/>
    <n v="2"/>
    <d v="2025-08-07T00:00:00"/>
    <x v="14"/>
    <x v="18"/>
  </r>
  <r>
    <n v="2025"/>
    <n v="6"/>
    <n v="125"/>
    <x v="75"/>
    <s v="Huracan y Otros Riesgos Hidrometeorologicos"/>
    <n v="238"/>
    <s v="8ae4c23b80d1e7c8ff79e515fe791ebd68190bae842dda7af193db125f700452"/>
    <s v="5ee0b1f3d4f170289262539d5c2c0d24e2fb46189fbbd99a0a6b6a68b9dfe06a"/>
    <x v="15"/>
    <n v="0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s v="Huracan y Otros Riesgos Hidrometeorologicos"/>
    <s v="Daños Sin Autos"/>
    <s v="Riesgos Catastroficos"/>
    <x v="14"/>
    <x v="3"/>
    <n v="71767.872759999998"/>
    <n v="66157.721770000004"/>
    <n v="533186385.44996989"/>
    <n v="470746398.87218982"/>
    <n v="512068683.5256899"/>
    <n v="451806369.28899986"/>
    <n v="15695578.629980002"/>
    <n v="13247111.177660001"/>
    <n v="1835326.74049"/>
    <n v="4057513.652009999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14"/>
    <x v="15"/>
  </r>
  <r>
    <n v="2025"/>
    <n v="6"/>
    <n v="23"/>
    <x v="9"/>
    <s v="Huracan y Otros Riesgos Hidrometeorologicos"/>
    <n v="17"/>
    <s v="4523540f1504cd17100c4835e85b7eefd49911580f8efff0599a8f283be6b9e3"/>
    <s v="5ee0b1f3d4f170289262539d5c2c0d24e2fb46189fbbd99a0a6b6a68b9dfe06a"/>
    <x v="19"/>
    <n v="1095849.547"/>
    <n v="643139.61161999998"/>
    <n v="1698558.5237499997"/>
    <n v="960966.58494000009"/>
    <n v="70.724380000001474"/>
    <n v="-345265.99262999999"/>
    <n v="-153334.17355999991"/>
    <n v="3065507.33183"/>
    <n v="35332811.020000003"/>
    <n v="33505945.09"/>
    <n v="140.405"/>
    <n v="134.59399999999999"/>
    <n v="0"/>
    <n v="0"/>
    <n v="8579.9815099999996"/>
    <n v="32334.26699"/>
    <n v="41440.485110000001"/>
    <n v="37827.544350000004"/>
    <n v="0"/>
    <n v="0"/>
    <n v="0"/>
    <n v="0"/>
    <n v="0"/>
    <n v="0"/>
    <s v="Huracan y Otros Riesgos Hidrometeorologicos"/>
    <s v="Daños Sin Autos"/>
    <s v="Riesgos Catastroficos"/>
    <x v="14"/>
    <x v="3"/>
    <n v="12724961.123440001"/>
    <n v="12089263.964579999"/>
    <n v="533186385.44996989"/>
    <n v="470746398.87218982"/>
    <n v="512068683.5256899"/>
    <n v="451806369.28899986"/>
    <n v="15695578.629980002"/>
    <n v="13247111.177660001"/>
    <n v="1835326.74049"/>
    <n v="4057513.6520099994"/>
    <n v="1398520.5134999999"/>
    <n v="902370.85988999996"/>
    <n v="6.9818996345048818"/>
    <n v="4.8549423568256458"/>
    <n v="452709.93538000004"/>
    <n v="70.39061615870186"/>
    <n v="78.357774263709445"/>
    <n v="71.272205276930094"/>
    <n v="8.6118105695536595"/>
    <n v="5.319923640548482"/>
    <n v="0.20552841874894912"/>
    <n v="0.21400440648993965"/>
    <n v="0.13662124939475445"/>
    <n v="0.14234850487656872"/>
    <m/>
    <m/>
    <m/>
    <n v="0"/>
    <m/>
    <n v="0"/>
    <m/>
    <n v="0"/>
    <m/>
    <n v="-100.02048402724557"/>
    <n v="6.4538403281378075E-3"/>
    <n v="-53.684454571272923"/>
    <n v="3.8535034901261943E-3"/>
    <n v="-73.464740942933631"/>
    <n v="9.5510845921458642"/>
    <n v="20.704346214155596"/>
    <n v="85.478102122693031"/>
    <s v="Grandes"/>
    <n v="2024"/>
    <n v="2"/>
    <d v="2025-08-07T00:00:00"/>
    <x v="14"/>
    <x v="19"/>
  </r>
  <r>
    <n v="2025"/>
    <n v="6"/>
    <n v="5.0999999999999996"/>
    <x v="68"/>
    <s v="Maritimo y Transportes"/>
    <n v="5.0999999999999996"/>
    <m/>
    <m/>
    <x v="75"/>
    <n v="10039050.923660001"/>
    <n v="6234435.9683500007"/>
    <n v="12305452.559830001"/>
    <n v="8342627.5350199994"/>
    <n v="-2982003.5762800002"/>
    <n v="2553610.2713699997"/>
    <n v="2767008.3729099995"/>
    <n v="18903200.118949998"/>
    <n v="0"/>
    <n v="0"/>
    <n v="0"/>
    <n v="0"/>
    <n v="753.46442999999999"/>
    <n v="-745.22369000000003"/>
    <n v="286521.83023000002"/>
    <n v="531329.82458999997"/>
    <n v="448169.57367000001"/>
    <n v="625141.28541999997"/>
    <n v="0"/>
    <n v="0"/>
    <n v="0"/>
    <n v="0"/>
    <n v="0"/>
    <n v="0"/>
    <s v="Maritimo y Transportes"/>
    <s v="Daños Sin Autos"/>
    <s v="Maritimo y Transportes"/>
    <x v="19"/>
    <x v="3"/>
    <n v="60191863.710620001"/>
    <n v="46471605.259670004"/>
    <n v="533186385.44996989"/>
    <n v="470746398.87218982"/>
    <n v="512068683.5256899"/>
    <n v="451806369.28899986"/>
    <n v="15962808.80302"/>
    <n v="11100197.956550002"/>
    <n v="-67081.096580000012"/>
    <n v="5438525.2374600004"/>
    <n v="10039050.923660001"/>
    <n v="6234435.9683500007"/>
    <n v="62.890253510777598"/>
    <n v="56.165088161073619"/>
    <n v="3804614.9553100001"/>
    <n v="61.0258085033621"/>
    <n v="100"/>
    <n v="100"/>
    <n v="16.678418485136142"/>
    <n v="13.415581264115497"/>
    <n v="1.8828408221991235"/>
    <n v="1.960489138788811"/>
    <n v="1.3243725248427622"/>
    <n v="1.3798911197646524"/>
    <m/>
    <m/>
    <m/>
    <n v="0"/>
    <m/>
    <n v="0"/>
    <m/>
    <n v="0"/>
    <m/>
    <n v="-216.77598612885313"/>
    <n v="-29.704038747846418"/>
    <n v="40.959764192523025"/>
    <n v="4445.3709439941886"/>
    <n v="-46.074581743817177"/>
    <n v="-28.309074424848113"/>
    <n v="63.931566769183256"/>
    <n v="84.993558573407455"/>
    <m/>
    <n v="2024"/>
    <n v="2"/>
    <d v="2025-08-07T00:00:00"/>
    <x v="19"/>
    <x v="75"/>
  </r>
  <r>
    <n v="2025"/>
    <n v="6"/>
    <n v="81"/>
    <x v="24"/>
    <s v="Maritimo y Transportes"/>
    <n v="53"/>
    <s v="2858dcd1057d3eae7f7d5f782167e24b61153c01551450a628cee722509f6529"/>
    <s v="5ee0b1f3d4f170289262539d5c2c0d24e2fb46189fbbd99a0a6b6a68b9dfe06a"/>
    <x v="20"/>
    <n v="37111.192499999997"/>
    <n v="34602.88407"/>
    <n v="85750.355019999988"/>
    <n v="82513.92684"/>
    <n v="43994.602429999999"/>
    <n v="13517.972160000003"/>
    <n v="64296.022489999981"/>
    <n v="28998.860070000002"/>
    <n v="35332811.020000003"/>
    <n v="33505945.09"/>
    <n v="140.405"/>
    <n v="134.59399999999999"/>
    <n v="0"/>
    <n v="0"/>
    <n v="9796.0131999999994"/>
    <n v="13517.972159999999"/>
    <n v="31987.236789999999"/>
    <n v="40013.714829999997"/>
    <n v="0"/>
    <n v="0"/>
    <n v="0"/>
    <n v="0"/>
    <n v="0"/>
    <n v="0"/>
    <s v="Maritimo y Transportes"/>
    <s v="Daños Sin Autos"/>
    <s v="Maritimo y Transportes"/>
    <x v="19"/>
    <x v="3"/>
    <n v="935835.38778999995"/>
    <n v="856751.40549999999"/>
    <n v="533186385.44996989"/>
    <n v="470746398.87218982"/>
    <n v="512068683.5256899"/>
    <n v="451806369.28899986"/>
    <n v="15962808.80302"/>
    <n v="11100197.956550002"/>
    <n v="-67081.096580000012"/>
    <n v="5438525.2374600004"/>
    <n v="37111.192499999997"/>
    <n v="34602.88407"/>
    <n v="0.23248535366143672"/>
    <n v="0.31173213491730151"/>
    <n v="2508.3084299999973"/>
    <n v="7.248842104969655"/>
    <n v="100"/>
    <n v="100"/>
    <n v="3.9655684091663881"/>
    <n v="4.0388476573091543"/>
    <n v="6.9602663370110056E-3"/>
    <n v="7.2473075768825397E-3"/>
    <n v="7.3506423316038729E-3"/>
    <n v="7.6587862460757205E-3"/>
    <m/>
    <m/>
    <m/>
    <n v="0"/>
    <m/>
    <n v="0"/>
    <m/>
    <n v="0"/>
    <m/>
    <n v="225.45267817743451"/>
    <n v="118.54806991179278"/>
    <n v="39.066027365388919"/>
    <n v="-65.584202812684538"/>
    <n v="-27.533411934471687"/>
    <n v="-20.059317346816808"/>
    <n v="30.624755943478295"/>
    <n v="33.783347078449708"/>
    <s v="Resto"/>
    <n v="2024"/>
    <n v="2"/>
    <d v="2025-08-07T00:00:00"/>
    <x v="19"/>
    <x v="20"/>
  </r>
  <r>
    <n v="2025"/>
    <n v="6"/>
    <n v="150.1"/>
    <x v="70"/>
    <s v="Maritimo y Transportes"/>
    <n v="150.1"/>
    <m/>
    <m/>
    <x v="77"/>
    <n v="854484.63592000015"/>
    <n v="965865.84601999994"/>
    <n v="1945916.3952899997"/>
    <n v="1938557.97202"/>
    <n v="621514.46932999988"/>
    <n v="401567.24140999996"/>
    <n v="1143015.5790099998"/>
    <n v="883343.26546999987"/>
    <n v="0"/>
    <n v="0"/>
    <n v="0"/>
    <n v="0"/>
    <n v="9061.0979900000002"/>
    <n v="12169.398119999998"/>
    <n v="198177.30715000004"/>
    <n v="178968.73702999999"/>
    <n v="355534.44855000003"/>
    <n v="298501.28344999999"/>
    <n v="0"/>
    <n v="0"/>
    <n v="0"/>
    <n v="0"/>
    <n v="0"/>
    <n v="0"/>
    <s v="Maritimo y Transportes"/>
    <s v="Daños Sin Autos"/>
    <s v="Maritimo y Transportes"/>
    <x v="19"/>
    <x v="3"/>
    <n v="69631083.81081"/>
    <n v="61304122.903480001"/>
    <n v="533186385.44996989"/>
    <n v="470746398.87218982"/>
    <n v="512068683.5256899"/>
    <n v="451806369.28899986"/>
    <n v="15962808.80302"/>
    <n v="11100197.956550002"/>
    <n v="-67081.096580000012"/>
    <n v="5438525.2374600004"/>
    <n v="854484.63592000015"/>
    <n v="965865.84601999994"/>
    <n v="5.3529716885310332"/>
    <n v="8.7013389292761403"/>
    <n v="-111381.21009999979"/>
    <n v="-11.531747453226904"/>
    <n v="100"/>
    <n v="100"/>
    <n v="1.2271597527358094"/>
    <n v="1.5755316286650132"/>
    <n v="0.16026002524405764"/>
    <n v="0.16686914537259173"/>
    <n v="0.20517753260227015"/>
    <n v="0.21377871399643322"/>
    <m/>
    <m/>
    <m/>
    <n v="0"/>
    <m/>
    <n v="0"/>
    <m/>
    <n v="0"/>
    <m/>
    <n v="54.772203815159791"/>
    <n v="72.735593269132607"/>
    <n v="41.575881688406326"/>
    <n v="-926.51208912303639"/>
    <n v="10.732919301308019"/>
    <n v="19.106505821625142"/>
    <n v="55.740676594979711"/>
    <n v="59.955768015978364"/>
    <s v="Resto"/>
    <n v="2024"/>
    <n v="2"/>
    <d v="2025-08-07T00:00:00"/>
    <x v="19"/>
    <x v="77"/>
  </r>
  <r>
    <n v="2025"/>
    <n v="6"/>
    <n v="8"/>
    <x v="23"/>
    <s v="Maritimo y Transportes"/>
    <n v="8"/>
    <s v="2c624232cdd221771294dfbb310aca000a0df6ac8b66b696d90ef06fdefb64a3"/>
    <s v="5ee0b1f3d4f170289262539d5c2c0d24e2fb46189fbbd99a0a6b6a68b9dfe06a"/>
    <x v="9"/>
    <n v="82928.830549999999"/>
    <n v="70191.571400000001"/>
    <n v="192010.06237"/>
    <n v="172644.93365000002"/>
    <n v="12733.026019999999"/>
    <n v="9879.3934300000001"/>
    <n v="38116.080250000006"/>
    <n v="24048.031130000003"/>
    <n v="35332811.020000003"/>
    <n v="33505945.09"/>
    <n v="140.405"/>
    <n v="134.59399999999999"/>
    <n v="0"/>
    <n v="0"/>
    <n v="11929.88978"/>
    <n v="10266.135920000001"/>
    <n v="30670.20609"/>
    <n v="28240.921320000001"/>
    <n v="0"/>
    <n v="0"/>
    <n v="0"/>
    <n v="0"/>
    <n v="0"/>
    <n v="0"/>
    <s v="Maritimo y Transportes"/>
    <s v="Daños Sin Autos"/>
    <s v="Maritimo y Transportes"/>
    <x v="19"/>
    <x v="3"/>
    <n v="1860236.7715"/>
    <n v="1362193.3121300002"/>
    <n v="533186385.44996989"/>
    <n v="470746398.87218982"/>
    <n v="512068683.5256899"/>
    <n v="451806369.28899986"/>
    <n v="15962808.80302"/>
    <n v="11100197.956550002"/>
    <n v="-67081.096580000012"/>
    <n v="5438525.2374600004"/>
    <n v="82928.830549999999"/>
    <n v="70191.571400000001"/>
    <n v="0.51951277230302173"/>
    <n v="0.63234522190283449"/>
    <n v="12737.259149999998"/>
    <n v="18.146422563208198"/>
    <n v="100"/>
    <n v="100"/>
    <n v="4.4579717926514491"/>
    <n v="5.1528348271101558"/>
    <n v="1.5553441125473261E-2"/>
    <n v="1.619486471600241E-2"/>
    <n v="1.4910697472814314E-2"/>
    <n v="1.553576402883813E-2"/>
    <m/>
    <m/>
    <m/>
    <n v="0"/>
    <m/>
    <n v="0"/>
    <m/>
    <n v="0"/>
    <m/>
    <n v="28.884694290386204"/>
    <n v="15.354160833514852"/>
    <n v="14.074899924522846"/>
    <n v="-18.981541252556543"/>
    <n v="16.206232539340839"/>
    <n v="8.6020025425997524"/>
    <n v="38.897325127168713"/>
    <n v="36.351986550557761"/>
    <s v="Resto"/>
    <n v="2024"/>
    <n v="2"/>
    <d v="2025-08-07T00:00:00"/>
    <x v="19"/>
    <x v="9"/>
  </r>
  <r>
    <n v="2025"/>
    <n v="6"/>
    <n v="92"/>
    <x v="27"/>
    <s v="Maritimo y Transportes"/>
    <n v="219"/>
    <s v="314f04b30f62e0056bd059354a5536fb2e302107eed143b5fa2aa0bbba07f608"/>
    <s v="5ee0b1f3d4f170289262539d5c2c0d24e2fb46189fbbd99a0a6b6a68b9dfe06a"/>
    <x v="25"/>
    <n v="1175478.49343"/>
    <n v="1706576.3465699998"/>
    <n v="1956634.8559700001"/>
    <n v="2660043.1167399995"/>
    <n v="569530.89594999992"/>
    <n v="849964.63208000001"/>
    <n v="1118551.98853"/>
    <n v="2386317.82479"/>
    <n v="35332811.020000003"/>
    <n v="33505945.09"/>
    <n v="140.405"/>
    <n v="134.59399999999999"/>
    <n v="0"/>
    <n v="0"/>
    <n v="160225.22030000002"/>
    <n v="232021.20116"/>
    <n v="216099.21067"/>
    <n v="204458.81062999999"/>
    <n v="0"/>
    <n v="0"/>
    <n v="0"/>
    <n v="0"/>
    <n v="0"/>
    <n v="0"/>
    <s v="Maritimo y Transportes"/>
    <s v="Daños Sin Autos"/>
    <s v="Maritimo y Transportes"/>
    <x v="19"/>
    <x v="3"/>
    <n v="6380210.4408900002"/>
    <n v="6935064.6502099996"/>
    <n v="533186385.44996989"/>
    <n v="470746398.87218982"/>
    <n v="512068683.5256899"/>
    <n v="451806369.28899986"/>
    <n v="15962808.80302"/>
    <n v="11100197.956550002"/>
    <n v="-67081.096580000012"/>
    <n v="5438525.2374600004"/>
    <n v="1175478.49343"/>
    <n v="1706576.3465699998"/>
    <n v="7.3638575011160405"/>
    <n v="15.374287496944897"/>
    <n v="-531097.85313999979"/>
    <n v="-31.120661797958149"/>
    <n v="100"/>
    <n v="100"/>
    <n v="18.423820096849784"/>
    <n v="24.607937094260876"/>
    <n v="0.22046296107841973"/>
    <n v="0.22955484903638473"/>
    <n v="0.36252562965082702"/>
    <n v="0.37772295004508472"/>
    <m/>
    <m/>
    <m/>
    <n v="0"/>
    <m/>
    <n v="0"/>
    <m/>
    <n v="0"/>
    <m/>
    <n v="-32.99357709081773"/>
    <n v="48.450983929797914"/>
    <n v="49.80525095102368"/>
    <n v="-849.01846419696642"/>
    <n v="-30.943715704018803"/>
    <n v="5.6932738697502927"/>
    <n v="74.144287618281098"/>
    <n v="113.48065678611347"/>
    <s v="Grandes"/>
    <n v="2024"/>
    <n v="2"/>
    <d v="2025-08-07T00:00:00"/>
    <x v="19"/>
    <x v="25"/>
  </r>
  <r>
    <n v="2025"/>
    <n v="6"/>
    <n v="103"/>
    <x v="61"/>
    <s v="Maritimo y Transportes"/>
    <n v="205"/>
    <s v="f8809aff4d69bece79dabe35be0c708b890d7eafb841f121330667b77d2e2590"/>
    <s v="5ee0b1f3d4f170289262539d5c2c0d24e2fb46189fbbd99a0a6b6a68b9dfe06a"/>
    <x v="6"/>
    <n v="13831.98336"/>
    <n v="26158.183209999999"/>
    <n v="29635.525330000004"/>
    <n v="41921.766680000001"/>
    <n v="-89.184500000000071"/>
    <n v="4181.3661999999995"/>
    <n v="21512.980640000002"/>
    <n v="4127.0854500000005"/>
    <n v="35332811.020000003"/>
    <n v="33505945.09"/>
    <n v="140.405"/>
    <n v="134.59399999999999"/>
    <n v="0"/>
    <n v="1285.4184599999999"/>
    <n v="-89.1845"/>
    <n v="3463.0324100000003"/>
    <n v="4107.9901200000004"/>
    <n v="4467.1971100000001"/>
    <n v="0"/>
    <n v="0"/>
    <n v="0"/>
    <n v="0"/>
    <n v="0"/>
    <n v="0"/>
    <s v="Maritimo y Transportes"/>
    <s v="Daños Sin Autos"/>
    <s v="Maritimo y Transportes"/>
    <x v="19"/>
    <x v="3"/>
    <n v="1638035.7448499999"/>
    <n v="1492337.16872"/>
    <n v="533186385.44996989"/>
    <n v="470746398.87218982"/>
    <n v="512068683.5256899"/>
    <n v="451806369.28899986"/>
    <n v="15962808.80302"/>
    <n v="11100197.956550002"/>
    <n v="-67081.096580000012"/>
    <n v="5438525.2374600004"/>
    <n v="13831.98336"/>
    <n v="26158.183209999999"/>
    <n v="8.6651312627281041E-2"/>
    <n v="0.23565510554309158"/>
    <n v="-12326.199849999999"/>
    <n v="-47.121773523200275"/>
    <n v="100"/>
    <n v="100"/>
    <n v="0.84442500131562381"/>
    <n v="1.7528333246860202"/>
    <n v="2.5942116560847346E-3"/>
    <n v="2.7011968911600246E-3"/>
    <n v="5.5567463230031186E-3"/>
    <n v="5.7896888995090301E-3"/>
    <m/>
    <m/>
    <m/>
    <n v="0"/>
    <m/>
    <n v="0"/>
    <m/>
    <n v="0"/>
    <m/>
    <n v="-102.13290335584576"/>
    <n v="-0.64477015102482071"/>
    <n v="15.984925888895477"/>
    <n v="0.13295027145783139"/>
    <n v="-102.5753296371835"/>
    <n v="-8.0409926214337073"/>
    <n v="-2.1710008397001692"/>
    <n v="77.521370217756086"/>
    <s v="Resto"/>
    <n v="2024"/>
    <n v="2"/>
    <d v="2025-08-07T00:00:00"/>
    <x v="19"/>
    <x v="6"/>
  </r>
  <r>
    <n v="2025"/>
    <n v="6"/>
    <n v="126"/>
    <x v="17"/>
    <s v="Maritimo y Transportes"/>
    <n v="239"/>
    <s v="79bf08685d3138f9b109c3546780f056bc954fd69377b84a2cf23622e464897b"/>
    <s v="5ee0b1f3d4f170289262539d5c2c0d24e2fb46189fbbd99a0a6b6a68b9dfe06a"/>
    <x v="29"/>
    <n v="193277.29531000002"/>
    <n v="181289.98955"/>
    <n v="342445.35638000001"/>
    <n v="312659.74924999999"/>
    <n v="120013.29493999999"/>
    <n v="62398.044439999998"/>
    <n v="199751.19822999998"/>
    <n v="139667.94285000002"/>
    <n v="35332811.020000003"/>
    <n v="33505945.09"/>
    <n v="140.405"/>
    <n v="134.59399999999999"/>
    <n v="4623.9155700000001"/>
    <n v="4640.1181799999995"/>
    <n v="10375.16757"/>
    <n v="6778.9236600000004"/>
    <n v="10127.96378"/>
    <n v="-250.20452"/>
    <n v="0"/>
    <n v="0"/>
    <n v="0"/>
    <n v="0"/>
    <n v="0"/>
    <n v="0"/>
    <s v="Maritimo y Transportes"/>
    <s v="Daños Sin Autos"/>
    <s v="Maritimo y Transportes"/>
    <x v="19"/>
    <x v="3"/>
    <n v="508175.23067999998"/>
    <n v="466101.05164999998"/>
    <n v="533186385.44996989"/>
    <n v="470746398.87218982"/>
    <n v="512068683.5256899"/>
    <n v="451806369.28899986"/>
    <n v="15962808.80302"/>
    <n v="11100197.956550002"/>
    <n v="-67081.096580000012"/>
    <n v="5438525.2374600004"/>
    <n v="193277.29531000002"/>
    <n v="181289.98955"/>
    <n v="1.2107975337863719"/>
    <n v="1.6332140224852878"/>
    <n v="11987.305760000017"/>
    <n v="6.6122270676693295"/>
    <n v="100"/>
    <n v="100"/>
    <n v="38.033592281027076"/>
    <n v="38.894996891389226"/>
    <n v="3.6249480591461138E-2"/>
    <n v="3.7744408421786155E-2"/>
    <n v="3.8511179264320024E-2"/>
    <n v="4.0125594031640816E-2"/>
    <m/>
    <m/>
    <m/>
    <n v="0"/>
    <m/>
    <n v="0"/>
    <m/>
    <n v="0"/>
    <m/>
    <n v="92.335025908385646"/>
    <n v="62.093840224486321"/>
    <n v="34.418913363548157"/>
    <n v="-178.90777142689336"/>
    <n v="53.050367438420153"/>
    <n v="-4147.8740272158157"/>
    <n v="102.44080444371416"/>
    <n v="-2709.3529965006228"/>
    <s v="Resto"/>
    <n v="2024"/>
    <n v="2"/>
    <d v="2025-08-07T00:00:00"/>
    <x v="19"/>
    <x v="29"/>
  </r>
  <r>
    <n v="2025"/>
    <n v="6"/>
    <n v="23"/>
    <x v="9"/>
    <s v="Maritimo y Transportes"/>
    <n v="17"/>
    <s v="4523540f1504cd17100c4835e85b7eefd49911580f8efff0599a8f283be6b9e3"/>
    <s v="5ee0b1f3d4f170289262539d5c2c0d24e2fb46189fbbd99a0a6b6a68b9dfe06a"/>
    <x v="3"/>
    <n v="762777.6632999999"/>
    <n v="651110.67489000002"/>
    <n v="1552716.8698999998"/>
    <n v="1031196.4113799996"/>
    <n v="457045.6770899999"/>
    <n v="267463.40504000004"/>
    <n v="621944.83039999974"/>
    <n v="1116787.1280900002"/>
    <n v="35332811.020000003"/>
    <n v="33505945.09"/>
    <n v="140.405"/>
    <n v="134.59399999999999"/>
    <n v="3259.7982000000002"/>
    <n v="3712.20291"/>
    <n v="123179.41965000001"/>
    <n v="94995.917849999998"/>
    <n v="199556.58800999998"/>
    <n v="156813.10408000002"/>
    <n v="0"/>
    <n v="0"/>
    <n v="0"/>
    <n v="0"/>
    <n v="0"/>
    <n v="0"/>
    <s v="Maritimo y Transportes"/>
    <s v="Daños Sin Autos"/>
    <s v="Maritimo y Transportes"/>
    <x v="19"/>
    <x v="3"/>
    <n v="12724961.123440001"/>
    <n v="12089263.964579999"/>
    <n v="533186385.44996989"/>
    <n v="470746398.87218982"/>
    <n v="512068683.5256899"/>
    <n v="451806369.28899986"/>
    <n v="15962808.80302"/>
    <n v="11100197.956550002"/>
    <n v="-67081.096580000012"/>
    <n v="5438525.2374600004"/>
    <n v="762777.6632999999"/>
    <n v="651110.67489000002"/>
    <n v="4.778467703977574"/>
    <n v="5.8657573264789642"/>
    <n v="111666.98840999987"/>
    <n v="17.15023155300981"/>
    <n v="100"/>
    <n v="100"/>
    <n v="5.9943417972014554"/>
    <n v="5.385858699071103"/>
    <n v="0.14306022886467215"/>
    <n v="0.14896002974603548"/>
    <n v="0.13831453123166218"/>
    <n v="0.14411277023709118"/>
    <m/>
    <m/>
    <m/>
    <n v="0"/>
    <m/>
    <n v="0"/>
    <m/>
    <n v="0"/>
    <m/>
    <n v="70.881574255605997"/>
    <n v="59.918597394775077"/>
    <n v="41.078024881896745"/>
    <n v="-681.33304372109262"/>
    <n v="29.668118839066526"/>
    <n v="27.257596985130704"/>
    <n v="61.726561311935924"/>
    <n v="60.579068571677993"/>
    <s v="Medianas"/>
    <n v="2024"/>
    <n v="2"/>
    <d v="2025-08-07T00:00:00"/>
    <x v="19"/>
    <x v="3"/>
  </r>
  <r>
    <n v="2025"/>
    <n v="6"/>
    <n v="127"/>
    <x v="66"/>
    <s v="Maritimo y Transportes"/>
    <n v="263"/>
    <s v="4be84111a613654b362415e563cb7607df7b203b5d303802a8a546061bbc7847"/>
    <s v="5ee0b1f3d4f170289262539d5c2c0d24e2fb46189fbbd99a0a6b6a68b9dfe06a"/>
    <x v="45"/>
    <n v="0"/>
    <n v="0"/>
    <n v="0"/>
    <n v="0"/>
    <n v="0.47316000000000003"/>
    <n v="-52.9499"/>
    <n v="-17.105309999999996"/>
    <n v="-131.13108"/>
    <n v="0"/>
    <n v="0"/>
    <n v="0"/>
    <n v="0"/>
    <n v="0"/>
    <n v="0"/>
    <n v="0.47316000000000003"/>
    <n v="-52.9499"/>
    <n v="0"/>
    <n v="0"/>
    <n v="0"/>
    <n v="0"/>
    <n v="0"/>
    <n v="0"/>
    <n v="0"/>
    <n v="0"/>
    <s v="Maritimo y Transportes"/>
    <s v="Daños Sin Autos"/>
    <s v="Maritimo y Transportes"/>
    <x v="19"/>
    <x v="3"/>
    <n v="833808.04034000007"/>
    <n v="539188.42425000004"/>
    <n v="533186385.44996989"/>
    <n v="470746398.87218982"/>
    <n v="512068683.5256899"/>
    <n v="451806369.28899986"/>
    <n v="15962808.80302"/>
    <n v="11100197.956550002"/>
    <n v="-67081.096580000012"/>
    <n v="5438525.2374600004"/>
    <n v="0"/>
    <n v="0"/>
    <m/>
    <m/>
    <m/>
    <m/>
    <m/>
    <m/>
    <m/>
    <m/>
    <m/>
    <m/>
    <m/>
    <m/>
    <m/>
    <m/>
    <m/>
    <n v="0"/>
    <m/>
    <n v="0"/>
    <m/>
    <n v="0"/>
    <m/>
    <n v="-100.8935994213398"/>
    <m/>
    <m/>
    <n v="-7.0535519561120438E-4"/>
    <n v="-100.8935994213398"/>
    <m/>
    <m/>
    <m/>
    <s v="Resto"/>
    <n v="2024"/>
    <n v="2"/>
    <d v="2025-08-07T00:00:00"/>
    <x v="19"/>
    <x v="45"/>
  </r>
  <r>
    <n v="2025"/>
    <n v="6"/>
    <n v="43"/>
    <x v="26"/>
    <s v="Maritimo y Transportes"/>
    <n v="31"/>
    <s v="eb1e33e8a81b697b75855af6bfcdbcbf7cbbde9f94962ceaec1ed8af21f5a50f"/>
    <s v="5ee0b1f3d4f170289262539d5c2c0d24e2fb46189fbbd99a0a6b6a68b9dfe06a"/>
    <x v="28"/>
    <n v="397139.60142999998"/>
    <n v="353962.75977999996"/>
    <n v="720426.29688000004"/>
    <n v="632680.99115999998"/>
    <n v="142627.53212000002"/>
    <n v="40901.401060000004"/>
    <n v="330528.27111000009"/>
    <n v="323530.86753000005"/>
    <n v="35332811.020000003"/>
    <n v="33505945.09"/>
    <n v="140.405"/>
    <n v="134.59399999999999"/>
    <n v="-40.405300000000004"/>
    <n v="0"/>
    <n v="75668.056190000003"/>
    <n v="34807.307380000006"/>
    <n v="192059.56099999999"/>
    <n v="198493.15257000001"/>
    <n v="0"/>
    <n v="0"/>
    <n v="0"/>
    <n v="0"/>
    <n v="0"/>
    <n v="0"/>
    <s v="Maritimo y Transportes"/>
    <s v="Daños Sin Autos"/>
    <s v="Maritimo y Transportes"/>
    <x v="19"/>
    <x v="3"/>
    <n v="63645419.190459996"/>
    <n v="56310277.221919999"/>
    <n v="533186385.44996989"/>
    <n v="470746398.87218982"/>
    <n v="512068683.5256899"/>
    <n v="451806369.28899986"/>
    <n v="15962808.80302"/>
    <n v="11100197.956550002"/>
    <n v="-67081.096580000012"/>
    <n v="5438525.2374600004"/>
    <n v="397139.60142999998"/>
    <n v="353962.75977999996"/>
    <n v="2.487905520454929"/>
    <n v="3.1887968229533574"/>
    <n v="43176.841650000017"/>
    <n v="12.198131147139858"/>
    <n v="100"/>
    <n v="100"/>
    <n v="0.62398772210385312"/>
    <n v="0.62859353077773927"/>
    <n v="7.4484197696616641E-2"/>
    <n v="7.7555924470057144E-2"/>
    <n v="7.5191814664545692E-2"/>
    <n v="7.8343906558250881E-2"/>
    <m/>
    <m/>
    <m/>
    <n v="0"/>
    <m/>
    <n v="0"/>
    <m/>
    <n v="0"/>
    <m/>
    <n v="248.71062707796642"/>
    <n v="35.913701783059174"/>
    <n v="11.555283692957314"/>
    <n v="-212.6195595951601"/>
    <n v="117.39129477587298"/>
    <n v="-3.2412158740494412"/>
    <n v="39.398224069667641"/>
    <n v="17.535772357550201"/>
    <s v="Medianas"/>
    <n v="2024"/>
    <n v="2"/>
    <d v="2025-08-07T00:00:00"/>
    <x v="19"/>
    <x v="28"/>
  </r>
  <r>
    <n v="2025"/>
    <n v="6"/>
    <n v="201.1"/>
    <x v="67"/>
    <s v="Maritimo y Transportes"/>
    <n v="201.1"/>
    <m/>
    <m/>
    <x v="74"/>
    <n v="15962808.803020002"/>
    <n v="11100197.956550002"/>
    <n v="23101014.46384"/>
    <n v="17317479.973829996"/>
    <n v="-67081.096580000274"/>
    <n v="5438525.2374599995"/>
    <n v="8324719.8667599987"/>
    <n v="24974252.411970001"/>
    <n v="0"/>
    <n v="0"/>
    <n v="0"/>
    <n v="0"/>
    <n v="23089.210239999997"/>
    <n v="18536.709910000001"/>
    <n v="1490750.1163900001"/>
    <n v="1568421.7424500003"/>
    <n v="2563530.1906399992"/>
    <n v="2489819.7814900004"/>
    <n v="0"/>
    <n v="0"/>
    <n v="0"/>
    <n v="0"/>
    <n v="0"/>
    <n v="0"/>
    <s v="Maritimo y Transportes"/>
    <s v="Daños Sin Autos"/>
    <s v="Maritimo y Transportes"/>
    <x v="19"/>
    <x v="3"/>
    <n v="328273710.99425006"/>
    <n v="282881740.36135"/>
    <n v="533186385.44996989"/>
    <n v="470746398.87218982"/>
    <n v="512068683.5256899"/>
    <n v="451806369.28899986"/>
    <n v="15962808.80302"/>
    <n v="11100197.956550002"/>
    <n v="-67081.096580000012"/>
    <n v="5438525.2374600004"/>
    <n v="15962808.803020002"/>
    <n v="11100197.956550002"/>
    <n v="100.00000000000003"/>
    <n v="100"/>
    <n v="4862610.8464700002"/>
    <n v="43.806523680964382"/>
    <n v="100"/>
    <n v="100"/>
    <n v="4.8626521918776495"/>
    <n v="3.9239711769203387"/>
    <n v="2.9938515383412447"/>
    <n v="3.1173179139003464"/>
    <n v="2.3579995477700439"/>
    <n v="2.4568484888821285"/>
    <m/>
    <m/>
    <m/>
    <n v="0"/>
    <m/>
    <n v="0"/>
    <m/>
    <n v="0"/>
    <m/>
    <n v="-101.23344277448511"/>
    <n v="-0.42023366568989545"/>
    <n v="48.994849089613183"/>
    <n v="100.0000000000004"/>
    <n v="-4.952215590857012"/>
    <n v="2.960471665378428"/>
    <n v="58.152235609826242"/>
    <n v="62.993384264599207"/>
    <m/>
    <n v="2024"/>
    <n v="2"/>
    <d v="2025-08-07T00:00:00"/>
    <x v="19"/>
    <x v="74"/>
  </r>
  <r>
    <n v="2025"/>
    <n v="6"/>
    <n v="93"/>
    <x v="65"/>
    <s v="Maritimo y Transportes"/>
    <n v="220"/>
    <s v="36790ecd55c2030dc553685bef719df653f413a20cdad1bfd1dc934c76686ddd"/>
    <s v="5ee0b1f3d4f170289262539d5c2c0d24e2fb46189fbbd99a0a6b6a68b9dfe06a"/>
    <x v="27"/>
    <n v="161782.48212999999"/>
    <n v="226892.55960000001"/>
    <n v="220748.76720999999"/>
    <n v="298134.07477000001"/>
    <n v="80258.403890000001"/>
    <n v="59789.106059999998"/>
    <n v="150209.62577999997"/>
    <n v="120726.21088"/>
    <n v="35332811.020000003"/>
    <n v="33505945.09"/>
    <n v="140.405"/>
    <n v="134.59399999999999"/>
    <n v="1613.5235"/>
    <n v="7.5557400000000001"/>
    <n v="10253.73198"/>
    <n v="1803.7035700000001"/>
    <n v="28569.56365"/>
    <n v="-2087.63339"/>
    <n v="0"/>
    <n v="0"/>
    <n v="0"/>
    <n v="0"/>
    <n v="0"/>
    <n v="0"/>
    <s v="Maritimo y Transportes"/>
    <s v="Daños Sin Autos"/>
    <s v="Maritimo y Transportes"/>
    <x v="19"/>
    <x v="3"/>
    <n v="541187.50646000006"/>
    <n v="571419.13779999991"/>
    <n v="533186385.44996989"/>
    <n v="470746398.87218982"/>
    <n v="512068683.5256899"/>
    <n v="451806369.28899986"/>
    <n v="15962808.80302"/>
    <n v="11100197.956550002"/>
    <n v="-67081.096580000012"/>
    <n v="5438525.2374600004"/>
    <n v="161782.48212999999"/>
    <n v="226892.55960000001"/>
    <n v="1.0134963346763408"/>
    <n v="2.0440406602489039"/>
    <n v="-65110.077470000018"/>
    <n v="-28.696435698370081"/>
    <n v="100"/>
    <n v="100"/>
    <n v="29.893979480096807"/>
    <n v="39.706853444487493"/>
    <n v="3.0342575606739756E-2"/>
    <n v="3.1593902797588981E-2"/>
    <n v="4.8198469524904974E-2"/>
    <n v="5.0218982073461482E-2"/>
    <m/>
    <m/>
    <m/>
    <n v="0"/>
    <m/>
    <n v="0"/>
    <m/>
    <n v="0"/>
    <m/>
    <n v="34.235831874553369"/>
    <n v="49.60883454953332"/>
    <n v="26.351285456607805"/>
    <n v="-119.64384600404514"/>
    <n v="468.48210263286222"/>
    <n v="-1468.5144042460443"/>
    <n v="35.890404577460181"/>
    <n v="-86.399440564609861"/>
    <s v="Resto"/>
    <n v="2024"/>
    <n v="2"/>
    <d v="2025-08-07T00:00:00"/>
    <x v="19"/>
    <x v="27"/>
  </r>
  <r>
    <n v="2025"/>
    <n v="6"/>
    <n v="76"/>
    <x v="31"/>
    <s v="Maritimo y Transportes"/>
    <n v="48"/>
    <s v="98010bd9270f9b100b6214a21754fd33bdc8d41b2bc9f9dd16ff54d3c34ffd71"/>
    <s v="5ee0b1f3d4f170289262539d5c2c0d24e2fb46189fbbd99a0a6b6a68b9dfe06a"/>
    <x v="11"/>
    <n v="838057.49604999996"/>
    <n v="720242.56016999995"/>
    <n v="1058886.1452799998"/>
    <n v="884086.35563000001"/>
    <n v="267253.44725999999"/>
    <n v="723091.20875000011"/>
    <n v="466499.39669999992"/>
    <n v="1038732.5781"/>
    <n v="35332811.020000003"/>
    <n v="33505945.09"/>
    <n v="140.405"/>
    <n v="134.59399999999999"/>
    <n v="0"/>
    <n v="0"/>
    <n v="1679.00856"/>
    <n v="2116.4253900000003"/>
    <n v="-13645.8714"/>
    <n v="-12977.493759999999"/>
    <n v="0"/>
    <n v="0"/>
    <n v="0"/>
    <n v="0"/>
    <n v="0"/>
    <n v="0"/>
    <s v="Maritimo y Transportes"/>
    <s v="Daños Sin Autos"/>
    <s v="Maritimo y Transportes"/>
    <x v="19"/>
    <x v="3"/>
    <n v="1710707.5392100001"/>
    <n v="1380857.62949"/>
    <n v="533186385.44996989"/>
    <n v="470746398.87218982"/>
    <n v="512068683.5256899"/>
    <n v="451806369.28899986"/>
    <n v="15962808.80302"/>
    <n v="11100197.956550002"/>
    <n v="-67081.096580000012"/>
    <n v="5438525.2374600004"/>
    <n v="838057.49604999996"/>
    <n v="720242.56016999995"/>
    <n v="5.2500628579316695"/>
    <n v="6.4885559968324653"/>
    <n v="117814.93588"/>
    <n v="16.357674816133038"/>
    <n v="100"/>
    <n v="100"/>
    <n v="48.988940356047799"/>
    <n v="52.159074533702018"/>
    <n v="0.15717908763606958"/>
    <n v="0.16366114996133241"/>
    <n v="0.15300012106211561"/>
    <n v="0.15941398995844916"/>
    <m/>
    <m/>
    <m/>
    <n v="0"/>
    <m/>
    <n v="0"/>
    <m/>
    <n v="0"/>
    <m/>
    <n v="-63.040147076051703"/>
    <n v="31.889631501375554"/>
    <n v="100.39551239228737"/>
    <n v="-398.40351587168396"/>
    <n v="-20.667717939256068"/>
    <n v="5.1502828848210669"/>
    <n v="-12.304150543291797"/>
    <n v="-16.308429263309471"/>
    <s v="Grandes"/>
    <n v="2024"/>
    <n v="2"/>
    <d v="2025-08-07T00:00:00"/>
    <x v="19"/>
    <x v="11"/>
  </r>
  <r>
    <n v="2025"/>
    <n v="6"/>
    <n v="1"/>
    <x v="16"/>
    <s v="Maritimo y Transportes"/>
    <n v="30"/>
    <s v="624b60c58c9d8bfb6ff1886c2fd605d2adeb6ea4da576068201b6c6958ce93f4"/>
    <s v="5ee0b1f3d4f170289262539d5c2c0d24e2fb46189fbbd99a0a6b6a68b9dfe06a"/>
    <x v="24"/>
    <n v="698602.36623000004"/>
    <n v="173706.40328999999"/>
    <n v="770536.49144999997"/>
    <n v="225256.63263999997"/>
    <n v="47129.250589999996"/>
    <n v="318883.18030000001"/>
    <n v="82295.130009999935"/>
    <n v="367487.46218000009"/>
    <n v="35332811.020000003"/>
    <n v="33505945.09"/>
    <n v="140.405"/>
    <n v="134.59399999999999"/>
    <n v="0"/>
    <n v="0"/>
    <n v="8774.6922400000003"/>
    <n v="23318.36623"/>
    <n v="17749.624760000002"/>
    <n v="34670.720560000002"/>
    <n v="0"/>
    <n v="0"/>
    <n v="0"/>
    <n v="0"/>
    <n v="0"/>
    <n v="0"/>
    <s v="Maritimo y Transportes"/>
    <s v="Daños Sin Autos"/>
    <s v="Maritimo y Transportes"/>
    <x v="19"/>
    <x v="3"/>
    <n v="34421360.903379999"/>
    <n v="27815669.804509997"/>
    <n v="533186385.44996989"/>
    <n v="470746398.87218982"/>
    <n v="512068683.5256899"/>
    <n v="451806369.28899986"/>
    <n v="15962808.80302"/>
    <n v="11100197.956550002"/>
    <n v="-67081.096580000012"/>
    <n v="5438525.2374600004"/>
    <n v="698602.36623000004"/>
    <n v="173706.40328999999"/>
    <n v="4.376437598487251"/>
    <n v="1.5648946439509159"/>
    <n v="524895.96294"/>
    <n v="302.17421637801971"/>
    <n v="100"/>
    <n v="100"/>
    <n v="2.0295605632530376"/>
    <n v="0.62449117533684362"/>
    <n v="0.13102404436685519"/>
    <n v="0.13642747324831317"/>
    <n v="3.6900208627440229E-2"/>
    <n v="3.8447090412505443E-2"/>
    <m/>
    <m/>
    <m/>
    <n v="0"/>
    <m/>
    <n v="0"/>
    <m/>
    <n v="0"/>
    <m/>
    <n v="-85.220527923215769"/>
    <n v="6.7462197192850164"/>
    <n v="183.57595014366268"/>
    <n v="-70.257126065007427"/>
    <n v="-62.37003847760564"/>
    <n v="-48.805146032996085"/>
    <n v="49.435930948660797"/>
    <n v="67.256653029884419"/>
    <s v="Medianas"/>
    <n v="2024"/>
    <n v="2"/>
    <d v="2025-08-07T00:00:00"/>
    <x v="19"/>
    <x v="24"/>
  </r>
  <r>
    <n v="2025"/>
    <n v="6"/>
    <n v="9"/>
    <x v="29"/>
    <s v="Maritimo y Transportes"/>
    <n v="9"/>
    <s v="19581e27de7ced00ff1ce50b2047e7a567c76b1cbaebabe5ef03f7c3017bb5b7"/>
    <s v="5ee0b1f3d4f170289262539d5c2c0d24e2fb46189fbbd99a0a6b6a68b9dfe06a"/>
    <x v="26"/>
    <n v="68442.901469999997"/>
    <n v="72609.733229999998"/>
    <n v="110821.86815000001"/>
    <n v="124486.66889"/>
    <n v="45365.629959999991"/>
    <n v="50191.140689999986"/>
    <n v="58694.392170000006"/>
    <n v="93675.939039999997"/>
    <n v="35332811.020000003"/>
    <n v="33505945.09"/>
    <n v="140.405"/>
    <n v="134.59399999999999"/>
    <n v="0"/>
    <n v="446.17955999999998"/>
    <n v="57187.548240000004"/>
    <n v="24600.939539999999"/>
    <n v="96743.396689999994"/>
    <n v="44785.937960000003"/>
    <n v="0"/>
    <n v="0"/>
    <n v="0"/>
    <n v="0"/>
    <n v="0"/>
    <n v="0"/>
    <s v="Maritimo y Transportes"/>
    <s v="Daños Sin Autos"/>
    <s v="Maritimo y Transportes"/>
    <x v="19"/>
    <x v="3"/>
    <n v="1704189.54003"/>
    <n v="1455805.4776199998"/>
    <n v="533186385.44996989"/>
    <n v="470746398.87218982"/>
    <n v="512068683.5256899"/>
    <n v="451806369.28899986"/>
    <n v="15962808.80302"/>
    <n v="11100197.956550002"/>
    <n v="-67081.096580000012"/>
    <n v="5438525.2374600004"/>
    <n v="68442.901469999997"/>
    <n v="72609.733229999998"/>
    <n v="0.42876477639105282"/>
    <n v="0.65413007510514232"/>
    <n v="-4166.8317600000009"/>
    <n v="-5.7386683226077428"/>
    <n v="100"/>
    <n v="100"/>
    <n v="4.0161554722836259"/>
    <n v="4.9875985731764692"/>
    <n v="1.2836580853848931E-2"/>
    <n v="1.336596118293305E-2"/>
    <n v="1.5424384212807103E-2"/>
    <n v="1.607098486554422E-2"/>
    <m/>
    <m/>
    <m/>
    <n v="0"/>
    <m/>
    <n v="0"/>
    <m/>
    <n v="0"/>
    <m/>
    <n v="-9.6142679039797567"/>
    <n v="66.282447099184893"/>
    <n v="69.124535316792247"/>
    <n v="-67.628038706698163"/>
    <n v="132.46082998991025"/>
    <n v="116.01288506317573"/>
    <n v="59.112611502828557"/>
    <n v="54.930053183148729"/>
    <s v="Resto"/>
    <n v="2024"/>
    <n v="2"/>
    <d v="2025-08-07T00:00:00"/>
    <x v="19"/>
    <x v="26"/>
  </r>
  <r>
    <n v="2025"/>
    <n v="6"/>
    <n v="3"/>
    <x v="7"/>
    <s v="Maritimo y Transportes"/>
    <n v="3"/>
    <s v="4e07408562bedb8b60ce05c1decfe3ad16b72230967de01f640b7e4729b49fce"/>
    <s v="5ee0b1f3d4f170289262539d5c2c0d24e2fb46189fbbd99a0a6b6a68b9dfe06a"/>
    <x v="12"/>
    <n v="203566.30633000002"/>
    <n v="146924.98212999999"/>
    <n v="378352.35720000003"/>
    <n v="331234.96743999992"/>
    <n v="8497.0398399999976"/>
    <n v="194420.79565999995"/>
    <n v="190459.04288000005"/>
    <n v="555556.29897"/>
    <n v="35332811.020000003"/>
    <n v="33505945.09"/>
    <n v="140.405"/>
    <n v="134.59399999999999"/>
    <n v="1318.7911299999998"/>
    <n v="-314.33440999999999"/>
    <n v="20668.867010000002"/>
    <n v="21707.585769999998"/>
    <n v="60802.914990000005"/>
    <n v="55582.898219999995"/>
    <n v="0"/>
    <n v="0"/>
    <n v="0"/>
    <n v="0"/>
    <n v="0"/>
    <n v="0"/>
    <s v="Maritimo y Transportes"/>
    <s v="Daños Sin Autos"/>
    <s v="Maritimo y Transportes"/>
    <x v="19"/>
    <x v="3"/>
    <n v="15439688.598989999"/>
    <n v="12032200.14449"/>
    <n v="533186385.44996989"/>
    <n v="470746398.87218982"/>
    <n v="512068683.5256899"/>
    <n v="451806369.28899986"/>
    <n v="15962808.80302"/>
    <n v="11100197.956550002"/>
    <n v="-67081.096580000012"/>
    <n v="5438525.2374600004"/>
    <n v="203566.30633000002"/>
    <n v="146924.98212999999"/>
    <n v="1.2752536777330026"/>
    <n v="1.3236248822328662"/>
    <n v="56641.324200000032"/>
    <n v="38.551186720501683"/>
    <n v="100"/>
    <n v="100"/>
    <n v="1.3184612178209119"/>
    <n v="1.2210982228157374"/>
    <n v="3.8179201848562792E-2"/>
    <n v="3.9753711343643874E-2"/>
    <n v="3.121106873722276E-2"/>
    <n v="3.2519457917606027E-2"/>
    <m/>
    <m/>
    <m/>
    <n v="0"/>
    <m/>
    <n v="0"/>
    <m/>
    <n v="0"/>
    <m/>
    <n v="-95.629562253793324"/>
    <n v="4.1740895107786162"/>
    <n v="132.32657431121919"/>
    <n v="-12.666817141050373"/>
    <n v="-4.7850496642307894"/>
    <n v="9.3914080358654672"/>
    <n v="33.993217288018712"/>
    <n v="39.054433045359112"/>
    <s v="Medianas"/>
    <n v="2024"/>
    <n v="2"/>
    <d v="2025-08-07T00:00:00"/>
    <x v="19"/>
    <x v="12"/>
  </r>
  <r>
    <n v="2025"/>
    <n v="6"/>
    <n v="15.1"/>
    <x v="69"/>
    <s v="Maritimo y Transportes"/>
    <n v="15.1"/>
    <m/>
    <m/>
    <x v="76"/>
    <n v="5069273.2434399994"/>
    <n v="3899896.1421799995"/>
    <n v="8849645.5087199993"/>
    <n v="7036294.4667899972"/>
    <n v="2293408.0103699998"/>
    <n v="2483347.72468"/>
    <n v="4414695.9148399998"/>
    <n v="5187709.0275499998"/>
    <n v="0"/>
    <n v="0"/>
    <n v="0"/>
    <n v="0"/>
    <n v="13274.647819999998"/>
    <n v="7112.5354799999996"/>
    <n v="1006050.97901"/>
    <n v="858123.18082999997"/>
    <n v="1759826.16842"/>
    <n v="1566177.2126200001"/>
    <n v="0"/>
    <n v="0"/>
    <n v="0"/>
    <n v="0"/>
    <n v="0"/>
    <n v="0"/>
    <s v="Maritimo y Transportes"/>
    <s v="Daños Sin Autos"/>
    <s v="Maritimo y Transportes"/>
    <x v="19"/>
    <x v="3"/>
    <n v="198450763.47281998"/>
    <n v="175106012.19820002"/>
    <n v="533186385.44996989"/>
    <n v="470746398.87218982"/>
    <n v="512068683.5256899"/>
    <n v="451806369.28899986"/>
    <n v="15962808.80302"/>
    <n v="11100197.956550002"/>
    <n v="-67081.096580000012"/>
    <n v="5438525.2374600004"/>
    <n v="5069273.2434399994"/>
    <n v="3899896.1421799995"/>
    <n v="31.756774800691375"/>
    <n v="35.133572909650226"/>
    <n v="1169377.1012599999"/>
    <n v="29.984826739676485"/>
    <n v="100"/>
    <n v="100"/>
    <n v="2.5544236538723579"/>
    <n v="2.2271629016174281"/>
    <n v="0.9507506908980633"/>
    <n v="0.98995962973894291"/>
    <n v="0.82844949032501103"/>
    <n v="0.86317865512104253"/>
    <m/>
    <m/>
    <m/>
    <n v="0"/>
    <m/>
    <n v="0"/>
    <m/>
    <n v="0"/>
    <m/>
    <n v="-7.6485347751481525"/>
    <n v="45.241357098630125"/>
    <n v="63.677278423415537"/>
    <n v="-3418.8588548711514"/>
    <n v="17.238527228331058"/>
    <n v="12.364434512238343"/>
    <n v="57.167633773354368"/>
    <n v="54.790937699475109"/>
    <s v="Resto"/>
    <n v="2024"/>
    <n v="2"/>
    <d v="2025-08-07T00:00:00"/>
    <x v="19"/>
    <x v="76"/>
  </r>
  <r>
    <n v="2025"/>
    <n v="6"/>
    <n v="27"/>
    <x v="32"/>
    <s v="Maritimo y Transportes"/>
    <n v="21"/>
    <s v="6f4b6612125fb3a0daecd2799dfd6c9c299424fd920f9b308110a2c1fbd8f443"/>
    <s v="5ee0b1f3d4f170289262539d5c2c0d24e2fb46189fbbd99a0a6b6a68b9dfe06a"/>
    <x v="14"/>
    <n v="280181.49763"/>
    <n v="232632.70993000001"/>
    <n v="629915.60693999997"/>
    <n v="515378.59603000002"/>
    <n v="130392.70508000003"/>
    <n v="120777.65961999999"/>
    <n v="237093.47213000001"/>
    <n v="306882.94482999999"/>
    <n v="35332811.020000003"/>
    <n v="33505945.09"/>
    <n v="140.405"/>
    <n v="134.59399999999999"/>
    <n v="0"/>
    <n v="0"/>
    <n v="132720.01282"/>
    <n v="120478.17947"/>
    <n v="296117.30527999997"/>
    <n v="230262.57899000001"/>
    <n v="0"/>
    <n v="0"/>
    <n v="0"/>
    <n v="0"/>
    <n v="0"/>
    <n v="0"/>
    <s v="Maritimo y Transportes"/>
    <s v="Daños Sin Autos"/>
    <s v="Maritimo y Transportes"/>
    <x v="19"/>
    <x v="3"/>
    <n v="7432464.5520399995"/>
    <n v="5987192.6770000001"/>
    <n v="533186385.44996989"/>
    <n v="470746398.87218982"/>
    <n v="512068683.5256899"/>
    <n v="451806369.28899986"/>
    <n v="15962808.80302"/>
    <n v="11100197.956550002"/>
    <n v="-67081.096580000012"/>
    <n v="5438525.2374600004"/>
    <n v="280181.49763"/>
    <n v="232632.70993000001"/>
    <n v="1.755214267660667"/>
    <n v="2.095752804054527"/>
    <n v="47548.787699999986"/>
    <n v="20.439424754286527"/>
    <n v="100"/>
    <n v="100"/>
    <n v="3.7696984044558701"/>
    <n v="3.885505653153043"/>
    <n v="5.2548509353543882E-2"/>
    <n v="5.4715608793120735E-2"/>
    <n v="4.9417841641983769E-2"/>
    <n v="5.1489471097118496E-2"/>
    <m/>
    <m/>
    <m/>
    <n v="0"/>
    <m/>
    <n v="0"/>
    <m/>
    <n v="0"/>
    <m/>
    <n v="7.9609469915641995"/>
    <n v="46.538656614718029"/>
    <n v="51.917746071196269"/>
    <n v="-194.38069997036416"/>
    <n v="10.161037794440041"/>
    <n v="28.599838748813777"/>
    <n v="44.820079898573908"/>
    <n v="52.32208376995213"/>
    <s v="Medianas"/>
    <n v="2024"/>
    <n v="2"/>
    <d v="2025-08-07T00:00:00"/>
    <x v="19"/>
    <x v="14"/>
  </r>
  <r>
    <n v="2025"/>
    <n v="6"/>
    <n v="12"/>
    <x v="0"/>
    <s v="Maritimo y Transportes"/>
    <n v="12"/>
    <s v="6b51d431df5d7f141cbececcf79edf3dd861c3b4069f0b11661a3eefacbba918"/>
    <s v="5ee0b1f3d4f170289262539d5c2c0d24e2fb46189fbbd99a0a6b6a68b9dfe06a"/>
    <x v="4"/>
    <n v="658432.6706699999"/>
    <n v="437138.72675999999"/>
    <n v="1359781.39429"/>
    <n v="1092518.6705399998"/>
    <n v="370071.13913000003"/>
    <n v="339851.20449999999"/>
    <n v="687103.59977000009"/>
    <n v="483433.57378999994"/>
    <n v="35332811.020000003"/>
    <n v="33505945.09"/>
    <n v="140.405"/>
    <n v="134.59399999999999"/>
    <n v="352.47889000000004"/>
    <n v="724.03923999999995"/>
    <n v="103345.67869"/>
    <n v="96960.168030000001"/>
    <n v="110775.41737000001"/>
    <n v="97002.450599999996"/>
    <n v="0"/>
    <n v="0"/>
    <n v="0"/>
    <n v="0"/>
    <n v="0"/>
    <n v="0"/>
    <s v="Maritimo y Transportes"/>
    <s v="Daños Sin Autos"/>
    <s v="Maritimo y Transportes"/>
    <x v="19"/>
    <x v="3"/>
    <n v="4354857.8661599997"/>
    <n v="3733425.0511100003"/>
    <n v="533186385.44996989"/>
    <n v="470746398.87218982"/>
    <n v="512068683.5256899"/>
    <n v="451806369.28899986"/>
    <n v="15962808.80302"/>
    <n v="11100197.956550002"/>
    <n v="-67081.096580000012"/>
    <n v="5438525.2374600004"/>
    <n v="658432.6706699999"/>
    <n v="437138.72675999999"/>
    <n v="4.1247920638216948"/>
    <n v="3.9381164954995538"/>
    <n v="221293.94390999991"/>
    <n v="50.623275944960099"/>
    <n v="100"/>
    <n v="100"/>
    <n v="15.119498521098432"/>
    <n v="11.708785385420619"/>
    <n v="0.12349015065610339"/>
    <n v="0.12858288191665349"/>
    <n v="9.2860769154536962E-2"/>
    <n v="9.6753555610098615E-2"/>
    <m/>
    <m/>
    <m/>
    <n v="0"/>
    <m/>
    <n v="0"/>
    <m/>
    <n v="0"/>
    <m/>
    <n v="8.8921075546754658"/>
    <n v="56.204856717305283"/>
    <n v="77.744474167027249"/>
    <n v="-551.67723546179388"/>
    <n v="6.58570502685627"/>
    <n v="14.198576102777348"/>
    <n v="93.292971620965332"/>
    <n v="99.956410822882873"/>
    <s v="Medianas"/>
    <n v="2024"/>
    <n v="2"/>
    <d v="2025-08-07T00:00:00"/>
    <x v="19"/>
    <x v="4"/>
  </r>
  <r>
    <n v="2025"/>
    <n v="6"/>
    <n v="16"/>
    <x v="74"/>
    <s v="Maritimo y Transportes"/>
    <n v="14"/>
    <s v="8527a891e224136950ff32ca212b45bc93f69fbb801c3b1ebedac52775f99e61"/>
    <s v="5ee0b1f3d4f170289262539d5c2c0d24e2fb46189fbbd99a0a6b6a68b9dfe06a"/>
    <x v="5"/>
    <n v="52190.290380000006"/>
    <n v="46167.810539999999"/>
    <n v="143413.23576000001"/>
    <n v="62098.003169999996"/>
    <n v="98114.171669999982"/>
    <n v="9367.8701399999991"/>
    <n v="114175.21267999998"/>
    <n v="22303.763129999999"/>
    <n v="35332811.020000003"/>
    <n v="33505945.09"/>
    <n v="140.405"/>
    <n v="134.59399999999999"/>
    <n v="0"/>
    <n v="0"/>
    <n v="-5530.4807699999992"/>
    <n v="6167.7461399999993"/>
    <n v="2221.7719300000003"/>
    <n v="5240.67994"/>
    <n v="0"/>
    <n v="0"/>
    <n v="0"/>
    <n v="0"/>
    <n v="0"/>
    <n v="0"/>
    <s v="Maritimo y Transportes"/>
    <s v="Daños Sin Autos"/>
    <s v="Maritimo y Transportes"/>
    <x v="19"/>
    <x v="3"/>
    <n v="2671500.3155200002"/>
    <n v="2668766.8416399998"/>
    <n v="533186385.44996989"/>
    <n v="470746398.87218982"/>
    <n v="512068683.5256899"/>
    <n v="451806369.28899986"/>
    <n v="15962808.80302"/>
    <n v="11100197.956550002"/>
    <n v="-67081.096580000012"/>
    <n v="5438525.2374600004"/>
    <n v="52190.290380000006"/>
    <n v="46167.810539999999"/>
    <n v="0.32694929209529927"/>
    <n v="0.41591880361698697"/>
    <n v="6022.4798400000072"/>
    <n v="13.044759475397051"/>
    <n v="100"/>
    <n v="100"/>
    <n v="1.9535947675844205"/>
    <n v="1.72993046150218"/>
    <n v="9.788376410990925E-3"/>
    <n v="1.019204885185713E-2"/>
    <n v="9.8073635083791282E-3"/>
    <n v="1.0218494841640571E-2"/>
    <m/>
    <m/>
    <m/>
    <n v="0"/>
    <m/>
    <n v="0"/>
    <m/>
    <n v="0"/>
    <m/>
    <n v="947.34769167071295"/>
    <n v="187.99315151463233"/>
    <n v="20.290912716953805"/>
    <n v="-146.26202711667116"/>
    <n v="-189.66777562605714"/>
    <n v="-57.60527344854416"/>
    <n v="-248.92207410325858"/>
    <n v="117.68980763209895"/>
    <s v="Resto"/>
    <n v="2024"/>
    <n v="2"/>
    <d v="2025-08-07T00:00:00"/>
    <x v="19"/>
    <x v="5"/>
  </r>
  <r>
    <n v="2025"/>
    <n v="6"/>
    <n v="74"/>
    <x v="6"/>
    <s v="Maritimo y Transportes"/>
    <n v="46"/>
    <s v="25fc0e7096fc653718202dc30b0c580b8ab87eac11a700cba03a7c021bc35b0c"/>
    <s v="5ee0b1f3d4f170289262539d5c2c0d24e2fb46189fbbd99a0a6b6a68b9dfe06a"/>
    <x v="1"/>
    <n v="1427205.39781"/>
    <n v="88847.621189999991"/>
    <n v="1425853.2843799999"/>
    <n v="106555.24568999997"/>
    <n v="122746.15744000001"/>
    <n v="46596.749170000003"/>
    <n v="216418.96984000003"/>
    <n v="81856.990660000025"/>
    <n v="35332811.020000003"/>
    <n v="33505945.09"/>
    <n v="140.405"/>
    <n v="134.59399999999999"/>
    <n v="-106.03941999999999"/>
    <n v="-758.38965000000007"/>
    <n v="1187.72181"/>
    <n v="14565.10331"/>
    <n v="-43672.888579999999"/>
    <n v="82176.107569999993"/>
    <n v="0"/>
    <n v="0"/>
    <n v="0"/>
    <n v="0"/>
    <n v="0"/>
    <n v="0"/>
    <s v="Maritimo y Transportes"/>
    <s v="Daños Sin Autos"/>
    <s v="Maritimo y Transportes"/>
    <x v="19"/>
    <x v="3"/>
    <n v="12179486.698700001"/>
    <n v="4855779.2440100005"/>
    <n v="533186385.44996989"/>
    <n v="470746398.87218982"/>
    <n v="512068683.5256899"/>
    <n v="451806369.28899986"/>
    <n v="15962808.80302"/>
    <n v="11100197.956550002"/>
    <n v="-67081.096580000012"/>
    <n v="5438525.2374600004"/>
    <n v="1427205.39781"/>
    <n v="88847.621189999991"/>
    <n v="8.9408162148755874"/>
    <n v="0.80041474519445666"/>
    <n v="1338357.7766199999"/>
    <n v="1506.3518400317455"/>
    <n v="100"/>
    <n v="100"/>
    <n v="11.718107939329951"/>
    <n v="1.8297294157184099"/>
    <n v="0.26767476378931621"/>
    <n v="0.27871366551522353"/>
    <n v="1.8873776071970036E-2"/>
    <n v="1.966497757209975E-2"/>
    <m/>
    <m/>
    <m/>
    <n v="0"/>
    <m/>
    <n v="0"/>
    <m/>
    <n v="0"/>
    <m/>
    <n v="163.42214773863805"/>
    <n v="8.6004549610273315"/>
    <n v="52.445691337479026"/>
    <n v="-182.98173956297001"/>
    <n v="-91.845428180488469"/>
    <n v="-153.145482149782"/>
    <n v="-2.7195861062048396"/>
    <n v="17.724255553955292"/>
    <s v="Grandes"/>
    <n v="2024"/>
    <n v="2"/>
    <d v="2025-08-07T00:00:00"/>
    <x v="19"/>
    <x v="1"/>
  </r>
  <r>
    <n v="2025"/>
    <n v="6"/>
    <n v="48"/>
    <x v="4"/>
    <s v="Maritimo y Transportes"/>
    <n v="36"/>
    <s v="76a50887d8f1c2e9301755428990ad81479ee21c25b43215cf524541e0503269"/>
    <s v="5ee0b1f3d4f170289262539d5c2c0d24e2fb46189fbbd99a0a6b6a68b9dfe06a"/>
    <x v="0"/>
    <n v="650316.5019400001"/>
    <n v="563170.72979999997"/>
    <n v="1104913.8816500001"/>
    <n v="1005202.8324899999"/>
    <n v="389826.07943999994"/>
    <n v="330587.61393999995"/>
    <n v="868863.02614999993"/>
    <n v="542176.56654000026"/>
    <n v="35332811.020000003"/>
    <n v="33505945.09"/>
    <n v="140.405"/>
    <n v="134.59399999999999"/>
    <n v="0"/>
    <n v="0"/>
    <n v="252944.33437999999"/>
    <n v="242936.14574000001"/>
    <n v="428580.18223000003"/>
    <n v="392324.86674999999"/>
    <n v="0"/>
    <n v="0"/>
    <n v="0"/>
    <n v="0"/>
    <n v="0"/>
    <n v="0"/>
    <s v="Maritimo y Transportes"/>
    <s v="Daños Sin Autos"/>
    <s v="Maritimo y Transportes"/>
    <x v="19"/>
    <x v="3"/>
    <n v="34581959.66691"/>
    <n v="31734793.481880002"/>
    <n v="533186385.44996989"/>
    <n v="470746398.87218982"/>
    <n v="512068683.5256899"/>
    <n v="451806369.28899986"/>
    <n v="15962808.80302"/>
    <n v="11100197.956550002"/>
    <n v="-67081.096580000012"/>
    <n v="5438525.2374600004"/>
    <n v="650316.5019400001"/>
    <n v="563170.72979999997"/>
    <n v="4.0739478243764147"/>
    <n v="5.0735196976166028"/>
    <n v="87145.772140000132"/>
    <n v="15.474130228847006"/>
    <n v="100"/>
    <n v="100"/>
    <n v="1.880507953290629"/>
    <n v="1.7746160223842653"/>
    <n v="0.12196794961131295"/>
    <n v="0.12699790533223937"/>
    <n v="0.11963357152582359"/>
    <n v="0.12464869202403064"/>
    <m/>
    <m/>
    <m/>
    <n v="0"/>
    <m/>
    <n v="0"/>
    <m/>
    <n v="0"/>
    <m/>
    <n v="17.919142460900382"/>
    <n v="59.944054668316923"/>
    <n v="58.701135632067071"/>
    <n v="-581.12657561448566"/>
    <n v="4.119678695615403"/>
    <n v="9.2411464458873827"/>
    <n v="59.019139210747717"/>
    <n v="61.92218906552398"/>
    <s v="Medianas"/>
    <n v="2024"/>
    <n v="2"/>
    <d v="2025-08-07T00:00:00"/>
    <x v="19"/>
    <x v="0"/>
  </r>
  <r>
    <n v="2025"/>
    <n v="6"/>
    <n v="79"/>
    <x v="11"/>
    <s v="Maritimo y Transportes"/>
    <n v="51"/>
    <s v="031b4af5197ec30a926f48cf40e11a7dbc470048a21e4003b7a3c07c5dab1baa"/>
    <s v="5ee0b1f3d4f170289262539d5c2c0d24e2fb46189fbbd99a0a6b6a68b9dfe06a"/>
    <x v="31"/>
    <n v="10.61003"/>
    <n v="0"/>
    <n v="63.143949999999997"/>
    <n v="66.119329999999991"/>
    <n v="0"/>
    <n v="0"/>
    <n v="0"/>
    <n v="0"/>
    <n v="35332811.020000003"/>
    <n v="33505945.09"/>
    <n v="140.405"/>
    <n v="134.59399999999999"/>
    <n v="0"/>
    <n v="0"/>
    <n v="0"/>
    <n v="0"/>
    <n v="24.340599999999998"/>
    <n v="22.018219999999999"/>
    <n v="0"/>
    <n v="0"/>
    <n v="0"/>
    <n v="0"/>
    <n v="0"/>
    <n v="0"/>
    <s v="Maritimo y Transportes"/>
    <s v="Daños Sin Autos"/>
    <s v="Maritimo y Transportes"/>
    <x v="19"/>
    <x v="3"/>
    <n v="49586162.051349998"/>
    <n v="42505277.943829998"/>
    <n v="533186385.44996989"/>
    <n v="470746398.87218982"/>
    <n v="512068683.5256899"/>
    <n v="451806369.28899986"/>
    <n v="15962808.80302"/>
    <n v="11100197.956550002"/>
    <n v="-67081.096580000012"/>
    <n v="5438525.2374600004"/>
    <n v="10.61003"/>
    <n v="0"/>
    <n v="6.6467187140603292E-5"/>
    <m/>
    <m/>
    <m/>
    <n v="100"/>
    <m/>
    <n v="2.1397159128816137E-5"/>
    <m/>
    <n v="1.9899289047011053E-6"/>
    <n v="2.0719935315996936E-6"/>
    <m/>
    <m/>
    <m/>
    <m/>
    <m/>
    <n v="0"/>
    <m/>
    <n v="0"/>
    <m/>
    <n v="0"/>
    <m/>
    <m/>
    <m/>
    <m/>
    <m/>
    <m/>
    <n v="10.547537448531251"/>
    <m/>
    <m/>
    <s v="Resto"/>
    <n v="2024"/>
    <n v="2"/>
    <d v="2025-08-07T00:00:00"/>
    <x v="19"/>
    <x v="31"/>
  </r>
  <r>
    <n v="2025"/>
    <n v="6"/>
    <n v="39"/>
    <x v="20"/>
    <s v="Maritimo y Transportes"/>
    <n v="27"/>
    <s v="670671cd97404156226e507973f2ab8330d3022ca96e0c93bdbdb320c41adcaf"/>
    <s v="5ee0b1f3d4f170289262539d5c2c0d24e2fb46189fbbd99a0a6b6a68b9dfe06a"/>
    <x v="19"/>
    <n v="973581.69562000001"/>
    <n v="844980.92590000003"/>
    <n v="1726187.1121499999"/>
    <n v="1436879.8182799998"/>
    <n v="364619.06244000007"/>
    <n v="542091.41093999986"/>
    <n v="705592.49381999986"/>
    <n v="1206932.2007900001"/>
    <n v="35332811.020000003"/>
    <n v="33505945.09"/>
    <n v="140.405"/>
    <n v="134.59399999999999"/>
    <n v="0"/>
    <n v="0"/>
    <n v="52465.241090000003"/>
    <n v="227983.20374999999"/>
    <n v="278410.06831"/>
    <n v="232997.38136000003"/>
    <n v="0"/>
    <n v="0"/>
    <n v="0"/>
    <n v="0"/>
    <n v="0"/>
    <n v="0"/>
    <s v="Maritimo y Transportes"/>
    <s v="Daños Sin Autos"/>
    <s v="Maritimo y Transportes"/>
    <x v="19"/>
    <x v="3"/>
    <n v="16996819.43369"/>
    <n v="13946879.379360002"/>
    <n v="533186385.44996989"/>
    <n v="470746398.87218982"/>
    <n v="512068683.5256899"/>
    <n v="451806369.28899986"/>
    <n v="15962808.80302"/>
    <n v="11100197.956550002"/>
    <n v="-67081.096580000012"/>
    <n v="5438525.2374600004"/>
    <n v="973581.69562000001"/>
    <n v="844980.92590000003"/>
    <n v="6.0990625624470818"/>
    <n v="7.6123050166091302"/>
    <n v="128600.76971999998"/>
    <n v="15.219369547664719"/>
    <n v="100"/>
    <n v="100"/>
    <n v="5.7280228187294213"/>
    <n v="6.05856624206909"/>
    <n v="0.18259687835021687"/>
    <n v="0.19012716983915237"/>
    <n v="0.17949811786651965"/>
    <n v="0.18702280076965988"/>
    <m/>
    <m/>
    <m/>
    <n v="0"/>
    <m/>
    <n v="0"/>
    <m/>
    <n v="0"/>
    <m/>
    <n v="-32.738454238236017"/>
    <n v="37.451306251993778"/>
    <n v="64.154277845101817"/>
    <n v="-543.54964517486724"/>
    <n v="-76.987234047499427"/>
    <n v="19.490642635091969"/>
    <n v="18.844591867123775"/>
    <n v="97.847968255809391"/>
    <s v="Grandes"/>
    <n v="2024"/>
    <n v="2"/>
    <d v="2025-08-07T00:00:00"/>
    <x v="19"/>
    <x v="19"/>
  </r>
  <r>
    <n v="2025"/>
    <n v="6"/>
    <n v="61"/>
    <x v="46"/>
    <s v="Maritimo y Transport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619432.56391999999"/>
    <n v="292027.14068999997"/>
    <n v="947461.4826799999"/>
    <n v="566740.57744000002"/>
    <n v="0"/>
    <n v="0"/>
    <n v="0"/>
    <n v="0"/>
    <n v="0"/>
    <n v="0"/>
    <s v="Maritimo y Transportes"/>
    <s v="Daños Sin Autos"/>
    <s v="Maritimo y Transportes"/>
    <x v="19"/>
    <x v="3"/>
    <n v="0"/>
    <n v="0"/>
    <n v="533186385.44996989"/>
    <n v="470746398.87218982"/>
    <n v="512068683.5256899"/>
    <n v="451806369.28899986"/>
    <n v="15962808.80302"/>
    <n v="11100197.956550002"/>
    <n v="-67081.096580000012"/>
    <n v="5438525.237460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12.11472415077873"/>
    <n v="67.177280116369673"/>
    <n v="65.378126208135271"/>
    <n v="51.52748052894033"/>
    <m/>
    <n v="2024"/>
    <n v="2"/>
    <d v="2025-08-07T00:00:00"/>
    <x v="19"/>
    <x v="69"/>
  </r>
  <r>
    <n v="2025"/>
    <n v="6"/>
    <n v="10"/>
    <x v="62"/>
    <s v="Maritimo y Transportes"/>
    <n v="10"/>
    <s v="4a44dc15364204a80fe80e9039455cc1608281820fe2b24f1e5233ade6af1dd5"/>
    <s v="5ee0b1f3d4f170289262539d5c2c0d24e2fb46189fbbd99a0a6b6a68b9dfe06a"/>
    <x v="7"/>
    <n v="92229.105959999986"/>
    <n v="86899.306980000008"/>
    <n v="343984.88141999999"/>
    <n v="338483.11570000002"/>
    <n v="87338.293120000002"/>
    <n v="93358.149089999992"/>
    <n v="249269.01304999995"/>
    <n v="169494.88631"/>
    <n v="35332811.020000003"/>
    <n v="33505945.09"/>
    <n v="140.405"/>
    <n v="134.59399999999999"/>
    <n v="2823.6589199999999"/>
    <n v="5790.1261799999993"/>
    <n v="70045.138230000011"/>
    <n v="63865.829290000001"/>
    <n v="100661.3257"/>
    <n v="106213.38929000001"/>
    <n v="0"/>
    <n v="0"/>
    <n v="0"/>
    <n v="0"/>
    <n v="0"/>
    <n v="0"/>
    <s v="Maritimo y Transportes"/>
    <s v="Daños Sin Autos"/>
    <s v="Maritimo y Transportes"/>
    <x v="19"/>
    <x v="3"/>
    <n v="3211255.1390500003"/>
    <n v="3187333.33329"/>
    <n v="533186385.44996989"/>
    <n v="470746398.87218982"/>
    <n v="512068683.5256899"/>
    <n v="451806369.28899986"/>
    <n v="15962808.80302"/>
    <n v="11100197.956550002"/>
    <n v="-67081.096580000012"/>
    <n v="5438525.2374600004"/>
    <n v="92229.105959999986"/>
    <n v="86899.306980000008"/>
    <n v="0.57777492105619399"/>
    <n v="0.78286267794640996"/>
    <n v="5329.7989799999777"/>
    <n v="6.1333043556108358"/>
    <n v="100"/>
    <n v="100"/>
    <n v="2.8720578704090305"/>
    <n v="2.7263953246553476"/>
    <n v="1.7297723362190771E-2"/>
    <n v="1.8011081116108316E-2"/>
    <n v="1.8459898405636797E-2"/>
    <n v="1.9233749873148534E-2"/>
    <m/>
    <m/>
    <m/>
    <n v="0"/>
    <m/>
    <n v="0"/>
    <m/>
    <n v="0"/>
    <m/>
    <n v="-6.4481312329753626"/>
    <n v="94.697104792362254"/>
    <n v="107.43255882522342"/>
    <n v="-130.19807005665379"/>
    <n v="9.675454008341756"/>
    <n v="-5.2272727827570868"/>
    <n v="69.584955038993698"/>
    <n v="60.129734788543246"/>
    <s v="Resto"/>
    <n v="2024"/>
    <n v="2"/>
    <d v="2025-08-07T00:00:00"/>
    <x v="19"/>
    <x v="7"/>
  </r>
  <r>
    <n v="2025"/>
    <n v="6"/>
    <n v="94"/>
    <x v="5"/>
    <s v="Maritimo y Transportes"/>
    <n v="7"/>
    <s v="7902699be42c8a8e46fbbb4501726517e86b22c56a189f7625a6da49081b2451"/>
    <s v="5ee0b1f3d4f170289262539d5c2c0d24e2fb46189fbbd99a0a6b6a68b9dfe06a"/>
    <x v="17"/>
    <n v="95312.833239999993"/>
    <n v="92071.193280000007"/>
    <n v="239638.14403999998"/>
    <n v="225343.96040000007"/>
    <n v="52098.946109999997"/>
    <n v="36100.281500000005"/>
    <n v="95775.387060000008"/>
    <n v="159436.22594999993"/>
    <n v="35332811.020000003"/>
    <n v="33505945.09"/>
    <n v="140.405"/>
    <n v="134.59399999999999"/>
    <n v="0"/>
    <n v="0"/>
    <n v="14374.591349999999"/>
    <n v="28760.576570000001"/>
    <n v="38182.914479999999"/>
    <n v="47849.439760000001"/>
    <n v="0"/>
    <n v="0"/>
    <n v="0"/>
    <n v="0"/>
    <n v="0"/>
    <n v="0"/>
    <s v="Maritimo y Transportes"/>
    <s v="Daños Sin Autos"/>
    <s v="Maritimo y Transportes"/>
    <x v="19"/>
    <x v="3"/>
    <n v="3833520.1551100002"/>
    <n v="3650387.7085300004"/>
    <n v="533186385.44996989"/>
    <n v="470746398.87218982"/>
    <n v="512068683.5256899"/>
    <n v="451806369.28899986"/>
    <n v="15962808.80302"/>
    <n v="11100197.956550002"/>
    <n v="-67081.096580000012"/>
    <n v="5438525.2374600004"/>
    <n v="95312.833239999993"/>
    <n v="92071.193280000007"/>
    <n v="0.59709312074180698"/>
    <n v="0.82945541728533467"/>
    <n v="3241.6399599999859"/>
    <n v="3.5207971619763301"/>
    <n v="100"/>
    <n v="100"/>
    <n v="2.4863005640638156"/>
    <n v="2.5222305308790554"/>
    <n v="1.7876081580658329E-2"/>
    <n v="1.8613290815550968E-2"/>
    <n v="1.955855498854232E-2"/>
    <n v="2.0378462885525698E-2"/>
    <m/>
    <m/>
    <m/>
    <n v="0"/>
    <m/>
    <n v="0"/>
    <m/>
    <n v="0"/>
    <m/>
    <n v="44.3172849220026"/>
    <n v="54.660998250690554"/>
    <n v="39.209094847087009"/>
    <n v="-77.665614854503005"/>
    <n v="-50.019808139054987"/>
    <n v="-20.201961252806111"/>
    <n v="37.646658317634007"/>
    <n v="60.106401901997941"/>
    <s v="Resto"/>
    <n v="2024"/>
    <n v="2"/>
    <d v="2025-08-07T00:00:00"/>
    <x v="19"/>
    <x v="17"/>
  </r>
  <r>
    <n v="2025"/>
    <n v="6"/>
    <n v="37"/>
    <x v="76"/>
    <s v="Maritimo y Transportes"/>
    <n v="25"/>
    <s v="b7a56873cd771f2c446d369b649430b65a756ba278ff97ec81bb6f55b2e73569"/>
    <s v="5ee0b1f3d4f170289262539d5c2c0d24e2fb46189fbbd99a0a6b6a68b9dfe06a"/>
    <x v="8"/>
    <n v="473668.38227999996"/>
    <n v="422705.60819"/>
    <n v="890167.9643799999"/>
    <n v="726968.61233000003"/>
    <n v="385406.5564"/>
    <n v="420096.52386000002"/>
    <n v="609077.35424999974"/>
    <n v="654467.46747999976"/>
    <n v="35332811.020000003"/>
    <n v="33505945.09"/>
    <n v="140.405"/>
    <n v="134.59399999999999"/>
    <n v="6807.6323499999999"/>
    <n v="2255.7599700000001"/>
    <n v="182945.32292999999"/>
    <n v="151713.15408000001"/>
    <n v="303245.13652999996"/>
    <n v="255577.84902000002"/>
    <n v="0"/>
    <n v="0"/>
    <n v="0"/>
    <n v="0"/>
    <n v="0"/>
    <n v="0"/>
    <s v="Maritimo y Transportes"/>
    <s v="Daños Sin Autos"/>
    <s v="Maritimo y Transportes"/>
    <x v="19"/>
    <x v="3"/>
    <n v="7089738.4457900003"/>
    <n v="7036483.0011099996"/>
    <n v="533186385.44996989"/>
    <n v="470746398.87218982"/>
    <n v="512068683.5256899"/>
    <n v="451806369.28899986"/>
    <n v="15962808.80302"/>
    <n v="11100197.956550002"/>
    <n v="-67081.096580000012"/>
    <n v="5438525.2374600004"/>
    <n v="473668.38227999996"/>
    <n v="422705.60819"/>
    <n v="2.9673247867905728"/>
    <n v="3.8080907191440665"/>
    <n v="50962.774089999963"/>
    <n v="12.056327879873541"/>
    <n v="100"/>
    <n v="100"/>
    <n v="6.6810417041727659"/>
    <n v="6.0073421355998233"/>
    <n v="8.88372987769106E-2"/>
    <n v="9.2500947142227757E-2"/>
    <n v="8.9794761936090109E-2"/>
    <n v="9.3559019288551593E-2"/>
    <m/>
    <m/>
    <m/>
    <n v="0"/>
    <m/>
    <n v="0"/>
    <m/>
    <n v="0"/>
    <m/>
    <n v="-8.2576183066824562"/>
    <n v="81.366325222056787"/>
    <n v="99.38276562235076"/>
    <n v="-574.53824706095759"/>
    <n v="20.586328877936921"/>
    <n v="18.65078984457287"/>
    <n v="60.329186157253098"/>
    <n v="59.360838453620381"/>
    <s v="Medianas"/>
    <n v="2024"/>
    <n v="2"/>
    <d v="2025-08-07T00:00:00"/>
    <x v="19"/>
    <x v="8"/>
  </r>
  <r>
    <n v="2025"/>
    <n v="6"/>
    <n v="80"/>
    <x v="73"/>
    <s v="Maritimo y Transportes"/>
    <n v="52"/>
    <s v="41cfc0d1f2d127b04555b7246d84019b4d27710a3f3aff6e7764375b1e06e05d"/>
    <s v="5ee0b1f3d4f170289262539d5c2c0d24e2fb46189fbbd99a0a6b6a68b9dfe06a"/>
    <x v="16"/>
    <n v="504487.69834"/>
    <n v="363114.96136000002"/>
    <n v="599284.63760999986"/>
    <n v="538816.60817999998"/>
    <n v="164076.80776"/>
    <n v="84157.802530000001"/>
    <n v="373442.44503"/>
    <n v="245211.18392999997"/>
    <n v="35332811.020000003"/>
    <n v="33505945.09"/>
    <n v="140.405"/>
    <n v="134.59399999999999"/>
    <n v="1576.3525500000001"/>
    <n v="734.86777000000006"/>
    <n v="10749.62076"/>
    <n v="6132.4407799999999"/>
    <n v="23773.957620000001"/>
    <n v="30911.855179999999"/>
    <n v="0"/>
    <n v="0"/>
    <n v="0"/>
    <n v="0"/>
    <n v="0"/>
    <n v="0"/>
    <s v="Maritimo y Transportes"/>
    <s v="Daños Sin Autos"/>
    <s v="Maritimo y Transportes"/>
    <x v="19"/>
    <x v="3"/>
    <n v="914305.01283000002"/>
    <n v="669950.54428999999"/>
    <n v="533186385.44996989"/>
    <n v="470746398.87218982"/>
    <n v="512068683.5256899"/>
    <n v="451806369.28899986"/>
    <n v="15962808.80302"/>
    <n v="11100197.956550002"/>
    <n v="-67081.096580000012"/>
    <n v="5438525.2374600004"/>
    <n v="504487.69834"/>
    <n v="363114.96136000002"/>
    <n v="3.1603942925417745"/>
    <n v="3.2712476190186615"/>
    <n v="141372.73697999999"/>
    <n v="38.933327464808045"/>
    <n v="100"/>
    <n v="100"/>
    <n v="55.177177338062044"/>
    <n v="54.200263654509286"/>
    <n v="9.4617513144910792E-2"/>
    <n v="9.8519537431288828E-2"/>
    <n v="7.7136004062898347E-2"/>
    <n v="8.0369597695452585E-2"/>
    <m/>
    <m/>
    <m/>
    <n v="0"/>
    <m/>
    <n v="0"/>
    <m/>
    <n v="0"/>
    <m/>
    <n v="94.963274737967424"/>
    <n v="32.523450680737959"/>
    <n v="23.176627648389331"/>
    <n v="-244.59470122752717"/>
    <n v="75.291065101814155"/>
    <n v="-23.091132895246691"/>
    <n v="45.215949871790848"/>
    <n v="19.838475381987735"/>
    <s v="Medianas"/>
    <n v="2024"/>
    <n v="2"/>
    <d v="2025-08-07T00:00:00"/>
    <x v="19"/>
    <x v="16"/>
  </r>
  <r>
    <n v="2025"/>
    <n v="6"/>
    <n v="109"/>
    <x v="25"/>
    <s v="Maritimo y Transportes"/>
    <n v="228"/>
    <s v="9d693eeee1d1899cbc50b6d45df953d3835acf28ee869879b45565fccc814765"/>
    <s v="5ee0b1f3d4f170289262539d5c2c0d24e2fb46189fbbd99a0a6b6a68b9dfe06a"/>
    <x v="34"/>
    <n v="2628.59042"/>
    <n v="2473.6351500000001"/>
    <n v="9214.5879000000004"/>
    <n v="7337.8872900000006"/>
    <n v="3253.2818700000003"/>
    <n v="5010.6505900000002"/>
    <n v="4375.7116000000005"/>
    <n v="6314.2737399999814"/>
    <n v="35332811.020000003"/>
    <n v="33505945.09"/>
    <n v="140.405"/>
    <n v="134.59399999999999"/>
    <n v="0"/>
    <n v="0"/>
    <n v="-4.897E-2"/>
    <n v="-2.6619000000000002"/>
    <n v="191.76486"/>
    <n v="53.233309999999996"/>
    <n v="0"/>
    <n v="0"/>
    <n v="0"/>
    <n v="0"/>
    <n v="0"/>
    <n v="0"/>
    <s v="Maritimo y Transportes"/>
    <s v="Daños Sin Autos"/>
    <s v="Maritimo y Transportes"/>
    <x v="19"/>
    <x v="3"/>
    <n v="1851722.72551"/>
    <n v="1557356.19942"/>
    <n v="533186385.44996989"/>
    <n v="470746398.87218982"/>
    <n v="512068683.5256899"/>
    <n v="451806369.28899986"/>
    <n v="15962808.80302"/>
    <n v="11100197.956550002"/>
    <n v="-67081.096580000012"/>
    <n v="5438525.2374600004"/>
    <n v="2628.59042"/>
    <n v="2473.6351500000001"/>
    <n v="1.646696676278361E-2"/>
    <n v="2.2284603929431348E-2"/>
    <n v="154.95526999999993"/>
    <n v="6.2642734519680499"/>
    <n v="100"/>
    <n v="100"/>
    <n v="0.14195378086511498"/>
    <n v="0.15883554134380087"/>
    <n v="4.9299653774573856E-4"/>
    <n v="5.1332770477226946E-4"/>
    <n v="5.2547085987833661E-4"/>
    <n v="5.4749895489360158E-4"/>
    <m/>
    <m/>
    <m/>
    <n v="0"/>
    <m/>
    <n v="0"/>
    <m/>
    <n v="0"/>
    <m/>
    <n v="-35.072665483944668"/>
    <n v="123.76526389379447"/>
    <n v="202.56223275287789"/>
    <n v="-4.8497744310428494"/>
    <n v="-98.160336601675496"/>
    <n v="260.23471018428125"/>
    <n v="-2.5536482544299303E-2"/>
    <n v="-5.0004405136558301"/>
    <s v="Resto"/>
    <n v="2024"/>
    <n v="2"/>
    <d v="2025-08-07T00:00:00"/>
    <x v="19"/>
    <x v="34"/>
  </r>
  <r>
    <n v="2025"/>
    <n v="6"/>
    <n v="41"/>
    <x v="38"/>
    <s v="Maritimo y Transportes"/>
    <n v="29"/>
    <s v="35135aaa6cc23891b40cb3f378c53a17a1127210ce60e125ccf03efcfdaec458"/>
    <s v="5ee0b1f3d4f170289262539d5c2c0d24e2fb46189fbbd99a0a6b6a68b9dfe06a"/>
    <x v="13"/>
    <n v="5624727.8407500004"/>
    <n v="2873788.5145200002"/>
    <n v="6137891.1620500004"/>
    <n v="3255062.9986799997"/>
    <n v="-4306153.13937"/>
    <n v="391866.27042999998"/>
    <n v="259945.52401999995"/>
    <n v="14189360.52461"/>
    <n v="35332811.020000003"/>
    <n v="33505945.09"/>
    <n v="140.405"/>
    <n v="134.59399999999999"/>
    <n v="859.50384999999994"/>
    <n v="13.165959999999998"/>
    <n v="70964.638470000005"/>
    <n v="54643.890979999996"/>
    <n v="10979.05467"/>
    <n v="118486.47962"/>
    <n v="0"/>
    <n v="0"/>
    <n v="0"/>
    <n v="0"/>
    <n v="0"/>
    <n v="0"/>
    <s v="Maritimo y Transportes"/>
    <s v="Daños Sin Autos"/>
    <s v="Maritimo y Transportes"/>
    <x v="19"/>
    <x v="3"/>
    <n v="22924639.598130003"/>
    <n v="19353024.356599998"/>
    <n v="533186385.44996989"/>
    <n v="470746398.87218982"/>
    <n v="512068683.5256899"/>
    <n v="451806369.28899986"/>
    <n v="15962808.80302"/>
    <n v="11100197.956550002"/>
    <n v="-67081.096580000012"/>
    <n v="5438525.2374600004"/>
    <n v="5624727.8407500004"/>
    <n v="2873788.5145200002"/>
    <n v="35.236454374407209"/>
    <n v="25.88952490549266"/>
    <n v="2750939.3262300002"/>
    <n v="95.725183406179795"/>
    <n v="100"/>
    <n v="100"/>
    <n v="24.535730721842267"/>
    <n v="14.849299321735968"/>
    <n v="1.054927131345101"/>
    <n v="1.0984323044367181"/>
    <n v="0.61047488019132978"/>
    <n v="0.63606640141935877"/>
    <m/>
    <m/>
    <m/>
    <n v="0"/>
    <m/>
    <n v="0"/>
    <m/>
    <n v="0"/>
    <m/>
    <n v="-1198.8833345224639"/>
    <n v="-76.557537738498254"/>
    <n v="13.63587711656827"/>
    <n v="6419.3243088006766"/>
    <n v="29.867469532822067"/>
    <n v="-90.733917738790865"/>
    <n v="646.36383188717662"/>
    <n v="46.118250078194023"/>
    <s v="Grandes"/>
    <n v="2024"/>
    <n v="2"/>
    <d v="2025-08-07T00:00:00"/>
    <x v="19"/>
    <x v="13"/>
  </r>
  <r>
    <n v="2025"/>
    <n v="6"/>
    <n v="107"/>
    <x v="51"/>
    <s v="Maritimo y Transportes"/>
    <n v="70"/>
    <s v="ff5a1ae012afa5d4c889c50ad427aaf545d31a4fac04ffc1c4d03d403ba4250a"/>
    <s v="5ee0b1f3d4f170289262539d5c2c0d24e2fb46189fbbd99a0a6b6a68b9dfe06a"/>
    <x v="33"/>
    <n v="54738.520570000001"/>
    <n v="126508.97901000001"/>
    <n v="228190.46775999997"/>
    <n v="272867.76604999998"/>
    <n v="78433.530660000019"/>
    <n v="57826.217010000008"/>
    <n v="146857.06037000002"/>
    <n v="114681.17799999997"/>
    <n v="35332811.020000003"/>
    <n v="33505945.09"/>
    <n v="140.405"/>
    <n v="134.59399999999999"/>
    <n v="0"/>
    <n v="0"/>
    <n v="19834.46788"/>
    <n v="19799.489570000002"/>
    <n v="12045.97386"/>
    <n v="23952.589620000002"/>
    <n v="0"/>
    <n v="0"/>
    <n v="0"/>
    <n v="0"/>
    <n v="0"/>
    <n v="0"/>
    <s v="Maritimo y Transportes"/>
    <s v="Daños Sin Autos"/>
    <s v="Maritimo y Transportes"/>
    <x v="19"/>
    <x v="3"/>
    <n v="455455.20262"/>
    <n v="991204.89910000004"/>
    <n v="533186385.44996989"/>
    <n v="470746398.87218982"/>
    <n v="512068683.5256899"/>
    <n v="451806369.28899986"/>
    <n v="15962808.80302"/>
    <n v="11100197.956550002"/>
    <n v="-67081.096580000012"/>
    <n v="5438525.2374600004"/>
    <n v="54738.520570000001"/>
    <n v="126508.97901000001"/>
    <n v="0.34291283724230309"/>
    <n v="1.1397002062954167"/>
    <n v="-71770.458440000017"/>
    <n v="-56.731513448011349"/>
    <n v="100"/>
    <n v="100"/>
    <n v="12.018420308982614"/>
    <n v="12.763151102750639"/>
    <n v="1.0266301252948298E-2"/>
    <n v="1.0689683304418251E-2"/>
    <n v="2.687412571038018E-2"/>
    <n v="2.8000707296155447E-2"/>
    <m/>
    <m/>
    <m/>
    <n v="0"/>
    <m/>
    <n v="0"/>
    <m/>
    <n v="0"/>
    <m/>
    <n v="35.636627667406209"/>
    <n v="143.28763335811877"/>
    <n v="45.709180061779712"/>
    <n v="-116.92344737755032"/>
    <n v="0.17666268555225351"/>
    <n v="-49.709095963712343"/>
    <n v="164.65640811211259"/>
    <n v="82.66116475968748"/>
    <s v="Resto"/>
    <n v="2024"/>
    <n v="2"/>
    <d v="2025-08-07T00:00:00"/>
    <x v="19"/>
    <x v="33"/>
  </r>
  <r>
    <n v="2025"/>
    <n v="6"/>
    <n v="22"/>
    <x v="35"/>
    <s v="Maritimo y Transportes"/>
    <n v="16"/>
    <s v="b17ef6d19c7a5b1ee83b907c595526dcb1eb06db8227d650d5dda0a9f4ce8cd9"/>
    <s v="5ee0b1f3d4f170289262539d5c2c0d24e2fb46189fbbd99a0a6b6a68b9dfe06a"/>
    <x v="10"/>
    <n v="440100.55529000005"/>
    <n v="555428.58604999993"/>
    <n v="843550.00842000009"/>
    <n v="937040.1446"/>
    <n v="198335.22292"/>
    <n v="366208.13816999993"/>
    <n v="413888.7431100001"/>
    <n v="592175.53420999984"/>
    <n v="35332811.020000003"/>
    <n v="33505945.09"/>
    <n v="140.405"/>
    <n v="134.59399999999999"/>
    <n v="0"/>
    <n v="0"/>
    <n v="95054.974340000001"/>
    <n v="65073.915500000003"/>
    <n v="127165.48062999999"/>
    <n v="114537.73665000001"/>
    <n v="0"/>
    <n v="0"/>
    <n v="0"/>
    <n v="0"/>
    <n v="0"/>
    <n v="0"/>
    <s v="Maritimo y Transportes"/>
    <s v="Daños Sin Autos"/>
    <s v="Maritimo y Transportes"/>
    <x v="19"/>
    <x v="3"/>
    <n v="17846008.112819999"/>
    <n v="17696756.30731"/>
    <n v="533186385.44996989"/>
    <n v="470746398.87218982"/>
    <n v="512068683.5256899"/>
    <n v="451806369.28899986"/>
    <n v="15962808.80302"/>
    <n v="11100197.956550002"/>
    <n v="-67081.096580000012"/>
    <n v="5438525.2374600004"/>
    <n v="440100.55529000005"/>
    <n v="555428.58604999993"/>
    <n v="2.757037064847494"/>
    <n v="5.0037718987007143"/>
    <n v="-115328.03075999988"/>
    <n v="-20.763790999698028"/>
    <n v="100"/>
    <n v="100"/>
    <n v="2.466100836151957"/>
    <n v="3.1385897867654369"/>
    <n v="8.2541596578575002E-2"/>
    <n v="8.5945610315363227E-2"/>
    <n v="0.11798891874280737"/>
    <n v="0.1229350942803371"/>
    <m/>
    <m/>
    <m/>
    <n v="0"/>
    <m/>
    <n v="0"/>
    <m/>
    <n v="0"/>
    <m/>
    <n v="-45.840847800075522"/>
    <n v="45.06588790584663"/>
    <n v="65.932533428705042"/>
    <n v="-295.66484901371297"/>
    <n v="46.072314243946181"/>
    <n v="11.024963779917663"/>
    <n v="74.749038708524566"/>
    <n v="56.814389216412017"/>
    <s v="Medianas"/>
    <n v="2024"/>
    <n v="2"/>
    <d v="2025-08-07T00:00:00"/>
    <x v="19"/>
    <x v="10"/>
  </r>
  <r>
    <n v="2025"/>
    <n v="6"/>
    <n v="1"/>
    <x v="16"/>
    <s v="Diversos"/>
    <n v="30"/>
    <s v="624b60c58c9d8bfb6ff1886c2fd605d2adeb6ea4da576068201b6c6958ce93f4"/>
    <s v="5ee0b1f3d4f170289262539d5c2c0d24e2fb46189fbbd99a0a6b6a68b9dfe06a"/>
    <x v="10"/>
    <n v="716462.4524500001"/>
    <n v="683799.91545000009"/>
    <n v="1456775.60042"/>
    <n v="1273692.7842700002"/>
    <n v="55190.098430000005"/>
    <n v="287273.20413999999"/>
    <n v="30085.479940000034"/>
    <n v="587363.8560400001"/>
    <n v="35332811.020000003"/>
    <n v="33505945.09"/>
    <n v="140.405"/>
    <n v="134.59399999999999"/>
    <n v="0"/>
    <n v="0"/>
    <n v="60748.046310000005"/>
    <n v="140843.86286000002"/>
    <n v="528168.65588999994"/>
    <n v="512344.19133"/>
    <n v="0"/>
    <n v="0"/>
    <n v="0"/>
    <n v="0"/>
    <n v="0"/>
    <n v="0"/>
    <s v="Diversos"/>
    <s v="Daños Sin Autos"/>
    <s v="Diversos"/>
    <x v="6"/>
    <x v="3"/>
    <n v="34421360.903379999"/>
    <n v="27815669.804509997"/>
    <n v="533186385.44996989"/>
    <n v="470746398.87218982"/>
    <n v="512068683.5256899"/>
    <n v="451806369.28899986"/>
    <n v="19037256.571589999"/>
    <n v="16255728.513630003"/>
    <n v="5127603.960119999"/>
    <n v="3826281.9427600005"/>
    <n v="716462.4524500001"/>
    <n v="683799.91545000009"/>
    <n v="3.7634753188082968"/>
    <n v="4.2065165819953982"/>
    <n v="32662.537000000011"/>
    <n v="4.7766219711368629"/>
    <n v="100"/>
    <n v="100"/>
    <n v="2.081447199200213"/>
    <n v="2.4583262609017944"/>
    <n v="0.1343737334638353"/>
    <n v="0.13991530345441561"/>
    <n v="0.14525866094530773"/>
    <n v="0.15134800258041617"/>
    <m/>
    <m/>
    <m/>
    <n v="0"/>
    <m/>
    <n v="0"/>
    <m/>
    <n v="0"/>
    <m/>
    <n v="-80.788288766708789"/>
    <n v="7.7031389769656577"/>
    <n v="42.011295650855573"/>
    <n v="1.0763330955206691"/>
    <n v="-56.868517323765765"/>
    <n v="3.0886394005797291"/>
    <n v="11.501637901559198"/>
    <n v="27.490086789972551"/>
    <s v="Medianas"/>
    <n v="2024"/>
    <n v="2"/>
    <d v="2025-08-07T00:00:00"/>
    <x v="6"/>
    <x v="10"/>
  </r>
  <r>
    <n v="2025"/>
    <n v="6"/>
    <n v="105"/>
    <x v="18"/>
    <s v="Diversos"/>
    <n v="226"/>
    <s v="8f1f64db81c40ea10e1e9080c9ae60a7acb8925968c431ee16784dea9841c66f"/>
    <s v="5ee0b1f3d4f170289262539d5c2c0d24e2fb46189fbbd99a0a6b6a68b9dfe06a"/>
    <x v="28"/>
    <n v="539187.31670000008"/>
    <n v="0"/>
    <n v="1526360.5739100003"/>
    <n v="665958.31893000007"/>
    <n v="78517.934979999991"/>
    <n v="0"/>
    <n v="189862.27709999998"/>
    <n v="38562.4156"/>
    <n v="35332811.020000003"/>
    <n v="33505945.09"/>
    <n v="140.405"/>
    <n v="134.59399999999999"/>
    <n v="0"/>
    <n v="0"/>
    <n v="76788.503790000002"/>
    <n v="0"/>
    <n v="546934.32287000003"/>
    <n v="0"/>
    <n v="0"/>
    <n v="0"/>
    <n v="0"/>
    <n v="0"/>
    <n v="0"/>
    <n v="0"/>
    <s v="Diversos"/>
    <s v="Daños Sin Autos"/>
    <s v="Diversos"/>
    <x v="6"/>
    <x v="3"/>
    <n v="1102266.38717"/>
    <n v="0"/>
    <n v="533186385.44996989"/>
    <n v="470746398.87218982"/>
    <n v="512068683.5256899"/>
    <n v="451806369.28899986"/>
    <n v="19037256.571589999"/>
    <n v="16255728.513630003"/>
    <n v="5127603.960119999"/>
    <n v="3826281.9427600005"/>
    <n v="539187.31670000008"/>
    <n v="0"/>
    <n v="2.8322742548138438"/>
    <m/>
    <m/>
    <m/>
    <n v="100"/>
    <m/>
    <n v="48.916244110856887"/>
    <m/>
    <n v="0.10112548471112327"/>
    <n v="0.10529589761037392"/>
    <m/>
    <m/>
    <m/>
    <m/>
    <m/>
    <n v="0"/>
    <m/>
    <n v="0"/>
    <m/>
    <n v="0"/>
    <m/>
    <m/>
    <n v="14.562274101801027"/>
    <m/>
    <n v="1.5312792405707261"/>
    <m/>
    <m/>
    <n v="14.039803424121866"/>
    <m/>
    <s v="Medianas"/>
    <n v="2024"/>
    <n v="2"/>
    <d v="2025-08-07T00:00:00"/>
    <x v="6"/>
    <x v="28"/>
  </r>
  <r>
    <n v="2025"/>
    <n v="6"/>
    <n v="48"/>
    <x v="4"/>
    <s v="Diversos"/>
    <n v="36"/>
    <s v="76a50887d8f1c2e9301755428990ad81479ee21c25b43215cf524541e0503269"/>
    <s v="5ee0b1f3d4f170289262539d5c2c0d24e2fb46189fbbd99a0a6b6a68b9dfe06a"/>
    <x v="11"/>
    <n v="1403120.3807099999"/>
    <n v="1220010.26648"/>
    <n v="2280877.5910100001"/>
    <n v="2147112.25428"/>
    <n v="371247.57526999997"/>
    <n v="441941.64284000004"/>
    <n v="417966.13321000012"/>
    <n v="2121854.9972399999"/>
    <n v="35332811.020000003"/>
    <n v="33505945.09"/>
    <n v="140.405"/>
    <n v="134.59399999999999"/>
    <n v="0"/>
    <n v="0"/>
    <n v="254803.38013999999"/>
    <n v="138078.55266999998"/>
    <n v="683164.47673999995"/>
    <n v="545240.26360000006"/>
    <n v="0"/>
    <n v="0"/>
    <n v="0"/>
    <n v="0"/>
    <n v="0"/>
    <n v="0"/>
    <s v="Diversos"/>
    <s v="Daños Sin Autos"/>
    <s v="Diversos"/>
    <x v="6"/>
    <x v="3"/>
    <n v="34581959.66691"/>
    <n v="31734793.481880002"/>
    <n v="533186385.44996989"/>
    <n v="470746398.87218982"/>
    <n v="512068683.5256899"/>
    <n v="451806369.28899986"/>
    <n v="19037256.571589999"/>
    <n v="16255728.513630003"/>
    <n v="5127603.960119999"/>
    <n v="3826281.9427600005"/>
    <n v="1403120.3807099999"/>
    <n v="1220010.26648"/>
    <n v="7.3703917128685879"/>
    <n v="7.5051097553521098"/>
    <n v="183110.11422999995"/>
    <n v="15.008899454454028"/>
    <n v="100"/>
    <n v="100"/>
    <n v="4.0573767196096346"/>
    <n v="3.8443932750865515"/>
    <n v="0.26315757847527749"/>
    <n v="0.2740101915722028"/>
    <n v="0.25916507686577955"/>
    <n v="0.27002945274983831"/>
    <m/>
    <m/>
    <m/>
    <n v="0"/>
    <m/>
    <n v="0"/>
    <m/>
    <n v="0"/>
    <m/>
    <n v="-15.996244914986224"/>
    <n v="26.458711624026382"/>
    <n v="36.224419989112029"/>
    <n v="7.240176467554484"/>
    <n v="84.535089058302802"/>
    <n v="25.296043294627999"/>
    <n v="37.297516017796923"/>
    <n v="25.324349995417318"/>
    <s v="Grandes"/>
    <n v="2024"/>
    <n v="2"/>
    <d v="2025-08-07T00:00:00"/>
    <x v="6"/>
    <x v="11"/>
  </r>
  <r>
    <n v="2025"/>
    <n v="6"/>
    <n v="103"/>
    <x v="61"/>
    <s v="Diversos"/>
    <n v="205"/>
    <s v="f8809aff4d69bece79dabe35be0c708b890d7eafb841f121330667b77d2e2590"/>
    <s v="5ee0b1f3d4f170289262539d5c2c0d24e2fb46189fbbd99a0a6b6a68b9dfe06a"/>
    <x v="27"/>
    <n v="321757.18864000001"/>
    <n v="330207.52873000002"/>
    <n v="566916.55687999993"/>
    <n v="517317.03957999998"/>
    <n v="7227.8051999999998"/>
    <n v="79656.507530000003"/>
    <n v="-168484.64787000002"/>
    <n v="353589.3187"/>
    <n v="35332811.020000003"/>
    <n v="33505945.09"/>
    <n v="140.405"/>
    <n v="134.59399999999999"/>
    <n v="5170.91885"/>
    <n v="2409.1405399999999"/>
    <n v="-7083.7429599999996"/>
    <n v="-997.34875999999997"/>
    <n v="26349.152249999999"/>
    <n v="4470.7135799999996"/>
    <n v="0"/>
    <n v="0"/>
    <n v="0"/>
    <n v="0"/>
    <n v="0"/>
    <n v="0"/>
    <s v="Diversos"/>
    <s v="Daños Sin Autos"/>
    <s v="Diversos"/>
    <x v="6"/>
    <x v="3"/>
    <n v="1638035.7448499999"/>
    <n v="1492337.16872"/>
    <n v="533186385.44996989"/>
    <n v="470746398.87218982"/>
    <n v="512068683.5256899"/>
    <n v="451806369.28899986"/>
    <n v="19037256.571589999"/>
    <n v="16255728.513630003"/>
    <n v="5127603.960119999"/>
    <n v="3826281.9427600005"/>
    <n v="321757.18864000001"/>
    <n v="330207.52873000002"/>
    <n v="1.6901447297830201"/>
    <n v="2.0313302381565346"/>
    <n v="-8450.3400900000124"/>
    <n v="-2.5590997644725388"/>
    <n v="100"/>
    <n v="100"/>
    <n v="19.642867358151843"/>
    <n v="22.126871571068886"/>
    <n v="6.0346099866833758E-2"/>
    <n v="6.2834771778004631E-2"/>
    <n v="7.0145524112581292E-2"/>
    <n v="7.3086072082082884E-2"/>
    <m/>
    <m/>
    <m/>
    <n v="0"/>
    <m/>
    <n v="0"/>
    <m/>
    <n v="0"/>
    <m/>
    <n v="-90.926284086359317"/>
    <n v="2.24635391381632"/>
    <n v="24.123165161122824"/>
    <n v="0.1409587256780036"/>
    <n v="610.25735871973211"/>
    <n v="489.37240730147602"/>
    <n v="-26.884139925222833"/>
    <n v="-22.308491522733604"/>
    <s v="Resto"/>
    <n v="2024"/>
    <n v="2"/>
    <d v="2025-08-07T00:00:00"/>
    <x v="6"/>
    <x v="27"/>
  </r>
  <r>
    <n v="2025"/>
    <n v="6"/>
    <n v="12"/>
    <x v="0"/>
    <s v="Diversos"/>
    <n v="12"/>
    <s v="6b51d431df5d7f141cbececcf79edf3dd861c3b4069f0b11661a3eefacbba918"/>
    <s v="5ee0b1f3d4f170289262539d5c2c0d24e2fb46189fbbd99a0a6b6a68b9dfe06a"/>
    <x v="5"/>
    <n v="135867.14487000002"/>
    <n v="146449.24239"/>
    <n v="292930.46035000007"/>
    <n v="276111.5155900002"/>
    <n v="269899.12063999998"/>
    <n v="43997.807300000008"/>
    <n v="358343.30722999998"/>
    <n v="87767.891990000004"/>
    <n v="35332811.020000003"/>
    <n v="33505945.09"/>
    <n v="140.405"/>
    <n v="134.59399999999999"/>
    <n v="2685.60302"/>
    <n v="-448.24973999999997"/>
    <n v="228533.66130000001"/>
    <n v="28081.99005"/>
    <n v="53319.15638"/>
    <n v="38037.110740000004"/>
    <n v="0"/>
    <n v="0"/>
    <n v="0"/>
    <n v="0"/>
    <n v="0"/>
    <n v="0"/>
    <s v="Diversos"/>
    <s v="Daños Sin Autos"/>
    <s v="Diversos"/>
    <x v="6"/>
    <x v="3"/>
    <n v="4354857.8661599997"/>
    <n v="3733425.0511100003"/>
    <n v="533186385.44996989"/>
    <n v="470746398.87218982"/>
    <n v="512068683.5256899"/>
    <n v="451806369.28899986"/>
    <n v="19037256.571589999"/>
    <n v="16255728.513630003"/>
    <n v="5127603.960119999"/>
    <n v="3826281.9427600005"/>
    <n v="135867.14487000002"/>
    <n v="146449.24239"/>
    <n v="0.71369077975636253"/>
    <n v="0.90090851521791926"/>
    <n v="-10582.097519999981"/>
    <n v="-7.2257782609891912"/>
    <n v="100"/>
    <n v="100"/>
    <n v="3.1198984914243395"/>
    <n v="3.9226511952197498"/>
    <n v="2.5482110679802557E-2"/>
    <n v="2.6532992397529365E-2"/>
    <n v="3.1110008008741405E-2"/>
    <n v="3.2414160654809877E-2"/>
    <m/>
    <m/>
    <m/>
    <n v="0"/>
    <m/>
    <n v="0"/>
    <m/>
    <n v="0"/>
    <m/>
    <n v="513.43766247187489"/>
    <n v="198.64929148120689"/>
    <n v="30.04304193177876"/>
    <n v="5.2636498984543971"/>
    <n v="713.80863996139772"/>
    <n v="40.176673103431405"/>
    <n v="428.61454834593536"/>
    <n v="73.82787363097178"/>
    <s v="Resto"/>
    <n v="2024"/>
    <n v="2"/>
    <d v="2025-08-07T00:00:00"/>
    <x v="6"/>
    <x v="5"/>
  </r>
  <r>
    <n v="2025"/>
    <n v="6"/>
    <n v="127"/>
    <x v="66"/>
    <s v="Diversos"/>
    <n v="263"/>
    <s v="4be84111a613654b362415e563cb7607df7b203b5d303802a8a546061bbc7847"/>
    <s v="5ee0b1f3d4f170289262539d5c2c0d24e2fb46189fbbd99a0a6b6a68b9dfe06a"/>
    <x v="9"/>
    <n v="176125.08216999998"/>
    <n v="100531.20751000001"/>
    <n v="430936.69430999993"/>
    <n v="219529.46231999999"/>
    <n v="64655.873359999998"/>
    <n v="50037.122739999999"/>
    <n v="99208.433309999979"/>
    <n v="104392.18137999999"/>
    <n v="35332811.020000003"/>
    <n v="33505945.09"/>
    <n v="140.405"/>
    <n v="134.59399999999999"/>
    <n v="0"/>
    <n v="0"/>
    <n v="774.81253000000004"/>
    <n v="7.7240099999999998"/>
    <n v="3487.04261"/>
    <n v="1630.8987"/>
    <n v="0"/>
    <n v="0"/>
    <n v="0"/>
    <n v="0"/>
    <n v="0"/>
    <n v="0"/>
    <s v="Diversos"/>
    <s v="Daños Sin Autos"/>
    <s v="Diversos"/>
    <x v="6"/>
    <x v="3"/>
    <n v="833808.04034000007"/>
    <n v="539188.42425000004"/>
    <n v="533186385.44996989"/>
    <n v="470746398.87218982"/>
    <n v="512068683.5256899"/>
    <n v="451806369.28899986"/>
    <n v="19037256.571589999"/>
    <n v="16255728.513630003"/>
    <n v="5127603.960119999"/>
    <n v="3826281.9427600005"/>
    <n v="176125.08216999998"/>
    <n v="100531.20751000001"/>
    <n v="0.92515999617737954"/>
    <n v="0.6184355713477081"/>
    <n v="75593.874659999972"/>
    <n v="75.194436167973549"/>
    <n v="100"/>
    <n v="100"/>
    <n v="21.122977190071452"/>
    <n v="18.644912054600734"/>
    <n v="3.3032554276749476E-2"/>
    <n v="3.4394816132348772E-2"/>
    <n v="2.1355703994943308E-2"/>
    <n v="2.2250949597767796E-2"/>
    <m/>
    <m/>
    <m/>
    <n v="0"/>
    <m/>
    <n v="0"/>
    <m/>
    <n v="0"/>
    <m/>
    <n v="29.215809821761951"/>
    <n v="36.710201956126085"/>
    <n v="49.772726280068532"/>
    <n v="1.2609373474016681"/>
    <n v="9931.2212179942799"/>
    <n v="113.81110978873181"/>
    <n v="22.219760887865952"/>
    <n v="0.4736045224635963"/>
    <s v="Resto"/>
    <n v="2024"/>
    <n v="2"/>
    <d v="2025-08-07T00:00:00"/>
    <x v="6"/>
    <x v="9"/>
  </r>
  <r>
    <n v="2025"/>
    <n v="6"/>
    <n v="15.1"/>
    <x v="69"/>
    <s v="Diversos"/>
    <n v="15.1"/>
    <m/>
    <m/>
    <x v="76"/>
    <n v="7890095.509300001"/>
    <n v="6288827.5799799999"/>
    <n v="15646517.785460001"/>
    <n v="12644838.70417"/>
    <n v="2659373.2902399995"/>
    <n v="1882659.8556600001"/>
    <n v="5031405.4906499991"/>
    <n v="4787229.8933000006"/>
    <n v="0"/>
    <n v="0"/>
    <n v="0"/>
    <n v="0"/>
    <n v="68325.976490000001"/>
    <n v="58232.372810000001"/>
    <n v="616577.93168000004"/>
    <n v="711989.47366000002"/>
    <n v="2734595.2728900001"/>
    <n v="2074070.78801"/>
    <n v="0"/>
    <n v="0"/>
    <n v="0"/>
    <n v="0"/>
    <n v="0"/>
    <n v="0"/>
    <s v="Diversos"/>
    <s v="Daños Sin Autos"/>
    <s v="Diversos"/>
    <x v="6"/>
    <x v="3"/>
    <n v="179316624.94716001"/>
    <n v="149899797.82172"/>
    <n v="533186385.44996989"/>
    <n v="470746398.87218982"/>
    <n v="512068683.5256899"/>
    <n v="451806369.28899986"/>
    <n v="19037256.571589999"/>
    <n v="16255728.513630003"/>
    <n v="5127603.960119999"/>
    <n v="3826281.9427600005"/>
    <n v="7890095.509300001"/>
    <n v="6288827.5799799999"/>
    <n v="41.445549045520991"/>
    <n v="38.686839379157831"/>
    <n v="1601267.929320001"/>
    <n v="25.462105757478781"/>
    <n v="100"/>
    <n v="100"/>
    <n v="4.4000914648181721"/>
    <n v="4.1953542775684571"/>
    <n v="1.4798006334391571"/>
    <n v="1.5408275809751142"/>
    <n v="1.3359268589301414"/>
    <n v="1.3919298193774079"/>
    <m/>
    <m/>
    <m/>
    <n v="0"/>
    <m/>
    <n v="0"/>
    <m/>
    <n v="0"/>
    <m/>
    <n v="41.256174462152572"/>
    <n v="33.705210375532396"/>
    <n v="29.936579302210532"/>
    <n v="51.863859044561686"/>
    <n v="-13.40069558746908"/>
    <n v="31.846766691784456"/>
    <n v="22.547319444035406"/>
    <n v="34.328118296441055"/>
    <s v="Resto"/>
    <n v="2024"/>
    <n v="2"/>
    <d v="2025-08-07T00:00:00"/>
    <x v="6"/>
    <x v="76"/>
  </r>
  <r>
    <n v="2025"/>
    <n v="6"/>
    <n v="80"/>
    <x v="73"/>
    <s v="Diversos"/>
    <n v="52"/>
    <s v="41cfc0d1f2d127b04555b7246d84019b4d27710a3f3aff6e7764375b1e06e05d"/>
    <s v="5ee0b1f3d4f170289262539d5c2c0d24e2fb46189fbbd99a0a6b6a68b9dfe06a"/>
    <x v="39"/>
    <n v="36039.020429999997"/>
    <n v="25098.516600000003"/>
    <n v="72601.472999999998"/>
    <n v="55381.083560000006"/>
    <n v="2413.45433"/>
    <n v="7330.8392100000001"/>
    <n v="13079.710789999999"/>
    <n v="17599.664459999993"/>
    <n v="35332811.020000003"/>
    <n v="33505945.09"/>
    <n v="140.405"/>
    <n v="134.59399999999999"/>
    <n v="0"/>
    <n v="0"/>
    <n v="671.40493000000004"/>
    <n v="5858.2195400000001"/>
    <n v="15867.92245"/>
    <n v="14704.702939999999"/>
    <n v="0"/>
    <n v="0"/>
    <n v="0"/>
    <n v="0"/>
    <n v="0"/>
    <n v="0"/>
    <s v="Diversos"/>
    <s v="Daños Sin Autos"/>
    <s v="Diversos"/>
    <x v="6"/>
    <x v="3"/>
    <n v="914305.01283000002"/>
    <n v="669950.54428999999"/>
    <n v="533186385.44996989"/>
    <n v="470746398.87218982"/>
    <n v="512068683.5256899"/>
    <n v="451806369.28899986"/>
    <n v="19037256.571589999"/>
    <n v="16255728.513630003"/>
    <n v="5127603.960119999"/>
    <n v="3826281.9427600005"/>
    <n v="36039.020429999997"/>
    <n v="25098.516600000003"/>
    <n v="0.18930784640357454"/>
    <n v="0.15439798086536419"/>
    <n v="10940.503829999994"/>
    <n v="43.590240827220804"/>
    <n v="100"/>
    <n v="100"/>
    <n v="3.9416846593075454"/>
    <n v="3.746323786720541"/>
    <n v="6.7591786687474639E-3"/>
    <n v="7.0379270573362376E-3"/>
    <n v="5.3316428251242737E-3"/>
    <n v="5.5551489102504507E-3"/>
    <m/>
    <m/>
    <m/>
    <n v="0"/>
    <m/>
    <n v="0"/>
    <m/>
    <n v="0"/>
    <m/>
    <n v="-67.078062130897564"/>
    <n v="6.6967811588767985"/>
    <n v="29.208256913478301"/>
    <n v="4.7067877097581444E-2"/>
    <n v="-88.539095788137701"/>
    <n v="7.9105270929056948"/>
    <n v="4.2312087931838871"/>
    <n v="39.839087970042328"/>
    <s v="Resto"/>
    <n v="2024"/>
    <n v="2"/>
    <d v="2025-08-07T00:00:00"/>
    <x v="6"/>
    <x v="39"/>
  </r>
  <r>
    <n v="2025"/>
    <n v="6"/>
    <n v="94"/>
    <x v="5"/>
    <s v="Diversos"/>
    <n v="7"/>
    <s v="7902699be42c8a8e46fbbb4501726517e86b22c56a189f7625a6da49081b2451"/>
    <s v="5ee0b1f3d4f170289262539d5c2c0d24e2fb46189fbbd99a0a6b6a68b9dfe06a"/>
    <x v="7"/>
    <n v="215540.16811000003"/>
    <n v="257035.21049999999"/>
    <n v="419671.22270000004"/>
    <n v="827333.42885000003"/>
    <n v="-341812.67574999999"/>
    <n v="144644.18024999998"/>
    <n v="-157152.25447999997"/>
    <n v="754781.28639000002"/>
    <n v="35332811.020000003"/>
    <n v="33505945.09"/>
    <n v="140.405"/>
    <n v="134.59399999999999"/>
    <n v="0"/>
    <n v="0"/>
    <n v="35693.069009999999"/>
    <n v="45540.252549999997"/>
    <n v="134231.00213000001"/>
    <n v="109667.99498"/>
    <n v="0"/>
    <n v="0"/>
    <n v="0"/>
    <n v="0"/>
    <n v="0"/>
    <n v="0"/>
    <s v="Diversos"/>
    <s v="Daños Sin Autos"/>
    <s v="Diversos"/>
    <x v="6"/>
    <x v="3"/>
    <n v="3833520.1551100002"/>
    <n v="3650387.7085300004"/>
    <n v="533186385.44996989"/>
    <n v="470746398.87218982"/>
    <n v="512068683.5256899"/>
    <n v="451806369.28899986"/>
    <n v="19037256.571589999"/>
    <n v="16255728.513630003"/>
    <n v="5127603.960119999"/>
    <n v="3826281.9427600005"/>
    <n v="215540.16811000003"/>
    <n v="257035.21049999999"/>
    <n v="1.1322018343318363"/>
    <n v="1.5811977315226611"/>
    <n v="-41495.042389999959"/>
    <n v="-16.143719107308829"/>
    <n v="100"/>
    <n v="100"/>
    <n v="5.6225129747313209"/>
    <n v="7.0413126227489755"/>
    <n v="4.0424919688843909E-2"/>
    <n v="4.2092042541239806E-2"/>
    <n v="5.4601630754011664E-2"/>
    <n v="5.6890568166290352E-2"/>
    <m/>
    <m/>
    <m/>
    <n v="0"/>
    <m/>
    <n v="0"/>
    <m/>
    <n v="0"/>
    <m/>
    <n v="-336.31277467176221"/>
    <n v="-158.58421135477511"/>
    <n v="56.274072322087555"/>
    <n v="-6.6661286325631259"/>
    <n v="-21.62303234745675"/>
    <n v="22.397607574096277"/>
    <n v="26.590778913675983"/>
    <n v="41.525563185781877"/>
    <s v="Resto"/>
    <n v="2024"/>
    <n v="2"/>
    <d v="2025-08-07T00:00:00"/>
    <x v="6"/>
    <x v="7"/>
  </r>
  <r>
    <n v="2025"/>
    <n v="6"/>
    <n v="107"/>
    <x v="51"/>
    <s v="Diversos"/>
    <n v="70"/>
    <s v="ff5a1ae012afa5d4c889c50ad427aaf545d31a4fac04ffc1c4d03d403ba4250a"/>
    <s v="5ee0b1f3d4f170289262539d5c2c0d24e2fb46189fbbd99a0a6b6a68b9dfe06a"/>
    <x v="32"/>
    <n v="30807.147140000001"/>
    <n v="32379.480899999999"/>
    <n v="53415.481769999999"/>
    <n v="55248.159400000004"/>
    <n v="38436.268350000006"/>
    <n v="5954.6403799999998"/>
    <n v="44896.122210000016"/>
    <n v="25015.617990000002"/>
    <n v="35332811.020000003"/>
    <n v="33505945.09"/>
    <n v="140.405"/>
    <n v="134.59399999999999"/>
    <n v="0"/>
    <n v="0"/>
    <n v="5936.8278200000004"/>
    <n v="1958.4852700000001"/>
    <n v="7423.4446900000003"/>
    <n v="7836.1211600000006"/>
    <n v="0"/>
    <n v="0"/>
    <n v="0"/>
    <n v="0"/>
    <n v="0"/>
    <n v="0"/>
    <s v="Diversos"/>
    <s v="Daños Sin Autos"/>
    <s v="Diversos"/>
    <x v="6"/>
    <x v="3"/>
    <n v="455455.20262"/>
    <n v="991204.89910000004"/>
    <n v="533186385.44996989"/>
    <n v="470746398.87218982"/>
    <n v="512068683.5256899"/>
    <n v="451806369.28899986"/>
    <n v="19037256.571589999"/>
    <n v="16255728.513630003"/>
    <n v="5127603.960119999"/>
    <n v="3826281.9427600005"/>
    <n v="30807.147140000001"/>
    <n v="32379.480899999999"/>
    <n v="0.16182556044327651"/>
    <n v="0.19918812542206676"/>
    <n v="-1572.3337599999977"/>
    <n v="-4.8559572800316193"/>
    <n v="100"/>
    <n v="100"/>
    <n v="6.7640345225572789"/>
    <n v="3.266678860183208"/>
    <n v="5.7779320666639022E-3"/>
    <n v="6.0162138656648474E-3"/>
    <n v="6.878327901726807E-3"/>
    <n v="7.1666720747994425E-3"/>
    <m/>
    <m/>
    <m/>
    <n v="0"/>
    <m/>
    <n v="0"/>
    <m/>
    <n v="0"/>
    <m/>
    <n v="545.48429287345152"/>
    <n v="124.7641275426453"/>
    <n v="18.390166285834432"/>
    <n v="0.74959510619264946"/>
    <n v="203.1336467493575"/>
    <n v="-5.2663360044320706"/>
    <n v="79.974029145760355"/>
    <n v="24.993044773187247"/>
    <s v="Resto"/>
    <n v="2024"/>
    <n v="2"/>
    <d v="2025-08-07T00:00:00"/>
    <x v="6"/>
    <x v="32"/>
  </r>
  <r>
    <n v="2025"/>
    <n v="6"/>
    <n v="76"/>
    <x v="31"/>
    <s v="Diversos"/>
    <n v="48"/>
    <s v="98010bd9270f9b100b6214a21754fd33bdc8d41b2bc9f9dd16ff54d3c34ffd71"/>
    <s v="5ee0b1f3d4f170289262539d5c2c0d24e2fb46189fbbd99a0a6b6a68b9dfe06a"/>
    <x v="2"/>
    <n v="57620.478459999998"/>
    <n v="37474.434890000004"/>
    <n v="76144.777879999994"/>
    <n v="86509.73576000001"/>
    <n v="-3731.31612"/>
    <n v="40469.504049999996"/>
    <n v="14829.634370000002"/>
    <n v="118442.97377"/>
    <n v="35332811.020000003"/>
    <n v="33505945.09"/>
    <n v="140.405"/>
    <n v="134.59399999999999"/>
    <n v="0"/>
    <n v="0"/>
    <n v="294.78532000000001"/>
    <n v="50.394970000000001"/>
    <n v="-1435.22875"/>
    <n v="-431.99509"/>
    <n v="0"/>
    <n v="0"/>
    <n v="0"/>
    <n v="0"/>
    <n v="0"/>
    <n v="0"/>
    <s v="Diversos"/>
    <s v="Daños Sin Autos"/>
    <s v="Diversos"/>
    <x v="6"/>
    <x v="3"/>
    <n v="1710707.5392100001"/>
    <n v="1380857.62949"/>
    <n v="533186385.44996989"/>
    <n v="470746398.87218982"/>
    <n v="512068683.5256899"/>
    <n v="451806369.28899986"/>
    <n v="19037256.571589999"/>
    <n v="16255728.513630003"/>
    <n v="5127603.960119999"/>
    <n v="3826281.9427600005"/>
    <n v="57620.478459999998"/>
    <n v="37474.434890000004"/>
    <n v="0.30267217465561275"/>
    <n v="0.23053063945167804"/>
    <n v="20146.043569999994"/>
    <n v="53.759432608217764"/>
    <n v="100"/>
    <n v="100"/>
    <n v="3.3682249677001468"/>
    <n v="2.7138521806799627"/>
    <n v="1.08068172842359E-2"/>
    <n v="1.1252490205663835E-2"/>
    <n v="7.9606418614738064E-3"/>
    <n v="8.2943573701656538E-3"/>
    <m/>
    <m/>
    <m/>
    <n v="0"/>
    <m/>
    <n v="0"/>
    <m/>
    <n v="0"/>
    <m/>
    <n v="-109.22006880882446"/>
    <n v="-6.4756770851708056"/>
    <n v="107.992299733916"/>
    <n v="-7.2769194910924387E-2"/>
    <n v="484.9498868637088"/>
    <n v="232.23265338501881"/>
    <n v="-20.539256895460046"/>
    <n v="-11.665634903396702"/>
    <s v="Resto"/>
    <n v="2024"/>
    <n v="2"/>
    <d v="2025-08-07T00:00:00"/>
    <x v="6"/>
    <x v="2"/>
  </r>
  <r>
    <n v="2025"/>
    <n v="6"/>
    <n v="43"/>
    <x v="26"/>
    <s v="Diversos"/>
    <n v="31"/>
    <s v="eb1e33e8a81b697b75855af6bfcdbcbf7cbbde9f94962ceaec1ed8af21f5a50f"/>
    <s v="5ee0b1f3d4f170289262539d5c2c0d24e2fb46189fbbd99a0a6b6a68b9dfe06a"/>
    <x v="0"/>
    <n v="827745.40113000001"/>
    <n v="859803.40877999994"/>
    <n v="1491280.7243599999"/>
    <n v="1338221.97526"/>
    <n v="157729.99917"/>
    <n v="87254.468590000004"/>
    <n v="343833.74998999998"/>
    <n v="349612.63830999995"/>
    <n v="35332811.020000003"/>
    <n v="33505945.09"/>
    <n v="140.405"/>
    <n v="134.59399999999999"/>
    <n v="0"/>
    <n v="0"/>
    <n v="87389.69101000001"/>
    <n v="46383.28527"/>
    <n v="287284.96586"/>
    <n v="249598.82778999998"/>
    <n v="0"/>
    <n v="0"/>
    <n v="0"/>
    <n v="0"/>
    <n v="0"/>
    <n v="0"/>
    <s v="Diversos"/>
    <s v="Daños Sin Autos"/>
    <s v="Diversos"/>
    <x v="6"/>
    <x v="3"/>
    <n v="63645419.190459996"/>
    <n v="56310277.221919999"/>
    <n v="533186385.44996989"/>
    <n v="470746398.87218982"/>
    <n v="512068683.5256899"/>
    <n v="451806369.28899986"/>
    <n v="19037256.571589999"/>
    <n v="16255728.513630003"/>
    <n v="5127603.960119999"/>
    <n v="3826281.9427600005"/>
    <n v="827745.40113000001"/>
    <n v="859803.40877999994"/>
    <n v="4.3480288140113368"/>
    <n v="5.2892333189440093"/>
    <n v="-32058.007649999927"/>
    <n v="-3.7285276288318014"/>
    <n v="100"/>
    <n v="100"/>
    <n v="1.3005577018087631"/>
    <n v="1.5269031714965573"/>
    <n v="0.15524503695484348"/>
    <n v="0.16164733906998885"/>
    <n v="0.18264683720149735"/>
    <n v="0.19030351655578875"/>
    <m/>
    <m/>
    <m/>
    <n v="0"/>
    <m/>
    <n v="0"/>
    <m/>
    <n v="0"/>
    <m/>
    <n v="80.770110366676391"/>
    <n v="19.055376079972689"/>
    <n v="10.148188260128894"/>
    <n v="3.0760955876613512"/>
    <n v="88.407721663739778"/>
    <n v="15.098683917581246"/>
    <n v="30.419166122527567"/>
    <n v="18.583134256153073"/>
    <s v="Medianas"/>
    <n v="2024"/>
    <n v="2"/>
    <d v="2025-08-07T00:00:00"/>
    <x v="6"/>
    <x v="0"/>
  </r>
  <r>
    <n v="2025"/>
    <n v="6"/>
    <n v="5.0999999999999996"/>
    <x v="68"/>
    <s v="Diversos"/>
    <n v="5.0999999999999996"/>
    <m/>
    <m/>
    <x v="75"/>
    <n v="8768702.5910500009"/>
    <n v="7799047.7157499986"/>
    <n v="15606871.822319999"/>
    <n v="13881365.17567"/>
    <n v="1958475.1705399998"/>
    <n v="1293921.04143"/>
    <n v="3901820.9853899996"/>
    <n v="4003326.8393000001"/>
    <n v="0"/>
    <n v="0"/>
    <n v="0"/>
    <n v="0"/>
    <n v="0"/>
    <n v="0"/>
    <n v="594522.46647999994"/>
    <n v="438693.44903000002"/>
    <n v="4166156.7511900002"/>
    <n v="3600521.7842299999"/>
    <n v="0"/>
    <n v="0"/>
    <n v="0"/>
    <n v="0"/>
    <n v="0"/>
    <n v="0"/>
    <s v="Diversos"/>
    <s v="Daños Sin Autos"/>
    <s v="Diversos"/>
    <x v="6"/>
    <x v="3"/>
    <n v="130970246.75691999"/>
    <n v="114414474.12908"/>
    <n v="533186385.44996989"/>
    <n v="470746398.87218982"/>
    <n v="512068683.5256899"/>
    <n v="451806369.28899986"/>
    <n v="19037256.571589999"/>
    <n v="16255728.513630003"/>
    <n v="5127603.960119999"/>
    <n v="3826281.9427600005"/>
    <n v="8768702.5910500009"/>
    <n v="7799047.7157499986"/>
    <n v="46.060747030829326"/>
    <n v="47.977226669421192"/>
    <n v="969654.87530000228"/>
    <n v="12.432990675795018"/>
    <n v="100"/>
    <n v="100"/>
    <n v="6.6951867375837359"/>
    <n v="6.8164869655838096"/>
    <n v="1.6445848638182807"/>
    <n v="1.7124075096090277"/>
    <n v="1.6567408129801717"/>
    <n v="1.7261925120761867"/>
    <m/>
    <m/>
    <m/>
    <n v="0"/>
    <m/>
    <n v="0"/>
    <m/>
    <n v="0"/>
    <m/>
    <n v="51.359712674241401"/>
    <n v="22.334834032790294"/>
    <n v="16.590756828131159"/>
    <n v="38.194743310366086"/>
    <n v="35.521163535620424"/>
    <n v="15.709805435352076"/>
    <n v="14.270285588994785"/>
    <n v="12.184163166334463"/>
    <m/>
    <n v="2024"/>
    <n v="2"/>
    <d v="2025-08-07T00:00:00"/>
    <x v="6"/>
    <x v="75"/>
  </r>
  <r>
    <n v="2025"/>
    <n v="6"/>
    <n v="37"/>
    <x v="76"/>
    <s v="Diversos"/>
    <n v="25"/>
    <s v="b7a56873cd771f2c446d369b649430b65a756ba278ff97ec81bb6f55b2e73569"/>
    <s v="5ee0b1f3d4f170289262539d5c2c0d24e2fb46189fbbd99a0a6b6a68b9dfe06a"/>
    <x v="12"/>
    <n v="409585.28729000001"/>
    <n v="394649.27085000003"/>
    <n v="1085722.3945200001"/>
    <n v="945024.58232000005"/>
    <n v="101674.86297000002"/>
    <n v="107571.96267000002"/>
    <n v="204000.46248000002"/>
    <n v="273738.53744000004"/>
    <n v="35332811.020000003"/>
    <n v="33505945.09"/>
    <n v="140.405"/>
    <n v="134.59399999999999"/>
    <n v="0"/>
    <n v="0"/>
    <n v="85074.010580000002"/>
    <n v="102682.77159999999"/>
    <n v="336483.82383999997"/>
    <n v="361613.29881999997"/>
    <n v="0"/>
    <n v="0"/>
    <n v="0"/>
    <n v="0"/>
    <n v="0"/>
    <n v="0"/>
    <s v="Diversos"/>
    <s v="Daños Sin Autos"/>
    <s v="Diversos"/>
    <x v="6"/>
    <x v="3"/>
    <n v="7089738.4457900003"/>
    <n v="7036483.0011099996"/>
    <n v="533186385.44996989"/>
    <n v="470746398.87218982"/>
    <n v="512068683.5256899"/>
    <n v="451806369.28899986"/>
    <n v="19037256.571589999"/>
    <n v="16255728.513630003"/>
    <n v="5127603.960119999"/>
    <n v="3826281.9427600005"/>
    <n v="409585.28729000001"/>
    <n v="394649.27085000003"/>
    <n v="2.1514932351189682"/>
    <n v="2.427755055819842"/>
    <n v="14936.016439999978"/>
    <n v="3.7846304410573461"/>
    <n v="100"/>
    <n v="100"/>
    <n v="5.7771565258972046"/>
    <n v="5.6086154231843439"/>
    <n v="7.6818406933691741E-2"/>
    <n v="7.9986396447821753E-2"/>
    <n v="8.3834793382487338E-2"/>
    <n v="8.7349204808921346E-2"/>
    <m/>
    <m/>
    <m/>
    <n v="0"/>
    <m/>
    <n v="0"/>
    <m/>
    <n v="0"/>
    <m/>
    <n v="-5.4820043751461656"/>
    <n v="24.823856257808117"/>
    <n v="27.257610900511821"/>
    <n v="1.9828922779679841"/>
    <n v="-17.148700551826547"/>
    <n v="-6.9492673698675738"/>
    <n v="25.283239357281317"/>
    <n v="28.395739851125423"/>
    <s v="Medianas"/>
    <n v="2024"/>
    <n v="2"/>
    <d v="2025-08-07T00:00:00"/>
    <x v="6"/>
    <x v="12"/>
  </r>
  <r>
    <n v="2025"/>
    <n v="6"/>
    <n v="126"/>
    <x v="17"/>
    <s v="Diversos"/>
    <n v="239"/>
    <s v="79bf08685d3138f9b109c3546780f056bc954fd69377b84a2cf23622e464897b"/>
    <s v="5ee0b1f3d4f170289262539d5c2c0d24e2fb46189fbbd99a0a6b6a68b9dfe06a"/>
    <x v="33"/>
    <n v="136775.46011000001"/>
    <n v="123583.20108"/>
    <n v="266812.81754000002"/>
    <n v="227534.00984000001"/>
    <n v="27046.637970000007"/>
    <n v="24833.059090000002"/>
    <n v="63314.450170000004"/>
    <n v="61159.090800000005"/>
    <n v="35332811.020000003"/>
    <n v="33505945.09"/>
    <n v="140.405"/>
    <n v="134.59399999999999"/>
    <n v="0"/>
    <n v="62.220419999999997"/>
    <n v="1002.24252"/>
    <n v="1012.10589"/>
    <n v="6655.0727800000004"/>
    <n v="6136.0415199999998"/>
    <n v="0"/>
    <n v="0"/>
    <n v="0"/>
    <n v="0"/>
    <n v="0"/>
    <n v="0"/>
    <s v="Diversos"/>
    <s v="Daños Sin Autos"/>
    <s v="Diversos"/>
    <x v="6"/>
    <x v="3"/>
    <n v="508175.23067999998"/>
    <n v="466101.05164999998"/>
    <n v="533186385.44996989"/>
    <n v="470746398.87218982"/>
    <n v="512068683.5256899"/>
    <n v="451806369.28899986"/>
    <n v="19037256.571589999"/>
    <n v="16255728.513630003"/>
    <n v="5127603.960119999"/>
    <n v="3826281.9427600005"/>
    <n v="136775.46011000001"/>
    <n v="123583.20108"/>
    <n v="0.71846203046984769"/>
    <n v="0.76024400245352719"/>
    <n v="13192.259030000016"/>
    <n v="10.674799580130777"/>
    <n v="100"/>
    <n v="100"/>
    <n v="26.915019043131615"/>
    <n v="26.514250642111808"/>
    <n v="2.5652466725040558E-2"/>
    <n v="2.671037392255177E-2"/>
    <n v="2.6252606791274363E-2"/>
    <n v="2.7353133882216139E-2"/>
    <m/>
    <m/>
    <m/>
    <n v="0"/>
    <m/>
    <n v="0"/>
    <m/>
    <n v="0"/>
    <m/>
    <n v="8.9138388950694711"/>
    <n v="19.7744814371292"/>
    <n v="20.094202830953243"/>
    <n v="0.52747127469975363"/>
    <n v="-0.97453933402166237"/>
    <n v="8.458731224491455"/>
    <n v="15.059828091016008"/>
    <n v="16.494443310090251"/>
    <s v="Resto"/>
    <n v="2024"/>
    <n v="2"/>
    <d v="2025-08-07T00:00:00"/>
    <x v="6"/>
    <x v="33"/>
  </r>
  <r>
    <n v="2025"/>
    <n v="6"/>
    <n v="79"/>
    <x v="11"/>
    <s v="Diversos"/>
    <n v="51"/>
    <s v="031b4af5197ec30a926f48cf40e11a7dbc470048a21e4003b7a3c07c5dab1baa"/>
    <s v="5ee0b1f3d4f170289262539d5c2c0d24e2fb46189fbbd99a0a6b6a68b9dfe06a"/>
    <x v="1"/>
    <n v="1654251.1356300001"/>
    <n v="1443721.4013399999"/>
    <n v="3192247.1371000004"/>
    <n v="2723510.13"/>
    <n v="255430.18174999996"/>
    <n v="150782.86597000001"/>
    <n v="443764.83103999996"/>
    <n v="301829.30352999998"/>
    <n v="35332811.020000003"/>
    <n v="33505945.09"/>
    <n v="140.405"/>
    <n v="134.59399999999999"/>
    <n v="0"/>
    <n v="0"/>
    <n v="215776.90698"/>
    <n v="150891.58459000001"/>
    <n v="1823601.09699"/>
    <n v="1443358.0454599999"/>
    <n v="0"/>
    <n v="0"/>
    <n v="0"/>
    <n v="0"/>
    <n v="0"/>
    <n v="0"/>
    <s v="Diversos"/>
    <s v="Daños Sin Autos"/>
    <s v="Diversos"/>
    <x v="6"/>
    <x v="3"/>
    <n v="49586162.051349998"/>
    <n v="42505277.943829998"/>
    <n v="533186385.44996989"/>
    <n v="470746398.87218982"/>
    <n v="512068683.5256899"/>
    <n v="451806369.28899986"/>
    <n v="19037256.571589999"/>
    <n v="16255728.513630003"/>
    <n v="5127603.960119999"/>
    <n v="3826281.9427600005"/>
    <n v="1654251.1356300001"/>
    <n v="1443721.4013399999"/>
    <n v="8.6895458356048021"/>
    <n v="8.8813085192058736"/>
    <n v="210529.73429000028"/>
    <n v="14.582434955566615"/>
    <n v="100"/>
    <n v="100"/>
    <n v="3.3361144867733574"/>
    <n v="3.3965697230538128"/>
    <n v="0.31025757235604101"/>
    <n v="0.32305258822706512"/>
    <n v="0.30668772077680362"/>
    <n v="0.31954427814108954"/>
    <m/>
    <m/>
    <m/>
    <n v="0"/>
    <m/>
    <n v="0"/>
    <m/>
    <n v="0"/>
    <m/>
    <n v="69.402657328996995"/>
    <n v="15.440834601737944"/>
    <n v="10.444041754181233"/>
    <n v="4.9814725110716669"/>
    <n v="43.001286364846166"/>
    <n v="26.34433311443636"/>
    <n v="11.832462008065093"/>
    <n v="10.454203311826946"/>
    <s v="Grandes"/>
    <n v="2024"/>
    <n v="2"/>
    <d v="2025-08-07T00:00:00"/>
    <x v="6"/>
    <x v="1"/>
  </r>
  <r>
    <n v="2025"/>
    <n v="6"/>
    <n v="8"/>
    <x v="23"/>
    <s v="Diversos"/>
    <n v="8"/>
    <s v="2c624232cdd221771294dfbb310aca000a0df6ac8b66b696d90ef06fdefb64a3"/>
    <s v="5ee0b1f3d4f170289262539d5c2c0d24e2fb46189fbbd99a0a6b6a68b9dfe06a"/>
    <x v="20"/>
    <n v="116863.88282"/>
    <n v="47581.694490000002"/>
    <n v="168630.28387000001"/>
    <n v="84226.883040000015"/>
    <n v="34886.951419999998"/>
    <n v="16529.392490000002"/>
    <n v="42427.28320000002"/>
    <n v="32059.600139999991"/>
    <n v="35332811.020000003"/>
    <n v="33505945.09"/>
    <n v="140.405"/>
    <n v="134.59399999999999"/>
    <n v="0"/>
    <n v="0"/>
    <n v="23752.3377"/>
    <n v="11622.563249999999"/>
    <n v="52195.354869999996"/>
    <n v="25652.5713"/>
    <n v="0"/>
    <n v="0"/>
    <n v="0"/>
    <n v="0"/>
    <n v="0"/>
    <n v="0"/>
    <s v="Diversos"/>
    <s v="Daños Sin Autos"/>
    <s v="Diversos"/>
    <x v="6"/>
    <x v="3"/>
    <n v="1860236.7715"/>
    <n v="1362193.3121300002"/>
    <n v="533186385.44996989"/>
    <n v="470746398.87218982"/>
    <n v="512068683.5256899"/>
    <n v="451806369.28899986"/>
    <n v="19037256.571589999"/>
    <n v="16255728.513630003"/>
    <n v="5127603.960119999"/>
    <n v="3826281.9427600005"/>
    <n v="116863.88282"/>
    <n v="47581.694490000002"/>
    <n v="0.61386934814126681"/>
    <n v="0.29270724132790477"/>
    <n v="69282.188330000004"/>
    <n v="145.60681176363039"/>
    <n v="100"/>
    <n v="100"/>
    <n v="6.2822047499774412"/>
    <n v="3.4930207090503664"/>
    <n v="2.1918017040396767E-2"/>
    <n v="2.282191561010332E-2"/>
    <n v="1.0107712901043071E-2"/>
    <n v="1.0531435084653304E-2"/>
    <m/>
    <m/>
    <m/>
    <n v="0"/>
    <m/>
    <n v="0"/>
    <m/>
    <n v="0"/>
    <m/>
    <n v="111.06009456249528"/>
    <n v="29.852637596968044"/>
    <n v="34.73897402597526"/>
    <n v="0.68037531157502962"/>
    <n v="104.36402185206437"/>
    <n v="103.47026525952975"/>
    <n v="45.506612148070644"/>
    <n v="45.307595539165305"/>
    <s v="Resto"/>
    <n v="2024"/>
    <n v="2"/>
    <d v="2025-08-07T00:00:00"/>
    <x v="6"/>
    <x v="20"/>
  </r>
  <r>
    <n v="2025"/>
    <n v="6"/>
    <n v="81"/>
    <x v="24"/>
    <s v="Diversos"/>
    <n v="53"/>
    <s v="2858dcd1057d3eae7f7d5f782167e24b61153c01551450a628cee722509f6529"/>
    <s v="5ee0b1f3d4f170289262539d5c2c0d24e2fb46189fbbd99a0a6b6a68b9dfe06a"/>
    <x v="34"/>
    <n v="80078.786999999997"/>
    <n v="71913.964189999999"/>
    <n v="163563.36547000002"/>
    <n v="147604.10647"/>
    <n v="-1435.3409899999995"/>
    <n v="24905.333019999998"/>
    <n v="-18825.297520000004"/>
    <n v="107785.79857999999"/>
    <n v="35332811.020000003"/>
    <n v="33505945.09"/>
    <n v="140.405"/>
    <n v="134.59399999999999"/>
    <n v="0"/>
    <n v="0"/>
    <n v="13934.99682"/>
    <n v="22276.977989999999"/>
    <n v="83462.438479999997"/>
    <n v="90509.868700000006"/>
    <n v="0"/>
    <n v="0"/>
    <n v="0"/>
    <n v="0"/>
    <n v="0"/>
    <n v="0"/>
    <s v="Diversos"/>
    <s v="Daños Sin Autos"/>
    <s v="Diversos"/>
    <x v="6"/>
    <x v="3"/>
    <n v="935835.38778999995"/>
    <n v="856751.40549999999"/>
    <n v="533186385.44996989"/>
    <n v="470746398.87218982"/>
    <n v="512068683.5256899"/>
    <n v="451806369.28899986"/>
    <n v="19037256.571589999"/>
    <n v="16255728.513630003"/>
    <n v="5127603.960119999"/>
    <n v="3826281.9427600005"/>
    <n v="80078.786999999997"/>
    <n v="71913.964189999999"/>
    <n v="0.42064247387149539"/>
    <n v="0.44239151834814433"/>
    <n v="8164.8228099999978"/>
    <n v="11.353598570130497"/>
    <n v="100"/>
    <n v="100"/>
    <n v="8.5569308496773306"/>
    <n v="8.3937958815522471"/>
    <n v="1.501891068212843E-2"/>
    <n v="1.5638290248222636E-2"/>
    <n v="1.5276582967451447E-2"/>
    <n v="1.591698769168965E-2"/>
    <m/>
    <m/>
    <m/>
    <n v="0"/>
    <m/>
    <n v="0"/>
    <m/>
    <n v="0"/>
    <m/>
    <n v="-105.76318730148022"/>
    <n v="-1.7924110039279184"/>
    <n v="34.632123677953508"/>
    <n v="-2.7992430795423771E-2"/>
    <n v="-37.446646370727052"/>
    <n v="-7.7863666373874763"/>
    <n v="16.69612950901168"/>
    <n v="24.612761359579785"/>
    <s v="Resto"/>
    <n v="2024"/>
    <n v="2"/>
    <d v="2025-08-07T00:00:00"/>
    <x v="6"/>
    <x v="34"/>
  </r>
  <r>
    <n v="2025"/>
    <n v="6"/>
    <n v="92"/>
    <x v="27"/>
    <s v="Diversos"/>
    <n v="219"/>
    <s v="314f04b30f62e0056bd059354a5536fb2e302107eed143b5fa2aa0bbba07f608"/>
    <s v="5ee0b1f3d4f170289262539d5c2c0d24e2fb46189fbbd99a0a6b6a68b9dfe06a"/>
    <x v="3"/>
    <n v="1223275.8613499999"/>
    <n v="944009.71120000002"/>
    <n v="2468326.8667799998"/>
    <n v="2041445.7025700004"/>
    <n v="364592.23011999996"/>
    <n v="-18902.717139999997"/>
    <n v="1095832.2296300002"/>
    <n v="535061.40463999996"/>
    <n v="35332811.020000003"/>
    <n v="33505945.09"/>
    <n v="140.405"/>
    <n v="134.59399999999999"/>
    <n v="0"/>
    <n v="0"/>
    <n v="26167.494129999999"/>
    <n v="26275.130519999999"/>
    <n v="167582.91438"/>
    <n v="211805.90472999998"/>
    <n v="0"/>
    <n v="0"/>
    <n v="0"/>
    <n v="0"/>
    <n v="0"/>
    <n v="0"/>
    <s v="Diversos"/>
    <s v="Daños Sin Autos"/>
    <s v="Diversos"/>
    <x v="6"/>
    <x v="3"/>
    <n v="6380210.4408900002"/>
    <n v="6935064.6502099996"/>
    <n v="533186385.44996989"/>
    <n v="470746398.87218982"/>
    <n v="512068683.5256899"/>
    <n v="451806369.28899986"/>
    <n v="19037256.571589999"/>
    <n v="16255728.513630003"/>
    <n v="5127603.960119999"/>
    <n v="3826281.9427600005"/>
    <n v="1223275.8613499999"/>
    <n v="944009.71120000002"/>
    <n v="6.4256940423629088"/>
    <n v="5.807243338300542"/>
    <n v="279266.15014999988"/>
    <n v="29.582974289004316"/>
    <n v="100"/>
    <n v="100"/>
    <n v="19.172970432294399"/>
    <n v="13.612125608251031"/>
    <n v="0.22942743752124231"/>
    <n v="0.23888902030241602"/>
    <n v="0.20053466440989257"/>
    <n v="0.20894121361891652"/>
    <m/>
    <m/>
    <m/>
    <n v="0"/>
    <m/>
    <n v="0"/>
    <m/>
    <n v="0"/>
    <m/>
    <n v="-2028.7821291495029"/>
    <n v="29.804579787721647"/>
    <n v="-2.0023858775744334"/>
    <n v="7.1103820216151705"/>
    <n v="-0.40965120960320123"/>
    <n v="-20.879016761300086"/>
    <n v="15.614655125679644"/>
    <n v="12.405287073320395"/>
    <s v="Medianas"/>
    <n v="2024"/>
    <n v="2"/>
    <d v="2025-08-07T00:00:00"/>
    <x v="6"/>
    <x v="3"/>
  </r>
  <r>
    <n v="2025"/>
    <n v="6"/>
    <n v="128"/>
    <x v="57"/>
    <s v="Diversos"/>
    <n v="267"/>
    <s v="8acc23987b8960d83c44541f9f0eb46454cea080ea94d916f56fccf033db866f"/>
    <s v="5ee0b1f3d4f170289262539d5c2c0d24e2fb46189fbbd99a0a6b6a68b9dfe06a"/>
    <x v="15"/>
    <n v="57592.95465"/>
    <n v="49132.080179999997"/>
    <n v="105524.52160000001"/>
    <n v="89638.574120000005"/>
    <n v="4596.9853299999995"/>
    <n v="1927.4528699999996"/>
    <n v="7158.7331199999999"/>
    <n v="5651.265800000001"/>
    <n v="35332811.020000003"/>
    <n v="33505945.09"/>
    <n v="140.405"/>
    <n v="134.59399999999999"/>
    <n v="0"/>
    <n v="0"/>
    <n v="5179.8507800000007"/>
    <n v="1963.8166000000001"/>
    <n v="49868.052149999996"/>
    <n v="55478.24179"/>
    <n v="0"/>
    <n v="0"/>
    <n v="0"/>
    <n v="0"/>
    <n v="0"/>
    <n v="0"/>
    <s v="Diversos"/>
    <s v="Daños Sin Autos"/>
    <s v="Diversos"/>
    <x v="6"/>
    <x v="3"/>
    <n v="57593.781419999999"/>
    <n v="49157.942630000005"/>
    <n v="533186385.44996989"/>
    <n v="470746398.87218982"/>
    <n v="512068683.5256899"/>
    <n v="451806369.28899986"/>
    <n v="19037256.571589999"/>
    <n v="16255728.513630003"/>
    <n v="5127603.960119999"/>
    <n v="3826281.9427600005"/>
    <n v="57592.95465"/>
    <n v="49132.080179999997"/>
    <n v="0.30252759599798684"/>
    <n v="0.30224471415602222"/>
    <n v="8460.8744700000025"/>
    <n v="17.220672194221763"/>
    <n v="100"/>
    <n v="100"/>
    <n v="99.998564480435874"/>
    <n v="99.947389071599943"/>
    <n v="1.0801655147551414E-2"/>
    <n v="1.1247115182569182E-2"/>
    <n v="1.0437059167677164E-2"/>
    <n v="1.0874587770269447E-2"/>
    <m/>
    <m/>
    <m/>
    <n v="0"/>
    <m/>
    <n v="0"/>
    <m/>
    <n v="0"/>
    <m/>
    <n v="138.50053101428105"/>
    <n v="7.9818536102835624"/>
    <n v="3.9230027772864382"/>
    <n v="8.9651723607226841E-2"/>
    <n v="163.7644869688952"/>
    <n v="-10.112414270870506"/>
    <n v="10.38711270377943"/>
    <n v="3.5397960292858084"/>
    <s v="Resto"/>
    <n v="2024"/>
    <n v="2"/>
    <d v="2025-08-07T00:00:00"/>
    <x v="6"/>
    <x v="15"/>
  </r>
  <r>
    <n v="2025"/>
    <n v="6"/>
    <n v="201.1"/>
    <x v="67"/>
    <s v="Diversos"/>
    <n v="201.1"/>
    <m/>
    <m/>
    <x v="74"/>
    <n v="19037256.571589999"/>
    <n v="16255728.513630003"/>
    <n v="35882829.181809999"/>
    <n v="30859799.764710002"/>
    <n v="5127603.960119999"/>
    <n v="3826281.9427600005"/>
    <n v="9977121.5730300006"/>
    <n v="10916864.430670002"/>
    <n v="0"/>
    <n v="0"/>
    <n v="0"/>
    <n v="0"/>
    <n v="79409.539540000012"/>
    <n v="60508.475899999998"/>
    <n v="1833312.7972800005"/>
    <n v="1369550.64166"/>
    <n v="7980387.4519799994"/>
    <n v="6629548.4173699999"/>
    <n v="0"/>
    <n v="0"/>
    <n v="0"/>
    <n v="0"/>
    <n v="0"/>
    <n v="0"/>
    <s v="Diversos"/>
    <s v="Daños Sin Autos"/>
    <s v="Diversos"/>
    <x v="6"/>
    <x v="3"/>
    <n v="370289768.51593995"/>
    <n v="324430774.35849988"/>
    <n v="533186385.44996989"/>
    <n v="470746398.87218982"/>
    <n v="512068683.5256899"/>
    <n v="451806369.28899986"/>
    <n v="19037256.571589999"/>
    <n v="16255728.513630003"/>
    <n v="5127603.960119999"/>
    <n v="3826281.9427600005"/>
    <n v="19037256.571589999"/>
    <n v="16255728.513630003"/>
    <n v="100"/>
    <n v="100"/>
    <n v="2781528.0579599962"/>
    <n v="17.111063682121408"/>
    <n v="100"/>
    <n v="100"/>
    <n v="5.141178123254166"/>
    <n v="5.0105383947538922"/>
    <n v="3.5704693688913234"/>
    <n v="3.7177154518637776"/>
    <n v="3.4531817030518637"/>
    <n v="3.5979414232719589"/>
    <m/>
    <m/>
    <m/>
    <n v="0"/>
    <m/>
    <n v="0"/>
    <m/>
    <n v="0"/>
    <m/>
    <n v="34.010092220787058"/>
    <n v="26.934574006698593"/>
    <n v="23.538052690482395"/>
    <n v="100"/>
    <n v="33.862359047773907"/>
    <n v="20.376033925186853"/>
    <n v="22.972729185287122"/>
    <n v="20.65827950017918"/>
    <m/>
    <n v="2024"/>
    <n v="2"/>
    <d v="2025-08-07T00:00:00"/>
    <x v="6"/>
    <x v="74"/>
  </r>
  <r>
    <n v="2025"/>
    <n v="6"/>
    <n v="18"/>
    <x v="77"/>
    <s v="Diversos"/>
    <n v="5"/>
    <s v="ef2d127de37b942baad06145e54b0c619a1f22327b2ebbcfbec78f5564afe39d"/>
    <s v="5ee0b1f3d4f170289262539d5c2c0d24e2fb46189fbbd99a0a6b6a68b9dfe06a"/>
    <x v="19"/>
    <n v="1453540.0367100001"/>
    <n v="1346718.32812"/>
    <n v="2778833.81592"/>
    <n v="2572898.7506900006"/>
    <n v="53549.821809999994"/>
    <n v="60282.975590000002"/>
    <n v="106754.49666999998"/>
    <n v="134637.33486"/>
    <n v="35332811.020000003"/>
    <n v="33505945.09"/>
    <n v="140.405"/>
    <n v="134.59399999999999"/>
    <n v="0"/>
    <n v="0"/>
    <n v="53412.801369999994"/>
    <n v="60463.846239999999"/>
    <n v="1441628.61513"/>
    <n v="1332308.8122"/>
    <n v="0"/>
    <n v="0"/>
    <n v="0"/>
    <n v="0"/>
    <n v="0"/>
    <n v="0"/>
    <s v="Diversos"/>
    <s v="Daños Sin Autos"/>
    <s v="Diversos"/>
    <x v="6"/>
    <x v="3"/>
    <n v="13516428.326850001"/>
    <n v="10445446.251569999"/>
    <n v="533186385.44996989"/>
    <n v="470746398.87218982"/>
    <n v="512068683.5256899"/>
    <n v="451806369.28899986"/>
    <n v="19037256.571589999"/>
    <n v="16255728.513630003"/>
    <n v="5127603.960119999"/>
    <n v="3826281.9427600005"/>
    <n v="1453540.0367100001"/>
    <n v="1346718.32812"/>
    <n v="7.6352389917314651"/>
    <n v="8.2845768923294454"/>
    <n v="106821.70859000017"/>
    <n v="7.9320008022109478"/>
    <n v="100"/>
    <n v="100"/>
    <n v="10.753876701455104"/>
    <n v="12.892874997251379"/>
    <n v="0.27261386944141869"/>
    <n v="0.28385645978232876"/>
    <n v="0.28608149342118311"/>
    <n v="0.29807422375193787"/>
    <m/>
    <m/>
    <m/>
    <n v="0"/>
    <m/>
    <n v="0"/>
    <m/>
    <n v="0"/>
    <m/>
    <n v="-11.16924590085585"/>
    <n v="3.6840967883627598"/>
    <n v="4.4762868620162166"/>
    <n v="1.0443439514144301"/>
    <n v="-11.661588384589683"/>
    <n v="8.2052900895764225"/>
    <n v="3.705031990169219"/>
    <n v="4.5382756374746132"/>
    <s v="Grandes"/>
    <n v="2024"/>
    <n v="2"/>
    <d v="2025-08-07T00:00:00"/>
    <x v="6"/>
    <x v="19"/>
  </r>
  <r>
    <n v="2025"/>
    <n v="6"/>
    <n v="93"/>
    <x v="65"/>
    <s v="Diversos"/>
    <n v="220"/>
    <s v="36790ecd55c2030dc553685bef719df653f413a20cdad1bfd1dc934c76686ddd"/>
    <s v="5ee0b1f3d4f170289262539d5c2c0d24e2fb46189fbbd99a0a6b6a68b9dfe06a"/>
    <x v="31"/>
    <n v="76927.86056999999"/>
    <n v="64342.17469"/>
    <n v="111692.31335999999"/>
    <n v="88201.622410000011"/>
    <n v="3392.1649899999998"/>
    <n v="6730.3570699999991"/>
    <n v="11178.084669999998"/>
    <n v="12896.206059999999"/>
    <n v="35332811.020000003"/>
    <n v="33505945.09"/>
    <n v="140.405"/>
    <n v="134.59399999999999"/>
    <n v="0"/>
    <n v="0"/>
    <n v="4519.3178699999999"/>
    <n v="1603.36213"/>
    <n v="12268.73639"/>
    <n v="4860.8431600000004"/>
    <n v="0"/>
    <n v="0"/>
    <n v="0"/>
    <n v="0"/>
    <n v="0"/>
    <n v="0"/>
    <s v="Diversos"/>
    <s v="Daños Sin Autos"/>
    <s v="Diversos"/>
    <x v="6"/>
    <x v="3"/>
    <n v="541187.50646000006"/>
    <n v="571419.13779999991"/>
    <n v="533186385.44996989"/>
    <n v="470746398.87218982"/>
    <n v="512068683.5256899"/>
    <n v="451806369.28899986"/>
    <n v="19037256.571589999"/>
    <n v="16255728.513630003"/>
    <n v="5127603.960119999"/>
    <n v="3826281.9427600005"/>
    <n v="76927.86056999999"/>
    <n v="64342.17469"/>
    <n v="0.40409110567329476"/>
    <n v="0.39581231094042185"/>
    <n v="12585.68587999999"/>
    <n v="19.560554085462158"/>
    <n v="100"/>
    <n v="100"/>
    <n v="14.214640887258886"/>
    <n v="11.260066461498203"/>
    <n v="1.4427949150479256E-2"/>
    <n v="1.5022957475223263E-2"/>
    <n v="1.3668118299821395E-2"/>
    <n v="1.4241095093735444E-2"/>
    <m/>
    <m/>
    <m/>
    <n v="0"/>
    <m/>
    <n v="0"/>
    <m/>
    <n v="0"/>
    <m/>
    <n v="-49.599033829567674"/>
    <n v="4.4095402691113739"/>
    <n v="10.460257369954927"/>
    <n v="6.6154972505337847E-2"/>
    <n v="181.86507498465113"/>
    <n v="152.39934690672058"/>
    <n v="36.836049991942161"/>
    <n v="32.985267724622489"/>
    <s v="Resto"/>
    <n v="2024"/>
    <n v="2"/>
    <d v="2025-08-07T00:00:00"/>
    <x v="6"/>
    <x v="31"/>
  </r>
  <r>
    <n v="2025"/>
    <n v="6"/>
    <n v="27"/>
    <x v="32"/>
    <s v="Diversos"/>
    <n v="21"/>
    <s v="6f4b6612125fb3a0daecd2799dfd6c9c299424fd920f9b308110a2c1fbd8f443"/>
    <s v="5ee0b1f3d4f170289262539d5c2c0d24e2fb46189fbbd99a0a6b6a68b9dfe06a"/>
    <x v="29"/>
    <n v="364479.32279000001"/>
    <n v="298628.39873000002"/>
    <n v="766828.63819999993"/>
    <n v="623603.73561999993"/>
    <n v="120918.17965000001"/>
    <n v="75659.669440000027"/>
    <n v="252897.94182000001"/>
    <n v="158659.30103"/>
    <n v="35332811.020000003"/>
    <n v="33505945.09"/>
    <n v="140.405"/>
    <n v="134.59399999999999"/>
    <n v="0"/>
    <n v="0"/>
    <n v="123208.30448000001"/>
    <n v="78112.997700000007"/>
    <n v="355563.66339999996"/>
    <n v="308282.20983999997"/>
    <n v="0"/>
    <n v="0"/>
    <n v="0"/>
    <n v="0"/>
    <n v="0"/>
    <n v="0"/>
    <s v="Diversos"/>
    <s v="Daños Sin Autos"/>
    <s v="Diversos"/>
    <x v="6"/>
    <x v="3"/>
    <n v="7432464.5520399995"/>
    <n v="5987192.6770000001"/>
    <n v="533186385.44996989"/>
    <n v="470746398.87218982"/>
    <n v="512068683.5256899"/>
    <n v="451806369.28899986"/>
    <n v="19037256.571589999"/>
    <n v="16255728.513630003"/>
    <n v="5127603.960119999"/>
    <n v="3826281.9427600005"/>
    <n v="364479.32279000001"/>
    <n v="298628.39873000002"/>
    <n v="1.9145580216317828"/>
    <n v="1.83706561339043"/>
    <n v="65850.92405999999"/>
    <n v="22.05112586078528"/>
    <n v="100"/>
    <n v="100"/>
    <n v="4.9038824233606446"/>
    <n v="4.9877866780067217"/>
    <n v="6.8358707712014521E-2"/>
    <n v="7.1177819405102219E-2"/>
    <n v="6.3437213634655806E-2"/>
    <n v="6.6096544676859367E-2"/>
    <m/>
    <m/>
    <m/>
    <n v="0"/>
    <m/>
    <n v="0"/>
    <m/>
    <n v="0"/>
    <m/>
    <n v="59.818540769453257"/>
    <n v="33.175593809931641"/>
    <n v="25.335724854623248"/>
    <n v="2.3581809474842945"/>
    <n v="57.730861838374949"/>
    <n v="15.337068455730641"/>
    <n v="34.65154546498016"/>
    <n v="25.338146414786973"/>
    <s v="Resto"/>
    <n v="2024"/>
    <n v="2"/>
    <d v="2025-08-07T00:00:00"/>
    <x v="6"/>
    <x v="29"/>
  </r>
  <r>
    <n v="2025"/>
    <n v="6"/>
    <n v="150.1"/>
    <x v="70"/>
    <s v="Diversos"/>
    <n v="150.1"/>
    <m/>
    <m/>
    <x v="77"/>
    <n v="2378458.4712400003"/>
    <n v="2167853.2179000005"/>
    <n v="4629439.5740299998"/>
    <n v="4333595.8848700002"/>
    <n v="509755.49933999998"/>
    <n v="649701.04567000002"/>
    <n v="1043895.0969900002"/>
    <n v="2126307.6980699999"/>
    <n v="0"/>
    <n v="0"/>
    <n v="0"/>
    <n v="0"/>
    <n v="11083.563050000001"/>
    <n v="2276.1030900000001"/>
    <n v="622212.39912000007"/>
    <n v="218867.71897000002"/>
    <n v="1079635.4279"/>
    <n v="954955.84512999991"/>
    <n v="0"/>
    <n v="0"/>
    <n v="0"/>
    <n v="0"/>
    <n v="0"/>
    <n v="0"/>
    <s v="Diversos"/>
    <s v="Daños Sin Autos"/>
    <s v="Diversos"/>
    <x v="6"/>
    <x v="3"/>
    <n v="60002896.81186001"/>
    <n v="60116502.407700002"/>
    <n v="533186385.44996989"/>
    <n v="470746398.87218982"/>
    <n v="512068683.5256899"/>
    <n v="451806369.28899986"/>
    <n v="19037256.571589999"/>
    <n v="16255728.513630003"/>
    <n v="5127603.960119999"/>
    <n v="3826281.9427600005"/>
    <n v="2378458.4712400003"/>
    <n v="2167853.2179000005"/>
    <n v="12.493703923649701"/>
    <n v="13.335933951420955"/>
    <n v="210605.25333999982"/>
    <n v="9.7149221912733239"/>
    <n v="100"/>
    <n v="100"/>
    <n v="3.9639060738978866"/>
    <n v="3.6060867333864253"/>
    <n v="0.44608387163388596"/>
    <n v="0.46448036127963599"/>
    <n v="0.46051403114154982"/>
    <n v="0.47981909181836352"/>
    <m/>
    <m/>
    <m/>
    <n v="0"/>
    <m/>
    <n v="0"/>
    <m/>
    <n v="0"/>
    <m/>
    <n v="-21.539990933165587"/>
    <n v="21.432179939397507"/>
    <n v="29.969789481382204"/>
    <n v="9.9413976450722288"/>
    <n v="184.28696659706412"/>
    <n v="13.056057346088835"/>
    <n v="57.631713728611714"/>
    <n v="22.919145433389659"/>
    <s v="Resto"/>
    <n v="2024"/>
    <n v="2"/>
    <d v="2025-08-07T00:00:00"/>
    <x v="6"/>
    <x v="77"/>
  </r>
  <r>
    <n v="2025"/>
    <n v="6"/>
    <n v="16"/>
    <x v="74"/>
    <s v="Diversos"/>
    <n v="14"/>
    <s v="8527a891e224136950ff32ca212b45bc93f69fbb801c3b1ebedac52775f99e61"/>
    <s v="5ee0b1f3d4f170289262539d5c2c0d24e2fb46189fbbd99a0a6b6a68b9dfe06a"/>
    <x v="6"/>
    <n v="86585.489150000009"/>
    <n v="84815.248779999994"/>
    <n v="161598.18896000003"/>
    <n v="153005.30408"/>
    <n v="7054.0198300000002"/>
    <n v="15279.455329999999"/>
    <n v="20394.271710000001"/>
    <n v="16264.272440000001"/>
    <n v="35332811.020000003"/>
    <n v="33505945.09"/>
    <n v="140.405"/>
    <n v="134.59399999999999"/>
    <n v="0"/>
    <n v="0"/>
    <n v="3399.953"/>
    <n v="7498.3313899999994"/>
    <n v="13971.94074"/>
    <n v="21797.364450000001"/>
    <n v="0"/>
    <n v="0"/>
    <n v="0"/>
    <n v="0"/>
    <n v="0"/>
    <n v="0"/>
    <s v="Diversos"/>
    <s v="Daños Sin Autos"/>
    <s v="Diversos"/>
    <x v="6"/>
    <x v="3"/>
    <n v="2671500.3155200002"/>
    <n v="2668766.8416399998"/>
    <n v="533186385.44996989"/>
    <n v="470746398.87218982"/>
    <n v="512068683.5256899"/>
    <n v="451806369.28899986"/>
    <n v="19037256.571589999"/>
    <n v="16255728.513630003"/>
    <n v="5127603.960119999"/>
    <n v="3826281.9427600005"/>
    <n v="86585.489150000009"/>
    <n v="84815.248779999994"/>
    <n v="0.45482125444069887"/>
    <n v="0.52175606100264671"/>
    <n v="1770.2403700000141"/>
    <n v="2.0871722897279898"/>
    <n v="100"/>
    <n v="100"/>
    <n v="3.2410810003272035"/>
    <n v="3.1780688914689779"/>
    <n v="1.6239253573012417E-2"/>
    <n v="1.6908960054702528E-2"/>
    <n v="1.8017184833107516E-2"/>
    <n v="1.8772477447246336E-2"/>
    <m/>
    <m/>
    <m/>
    <n v="0"/>
    <m/>
    <n v="0"/>
    <m/>
    <n v="0"/>
    <m/>
    <n v="-53.833303101125665"/>
    <n v="8.1468845406413006"/>
    <n v="18.014986160841158"/>
    <n v="0.13756951365321354"/>
    <n v="-54.657205407935429"/>
    <n v="-35.900779325639988"/>
    <n v="24.334149874156996"/>
    <n v="34.400174421086945"/>
    <s v="Resto"/>
    <n v="2024"/>
    <n v="2"/>
    <d v="2025-08-07T00:00:00"/>
    <x v="6"/>
    <x v="6"/>
  </r>
  <r>
    <n v="2025"/>
    <n v="6"/>
    <n v="41"/>
    <x v="38"/>
    <s v="Diversos"/>
    <n v="29"/>
    <s v="35135aaa6cc23891b40cb3f378c53a17a1127210ce60e125ccf03efcfdaec458"/>
    <s v="5ee0b1f3d4f170289262539d5c2c0d24e2fb46189fbbd99a0a6b6a68b9dfe06a"/>
    <x v="4"/>
    <n v="964300.32487999997"/>
    <n v="1038604.5449"/>
    <n v="1571505.4935699999"/>
    <n v="1586469.1507199998"/>
    <n v="311845.02124999999"/>
    <n v="246004.40417999998"/>
    <n v="582395.45892000012"/>
    <n v="541851.98676000012"/>
    <n v="35332811.020000003"/>
    <n v="33505945.09"/>
    <n v="140.405"/>
    <n v="134.59399999999999"/>
    <n v="68388.156300000002"/>
    <n v="59336.976179999998"/>
    <n v="173522.43424999999"/>
    <n v="156345.37999000002"/>
    <n v="376449.36638999998"/>
    <n v="337834.77722000005"/>
    <n v="0"/>
    <n v="0"/>
    <n v="0"/>
    <n v="0"/>
    <n v="0"/>
    <n v="0"/>
    <s v="Diversos"/>
    <s v="Daños Sin Autos"/>
    <s v="Diversos"/>
    <x v="6"/>
    <x v="3"/>
    <n v="22924639.598130003"/>
    <n v="19353024.356599998"/>
    <n v="533186385.44996989"/>
    <n v="470746398.87218982"/>
    <n v="512068683.5256899"/>
    <n v="451806369.28899986"/>
    <n v="19037256.571589999"/>
    <n v="16255728.513630003"/>
    <n v="5127603.960119999"/>
    <n v="3826281.9427600005"/>
    <n v="964300.32487999997"/>
    <n v="1038604.5449"/>
    <n v="5.0653323983617522"/>
    <n v="6.389160252209904"/>
    <n v="-74304.220020000008"/>
    <n v="-7.1542359779635074"/>
    <n v="100"/>
    <n v="100"/>
    <n v="4.2063925181997597"/>
    <n v="5.3666265580128965"/>
    <n v="0.18085614171603459"/>
    <n v="0.18831464526215694"/>
    <n v="0.22062931280797471"/>
    <n v="0.22987824331348727"/>
    <m/>
    <m/>
    <m/>
    <n v="0"/>
    <m/>
    <n v="0"/>
    <m/>
    <n v="0"/>
    <m/>
    <n v="26.763999323290498"/>
    <n v="32.338993693568106"/>
    <n v="23.686051191282438"/>
    <n v="6.0816908574721911"/>
    <n v="10.986608149916965"/>
    <n v="11.430021943789971"/>
    <n v="46.094494968609261"/>
    <n v="46.278651735190351"/>
    <s v="Medianas"/>
    <n v="2024"/>
    <n v="2"/>
    <d v="2025-08-07T00:00:00"/>
    <x v="6"/>
    <x v="4"/>
  </r>
  <r>
    <n v="2025"/>
    <n v="6"/>
    <n v="3"/>
    <x v="7"/>
    <s v="Diversos"/>
    <n v="3"/>
    <s v="4e07408562bedb8b60ce05c1decfe3ad16b72230967de01f640b7e4729b49fce"/>
    <s v="5ee0b1f3d4f170289262539d5c2c0d24e2fb46189fbbd99a0a6b6a68b9dfe06a"/>
    <x v="13"/>
    <n v="2784068.6014699996"/>
    <n v="2122173.7075499999"/>
    <n v="4923964.9678799994"/>
    <n v="3922299.2997999997"/>
    <n v="85577.850680000003"/>
    <n v="499150.1036700001"/>
    <n v="1288139.7995399996"/>
    <n v="1064118.2993000003"/>
    <n v="35332811.020000003"/>
    <n v="33505945.09"/>
    <n v="140.405"/>
    <n v="134.59399999999999"/>
    <n v="0"/>
    <n v="0"/>
    <n v="459.20168000000001"/>
    <n v="4280.8231100000003"/>
    <n v="30588.81364"/>
    <n v="36605.938849999999"/>
    <n v="0"/>
    <n v="0"/>
    <n v="0"/>
    <n v="0"/>
    <n v="0"/>
    <n v="0"/>
    <s v="Diversos"/>
    <s v="Daños Sin Autos"/>
    <s v="Diversos"/>
    <x v="6"/>
    <x v="3"/>
    <n v="15439688.598989999"/>
    <n v="12032200.14449"/>
    <n v="533186385.44996989"/>
    <n v="470746398.87218982"/>
    <n v="512068683.5256899"/>
    <n v="451806369.28899986"/>
    <n v="19037256.571589999"/>
    <n v="16255728.513630003"/>
    <n v="5127603.960119999"/>
    <n v="3826281.9427600005"/>
    <n v="2784068.6014699996"/>
    <n v="2122173.7075499999"/>
    <n v="14.624316224349091"/>
    <n v="13.054928333544774"/>
    <n v="661894.89391999971"/>
    <n v="31.18947763631197"/>
    <n v="100"/>
    <n v="100"/>
    <n v="18.031896068500515"/>
    <n v="17.637453516943228"/>
    <n v="0.52215673120018846"/>
    <n v="0.54369046400204757"/>
    <n v="0.45081039656050165"/>
    <n v="0.46970867429107499"/>
    <m/>
    <m/>
    <m/>
    <n v="0"/>
    <m/>
    <n v="0"/>
    <m/>
    <n v="0"/>
    <m/>
    <n v="-82.855287407377247"/>
    <n v="3.0738413067413117"/>
    <n v="23.520699643680786"/>
    <n v="1.6689637371681345"/>
    <n v="-89.273051742612182"/>
    <n v="-16.437565594633007"/>
    <n v="1.5012078775082565"/>
    <n v="11.69434043896951"/>
    <s v="Grandes"/>
    <n v="2024"/>
    <n v="2"/>
    <d v="2025-08-07T00:00:00"/>
    <x v="6"/>
    <x v="13"/>
  </r>
  <r>
    <n v="2025"/>
    <n v="6"/>
    <n v="61"/>
    <x v="46"/>
    <s v="Divers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13388.28927000001"/>
    <n v="265000.41805000004"/>
    <n v="688554.85196"/>
    <n v="386615.48842000001"/>
    <n v="0"/>
    <n v="0"/>
    <n v="0"/>
    <n v="0"/>
    <n v="0"/>
    <n v="0"/>
    <s v="Diversos"/>
    <s v="Daños Sin Autos"/>
    <s v="Diversos"/>
    <x v="6"/>
    <x v="3"/>
    <n v="0"/>
    <n v="0"/>
    <n v="533186385.44996989"/>
    <n v="470746398.87218982"/>
    <n v="512068683.5256899"/>
    <n v="451806369.28899986"/>
    <n v="19037256.571589999"/>
    <n v="16255728.513630003"/>
    <n v="5127603.960119999"/>
    <n v="3826281.942760000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9.476244286626709"/>
    <n v="78.098103305159867"/>
    <n v="30.990746585051486"/>
    <n v="68.543663145258321"/>
    <m/>
    <n v="2024"/>
    <n v="2"/>
    <d v="2025-08-07T00:00:00"/>
    <x v="6"/>
    <x v="69"/>
  </r>
  <r>
    <n v="2025"/>
    <n v="6"/>
    <n v="23"/>
    <x v="9"/>
    <s v="Diversos"/>
    <n v="17"/>
    <s v="4523540f1504cd17100c4835e85b7eefd49911580f8efff0599a8f283be6b9e3"/>
    <s v="5ee0b1f3d4f170289262539d5c2c0d24e2fb46189fbbd99a0a6b6a68b9dfe06a"/>
    <x v="8"/>
    <n v="789922.22794000001"/>
    <n v="1235883.5444"/>
    <n v="2052885.3684400003"/>
    <n v="2253523.4236599999"/>
    <n v="98395.119630000016"/>
    <n v="131330.11056"/>
    <n v="250279.60029999999"/>
    <n v="321824.21171"/>
    <n v="35332811.020000003"/>
    <n v="33505945.09"/>
    <n v="140.405"/>
    <n v="134.59399999999999"/>
    <n v="0"/>
    <n v="0"/>
    <n v="23813.555949999998"/>
    <n v="49542.881390000002"/>
    <n v="72572.7745"/>
    <n v="78370.260890000005"/>
    <n v="0"/>
    <n v="0"/>
    <n v="0"/>
    <n v="0"/>
    <n v="0"/>
    <n v="0"/>
    <s v="Diversos"/>
    <s v="Daños Sin Autos"/>
    <s v="Diversos"/>
    <x v="6"/>
    <x v="3"/>
    <n v="12724961.123440001"/>
    <n v="12089263.964579999"/>
    <n v="533186385.44996989"/>
    <n v="470746398.87218982"/>
    <n v="512068683.5256899"/>
    <n v="451806369.28899986"/>
    <n v="19037256.571589999"/>
    <n v="16255728.513630003"/>
    <n v="5127603.960119999"/>
    <n v="3826281.9427600005"/>
    <n v="789922.22794000001"/>
    <n v="1235883.5444"/>
    <n v="4.1493490670227668"/>
    <n v="7.602757042624968"/>
    <n v="-445961.31646"/>
    <n v="-36.084412522581687"/>
    <n v="100"/>
    <n v="100"/>
    <n v="6.2076592633742873"/>
    <n v="10.222984195075739"/>
    <n v="0.1481512374464258"/>
    <n v="0.1542609914164709"/>
    <n v="0.26253701512341232"/>
    <n v="0.27354274494732983"/>
    <m/>
    <m/>
    <m/>
    <n v="0"/>
    <m/>
    <n v="0"/>
    <m/>
    <n v="0"/>
    <m/>
    <n v="-25.078019648017559"/>
    <n v="12.45630470313513"/>
    <n v="10.626414693769428"/>
    <n v="1.9189297846571074"/>
    <n v="-51.933445770865781"/>
    <n v="-7.3975591304172417"/>
    <n v="32.813346484362391"/>
    <n v="63.216430349183184"/>
    <s v="Medianas"/>
    <n v="2024"/>
    <n v="2"/>
    <d v="2025-08-07T00:00:00"/>
    <x v="6"/>
    <x v="8"/>
  </r>
  <r>
    <n v="2025"/>
    <n v="6"/>
    <n v="109"/>
    <x v="25"/>
    <s v="Diversos"/>
    <n v="228"/>
    <s v="9d693eeee1d1899cbc50b6d45df953d3835acf28ee869879b45565fccc814765"/>
    <s v="5ee0b1f3d4f170289262539d5c2c0d24e2fb46189fbbd99a0a6b6a68b9dfe06a"/>
    <x v="14"/>
    <n v="475446.53949"/>
    <n v="425958.12048000004"/>
    <n v="1408220.6048399997"/>
    <n v="1188880.07507"/>
    <n v="1120399.7258099997"/>
    <n v="545428.90833000001"/>
    <n v="1252059.0418100001"/>
    <n v="700624.91159000003"/>
    <n v="35332811.020000003"/>
    <n v="33505945.09"/>
    <n v="140.405"/>
    <n v="134.59399999999999"/>
    <n v="0"/>
    <n v="0"/>
    <n v="8248.7604900000006"/>
    <n v="-4379.0781100000004"/>
    <n v="25103.11161"/>
    <n v="16688.472180000001"/>
    <n v="0"/>
    <n v="0"/>
    <n v="0"/>
    <n v="0"/>
    <n v="0"/>
    <n v="0"/>
    <s v="Diversos"/>
    <s v="Daños Sin Autos"/>
    <s v="Diversos"/>
    <x v="6"/>
    <x v="3"/>
    <n v="1851722.72551"/>
    <n v="1557356.19942"/>
    <n v="533186385.44996989"/>
    <n v="470746398.87218982"/>
    <n v="512068683.5256899"/>
    <n v="451806369.28899986"/>
    <n v="19037256.571589999"/>
    <n v="16255728.513630003"/>
    <n v="5127603.960119999"/>
    <n v="3826281.9427600005"/>
    <n v="475446.53949"/>
    <n v="425958.12048000004"/>
    <n v="2.4974530216687123"/>
    <n v="2.6203570029042087"/>
    <n v="49488.419009999954"/>
    <n v="11.618141932411774"/>
    <n v="100"/>
    <n v="100"/>
    <n v="25.675903467623794"/>
    <n v="27.351361277441725"/>
    <n v="8.9170795141132173E-2"/>
    <n v="9.2848196889616541E-2"/>
    <n v="9.0485688578926332E-2"/>
    <n v="9.4278910045098127E-2"/>
    <m/>
    <m/>
    <m/>
    <n v="0"/>
    <m/>
    <n v="0"/>
    <m/>
    <n v="0"/>
    <m/>
    <n v="105.4162712498044"/>
    <n v="235.65209392665375"/>
    <n v="128.04754319870031"/>
    <n v="21.850356121961095"/>
    <n v="-288.36751212916818"/>
    <n v="50.421868096975174"/>
    <n v="32.859514064041562"/>
    <n v="-26.240137879416114"/>
    <s v="Medianas"/>
    <n v="2024"/>
    <n v="2"/>
    <d v="2025-08-07T00:00:00"/>
    <x v="6"/>
    <x v="14"/>
  </r>
  <r>
    <n v="2025"/>
    <n v="6"/>
    <n v="22"/>
    <x v="35"/>
    <s v="Diversos"/>
    <n v="16"/>
    <s v="b17ef6d19c7a5b1ee83b907c595526dcb1eb06db8227d650d5dda0a9f4ce8cd9"/>
    <s v="5ee0b1f3d4f170289262539d5c2c0d24e2fb46189fbbd99a0a6b6a68b9dfe06a"/>
    <x v="25"/>
    <n v="1473722.4365300001"/>
    <n v="1666424.01226"/>
    <n v="2430948.3104100004"/>
    <n v="2515544.7408999996"/>
    <n v="1192669.7410299999"/>
    <n v="141763.45336000004"/>
    <n v="1645195.7249300003"/>
    <n v="380886.90437"/>
    <n v="35332811.020000003"/>
    <n v="33505945.09"/>
    <n v="140.405"/>
    <n v="134.59399999999999"/>
    <n v="0"/>
    <n v="0"/>
    <n v="70070.176309999995"/>
    <n v="84978.642420000004"/>
    <n v="187173.74869000001"/>
    <n v="243008.72412"/>
    <n v="0"/>
    <n v="0"/>
    <n v="0"/>
    <n v="0"/>
    <n v="0"/>
    <n v="0"/>
    <s v="Diversos"/>
    <s v="Daños Sin Autos"/>
    <s v="Diversos"/>
    <x v="6"/>
    <x v="3"/>
    <n v="17846008.112819999"/>
    <n v="17696756.30731"/>
    <n v="533186385.44996989"/>
    <n v="470746398.87218982"/>
    <n v="512068683.5256899"/>
    <n v="451806369.28899986"/>
    <n v="19037256.571589999"/>
    <n v="16255728.513630003"/>
    <n v="5127603.960119999"/>
    <n v="3826281.9427600005"/>
    <n v="1473722.4365300001"/>
    <n v="1666424.01226"/>
    <n v="7.7412542662753756"/>
    <n v="10.251303168988994"/>
    <n v="-192701.57572999992"/>
    <n v="-11.563778144834735"/>
    <n v="100"/>
    <n v="100"/>
    <n v="8.2579948816190729"/>
    <n v="9.4165506001325792"/>
    <n v="0.27639911234535502"/>
    <n v="0.28779780602538352"/>
    <n v="0.3539961253559038"/>
    <n v="0.36883588314224602"/>
    <m/>
    <m/>
    <m/>
    <n v="0"/>
    <m/>
    <n v="0"/>
    <m/>
    <n v="0"/>
    <m/>
    <n v="741.30974010719422"/>
    <n v="80.929061773547957"/>
    <n v="8.5070457648855413"/>
    <n v="23.259786643157369"/>
    <n v="-17.543780043362112"/>
    <n v="-22.97653124684863"/>
    <n v="37.435899425218693"/>
    <n v="34.969379279583698"/>
    <s v="Grandes"/>
    <n v="2024"/>
    <n v="2"/>
    <d v="2025-08-07T00:00:00"/>
    <x v="6"/>
    <x v="25"/>
  </r>
  <r>
    <n v="2025"/>
    <n v="6"/>
    <n v="125"/>
    <x v="75"/>
    <s v="Diversos"/>
    <n v="238"/>
    <s v="8ae4c23b80d1e7c8ff79e515fe791ebd68190bae842dda7af193db125f700452"/>
    <s v="5ee0b1f3d4f170289262539d5c2c0d24e2fb46189fbbd99a0a6b6a68b9dfe06a"/>
    <x v="45"/>
    <n v="70997.719799999992"/>
    <n v="65152.756649999996"/>
    <n v="125929.18147"/>
    <n v="123833.24616"/>
    <n v="18598.224129999999"/>
    <n v="18405.77996"/>
    <n v="34936.960720000003"/>
    <n v="39437.482840000004"/>
    <n v="35332811.020000003"/>
    <n v="33505945.09"/>
    <n v="140.405"/>
    <n v="134.59399999999999"/>
    <n v="0"/>
    <n v="0"/>
    <n v="14017.86112"/>
    <n v="10913.08253"/>
    <n v="49728.71501"/>
    <n v="41226.678420000004"/>
    <n v="0"/>
    <n v="0"/>
    <n v="0"/>
    <n v="0"/>
    <n v="0"/>
    <n v="0"/>
    <s v="Diversos"/>
    <s v="Daños Sin Autos"/>
    <s v="Diversos"/>
    <x v="6"/>
    <x v="3"/>
    <n v="71767.872759999998"/>
    <n v="66157.721770000004"/>
    <n v="533186385.44996989"/>
    <n v="470746398.87218982"/>
    <n v="512068683.5256899"/>
    <n v="451806369.28899986"/>
    <n v="19037256.571589999"/>
    <n v="16255728.513630003"/>
    <n v="5127603.960119999"/>
    <n v="3826281.9427600005"/>
    <n v="70997.719799999992"/>
    <n v="65152.756649999996"/>
    <n v="0.37294091999554452"/>
    <n v="0.40079874977840035"/>
    <n v="5844.9631499999959"/>
    <n v="8.9711678377617723"/>
    <n v="100"/>
    <n v="100"/>
    <n v="98.926883394502312"/>
    <n v="98.480955672122732"/>
    <n v="1.3315741312502412E-2"/>
    <n v="1.3864882208997285E-2"/>
    <n v="1.3840309093408342E-2"/>
    <n v="1.4420504242233192E-2"/>
    <m/>
    <m/>
    <m/>
    <n v="0"/>
    <m/>
    <n v="0"/>
    <m/>
    <n v="0"/>
    <m/>
    <n v="1.0455637871267909"/>
    <n v="26.195523155378858"/>
    <n v="28.250193708419246"/>
    <n v="0.36270788997449704"/>
    <n v="28.450060571474477"/>
    <n v="20.622657259420318"/>
    <n v="28.188665476638864"/>
    <n v="26.470923557852803"/>
    <s v="Resto"/>
    <n v="2024"/>
    <n v="2"/>
    <d v="2025-08-07T00:00:00"/>
    <x v="6"/>
    <x v="45"/>
  </r>
  <r>
    <n v="2025"/>
    <n v="6"/>
    <n v="74"/>
    <x v="6"/>
    <s v="Diversos"/>
    <n v="46"/>
    <s v="25fc0e7096fc653718202dc30b0c580b8ab87eac11a700cba03a7c021bc35b0c"/>
    <s v="5ee0b1f3d4f170289262539d5c2c0d24e2fb46189fbbd99a0a6b6a68b9dfe06a"/>
    <x v="24"/>
    <n v="1134944.73392"/>
    <n v="50659.608390000001"/>
    <n v="1142863.40558"/>
    <n v="204043.4096500001"/>
    <n v="208339.92534000002"/>
    <n v="353988.50582000002"/>
    <n v="649293.29830999987"/>
    <n v="1080954.3916800001"/>
    <n v="35332811.020000003"/>
    <n v="33505945.09"/>
    <n v="140.405"/>
    <n v="134.59399999999999"/>
    <n v="-62.259360000000001"/>
    <n v="-778.45676000000003"/>
    <n v="71469.039730000004"/>
    <n v="172855.51999"/>
    <n v="262940.31743"/>
    <n v="161013.51454"/>
    <n v="0"/>
    <n v="0"/>
    <n v="0"/>
    <n v="0"/>
    <n v="0"/>
    <n v="0"/>
    <s v="Diversos"/>
    <s v="Daños Sin Autos"/>
    <s v="Diversos"/>
    <x v="6"/>
    <x v="3"/>
    <n v="12179486.698700001"/>
    <n v="4855779.2440100005"/>
    <n v="533186385.44996989"/>
    <n v="470746398.87218982"/>
    <n v="512068683.5256899"/>
    <n v="451806369.28899986"/>
    <n v="19037256.571589999"/>
    <n v="16255728.513630003"/>
    <n v="5127603.960119999"/>
    <n v="3826281.9427600005"/>
    <n v="1134944.73392"/>
    <n v="50659.608390000001"/>
    <n v="5.961703198420512"/>
    <n v="0.31164157513779372"/>
    <n v="1084285.1255300001"/>
    <n v="2140.3345978964053"/>
    <n v="100"/>
    <n v="100"/>
    <n v="9.3184939726658609"/>
    <n v="1.0432848332735216"/>
    <n v="0.21286078656381868"/>
    <n v="0.2216391610019364"/>
    <n v="1.0761549851760917E-2"/>
    <n v="1.1212681324019884E-2"/>
    <m/>
    <m/>
    <m/>
    <n v="0"/>
    <m/>
    <n v="0"/>
    <m/>
    <n v="0"/>
    <m/>
    <n v="-41.145002757253643"/>
    <n v="18.356834400245383"/>
    <n v="698.75886740939734"/>
    <n v="4.0631048528779967"/>
    <n v="-58.653886358888265"/>
    <n v="63.303259469365038"/>
    <n v="27.180707937278008"/>
    <n v="107.35466552843806"/>
    <s v="Medianas"/>
    <n v="2024"/>
    <n v="2"/>
    <d v="2025-08-07T00:00:00"/>
    <x v="6"/>
    <x v="24"/>
  </r>
  <r>
    <n v="2025"/>
    <n v="6"/>
    <n v="50"/>
    <x v="15"/>
    <s v="Diversos"/>
    <n v="38"/>
    <s v="aea92132c4cbeb263e6ac2bf6c183b5d81737f179f21efdc5863739672f0f470"/>
    <s v="5ee0b1f3d4f170289262539d5c2c0d24e2fb46189fbbd99a0a6b6a68b9dfe06a"/>
    <x v="44"/>
    <n v="0"/>
    <n v="0"/>
    <n v="0"/>
    <n v="-4808.4740399999991"/>
    <n v="15.766719999999999"/>
    <n v="-329.98829999999998"/>
    <n v="-69.412169999999975"/>
    <n v="-609.9992299999999"/>
    <n v="35332811.020000003"/>
    <n v="33505945.09"/>
    <n v="140.405"/>
    <n v="134.59399999999999"/>
    <n v="0"/>
    <n v="0"/>
    <n v="15.766719999999999"/>
    <n v="48.261600000000001"/>
    <n v="0"/>
    <n v="0"/>
    <n v="0"/>
    <n v="0"/>
    <n v="0"/>
    <n v="0"/>
    <n v="0"/>
    <n v="0"/>
    <s v="Diversos"/>
    <s v="Daños Sin Autos"/>
    <s v="Diversos"/>
    <x v="6"/>
    <x v="3"/>
    <n v="26568293.871599998"/>
    <n v="30189132.184919998"/>
    <n v="533186385.44996989"/>
    <n v="470746398.87218982"/>
    <n v="512068683.5256899"/>
    <n v="451806369.28899986"/>
    <n v="19037256.571589999"/>
    <n v="16255728.513630003"/>
    <n v="5127603.960119999"/>
    <n v="3826281.9427600005"/>
    <n v="0"/>
    <n v="0"/>
    <m/>
    <m/>
    <m/>
    <m/>
    <m/>
    <m/>
    <m/>
    <m/>
    <m/>
    <m/>
    <m/>
    <m/>
    <m/>
    <m/>
    <m/>
    <n v="0"/>
    <m/>
    <n v="0"/>
    <m/>
    <n v="0"/>
    <m/>
    <n v="-104.77796333991236"/>
    <m/>
    <m/>
    <n v="3.0748708602742824E-4"/>
    <n v="-67.330714273874051"/>
    <m/>
    <m/>
    <m/>
    <s v="Resto"/>
    <n v="2024"/>
    <n v="2"/>
    <d v="2025-08-07T00:00:00"/>
    <x v="6"/>
    <x v="44"/>
  </r>
  <r>
    <n v="2025"/>
    <n v="6"/>
    <n v="10"/>
    <x v="62"/>
    <s v="Diversos"/>
    <n v="10"/>
    <s v="4a44dc15364204a80fe80e9039455cc1608281820fe2b24f1e5233ade6af1dd5"/>
    <s v="5ee0b1f3d4f170289262539d5c2c0d24e2fb46189fbbd99a0a6b6a68b9dfe06a"/>
    <x v="17"/>
    <n v="247469.821"/>
    <n v="275124.51082999998"/>
    <n v="493423.26047000004"/>
    <n v="529354.57409999997"/>
    <n v="225792.97070999994"/>
    <n v="73044.125940000027"/>
    <n v="374720.77751999989"/>
    <n v="191108.29990000004"/>
    <n v="35332811.020000003"/>
    <n v="33505945.09"/>
    <n v="140.405"/>
    <n v="134.59399999999999"/>
    <n v="0"/>
    <n v="0"/>
    <n v="125186.82273999999"/>
    <n v="-12842.60289"/>
    <n v="131560.27359"/>
    <n v="173702.21336000002"/>
    <n v="0"/>
    <n v="0"/>
    <n v="0"/>
    <n v="0"/>
    <n v="0"/>
    <n v="0"/>
    <s v="Diversos"/>
    <s v="Daños Sin Autos"/>
    <s v="Diversos"/>
    <x v="6"/>
    <x v="3"/>
    <n v="3211255.1390500003"/>
    <n v="3187333.33329"/>
    <n v="533186385.44996989"/>
    <n v="470746398.87218982"/>
    <n v="512068683.5256899"/>
    <n v="451806369.28899986"/>
    <n v="19037256.571589999"/>
    <n v="16255728.513630003"/>
    <n v="5127603.960119999"/>
    <n v="3826281.9427600005"/>
    <n v="247469.821"/>
    <n v="275124.51082999998"/>
    <n v="1.299923757760918"/>
    <n v="1.6924772740841192"/>
    <n v="-27654.689829999988"/>
    <n v="-10.051699772794098"/>
    <n v="100"/>
    <n v="100"/>
    <n v="7.7063269744804543"/>
    <n v="8.6318085390213479"/>
    <n v="4.6413379589794621E-2"/>
    <n v="4.8327466404725905E-2"/>
    <n v="5.8444315556983741E-2"/>
    <n v="6.0894340923736606E-2"/>
    <m/>
    <m/>
    <m/>
    <n v="0"/>
    <m/>
    <n v="0"/>
    <m/>
    <n v="0"/>
    <m/>
    <n v="209.11858798265447"/>
    <n v="91.240608571014377"/>
    <n v="26.549479622749477"/>
    <n v="4.4034791389137586"/>
    <n v="-1074.7776507009942"/>
    <n v="-24.261026359324688"/>
    <n v="95.155489817646242"/>
    <n v="-7.3934595544753039"/>
    <s v="Resto"/>
    <n v="2024"/>
    <n v="2"/>
    <d v="2025-08-07T00:00:00"/>
    <x v="6"/>
    <x v="17"/>
  </r>
  <r>
    <n v="2025"/>
    <n v="6"/>
    <n v="9"/>
    <x v="29"/>
    <s v="Diversos"/>
    <n v="9"/>
    <s v="19581e27de7ced00ff1ce50b2047e7a567c76b1cbaebabe5ef03f7c3017bb5b7"/>
    <s v="5ee0b1f3d4f170289262539d5c2c0d24e2fb46189fbbd99a0a6b6a68b9dfe06a"/>
    <x v="26"/>
    <n v="159575.48352000001"/>
    <n v="154114.73015000002"/>
    <n v="335508.34674000001"/>
    <n v="221518.79798999999"/>
    <n v="28806.684820000002"/>
    <n v="20012.275010000001"/>
    <n v="47925.572209999998"/>
    <n v="39169.604620000013"/>
    <n v="35332811.020000003"/>
    <n v="33505945.09"/>
    <n v="140.405"/>
    <n v="134.59399999999999"/>
    <n v="0"/>
    <n v="0"/>
    <n v="40007.64645"/>
    <n v="17612.071339999999"/>
    <n v="78793.602200000008"/>
    <n v="48519.746610000002"/>
    <n v="0"/>
    <n v="0"/>
    <n v="0"/>
    <n v="0"/>
    <n v="0"/>
    <n v="0"/>
    <s v="Diversos"/>
    <s v="Daños Sin Autos"/>
    <s v="Diversos"/>
    <x v="6"/>
    <x v="3"/>
    <n v="1704189.54003"/>
    <n v="1455805.4776199998"/>
    <n v="533186385.44996989"/>
    <n v="470746398.87218982"/>
    <n v="512068683.5256899"/>
    <n v="451806369.28899986"/>
    <n v="19037256.571589999"/>
    <n v="16255728.513630003"/>
    <n v="5127603.960119999"/>
    <n v="3826281.9427600005"/>
    <n v="159575.48352000001"/>
    <n v="154114.73015000002"/>
    <n v="0.83822730927596156"/>
    <n v="0.9480641241072576"/>
    <n v="5460.7533699999913"/>
    <n v="3.5433039818355105"/>
    <n v="100"/>
    <n v="100"/>
    <n v="9.3637168737223266"/>
    <n v="10.58621721920926"/>
    <n v="2.9928649319380145E-2"/>
    <n v="3.1162906198694395E-2"/>
    <n v="3.2738376866870735E-2"/>
    <n v="3.4110791840435493E-2"/>
    <m/>
    <m/>
    <m/>
    <n v="0"/>
    <m/>
    <n v="0"/>
    <m/>
    <n v="0"/>
    <m/>
    <n v="43.945077736566638"/>
    <n v="18.052074281441602"/>
    <n v="12.9853097043495"/>
    <n v="0.56179621211084829"/>
    <n v="127.1603701668858"/>
    <n v="62.39491692596868"/>
    <n v="50.775247396926339"/>
    <n v="36.298770233829131"/>
    <s v="Resto"/>
    <n v="2024"/>
    <n v="2"/>
    <d v="2025-08-07T00:00:00"/>
    <x v="6"/>
    <x v="26"/>
  </r>
  <r>
    <n v="2025"/>
    <n v="6"/>
    <n v="39"/>
    <x v="20"/>
    <s v="Diversos"/>
    <n v="27"/>
    <s v="670671cd97404156226e507973f2ab8330d3022ca96e0c93bdbdb320c41adcaf"/>
    <s v="5ee0b1f3d4f170289262539d5c2c0d24e2fb46189fbbd99a0a6b6a68b9dfe06a"/>
    <x v="16"/>
    <n v="809225.36414999992"/>
    <n v="655459.45552999992"/>
    <n v="1442576.7530399999"/>
    <n v="1147579.2817199999"/>
    <n v="162688.37254000004"/>
    <n v="142711.00851000001"/>
    <n v="433763.89217000001"/>
    <n v="357635.53953000007"/>
    <n v="35332811.020000003"/>
    <n v="33505945.09"/>
    <n v="140.405"/>
    <n v="134.59399999999999"/>
    <n v="7.955000000038126E-2"/>
    <n v="-326.14660999999978"/>
    <n v="3356.3954399999998"/>
    <n v="21439.720149999997"/>
    <n v="131075.02012"/>
    <n v="144801.54050999999"/>
    <n v="0"/>
    <n v="0"/>
    <n v="0"/>
    <n v="0"/>
    <n v="0"/>
    <n v="0"/>
    <s v="Diversos"/>
    <s v="Daños Sin Autos"/>
    <s v="Diversos"/>
    <x v="6"/>
    <x v="3"/>
    <n v="16996819.43369"/>
    <n v="13946879.379360002"/>
    <n v="533186385.44996989"/>
    <n v="470746398.87218982"/>
    <n v="512068683.5256899"/>
    <n v="451806369.28899986"/>
    <n v="19037256.571589999"/>
    <n v="16255728.513630003"/>
    <n v="5127603.960119999"/>
    <n v="3826281.9427600005"/>
    <n v="809225.36414999992"/>
    <n v="655459.45552999992"/>
    <n v="4.2507456949318883"/>
    <n v="4.0321752112211664"/>
    <n v="153765.90862"/>
    <n v="23.459255537883106"/>
    <n v="100"/>
    <n v="100"/>
    <n v="4.7610399540163701"/>
    <n v="4.699685411347394"/>
    <n v="0.15177157298700972"/>
    <n v="0.15803062951991714"/>
    <n v="0.13923833662888213"/>
    <n v="0.14507530218342993"/>
    <m/>
    <m/>
    <m/>
    <n v="0"/>
    <m/>
    <n v="0"/>
    <m/>
    <n v="0"/>
    <m/>
    <n v="13.998474426449148"/>
    <n v="20.104210736262061"/>
    <n v="21.772667600714509"/>
    <n v="3.1727952042574037"/>
    <n v="-84.34496618184636"/>
    <n v="-9.4795403016116673"/>
    <n v="2.5606674993657821"/>
    <n v="14.80627904543555"/>
    <s v="Medianas"/>
    <n v="2024"/>
    <n v="2"/>
    <d v="2025-08-07T00:00:00"/>
    <x v="6"/>
    <x v="16"/>
  </r>
  <r>
    <n v="2025"/>
    <n v="6"/>
    <n v="13"/>
    <x v="37"/>
    <s v="Diversos"/>
    <n v="13"/>
    <s v="3fdba35f04dc8c462986c992bcf875546257113072a909c162f7e470e581e278"/>
    <s v="5ee0b1f3d4f170289262539d5c2c0d24e2fb46189fbbd99a0a6b6a68b9dfe06a"/>
    <x v="18"/>
    <n v="7355.4600099999998"/>
    <n v="4288.8366100000003"/>
    <n v="17311.989460000001"/>
    <n v="12453.080020000001"/>
    <n v="2993.7247500000003"/>
    <n v="613.53228999999999"/>
    <n v="3115.4259800000004"/>
    <n v="1137.8404099999998"/>
    <n v="35332811.020000003"/>
    <n v="33505945.09"/>
    <n v="140.405"/>
    <n v="134.59399999999999"/>
    <n v="3227.0411800000002"/>
    <n v="252.99187000000001"/>
    <n v="3166.4809700000001"/>
    <n v="-1452.9661899999999"/>
    <n v="6325.0865300000005"/>
    <n v="2874.5189700000001"/>
    <n v="0"/>
    <n v="0"/>
    <n v="0"/>
    <n v="0"/>
    <n v="0"/>
    <n v="0"/>
    <s v="Diversos"/>
    <s v="Daños Sin Autos"/>
    <s v="Diversos"/>
    <x v="6"/>
    <x v="3"/>
    <n v="699707.28188999998"/>
    <n v="799139.89625999995"/>
    <n v="533186385.44996989"/>
    <n v="470746398.87218982"/>
    <n v="512068683.5256899"/>
    <n v="451806369.28899986"/>
    <n v="19037256.571589999"/>
    <n v="16255728.513630003"/>
    <n v="5127603.960119999"/>
    <n v="3826281.9427600005"/>
    <n v="7355.4600099999998"/>
    <n v="4288.8366100000003"/>
    <n v="3.8637184839840966E-2"/>
    <n v="2.6383539848145982E-2"/>
    <n v="3066.6233999999995"/>
    <n v="71.50245343573485"/>
    <n v="100"/>
    <n v="100"/>
    <n v="1.0512195885873803"/>
    <n v="0.53668157854111553"/>
    <n v="1.3795288497084439E-3"/>
    <n v="1.4364205909559366E-3"/>
    <n v="9.1107157065357448E-4"/>
    <n v="9.4926430912190788E-4"/>
    <m/>
    <m/>
    <m/>
    <n v="0"/>
    <m/>
    <n v="0"/>
    <m/>
    <n v="0"/>
    <m/>
    <n v="387.94901243095137"/>
    <n v="40.70071410802219"/>
    <n v="14.305331393820572"/>
    <n v="5.8384476907415821E-2"/>
    <n v="-317.93218533185558"/>
    <n v="120.03982565472513"/>
    <n v="50.062255353840982"/>
    <n v="-50.546411596650543"/>
    <s v="Resto"/>
    <n v="2024"/>
    <n v="2"/>
    <d v="2025-08-07T00:00:00"/>
    <x v="6"/>
    <x v="18"/>
  </r>
  <r>
    <n v="2025"/>
    <n v="6"/>
    <n v="5.0999999999999996"/>
    <x v="68"/>
    <s v="Pensiones Total"/>
    <n v="5.0999999999999996"/>
    <m/>
    <m/>
    <x v="75"/>
    <n v="21117701.924279999"/>
    <n v="18940029.583189998"/>
    <n v="40765750.217659995"/>
    <n v="36518972.148199998"/>
    <n v="17116809.756530002"/>
    <n v="15454745.558029998"/>
    <n v="33367933.260590002"/>
    <n v="30172467.15935"/>
    <n v="0"/>
    <n v="0"/>
    <n v="0"/>
    <n v="0"/>
    <n v="0"/>
    <n v="0"/>
    <n v="17116809.756529998"/>
    <n v="15454745.55803"/>
    <n v="-2005877.98495"/>
    <n v="-1471985.2922499999"/>
    <n v="0"/>
    <n v="0"/>
    <n v="0"/>
    <n v="0"/>
    <n v="21119567.395090003"/>
    <n v="18942171.457380004"/>
    <s v="Pensiones Total"/>
    <s v="Totales"/>
    <s v="Pensiones Total"/>
    <x v="45"/>
    <x v="3"/>
    <n v="21117701.924279999"/>
    <n v="18940029.583189998"/>
    <n v="533186385.44996989"/>
    <n v="470746398.87218982"/>
    <n v="512068683.5256899"/>
    <n v="451806369.28899986"/>
    <n v="21117701.924279999"/>
    <n v="18940029.583189998"/>
    <n v="17116809.756530002"/>
    <n v="15454745.558029998"/>
    <n v="21117701.924279999"/>
    <n v="18940029.583189998"/>
    <n v="100"/>
    <n v="100"/>
    <n v="2177672.3410900012"/>
    <n v="11.497724074426841"/>
    <n v="100"/>
    <n v="100"/>
    <n v="100"/>
    <n v="100"/>
    <n v="3.9606603807893972"/>
    <n v="4.1239979330273862"/>
    <n v="4.0234040299758762"/>
    <n v="4.1920678570768279"/>
    <m/>
    <m/>
    <n v="100.00883368283486"/>
    <n v="0"/>
    <m/>
    <n v="0"/>
    <m/>
    <n v="2177395.9377099983"/>
    <n v="11.494964780617423"/>
    <n v="10.754393802597594"/>
    <n v="81.054320294435129"/>
    <n v="81.598317944269098"/>
    <n v="100"/>
    <n v="10.754393802597551"/>
    <n v="36.270246415568423"/>
    <n v="-853.33254988371914"/>
    <n v="-1049.925270272686"/>
    <m/>
    <n v="2024"/>
    <n v="2"/>
    <d v="2025-08-07T00:00:00"/>
    <x v="45"/>
    <x v="75"/>
  </r>
  <r>
    <n v="2025"/>
    <n v="6"/>
    <n v="905"/>
    <x v="48"/>
    <s v="Pensiones Total"/>
    <n v="51"/>
    <s v="031b4af5197ec30a926f48cf40e11a7dbc470048a21e4003b7a3c07c5dab1baa"/>
    <s v="5ee0b1f3d4f170289262539d5c2c0d24e2fb46189fbbd99a0a6b6a68b9dfe06a"/>
    <x v="25"/>
    <n v="5520194.9199399995"/>
    <n v="4935367.4983999999"/>
    <n v="12382874.383089999"/>
    <n v="11480516.750259999"/>
    <n v="5347138.1317500006"/>
    <n v="4794582.5371300001"/>
    <n v="10398199.94245"/>
    <n v="9462368.6339000016"/>
    <n v="35332811.020000003"/>
    <n v="33505945.09"/>
    <n v="140.405"/>
    <n v="134.59399999999999"/>
    <n v="0"/>
    <n v="0"/>
    <n v="5347138.1317499997"/>
    <n v="4794582.5371300001"/>
    <n v="-814357.64327"/>
    <n v="-670900.30064999999"/>
    <n v="0"/>
    <n v="0"/>
    <n v="0"/>
    <n v="0"/>
    <n v="5520194.9199400013"/>
    <n v="4935367.4983999999"/>
    <s v="Pensiones Total"/>
    <s v="Totales"/>
    <s v="Pensiones Total"/>
    <x v="45"/>
    <x v="3"/>
    <n v="5520194.9199399995"/>
    <n v="4935367.4983999999"/>
    <n v="533186385.44996989"/>
    <n v="470746398.87218982"/>
    <n v="512068683.5256899"/>
    <n v="451806369.28899986"/>
    <n v="21117701.924279999"/>
    <n v="18940029.583189998"/>
    <n v="17116809.756530002"/>
    <n v="15454745.558029998"/>
    <n v="5520194.9199399995"/>
    <n v="4935367.4983999999"/>
    <n v="26.140130870931443"/>
    <n v="26.057865837655964"/>
    <n v="584827.42153999954"/>
    <n v="11.849723890461949"/>
    <n v="100"/>
    <n v="100"/>
    <n v="100"/>
    <n v="100"/>
    <n v="1.03532180689148"/>
    <n v="1.0780184568078663"/>
    <n v="1.0484132242379571"/>
    <n v="1.0923634180205792"/>
    <m/>
    <m/>
    <n v="26.140130870931451"/>
    <n v="0"/>
    <m/>
    <n v="0"/>
    <m/>
    <n v="584827.42154000141"/>
    <n v="11.849723890461995"/>
    <n v="11.524581970190795"/>
    <n v="96.865023958395298"/>
    <n v="97.147426988656036"/>
    <n v="31.239104761972868"/>
    <n v="11.524581970190773"/>
    <n v="21.382810900667625"/>
    <n v="-656.60808564145304"/>
    <n v="-714.64903689635878"/>
    <s v="Grandes"/>
    <n v="2024"/>
    <n v="2"/>
    <d v="2025-08-07T00:00:00"/>
    <x v="45"/>
    <x v="25"/>
  </r>
  <r>
    <n v="2025"/>
    <n v="6"/>
    <n v="908"/>
    <x v="14"/>
    <s v="Pensiones Total"/>
    <n v="38"/>
    <s v="aea92132c4cbeb263e6ac2bf6c183b5d81737f179f21efdc5863739672f0f470"/>
    <s v="5ee0b1f3d4f170289262539d5c2c0d24e2fb46189fbbd99a0a6b6a68b9dfe06a"/>
    <x v="19"/>
    <n v="7648.0606799999996"/>
    <n v="4269.7251799999995"/>
    <n v="12038.470380000001"/>
    <n v="9015.5119000000013"/>
    <n v="407862.93953000003"/>
    <n v="397009.30967000005"/>
    <n v="810714.93900000001"/>
    <n v="795443.22758000018"/>
    <n v="35332811.020000003"/>
    <n v="33505945.09"/>
    <n v="140.405"/>
    <n v="134.59399999999999"/>
    <n v="0"/>
    <n v="0"/>
    <n v="407862.93952999997"/>
    <n v="397009.30966999999"/>
    <n v="36733.494709999999"/>
    <n v="58950.622409999996"/>
    <n v="0"/>
    <n v="0"/>
    <n v="0"/>
    <n v="0"/>
    <n v="7648.0606800000005"/>
    <n v="4481.6810500000001"/>
    <s v="Pensiones Total"/>
    <s v="Totales"/>
    <s v="Pensiones Total"/>
    <x v="45"/>
    <x v="3"/>
    <n v="7648.0606799999996"/>
    <n v="4269.7251799999995"/>
    <n v="533186385.44996989"/>
    <n v="470746398.87218982"/>
    <n v="512068683.5256899"/>
    <n v="451806369.28899986"/>
    <n v="21117701.924279999"/>
    <n v="18940029.583189998"/>
    <n v="17116809.756530002"/>
    <n v="15454745.558029998"/>
    <n v="7648.0606799999996"/>
    <n v="4269.7251799999995"/>
    <n v="3.6216349238297897E-2"/>
    <n v="2.2543392349236583E-2"/>
    <n v="3378.3355000000001"/>
    <n v="79.123019809907305"/>
    <n v="100"/>
    <n v="100"/>
    <n v="100"/>
    <n v="100"/>
    <n v="1.4344065956495874E-3"/>
    <n v="1.4935614940053848E-3"/>
    <n v="9.0701175627245795E-4"/>
    <n v="9.4503430456706371E-4"/>
    <m/>
    <m/>
    <n v="3.6216349238297897E-2"/>
    <n v="0"/>
    <m/>
    <n v="0"/>
    <m/>
    <n v="3166.3796300000004"/>
    <n v="70.651605829915098"/>
    <n v="2.7338476946602741"/>
    <n v="5332.8936131034989"/>
    <n v="9298.2403534927307"/>
    <n v="2.3828210123933977"/>
    <n v="2.7338476946602741"/>
    <n v="-37.687689784648029"/>
    <n v="1110.3298032217094"/>
    <n v="673.46075993703835"/>
    <s v="Grandes"/>
    <n v="2024"/>
    <n v="2"/>
    <d v="2025-08-07T00:00:00"/>
    <x v="45"/>
    <x v="19"/>
  </r>
  <r>
    <n v="2025"/>
    <n v="6"/>
    <n v="906"/>
    <x v="52"/>
    <s v="Pensiones Total"/>
    <n v="256"/>
    <s v="51e8ea280b44e16934d4d611901f3d3afc41789840acdff81942c2f65009cd52"/>
    <s v="5ee0b1f3d4f170289262539d5c2c0d24e2fb46189fbbd99a0a6b6a68b9dfe06a"/>
    <x v="13"/>
    <n v="8196481.6780000003"/>
    <n v="5052070.2433500001"/>
    <n v="13319685.984539999"/>
    <n v="8303830.1182500003"/>
    <n v="3617239.791939999"/>
    <n v="3097066.0827699997"/>
    <n v="6940084.0815700004"/>
    <n v="6020902.4796400014"/>
    <n v="35332811.020000003"/>
    <n v="33505945.09"/>
    <n v="140.405"/>
    <n v="134.59399999999999"/>
    <n v="0"/>
    <n v="0"/>
    <n v="3617239.7919399999"/>
    <n v="3097066.0827700002"/>
    <n v="-590415.03489999997"/>
    <n v="-462022.88114000001"/>
    <n v="0"/>
    <n v="0"/>
    <n v="0"/>
    <n v="0"/>
    <n v="8198347.1488100011"/>
    <n v="5054000.1616700003"/>
    <s v="Pensiones Total"/>
    <s v="Totales"/>
    <s v="Pensiones Total"/>
    <x v="45"/>
    <x v="3"/>
    <n v="8196481.6780000003"/>
    <n v="5052070.2433500001"/>
    <n v="533186385.44996989"/>
    <n v="470746398.87218982"/>
    <n v="512068683.5256899"/>
    <n v="451806369.28899986"/>
    <n v="21117701.924279999"/>
    <n v="18940029.583189998"/>
    <n v="17116809.756530002"/>
    <n v="15454745.558029998"/>
    <n v="8196481.6780000003"/>
    <n v="5052070.2433500001"/>
    <n v="38.813322147407177"/>
    <n v="26.674035651105349"/>
    <n v="3144411.4346500002"/>
    <n v="62.240057702858834"/>
    <n v="100"/>
    <n v="100"/>
    <n v="100"/>
    <n v="100"/>
    <n v="1.5372638727605126"/>
    <n v="1.6006606030983326"/>
    <n v="1.0732042253437746"/>
    <n v="1.1181936747152013"/>
    <m/>
    <m/>
    <n v="38.822155830242025"/>
    <n v="0"/>
    <m/>
    <n v="0"/>
    <m/>
    <n v="3144346.9871400008"/>
    <n v="62.215015563058664"/>
    <n v="16.795692932220497"/>
    <n v="44.131615661985244"/>
    <n v="61.302910165325656"/>
    <n v="21.132675091864211"/>
    <n v="16.795692932220518"/>
    <n v="27.789133179552451"/>
    <n v="-612.66051474327048"/>
    <n v="-670.32742515441385"/>
    <s v="Grandes"/>
    <n v="2024"/>
    <n v="2"/>
    <d v="2025-08-07T00:00:00"/>
    <x v="45"/>
    <x v="13"/>
  </r>
  <r>
    <n v="2025"/>
    <n v="6"/>
    <n v="201.1"/>
    <x v="67"/>
    <s v="Pensiones Total"/>
    <n v="201.1"/>
    <m/>
    <m/>
    <x v="74"/>
    <n v="21117701.924279999"/>
    <n v="18940029.583189998"/>
    <n v="40765750.217659995"/>
    <n v="36518972.148199998"/>
    <n v="17116809.756530002"/>
    <n v="15454745.558029998"/>
    <n v="33367933.260590002"/>
    <n v="30172467.15935"/>
    <n v="0"/>
    <n v="0"/>
    <n v="0"/>
    <n v="0"/>
    <n v="0"/>
    <n v="0"/>
    <n v="17116809.756529998"/>
    <n v="15454745.55803"/>
    <n v="-2005877.98495"/>
    <n v="-1471985.2922499999"/>
    <n v="0"/>
    <n v="0"/>
    <n v="0"/>
    <n v="0"/>
    <n v="21119567.395090003"/>
    <n v="18942171.457380004"/>
    <s v="Pensiones Total"/>
    <s v="Totales"/>
    <s v="Pensiones Total"/>
    <x v="45"/>
    <x v="3"/>
    <n v="21117701.924279999"/>
    <n v="18940029.583189998"/>
    <n v="533186385.44996989"/>
    <n v="470746398.87218982"/>
    <n v="512068683.5256899"/>
    <n v="451806369.28899986"/>
    <n v="21117701.924279999"/>
    <n v="18940029.583189998"/>
    <n v="17116809.756530002"/>
    <n v="15454745.558029998"/>
    <n v="21117701.924279999"/>
    <n v="18940029.583189998"/>
    <n v="100"/>
    <n v="100"/>
    <n v="2177672.3410900012"/>
    <n v="11.497724074426841"/>
    <n v="100"/>
    <n v="100"/>
    <n v="100"/>
    <n v="100"/>
    <n v="3.9606603807893972"/>
    <n v="4.1239979330273862"/>
    <n v="4.0234040299758762"/>
    <n v="4.1920678570768279"/>
    <m/>
    <m/>
    <n v="100.00883368283486"/>
    <n v="0"/>
    <m/>
    <n v="0"/>
    <m/>
    <n v="2177395.9377099983"/>
    <n v="11.494964780617423"/>
    <n v="10.754393802597594"/>
    <n v="81.054320294435129"/>
    <n v="81.598317944269098"/>
    <n v="100"/>
    <n v="10.754393802597551"/>
    <n v="36.270246415568423"/>
    <n v="-853.33254988371914"/>
    <n v="-1049.925270272686"/>
    <m/>
    <n v="2024"/>
    <n v="2"/>
    <d v="2025-08-07T00:00:00"/>
    <x v="45"/>
    <x v="74"/>
  </r>
  <r>
    <n v="2025"/>
    <n v="6"/>
    <n v="902"/>
    <x v="49"/>
    <s v="Pensiones Total"/>
    <n v="30"/>
    <s v="624b60c58c9d8bfb6ff1886c2fd605d2adeb6ea4da576068201b6c6958ce93f4"/>
    <s v="5ee0b1f3d4f170289262539d5c2c0d24e2fb46189fbbd99a0a6b6a68b9dfe06a"/>
    <x v="1"/>
    <n v="7393377.26566"/>
    <n v="8948322.1162599996"/>
    <n v="15051151.37965"/>
    <n v="16725609.767789999"/>
    <n v="7744568.8933100002"/>
    <n v="7166087.6284599984"/>
    <n v="15218934.297570003"/>
    <n v="13893752.818229998"/>
    <n v="35332811.020000003"/>
    <n v="33505945.09"/>
    <n v="140.405"/>
    <n v="134.59399999999999"/>
    <n v="0"/>
    <n v="0"/>
    <n v="7744568.8933100002"/>
    <n v="7166087.6284600003"/>
    <n v="-637838.80148999998"/>
    <n v="-398012.73287000001"/>
    <n v="0"/>
    <n v="0"/>
    <n v="0"/>
    <n v="0"/>
    <n v="7393377.26566"/>
    <n v="8948322.1162600014"/>
    <s v="Pensiones Total"/>
    <s v="Totales"/>
    <s v="Pensiones Total"/>
    <x v="45"/>
    <x v="3"/>
    <n v="7393377.26566"/>
    <n v="8948322.1162599996"/>
    <n v="533186385.44996989"/>
    <n v="470746398.87218982"/>
    <n v="512068683.5256899"/>
    <n v="451806369.28899986"/>
    <n v="21117701.924279999"/>
    <n v="18940029.583189998"/>
    <n v="17116809.756530002"/>
    <n v="15454745.558029998"/>
    <n v="7393377.26566"/>
    <n v="8948322.1162599996"/>
    <n v="35.010330632423084"/>
    <n v="47.245555118889456"/>
    <n v="-1554944.8505999995"/>
    <n v="-17.376943189992112"/>
    <n v="100"/>
    <n v="100"/>
    <n v="100"/>
    <n v="100"/>
    <n v="1.3866402945417551"/>
    <n v="1.4438253116271818"/>
    <n v="1.9008795686378723"/>
    <n v="1.980565730036481"/>
    <m/>
    <m/>
    <n v="35.010330632423084"/>
    <n v="0"/>
    <m/>
    <n v="0"/>
    <m/>
    <n v="-1554944.8506000014"/>
    <n v="-17.376943189992122"/>
    <n v="8.0724838271942545"/>
    <n v="104.75008396069789"/>
    <n v="80.083031604757466"/>
    <n v="45.24539913376951"/>
    <n v="8.0724838271942332"/>
    <n v="60.25587847169016"/>
    <n v="-1214.1890514058698"/>
    <n v="-1800.4669289815429"/>
    <s v="Grandes"/>
    <n v="2024"/>
    <n v="2"/>
    <d v="2025-08-07T00:00:00"/>
    <x v="45"/>
    <x v="1"/>
  </r>
  <r>
    <n v="2025"/>
    <n v="6"/>
    <n v="15.1"/>
    <x v="69"/>
    <s v="Incendio"/>
    <n v="15.1"/>
    <m/>
    <m/>
    <x v="76"/>
    <n v="7918981.1453799997"/>
    <n v="7646400.6463100007"/>
    <n v="14692132.953170002"/>
    <n v="13437241.457440002"/>
    <n v="6939597.79091"/>
    <n v="3156117.1911500003"/>
    <n v="12548658.216189999"/>
    <n v="4670946.2742299996"/>
    <n v="0"/>
    <n v="0"/>
    <n v="0"/>
    <n v="0"/>
    <n v="0"/>
    <n v="0"/>
    <n v="503524.99251000001"/>
    <n v="392142.56528999994"/>
    <n v="1857010.9023999998"/>
    <n v="1617995.0817500001"/>
    <n v="0"/>
    <n v="0"/>
    <n v="0"/>
    <n v="0"/>
    <n v="0"/>
    <n v="0"/>
    <s v="Incendio"/>
    <s v="Daños Sin Autos"/>
    <s v="Incendio"/>
    <x v="0"/>
    <x v="3"/>
    <n v="192037104.68236002"/>
    <n v="169993834.19551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37.441109136972884"/>
    <n v="43.774863769769404"/>
    <n v="272580.49906999897"/>
    <n v="3.5648210403615321"/>
    <m/>
    <m/>
    <n v="4.1236724321992009"/>
    <n v="4.4980458747200336"/>
    <n v="1.4852181828868276"/>
    <n v="1.5464685500500275"/>
    <n v="1.6243142092279796"/>
    <n v="1.6924065630909573"/>
    <m/>
    <m/>
    <m/>
    <n v="0"/>
    <m/>
    <n v="0"/>
    <m/>
    <n v="0"/>
    <m/>
    <n v="119.87769688556482"/>
    <n v="87.632457553691992"/>
    <n v="41.275854315495216"/>
    <n v="57.536521601870518"/>
    <n v="28.403554492389716"/>
    <n v="14.772345314639868"/>
    <n v="27.114810788630518"/>
    <n v="24.236326161502557"/>
    <s v="Resto"/>
    <n v="2024"/>
    <n v="2"/>
    <d v="2025-08-07T00:00:00"/>
    <x v="0"/>
    <x v="76"/>
  </r>
  <r>
    <n v="2025"/>
    <n v="6"/>
    <n v="92"/>
    <x v="27"/>
    <s v="Incendio"/>
    <n v="219"/>
    <s v="314f04b30f62e0056bd059354a5536fb2e302107eed143b5fa2aa0bbba07f608"/>
    <s v="5ee0b1f3d4f170289262539d5c2c0d24e2fb46189fbbd99a0a6b6a68b9dfe06a"/>
    <x v="16"/>
    <n v="806123.60278999992"/>
    <n v="972460.91139000002"/>
    <n v="1761636.4230899997"/>
    <n v="1782236.48419"/>
    <n v="359395.55269999994"/>
    <n v="-8003.5817900000011"/>
    <n v="475412.73015000008"/>
    <n v="-330085.21090999997"/>
    <n v="35332811.020000003"/>
    <n v="33505945.09"/>
    <n v="140.405"/>
    <n v="134.59399999999999"/>
    <n v="0"/>
    <n v="0"/>
    <n v="60886.666140000001"/>
    <n v="957.08647999999994"/>
    <n v="260433.03437000001"/>
    <n v="206843.09127"/>
    <n v="0"/>
    <n v="0"/>
    <n v="0"/>
    <n v="0"/>
    <n v="0"/>
    <n v="0"/>
    <s v="Incendio"/>
    <s v="Daños Sin Autos"/>
    <s v="Incendio"/>
    <x v="0"/>
    <x v="3"/>
    <n v="6380210.4408900002"/>
    <n v="6935064.6502099996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3.8113693208574806"/>
    <n v="5.5672395270140802"/>
    <n v="-166337.30860000011"/>
    <n v="-17.104780937903573"/>
    <m/>
    <m/>
    <n v="12.634749437473895"/>
    <n v="14.022377013609427"/>
    <n v="0.15118983244662018"/>
    <n v="0.15742489801166637"/>
    <n v="0.20657851312719833"/>
    <n v="0.21523842457563083"/>
    <m/>
    <m/>
    <m/>
    <n v="0"/>
    <m/>
    <n v="0"/>
    <m/>
    <n v="0"/>
    <m/>
    <n v="-4590.4339348295689"/>
    <n v="44.58318196566001"/>
    <n v="-0.82302349598401581"/>
    <n v="2.9797649092323195"/>
    <n v="6261.6681890647969"/>
    <n v="25.90850038595056"/>
    <n v="23.379010380648431"/>
    <n v="0.46271135967054339"/>
    <s v="Medianas"/>
    <n v="2024"/>
    <n v="2"/>
    <d v="2025-08-07T00:00:00"/>
    <x v="0"/>
    <x v="16"/>
  </r>
  <r>
    <n v="2025"/>
    <n v="6"/>
    <n v="23"/>
    <x v="9"/>
    <s v="Incendio"/>
    <n v="17"/>
    <s v="4523540f1504cd17100c4835e85b7eefd49911580f8efff0599a8f283be6b9e3"/>
    <s v="5ee0b1f3d4f170289262539d5c2c0d24e2fb46189fbbd99a0a6b6a68b9dfe06a"/>
    <x v="10"/>
    <n v="672210.85183000006"/>
    <n v="547728.27390000003"/>
    <n v="1194022.0459400001"/>
    <n v="961225.59114999999"/>
    <n v="193628.33950000003"/>
    <n v="129021.18455000002"/>
    <n v="731776.49488999986"/>
    <n v="330180.64632999996"/>
    <n v="35332811.020000003"/>
    <n v="33505945.09"/>
    <n v="140.405"/>
    <n v="134.59399999999999"/>
    <n v="0"/>
    <n v="0"/>
    <n v="83876.883870000005"/>
    <n v="40617.355560000004"/>
    <n v="113543.07817000001"/>
    <n v="83929.284319999992"/>
    <n v="0"/>
    <n v="0"/>
    <n v="0"/>
    <n v="0"/>
    <n v="0"/>
    <n v="0"/>
    <s v="Incendio"/>
    <s v="Daños Sin Autos"/>
    <s v="Incendio"/>
    <x v="0"/>
    <x v="3"/>
    <n v="12724961.123440001"/>
    <n v="12089263.96457999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3.1782270224381008"/>
    <n v="3.1356884999734"/>
    <n v="124482.57793000003"/>
    <n v="22.727068121505646"/>
    <m/>
    <m/>
    <n v="5.2826161534729934"/>
    <n v="4.5306999293321244"/>
    <n v="0.126074271619427"/>
    <n v="0.13127357197509151"/>
    <n v="0.11635315218815115"/>
    <n v="0.1212307552817263"/>
    <m/>
    <m/>
    <m/>
    <n v="0"/>
    <m/>
    <n v="0"/>
    <m/>
    <n v="0"/>
    <m/>
    <n v="50.07484249608838"/>
    <n v="28.804703014370258"/>
    <n v="23.555691881912182"/>
    <n v="1.6053813886690935"/>
    <n v="106.50503390378772"/>
    <n v="35.284220626844046"/>
    <n v="73.87230047120714"/>
    <n v="48.394735984089714"/>
    <s v="Medianas"/>
    <n v="2024"/>
    <n v="2"/>
    <d v="2025-08-07T00:00:00"/>
    <x v="0"/>
    <x v="10"/>
  </r>
  <r>
    <n v="2025"/>
    <n v="6"/>
    <n v="18"/>
    <x v="77"/>
    <s v="Incendio"/>
    <n v="5"/>
    <s v="ef2d127de37b942baad06145e54b0c619a1f22327b2ebbcfbec78f5564afe39d"/>
    <s v="5ee0b1f3d4f170289262539d5c2c0d24e2fb46189fbbd99a0a6b6a68b9dfe06a"/>
    <x v="26"/>
    <n v="159819.60908000002"/>
    <n v="157607.99765"/>
    <n v="357472.72518000007"/>
    <n v="307671.51563000004"/>
    <n v="-1130.9082800000001"/>
    <n v="32065.298770000001"/>
    <n v="33337.956479999993"/>
    <n v="84165.335050000023"/>
    <n v="35332811.020000003"/>
    <n v="33505945.09"/>
    <n v="140.405"/>
    <n v="134.59399999999999"/>
    <n v="0"/>
    <n v="0"/>
    <n v="10599.705689999999"/>
    <n v="24203.138600000002"/>
    <n v="141635.14978000001"/>
    <n v="139497.34841000001"/>
    <n v="0"/>
    <n v="0"/>
    <n v="0"/>
    <n v="0"/>
    <n v="0"/>
    <n v="0"/>
    <s v="Incendio"/>
    <s v="Daños Sin Autos"/>
    <s v="Incendio"/>
    <x v="0"/>
    <x v="3"/>
    <n v="13516428.326850001"/>
    <n v="10445446.25156999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75563046759918551"/>
    <n v="0.90228971058223773"/>
    <n v="2211.611430000019"/>
    <n v="1.4032355356175197"/>
    <m/>
    <m/>
    <n v="1.1824100658494441"/>
    <n v="1.5088680163024226"/>
    <n v="2.9974435477215736E-2"/>
    <n v="3.121058057673274E-2"/>
    <n v="3.3480446802693742E-2"/>
    <n v="3.4883969851515172E-2"/>
    <m/>
    <m/>
    <m/>
    <n v="0"/>
    <m/>
    <n v="0"/>
    <m/>
    <n v="0"/>
    <m/>
    <n v="-103.52689144770441"/>
    <n v="-0.70761547128669777"/>
    <n v="20.344969321421996"/>
    <n v="-9.3764120980016769E-3"/>
    <n v="-56.205243191062834"/>
    <n v="1.5325032298941998"/>
    <n v="7.4838101322054458"/>
    <n v="17.350249933686175"/>
    <s v="Resto"/>
    <n v="2024"/>
    <n v="2"/>
    <d v="2025-08-07T00:00:00"/>
    <x v="0"/>
    <x v="26"/>
  </r>
  <r>
    <n v="2025"/>
    <n v="6"/>
    <n v="3"/>
    <x v="7"/>
    <s v="Incendio"/>
    <n v="3"/>
    <s v="4e07408562bedb8b60ce05c1decfe3ad16b72230967de01f640b7e4729b49fce"/>
    <s v="5ee0b1f3d4f170289262539d5c2c0d24e2fb46189fbbd99a0a6b6a68b9dfe06a"/>
    <x v="14"/>
    <n v="452185.84828999999"/>
    <n v="513399.90808999998"/>
    <n v="814617.65174999996"/>
    <n v="774447.38668"/>
    <n v="-884767.09785000014"/>
    <n v="159731.07928000001"/>
    <n v="-732476.75668999995"/>
    <n v="337980.43023"/>
    <n v="35332811.020000003"/>
    <n v="33505945.09"/>
    <n v="140.405"/>
    <n v="134.59399999999999"/>
    <n v="0"/>
    <n v="0"/>
    <n v="-11062.96601"/>
    <n v="100666.82901"/>
    <n v="157175.15777000002"/>
    <n v="150199.29527999999"/>
    <n v="0"/>
    <n v="0"/>
    <n v="0"/>
    <n v="0"/>
    <n v="0"/>
    <n v="0"/>
    <s v="Incendio"/>
    <s v="Daños Sin Autos"/>
    <s v="Incendio"/>
    <x v="0"/>
    <x v="3"/>
    <n v="15439688.598989999"/>
    <n v="12032200.1444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2.1379441856479042"/>
    <n v="2.9391621071931913"/>
    <n v="-61214.059799999988"/>
    <n v="-11.923270502274619"/>
    <m/>
    <m/>
    <n v="2.9287238883793298"/>
    <n v="4.2668830465316461"/>
    <n v="8.4808213530881624E-2"/>
    <n v="8.8305702503932632E-2"/>
    <n v="0.10906082538708721"/>
    <n v="0.11363272919280197"/>
    <m/>
    <m/>
    <m/>
    <n v="0"/>
    <m/>
    <n v="0"/>
    <m/>
    <n v="0"/>
    <m/>
    <n v="-653.9104235933014"/>
    <n v="-195.6644820256677"/>
    <n v="31.112409013520676"/>
    <n v="-7.3356443373060936"/>
    <n v="-110.98968361157083"/>
    <n v="4.6444042743314373"/>
    <n v="-7.0386224941404745"/>
    <n v="67.022171323998521"/>
    <s v="Medianas"/>
    <n v="2024"/>
    <n v="2"/>
    <d v="2025-08-07T00:00:00"/>
    <x v="0"/>
    <x v="14"/>
  </r>
  <r>
    <n v="2025"/>
    <n v="6"/>
    <n v="79"/>
    <x v="11"/>
    <s v="Incendio"/>
    <n v="51"/>
    <s v="031b4af5197ec30a926f48cf40e11a7dbc470048a21e4003b7a3c07c5dab1baa"/>
    <s v="5ee0b1f3d4f170289262539d5c2c0d24e2fb46189fbbd99a0a6b6a68b9dfe06a"/>
    <x v="8"/>
    <n v="771278.72094000003"/>
    <n v="657418.8844199999"/>
    <n v="1267529.3119100002"/>
    <n v="1053137.9669499998"/>
    <n v="119316.63226"/>
    <n v="65890.731119999997"/>
    <n v="212819.93806000001"/>
    <n v="143638.39651999998"/>
    <n v="35332811.020000003"/>
    <n v="33505945.09"/>
    <n v="140.405"/>
    <n v="134.59399999999999"/>
    <n v="0"/>
    <n v="0"/>
    <n v="112942.40255"/>
    <n v="45787.500189999999"/>
    <n v="595854.13839999994"/>
    <n v="483793.65094999998"/>
    <n v="0"/>
    <n v="0"/>
    <n v="0"/>
    <n v="0"/>
    <n v="0"/>
    <n v="0"/>
    <s v="Incendio"/>
    <s v="Daños Sin Autos"/>
    <s v="Incendio"/>
    <x v="0"/>
    <x v="3"/>
    <n v="49586162.051349998"/>
    <n v="42505277.943829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3.6466219878029116"/>
    <n v="3.7636560567941415"/>
    <n v="113859.83652000013"/>
    <n v="17.319222069571616"/>
    <m/>
    <m/>
    <n v="1.5554313724488016"/>
    <n v="1.5466758864364274"/>
    <n v="0.14465461646945427"/>
    <n v="0.15062016986268323"/>
    <n v="0.13965457537116344"/>
    <n v="0.14550898993623507"/>
    <m/>
    <m/>
    <m/>
    <n v="0"/>
    <m/>
    <n v="0"/>
    <m/>
    <n v="0"/>
    <m/>
    <n v="81.082574486388552"/>
    <n v="15.469975901134964"/>
    <n v="10.022640462804977"/>
    <n v="0.98925963670146699"/>
    <n v="146.66645281208571"/>
    <n v="23.162868555623394"/>
    <n v="18.954706407389452"/>
    <n v="9.4642623151605036"/>
    <s v="Medianas"/>
    <n v="2024"/>
    <n v="2"/>
    <d v="2025-08-07T00:00:00"/>
    <x v="0"/>
    <x v="8"/>
  </r>
  <r>
    <n v="2025"/>
    <n v="6"/>
    <n v="127"/>
    <x v="66"/>
    <s v="Incendio"/>
    <n v="263"/>
    <s v="4be84111a613654b362415e563cb7607df7b203b5d303802a8a546061bbc7847"/>
    <s v="5ee0b1f3d4f170289262539d5c2c0d24e2fb46189fbbd99a0a6b6a68b9dfe06a"/>
    <x v="27"/>
    <n v="287156.86791999999"/>
    <n v="162681.60437000002"/>
    <n v="666484.63312000013"/>
    <n v="372063.24349000002"/>
    <n v="495451.59950999997"/>
    <n v="48807.153200000008"/>
    <n v="591424.08487999986"/>
    <n v="46281.373510000005"/>
    <n v="35332811.020000003"/>
    <n v="33505945.09"/>
    <n v="140.405"/>
    <n v="134.59399999999999"/>
    <n v="0"/>
    <n v="0"/>
    <n v="3844.8679999999999"/>
    <n v="532.99180000000001"/>
    <n v="4111.2377999999999"/>
    <n v="5389.3984800000007"/>
    <n v="0"/>
    <n v="0"/>
    <n v="0"/>
    <n v="0"/>
    <n v="0"/>
    <n v="0"/>
    <s v="Incendio"/>
    <s v="Daños Sin Autos"/>
    <s v="Incendio"/>
    <x v="0"/>
    <x v="3"/>
    <n v="833808.04034000007"/>
    <n v="539188.42425000004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.3576837012039771"/>
    <n v="0.93133559154801815"/>
    <n v="124475.26354999997"/>
    <n v="76.514652060411066"/>
    <m/>
    <m/>
    <n v="34.439205911579677"/>
    <n v="30.171568426433996"/>
    <n v="5.3856751739386741E-2"/>
    <n v="5.6077803067914746E-2"/>
    <n v="3.4558225991691324E-2"/>
    <n v="3.6006930275464984E-2"/>
    <m/>
    <m/>
    <m/>
    <n v="0"/>
    <m/>
    <n v="0"/>
    <m/>
    <n v="0"/>
    <m/>
    <n v="915.12087271256758"/>
    <n v="172.53691443940303"/>
    <n v="30.001642403890934"/>
    <n v="4.1078117949758441"/>
    <n v="621.37470032371982"/>
    <n v="-23.71620292585974"/>
    <n v="93.520934254885475"/>
    <n v="9.8896342880922017"/>
    <s v="Resto"/>
    <n v="2024"/>
    <n v="2"/>
    <d v="2025-08-07T00:00:00"/>
    <x v="0"/>
    <x v="27"/>
  </r>
  <r>
    <n v="2025"/>
    <n v="6"/>
    <n v="103"/>
    <x v="61"/>
    <s v="Incendio"/>
    <n v="205"/>
    <s v="f8809aff4d69bece79dabe35be0c708b890d7eafb841f121330667b77d2e2590"/>
    <s v="5ee0b1f3d4f170289262539d5c2c0d24e2fb46189fbbd99a0a6b6a68b9dfe06a"/>
    <x v="29"/>
    <n v="374413.99102999998"/>
    <n v="397865.41196"/>
    <n v="460144.64954999997"/>
    <n v="405808.35242999997"/>
    <n v="83563.295199999993"/>
    <n v="128905.07476999999"/>
    <n v="47652.450079999995"/>
    <n v="187800.09066999998"/>
    <n v="35332811.020000003"/>
    <n v="33505945.09"/>
    <n v="140.405"/>
    <n v="134.59399999999999"/>
    <n v="0"/>
    <n v="0"/>
    <n v="-527.75833999999998"/>
    <n v="4083.0589500000001"/>
    <n v="-583.82191"/>
    <n v="-1943.44669"/>
    <n v="0"/>
    <n v="0"/>
    <n v="0"/>
    <n v="0"/>
    <n v="0"/>
    <n v="0"/>
    <s v="Incendio"/>
    <s v="Daños Sin Autos"/>
    <s v="Incendio"/>
    <x v="0"/>
    <x v="3"/>
    <n v="1638035.7448499999"/>
    <n v="1492337.16872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.7702372114804581"/>
    <n v="2.2777389013296125"/>
    <n v="-23451.420930000022"/>
    <n v="-5.8943100417981897"/>
    <m/>
    <m/>
    <n v="22.857498208275441"/>
    <n v="26.660557700995625"/>
    <n v="7.022197138698924E-2"/>
    <n v="7.3117924035519755E-2"/>
    <n v="8.4517993746357378E-2"/>
    <n v="8.8061045395644633E-2"/>
    <m/>
    <m/>
    <m/>
    <n v="0"/>
    <m/>
    <n v="0"/>
    <m/>
    <n v="0"/>
    <m/>
    <n v="-35.174549683867355"/>
    <n v="22.318422174908648"/>
    <n v="32.399165872443234"/>
    <n v="0.69282708944545468"/>
    <n v="-112.9255625858647"/>
    <n v="-69.959458471176276"/>
    <n v="90.397145252736394"/>
    <n v="-210.09369441463815"/>
    <s v="Resto"/>
    <n v="2024"/>
    <n v="2"/>
    <d v="2025-08-07T00:00:00"/>
    <x v="0"/>
    <x v="29"/>
  </r>
  <r>
    <n v="2025"/>
    <n v="6"/>
    <n v="12"/>
    <x v="0"/>
    <s v="Incendio"/>
    <n v="12"/>
    <s v="6b51d431df5d7f141cbececcf79edf3dd861c3b4069f0b11661a3eefacbba918"/>
    <s v="5ee0b1f3d4f170289262539d5c2c0d24e2fb46189fbbd99a0a6b6a68b9dfe06a"/>
    <x v="24"/>
    <n v="1059515.7617899999"/>
    <n v="1371066.6150199999"/>
    <n v="1666975.1876500002"/>
    <n v="2218234.2420299998"/>
    <n v="755706.56800000009"/>
    <n v="72130.441160000017"/>
    <n v="836602.54248000018"/>
    <n v="170311.51091000001"/>
    <n v="35332811.020000003"/>
    <n v="33505945.09"/>
    <n v="140.405"/>
    <n v="134.59399999999999"/>
    <n v="0"/>
    <n v="0"/>
    <n v="47729.95091"/>
    <n v="7968.8602699999992"/>
    <n v="42992.746350000001"/>
    <n v="105.09439999999999"/>
    <n v="0"/>
    <n v="0"/>
    <n v="0"/>
    <n v="0"/>
    <n v="0"/>
    <n v="0"/>
    <s v="Incendio"/>
    <s v="Daños Sin Autos"/>
    <s v="Incendio"/>
    <x v="0"/>
    <x v="3"/>
    <n v="4354857.8661599997"/>
    <n v="3733425.0511100003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5.0094127693012425"/>
    <n v="7.8492165226449346"/>
    <n v="-311550.85323000001"/>
    <n v="-22.723246982821131"/>
    <m/>
    <m/>
    <n v="24.329514173656676"/>
    <n v="36.724096406123444"/>
    <n v="0.19871395645180379"/>
    <n v="0.20690891590851315"/>
    <n v="0.29125376599901553"/>
    <n v="0.30346332150598598"/>
    <m/>
    <m/>
    <m/>
    <n v="0"/>
    <m/>
    <n v="0"/>
    <m/>
    <n v="0"/>
    <m/>
    <n v="947.69436571681138"/>
    <n v="71.325656045292902"/>
    <n v="5.2608998257132704"/>
    <n v="6.2655976015442443"/>
    <n v="498.95580161803997"/>
    <n v="40808.693850481097"/>
    <n v="111.01861351548665"/>
    <n v="7582.5736385573346"/>
    <s v="Medianas"/>
    <n v="2024"/>
    <n v="2"/>
    <d v="2025-08-07T00:00:00"/>
    <x v="0"/>
    <x v="24"/>
  </r>
  <r>
    <n v="2025"/>
    <n v="6"/>
    <n v="105"/>
    <x v="18"/>
    <s v="Incendio"/>
    <n v="226"/>
    <s v="8f1f64db81c40ea10e1e9080c9ae60a7acb8925968c431ee16784dea9841c66f"/>
    <s v="5ee0b1f3d4f170289262539d5c2c0d24e2fb46189fbbd99a0a6b6a68b9dfe06a"/>
    <x v="18"/>
    <n v="-337.87405000000001"/>
    <n v="0"/>
    <n v="37213.532919999998"/>
    <n v="45577.807850000005"/>
    <n v="10405.298419999999"/>
    <n v="0"/>
    <n v="28733.649300000005"/>
    <n v="-885.23649999999998"/>
    <n v="35332811.020000003"/>
    <n v="33505945.09"/>
    <n v="140.405"/>
    <n v="134.59399999999999"/>
    <n v="0"/>
    <n v="0"/>
    <n v="7653.2074499999999"/>
    <n v="0"/>
    <n v="9558.6362499999996"/>
    <n v="0"/>
    <n v="0"/>
    <n v="0"/>
    <n v="0"/>
    <n v="0"/>
    <n v="0"/>
    <n v="0"/>
    <s v="Incendio"/>
    <s v="Daños Sin Autos"/>
    <s v="Incendio"/>
    <x v="0"/>
    <x v="3"/>
    <n v="1102266.38717"/>
    <n v="0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-1.5974756030302422E-3"/>
    <m/>
    <m/>
    <m/>
    <m/>
    <m/>
    <n v="-3.0652667443436289E-2"/>
    <m/>
    <n v="-6.336884422036757E-5"/>
    <n v="-6.5982174046198873E-5"/>
    <m/>
    <m/>
    <m/>
    <m/>
    <m/>
    <n v="0"/>
    <m/>
    <n v="0"/>
    <m/>
    <n v="0"/>
    <m/>
    <m/>
    <n v="-3079.638232057182"/>
    <m/>
    <n v="8.6270803489568323E-2"/>
    <m/>
    <m/>
    <n v="80.065892767914463"/>
    <m/>
    <s v="Resto"/>
    <n v="2024"/>
    <n v="2"/>
    <d v="2025-08-07T00:00:00"/>
    <x v="0"/>
    <x v="18"/>
  </r>
  <r>
    <n v="2025"/>
    <n v="6"/>
    <n v="22"/>
    <x v="35"/>
    <s v="Incendio"/>
    <n v="16"/>
    <s v="b17ef6d19c7a5b1ee83b907c595526dcb1eb06db8227d650d5dda0a9f4ce8cd9"/>
    <s v="5ee0b1f3d4f170289262539d5c2c0d24e2fb46189fbbd99a0a6b6a68b9dfe06a"/>
    <x v="3"/>
    <n v="1302840.2589700001"/>
    <n v="1419429.1029700001"/>
    <n v="2108172.1683800002"/>
    <n v="2050609.8176900002"/>
    <n v="2165004.2628000001"/>
    <n v="317289.53563000011"/>
    <n v="4439262.5627599992"/>
    <n v="1262224.8153099995"/>
    <n v="35332811.020000003"/>
    <n v="33505945.09"/>
    <n v="140.405"/>
    <n v="134.59399999999999"/>
    <n v="0"/>
    <n v="0"/>
    <n v="-3311.08295"/>
    <n v="45484.813099999999"/>
    <n v="153216.70188000001"/>
    <n v="188225.4117"/>
    <n v="0"/>
    <n v="0"/>
    <n v="0"/>
    <n v="0"/>
    <n v="0"/>
    <n v="0"/>
    <s v="Incendio"/>
    <s v="Daños Sin Autos"/>
    <s v="Incendio"/>
    <x v="0"/>
    <x v="3"/>
    <n v="17846008.112819999"/>
    <n v="17696756.30731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6.1598561012607442"/>
    <n v="8.1260868332007927"/>
    <n v="-116588.84400000004"/>
    <n v="-8.2137842429784396"/>
    <m/>
    <m/>
    <n v="7.3004576190575721"/>
    <n v="8.0208433586423773"/>
    <n v="0.24434987361323926"/>
    <n v="0.25442685735040427"/>
    <n v="0.30152734176419749"/>
    <n v="0.31416757253859257"/>
    <m/>
    <m/>
    <m/>
    <n v="0"/>
    <m/>
    <n v="0"/>
    <m/>
    <n v="0"/>
    <m/>
    <n v="582.3434181342401"/>
    <n v="166.17572629445837"/>
    <n v="22.353320427635765"/>
    <n v="17.95014902706621"/>
    <n v="-107.27953513345314"/>
    <n v="-18.599353564330645"/>
    <n v="-2.1610457015275362"/>
    <n v="24.16507563415254"/>
    <s v="Medianas"/>
    <n v="2024"/>
    <n v="2"/>
    <d v="2025-08-07T00:00:00"/>
    <x v="0"/>
    <x v="3"/>
  </r>
  <r>
    <n v="2025"/>
    <n v="6"/>
    <n v="126"/>
    <x v="17"/>
    <s v="Incendio"/>
    <n v="239"/>
    <s v="79bf08685d3138f9b109c3546780f056bc954fd69377b84a2cf23622e464897b"/>
    <s v="5ee0b1f3d4f170289262539d5c2c0d24e2fb46189fbbd99a0a6b6a68b9dfe06a"/>
    <x v="45"/>
    <n v="12995.092619999999"/>
    <n v="13359.057869999999"/>
    <n v="28081.03933"/>
    <n v="26332.255499999999"/>
    <n v="2452.1520399999999"/>
    <n v="8980.3714500000006"/>
    <n v="10885.746419999999"/>
    <n v="-12546.035069999998"/>
    <n v="35332811.020000003"/>
    <n v="33505945.09"/>
    <n v="140.405"/>
    <n v="134.59399999999999"/>
    <n v="0"/>
    <n v="0"/>
    <n v="47.864249999999998"/>
    <n v="445.10209000000003"/>
    <n v="753.74126999999999"/>
    <n v="464.55796000000004"/>
    <n v="0"/>
    <n v="0"/>
    <n v="0"/>
    <n v="0"/>
    <n v="0"/>
    <n v="0"/>
    <s v="Incendio"/>
    <s v="Daños Sin Autos"/>
    <s v="Incendio"/>
    <x v="0"/>
    <x v="3"/>
    <n v="508175.23067999998"/>
    <n v="466101.05164999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6.1441070776427929E-2"/>
    <n v="7.6479243686233475E-2"/>
    <n v="-363.96524999999929"/>
    <n v="-2.7244829204411514"/>
    <m/>
    <m/>
    <n v="2.5572070096000137"/>
    <n v="2.8661290985525283"/>
    <n v="2.4372513955008626E-3"/>
    <n v="2.5377635926739995E-3"/>
    <n v="2.8378460041341824E-3"/>
    <n v="2.9568104343068303E-3"/>
    <m/>
    <m/>
    <m/>
    <n v="0"/>
    <m/>
    <n v="0"/>
    <m/>
    <n v="0"/>
    <m/>
    <n v="-72.694313886092104"/>
    <n v="18.869831187090071"/>
    <n v="67.223089662385021"/>
    <n v="2.0330904336464391E-2"/>
    <n v="-89.246455796242159"/>
    <n v="62.249134639733626"/>
    <n v="6.3502228025805199"/>
    <n v="95.811960686240312"/>
    <s v="Resto"/>
    <n v="2024"/>
    <n v="2"/>
    <d v="2025-08-07T00:00:00"/>
    <x v="0"/>
    <x v="45"/>
  </r>
  <r>
    <n v="2025"/>
    <n v="6"/>
    <n v="1"/>
    <x v="16"/>
    <s v="Incendio"/>
    <n v="30"/>
    <s v="624b60c58c9d8bfb6ff1886c2fd605d2adeb6ea4da576068201b6c6958ce93f4"/>
    <s v="5ee0b1f3d4f170289262539d5c2c0d24e2fb46189fbbd99a0a6b6a68b9dfe06a"/>
    <x v="25"/>
    <n v="1740732.1499900001"/>
    <n v="1420523.4643499998"/>
    <n v="2098741.7607500004"/>
    <n v="1742820.4526799996"/>
    <n v="1339527.1399800004"/>
    <n v="326178.47850000003"/>
    <n v="1477393.5219800002"/>
    <n v="552600.89954999997"/>
    <n v="35332811.020000003"/>
    <n v="33505945.09"/>
    <n v="140.405"/>
    <n v="134.59399999999999"/>
    <n v="0"/>
    <n v="0"/>
    <n v="137124.0036"/>
    <n v="90468.076260000002"/>
    <n v="707262.65097000008"/>
    <n v="691229.19615999993"/>
    <n v="0"/>
    <n v="0"/>
    <n v="0"/>
    <n v="0"/>
    <n v="0"/>
    <n v="0"/>
    <s v="Incendio"/>
    <s v="Daños Sin Autos"/>
    <s v="Incendio"/>
    <x v="0"/>
    <x v="3"/>
    <n v="34421360.903379999"/>
    <n v="27815669.804509997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8.230218156793649"/>
    <n v="8.1323519404767914"/>
    <n v="320208.68564000027"/>
    <n v="22.541597775473619"/>
    <m/>
    <m/>
    <n v="5.0571276216422616"/>
    <n v="5.1069180585386373"/>
    <n v="0.32647723150713065"/>
    <n v="0.3399411457862897"/>
    <n v="0.30175981542360764"/>
    <n v="0.31440979165155503"/>
    <m/>
    <m/>
    <m/>
    <n v="0"/>
    <m/>
    <n v="0"/>
    <m/>
    <n v="0"/>
    <m/>
    <n v="310.6730603870912"/>
    <n v="76.951938871680838"/>
    <n v="22.96185080260199"/>
    <n v="11.106080575261206"/>
    <n v="51.57170271413041"/>
    <n v="2.3195569427725493"/>
    <n v="19.38798880612973"/>
    <n v="13.087999864962189"/>
    <s v="Grandes"/>
    <n v="2024"/>
    <n v="2"/>
    <d v="2025-08-07T00:00:00"/>
    <x v="0"/>
    <x v="25"/>
  </r>
  <r>
    <n v="2025"/>
    <n v="6"/>
    <n v="8"/>
    <x v="23"/>
    <s v="Incendio"/>
    <n v="8"/>
    <s v="2c624232cdd221771294dfbb310aca000a0df6ac8b66b696d90ef06fdefb64a3"/>
    <s v="5ee0b1f3d4f170289262539d5c2c0d24e2fb46189fbbd99a0a6b6a68b9dfe06a"/>
    <x v="6"/>
    <n v="71532.533319999988"/>
    <n v="94809.435519999999"/>
    <n v="127776.95919999998"/>
    <n v="134951.02292999998"/>
    <n v="39599.927390000019"/>
    <n v="95417.573700000037"/>
    <n v="82540.132140000016"/>
    <n v="84017.357340000017"/>
    <n v="35332811.020000003"/>
    <n v="33505945.09"/>
    <n v="140.405"/>
    <n v="134.59399999999999"/>
    <n v="0"/>
    <n v="0"/>
    <n v="12949.73841"/>
    <n v="21219.047409999999"/>
    <n v="32244.593440000001"/>
    <n v="36479.927880000003"/>
    <n v="0"/>
    <n v="0"/>
    <n v="0"/>
    <n v="0"/>
    <n v="0"/>
    <n v="0"/>
    <s v="Incendio"/>
    <s v="Daños Sin Autos"/>
    <s v="Incendio"/>
    <x v="0"/>
    <x v="3"/>
    <n v="1860236.7715"/>
    <n v="1362193.3121300002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33820731956670802"/>
    <n v="0.54277434782070599"/>
    <n v="-23276.902200000011"/>
    <n v="-24.551250698133053"/>
    <m/>
    <m/>
    <n v="3.8453456256710696"/>
    <n v="6.9600573336944933"/>
    <n v="1.3416046484313703E-2"/>
    <n v="1.3969323964020791E-2"/>
    <n v="2.014023596296087E-2"/>
    <n v="2.098452832110358E-2"/>
    <m/>
    <m/>
    <m/>
    <n v="0"/>
    <m/>
    <n v="0"/>
    <m/>
    <n v="0"/>
    <m/>
    <n v="-58.498287208072242"/>
    <n v="55.359324704537151"/>
    <n v="100.64143212821021"/>
    <n v="0.32832480301548778"/>
    <n v="-38.971160392916047"/>
    <n v="-11.610040606253524"/>
    <n v="40.160960423013478"/>
    <n v="58.166363376045126"/>
    <s v="Resto"/>
    <n v="2024"/>
    <n v="2"/>
    <d v="2025-08-07T00:00:00"/>
    <x v="0"/>
    <x v="6"/>
  </r>
  <r>
    <n v="2025"/>
    <n v="6"/>
    <n v="39"/>
    <x v="20"/>
    <s v="Incendio"/>
    <n v="27"/>
    <s v="670671cd97404156226e507973f2ab8330d3022ca96e0c93bdbdb320c41adcaf"/>
    <s v="5ee0b1f3d4f170289262539d5c2c0d24e2fb46189fbbd99a0a6b6a68b9dfe06a"/>
    <x v="0"/>
    <n v="870192.34522000002"/>
    <n v="420668.28068999999"/>
    <n v="1412892.07231"/>
    <n v="806524.67537000007"/>
    <n v="474509.51170999993"/>
    <n v="114831.42821999997"/>
    <n v="689178.08468999993"/>
    <n v="297384.14311999996"/>
    <n v="35332811.020000003"/>
    <n v="33505945.09"/>
    <n v="140.405"/>
    <n v="134.59399999999999"/>
    <n v="0"/>
    <n v="0"/>
    <n v="28039.597979999999"/>
    <n v="-43381.561860000002"/>
    <n v="49022.547869999995"/>
    <n v="111257.28259"/>
    <n v="0"/>
    <n v="0"/>
    <n v="0"/>
    <n v="0"/>
    <n v="0"/>
    <n v="0"/>
    <s v="Incendio"/>
    <s v="Daños Sin Autos"/>
    <s v="Incendio"/>
    <x v="0"/>
    <x v="3"/>
    <n v="16996819.43369"/>
    <n v="13946879.379360002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4.114287680372672"/>
    <n v="2.4082829989237391"/>
    <n v="449524.06453000003"/>
    <n v="106.85951025179969"/>
    <m/>
    <m/>
    <n v="5.1197363637055577"/>
    <n v="3.0162179599297843"/>
    <n v="0.16320603244316187"/>
    <n v="0.16993664584769388"/>
    <n v="8.9361975300890975E-2"/>
    <n v="9.3108089943928551E-2"/>
    <m/>
    <m/>
    <m/>
    <n v="0"/>
    <m/>
    <n v="0"/>
    <m/>
    <n v="0"/>
    <m/>
    <n v="313.22268569272705"/>
    <n v="54.529267502351509"/>
    <n v="27.297382163363505"/>
    <n v="3.9341799904537891"/>
    <n v="-164.63482820302494"/>
    <n v="-55.937672816748965"/>
    <n v="57.197349379629458"/>
    <n v="-38.992109864724675"/>
    <s v="Medianas"/>
    <n v="2024"/>
    <n v="2"/>
    <d v="2025-08-07T00:00:00"/>
    <x v="0"/>
    <x v="0"/>
  </r>
  <r>
    <n v="2025"/>
    <n v="6"/>
    <n v="50"/>
    <x v="15"/>
    <s v="Incendio"/>
    <n v="38"/>
    <s v="aea92132c4cbeb263e6ac2bf6c183b5d81737f179f21efdc5863739672f0f470"/>
    <s v="5ee0b1f3d4f170289262539d5c2c0d24e2fb46189fbbd99a0a6b6a68b9dfe06a"/>
    <x v="39"/>
    <n v="0"/>
    <n v="0"/>
    <n v="0"/>
    <n v="-1750.6037900000001"/>
    <n v="72.174250000000001"/>
    <n v="-168.85428999999999"/>
    <n v="96.939359999999994"/>
    <n v="-401.97759000000002"/>
    <n v="35332811.020000003"/>
    <n v="33505945.09"/>
    <n v="140.405"/>
    <n v="134.59399999999999"/>
    <n v="0"/>
    <n v="0"/>
    <n v="72.174250000000001"/>
    <n v="97.094710000000006"/>
    <n v="0"/>
    <n v="0"/>
    <n v="0"/>
    <n v="0"/>
    <n v="0"/>
    <n v="0"/>
    <n v="0"/>
    <n v="0"/>
    <s v="Incendio"/>
    <s v="Daños Sin Autos"/>
    <s v="Incendio"/>
    <x v="0"/>
    <x v="3"/>
    <n v="26568293.871599998"/>
    <n v="30189132.184919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m/>
    <m/>
    <m/>
    <m/>
    <m/>
    <m/>
    <m/>
    <m/>
    <m/>
    <m/>
    <m/>
    <m/>
    <m/>
    <m/>
    <m/>
    <n v="0"/>
    <m/>
    <n v="0"/>
    <m/>
    <n v="0"/>
    <m/>
    <n v="-142.7435098036301"/>
    <m/>
    <m/>
    <n v="5.9839999656222998E-4"/>
    <n v="-25.666135673096925"/>
    <m/>
    <m/>
    <m/>
    <s v="Resto"/>
    <n v="2024"/>
    <n v="2"/>
    <d v="2025-08-07T00:00:00"/>
    <x v="0"/>
    <x v="39"/>
  </r>
  <r>
    <n v="2025"/>
    <n v="6"/>
    <n v="43"/>
    <x v="26"/>
    <s v="Incendio"/>
    <n v="31"/>
    <s v="eb1e33e8a81b697b75855af6bfcdbcbf7cbbde9f94962ceaec1ed8af21f5a50f"/>
    <s v="5ee0b1f3d4f170289262539d5c2c0d24e2fb46189fbbd99a0a6b6a68b9dfe06a"/>
    <x v="28"/>
    <n v="646341.22454999993"/>
    <n v="592598.72405999992"/>
    <n v="1406812.0578399999"/>
    <n v="1151101.57054"/>
    <n v="608391.31554999982"/>
    <n v="522800.07871999993"/>
    <n v="708524.6919199999"/>
    <n v="545394.89721999993"/>
    <n v="35332811.020000003"/>
    <n v="33505945.09"/>
    <n v="140.405"/>
    <n v="134.59399999999999"/>
    <n v="0"/>
    <n v="0"/>
    <n v="149301.05994000001"/>
    <n v="217890.41326"/>
    <n v="311313.64077"/>
    <n v="295336.56277999998"/>
    <n v="0"/>
    <n v="0"/>
    <n v="0"/>
    <n v="0"/>
    <n v="0"/>
    <n v="0"/>
    <s v="Incendio"/>
    <s v="Daños Sin Autos"/>
    <s v="Incendio"/>
    <x v="0"/>
    <x v="3"/>
    <n v="63645419.190459996"/>
    <n v="56310277.22191999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3.0559148814515833"/>
    <n v="3.3925672503682156"/>
    <n v="53742.500490000006"/>
    <n v="9.0689531225785593"/>
    <m/>
    <m/>
    <n v="1.015534554994151"/>
    <n v="1.0523811163716275"/>
    <n v="0.12122237967583058"/>
    <n v="0.12622158810802844"/>
    <n v="0.12588491924308776"/>
    <n v="0.13116210047958435"/>
    <m/>
    <m/>
    <m/>
    <n v="0"/>
    <m/>
    <n v="0"/>
    <m/>
    <n v="0"/>
    <m/>
    <n v="16.371695474789828"/>
    <n v="94.128502475388004"/>
    <n v="88.221600468222917"/>
    <n v="5.0442001286277378"/>
    <n v="-31.478830249477308"/>
    <n v="5.4097866649519988"/>
    <n v="47.958406053368009"/>
    <n v="73.776985554717584"/>
    <s v="Medianas"/>
    <n v="2024"/>
    <n v="2"/>
    <d v="2025-08-07T00:00:00"/>
    <x v="0"/>
    <x v="28"/>
  </r>
  <r>
    <n v="2025"/>
    <n v="6"/>
    <n v="10"/>
    <x v="62"/>
    <s v="Incendio"/>
    <n v="10"/>
    <s v="4a44dc15364204a80fe80e9039455cc1608281820fe2b24f1e5233ade6af1dd5"/>
    <s v="5ee0b1f3d4f170289262539d5c2c0d24e2fb46189fbbd99a0a6b6a68b9dfe06a"/>
    <x v="12"/>
    <n v="441776.08194"/>
    <n v="399867.91486000002"/>
    <n v="800357.80666"/>
    <n v="737266.44656000007"/>
    <n v="54119.832859999988"/>
    <n v="-45409.218329999996"/>
    <n v="115286.31505999999"/>
    <n v="40454.249800000005"/>
    <n v="35332811.020000003"/>
    <n v="33505945.09"/>
    <n v="140.405"/>
    <n v="134.59399999999999"/>
    <n v="0"/>
    <n v="0"/>
    <n v="24971.057000000001"/>
    <n v="-25413.665089999999"/>
    <n v="136565.30363000001"/>
    <n v="86122.975599999991"/>
    <n v="0"/>
    <n v="0"/>
    <n v="0"/>
    <n v="0"/>
    <n v="0"/>
    <n v="0"/>
    <s v="Incendio"/>
    <s v="Daños Sin Autos"/>
    <s v="Incendio"/>
    <x v="0"/>
    <x v="3"/>
    <n v="3211255.1390500003"/>
    <n v="3187333.3332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2.0887265917623421"/>
    <n v="2.2892030261774745"/>
    <n v="41908.167079999985"/>
    <n v="10.480502566621963"/>
    <m/>
    <m/>
    <n v="13.757115607783582"/>
    <n v="12.545531735999887"/>
    <n v="8.2855844409300439E-2"/>
    <n v="8.6272817720132386E-2"/>
    <n v="8.494338264041959E-2"/>
    <n v="8.8504266880802387E-2"/>
    <m/>
    <m/>
    <m/>
    <n v="0"/>
    <m/>
    <n v="0"/>
    <m/>
    <n v="0"/>
    <m/>
    <n v="-219.18248067319243"/>
    <n v="12.250512210244622"/>
    <n v="-11.356054497620413"/>
    <n v="0.44871000110666137"/>
    <n v="-198.25838544565474"/>
    <n v="58.570117530867137"/>
    <n v="18.285066804123794"/>
    <n v="-29.508577604232244"/>
    <s v="Medianas"/>
    <n v="2024"/>
    <n v="2"/>
    <d v="2025-08-07T00:00:00"/>
    <x v="0"/>
    <x v="12"/>
  </r>
  <r>
    <n v="2025"/>
    <n v="6"/>
    <n v="41"/>
    <x v="38"/>
    <s v="Incendio"/>
    <n v="29"/>
    <s v="35135aaa6cc23891b40cb3f378c53a17a1127210ce60e125ccf03efcfdaec458"/>
    <s v="5ee0b1f3d4f170289262539d5c2c0d24e2fb46189fbbd99a0a6b6a68b9dfe06a"/>
    <x v="13"/>
    <n v="3258784.9353299998"/>
    <n v="3746970.8886199999"/>
    <n v="4094160.4201000002"/>
    <n v="4537851.3607299998"/>
    <n v="40888.662680000001"/>
    <n v="2192474.7203200003"/>
    <n v="1660869.1539999999"/>
    <n v="3603452.8065200001"/>
    <n v="35332811.020000003"/>
    <n v="33505945.09"/>
    <n v="140.405"/>
    <n v="134.59399999999999"/>
    <n v="0"/>
    <n v="8.9851600000000005"/>
    <n v="-7962.8034100000004"/>
    <n v="102623.64573"/>
    <n v="91684.956260000006"/>
    <n v="52527.537700000001"/>
    <n v="0"/>
    <n v="0"/>
    <n v="0"/>
    <n v="0"/>
    <n v="0"/>
    <n v="0"/>
    <s v="Incendio"/>
    <s v="Daños Sin Autos"/>
    <s v="Incendio"/>
    <x v="0"/>
    <x v="3"/>
    <n v="22924639.598130003"/>
    <n v="19353024.356599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5.407603601733131"/>
    <n v="21.451026147549115"/>
    <n v="-488185.95329000009"/>
    <n v="-13.028816283912947"/>
    <m/>
    <m/>
    <n v="14.21520683621052"/>
    <n v="19.361164537273801"/>
    <n v="0.61119057505187913"/>
    <n v="0.63639606173387675"/>
    <n v="0.79596379230875913"/>
    <n v="0.82933113460010432"/>
    <m/>
    <m/>
    <m/>
    <n v="0"/>
    <m/>
    <n v="0"/>
    <m/>
    <n v="0"/>
    <m/>
    <n v="-98.135045193404451"/>
    <n v="1.2547211151219901"/>
    <n v="58.513257388222819"/>
    <n v="0.33900976604739474"/>
    <n v="-107.759228736572"/>
    <n v="74.546457486051182"/>
    <n v="-8.6849617808826771"/>
    <n v="195.37113335887435"/>
    <s v="Grandes"/>
    <n v="2024"/>
    <n v="2"/>
    <d v="2025-08-07T00:00:00"/>
    <x v="0"/>
    <x v="13"/>
  </r>
  <r>
    <n v="2025"/>
    <n v="6"/>
    <n v="74"/>
    <x v="6"/>
    <s v="Incendio"/>
    <n v="46"/>
    <s v="25fc0e7096fc653718202dc30b0c580b8ab87eac11a700cba03a7c021bc35b0c"/>
    <s v="5ee0b1f3d4f170289262539d5c2c0d24e2fb46189fbbd99a0a6b6a68b9dfe06a"/>
    <x v="1"/>
    <n v="2870553.3605999998"/>
    <n v="60190.857240000005"/>
    <n v="2947418.4067500001"/>
    <n v="439939.55208999984"/>
    <n v="45670.670139999995"/>
    <n v="1073585.6529900003"/>
    <n v="521800.53435999982"/>
    <n v="1379712.6195500002"/>
    <n v="35332811.020000003"/>
    <n v="33505945.09"/>
    <n v="140.405"/>
    <n v="134.59399999999999"/>
    <n v="1464.0701899999999"/>
    <n v="-2262.6314199999997"/>
    <n v="763135.18476999993"/>
    <n v="86315.306530000002"/>
    <n v="342724.89439999999"/>
    <n v="274973.94154000003"/>
    <n v="0"/>
    <n v="0"/>
    <n v="0"/>
    <n v="0"/>
    <n v="0"/>
    <n v="0"/>
    <s v="Incendio"/>
    <s v="Daños Sin Autos"/>
    <s v="Incendio"/>
    <x v="0"/>
    <x v="3"/>
    <n v="12179486.698700001"/>
    <n v="4855779.2440100005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3.572036564379456"/>
    <n v="0.34458651825132419"/>
    <n v="2810362.50336"/>
    <n v="4669.0853598482481"/>
    <m/>
    <m/>
    <n v="23.568754838464525"/>
    <n v="1.2395715335339912"/>
    <n v="0.53837709268916623"/>
    <n v="0.56057975286356043"/>
    <n v="1.27862597322475E-2"/>
    <n v="1.3322268416605403E-2"/>
    <m/>
    <m/>
    <m/>
    <n v="0"/>
    <m/>
    <n v="0"/>
    <m/>
    <n v="0"/>
    <m/>
    <n v="-95.745968659994247"/>
    <n v="1.5910057888787674"/>
    <n v="1783.6357583499343"/>
    <n v="0.37865760786943731"/>
    <n v="784.12497788530993"/>
    <n v="24.639044878419636"/>
    <n v="222.66698370598431"/>
    <n v="31.390358681476677"/>
    <s v="Grandes"/>
    <n v="2024"/>
    <n v="2"/>
    <d v="2025-08-07T00:00:00"/>
    <x v="0"/>
    <x v="1"/>
  </r>
  <r>
    <n v="2025"/>
    <n v="6"/>
    <n v="61"/>
    <x v="46"/>
    <s v="Incendio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415413.95664"/>
    <n v="822221.36747000006"/>
    <n v="1894069.3972400001"/>
    <n v="1286008.5266099998"/>
    <n v="0"/>
    <n v="0"/>
    <n v="0"/>
    <n v="0"/>
    <n v="0"/>
    <n v="0"/>
    <s v="Incendio"/>
    <s v="Daños Sin Autos"/>
    <s v="Incendio"/>
    <x v="0"/>
    <x v="3"/>
    <n v="0"/>
    <n v="0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m/>
    <m/>
    <m/>
    <m/>
    <m/>
    <m/>
    <m/>
    <m/>
    <m/>
    <m/>
    <m/>
    <m/>
    <m/>
    <m/>
    <m/>
    <n v="0"/>
    <m/>
    <n v="0"/>
    <m/>
    <n v="0"/>
    <m/>
    <m/>
    <m/>
    <m/>
    <m/>
    <n v="72.145119628217813"/>
    <n v="47.282802411340732"/>
    <n v="74.728727400511971"/>
    <n v="63.935918810540691"/>
    <m/>
    <n v="2024"/>
    <n v="2"/>
    <d v="2025-08-07T00:00:00"/>
    <x v="0"/>
    <x v="69"/>
  </r>
  <r>
    <n v="2025"/>
    <n v="6"/>
    <n v="107"/>
    <x v="51"/>
    <s v="Incendio"/>
    <n v="70"/>
    <s v="ff5a1ae012afa5d4c889c50ad427aaf545d31a4fac04ffc1c4d03d403ba4250a"/>
    <s v="5ee0b1f3d4f170289262539d5c2c0d24e2fb46189fbbd99a0a6b6a68b9dfe06a"/>
    <x v="2"/>
    <n v="11668.032740000001"/>
    <n v="14697.168220000001"/>
    <n v="22173.721809999999"/>
    <n v="24676.490470000004"/>
    <n v="467.03994000000006"/>
    <n v="4048.1939400000001"/>
    <n v="3202.6932200000019"/>
    <n v="8878.6708000000035"/>
    <n v="35332811.020000003"/>
    <n v="33505945.09"/>
    <n v="140.405"/>
    <n v="134.59399999999999"/>
    <n v="0"/>
    <n v="0"/>
    <n v="500.58163999999999"/>
    <n v="1373.9143600000002"/>
    <n v="2502.56484"/>
    <n v="3800.8277599999997"/>
    <n v="0"/>
    <n v="0"/>
    <n v="0"/>
    <n v="0"/>
    <n v="0"/>
    <n v="0"/>
    <s v="Incendio"/>
    <s v="Daños Sin Autos"/>
    <s v="Incendio"/>
    <x v="0"/>
    <x v="3"/>
    <n v="455455.20262"/>
    <n v="991204.89910000004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5.5166703798377265E-2"/>
    <n v="8.4139788953167149E-2"/>
    <n v="-3029.1354800000008"/>
    <n v="-20.610334145035736"/>
    <m/>
    <m/>
    <n v="2.5618398193455247"/>
    <n v="1.4827578266960566"/>
    <n v="2.1883590913809705E-3"/>
    <n v="2.2786069750767384E-3"/>
    <n v="3.1220989167864803E-3"/>
    <n v="3.2529794219432299E-3"/>
    <m/>
    <m/>
    <m/>
    <n v="0"/>
    <m/>
    <n v="0"/>
    <m/>
    <n v="0"/>
    <m/>
    <n v="-88.463004813450226"/>
    <n v="4.0027307979596918"/>
    <n v="27.544040317176144"/>
    <n v="3.872249430931726E-3"/>
    <n v="-63.565295292495527"/>
    <n v="-34.157373129688985"/>
    <n v="20.002744064765171"/>
    <n v="36.147766927486352"/>
    <s v="Resto"/>
    <n v="2024"/>
    <n v="2"/>
    <d v="2025-08-07T00:00:00"/>
    <x v="0"/>
    <x v="2"/>
  </r>
  <r>
    <n v="2025"/>
    <n v="6"/>
    <n v="80"/>
    <x v="73"/>
    <s v="Incendio"/>
    <n v="52"/>
    <s v="41cfc0d1f2d127b04555b7246d84019b4d27710a3f3aff6e7764375b1e06e05d"/>
    <s v="5ee0b1f3d4f170289262539d5c2c0d24e2fb46189fbbd99a0a6b6a68b9dfe06a"/>
    <x v="5"/>
    <n v="114601.25151"/>
    <n v="59924.924370000001"/>
    <n v="178850.85451"/>
    <n v="109480.81623000001"/>
    <n v="100962.70384"/>
    <n v="190451.25853999992"/>
    <n v="194573.91540999999"/>
    <n v="198185.15786999997"/>
    <n v="35332811.020000003"/>
    <n v="33505945.09"/>
    <n v="140.405"/>
    <n v="134.59399999999999"/>
    <n v="0"/>
    <n v="0"/>
    <n v="10847.28188"/>
    <n v="20115.888179999998"/>
    <n v="3366.8685699999996"/>
    <n v="8681.4183400000002"/>
    <n v="0"/>
    <n v="0"/>
    <n v="0"/>
    <n v="0"/>
    <n v="0"/>
    <n v="0"/>
    <s v="Incendio"/>
    <s v="Daños Sin Autos"/>
    <s v="Incendio"/>
    <x v="0"/>
    <x v="3"/>
    <n v="914305.01283000002"/>
    <n v="669950.5442899999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54183712351971902"/>
    <n v="0.34306407969563962"/>
    <n v="54676.327140000001"/>
    <n v="91.241378633049081"/>
    <m/>
    <m/>
    <n v="12.534247313736232"/>
    <n v="8.9446788096138086"/>
    <n v="2.1493656746933817E-2"/>
    <n v="2.2380054706909368E-2"/>
    <n v="1.2729767984113658E-2"/>
    <n v="1.3263408496056145E-2"/>
    <m/>
    <m/>
    <m/>
    <n v="0"/>
    <m/>
    <n v="0"/>
    <m/>
    <n v="0"/>
    <m/>
    <n v="-46.987641555125194"/>
    <n v="88.099128508374179"/>
    <n v="317.81643538518148"/>
    <n v="0.83708637957123821"/>
    <n v="-46.076048032595487"/>
    <n v="-61.217528770765362"/>
    <n v="322.17717010557385"/>
    <n v="231.71200133640832"/>
    <s v="Resto"/>
    <n v="2024"/>
    <n v="2"/>
    <d v="2025-08-07T00:00:00"/>
    <x v="0"/>
    <x v="5"/>
  </r>
  <r>
    <n v="2025"/>
    <n v="6"/>
    <n v="81"/>
    <x v="24"/>
    <s v="Incendio"/>
    <n v="53"/>
    <s v="2858dcd1057d3eae7f7d5f782167e24b61153c01551450a628cee722509f6529"/>
    <s v="5ee0b1f3d4f170289262539d5c2c0d24e2fb46189fbbd99a0a6b6a68b9dfe06a"/>
    <x v="20"/>
    <n v="113323.60009000001"/>
    <n v="91271.140830000004"/>
    <n v="222627.18751000002"/>
    <n v="197925.85250000001"/>
    <n v="112267.46229"/>
    <n v="38116.042030000004"/>
    <n v="150911.79346000004"/>
    <n v="67699.36314999999"/>
    <n v="35332811.020000003"/>
    <n v="33505945.09"/>
    <n v="140.405"/>
    <n v="134.59399999999999"/>
    <n v="0"/>
    <n v="0"/>
    <n v="21926.63119"/>
    <n v="19365.579300000001"/>
    <n v="53408.265299999999"/>
    <n v="53476.448790000002"/>
    <n v="0"/>
    <n v="0"/>
    <n v="0"/>
    <n v="0"/>
    <n v="0"/>
    <n v="0"/>
    <s v="Incendio"/>
    <s v="Daños Sin Autos"/>
    <s v="Incendio"/>
    <x v="0"/>
    <x v="3"/>
    <n v="935835.38778999995"/>
    <n v="856751.4054999999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53579636077801995"/>
    <n v="0.52251797162535274"/>
    <n v="22052.459260000003"/>
    <n v="24.161480901257182"/>
    <m/>
    <m/>
    <n v="12.109351876254294"/>
    <n v="10.653164995595681"/>
    <n v="2.1254031082275904E-2"/>
    <n v="2.2130546884793958E-2"/>
    <n v="1.9388600964057635E-2"/>
    <n v="2.0201384273008782E-2"/>
    <m/>
    <m/>
    <m/>
    <n v="0"/>
    <m/>
    <n v="0"/>
    <m/>
    <n v="0"/>
    <m/>
    <n v="194.54123857256116"/>
    <n v="99.068033667160904"/>
    <n v="41.761329685792212"/>
    <n v="0.93081464716829454"/>
    <n v="13.224762607540486"/>
    <n v="-0.1275019032541902"/>
    <n v="41.054752605866796"/>
    <n v="36.213285919653906"/>
    <s v="Resto"/>
    <n v="2024"/>
    <n v="2"/>
    <d v="2025-08-07T00:00:00"/>
    <x v="0"/>
    <x v="20"/>
  </r>
  <r>
    <n v="2025"/>
    <n v="6"/>
    <n v="201.1"/>
    <x v="67"/>
    <s v="Incendio"/>
    <n v="201.1"/>
    <m/>
    <m/>
    <x v="74"/>
    <n v="21150498.283610001"/>
    <n v="17467560.119720004"/>
    <n v="32903721.321129993"/>
    <n v="27745956.694540001"/>
    <n v="12061204.948969997"/>
    <n v="8443958.7102800012"/>
    <n v="21496475.66807"/>
    <n v="13130040.756549999"/>
    <n v="0"/>
    <n v="0"/>
    <n v="0"/>
    <n v="0"/>
    <n v="1464.0701899999999"/>
    <n v="-2253.6462599999995"/>
    <n v="2338642.8352700002"/>
    <n v="1474343.0754200001"/>
    <n v="4537719.4825500008"/>
    <n v="3725904.5993399997"/>
    <n v="0"/>
    <n v="0"/>
    <n v="0"/>
    <n v="0"/>
    <n v="0"/>
    <n v="0"/>
    <s v="Incendio"/>
    <s v="Daños Sin Autos"/>
    <s v="Incendio"/>
    <x v="0"/>
    <x v="3"/>
    <n v="370160406.86176002"/>
    <n v="324315458.69410002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99.999999999999972"/>
    <n v="100"/>
    <n v="3682938.1638899967"/>
    <n v="21.08444532978675"/>
    <m/>
    <m/>
    <n v="5.7138737400158677"/>
    <n v="5.385978266363094"/>
    <n v="3.9668113929354263"/>
    <n v="4.1304026127871776"/>
    <n v="3.7106093985144946"/>
    <n v="3.8661606624112923"/>
    <m/>
    <m/>
    <m/>
    <n v="0"/>
    <m/>
    <n v="0"/>
    <m/>
    <n v="0"/>
    <m/>
    <n v="42.838274828206124"/>
    <n v="57.02563025816039"/>
    <n v="48.340802335336988"/>
    <n v="99.999999999999972"/>
    <n v="58.622702833516868"/>
    <n v="21.78839692658272"/>
    <n v="51.537845040076938"/>
    <n v="39.570070465066735"/>
    <m/>
    <n v="2024"/>
    <n v="2"/>
    <d v="2025-08-07T00:00:00"/>
    <x v="0"/>
    <x v="74"/>
  </r>
  <r>
    <n v="2025"/>
    <n v="6"/>
    <n v="5.0999999999999996"/>
    <x v="68"/>
    <s v="Incendio"/>
    <n v="5.0999999999999996"/>
    <m/>
    <m/>
    <x v="75"/>
    <n v="11163052.156089999"/>
    <n v="8025298.5184899997"/>
    <n v="14066811.18671"/>
    <n v="10941054.18963"/>
    <n v="3220302.1307299999"/>
    <n v="4289286.5553400004"/>
    <n v="6300678.8411199981"/>
    <n v="7172855.2050799998"/>
    <n v="0"/>
    <n v="0"/>
    <n v="0"/>
    <n v="0"/>
    <n v="1464.0701899999999"/>
    <n v="-2253.6462599999995"/>
    <n v="1537618.9258099999"/>
    <n v="920963.4892999999"/>
    <n v="2257703.5893100002"/>
    <n v="1697507.0429599998"/>
    <n v="0"/>
    <n v="0"/>
    <n v="0"/>
    <n v="0"/>
    <n v="0"/>
    <n v="0"/>
    <s v="Incendio"/>
    <s v="Daños Sin Autos"/>
    <s v="Incendio"/>
    <x v="0"/>
    <x v="3"/>
    <n v="111197185.31290999"/>
    <n v="90795749.888109997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52.779144994141802"/>
    <n v="45.944015440541335"/>
    <n v="3137753.6375999991"/>
    <n v="39.098279401952809"/>
    <m/>
    <m/>
    <n v="10.038970073457399"/>
    <n v="8.8388482152301044"/>
    <n v="2.0936491367215253"/>
    <n v="2.1799911838447668"/>
    <n v="1.7048029549916772"/>
    <n v="1.7762694516943793"/>
    <m/>
    <m/>
    <m/>
    <n v="0"/>
    <m/>
    <n v="0"/>
    <m/>
    <n v="0"/>
    <m/>
    <n v="-24.922196519585647"/>
    <n v="28.84786423731941"/>
    <n v="53.447065494917581"/>
    <n v="26.699671752157784"/>
    <n v="66.957642042759332"/>
    <n v="33.001132376639042"/>
    <n v="68.105438335239015"/>
    <n v="54.253883253060621"/>
    <m/>
    <n v="2024"/>
    <n v="2"/>
    <d v="2025-08-07T00:00:00"/>
    <x v="0"/>
    <x v="75"/>
  </r>
  <r>
    <n v="2025"/>
    <n v="6"/>
    <n v="150.1"/>
    <x v="70"/>
    <s v="Incendio"/>
    <n v="150.1"/>
    <m/>
    <m/>
    <x v="77"/>
    <n v="2068464.9821400002"/>
    <n v="1795860.9549199999"/>
    <n v="4144777.1812499999"/>
    <n v="3367661.0474699996"/>
    <n v="1901305.0273300002"/>
    <n v="998554.96378999995"/>
    <n v="2647138.6107600001"/>
    <n v="1286239.2772400002"/>
    <n v="0"/>
    <n v="0"/>
    <n v="0"/>
    <n v="0"/>
    <n v="0"/>
    <n v="0"/>
    <n v="297498.91694999998"/>
    <n v="161237.02083000005"/>
    <n v="423004.99083999998"/>
    <n v="410402.47463000001"/>
    <n v="0"/>
    <n v="0"/>
    <n v="0"/>
    <n v="0"/>
    <n v="0"/>
    <n v="0"/>
    <s v="Incendio"/>
    <s v="Daños Sin Autos"/>
    <s v="Incendio"/>
    <x v="0"/>
    <x v="3"/>
    <n v="66926116.866489999"/>
    <n v="63525874.610469997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9.7797458688852714"/>
    <n v="10.28112078968924"/>
    <n v="272604.02722000028"/>
    <n v="15.179573144188318"/>
    <m/>
    <m/>
    <n v="3.0906693514974921"/>
    <n v="2.8269755685095528"/>
    <n v="0.38794407332707281"/>
    <n v="0.40394287889238356"/>
    <n v="0.38149223429483653"/>
    <n v="0.39748464762595453"/>
    <m/>
    <m/>
    <m/>
    <n v="0"/>
    <m/>
    <n v="0"/>
    <m/>
    <n v="0"/>
    <m/>
    <n v="90.405645785748874"/>
    <n v="91.918647100466785"/>
    <n v="55.603133475023547"/>
    <n v="15.763806645971695"/>
    <n v="84.51030378666411"/>
    <n v="3.0707700340651733"/>
    <n v="70.329883427434027"/>
    <n v="39.287536210731652"/>
    <s v="Resto"/>
    <n v="2024"/>
    <n v="2"/>
    <d v="2025-08-07T00:00:00"/>
    <x v="0"/>
    <x v="77"/>
  </r>
  <r>
    <n v="2025"/>
    <n v="6"/>
    <n v="13"/>
    <x v="37"/>
    <s v="Incendio"/>
    <n v="13"/>
    <s v="3fdba35f04dc8c462986c992bcf875546257113072a909c162f7e470e581e278"/>
    <s v="5ee0b1f3d4f170289262539d5c2c0d24e2fb46189fbbd99a0a6b6a68b9dfe06a"/>
    <x v="15"/>
    <n v="275.03146999999996"/>
    <n v="427.16917999999998"/>
    <n v="831.49514999999997"/>
    <n v="930.75594999999987"/>
    <n v="0"/>
    <n v="2.5"/>
    <n v="0"/>
    <n v="10.826329999999999"/>
    <n v="35332811.020000003"/>
    <n v="33505945.09"/>
    <n v="140.405"/>
    <n v="134.59399999999999"/>
    <n v="0"/>
    <n v="0"/>
    <n v="34.999960000000002"/>
    <n v="0.62492999999999999"/>
    <n v="26.745639999999998"/>
    <n v="208.82637"/>
    <n v="0"/>
    <n v="0"/>
    <n v="0"/>
    <n v="0"/>
    <n v="0"/>
    <n v="0"/>
    <s v="Incendio"/>
    <s v="Daños Sin Autos"/>
    <s v="Incendio"/>
    <x v="0"/>
    <x v="3"/>
    <n v="699707.28188999998"/>
    <n v="799139.89625999995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.300354565230872E-3"/>
    <n v="2.4454999843838937E-3"/>
    <n v="-152.13771000000003"/>
    <n v="-35.615329270711904"/>
    <m/>
    <m/>
    <n v="3.9306646810521158E-2"/>
    <n v="5.3453617069947987E-2"/>
    <n v="5.1582613042134175E-5"/>
    <n v="5.3709878937793305E-5"/>
    <n v="9.0742952261219252E-5"/>
    <n v="9.4546958395524386E-5"/>
    <m/>
    <m/>
    <m/>
    <n v="0"/>
    <m/>
    <n v="0"/>
    <m/>
    <n v="0"/>
    <m/>
    <m/>
    <m/>
    <n v="0.58524821477055067"/>
    <m/>
    <n v="5500.6208695373889"/>
    <n v="-87.192402951791962"/>
    <n v="130.86230129471573"/>
    <n v="0.29925818276686034"/>
    <s v="Resto"/>
    <n v="2024"/>
    <n v="2"/>
    <d v="2025-08-07T00:00:00"/>
    <x v="0"/>
    <x v="15"/>
  </r>
  <r>
    <n v="2025"/>
    <n v="6"/>
    <n v="76"/>
    <x v="31"/>
    <s v="Incendio"/>
    <n v="48"/>
    <s v="98010bd9270f9b100b6214a21754fd33bdc8d41b2bc9f9dd16ff54d3c34ffd71"/>
    <s v="5ee0b1f3d4f170289262539d5c2c0d24e2fb46189fbbd99a0a6b6a68b9dfe06a"/>
    <x v="9"/>
    <n v="185204.34584999998"/>
    <n v="141829.94016999999"/>
    <n v="403762.74340000004"/>
    <n v="228435.2242"/>
    <n v="348803.14958000003"/>
    <n v="76684.101559999996"/>
    <n v="617158.34804999991"/>
    <n v="105536.69150999999"/>
    <n v="35332811.020000003"/>
    <n v="33505945.09"/>
    <n v="140.405"/>
    <n v="134.59399999999999"/>
    <n v="0"/>
    <n v="0"/>
    <n v="-0.19175999999999999"/>
    <n v="-33.21613"/>
    <n v="-378.00153999999998"/>
    <n v="781.62338999999997"/>
    <n v="0"/>
    <n v="0"/>
    <n v="0"/>
    <n v="0"/>
    <n v="0"/>
    <n v="0"/>
    <s v="Incendio"/>
    <s v="Daños Sin Autos"/>
    <s v="Incendio"/>
    <x v="0"/>
    <x v="3"/>
    <n v="1710707.5392100001"/>
    <n v="1380857.62949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87565003607276215"/>
    <n v="0.81196194086592022"/>
    <n v="43374.405679999996"/>
    <n v="30.581981229076625"/>
    <m/>
    <m/>
    <n v="10.826183997267401"/>
    <n v="10.271148678983137"/>
    <n v="3.4735385393177512E-2"/>
    <n v="3.616787196882125E-2"/>
    <n v="3.012873609013153E-2"/>
    <n v="3.1391753151509438E-2"/>
    <m/>
    <m/>
    <m/>
    <n v="0"/>
    <m/>
    <n v="0"/>
    <m/>
    <n v="0"/>
    <m/>
    <n v="354.85719006186144"/>
    <n v="188.33421428593334"/>
    <n v="54.067640068158397"/>
    <n v="2.8919428121465347"/>
    <n v="-99.42269012073352"/>
    <n v="-148.36108346245882"/>
    <n v="5.0729952052576292E-2"/>
    <n v="-4.2496335735295743"/>
    <s v="Resto"/>
    <n v="2024"/>
    <n v="2"/>
    <d v="2025-08-07T00:00:00"/>
    <x v="0"/>
    <x v="9"/>
  </r>
  <r>
    <n v="2025"/>
    <n v="6"/>
    <n v="37"/>
    <x v="76"/>
    <s v="Incendio"/>
    <n v="25"/>
    <s v="b7a56873cd771f2c446d369b649430b65a756ba278ff97ec81bb6f55b2e73569"/>
    <s v="5ee0b1f3d4f170289262539d5c2c0d24e2fb46189fbbd99a0a6b6a68b9dfe06a"/>
    <x v="19"/>
    <n v="1722673.18839"/>
    <n v="1480812.4128099999"/>
    <n v="2631624.9038800001"/>
    <n v="2215993.2033799998"/>
    <n v="265156.67082"/>
    <n v="201428.88635999997"/>
    <n v="372159.48541999992"/>
    <n v="449796.12946999999"/>
    <n v="35332811.020000003"/>
    <n v="33505945.09"/>
    <n v="140.405"/>
    <n v="134.59399999999999"/>
    <n v="0"/>
    <n v="0"/>
    <n v="132650.06802000001"/>
    <n v="186823.60609000002"/>
    <n v="145185.59302999999"/>
    <n v="120599.45531999999"/>
    <n v="0"/>
    <n v="0"/>
    <n v="0"/>
    <n v="0"/>
    <n v="0"/>
    <n v="0"/>
    <s v="Incendio"/>
    <s v="Daños Sin Autos"/>
    <s v="Incendio"/>
    <x v="0"/>
    <x v="3"/>
    <n v="7089738.4457900003"/>
    <n v="7036483.0011099996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8.1448350071493945"/>
    <n v="8.4775000209573435"/>
    <n v="241860.77558000013"/>
    <n v="16.332978673581167"/>
    <m/>
    <m/>
    <n v="24.298120467518107"/>
    <n v="21.044780646473569"/>
    <n v="0.32309024299939526"/>
    <n v="0.33641447794250351"/>
    <n v="0.31456691253671143"/>
    <n v="0.32775377096616182"/>
    <m/>
    <m/>
    <m/>
    <n v="0"/>
    <m/>
    <n v="0"/>
    <m/>
    <n v="0"/>
    <m/>
    <n v="31.637857713269458"/>
    <n v="15.392163331212801"/>
    <n v="13.602593050781303"/>
    <n v="2.1984260440134862"/>
    <n v="-28.997158979953831"/>
    <n v="20.386607588535831"/>
    <n v="91.36586162002331"/>
    <n v="154.9124791602749"/>
    <s v="Grandes"/>
    <n v="2024"/>
    <n v="2"/>
    <d v="2025-08-07T00:00:00"/>
    <x v="0"/>
    <x v="19"/>
  </r>
  <r>
    <n v="2025"/>
    <n v="6"/>
    <n v="93"/>
    <x v="65"/>
    <s v="Incendio"/>
    <n v="220"/>
    <s v="36790ecd55c2030dc553685bef719df653f413a20cdad1bfd1dc934c76686ddd"/>
    <s v="5ee0b1f3d4f170289262539d5c2c0d24e2fb46189fbbd99a0a6b6a68b9dfe06a"/>
    <x v="33"/>
    <n v="128982.66098999999"/>
    <n v="105997.40343999999"/>
    <n v="186104.67060999997"/>
    <n v="141099.94481000002"/>
    <n v="4296.6942799999997"/>
    <n v="5000.4161800000002"/>
    <n v="12497.32583"/>
    <n v="7708.6027099999992"/>
    <n v="35332811.020000003"/>
    <n v="33505945.09"/>
    <n v="140.405"/>
    <n v="134.59399999999999"/>
    <n v="0"/>
    <n v="0"/>
    <n v="401.99189000000001"/>
    <n v="519.13196000000005"/>
    <n v="11511.27924"/>
    <n v="259.46298999999999"/>
    <n v="0"/>
    <n v="0"/>
    <n v="0"/>
    <n v="0"/>
    <n v="0"/>
    <n v="0"/>
    <s v="Incendio"/>
    <s v="Daños Sin Autos"/>
    <s v="Incendio"/>
    <x v="0"/>
    <x v="3"/>
    <n v="541187.50646000006"/>
    <n v="571419.13779999991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60983272951990697"/>
    <n v="0.60682432299365163"/>
    <n v="22985.257549999995"/>
    <n v="21.684736421879268"/>
    <m/>
    <m/>
    <n v="23.833266557407729"/>
    <n v="18.54985183872153"/>
    <n v="2.4190914192444759E-2"/>
    <n v="2.5188546993721611E-2"/>
    <n v="2.2516880361474388E-2"/>
    <n v="2.3460803265524199E-2"/>
    <m/>
    <m/>
    <m/>
    <n v="0"/>
    <m/>
    <n v="0"/>
    <m/>
    <n v="0"/>
    <m/>
    <n v="-14.07326659758149"/>
    <n v="3.3312185118689106"/>
    <n v="4.7174893136231342"/>
    <n v="3.5624088125348764E-2"/>
    <n v="-22.564603805167383"/>
    <n v="4336.5785039322955"/>
    <n v="3.4921565328998136"/>
    <n v="200.07938704475734"/>
    <s v="Resto"/>
    <n v="2024"/>
    <n v="2"/>
    <d v="2025-08-07T00:00:00"/>
    <x v="0"/>
    <x v="33"/>
  </r>
  <r>
    <n v="2025"/>
    <n v="6"/>
    <n v="9"/>
    <x v="29"/>
    <s v="Incendio"/>
    <n v="9"/>
    <s v="19581e27de7ced00ff1ce50b2047e7a567c76b1cbaebabe5ef03f7c3017bb5b7"/>
    <s v="5ee0b1f3d4f170289262539d5c2c0d24e2fb46189fbbd99a0a6b6a68b9dfe06a"/>
    <x v="34"/>
    <n v="69085.304669999998"/>
    <n v="66014.156780000005"/>
    <n v="167182.78291999997"/>
    <n v="144748.25353000002"/>
    <n v="18619.169580000002"/>
    <n v="31800.049829999993"/>
    <n v="28088.740579999998"/>
    <n v="46469.773050000003"/>
    <n v="35332811.020000003"/>
    <n v="33505945.09"/>
    <n v="140.405"/>
    <n v="134.59399999999999"/>
    <n v="0"/>
    <n v="0"/>
    <n v="4635.3394400000006"/>
    <n v="13728.31856"/>
    <n v="21423.411889999999"/>
    <n v="22953.01713"/>
    <n v="0"/>
    <n v="0"/>
    <n v="0"/>
    <n v="0"/>
    <n v="0"/>
    <n v="0"/>
    <s v="Incendio"/>
    <s v="Daños Sin Autos"/>
    <s v="Incendio"/>
    <x v="0"/>
    <x v="3"/>
    <n v="1704189.54003"/>
    <n v="1455805.4776199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32663677112295619"/>
    <n v="0.37792431414318312"/>
    <n v="3071.1478899999929"/>
    <n v="4.6522564852792936"/>
    <m/>
    <m/>
    <n v="4.0538509976292803"/>
    <n v="4.5345451569479041"/>
    <n v="1.2957064650421842E-2"/>
    <n v="1.3491413728786261E-2"/>
    <n v="1.4023295119868395E-2"/>
    <n v="1.4611161167091422E-2"/>
    <m/>
    <m/>
    <m/>
    <n v="0"/>
    <m/>
    <n v="0"/>
    <m/>
    <n v="0"/>
    <m/>
    <n v="-41.449244012080818"/>
    <n v="26.950984249021193"/>
    <n v="48.171561042546415"/>
    <n v="0.15437238367788481"/>
    <n v="-66.23519901770112"/>
    <n v="-6.6640704850987937"/>
    <n v="21.636793727350593"/>
    <n v="59.810518513737541"/>
    <s v="Resto"/>
    <n v="2024"/>
    <n v="2"/>
    <d v="2025-08-07T00:00:00"/>
    <x v="0"/>
    <x v="34"/>
  </r>
  <r>
    <n v="2025"/>
    <n v="6"/>
    <n v="94"/>
    <x v="5"/>
    <s v="Incendio"/>
    <n v="7"/>
    <s v="7902699be42c8a8e46fbbb4501726517e86b22c56a189f7625a6da49081b2451"/>
    <s v="5ee0b1f3d4f170289262539d5c2c0d24e2fb46189fbbd99a0a6b6a68b9dfe06a"/>
    <x v="17"/>
    <n v="258324.29337"/>
    <n v="180349.70514999999"/>
    <n v="689619.0662900001"/>
    <n v="642737.62823000003"/>
    <n v="114886.08590999999"/>
    <n v="208072.20353"/>
    <n v="169089.82947999996"/>
    <n v="259862.39676000003"/>
    <n v="35332811.020000003"/>
    <n v="33505945.09"/>
    <n v="140.405"/>
    <n v="134.59399999999999"/>
    <n v="0"/>
    <n v="0"/>
    <n v="31070.540499999999"/>
    <n v="15795.82956"/>
    <n v="30168.95937"/>
    <n v="32626.63984"/>
    <n v="0"/>
    <n v="0"/>
    <n v="0"/>
    <n v="0"/>
    <n v="0"/>
    <n v="0"/>
    <s v="Incendio"/>
    <s v="Daños Sin Autos"/>
    <s v="Incendio"/>
    <x v="0"/>
    <x v="3"/>
    <n v="3833520.1551100002"/>
    <n v="3650387.7085300004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.2213626833093632"/>
    <n v="1.0324836663730397"/>
    <n v="77974.588220000005"/>
    <n v="43.235218019983556"/>
    <m/>
    <m/>
    <n v="6.7385661981106129"/>
    <n v="4.9405630182396774"/>
    <n v="4.8449154070577663E-2"/>
    <n v="5.0447196183017545E-2"/>
    <n v="3.8311435962565039E-2"/>
    <n v="3.9917477355136295E-2"/>
    <m/>
    <m/>
    <m/>
    <n v="0"/>
    <m/>
    <n v="0"/>
    <m/>
    <n v="0"/>
    <m/>
    <n v="-44.785471600277624"/>
    <n v="44.473589537878929"/>
    <n v="115.37152409367275"/>
    <n v="0.95252577496256707"/>
    <n v="96.700910085028795"/>
    <n v="-7.53274159414633"/>
    <n v="102.98843960423949"/>
    <n v="48.413902373833913"/>
    <s v="Resto"/>
    <n v="2024"/>
    <n v="2"/>
    <d v="2025-08-07T00:00:00"/>
    <x v="0"/>
    <x v="17"/>
  </r>
  <r>
    <n v="2025"/>
    <n v="6"/>
    <n v="48"/>
    <x v="4"/>
    <s v="Incendio"/>
    <n v="36"/>
    <s v="76a50887d8f1c2e9301755428990ad81479ee21c25b43215cf524541e0503269"/>
    <s v="5ee0b1f3d4f170289262539d5c2c0d24e2fb46189fbbd99a0a6b6a68b9dfe06a"/>
    <x v="11"/>
    <n v="1570308.5217800001"/>
    <n v="1316800.8954700001"/>
    <n v="2294865.6952299997"/>
    <n v="2004449.62075"/>
    <n v="1529058.9871099994"/>
    <n v="495618.81717000017"/>
    <n v="2268456.1453599986"/>
    <n v="1187292.7499899997"/>
    <n v="35332811.020000003"/>
    <n v="33505945.09"/>
    <n v="140.405"/>
    <n v="134.59399999999999"/>
    <n v="0"/>
    <n v="0"/>
    <n v="512672.47282999998"/>
    <n v="454732.85469000001"/>
    <n v="970845.49465000001"/>
    <n v="558176.91223999998"/>
    <n v="0"/>
    <n v="0"/>
    <n v="0"/>
    <n v="0"/>
    <n v="0"/>
    <n v="0"/>
    <s v="Incendio"/>
    <s v="Daños Sin Autos"/>
    <s v="Incendio"/>
    <x v="0"/>
    <x v="3"/>
    <n v="34581959.66691"/>
    <n v="31734793.481880002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7.4244516640861695"/>
    <n v="7.5385508133067631"/>
    <n v="253507.62630999996"/>
    <n v="19.251781129714107"/>
    <m/>
    <m/>
    <n v="4.540831511299694"/>
    <n v="4.1493917274800287"/>
    <n v="0.2945139944739541"/>
    <n v="0.30665974551853636"/>
    <n v="0.27972617499035157"/>
    <n v="0.29145248605995255"/>
    <m/>
    <m/>
    <m/>
    <n v="0"/>
    <m/>
    <n v="0"/>
    <m/>
    <n v="0"/>
    <m/>
    <n v="208.51511971255991"/>
    <n v="97.37315730648632"/>
    <n v="37.638098430446547"/>
    <n v="12.677497758966258"/>
    <n v="12.741462936408787"/>
    <n v="73.931503321041063"/>
    <n v="52.806803518702402"/>
    <n v="81.467514101421301"/>
    <s v="Grandes"/>
    <n v="2024"/>
    <n v="2"/>
    <d v="2025-08-07T00:00:00"/>
    <x v="0"/>
    <x v="11"/>
  </r>
  <r>
    <n v="2025"/>
    <n v="6"/>
    <n v="16"/>
    <x v="74"/>
    <s v="Incendio"/>
    <n v="14"/>
    <s v="8527a891e224136950ff32ca212b45bc93f69fbb801c3b1ebedac52775f99e61"/>
    <s v="5ee0b1f3d4f170289262539d5c2c0d24e2fb46189fbbd99a0a6b6a68b9dfe06a"/>
    <x v="31"/>
    <n v="57513.820310000003"/>
    <n v="120556.8089"/>
    <n v="130259.22195000001"/>
    <n v="215419.96220999997"/>
    <n v="16340.990350000002"/>
    <n v="32411.340360000002"/>
    <n v="17121.322220000002"/>
    <n v="44440.714559999993"/>
    <n v="35332811.020000003"/>
    <n v="33505945.09"/>
    <n v="140.405"/>
    <n v="134.59399999999999"/>
    <n v="0"/>
    <n v="0"/>
    <n v="3008.1153599999998"/>
    <n v="2245.1132400000001"/>
    <n v="9828.0593399999998"/>
    <n v="12904.659250000001"/>
    <n v="0"/>
    <n v="0"/>
    <n v="0"/>
    <n v="0"/>
    <n v="0"/>
    <n v="0"/>
    <s v="Incendio"/>
    <s v="Daños Sin Autos"/>
    <s v="Incendio"/>
    <x v="0"/>
    <x v="3"/>
    <n v="2671500.3155200002"/>
    <n v="2668766.8416399998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0.27192655009252781"/>
    <n v="0.6901754341975751"/>
    <n v="-63042.988590000001"/>
    <n v="-52.293179593276371"/>
    <m/>
    <m/>
    <n v="2.1528659373863892"/>
    <n v="4.517322645762337"/>
    <n v="1.0786813369486656E-2"/>
    <n v="1.1231661329883806E-2"/>
    <n v="2.5609714527573435E-2"/>
    <n v="2.6683291138572981E-2"/>
    <m/>
    <m/>
    <m/>
    <n v="0"/>
    <m/>
    <n v="0"/>
    <m/>
    <n v="0"/>
    <m/>
    <n v="-49.582491287009525"/>
    <n v="28.41228466814049"/>
    <n v="26.884703282818894"/>
    <n v="0.13548389583907605"/>
    <n v="33.985017165548385"/>
    <n v="-23.84100076102359"/>
    <n v="30.607419592564238"/>
    <n v="17.397694867456497"/>
    <s v="Resto"/>
    <n v="2024"/>
    <n v="2"/>
    <d v="2025-08-07T00:00:00"/>
    <x v="0"/>
    <x v="31"/>
  </r>
  <r>
    <n v="2025"/>
    <n v="6"/>
    <n v="109"/>
    <x v="25"/>
    <s v="Incendio"/>
    <n v="228"/>
    <s v="9d693eeee1d1899cbc50b6d45df953d3835acf28ee869879b45565fccc814765"/>
    <s v="5ee0b1f3d4f170289262539d5c2c0d24e2fb46189fbbd99a0a6b6a68b9dfe06a"/>
    <x v="4"/>
    <n v="896516.4490599999"/>
    <n v="751762.03090999997"/>
    <n v="2259118.2276400002"/>
    <n v="1902457.2762800001"/>
    <n v="3094292.8733800002"/>
    <n v="1827835.5125900002"/>
    <n v="5072271.6128700003"/>
    <n v="1873462.3957"/>
    <n v="35332811.020000003"/>
    <n v="33505945.09"/>
    <n v="140.405"/>
    <n v="134.59399999999999"/>
    <n v="0"/>
    <n v="0"/>
    <n v="10151.42308"/>
    <n v="1564.9343700000002"/>
    <n v="36894.553189999999"/>
    <n v="12182.432859999999"/>
    <n v="0"/>
    <n v="0"/>
    <n v="0"/>
    <n v="0"/>
    <n v="0"/>
    <n v="0"/>
    <s v="Incendio"/>
    <s v="Daños Sin Autos"/>
    <s v="Incendio"/>
    <x v="0"/>
    <x v="3"/>
    <n v="1851722.72551"/>
    <n v="1557356.19942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4.238748596077901"/>
    <n v="4.3037609474794261"/>
    <n v="144754.41814999992"/>
    <n v="19.255351055010884"/>
    <m/>
    <m/>
    <n v="48.41526415965339"/>
    <n v="48.271681917725424"/>
    <n v="0.16814316222710868"/>
    <n v="0.17507738276188153"/>
    <n v="0.15969575820676801"/>
    <n v="0.16639031275566904"/>
    <m/>
    <m/>
    <m/>
    <n v="0"/>
    <m/>
    <n v="0"/>
    <m/>
    <n v="0"/>
    <m/>
    <n v="69.287271861539651"/>
    <n v="345.14624652167572"/>
    <n v="243.14017434179598"/>
    <n v="25.654923255775085"/>
    <n v="548.68043507792595"/>
    <n v="202.85045371471065"/>
    <n v="27.514693097710342"/>
    <n v="12.845827988417089"/>
    <s v="Medianas"/>
    <n v="2024"/>
    <n v="2"/>
    <d v="2025-08-07T00:00:00"/>
    <x v="0"/>
    <x v="4"/>
  </r>
  <r>
    <n v="2025"/>
    <n v="6"/>
    <n v="27"/>
    <x v="32"/>
    <s v="Incendio"/>
    <n v="21"/>
    <s v="6f4b6612125fb3a0daecd2799dfd6c9c299424fd920f9b308110a2c1fbd8f443"/>
    <s v="5ee0b1f3d4f170289262539d5c2c0d24e2fb46189fbbd99a0a6b6a68b9dfe06a"/>
    <x v="7"/>
    <n v="223906.42121999999"/>
    <n v="188469.03050999998"/>
    <n v="466191.89780000004"/>
    <n v="371552.52529999998"/>
    <n v="554248.1930300002"/>
    <n v="97962.240220000007"/>
    <n v="659823.68385000015"/>
    <n v="159016.17309000005"/>
    <n v="35332811.020000003"/>
    <n v="33505945.09"/>
    <n v="140.405"/>
    <n v="134.59399999999999"/>
    <n v="0"/>
    <n v="0"/>
    <n v="190433.82713999998"/>
    <n v="37545.403310000002"/>
    <n v="103427.30156000001"/>
    <n v="94821.76473000001"/>
    <n v="0"/>
    <n v="0"/>
    <n v="0"/>
    <n v="0"/>
    <n v="0"/>
    <n v="0"/>
    <s v="Incendio"/>
    <s v="Daños Sin Autos"/>
    <s v="Incendio"/>
    <x v="0"/>
    <x v="3"/>
    <n v="7432464.5520399995"/>
    <n v="5987192.6770000001"/>
    <n v="533186385.44996989"/>
    <n v="470746398.87218982"/>
    <n v="512068683.5256899"/>
    <n v="451806369.28899986"/>
    <n v="21150498.283610009"/>
    <n v="17467560.119720004"/>
    <n v="12061204.948970001"/>
    <n v="8443958.7102799993"/>
    <m/>
    <m/>
    <n v="1.0586342610826813"/>
    <n v="1.0789659758905186"/>
    <n v="35437.390710000007"/>
    <n v="18.802765957943279"/>
    <m/>
    <m/>
    <n v="3.0125461030089147"/>
    <n v="3.1478698060613626"/>
    <n v="4.1994024478145577E-2"/>
    <n v="4.3725857179619319E-2"/>
    <n v="4.0036212908167217E-2"/>
    <n v="4.1714558120681332E-2"/>
    <m/>
    <m/>
    <m/>
    <n v="0"/>
    <m/>
    <n v="0"/>
    <m/>
    <n v="0"/>
    <m/>
    <n v="465.7773768599921"/>
    <n v="247.53564011700306"/>
    <n v="51.977897883229275"/>
    <n v="4.5952970318884407"/>
    <n v="407.20943271710451"/>
    <n v="9.075486893229435"/>
    <n v="184.12336420623518"/>
    <n v="39.59576518841277"/>
    <s v="Resto"/>
    <n v="2024"/>
    <n v="2"/>
    <d v="2025-08-07T00:00:00"/>
    <x v="0"/>
    <x v="7"/>
  </r>
  <r>
    <n v="2025"/>
    <n v="6"/>
    <n v="107"/>
    <x v="51"/>
    <s v="Riesgos Catastroficos"/>
    <n v="70"/>
    <s v="ff5a1ae012afa5d4c889c50ad427aaf545d31a4fac04ffc1c4d03d403ba4250a"/>
    <s v="5ee0b1f3d4f170289262539d5c2c0d24e2fb46189fbbd99a0a6b6a68b9dfe06a"/>
    <x v="2"/>
    <n v="8749.8330900000001"/>
    <n v="8820.3951300000008"/>
    <n v="15980.032729999999"/>
    <n v="16140.153520000002"/>
    <n v="486.93560999999994"/>
    <n v="5669.4464000000007"/>
    <n v="11039.667900000006"/>
    <n v="10535.169230000003"/>
    <n v="35332811.020000003"/>
    <n v="33505945.09"/>
    <n v="140.405"/>
    <n v="134.59399999999999"/>
    <n v="0"/>
    <n v="0"/>
    <n v="809.46332999999993"/>
    <n v="1172.02259"/>
    <n v="1424.0408400000001"/>
    <n v="1216.44281"/>
    <n v="0"/>
    <n v="0"/>
    <n v="0"/>
    <n v="0"/>
    <n v="0"/>
    <n v="0"/>
    <s v="Riesgos Catastroficos"/>
    <s v="Daños Sin Autos"/>
    <s v="Riesgos Catastroficos"/>
    <x v="15"/>
    <x v="3"/>
    <n v="455455.20262"/>
    <n v="991204.89910000004"/>
    <n v="533186385.44996989"/>
    <n v="470746398.87218982"/>
    <n v="512068683.5256899"/>
    <n v="451806369.28899986"/>
    <n v="25393145.209070001"/>
    <n v="22194697.778929997"/>
    <n v="2089187.4729500001"/>
    <n v="4013483.9931299989"/>
    <n v="8749.8330900000001"/>
    <n v="8820.3951300000008"/>
    <n v="3.4457460932703639E-2"/>
    <n v="3.9741001287133683E-2"/>
    <n v="-70.562040000000707"/>
    <n v="-0.79998729036531158"/>
    <n v="100"/>
    <n v="100"/>
    <n v="1.921118265784802"/>
    <n v="0.88986597402906242"/>
    <n v="1.6410458572785553E-3"/>
    <n v="1.7087225545127545E-3"/>
    <n v="1.8737042176279687E-3"/>
    <n v="1.9522511698718435E-3"/>
    <m/>
    <m/>
    <m/>
    <n v="0"/>
    <m/>
    <n v="0"/>
    <m/>
    <n v="0"/>
    <m/>
    <n v="-91.411231791520237"/>
    <n v="5.5650845563729483"/>
    <n v="64.276558095646223"/>
    <n v="2.3307415744381769E-2"/>
    <n v="-30.9344941892289"/>
    <n v="17.065991783041579"/>
    <n v="56.842704735911923"/>
    <n v="96.348351140322009"/>
    <s v="Resto"/>
    <n v="2024"/>
    <n v="2"/>
    <d v="2025-08-07T00:00:00"/>
    <x v="15"/>
    <x v="2"/>
  </r>
  <r>
    <n v="2025"/>
    <n v="6"/>
    <n v="76"/>
    <x v="31"/>
    <s v="Riesgos Catastroficos"/>
    <n v="48"/>
    <s v="98010bd9270f9b100b6214a21754fd33bdc8d41b2bc9f9dd16ff54d3c34ffd71"/>
    <s v="5ee0b1f3d4f170289262539d5c2c0d24e2fb46189fbbd99a0a6b6a68b9dfe06a"/>
    <x v="29"/>
    <n v="371420.74998000002"/>
    <n v="283616.63994000002"/>
    <n v="801395.27399999998"/>
    <n v="456191.65874000004"/>
    <n v="-1499.8039100000001"/>
    <n v="-8490.4783399999997"/>
    <n v="147292.228"/>
    <n v="317573.51215000002"/>
    <n v="35332811.020000003"/>
    <n v="33505945.09"/>
    <n v="140.405"/>
    <n v="134.59399999999999"/>
    <n v="0"/>
    <n v="0"/>
    <n v="-49.962040000000002"/>
    <n v="-109.05535"/>
    <n v="0"/>
    <n v="2.0000000000000002E-5"/>
    <n v="0"/>
    <n v="0"/>
    <n v="0"/>
    <n v="0"/>
    <n v="0"/>
    <n v="0"/>
    <s v="Riesgos Catastroficos"/>
    <s v="Daños Sin Autos"/>
    <s v="Riesgos Catastroficos"/>
    <x v="15"/>
    <x v="3"/>
    <n v="1710707.5392100001"/>
    <n v="1380857.62949"/>
    <n v="533186385.44996989"/>
    <n v="470746398.87218982"/>
    <n v="512068683.5256899"/>
    <n v="451806369.28899986"/>
    <n v="25393145.209070001"/>
    <n v="22194697.778929997"/>
    <n v="2089187.4729500001"/>
    <n v="4013483.9931299989"/>
    <n v="371420.74998000002"/>
    <n v="283616.63994000002"/>
    <n v="1.4626811563592161"/>
    <n v="1.2778576341293761"/>
    <n v="87804.11004"/>
    <n v="30.95873008670269"/>
    <n v="100"/>
    <n v="100"/>
    <n v="21.71152821080809"/>
    <n v="20.539165941730701"/>
    <n v="6.9660584012577215E-2"/>
    <n v="7.2533385057390695E-2"/>
    <n v="6.0248286682486864E-2"/>
    <n v="6.2773935742942891E-2"/>
    <m/>
    <m/>
    <m/>
    <n v="0"/>
    <m/>
    <n v="0"/>
    <m/>
    <n v="0"/>
    <m/>
    <n v="-82.335460383495899"/>
    <n v="-0.40380186354175435"/>
    <n v="-2.9936460504560616"/>
    <n v="-7.1788861910139085E-2"/>
    <n v="-54.186530051024548"/>
    <m/>
    <m/>
    <n v="-545276750"/>
    <s v="Resto"/>
    <n v="2024"/>
    <n v="2"/>
    <d v="2025-08-07T00:00:00"/>
    <x v="15"/>
    <x v="29"/>
  </r>
  <r>
    <n v="2025"/>
    <n v="6"/>
    <n v="1"/>
    <x v="16"/>
    <s v="Riesgos Catastroficos"/>
    <n v="30"/>
    <s v="624b60c58c9d8bfb6ff1886c2fd605d2adeb6ea4da576068201b6c6958ce93f4"/>
    <s v="5ee0b1f3d4f170289262539d5c2c0d24e2fb46189fbbd99a0a6b6a68b9dfe06a"/>
    <x v="11"/>
    <n v="1496495.1608699998"/>
    <n v="1230096.3140100001"/>
    <n v="2033176.6872999996"/>
    <n v="1630041.3250200003"/>
    <n v="-10472.42085"/>
    <n v="675653.97645999992"/>
    <n v="226549.87540000002"/>
    <n v="1031276.1246199999"/>
    <n v="35332811.020000003"/>
    <n v="33505945.09"/>
    <n v="140.405"/>
    <n v="134.59399999999999"/>
    <n v="0"/>
    <n v="0"/>
    <n v="67960.373720000003"/>
    <n v="35353.200499999999"/>
    <n v="40867.645259999998"/>
    <n v="52251.672840000007"/>
    <n v="0"/>
    <n v="0"/>
    <n v="0"/>
    <n v="0"/>
    <n v="0"/>
    <n v="0"/>
    <s v="Riesgos Catastroficos"/>
    <s v="Daños Sin Autos"/>
    <s v="Riesgos Catastroficos"/>
    <x v="15"/>
    <x v="3"/>
    <n v="34421360.903379999"/>
    <n v="27815669.804509997"/>
    <n v="533186385.44996989"/>
    <n v="470746398.87218982"/>
    <n v="512068683.5256899"/>
    <n v="451806369.28899986"/>
    <n v="25393145.209070001"/>
    <n v="22194697.778929997"/>
    <n v="2089187.4729500001"/>
    <n v="4013483.9931299989"/>
    <n v="1496495.1608699998"/>
    <n v="1230096.3140100001"/>
    <n v="5.8933036791971602"/>
    <n v="5.5422981031882417"/>
    <n v="266398.8468599997"/>
    <n v="21.656747022642818"/>
    <n v="100"/>
    <n v="100"/>
    <n v="4.3475769742824193"/>
    <n v="4.4223141943199007"/>
    <n v="0.28067017495337365"/>
    <n v="0.29224500716707513"/>
    <n v="0.26130764185494659"/>
    <n v="0.27226183551723321"/>
    <m/>
    <m/>
    <m/>
    <n v="0"/>
    <m/>
    <n v="0"/>
    <m/>
    <n v="0"/>
    <m/>
    <n v="-101.54996806277509"/>
    <n v="-0.69979650611845423"/>
    <n v="54.926916597077714"/>
    <n v="-0.50126764522537581"/>
    <n v="92.232592124155801"/>
    <n v="-21.786915061760936"/>
    <n v="166.29383290286495"/>
    <n v="67.659461560695163"/>
    <s v="Grandes"/>
    <n v="2024"/>
    <n v="2"/>
    <d v="2025-08-07T00:00:00"/>
    <x v="15"/>
    <x v="11"/>
  </r>
  <r>
    <n v="2025"/>
    <n v="6"/>
    <n v="125"/>
    <x v="75"/>
    <s v="Riesgos Catastroficos"/>
    <n v="238"/>
    <s v="8ae4c23b80d1e7c8ff79e515fe791ebd68190bae842dda7af193db125f700452"/>
    <s v="5ee0b1f3d4f170289262539d5c2c0d24e2fb46189fbbd99a0a6b6a68b9dfe06a"/>
    <x v="15"/>
    <n v="0"/>
    <n v="0"/>
    <n v="0"/>
    <n v="0"/>
    <n v="0"/>
    <n v="3.0899999999999999E-3"/>
    <n v="0"/>
    <n v="9.3400000000000011E-3"/>
    <n v="0"/>
    <n v="0"/>
    <n v="0"/>
    <n v="0"/>
    <n v="0"/>
    <n v="0"/>
    <n v="0"/>
    <n v="3.0899999999999999E-3"/>
    <n v="0"/>
    <n v="0"/>
    <n v="0"/>
    <n v="0"/>
    <n v="0"/>
    <n v="0"/>
    <n v="0"/>
    <n v="0"/>
    <s v="Riesgos Catastroficos"/>
    <s v="Daños Sin Autos"/>
    <s v="Riesgos Catastroficos"/>
    <x v="15"/>
    <x v="3"/>
    <n v="71767.872759999998"/>
    <n v="66157.721770000004"/>
    <n v="533186385.44996989"/>
    <n v="470746398.87218982"/>
    <n v="512068683.5256899"/>
    <n v="451806369.28899986"/>
    <n v="25393145.209070001"/>
    <n v="22194697.778929997"/>
    <n v="2089187.4729500001"/>
    <n v="4013483.993129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15"/>
    <x v="15"/>
  </r>
  <r>
    <n v="2025"/>
    <n v="6"/>
    <n v="10"/>
    <x v="62"/>
    <s v="Riesgos Catastroficos"/>
    <n v="10"/>
    <s v="4a44dc15364204a80fe80e9039455cc1608281820fe2b24f1e5233ade6af1dd5"/>
    <s v="5ee0b1f3d4f170289262539d5c2c0d24e2fb46189fbbd99a0a6b6a68b9dfe06a"/>
    <x v="27"/>
    <n v="369970.02918000001"/>
    <n v="276541.16532999999"/>
    <n v="654826.49693999998"/>
    <n v="655519.40375000006"/>
    <n v="2454.3813199999995"/>
    <n v="10048.76857"/>
    <n v="-220414.69718000002"/>
    <n v="1290536.7700300002"/>
    <n v="35332811.020000003"/>
    <n v="33505945.09"/>
    <n v="140.405"/>
    <n v="134.59399999999999"/>
    <n v="0"/>
    <n v="0"/>
    <n v="996.27743999999996"/>
    <n v="-116.90713000000001"/>
    <n v="32977.080889999997"/>
    <n v="3137.75857"/>
    <n v="0"/>
    <n v="0"/>
    <n v="0"/>
    <n v="0"/>
    <n v="0"/>
    <n v="0"/>
    <s v="Riesgos Catastroficos"/>
    <s v="Daños Sin Autos"/>
    <s v="Riesgos Catastroficos"/>
    <x v="15"/>
    <x v="3"/>
    <n v="3211255.1390500003"/>
    <n v="3187333.33329"/>
    <n v="533186385.44996989"/>
    <n v="470746398.87218982"/>
    <n v="512068683.5256899"/>
    <n v="451806369.28899986"/>
    <n v="25393145.209070001"/>
    <n v="22194697.778929997"/>
    <n v="2089187.4729500001"/>
    <n v="4013483.9931299989"/>
    <n v="369970.02918000001"/>
    <n v="276541.16532999999"/>
    <n v="1.4569681153473379"/>
    <n v="1.245978512906482"/>
    <n v="93428.863850000023"/>
    <n v="33.784794295818557"/>
    <n v="100"/>
    <n v="100"/>
    <n v="11.521041248981851"/>
    <n v="8.6762549257611283"/>
    <n v="6.938849889570467E-2"/>
    <n v="7.2250079155922256E-2"/>
    <n v="5.8745253493714442E-2"/>
    <n v="6.1207894382982742E-2"/>
    <m/>
    <m/>
    <m/>
    <n v="0"/>
    <m/>
    <n v="0"/>
    <m/>
    <n v="0"/>
    <m/>
    <n v="-75.575302556699242"/>
    <n v="0.66340003957614613"/>
    <n v="3.6337333568435208"/>
    <n v="0.11748018556392806"/>
    <n v="-952.19561886430699"/>
    <n v="950.97572532484537"/>
    <n v="3.0211207696740439"/>
    <n v="-3.7258166105494857"/>
    <s v="Resto"/>
    <n v="2024"/>
    <n v="2"/>
    <d v="2025-08-07T00:00:00"/>
    <x v="15"/>
    <x v="27"/>
  </r>
  <r>
    <n v="2025"/>
    <n v="6"/>
    <n v="50"/>
    <x v="15"/>
    <s v="Riesgos Catastroficos"/>
    <n v="38"/>
    <s v="aea92132c4cbeb263e6ac2bf6c183b5d81737f179f21efdc5863739672f0f470"/>
    <s v="5ee0b1f3d4f170289262539d5c2c0d24e2fb46189fbbd99a0a6b6a68b9dfe06a"/>
    <x v="15"/>
    <n v="0"/>
    <n v="0"/>
    <n v="0"/>
    <n v="-7573.4325200000003"/>
    <n v="231.89173"/>
    <n v="472.17150000000004"/>
    <n v="619.09880999999996"/>
    <n v="-1924.9855200000002"/>
    <n v="35332811.020000003"/>
    <n v="33505945.09"/>
    <n v="140.405"/>
    <n v="134.59399999999999"/>
    <n v="0"/>
    <n v="0"/>
    <n v="231.89173000000002"/>
    <n v="547.12440000000004"/>
    <n v="0"/>
    <n v="0"/>
    <n v="0"/>
    <n v="0"/>
    <n v="0"/>
    <n v="0"/>
    <n v="0"/>
    <n v="0"/>
    <s v="Riesgos Catastroficos"/>
    <s v="Daños Sin Autos"/>
    <s v="Riesgos Catastroficos"/>
    <x v="15"/>
    <x v="3"/>
    <n v="26568293.871599998"/>
    <n v="30189132.184919998"/>
    <n v="533186385.44996989"/>
    <n v="470746398.87218982"/>
    <n v="512068683.5256899"/>
    <n v="451806369.28899986"/>
    <n v="25393145.209070001"/>
    <n v="22194697.778929997"/>
    <n v="2089187.4729500001"/>
    <n v="4013483.9931299989"/>
    <n v="0"/>
    <n v="0"/>
    <m/>
    <m/>
    <m/>
    <m/>
    <m/>
    <m/>
    <m/>
    <m/>
    <m/>
    <m/>
    <m/>
    <m/>
    <m/>
    <m/>
    <m/>
    <n v="0"/>
    <m/>
    <n v="0"/>
    <m/>
    <n v="0"/>
    <m/>
    <n v="-50.888240819278586"/>
    <m/>
    <m/>
    <n v="1.1099613270826356E-2"/>
    <n v="-57.616269718550292"/>
    <m/>
    <m/>
    <m/>
    <s v="Resto"/>
    <n v="2024"/>
    <n v="2"/>
    <d v="2025-08-07T00:00:00"/>
    <x v="15"/>
    <x v="15"/>
  </r>
  <r>
    <n v="2025"/>
    <n v="6"/>
    <n v="61"/>
    <x v="46"/>
    <s v="Riesgos Catastrof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22290.39027999999"/>
    <n v="196724.07947"/>
    <n v="1546145.6481999999"/>
    <n v="1158773.0834600001"/>
    <n v="0"/>
    <n v="0"/>
    <n v="0"/>
    <n v="0"/>
    <n v="0"/>
    <n v="0"/>
    <s v="Riesgos Catastroficos"/>
    <s v="Daños Sin Autos"/>
    <s v="Riesgos Catastroficos"/>
    <x v="15"/>
    <x v="3"/>
    <n v="0"/>
    <n v="0"/>
    <n v="533186385.44996989"/>
    <n v="470746398.87218982"/>
    <n v="512068683.5256899"/>
    <n v="451806369.28899986"/>
    <n v="25393145.209070001"/>
    <n v="22194697.778929997"/>
    <n v="2089187.4729500001"/>
    <n v="4013483.993129998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12.996025132703082"/>
    <n v="33.429544599304762"/>
    <n v="14.377066645615644"/>
    <n v="16.976928639263715"/>
    <m/>
    <n v="2024"/>
    <n v="2"/>
    <d v="2025-08-07T00:00:00"/>
    <x v="15"/>
    <x v="69"/>
  </r>
  <r>
    <n v="2025"/>
    <n v="6"/>
    <n v="12"/>
    <x v="0"/>
    <s v="Riesgos Catastroficos"/>
    <n v="12"/>
    <s v="6b51d431df5d7f141cbececcf79edf3dd861c3b4069f0b11661a3eefacbba918"/>
    <s v="5ee0b1f3d4f170289262539d5c2c0d24e2fb46189fbbd99a0a6b6a68b9dfe06a"/>
    <x v="10"/>
    <n v="621658.94652"/>
    <n v="391301.82045999996"/>
    <n v="1038958.52792"/>
    <n v="704797.5785099999"/>
    <n v="25773.843550000001"/>
    <n v="-22051.274219999999"/>
    <n v="68709.058340000003"/>
    <n v="1093517.5555999998"/>
    <n v="35332811.020000003"/>
    <n v="33505945.09"/>
    <n v="140.405"/>
    <n v="134.59399999999999"/>
    <n v="0"/>
    <n v="0"/>
    <n v="324.32408000000004"/>
    <n v="32.874780000000001"/>
    <n v="5945.4032300000008"/>
    <n v="-725.20514000000003"/>
    <n v="0"/>
    <n v="0"/>
    <n v="0"/>
    <n v="0"/>
    <n v="0"/>
    <n v="0"/>
    <s v="Riesgos Catastroficos"/>
    <s v="Daños Sin Autos"/>
    <s v="Riesgos Catastroficos"/>
    <x v="15"/>
    <x v="3"/>
    <n v="4354857.8661599997"/>
    <n v="3733425.0511100003"/>
    <n v="533186385.44996989"/>
    <n v="470746398.87218982"/>
    <n v="512068683.5256899"/>
    <n v="451806369.28899986"/>
    <n v="25393145.209070001"/>
    <n v="22194697.778929997"/>
    <n v="2089187.4729500001"/>
    <n v="4013483.9931299989"/>
    <n v="621658.94652"/>
    <n v="391301.82045999996"/>
    <n v="2.4481368550515517"/>
    <n v="1.763041895670564"/>
    <n v="230357.12606000004"/>
    <n v="58.869423553716338"/>
    <n v="100"/>
    <n v="100"/>
    <n v="14.275068569991303"/>
    <n v="10.481041271838585"/>
    <n v="0.11659317707359797"/>
    <n v="0.1214014772861641"/>
    <n v="8.3123699171672366E-2"/>
    <n v="8.6608301046261285E-2"/>
    <m/>
    <m/>
    <m/>
    <n v="0"/>
    <m/>
    <n v="0"/>
    <m/>
    <n v="0"/>
    <m/>
    <n v="-216.88142504991262"/>
    <n v="4.145978063097143"/>
    <n v="-5.6353620318140445"/>
    <n v="1.2336778715988805"/>
    <n v="886.5437274409137"/>
    <n v="-919.82364741650906"/>
    <n v="5.4550392539144896"/>
    <n v="-4.5331697455977764"/>
    <s v="Medianas"/>
    <n v="2024"/>
    <n v="2"/>
    <d v="2025-08-07T00:00:00"/>
    <x v="15"/>
    <x v="10"/>
  </r>
  <r>
    <n v="2025"/>
    <n v="6"/>
    <n v="8"/>
    <x v="23"/>
    <s v="Riesgos Catastroficos"/>
    <n v="8"/>
    <s v="2c624232cdd221771294dfbb310aca000a0df6ac8b66b696d90ef06fdefb64a3"/>
    <s v="5ee0b1f3d4f170289262539d5c2c0d24e2fb46189fbbd99a0a6b6a68b9dfe06a"/>
    <x v="34"/>
    <n v="88709.58352"/>
    <n v="72889.568530000004"/>
    <n v="144752.58481999999"/>
    <n v="110615.05622999999"/>
    <n v="-1221.2110500000001"/>
    <n v="2824.5783799999999"/>
    <n v="-206.90636000000006"/>
    <n v="14266.521849999999"/>
    <n v="35332811.020000003"/>
    <n v="33505945.09"/>
    <n v="140.405"/>
    <n v="134.59399999999999"/>
    <n v="0"/>
    <n v="0"/>
    <n v="-1951.3609799999999"/>
    <n v="2251.6839500000001"/>
    <n v="25582.901949999999"/>
    <n v="27618.760630000001"/>
    <n v="0"/>
    <n v="0"/>
    <n v="0"/>
    <n v="0"/>
    <n v="0"/>
    <n v="0"/>
    <s v="Riesgos Catastroficos"/>
    <s v="Daños Sin Autos"/>
    <s v="Riesgos Catastroficos"/>
    <x v="15"/>
    <x v="3"/>
    <n v="1860236.7715"/>
    <n v="1362193.3121300002"/>
    <n v="533186385.44996989"/>
    <n v="470746398.87218982"/>
    <n v="512068683.5256899"/>
    <n v="451806369.28899986"/>
    <n v="25393145.209070001"/>
    <n v="22194697.778929997"/>
    <n v="2089187.4729500001"/>
    <n v="4013483.9931299989"/>
    <n v="88709.58352"/>
    <n v="72889.568530000004"/>
    <n v="0.34934460772631837"/>
    <n v="0.32840982677942099"/>
    <n v="15820.014989999996"/>
    <n v="21.704086481852023"/>
    <n v="100"/>
    <n v="100"/>
    <n v="4.7687254052326429"/>
    <n v="5.3508975474285574"/>
    <n v="1.6637631031245419E-2"/>
    <n v="1.7323766591078704E-2"/>
    <n v="1.5483829234727702E-2"/>
    <n v="1.6132921863121388E-2"/>
    <m/>
    <m/>
    <m/>
    <n v="0"/>
    <m/>
    <n v="0"/>
    <m/>
    <n v="0"/>
    <m/>
    <n v="-143.23516241032758"/>
    <n v="-1.3766393680843652"/>
    <n v="3.8751476198373371"/>
    <n v="-5.8453875768056891E-2"/>
    <n v="-186.66229467949975"/>
    <n v="-7.3712890570064697"/>
    <n v="-7.6275982443813408"/>
    <n v="8.1527334993959872"/>
    <s v="Resto"/>
    <n v="2024"/>
    <n v="2"/>
    <d v="2025-08-07T00:00:00"/>
    <x v="15"/>
    <x v="34"/>
  </r>
  <r>
    <n v="2025"/>
    <n v="6"/>
    <n v="41"/>
    <x v="38"/>
    <s v="Riesgos Catastroficos"/>
    <n v="29"/>
    <s v="35135aaa6cc23891b40cb3f378c53a17a1127210ce60e125ccf03efcfdaec458"/>
    <s v="5ee0b1f3d4f170289262539d5c2c0d24e2fb46189fbbd99a0a6b6a68b9dfe06a"/>
    <x v="19"/>
    <n v="1675289.4356199999"/>
    <n v="2260176.3166"/>
    <n v="2355341.6273600003"/>
    <n v="3016155.7393199997"/>
    <n v="551280.45764000004"/>
    <n v="138315.39875000008"/>
    <n v="885032.42547000002"/>
    <n v="1805345.00773"/>
    <n v="35332811.020000003"/>
    <n v="33505945.09"/>
    <n v="140.405"/>
    <n v="134.59399999999999"/>
    <n v="0"/>
    <n v="5.9228000000000005"/>
    <n v="-40012.16762"/>
    <n v="-21967.96688"/>
    <n v="210794.39110000001"/>
    <n v="172985.49901"/>
    <n v="0"/>
    <n v="0"/>
    <n v="0"/>
    <n v="0"/>
    <n v="0"/>
    <n v="0"/>
    <s v="Riesgos Catastroficos"/>
    <s v="Daños Sin Autos"/>
    <s v="Riesgos Catastroficos"/>
    <x v="15"/>
    <x v="3"/>
    <n v="22924639.598130003"/>
    <n v="19353024.356599998"/>
    <n v="533186385.44996989"/>
    <n v="470746398.87218982"/>
    <n v="512068683.5256899"/>
    <n v="451806369.28899986"/>
    <n v="25393145.209070001"/>
    <n v="22194697.778929997"/>
    <n v="2089187.4729500001"/>
    <n v="4013483.9931299989"/>
    <n v="1675289.4356199999"/>
    <n v="2260176.3166"/>
    <n v="6.5974081659707711"/>
    <n v="10.183406591576318"/>
    <n v="-584886.88098000013"/>
    <n v="-25.877931588091752"/>
    <n v="100"/>
    <n v="100"/>
    <n v="7.307811442133449"/>
    <n v="11.678672412920351"/>
    <n v="0.31420334077101003"/>
    <n v="0.32716108004990946"/>
    <n v="0.4801260980466151"/>
    <n v="0.50025330987626437"/>
    <m/>
    <m/>
    <m/>
    <n v="0"/>
    <m/>
    <n v="0"/>
    <m/>
    <n v="0"/>
    <m/>
    <n v="298.56766681229681"/>
    <n v="32.90657995679291"/>
    <n v="6.119672953571559"/>
    <n v="26.387313957113395"/>
    <n v="82.138692390453926"/>
    <n v="21.856682962665186"/>
    <n v="-18.981609240740372"/>
    <n v="-12.699311217254152"/>
    <s v="Grandes"/>
    <n v="2024"/>
    <n v="2"/>
    <d v="2025-08-07T00:00:00"/>
    <x v="15"/>
    <x v="19"/>
  </r>
  <r>
    <n v="2025"/>
    <n v="6"/>
    <n v="3"/>
    <x v="7"/>
    <s v="Riesgos Catastroficos"/>
    <n v="3"/>
    <s v="4e07408562bedb8b60ce05c1decfe3ad16b72230967de01f640b7e4729b49fce"/>
    <s v="5ee0b1f3d4f170289262539d5c2c0d24e2fb46189fbbd99a0a6b6a68b9dfe06a"/>
    <x v="26"/>
    <n v="245119.05172999998"/>
    <n v="280884.72243000002"/>
    <n v="403354.50121999998"/>
    <n v="426010.16463000001"/>
    <n v="-65021.089560000008"/>
    <n v="4561.6876400000001"/>
    <n v="-19292.179049999995"/>
    <n v="269233.26445999998"/>
    <n v="35332811.020000003"/>
    <n v="33505945.09"/>
    <n v="140.405"/>
    <n v="134.59399999999999"/>
    <n v="0"/>
    <n v="0"/>
    <n v="1558.0115600000001"/>
    <n v="913.17687000000001"/>
    <n v="10153.01476"/>
    <n v="9283.4002300000011"/>
    <n v="0"/>
    <n v="0"/>
    <n v="0"/>
    <n v="0"/>
    <n v="0"/>
    <n v="0"/>
    <s v="Riesgos Catastroficos"/>
    <s v="Daños Sin Autos"/>
    <s v="Riesgos Catastroficos"/>
    <x v="15"/>
    <x v="3"/>
    <n v="15439688.598989999"/>
    <n v="12032200.14449"/>
    <n v="533186385.44996989"/>
    <n v="470746398.87218982"/>
    <n v="512068683.5256899"/>
    <n v="451806369.28899986"/>
    <n v="25393145.209070001"/>
    <n v="22194697.778929997"/>
    <n v="2089187.4729500001"/>
    <n v="4013483.9931299989"/>
    <n v="245119.05172999998"/>
    <n v="280884.72243000002"/>
    <n v="0.96529614473455461"/>
    <n v="1.2655487595629762"/>
    <n v="-35765.670700000046"/>
    <n v="-12.733220372607946"/>
    <n v="100"/>
    <n v="100"/>
    <n v="1.5875906444514345"/>
    <n v="2.3344419063593103"/>
    <n v="4.5972488874249408E-2"/>
    <n v="4.7868393365184704E-2"/>
    <n v="5.9667949261628175E-2"/>
    <n v="6.2169270183601799E-2"/>
    <m/>
    <m/>
    <m/>
    <n v="0"/>
    <m/>
    <n v="0"/>
    <m/>
    <n v="0"/>
    <m/>
    <n v="-1525.3735610884573"/>
    <n v="-26.526330410098481"/>
    <n v="1.6240426323424655"/>
    <n v="-3.1122668693866968"/>
    <n v="70.614435295541384"/>
    <n v="9.3674139696118495"/>
    <n v="15.345309711733346"/>
    <n v="9.8366638017932342"/>
    <s v="Resto"/>
    <n v="2024"/>
    <n v="2"/>
    <d v="2025-08-07T00:00:00"/>
    <x v="15"/>
    <x v="26"/>
  </r>
  <r>
    <n v="2025"/>
    <n v="6"/>
    <n v="22"/>
    <x v="35"/>
    <s v="Riesgos Catastroficos"/>
    <n v="16"/>
    <s v="b17ef6d19c7a5b1ee83b907c595526dcb1eb06db8227d650d5dda0a9f4ce8cd9"/>
    <s v="5ee0b1f3d4f170289262539d5c2c0d24e2fb46189fbbd99a0a6b6a68b9dfe06a"/>
    <x v="25"/>
    <n v="2772785.6847800002"/>
    <n v="2876938.6903499998"/>
    <n v="3899470.7323200004"/>
    <n v="3532340.8593199993"/>
    <n v="153436.84816999998"/>
    <n v="54110.091820000001"/>
    <n v="147458.21674"/>
    <n v="9379730.6940199975"/>
    <n v="35332811.020000003"/>
    <n v="33505945.09"/>
    <n v="140.405"/>
    <n v="134.59399999999999"/>
    <n v="0"/>
    <n v="0"/>
    <n v="63264.669529999999"/>
    <n v="40837.800750000002"/>
    <n v="180153.98224000001"/>
    <n v="238975.29493"/>
    <n v="0"/>
    <n v="0"/>
    <n v="0"/>
    <n v="0"/>
    <n v="0"/>
    <n v="0"/>
    <s v="Riesgos Catastroficos"/>
    <s v="Daños Sin Autos"/>
    <s v="Riesgos Catastroficos"/>
    <x v="15"/>
    <x v="3"/>
    <n v="17846008.112819999"/>
    <n v="17696756.30731"/>
    <n v="533186385.44996989"/>
    <n v="470746398.87218982"/>
    <n v="512068683.5256899"/>
    <n v="451806369.28899986"/>
    <n v="25393145.209070001"/>
    <n v="22194697.778929997"/>
    <n v="2089187.4729500001"/>
    <n v="4013483.9931299989"/>
    <n v="2772785.6847800002"/>
    <n v="2876938.6903499998"/>
    <n v="10.919425939365746"/>
    <n v="12.962279184901327"/>
    <n v="-104153.00556999957"/>
    <n v="-3.6202719897839963"/>
    <n v="100"/>
    <n v="100"/>
    <n v="15.537288043638847"/>
    <n v="16.256870131401552"/>
    <n v="0.52004060126928675"/>
    <n v="0.54148706491653531"/>
    <n v="0.61114406764290596"/>
    <n v="0.63676364166299604"/>
    <m/>
    <m/>
    <m/>
    <n v="0"/>
    <m/>
    <n v="0"/>
    <m/>
    <n v="0"/>
    <m/>
    <n v="183.56419848706881"/>
    <n v="5.5336713909129278"/>
    <n v="1.8808218611505108"/>
    <n v="7.3443312367435469"/>
    <n v="54.916935702028468"/>
    <n v="-24.613972212997904"/>
    <n v="35.116997550306273"/>
    <n v="17.088712354957906"/>
    <s v="Grandes"/>
    <n v="2024"/>
    <n v="2"/>
    <d v="2025-08-07T00:00:00"/>
    <x v="15"/>
    <x v="25"/>
  </r>
  <r>
    <n v="2025"/>
    <n v="6"/>
    <n v="103"/>
    <x v="61"/>
    <s v="Riesgos Catastroficos"/>
    <n v="205"/>
    <s v="f8809aff4d69bece79dabe35be0c708b890d7eafb841f121330667b77d2e2590"/>
    <s v="5ee0b1f3d4f170289262539d5c2c0d24e2fb46189fbbd99a0a6b6a68b9dfe06a"/>
    <x v="14"/>
    <n v="468817.24304999999"/>
    <n v="507044.27142"/>
    <n v="502566.86710000003"/>
    <n v="519342.19017999998"/>
    <n v="28798.65569"/>
    <n v="10122.433650000001"/>
    <n v="-444001.24703000003"/>
    <n v="91571.908640000009"/>
    <n v="35332811.020000003"/>
    <n v="33505945.09"/>
    <n v="140.405"/>
    <n v="134.59399999999999"/>
    <n v="0"/>
    <n v="0"/>
    <n v="-722.03566000000001"/>
    <n v="-360.27488"/>
    <n v="647.82839999999999"/>
    <n v="537.21824000000004"/>
    <n v="0"/>
    <n v="0"/>
    <n v="0"/>
    <n v="0"/>
    <n v="0"/>
    <n v="0"/>
    <s v="Riesgos Catastroficos"/>
    <s v="Daños Sin Autos"/>
    <s v="Riesgos Catastroficos"/>
    <x v="15"/>
    <x v="3"/>
    <n v="1638035.7448499999"/>
    <n v="1492337.16872"/>
    <n v="533186385.44996989"/>
    <n v="470746398.87218982"/>
    <n v="512068683.5256899"/>
    <n v="451806369.28899986"/>
    <n v="25393145.209070001"/>
    <n v="22194697.778929997"/>
    <n v="2089187.4729500001"/>
    <n v="4013483.9931299989"/>
    <n v="468817.24304999999"/>
    <n v="507044.27142"/>
    <n v="1.8462354276718207"/>
    <n v="2.2845288386911506"/>
    <n v="-38227.028370000015"/>
    <n v="-7.5391894800316939"/>
    <n v="100"/>
    <n v="100"/>
    <n v="28.620696741445716"/>
    <n v="33.976522333414735"/>
    <n v="8.7927459485739295E-2"/>
    <n v="9.1553586097494671E-2"/>
    <n v="0.10771070636647934"/>
    <n v="0.11222601226669891"/>
    <m/>
    <m/>
    <m/>
    <n v="0"/>
    <m/>
    <n v="0"/>
    <m/>
    <n v="0"/>
    <m/>
    <n v="184.50327940652883"/>
    <n v="6.1428320133115468"/>
    <n v="1.9963609137426355"/>
    <n v="1.3784620127620892"/>
    <n v="100.41243508290117"/>
    <n v="20.589427492260871"/>
    <n v="-111.45477104739466"/>
    <n v="-67.063039408341751"/>
    <s v="Medianas"/>
    <n v="2024"/>
    <n v="2"/>
    <d v="2025-08-07T00:00:00"/>
    <x v="15"/>
    <x v="14"/>
  </r>
  <r>
    <n v="2025"/>
    <n v="6"/>
    <n v="37"/>
    <x v="76"/>
    <s v="Riesgos Catastroficos"/>
    <n v="25"/>
    <s v="b7a56873cd771f2c446d369b649430b65a756ba278ff97ec81bb6f55b2e73569"/>
    <s v="5ee0b1f3d4f170289262539d5c2c0d24e2fb46189fbbd99a0a6b6a68b9dfe06a"/>
    <x v="8"/>
    <n v="744038.53998"/>
    <n v="667828.23644000001"/>
    <n v="1243195.7652700001"/>
    <n v="1103210.22126"/>
    <n v="68008.008809999999"/>
    <n v="112990.58334"/>
    <n v="17186.563630000001"/>
    <n v="896726.42518999986"/>
    <n v="35332811.020000003"/>
    <n v="33505945.09"/>
    <n v="140.405"/>
    <n v="134.59399999999999"/>
    <n v="0"/>
    <n v="0"/>
    <n v="8304.6598200000008"/>
    <n v="1464.9408700000001"/>
    <n v="114807.92554000001"/>
    <n v="147030.69147999998"/>
    <n v="0"/>
    <n v="0"/>
    <n v="0"/>
    <n v="0"/>
    <n v="0"/>
    <n v="0"/>
    <s v="Riesgos Catastroficos"/>
    <s v="Daños Sin Autos"/>
    <s v="Riesgos Catastroficos"/>
    <x v="15"/>
    <x v="3"/>
    <n v="7089738.4457900003"/>
    <n v="7036483.0011099996"/>
    <n v="533186385.44996989"/>
    <n v="470746398.87218982"/>
    <n v="512068683.5256899"/>
    <n v="451806369.28899986"/>
    <n v="25393145.209070001"/>
    <n v="22194697.778929997"/>
    <n v="2089187.4729500001"/>
    <n v="4013483.9931299989"/>
    <n v="744038.53998"/>
    <n v="667828.23644000001"/>
    <n v="2.9300763408947152"/>
    <n v="3.0089539541916479"/>
    <n v="76210.303539999994"/>
    <n v="11.411662367894948"/>
    <n v="100"/>
    <n v="100"/>
    <n v="10.494583765947276"/>
    <n v="9.4909379633923745"/>
    <n v="0.13954567488666961"/>
    <n v="0.14530053563462497"/>
    <n v="0.1418658194815674"/>
    <n v="0.14781293090023279"/>
    <m/>
    <m/>
    <m/>
    <n v="0"/>
    <m/>
    <n v="0"/>
    <m/>
    <n v="0"/>
    <m/>
    <n v="-39.810905652768355"/>
    <n v="9.1403879175167564"/>
    <n v="16.919108413612495"/>
    <n v="3.2552372484777776"/>
    <n v="466.89385831661588"/>
    <n v="-21.915673262261105"/>
    <n v="7.2335248467725251"/>
    <n v="0.99635039137340276"/>
    <s v="Medianas"/>
    <n v="2024"/>
    <n v="2"/>
    <d v="2025-08-07T00:00:00"/>
    <x v="15"/>
    <x v="8"/>
  </r>
  <r>
    <n v="2025"/>
    <n v="6"/>
    <n v="39"/>
    <x v="20"/>
    <s v="Riesgos Catastroficos"/>
    <n v="27"/>
    <s v="670671cd97404156226e507973f2ab8330d3022ca96e0c93bdbdb320c41adcaf"/>
    <s v="5ee0b1f3d4f170289262539d5c2c0d24e2fb46189fbbd99a0a6b6a68b9dfe06a"/>
    <x v="4"/>
    <n v="1016478.83944"/>
    <n v="601959.45728999993"/>
    <n v="1592025.2791900001"/>
    <n v="1108640.80776"/>
    <n v="-31047.006139999998"/>
    <n v="46006.641010000007"/>
    <n v="90090.783770000009"/>
    <n v="938625.37762999977"/>
    <n v="35332811.020000003"/>
    <n v="33505945.09"/>
    <n v="140.405"/>
    <n v="134.59399999999999"/>
    <n v="0"/>
    <n v="0"/>
    <n v="-6994.3516900000004"/>
    <n v="7374.2695700000004"/>
    <n v="67024.177060000002"/>
    <n v="98802.150599999994"/>
    <n v="0"/>
    <n v="0"/>
    <n v="0"/>
    <n v="0"/>
    <n v="0"/>
    <n v="0"/>
    <s v="Riesgos Catastroficos"/>
    <s v="Daños Sin Autos"/>
    <s v="Riesgos Catastroficos"/>
    <x v="15"/>
    <x v="3"/>
    <n v="16996819.43369"/>
    <n v="13946879.379360002"/>
    <n v="533186385.44996989"/>
    <n v="470746398.87218982"/>
    <n v="512068683.5256899"/>
    <n v="451806369.28899986"/>
    <n v="25393145.209070001"/>
    <n v="22194697.778929997"/>
    <n v="2089187.4729500001"/>
    <n v="4013483.9931299989"/>
    <n v="1016478.83944"/>
    <n v="601959.45728999993"/>
    <n v="4.0029654895878402"/>
    <n v="2.7121768599230744"/>
    <n v="414519.38215000008"/>
    <n v="68.861677830621957"/>
    <n v="100"/>
    <n v="100"/>
    <n v="5.980406177788776"/>
    <n v="4.3160870680565306"/>
    <n v="0.19064230955225292"/>
    <n v="0.19850439445766349"/>
    <n v="0.12787340672858447"/>
    <n v="0.1332339467098026"/>
    <m/>
    <m/>
    <m/>
    <n v="0"/>
    <m/>
    <n v="0"/>
    <m/>
    <n v="0"/>
    <m/>
    <n v="-167.48374899452367"/>
    <n v="-3.0543681713142656"/>
    <n v="7.6428138893473445"/>
    <n v="-1.4860804280125528"/>
    <n v="-194.84806086360632"/>
    <n v="-32.16324072605763"/>
    <n v="-10.435565189765271"/>
    <n v="7.4636731338518061"/>
    <s v="Medianas"/>
    <n v="2024"/>
    <n v="2"/>
    <d v="2025-08-07T00:00:00"/>
    <x v="15"/>
    <x v="4"/>
  </r>
  <r>
    <n v="2025"/>
    <n v="6"/>
    <n v="81"/>
    <x v="24"/>
    <s v="Riesgos Catastroficos"/>
    <n v="53"/>
    <s v="2858dcd1057d3eae7f7d5f782167e24b61153c01551450a628cee722509f6529"/>
    <s v="5ee0b1f3d4f170289262539d5c2c0d24e2fb46189fbbd99a0a6b6a68b9dfe06a"/>
    <x v="5"/>
    <n v="166103.97779"/>
    <n v="128328.25541"/>
    <n v="286030.11119999998"/>
    <n v="250189.46333999996"/>
    <n v="-11651.156690000003"/>
    <n v="-21116.239190000004"/>
    <n v="16428.282689999996"/>
    <n v="1281620.8268499996"/>
    <n v="35332811.020000003"/>
    <n v="33505945.09"/>
    <n v="140.405"/>
    <n v="134.59399999999999"/>
    <n v="0"/>
    <n v="0"/>
    <n v="4297.2359100000003"/>
    <n v="4605.4331900000006"/>
    <n v="13328.97351"/>
    <n v="14206.972"/>
    <n v="0"/>
    <n v="0"/>
    <n v="0"/>
    <n v="0"/>
    <n v="0"/>
    <n v="0"/>
    <s v="Riesgos Catastroficos"/>
    <s v="Daños Sin Autos"/>
    <s v="Riesgos Catastroficos"/>
    <x v="15"/>
    <x v="3"/>
    <n v="935835.38778999995"/>
    <n v="856751.40549999999"/>
    <n v="533186385.44996989"/>
    <n v="470746398.87218982"/>
    <n v="512068683.5256899"/>
    <n v="451806369.28899986"/>
    <n v="25393145.209070001"/>
    <n v="22194697.778929997"/>
    <n v="2089187.4729500001"/>
    <n v="4013483.9931299989"/>
    <n v="166103.97779"/>
    <n v="128328.25541"/>
    <n v="0.65412920070519853"/>
    <n v="0.57819329953582588"/>
    <n v="37775.722380000007"/>
    <n v="29.436792590461991"/>
    <n v="100"/>
    <n v="100"/>
    <n v="17.749272997921029"/>
    <n v="14.978470369139069"/>
    <n v="3.1153079358885078E-2"/>
    <n v="3.2437831707719883E-2"/>
    <n v="2.7260592054967971E-2"/>
    <n v="2.8403374572153119E-2"/>
    <m/>
    <m/>
    <m/>
    <n v="0"/>
    <m/>
    <n v="0"/>
    <m/>
    <n v="0"/>
    <m/>
    <n v="-44.823713232431892"/>
    <n v="-7.0143754803573657"/>
    <n v="-16.454863445727572"/>
    <n v="-0.55768842388989603"/>
    <n v="-6.6920367158773253"/>
    <n v="-6.1800536384530087"/>
    <n v="32.239811316122875"/>
    <n v="32.416711949597712"/>
    <s v="Resto"/>
    <n v="2024"/>
    <n v="2"/>
    <d v="2025-08-07T00:00:00"/>
    <x v="15"/>
    <x v="5"/>
  </r>
  <r>
    <n v="2025"/>
    <n v="6"/>
    <n v="105"/>
    <x v="18"/>
    <s v="Riesgos Catastroficos"/>
    <n v="226"/>
    <s v="8f1f64db81c40ea10e1e9080c9ae60a7acb8925968c431ee16784dea9841c66f"/>
    <s v="5ee0b1f3d4f170289262539d5c2c0d24e2fb46189fbbd99a0a6b6a68b9dfe06a"/>
    <x v="18"/>
    <n v="-1933.4668300000001"/>
    <n v="0"/>
    <n v="280235.21097000001"/>
    <n v="339439.62926999998"/>
    <n v="-17419.921580000002"/>
    <n v="0"/>
    <n v="190602.71751000002"/>
    <n v="170883.38804999998"/>
    <n v="35332811.020000003"/>
    <n v="33505945.09"/>
    <n v="140.405"/>
    <n v="134.59399999999999"/>
    <n v="0"/>
    <n v="0"/>
    <n v="-2801.5713300000002"/>
    <n v="0"/>
    <n v="949.51201000000003"/>
    <n v="0"/>
    <n v="0"/>
    <n v="0"/>
    <n v="0"/>
    <n v="0"/>
    <n v="0"/>
    <n v="0"/>
    <s v="Riesgos Catastroficos"/>
    <s v="Daños Sin Autos"/>
    <s v="Riesgos Catastroficos"/>
    <x v="15"/>
    <x v="3"/>
    <n v="1102266.38717"/>
    <n v="0"/>
    <n v="533186385.44996989"/>
    <n v="470746398.87218982"/>
    <n v="512068683.5256899"/>
    <n v="451806369.28899986"/>
    <n v="25393145.209070001"/>
    <n v="22194697.778929997"/>
    <n v="2089187.4729500001"/>
    <n v="4013483.9931299989"/>
    <n v="-1933.4668300000001"/>
    <n v="0"/>
    <n v="-7.6141289867054296E-3"/>
    <m/>
    <m/>
    <m/>
    <n v="100"/>
    <m/>
    <n v="-0.17540830896277762"/>
    <m/>
    <n v="-3.6262494368986879E-4"/>
    <n v="-3.775795888722807E-4"/>
    <m/>
    <m/>
    <m/>
    <m/>
    <m/>
    <n v="0"/>
    <m/>
    <n v="0"/>
    <m/>
    <n v="0"/>
    <m/>
    <m/>
    <n v="900.96821469649944"/>
    <m/>
    <n v="-0.83381323148575603"/>
    <m/>
    <m/>
    <n v="-295.05380663905453"/>
    <m/>
    <s v="Resto"/>
    <n v="2024"/>
    <n v="2"/>
    <d v="2025-08-07T00:00:00"/>
    <x v="15"/>
    <x v="18"/>
  </r>
  <r>
    <n v="2025"/>
    <n v="6"/>
    <n v="80"/>
    <x v="73"/>
    <s v="Riesgos Catastroficos"/>
    <n v="52"/>
    <s v="41cfc0d1f2d127b04555b7246d84019b4d27710a3f3aff6e7764375b1e06e05d"/>
    <s v="5ee0b1f3d4f170289262539d5c2c0d24e2fb46189fbbd99a0a6b6a68b9dfe06a"/>
    <x v="20"/>
    <n v="152528.42686000001"/>
    <n v="118774.15584000001"/>
    <n v="319122.85125000001"/>
    <n v="245075.46734999999"/>
    <n v="-12450.546309999996"/>
    <n v="399.76323999999994"/>
    <n v="-20955.944139999992"/>
    <n v="336758.46571999992"/>
    <n v="35332811.020000003"/>
    <n v="33505945.09"/>
    <n v="140.405"/>
    <n v="134.59399999999999"/>
    <n v="0"/>
    <n v="0"/>
    <n v="-418.05735999999996"/>
    <n v="-10.217079999999999"/>
    <n v="-3.1E-4"/>
    <n v="-4.3899999999999998E-3"/>
    <n v="0"/>
    <n v="0"/>
    <n v="0"/>
    <n v="0"/>
    <n v="0"/>
    <n v="0"/>
    <s v="Riesgos Catastroficos"/>
    <s v="Daños Sin Autos"/>
    <s v="Riesgos Catastroficos"/>
    <x v="15"/>
    <x v="3"/>
    <n v="914305.01283000002"/>
    <n v="669950.54428999999"/>
    <n v="533186385.44996989"/>
    <n v="470746398.87218982"/>
    <n v="512068683.5256899"/>
    <n v="451806369.28899986"/>
    <n v="25393145.209070001"/>
    <n v="22194697.778929997"/>
    <n v="2089187.4729500001"/>
    <n v="4013483.9931299989"/>
    <n v="152528.42686000001"/>
    <n v="118774.15584000001"/>
    <n v="0.60066772195481888"/>
    <n v="0.53514653374895416"/>
    <n v="33754.27102"/>
    <n v="28.418868381999008"/>
    <n v="100"/>
    <n v="100"/>
    <n v="16.682444558395982"/>
    <n v="17.728794588244487"/>
    <n v="2.8606962034725864E-2"/>
    <n v="2.9786712557739889E-2"/>
    <n v="2.5231028027948403E-2"/>
    <n v="2.6288729843918071E-2"/>
    <m/>
    <m/>
    <m/>
    <n v="0"/>
    <m/>
    <n v="0"/>
    <m/>
    <n v="0"/>
    <m/>
    <n v="-3214.4800382346302"/>
    <n v="-8.1627710757338861"/>
    <n v="0.33657426329219192"/>
    <n v="-0.59595160660328017"/>
    <n v="3991.7498933158981"/>
    <n v="-92.938496583143504"/>
    <n v="134857212.90322578"/>
    <n v="232735.30751708426"/>
    <s v="Resto"/>
    <n v="2024"/>
    <n v="2"/>
    <d v="2025-08-07T00:00:00"/>
    <x v="15"/>
    <x v="20"/>
  </r>
  <r>
    <n v="2025"/>
    <n v="6"/>
    <n v="15.1"/>
    <x v="69"/>
    <s v="Riesgos Catastroficos"/>
    <n v="15.1"/>
    <m/>
    <m/>
    <x v="76"/>
    <n v="8409569.2939399984"/>
    <n v="6754069.8144199997"/>
    <n v="13910167.21893"/>
    <n v="11147086.110849999"/>
    <n v="355854.02845999994"/>
    <n v="-513231.32095999998"/>
    <n v="248638.05523000017"/>
    <n v="9406473.8213099986"/>
    <n v="0"/>
    <n v="0"/>
    <n v="0"/>
    <n v="0"/>
    <n v="0"/>
    <n v="0"/>
    <n v="90363.579660000003"/>
    <n v="111402.76564000001"/>
    <n v="1666773.0314399998"/>
    <n v="1600147.2154999997"/>
    <n v="0"/>
    <n v="0"/>
    <n v="0"/>
    <n v="0"/>
    <n v="0"/>
    <n v="0"/>
    <s v="Riesgos Catastroficos"/>
    <s v="Daños Sin Autos"/>
    <s v="Riesgos Catastroficos"/>
    <x v="15"/>
    <x v="3"/>
    <n v="177784355.34898999"/>
    <n v="156051810.83182999"/>
    <n v="533186385.44996989"/>
    <n v="470746398.87218982"/>
    <n v="512068683.5256899"/>
    <n v="451806369.28899986"/>
    <n v="25393145.209070001"/>
    <n v="22194697.778929997"/>
    <n v="2089187.4729500001"/>
    <n v="4013483.9931299989"/>
    <n v="8409569.2939399984"/>
    <n v="6754069.8144199997"/>
    <n v="33.117478062293138"/>
    <n v="30.431006007352863"/>
    <n v="1655499.4795199987"/>
    <n v="24.51113957965747"/>
    <n v="100"/>
    <n v="100"/>
    <n v="4.7302077156519466"/>
    <n v="4.3280944824783587"/>
    <n v="1.5772288121803681"/>
    <n v="1.6422736957937987"/>
    <n v="1.4347576169677225"/>
    <n v="1.4949036298555878"/>
    <m/>
    <m/>
    <m/>
    <n v="0"/>
    <m/>
    <n v="0"/>
    <m/>
    <n v="0"/>
    <m/>
    <n v="-169.33599215931997"/>
    <n v="4.231536907798966"/>
    <n v="-7.5988453637871265"/>
    <n v="17.033130490559689"/>
    <n v="-18.885694497018601"/>
    <n v="4.1637303927177349"/>
    <n v="5.4214687876207632"/>
    <n v="6.9620322780857311"/>
    <s v="Resto"/>
    <n v="2024"/>
    <n v="2"/>
    <d v="2025-08-07T00:00:00"/>
    <x v="15"/>
    <x v="76"/>
  </r>
  <r>
    <n v="2025"/>
    <n v="6"/>
    <n v="93"/>
    <x v="65"/>
    <s v="Riesgos Catastroficos"/>
    <n v="220"/>
    <s v="36790ecd55c2030dc553685bef719df653f413a20cdad1bfd1dc934c76686ddd"/>
    <s v="5ee0b1f3d4f170289262539d5c2c0d24e2fb46189fbbd99a0a6b6a68b9dfe06a"/>
    <x v="6"/>
    <n v="137329.26194"/>
    <n v="143012.88696999999"/>
    <n v="193759.41117000001"/>
    <n v="208211.46104999995"/>
    <n v="-1985.6670200000001"/>
    <n v="2802.1882799999998"/>
    <n v="10492.396790000001"/>
    <n v="-3188.981960000001"/>
    <n v="35332811.020000003"/>
    <n v="33505945.09"/>
    <n v="140.405"/>
    <n v="134.59399999999999"/>
    <n v="0"/>
    <n v="0"/>
    <n v="-1016.09745"/>
    <n v="-26.655139999999999"/>
    <n v="0.52525999999999995"/>
    <n v="6105.1961200000005"/>
    <n v="0"/>
    <n v="0"/>
    <n v="0"/>
    <n v="0"/>
    <n v="0"/>
    <n v="0"/>
    <s v="Riesgos Catastroficos"/>
    <s v="Daños Sin Autos"/>
    <s v="Riesgos Catastroficos"/>
    <x v="15"/>
    <x v="3"/>
    <n v="541187.50646000006"/>
    <n v="571419.13779999991"/>
    <n v="533186385.44996989"/>
    <n v="470746398.87218982"/>
    <n v="512068683.5256899"/>
    <n v="451806369.28899986"/>
    <n v="25393145.209070001"/>
    <n v="22194697.778929997"/>
    <n v="2089187.4729500001"/>
    <n v="4013483.9931299989"/>
    <n v="137329.26194"/>
    <n v="143012.88696999999"/>
    <n v="0.54081233659447714"/>
    <n v="0.64435609078563727"/>
    <n v="-5683.6250299999956"/>
    <n v="-3.9742048079850711"/>
    <n v="100"/>
    <n v="100"/>
    <n v="25.375541804040186"/>
    <n v="25.027668397773432"/>
    <n v="2.5756333186209221E-2"/>
    <n v="2.6818523834432131E-2"/>
    <n v="3.0380027826581155E-2"/>
    <n v="3.1653579208070257E-2"/>
    <m/>
    <m/>
    <m/>
    <n v="0"/>
    <m/>
    <n v="0"/>
    <m/>
    <n v="0"/>
    <m/>
    <n v="-170.86129915581546"/>
    <n v="-1.4459169094402839"/>
    <n v="1.9593956456440311"/>
    <n v="-9.5044941907304004E-2"/>
    <n v="3712.0131801971402"/>
    <n v="-99.99139650897898"/>
    <n v="-193446.56931805203"/>
    <n v="-0.43659760433707406"/>
    <s v="Resto"/>
    <n v="2024"/>
    <n v="2"/>
    <d v="2025-08-07T00:00:00"/>
    <x v="15"/>
    <x v="6"/>
  </r>
  <r>
    <n v="2025"/>
    <n v="6"/>
    <n v="16"/>
    <x v="74"/>
    <s v="Riesgos Catastroficos"/>
    <n v="14"/>
    <s v="8527a891e224136950ff32ca212b45bc93f69fbb801c3b1ebedac52775f99e61"/>
    <s v="5ee0b1f3d4f170289262539d5c2c0d24e2fb46189fbbd99a0a6b6a68b9dfe06a"/>
    <x v="9"/>
    <n v="246927.98924"/>
    <n v="349965.84698000003"/>
    <n v="298906.38335999998"/>
    <n v="404359.42031000002"/>
    <n v="204402.92068000001"/>
    <n v="6831.9371899999996"/>
    <n v="383616.73328000004"/>
    <n v="18982.024979999995"/>
    <n v="35332811.020000003"/>
    <n v="33505945.09"/>
    <n v="140.405"/>
    <n v="134.59399999999999"/>
    <n v="0"/>
    <n v="0"/>
    <n v="-3545.1917200000003"/>
    <n v="1273.0561299999999"/>
    <n v="11111.54413"/>
    <n v="6781.01991"/>
    <n v="0"/>
    <n v="0"/>
    <n v="0"/>
    <n v="0"/>
    <n v="0"/>
    <n v="0"/>
    <s v="Riesgos Catastroficos"/>
    <s v="Daños Sin Autos"/>
    <s v="Riesgos Catastroficos"/>
    <x v="15"/>
    <x v="3"/>
    <n v="2671500.3155200002"/>
    <n v="2668766.8416399998"/>
    <n v="533186385.44996989"/>
    <n v="470746398.87218982"/>
    <n v="512068683.5256899"/>
    <n v="451806369.28899986"/>
    <n v="25393145.209070001"/>
    <n v="22194697.778929997"/>
    <n v="2089187.4729500001"/>
    <n v="4013483.9931299989"/>
    <n v="246927.98924"/>
    <n v="349965.84698000003"/>
    <n v="0.97241986846041228"/>
    <n v="1.5767993349845553"/>
    <n v="-103037.85774000004"/>
    <n v="-29.442260903215644"/>
    <n v="100"/>
    <n v="100"/>
    <n v="9.2430454829250568"/>
    <n v="13.113391605425539"/>
    <n v="4.6311758135311541E-2"/>
    <n v="4.8221654083560432E-2"/>
    <n v="7.4342756061107462E-2"/>
    <n v="7.7459254842010175E-2"/>
    <m/>
    <m/>
    <m/>
    <n v="0"/>
    <m/>
    <n v="0"/>
    <m/>
    <n v="0"/>
    <m/>
    <n v="2891.8735344813676"/>
    <n v="82.778352226944989"/>
    <n v="1.9521725473944416"/>
    <n v="9.7838477076150809"/>
    <n v="-378.47882245380652"/>
    <n v="63.862431868305777"/>
    <n v="-31.905482069124446"/>
    <n v="18.77381495551456"/>
    <s v="Resto"/>
    <n v="2024"/>
    <n v="2"/>
    <d v="2025-08-07T00:00:00"/>
    <x v="15"/>
    <x v="9"/>
  </r>
  <r>
    <n v="2025"/>
    <n v="6"/>
    <n v="5.0999999999999996"/>
    <x v="68"/>
    <s v="Riesgos Catastroficos"/>
    <n v="5.0999999999999996"/>
    <m/>
    <m/>
    <x v="75"/>
    <n v="14299688.452470001"/>
    <n v="13077113.612870002"/>
    <n v="19071119.799860001"/>
    <n v="17107616.576729998"/>
    <n v="1597187.2312799999"/>
    <n v="4513096.4228599994"/>
    <n v="3596132.1231099996"/>
    <n v="27293659.027240001"/>
    <n v="0"/>
    <n v="0"/>
    <n v="0"/>
    <n v="0"/>
    <n v="8449.8568299999988"/>
    <n v="12571.49199"/>
    <n v="576208.48784999992"/>
    <n v="1051189.16503"/>
    <n v="2121060.94368"/>
    <n v="1891220.1772400001"/>
    <n v="0"/>
    <n v="0"/>
    <n v="0"/>
    <n v="0"/>
    <n v="0"/>
    <n v="0"/>
    <s v="Riesgos Catastroficos"/>
    <s v="Daños Sin Autos"/>
    <s v="Riesgos Catastroficos"/>
    <x v="15"/>
    <x v="3"/>
    <n v="121953454.97994"/>
    <n v="101456023.19430999"/>
    <n v="533186385.44996989"/>
    <n v="470746398.87218982"/>
    <n v="512068683.5256899"/>
    <n v="451806369.28899986"/>
    <n v="25393145.209070001"/>
    <n v="22194697.778929997"/>
    <n v="2089187.4729500001"/>
    <n v="4013483.9931299989"/>
    <n v="14299688.452470001"/>
    <n v="13077113.612870002"/>
    <n v="56.313183478202589"/>
    <n v="58.919989553921504"/>
    <n v="1222574.8395999987"/>
    <n v="9.348965496459293"/>
    <n v="100"/>
    <n v="100"/>
    <n v="11.725529592271201"/>
    <n v="12.889440371445007"/>
    <n v="2.6819305298656717"/>
    <n v="2.7925332894825625"/>
    <n v="2.7779529793961331"/>
    <n v="2.8944066533301065"/>
    <m/>
    <m/>
    <m/>
    <n v="0"/>
    <m/>
    <n v="0"/>
    <m/>
    <n v="0"/>
    <m/>
    <n v="-64.60994666123608"/>
    <n v="11.169384819737916"/>
    <n v="34.511410976948156"/>
    <n v="76.450163135657718"/>
    <n v="-45.185081142502504"/>
    <n v="12.153041153326939"/>
    <n v="27.166050535553648"/>
    <n v="55.582590418640699"/>
    <m/>
    <n v="2024"/>
    <n v="2"/>
    <d v="2025-08-07T00:00:00"/>
    <x v="15"/>
    <x v="75"/>
  </r>
  <r>
    <n v="2025"/>
    <n v="6"/>
    <n v="9"/>
    <x v="29"/>
    <s v="Riesgos Catastroficos"/>
    <n v="9"/>
    <s v="19581e27de7ced00ff1ce50b2047e7a567c76b1cbaebabe5ef03f7c3017bb5b7"/>
    <s v="5ee0b1f3d4f170289262539d5c2c0d24e2fb46189fbbd99a0a6b6a68b9dfe06a"/>
    <x v="31"/>
    <n v="51603.98403"/>
    <n v="44374.837630000002"/>
    <n v="146634.63821999999"/>
    <n v="115965.75702"/>
    <n v="20701.030890000002"/>
    <n v="8401.6373000000003"/>
    <n v="30962.707119999995"/>
    <n v="58963.051930000001"/>
    <n v="35332811.020000003"/>
    <n v="33505945.09"/>
    <n v="140.405"/>
    <n v="134.59399999999999"/>
    <n v="0"/>
    <n v="0"/>
    <n v="8874.8060299999997"/>
    <n v="4684.8986999999997"/>
    <n v="-2071.50812"/>
    <n v="9474.4021099999991"/>
    <n v="0"/>
    <n v="0"/>
    <n v="0"/>
    <n v="0"/>
    <n v="0"/>
    <n v="0"/>
    <s v="Riesgos Catastroficos"/>
    <s v="Daños Sin Autos"/>
    <s v="Riesgos Catastroficos"/>
    <x v="15"/>
    <x v="3"/>
    <n v="1704189.54003"/>
    <n v="1455805.4776199998"/>
    <n v="533186385.44996989"/>
    <n v="470746398.87218982"/>
    <n v="512068683.5256899"/>
    <n v="451806369.28899986"/>
    <n v="25393145.209070001"/>
    <n v="22194697.778929997"/>
    <n v="2089187.4729500001"/>
    <n v="4013483.9931299989"/>
    <n v="51603.98403"/>
    <n v="44374.837630000002"/>
    <n v="0.20322013521809787"/>
    <n v="0.19993440808248439"/>
    <n v="7229.1463999999978"/>
    <n v="16.291093750645459"/>
    <n v="100"/>
    <n v="100"/>
    <n v="3.0280659995772288"/>
    <n v="3.0481295964448143"/>
    <n v="9.6784136726315792E-3"/>
    <n v="1.0077551252440746E-2"/>
    <n v="9.4264847774327871E-3"/>
    <n v="9.8216494158397862E-3"/>
    <m/>
    <m/>
    <m/>
    <n v="0"/>
    <m/>
    <n v="0"/>
    <m/>
    <n v="0"/>
    <m/>
    <n v="146.39281786182318"/>
    <n v="40.115179630249962"/>
    <n v="18.933336432807586"/>
    <n v="0.99086516447322359"/>
    <n v="89.434320746358935"/>
    <n v="-121.86426220830941"/>
    <n v="-428.42245918881554"/>
    <n v="49.447961418644077"/>
    <s v="Resto"/>
    <n v="2024"/>
    <n v="2"/>
    <d v="2025-08-07T00:00:00"/>
    <x v="15"/>
    <x v="31"/>
  </r>
  <r>
    <n v="2025"/>
    <n v="6"/>
    <n v="109"/>
    <x v="25"/>
    <s v="Riesgos Catastroficos"/>
    <n v="228"/>
    <s v="9d693eeee1d1899cbc50b6d45df953d3835acf28ee869879b45565fccc814765"/>
    <s v="5ee0b1f3d4f170289262539d5c2c0d24e2fb46189fbbd99a0a6b6a68b9dfe06a"/>
    <x v="28"/>
    <n v="477131.14654000005"/>
    <n v="377162.41288000002"/>
    <n v="1083018.8087600002"/>
    <n v="820571.37477000011"/>
    <n v="-120.34"/>
    <n v="41.216220000000007"/>
    <n v="-51.384530000000005"/>
    <n v="-3619.4318399999988"/>
    <n v="35332811.020000003"/>
    <n v="33505945.09"/>
    <n v="140.405"/>
    <n v="134.59399999999999"/>
    <n v="0"/>
    <n v="0"/>
    <n v="0"/>
    <n v="-0.18225999999999998"/>
    <n v="-331.80182000000002"/>
    <n v="295.03708"/>
    <n v="0"/>
    <n v="0"/>
    <n v="0"/>
    <n v="0"/>
    <n v="0"/>
    <n v="0"/>
    <s v="Riesgos Catastroficos"/>
    <s v="Daños Sin Autos"/>
    <s v="Riesgos Catastroficos"/>
    <x v="15"/>
    <x v="3"/>
    <n v="1851722.72551"/>
    <n v="1557356.19942"/>
    <n v="533186385.44996989"/>
    <n v="470746398.87218982"/>
    <n v="512068683.5256899"/>
    <n v="451806369.28899986"/>
    <n v="25393145.209070001"/>
    <n v="22194697.778929997"/>
    <n v="2089187.4729500001"/>
    <n v="4013483.9931299989"/>
    <n v="477131.14654000005"/>
    <n v="377162.41288000002"/>
    <n v="1.878976167038878"/>
    <n v="1.6993356550141903"/>
    <n v="99968.733660000027"/>
    <n v="26.505486826389202"/>
    <n v="100"/>
    <n v="100"/>
    <n v="25.766878591857694"/>
    <n v="24.218121263489053"/>
    <n v="8.9486746016092786E-2"/>
    <n v="9.3177177572129913E-2"/>
    <n v="8.0120084568592029E-2"/>
    <n v="8.3478772880854743E-2"/>
    <m/>
    <m/>
    <m/>
    <n v="0"/>
    <m/>
    <n v="0"/>
    <m/>
    <n v="0"/>
    <m/>
    <n v="-391.97243221236681"/>
    <n v="-2.522157710152996E-2"/>
    <n v="1.0927976540735934E-2"/>
    <n v="-5.7601340979742729E-3"/>
    <m/>
    <n v="-212.46105743725502"/>
    <m/>
    <n v="-6.1775286008118026E-2"/>
    <s v="Medianas"/>
    <n v="2024"/>
    <n v="2"/>
    <d v="2025-08-07T00:00:00"/>
    <x v="15"/>
    <x v="28"/>
  </r>
  <r>
    <n v="2025"/>
    <n v="6"/>
    <n v="201.1"/>
    <x v="67"/>
    <s v="Riesgos Catastroficos"/>
    <n v="201.1"/>
    <m/>
    <m/>
    <x v="74"/>
    <n v="25393145.209070001"/>
    <n v="22194697.778929997"/>
    <n v="38197033.051589988"/>
    <n v="32760360.47067"/>
    <n v="2089187.4729499999"/>
    <n v="4013483.9931299998"/>
    <n v="4474936.20529"/>
    <n v="41102414.057399981"/>
    <n v="0"/>
    <n v="0"/>
    <n v="0"/>
    <n v="0"/>
    <n v="8449.8568299999988"/>
    <n v="12571.49199"/>
    <n v="713207.01630000002"/>
    <n v="1214099.74652"/>
    <n v="4050919.01823"/>
    <n v="3687691.9754599994"/>
    <n v="0"/>
    <n v="0"/>
    <n v="0"/>
    <n v="0"/>
    <n v="0"/>
    <n v="0"/>
    <s v="Riesgos Catastroficos"/>
    <s v="Daños Sin Autos"/>
    <s v="Riesgos Catastroficos"/>
    <x v="15"/>
    <x v="3"/>
    <n v="369532467.45263004"/>
    <n v="323582476.51960993"/>
    <n v="533186385.44996989"/>
    <n v="470746398.87218982"/>
    <n v="512068683.5256899"/>
    <n v="451806369.28899986"/>
    <n v="25393145.209070001"/>
    <n v="22194697.778929997"/>
    <n v="2089187.4729500001"/>
    <n v="4013483.9931299989"/>
    <n v="25393145.209070001"/>
    <n v="22194697.778929997"/>
    <n v="100"/>
    <n v="100"/>
    <n v="3198447.4301400036"/>
    <n v="14.410862729459527"/>
    <n v="100"/>
    <n v="100"/>
    <n v="6.8716953030182975"/>
    <n v="6.8590543028324165"/>
    <n v="4.7625269327985675"/>
    <n v="4.9589334450670535"/>
    <n v="4.7147886488571897"/>
    <n v="4.9124357883350385"/>
    <m/>
    <m/>
    <m/>
    <n v="0"/>
    <m/>
    <n v="0"/>
    <m/>
    <n v="0"/>
    <m/>
    <n v="-47.945787836051565"/>
    <n v="8.2273678811704567"/>
    <n v="18.08307566566689"/>
    <n v="99.999999999999986"/>
    <n v="-41.256307947985292"/>
    <n v="9.8497121014206268"/>
    <n v="17.606054653040857"/>
    <n v="32.923024878414751"/>
    <m/>
    <n v="2024"/>
    <n v="2"/>
    <d v="2025-08-07T00:00:00"/>
    <x v="15"/>
    <x v="74"/>
  </r>
  <r>
    <n v="2025"/>
    <n v="6"/>
    <n v="94"/>
    <x v="5"/>
    <s v="Riesgos Catastroficos"/>
    <n v="7"/>
    <s v="7902699be42c8a8e46fbbb4501726517e86b22c56a189f7625a6da49081b2451"/>
    <s v="5ee0b1f3d4f170289262539d5c2c0d24e2fb46189fbbd99a0a6b6a68b9dfe06a"/>
    <x v="33"/>
    <n v="236878.02312"/>
    <n v="169385.76341999997"/>
    <n v="395006.0059300001"/>
    <n v="322297.82053999999"/>
    <n v="-13337.998089999997"/>
    <n v="-34545.463280000011"/>
    <n v="58207.672350000001"/>
    <n v="45163.993449999994"/>
    <n v="35332811.020000003"/>
    <n v="33505945.09"/>
    <n v="140.405"/>
    <n v="134.59399999999999"/>
    <n v="0"/>
    <n v="0"/>
    <n v="526.41933999999992"/>
    <n v="22498.602329999998"/>
    <n v="42387.702859999998"/>
    <n v="36136.434909999996"/>
    <n v="0"/>
    <n v="0"/>
    <n v="0"/>
    <n v="0"/>
    <n v="0"/>
    <n v="0"/>
    <s v="Riesgos Catastroficos"/>
    <s v="Daños Sin Autos"/>
    <s v="Riesgos Catastroficos"/>
    <x v="15"/>
    <x v="3"/>
    <n v="3833520.1551100002"/>
    <n v="3650387.7085300004"/>
    <n v="533186385.44996989"/>
    <n v="470746398.87218982"/>
    <n v="512068683.5256899"/>
    <n v="451806369.28899986"/>
    <n v="25393145.209070001"/>
    <n v="22194697.778929997"/>
    <n v="2089187.4729500001"/>
    <n v="4013483.9931299989"/>
    <n v="236878.02312"/>
    <n v="169385.76341999997"/>
    <n v="0.93284239179395223"/>
    <n v="0.76318121159911567"/>
    <n v="67492.259700000024"/>
    <n v="39.845296521555817"/>
    <n v="100"/>
    <n v="100"/>
    <n v="6.179125543509838"/>
    <n v="4.6402129566727881"/>
    <n v="4.4426870149749317E-2"/>
    <n v="4.6259033356433735E-2"/>
    <n v="3.5982381134685881E-2"/>
    <n v="3.749078696844392E-2"/>
    <m/>
    <m/>
    <m/>
    <n v="0"/>
    <m/>
    <n v="0"/>
    <m/>
    <n v="0"/>
    <m/>
    <n v="-61.3900152911772"/>
    <n v="-5.6307452731666467"/>
    <n v="-20.394549448847663"/>
    <n v="-0.63842992851026015"/>
    <n v="-97.660213144449131"/>
    <n v="17.299072156866522"/>
    <n v="1.2419152359793624"/>
    <n v="62.260160378394112"/>
    <s v="Resto"/>
    <n v="2024"/>
    <n v="2"/>
    <d v="2025-08-07T00:00:00"/>
    <x v="15"/>
    <x v="33"/>
  </r>
  <r>
    <n v="2025"/>
    <n v="6"/>
    <n v="150.1"/>
    <x v="70"/>
    <s v="Riesgos Catastroficos"/>
    <n v="150.1"/>
    <m/>
    <m/>
    <x v="77"/>
    <n v="2683887.4626600002"/>
    <n v="2363514.3516399995"/>
    <n v="5215746.0328000002"/>
    <n v="4505657.78309"/>
    <n v="136146.21320999999"/>
    <n v="13618.891229999988"/>
    <n v="630166.02695000009"/>
    <n v="4402281.2088500001"/>
    <n v="0"/>
    <n v="0"/>
    <n v="0"/>
    <n v="0"/>
    <n v="0"/>
    <n v="0"/>
    <n v="46634.948790000009"/>
    <n v="51507.815849999992"/>
    <n v="263085.04310999997"/>
    <n v="196324.58272000003"/>
    <n v="0"/>
    <n v="0"/>
    <n v="0"/>
    <n v="0"/>
    <n v="0"/>
    <n v="0"/>
    <s v="Riesgos Catastroficos"/>
    <s v="Daños Sin Autos"/>
    <s v="Riesgos Catastroficos"/>
    <x v="15"/>
    <x v="3"/>
    <n v="69794657.123700008"/>
    <n v="66074642.493470006"/>
    <n v="533186385.44996989"/>
    <n v="470746398.87218982"/>
    <n v="512068683.5256899"/>
    <n v="451806369.28899986"/>
    <n v="25393145.209070001"/>
    <n v="22194697.778929997"/>
    <n v="2089187.4729500001"/>
    <n v="4013483.9931299989"/>
    <n v="2683887.4626600002"/>
    <n v="2363514.3516399995"/>
    <n v="10.569338459504264"/>
    <n v="10.649004438725655"/>
    <n v="320373.11102000065"/>
    <n v="13.554946717277151"/>
    <n v="100"/>
    <n v="100"/>
    <n v="3.8454053265183799"/>
    <n v="3.5770369122671828"/>
    <n v="0.5033675907525279"/>
    <n v="0.52412645979069183"/>
    <n v="0.50207805249333548"/>
    <n v="0.52312550514934586"/>
    <m/>
    <m/>
    <m/>
    <n v="0"/>
    <m/>
    <n v="0"/>
    <m/>
    <n v="0"/>
    <m/>
    <n v="899.68647161300589"/>
    <n v="5.0727243636015018"/>
    <n v="0.5762136041420729"/>
    <n v="6.5167063737825854"/>
    <n v="-9.4604420311485313"/>
    <n v="34.005145695490583"/>
    <n v="17.7261877903493"/>
    <n v="26.236050084191913"/>
    <s v="Resto"/>
    <n v="2024"/>
    <n v="2"/>
    <d v="2025-08-07T00:00:00"/>
    <x v="15"/>
    <x v="77"/>
  </r>
  <r>
    <n v="2025"/>
    <n v="6"/>
    <n v="74"/>
    <x v="6"/>
    <s v="Riesgos Catastroficos"/>
    <n v="46"/>
    <s v="25fc0e7096fc653718202dc30b0c580b8ab87eac11a700cba03a7c021bc35b0c"/>
    <s v="5ee0b1f3d4f170289262539d5c2c0d24e2fb46189fbbd99a0a6b6a68b9dfe06a"/>
    <x v="13"/>
    <n v="5105826.1498500006"/>
    <n v="4163892.3130900003"/>
    <n v="6545484.014820002"/>
    <n v="5539524.7724299999"/>
    <n v="859476.43740000005"/>
    <n v="3289873.6017799997"/>
    <n v="2173465.8106599995"/>
    <n v="6506289.5318099996"/>
    <n v="35332811.020000003"/>
    <n v="33505945.09"/>
    <n v="140.405"/>
    <n v="134.59399999999999"/>
    <n v="8449.8568299999988"/>
    <n v="12565.56919"/>
    <n v="414199.58502999996"/>
    <n v="724820.65320000006"/>
    <n v="1482796.4202400001"/>
    <n v="999601.54774000007"/>
    <n v="0"/>
    <n v="0"/>
    <n v="0"/>
    <n v="0"/>
    <n v="0"/>
    <n v="0"/>
    <s v="Riesgos Catastroficos"/>
    <s v="Daños Sin Autos"/>
    <s v="Riesgos Catastroficos"/>
    <x v="15"/>
    <x v="3"/>
    <n v="12179486.698700001"/>
    <n v="4855779.2440100005"/>
    <n v="533186385.44996989"/>
    <n v="470746398.87218982"/>
    <n v="512068683.5256899"/>
    <n v="451806369.28899986"/>
    <n v="25393145.209070001"/>
    <n v="22194697.778929997"/>
    <n v="2089187.4729500001"/>
    <n v="4013483.9931299989"/>
    <n v="5105826.1498500006"/>
    <n v="4163892.3130900003"/>
    <n v="20.10710413307244"/>
    <n v="18.760752475948969"/>
    <n v="941933.83676000033"/>
    <n v="22.621474474708414"/>
    <n v="100"/>
    <n v="100"/>
    <n v="41.921521622048161"/>
    <n v="85.751268825214851"/>
    <n v="0.95760624974342901"/>
    <n v="0.99709791168938899"/>
    <n v="0.88452982817623627"/>
    <n v="0.92160991878946907"/>
    <m/>
    <m/>
    <m/>
    <n v="0"/>
    <m/>
    <n v="0"/>
    <m/>
    <n v="0"/>
    <m/>
    <n v="-73.875092437138719"/>
    <n v="16.833249158419736"/>
    <n v="79.009574561706273"/>
    <n v="41.139268185750296"/>
    <n v="-42.854886487939282"/>
    <n v="48.338747933359613"/>
    <n v="27.933678512857423"/>
    <n v="72.510957474880627"/>
    <s v="Grandes"/>
    <n v="2024"/>
    <n v="2"/>
    <d v="2025-08-07T00:00:00"/>
    <x v="15"/>
    <x v="13"/>
  </r>
  <r>
    <n v="2025"/>
    <n v="6"/>
    <n v="79"/>
    <x v="11"/>
    <s v="Riesgos Catastroficos"/>
    <n v="51"/>
    <s v="031b4af5197ec30a926f48cf40e11a7dbc470048a21e4003b7a3c07c5dab1baa"/>
    <s v="5ee0b1f3d4f170289262539d5c2c0d24e2fb46189fbbd99a0a6b6a68b9dfe06a"/>
    <x v="24"/>
    <n v="1299430.13625"/>
    <n v="1198219.2027"/>
    <n v="2279997.9203599999"/>
    <n v="2000336.0549599999"/>
    <n v="86237.287550000008"/>
    <n v="111907.33061"/>
    <n v="214702.56331000003"/>
    <n v="455402.67991000001"/>
    <n v="35332811.020000003"/>
    <n v="33505945.09"/>
    <n v="140.405"/>
    <n v="134.59399999999999"/>
    <n v="0"/>
    <n v="0"/>
    <n v="65262.810840000006"/>
    <n v="46957.554920000002"/>
    <n v="1160721.34772"/>
    <n v="1058372.8900299999"/>
    <n v="0"/>
    <n v="0"/>
    <n v="0"/>
    <n v="0"/>
    <n v="0"/>
    <n v="0"/>
    <s v="Riesgos Catastroficos"/>
    <s v="Daños Sin Autos"/>
    <s v="Riesgos Catastroficos"/>
    <x v="15"/>
    <x v="3"/>
    <n v="49586162.051349998"/>
    <n v="42505277.943829998"/>
    <n v="533186385.44996989"/>
    <n v="470746398.87218982"/>
    <n v="512068683.5256899"/>
    <n v="451806369.28899986"/>
    <n v="25393145.209070001"/>
    <n v="22194697.778929997"/>
    <n v="2089187.4729500001"/>
    <n v="4013483.9931299989"/>
    <n v="1299430.13625"/>
    <n v="1198219.2027"/>
    <n v="5.1172476885055795"/>
    <n v="5.3986732085061346"/>
    <n v="101210.93354999996"/>
    <n v="8.4467794642196345"/>
    <n v="100"/>
    <n v="100"/>
    <n v="2.6205499326694159"/>
    <n v="2.8189892188998891"/>
    <n v="0.24371029938309038"/>
    <n v="0.25376090709222393"/>
    <n v="0.25453603162354155"/>
    <n v="0.26520635478991089"/>
    <m/>
    <m/>
    <m/>
    <n v="0"/>
    <m/>
    <n v="0"/>
    <m/>
    <n v="0"/>
    <m/>
    <n v="-22.93866087241485"/>
    <n v="6.6365466787518494"/>
    <n v="9.3394706375790246"/>
    <n v="4.1277907639485401"/>
    <n v="38.982557654856699"/>
    <n v="9.6703589683876814"/>
    <n v="5.6226079556644208"/>
    <n v="4.4367684926877686"/>
    <s v="Medianas"/>
    <n v="2024"/>
    <n v="2"/>
    <d v="2025-08-07T00:00:00"/>
    <x v="15"/>
    <x v="24"/>
  </r>
  <r>
    <n v="2025"/>
    <n v="6"/>
    <n v="127"/>
    <x v="66"/>
    <s v="Riesgos Catastroficos"/>
    <n v="263"/>
    <s v="4be84111a613654b362415e563cb7607df7b203b5d303802a8a546061bbc7847"/>
    <s v="5ee0b1f3d4f170289262539d5c2c0d24e2fb46189fbbd99a0a6b6a68b9dfe06a"/>
    <x v="17"/>
    <n v="321160.84356000001"/>
    <n v="257634.35399999999"/>
    <n v="751537.97015000007"/>
    <n v="516186.79240999999"/>
    <n v="6134.1311500000002"/>
    <n v="27428.032570000003"/>
    <n v="-16224.935799999999"/>
    <n v="155483.27178000001"/>
    <n v="35332811.020000003"/>
    <n v="33505945.09"/>
    <n v="140.405"/>
    <n v="134.59399999999999"/>
    <n v="0"/>
    <n v="0"/>
    <n v="661.48506999999995"/>
    <n v="333.21125000000001"/>
    <n v="82.849199999999996"/>
    <n v="53.051780000000001"/>
    <n v="0"/>
    <n v="0"/>
    <n v="0"/>
    <n v="0"/>
    <n v="0"/>
    <n v="0"/>
    <s v="Riesgos Catastroficos"/>
    <s v="Daños Sin Autos"/>
    <s v="Riesgos Catastroficos"/>
    <x v="15"/>
    <x v="3"/>
    <n v="833808.04034000007"/>
    <n v="539188.42425000004"/>
    <n v="533186385.44996989"/>
    <n v="470746398.87218982"/>
    <n v="512068683.5256899"/>
    <n v="451806369.28899986"/>
    <n v="25393145.209070001"/>
    <n v="22194697.778929997"/>
    <n v="2089187.4729500001"/>
    <n v="4013483.9931299989"/>
    <n v="321160.84356000001"/>
    <n v="257634.35399999999"/>
    <n v="1.2647540937358432"/>
    <n v="1.1607923503449504"/>
    <n v="63526.489560000016"/>
    <n v="24.657615948220958"/>
    <n v="100"/>
    <n v="100"/>
    <n v="38.517359874467147"/>
    <n v="47.781877802433179"/>
    <n v="6.0234254347841992E-2"/>
    <n v="6.2718313752121446E-2"/>
    <n v="5.4728905970866298E-2"/>
    <n v="5.7023178846600783E-2"/>
    <m/>
    <m/>
    <m/>
    <n v="0"/>
    <m/>
    <n v="0"/>
    <m/>
    <n v="0"/>
    <m/>
    <n v="-77.635540812689058"/>
    <n v="1.9099872456444111"/>
    <n v="10.64610838739309"/>
    <n v="0.29361324579159997"/>
    <n v="98.518228301115272"/>
    <n v="56.166673389658172"/>
    <n v="798.42058824949424"/>
    <n v="628.08684270348704"/>
    <s v="Resto"/>
    <n v="2024"/>
    <n v="2"/>
    <d v="2025-08-07T00:00:00"/>
    <x v="15"/>
    <x v="17"/>
  </r>
  <r>
    <n v="2025"/>
    <n v="6"/>
    <n v="18"/>
    <x v="77"/>
    <s v="Riesgos Catastroficos"/>
    <n v="5"/>
    <s v="ef2d127de37b942baad06145e54b0c619a1f22327b2ebbcfbec78f5564afe39d"/>
    <s v="5ee0b1f3d4f170289262539d5c2c0d24e2fb46189fbbd99a0a6b6a68b9dfe06a"/>
    <x v="12"/>
    <n v="467614.86897000001"/>
    <n v="475383.42647000001"/>
    <n v="894443.65446999995"/>
    <n v="814040.44403999997"/>
    <n v="2001.699800000001"/>
    <n v="-44211.244379999996"/>
    <n v="35919.033209999994"/>
    <n v="485744.57002999989"/>
    <n v="35332811.020000003"/>
    <n v="33505945.09"/>
    <n v="140.405"/>
    <n v="134.59399999999999"/>
    <n v="0"/>
    <n v="0"/>
    <n v="-4691.2111599999998"/>
    <n v="2296.6795400000001"/>
    <n v="4697.2590700000001"/>
    <n v="5291.1710400000002"/>
    <n v="0"/>
    <n v="0"/>
    <n v="0"/>
    <n v="0"/>
    <n v="0"/>
    <n v="0"/>
    <s v="Riesgos Catastroficos"/>
    <s v="Daños Sin Autos"/>
    <s v="Riesgos Catastroficos"/>
    <x v="15"/>
    <x v="3"/>
    <n v="13516428.326850001"/>
    <n v="10445446.251569999"/>
    <n v="533186385.44996989"/>
    <n v="470746398.87218982"/>
    <n v="512068683.5256899"/>
    <n v="451806369.28899986"/>
    <n v="25393145.209070001"/>
    <n v="22194697.778929997"/>
    <n v="2089187.4729500001"/>
    <n v="4013483.9931299989"/>
    <n v="467614.86897000001"/>
    <n v="475383.42647000001"/>
    <n v="1.8415003935903771"/>
    <n v="2.1418783495276688"/>
    <n v="-7768.5574999999953"/>
    <n v="-1.6341666678802991"/>
    <n v="100"/>
    <n v="100"/>
    <n v="3.459603807028639"/>
    <n v="4.5511069132019868"/>
    <n v="8.7701952212333331E-2"/>
    <n v="9.1318778908794626E-2"/>
    <n v="0.10098503729586027"/>
    <n v="0.10521839858479706"/>
    <m/>
    <m/>
    <m/>
    <n v="0"/>
    <m/>
    <n v="0"/>
    <m/>
    <n v="0"/>
    <m/>
    <n v="-104.52758077288028"/>
    <n v="0.42806590055809812"/>
    <n v="-9.3001232096571691"/>
    <n v="9.5812358915475224E-2"/>
    <n v="-304.26058918084846"/>
    <n v="-11.224584605376887"/>
    <n v="-99.871245977497253"/>
    <n v="43.405883548984647"/>
    <s v="Medianas"/>
    <n v="2024"/>
    <n v="2"/>
    <d v="2025-08-07T00:00:00"/>
    <x v="15"/>
    <x v="12"/>
  </r>
  <r>
    <n v="2025"/>
    <n v="6"/>
    <n v="27"/>
    <x v="32"/>
    <s v="Riesgos Catastroficos"/>
    <n v="21"/>
    <s v="6f4b6612125fb3a0daecd2799dfd6c9c299424fd920f9b308110a2c1fbd8f443"/>
    <s v="5ee0b1f3d4f170289262539d5c2c0d24e2fb46189fbbd99a0a6b6a68b9dfe06a"/>
    <x v="7"/>
    <n v="272385.77797000005"/>
    <n v="215163.93411999999"/>
    <n v="491022.71620000008"/>
    <n v="417639.12041999999"/>
    <n v="26199.40496"/>
    <n v="7994.6892799999996"/>
    <n v="55192.20933000002"/>
    <n v="437015.44686999987"/>
    <n v="35332811.020000003"/>
    <n v="33505945.09"/>
    <n v="140.405"/>
    <n v="134.59399999999999"/>
    <n v="0"/>
    <n v="0"/>
    <n v="38485.473380000003"/>
    <n v="13478.514019999999"/>
    <n v="127552.08645"/>
    <n v="82413.492190000004"/>
    <n v="0"/>
    <n v="0"/>
    <n v="0"/>
    <n v="0"/>
    <n v="0"/>
    <n v="0"/>
    <s v="Riesgos Catastroficos"/>
    <s v="Daños Sin Autos"/>
    <s v="Riesgos Catastroficos"/>
    <x v="15"/>
    <x v="3"/>
    <n v="7432464.5520399995"/>
    <n v="5987192.6770000001"/>
    <n v="533186385.44996989"/>
    <n v="470746398.87218982"/>
    <n v="512068683.5256899"/>
    <n v="451806369.28899986"/>
    <n v="25393145.209070001"/>
    <n v="22194697.778929997"/>
    <n v="2089187.4729500001"/>
    <n v="4013483.9931299989"/>
    <n v="272385.77797000005"/>
    <n v="215163.93411999999"/>
    <n v="1.0726744392132586"/>
    <n v="0.96943844995384754"/>
    <n v="57221.843850000063"/>
    <n v="26.59453317956466"/>
    <n v="100"/>
    <n v="100"/>
    <n v="3.6648109932154052"/>
    <n v="3.5937365928870033"/>
    <n v="5.1086409068777441E-2"/>
    <n v="5.319321152283174E-2"/>
    <n v="4.5706973996081091E-2"/>
    <n v="4.7623041361413272E-2"/>
    <m/>
    <m/>
    <m/>
    <n v="0"/>
    <m/>
    <n v="0"/>
    <m/>
    <n v="0"/>
    <m/>
    <n v="227.71010907881092"/>
    <n v="9.6184922558201791"/>
    <n v="3.7156270230406028"/>
    <n v="1.2540475806608966"/>
    <n v="185.53202024268847"/>
    <n v="54.77087920984507"/>
    <n v="30.172358956343832"/>
    <n v="16.354741998950836"/>
    <s v="Resto"/>
    <n v="2024"/>
    <n v="2"/>
    <d v="2025-08-07T00:00:00"/>
    <x v="15"/>
    <x v="7"/>
  </r>
  <r>
    <n v="2025"/>
    <n v="6"/>
    <n v="48"/>
    <x v="4"/>
    <s v="Riesgos Catastroficos"/>
    <n v="36"/>
    <s v="76a50887d8f1c2e9301755428990ad81479ee21c25b43215cf524541e0503269"/>
    <s v="5ee0b1f3d4f170289262539d5c2c0d24e2fb46189fbbd99a0a6b6a68b9dfe06a"/>
    <x v="1"/>
    <n v="3249292.0213500001"/>
    <n v="2546009.9788200003"/>
    <n v="4237646.7380599994"/>
    <n v="3389553.8806400006"/>
    <n v="43465.908920000016"/>
    <n v="355143.35405000008"/>
    <n v="163625.79483999993"/>
    <n v="8571017.669060003"/>
    <n v="35332811.020000003"/>
    <n v="33505945.09"/>
    <n v="140.405"/>
    <n v="134.59399999999999"/>
    <n v="0"/>
    <n v="0"/>
    <n v="70796.027189999993"/>
    <n v="272145.47745999997"/>
    <n v="206448.50484000001"/>
    <n v="427406.16272000002"/>
    <n v="0"/>
    <n v="0"/>
    <n v="0"/>
    <n v="0"/>
    <n v="0"/>
    <n v="0"/>
    <s v="Riesgos Catastroficos"/>
    <s v="Daños Sin Autos"/>
    <s v="Riesgos Catastroficos"/>
    <x v="15"/>
    <x v="3"/>
    <n v="34581959.66691"/>
    <n v="31734793.481880002"/>
    <n v="533186385.44996989"/>
    <n v="470746398.87218982"/>
    <n v="512068683.5256899"/>
    <n v="451806369.28899986"/>
    <n v="25393145.209070001"/>
    <n v="22194697.778929997"/>
    <n v="2089187.4729500001"/>
    <n v="4013483.9931299989"/>
    <n v="3249292.0213500001"/>
    <n v="2546009.9788200003"/>
    <n v="12.795941560596471"/>
    <n v="11.471253198306641"/>
    <n v="703282.04252999974"/>
    <n v="27.622909901396"/>
    <n v="100"/>
    <n v="100"/>
    <n v="9.3959164045266892"/>
    <n v="8.0227715370945347"/>
    <n v="0.60941016312857232"/>
    <n v="0.63454222565965346"/>
    <n v="0.54084534367542891"/>
    <n v="0.56351794748414319"/>
    <m/>
    <m/>
    <m/>
    <n v="0"/>
    <m/>
    <n v="0"/>
    <m/>
    <n v="0"/>
    <m/>
    <n v="-87.761024266870962"/>
    <n v="1.3377039870347207"/>
    <n v="13.94901657905514"/>
    <n v="2.0805174012758538"/>
    <n v="-73.985962268873038"/>
    <n v="-51.697349536055384"/>
    <n v="34.292341930433324"/>
    <n v="63.673737348117378"/>
    <s v="Grandes"/>
    <n v="2024"/>
    <n v="2"/>
    <d v="2025-08-07T00:00:00"/>
    <x v="15"/>
    <x v="1"/>
  </r>
  <r>
    <n v="2025"/>
    <n v="6"/>
    <n v="92"/>
    <x v="27"/>
    <s v="Riesgos Catastroficos"/>
    <n v="219"/>
    <s v="314f04b30f62e0056bd059354a5536fb2e302107eed143b5fa2aa0bbba07f608"/>
    <s v="5ee0b1f3d4f170289262539d5c2c0d24e2fb46189fbbd99a0a6b6a68b9dfe06a"/>
    <x v="16"/>
    <n v="929971.05132000009"/>
    <n v="1031553.12741"/>
    <n v="1381069.09892"/>
    <n v="1573182.9256999996"/>
    <n v="74672.3226"/>
    <n v="-353067.10319999995"/>
    <n v="199547.93096"/>
    <n v="1407291.2454999997"/>
    <n v="35332811.020000003"/>
    <n v="33505945.09"/>
    <n v="140.405"/>
    <n v="134.59399999999999"/>
    <n v="0"/>
    <n v="0"/>
    <n v="2477.4421899999998"/>
    <n v="11468.930880000002"/>
    <n v="167051.46919"/>
    <n v="173259.58386000001"/>
    <n v="0"/>
    <n v="0"/>
    <n v="0"/>
    <n v="0"/>
    <n v="0"/>
    <n v="0"/>
    <s v="Riesgos Catastroficos"/>
    <s v="Daños Sin Autos"/>
    <s v="Riesgos Catastroficos"/>
    <x v="15"/>
    <x v="3"/>
    <n v="6380210.4408900002"/>
    <n v="6935064.6502099996"/>
    <n v="533186385.44996989"/>
    <n v="470746398.87218982"/>
    <n v="512068683.5256899"/>
    <n v="451806369.28899986"/>
    <n v="25393145.209070001"/>
    <n v="22194697.778929997"/>
    <n v="2089187.4729500001"/>
    <n v="4013483.9931299989"/>
    <n v="929971.05132000009"/>
    <n v="1031553.12741"/>
    <n v="3.6622917077157902"/>
    <n v="4.6477457710159955"/>
    <n v="-101582.07608999987"/>
    <n v="-9.8474885481710359"/>
    <n v="100"/>
    <n v="100"/>
    <n v="14.575867989556077"/>
    <n v="14.874455818934054"/>
    <n v="0.17441762893761312"/>
    <n v="0.18161060834983564"/>
    <n v="0.21913139003960225"/>
    <n v="0.22831752660621801"/>
    <m/>
    <m/>
    <m/>
    <n v="0"/>
    <m/>
    <n v="0"/>
    <m/>
    <n v="0"/>
    <m/>
    <n v="-121.14961204915791"/>
    <n v="8.0295319401620269"/>
    <n v="-34.226749337329117"/>
    <n v="3.574227950666403"/>
    <n v="-78.398664915486876"/>
    <n v="-3.5831291589713099"/>
    <n v="1.4830412459181794"/>
    <n v="6.619507345271769"/>
    <s v="Medianas"/>
    <n v="2024"/>
    <n v="2"/>
    <d v="2025-08-07T00:00:00"/>
    <x v="15"/>
    <x v="16"/>
  </r>
  <r>
    <n v="2025"/>
    <n v="6"/>
    <n v="126"/>
    <x v="17"/>
    <s v="Riesgos Catastroficos"/>
    <n v="239"/>
    <s v="79bf08685d3138f9b109c3546780f056bc954fd69377b84a2cf23622e464897b"/>
    <s v="5ee0b1f3d4f170289262539d5c2c0d24e2fb46189fbbd99a0a6b6a68b9dfe06a"/>
    <x v="45"/>
    <n v="16933.39748"/>
    <n v="14121.82591"/>
    <n v="33181.844639999996"/>
    <n v="29389.847029999997"/>
    <n v="122.91108"/>
    <n v="336.16859999999997"/>
    <n v="2806.9757"/>
    <n v="379.45963999999969"/>
    <n v="35332811.020000003"/>
    <n v="33505945.09"/>
    <n v="140.405"/>
    <n v="134.59399999999999"/>
    <n v="0"/>
    <n v="0"/>
    <n v="-23.874119999999998"/>
    <n v="12.92403"/>
    <n v="-393.68031999999999"/>
    <n v="-102.34416999999999"/>
    <n v="0"/>
    <n v="0"/>
    <n v="0"/>
    <n v="0"/>
    <n v="0"/>
    <n v="0"/>
    <s v="Riesgos Catastroficos"/>
    <s v="Daños Sin Autos"/>
    <s v="Riesgos Catastroficos"/>
    <x v="15"/>
    <x v="3"/>
    <n v="508175.23067999998"/>
    <n v="466101.05164999998"/>
    <n v="533186385.44996989"/>
    <n v="470746398.87218982"/>
    <n v="512068683.5256899"/>
    <n v="451806369.28899986"/>
    <n v="25393145.209070001"/>
    <n v="22194697.778929997"/>
    <n v="2089187.4729500001"/>
    <n v="4013483.9931299989"/>
    <n v="16933.39748"/>
    <n v="14121.82591"/>
    <n v="6.6684915714779899E-2"/>
    <n v="6.3627025024896783E-2"/>
    <n v="2811.5715700000001"/>
    <n v="19.909405397846314"/>
    <n v="100"/>
    <n v="100"/>
    <n v="3.332196545144686"/>
    <n v="3.0297777402579693"/>
    <n v="3.1758870710304173E-3"/>
    <n v="3.3068605881949953E-3"/>
    <n v="2.9998797534793575E-3"/>
    <n v="3.1256367483759209E-3"/>
    <m/>
    <m/>
    <m/>
    <n v="0"/>
    <m/>
    <n v="0"/>
    <m/>
    <n v="0"/>
    <m/>
    <n v="-63.437667884507952"/>
    <n v="0.72585008498837889"/>
    <n v="2.3804896204105663"/>
    <n v="5.8832001240389205E-3"/>
    <n v="-284.72659069965016"/>
    <n v="284.66316156552938"/>
    <n v="6.0643417481473287"/>
    <n v="-12.628008024296841"/>
    <s v="Resto"/>
    <n v="2024"/>
    <n v="2"/>
    <d v="2025-08-07T00:00:00"/>
    <x v="15"/>
    <x v="45"/>
  </r>
  <r>
    <n v="2025"/>
    <n v="6"/>
    <n v="43"/>
    <x v="26"/>
    <s v="Riesgos Catastroficos"/>
    <n v="31"/>
    <s v="eb1e33e8a81b697b75855af6bfcdbcbf7cbbde9f94962ceaec1ed8af21f5a50f"/>
    <s v="5ee0b1f3d4f170289262539d5c2c0d24e2fb46189fbbd99a0a6b6a68b9dfe06a"/>
    <x v="0"/>
    <n v="985908.00837000005"/>
    <n v="601246.99946000008"/>
    <n v="1581606.52764"/>
    <n v="1081152.1997600002"/>
    <n v="97684.649459999986"/>
    <n v="-28814.168050000007"/>
    <n v="217599.90550000005"/>
    <n v="978654.30343999981"/>
    <n v="35332811.020000003"/>
    <n v="33505945.09"/>
    <n v="140.405"/>
    <n v="134.59399999999999"/>
    <n v="0"/>
    <n v="0"/>
    <n v="16952.603449999999"/>
    <n v="9430.3433999999997"/>
    <n v="90756.727579999992"/>
    <n v="68320.872459999999"/>
    <n v="0"/>
    <n v="0"/>
    <n v="0"/>
    <n v="0"/>
    <n v="0"/>
    <n v="0"/>
    <s v="Riesgos Catastroficos"/>
    <s v="Daños Sin Autos"/>
    <s v="Riesgos Catastroficos"/>
    <x v="15"/>
    <x v="3"/>
    <n v="63645419.190459996"/>
    <n v="56310277.221919999"/>
    <n v="533186385.44996989"/>
    <n v="470746398.87218982"/>
    <n v="512068683.5256899"/>
    <n v="451806369.28899986"/>
    <n v="25393145.209070001"/>
    <n v="22194697.778929997"/>
    <n v="2089187.4729500001"/>
    <n v="4013483.9931299989"/>
    <n v="985908.00837000005"/>
    <n v="601246.99946000008"/>
    <n v="3.8825753968352466"/>
    <n v="2.708966823737422"/>
    <n v="384661.00890999998"/>
    <n v="63.977202257221542"/>
    <n v="100"/>
    <n v="100"/>
    <n v="1.5490635789822573"/>
    <n v="1.0677393703647966"/>
    <n v="0.1849086989604895"/>
    <n v="0.19253432988360794"/>
    <n v="0.12772206030687913"/>
    <n v="0.1330762557434001"/>
    <m/>
    <m/>
    <m/>
    <n v="0"/>
    <m/>
    <n v="0"/>
    <m/>
    <n v="0"/>
    <m/>
    <n v="-439.01603298242708"/>
    <n v="9.9080896625945698"/>
    <n v="-4.7924011389460519"/>
    <n v="4.675724449087669"/>
    <n v="79.766554948571638"/>
    <n v="32.838947033551968"/>
    <n v="18.679170020819299"/>
    <n v="13.803019575783679"/>
    <s v="Medianas"/>
    <n v="2024"/>
    <n v="2"/>
    <d v="2025-08-07T00:00:00"/>
    <x v="15"/>
    <x v="0"/>
  </r>
  <r>
    <n v="2025"/>
    <n v="6"/>
    <n v="23"/>
    <x v="9"/>
    <s v="Riesgos Catastroficos"/>
    <n v="17"/>
    <s v="4523540f1504cd17100c4835e85b7eefd49911580f8efff0599a8f283be6b9e3"/>
    <s v="5ee0b1f3d4f170289262539d5c2c0d24e2fb46189fbbd99a0a6b6a68b9dfe06a"/>
    <x v="3"/>
    <n v="1398520.5134999999"/>
    <n v="902370.85988999996"/>
    <n v="2313284.7692999998"/>
    <n v="1421812.31391"/>
    <n v="3844.9071400000021"/>
    <n v="-346155.73594000004"/>
    <n v="-151065.15192999988"/>
    <n v="3062559.1872100011"/>
    <n v="35332811.020000003"/>
    <n v="33505945.09"/>
    <n v="140.405"/>
    <n v="134.59399999999999"/>
    <n v="0"/>
    <n v="0"/>
    <n v="9449.3377899999996"/>
    <n v="32737.628820000002"/>
    <n v="55452.695469999999"/>
    <n v="48962.805850000004"/>
    <n v="0"/>
    <n v="0"/>
    <n v="0"/>
    <n v="0"/>
    <n v="0"/>
    <n v="0"/>
    <s v="Riesgos Catastroficos"/>
    <s v="Daños Sin Autos"/>
    <s v="Riesgos Catastroficos"/>
    <x v="15"/>
    <x v="3"/>
    <n v="12724961.123440001"/>
    <n v="12089263.964579999"/>
    <n v="533186385.44996989"/>
    <n v="470746398.87218982"/>
    <n v="512068683.5256899"/>
    <n v="451806369.28899986"/>
    <n v="25393145.209070001"/>
    <n v="22194697.778929997"/>
    <n v="2089187.4729500001"/>
    <n v="4013483.9931299989"/>
    <n v="1398520.5134999999"/>
    <n v="902370.85988999996"/>
    <n v="5.507472595401345"/>
    <n v="4.0657046510750154"/>
    <n v="496149.65360999992"/>
    <n v="54.982898458232697"/>
    <n v="100"/>
    <n v="100"/>
    <n v="10.990371600616184"/>
    <n v="7.4642332447519664"/>
    <n v="0.26229486567248939"/>
    <n v="0.27311190051125978"/>
    <n v="0.19168938138494365"/>
    <n v="0.19972513032741127"/>
    <m/>
    <m/>
    <m/>
    <n v="0"/>
    <m/>
    <n v="0"/>
    <m/>
    <n v="0"/>
    <m/>
    <n v="-101.11074488757465"/>
    <n v="0.27492676030740271"/>
    <n v="-38.360695289096199"/>
    <n v="0.18403839721338502"/>
    <n v="-71.136156983283925"/>
    <n v="13.254733888989323"/>
    <n v="17.040357930142651"/>
    <n v="66.86224012629782"/>
    <s v="Medianas"/>
    <n v="2024"/>
    <n v="2"/>
    <d v="2025-08-07T00:00:00"/>
    <x v="15"/>
    <x v="3"/>
  </r>
  <r>
    <n v="2025"/>
    <n v="6"/>
    <n v="61"/>
    <x v="46"/>
    <s v="Camion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9.5133299999999998"/>
    <n v="-234.52372"/>
    <n v="74.101410000000001"/>
    <n v="66.19283999999999"/>
    <n v="0"/>
    <n v="0"/>
    <n v="0"/>
    <n v="0"/>
    <n v="0"/>
    <n v="0"/>
    <s v="Camiones"/>
    <s v="Automóviles"/>
    <s v="Automóviles"/>
    <x v="10"/>
    <x v="3"/>
    <n v="0"/>
    <n v="0"/>
    <n v="533186385.44996989"/>
    <n v="470746398.87218982"/>
    <n v="512068683.5256899"/>
    <n v="451806369.28899986"/>
    <n v="36344121.306299999"/>
    <n v="32597322.512429997"/>
    <n v="20013592.176389989"/>
    <n v="18708853.750879992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04.0564468276386"/>
    <n v="11.94777259896993"/>
    <n v="12.838257733557295"/>
    <n v="-354.30375853340036"/>
    <m/>
    <n v="2024"/>
    <n v="2"/>
    <d v="2025-08-07T00:00:00"/>
    <x v="10"/>
    <x v="69"/>
  </r>
  <r>
    <n v="2025"/>
    <n v="6"/>
    <n v="22"/>
    <x v="35"/>
    <s v="Camiones"/>
    <n v="16"/>
    <s v="b17ef6d19c7a5b1ee83b907c595526dcb1eb06db8227d650d5dda0a9f4ce8cd9"/>
    <s v="5ee0b1f3d4f170289262539d5c2c0d24e2fb46189fbbd99a0a6b6a68b9dfe06a"/>
    <x v="24"/>
    <n v="1389165.2030499999"/>
    <n v="1195044.7752999999"/>
    <n v="2584676.8527499996"/>
    <n v="2164954.03473"/>
    <n v="835376.41567000002"/>
    <n v="734170.35920999991"/>
    <n v="1680356.5295699998"/>
    <n v="1448307.58274"/>
    <n v="35332811.020000003"/>
    <n v="33505945.09"/>
    <n v="140.405"/>
    <n v="134.59399999999999"/>
    <n v="0"/>
    <n v="0"/>
    <n v="835376.4156699999"/>
    <n v="733978.08321000007"/>
    <n v="1232449.1745799999"/>
    <n v="1048088.97178"/>
    <n v="0"/>
    <n v="0"/>
    <n v="0"/>
    <n v="0"/>
    <n v="0"/>
    <n v="0"/>
    <s v="Camiones"/>
    <s v="Automóviles"/>
    <s v="Automóviles"/>
    <x v="10"/>
    <x v="3"/>
    <n v="17846008.112819999"/>
    <n v="17696756.30731"/>
    <n v="533186385.44996989"/>
    <n v="470746398.87218982"/>
    <n v="512068683.5256899"/>
    <n v="451806369.28899986"/>
    <n v="36344121.306299999"/>
    <n v="32597322.512429997"/>
    <n v="20013592.176389989"/>
    <n v="18708853.750879992"/>
    <n v="3851349.4347199998"/>
    <n v="3102947.2417100002"/>
    <n v="3.8222555756471071"/>
    <n v="3.6660826202652257"/>
    <n v="194120.42775000003"/>
    <n v="16.243778623379935"/>
    <n v="36.069570590677777"/>
    <n v="38.513216055888329"/>
    <n v="7.7841789282392408"/>
    <n v="6.7529029306142547"/>
    <n v="0.26054026152180293"/>
    <n v="0.2712849365216663"/>
    <n v="0.25386169244482332"/>
    <n v="0.26450374685523398"/>
    <m/>
    <m/>
    <m/>
    <n v="0"/>
    <m/>
    <n v="0"/>
    <m/>
    <n v="0"/>
    <m/>
    <n v="13.785091592216059"/>
    <n v="60.135138271235014"/>
    <n v="61.434548259975976"/>
    <n v="4.1740453603101431"/>
    <n v="13.814899215592579"/>
    <n v="17.590129060025838"/>
    <n v="67.781814690628821"/>
    <n v="70.030131312560584"/>
    <s v="Medianas"/>
    <n v="2024"/>
    <n v="2"/>
    <d v="2025-08-07T00:00:00"/>
    <x v="10"/>
    <x v="24"/>
  </r>
  <r>
    <n v="2025"/>
    <n v="6"/>
    <n v="10"/>
    <x v="62"/>
    <s v="Camiones"/>
    <n v="10"/>
    <s v="4a44dc15364204a80fe80e9039455cc1608281820fe2b24f1e5233ade6af1dd5"/>
    <s v="5ee0b1f3d4f170289262539d5c2c0d24e2fb46189fbbd99a0a6b6a68b9dfe06a"/>
    <x v="12"/>
    <n v="424100.38374999998"/>
    <n v="426510.76233"/>
    <n v="807280.55097999994"/>
    <n v="894826.69403999997"/>
    <n v="304334.21551999997"/>
    <n v="271251.99345999997"/>
    <n v="601059.60807000019"/>
    <n v="439717.93009999988"/>
    <n v="35332811.020000003"/>
    <n v="33505945.09"/>
    <n v="140.405"/>
    <n v="134.59399999999999"/>
    <n v="0"/>
    <n v="0"/>
    <n v="302293.04589000001"/>
    <n v="265112.01828999998"/>
    <n v="401911.34548000002"/>
    <n v="441395.50097000005"/>
    <n v="0"/>
    <n v="0"/>
    <n v="0"/>
    <n v="0"/>
    <n v="0"/>
    <n v="0"/>
    <s v="Camiones"/>
    <s v="Automóviles"/>
    <s v="Automóviles"/>
    <x v="10"/>
    <x v="3"/>
    <n v="3211255.1390500003"/>
    <n v="3187333.33329"/>
    <n v="533186385.44996989"/>
    <n v="470746398.87218982"/>
    <n v="512068683.5256899"/>
    <n v="451806369.28899986"/>
    <n v="36344121.306299999"/>
    <n v="32597322.512429997"/>
    <n v="20013592.176389989"/>
    <n v="18708853.750879992"/>
    <n v="782314.56611000001"/>
    <n v="967605.47450000001"/>
    <n v="1.1669022898525412"/>
    <n v="1.3084226846157783"/>
    <n v="-2410.3785800000187"/>
    <n v="-0.56513898191742351"/>
    <n v="54.210978821320822"/>
    <n v="44.078994339133416"/>
    <n v="13.206686027304059"/>
    <n v="13.381429481357413"/>
    <n v="7.9540737596308017E-2"/>
    <n v="8.2820995970694505E-2"/>
    <n v="9.0603085515222379E-2"/>
    <n v="9.4401228340625851E-2"/>
    <m/>
    <m/>
    <m/>
    <n v="0"/>
    <m/>
    <n v="0"/>
    <m/>
    <n v="0"/>
    <m/>
    <n v="12.196121266433547"/>
    <n v="71.759948158735895"/>
    <n v="63.597924699055262"/>
    <n v="1.520637638849375"/>
    <n v="14.024648086428337"/>
    <n v="-8.9453008477047504"/>
    <n v="75.21386228322902"/>
    <n v="60.062238447695151"/>
    <s v="Medianas"/>
    <n v="2024"/>
    <n v="2"/>
    <d v="2025-08-07T00:00:00"/>
    <x v="10"/>
    <x v="12"/>
  </r>
  <r>
    <n v="2025"/>
    <n v="6"/>
    <n v="80"/>
    <x v="73"/>
    <s v="Camiones"/>
    <n v="52"/>
    <s v="41cfc0d1f2d127b04555b7246d84019b4d27710a3f3aff6e7764375b1e06e05d"/>
    <s v="5ee0b1f3d4f170289262539d5c2c0d24e2fb46189fbbd99a0a6b6a68b9dfe06a"/>
    <x v="9"/>
    <n v="9164.5640600000006"/>
    <n v="2848.6322099999998"/>
    <n v="12645.339460000001"/>
    <n v="4307.2233699999997"/>
    <n v="515.2229900000001"/>
    <n v="2721.0611599999997"/>
    <n v="2361.3233099999998"/>
    <n v="3614.6182899999999"/>
    <n v="35332811.020000003"/>
    <n v="33505945.09"/>
    <n v="140.405"/>
    <n v="134.59399999999999"/>
    <n v="0"/>
    <n v="-68.005229999999997"/>
    <n v="515.22298999999998"/>
    <n v="2721.0611600000002"/>
    <n v="6321.1102099999998"/>
    <n v="2014.0846399999998"/>
    <n v="0"/>
    <n v="0"/>
    <n v="0"/>
    <n v="0"/>
    <n v="0"/>
    <n v="0"/>
    <s v="Camiones"/>
    <s v="Automóviles"/>
    <s v="Automóviles"/>
    <x v="10"/>
    <x v="3"/>
    <n v="914305.01283000002"/>
    <n v="669950.54428999999"/>
    <n v="533186385.44996989"/>
    <n v="470746398.87218982"/>
    <n v="512068683.5256899"/>
    <n v="451806369.28899986"/>
    <n v="36344121.306299999"/>
    <n v="32597322.512429997"/>
    <n v="20013592.176389989"/>
    <n v="18708853.750879992"/>
    <n v="28392.501420000001"/>
    <n v="21442.037710000001"/>
    <n v="2.521608373129491E-2"/>
    <n v="8.7388533488103534E-3"/>
    <n v="6315.9318500000008"/>
    <n v="221.71805218757959"/>
    <n v="32.278114296559927"/>
    <n v="13.285268165867803"/>
    <n v="1.0023530366123019"/>
    <n v="0.42520037251688814"/>
    <n v="1.7188293456266305E-3"/>
    <n v="1.7897138323125406E-3"/>
    <n v="6.0513096155907472E-4"/>
    <n v="6.3049846209181268E-4"/>
    <m/>
    <m/>
    <m/>
    <n v="0"/>
    <m/>
    <n v="0"/>
    <m/>
    <n v="0"/>
    <m/>
    <n v="-81.065365322402386"/>
    <n v="5.6219039621181945"/>
    <n v="95.521673540298835"/>
    <n v="2.5743653885773096E-3"/>
    <n v="-81.065365322402386"/>
    <n v="213.84531138671514"/>
    <n v="8.1508306750437125"/>
    <n v="135.101629095389"/>
    <s v="Resto"/>
    <n v="2024"/>
    <n v="2"/>
    <d v="2025-08-07T00:00:00"/>
    <x v="10"/>
    <x v="9"/>
  </r>
  <r>
    <n v="2025"/>
    <n v="6"/>
    <n v="8"/>
    <x v="23"/>
    <s v="Camiones"/>
    <n v="8"/>
    <s v="2c624232cdd221771294dfbb310aca000a0df6ac8b66b696d90ef06fdefb64a3"/>
    <s v="5ee0b1f3d4f170289262539d5c2c0d24e2fb46189fbbd99a0a6b6a68b9dfe06a"/>
    <x v="8"/>
    <n v="612508.09511999995"/>
    <n v="363040.71873000002"/>
    <n v="880376.07903999998"/>
    <n v="568179.8578"/>
    <n v="246881.45952999999"/>
    <n v="158219.66985999994"/>
    <n v="418627.06043000001"/>
    <n v="296685.79224999982"/>
    <n v="35332811.020000003"/>
    <n v="33505945.09"/>
    <n v="140.405"/>
    <n v="134.59399999999999"/>
    <n v="0"/>
    <n v="0"/>
    <n v="245969.95549000002"/>
    <n v="156570.77781999999"/>
    <n v="463402.6716"/>
    <n v="295077.49751999998"/>
    <n v="0"/>
    <n v="0"/>
    <n v="0"/>
    <n v="0"/>
    <n v="0"/>
    <n v="0"/>
    <s v="Camiones"/>
    <s v="Automóviles"/>
    <s v="Automóviles"/>
    <x v="10"/>
    <x v="3"/>
    <n v="1860236.7715"/>
    <n v="1362193.3121300002"/>
    <n v="533186385.44996989"/>
    <n v="470746398.87218982"/>
    <n v="512068683.5256899"/>
    <n v="451806369.28899986"/>
    <n v="36344121.306299999"/>
    <n v="32597322.512429997"/>
    <n v="20013592.176389989"/>
    <n v="18708853.750879992"/>
    <n v="1138981.30645"/>
    <n v="725162.38040999998"/>
    <n v="1.6853017024621968"/>
    <n v="1.1137133075625016"/>
    <n v="249467.37638999993"/>
    <n v="68.716087072186909"/>
    <n v="53.776834760271662"/>
    <n v="50.063369051872243"/>
    <n v="32.926351338926857"/>
    <n v="26.651189335405679"/>
    <n v="0.1148769195603313"/>
    <n v="0.11961444134852489"/>
    <n v="7.7120232804705438E-2"/>
    <n v="8.0353165295414308E-2"/>
    <m/>
    <m/>
    <m/>
    <n v="0"/>
    <m/>
    <n v="0"/>
    <m/>
    <n v="0"/>
    <m/>
    <n v="56.037147434609167"/>
    <n v="40.306644352452523"/>
    <n v="43.581797219190385"/>
    <n v="1.2335689533098699"/>
    <n v="57.098252250350882"/>
    <n v="57.044395284188411"/>
    <n v="53.079097416666684"/>
    <n v="53.060900656915663"/>
    <s v="Medianas"/>
    <n v="2024"/>
    <n v="2"/>
    <d v="2025-08-07T00:00:00"/>
    <x v="10"/>
    <x v="8"/>
  </r>
  <r>
    <n v="2025"/>
    <n v="6"/>
    <n v="15.1"/>
    <x v="69"/>
    <s v="Camiones"/>
    <n v="15.1"/>
    <m/>
    <m/>
    <x v="76"/>
    <n v="8821831.7801700011"/>
    <n v="7383017.7003499996"/>
    <n v="16210528.830420002"/>
    <n v="13581162.363469999"/>
    <n v="4951799.6009999989"/>
    <n v="4466140.1453999989"/>
    <n v="9912956.0694499984"/>
    <n v="8661103.0913599972"/>
    <n v="0"/>
    <n v="0"/>
    <n v="0"/>
    <n v="0"/>
    <n v="-1233.8627199999999"/>
    <n v="1841.8632300000008"/>
    <n v="4523181.0458000004"/>
    <n v="4126831.1865900001"/>
    <n v="7523686.7106399992"/>
    <n v="6536097.1378899999"/>
    <n v="0"/>
    <n v="0"/>
    <n v="0"/>
    <n v="0"/>
    <n v="0"/>
    <n v="0"/>
    <s v="Camiones"/>
    <s v="Automóviles"/>
    <s v="Automóviles"/>
    <x v="10"/>
    <x v="3"/>
    <n v="150326632.46331003"/>
    <n v="130912900.05233"/>
    <n v="533186385.44996989"/>
    <n v="470746398.87218982"/>
    <n v="512068683.5256899"/>
    <n v="451806369.28899986"/>
    <n v="36344121.306299999"/>
    <n v="32597322.512429997"/>
    <n v="20013592.176389989"/>
    <n v="18708853.750879992"/>
    <n v="25388388.999299999"/>
    <n v="22336790.115169998"/>
    <n v="24.273063876882883"/>
    <n v="22.649153768794079"/>
    <n v="1438814.0798200015"/>
    <n v="19.48815698697015"/>
    <n v="34.747505170230511"/>
    <n v="33.053172198344797"/>
    <n v="5.8684423615510255"/>
    <n v="5.639641087622973"/>
    <n v="1.6545493322611806"/>
    <n v="1.7227829125245502"/>
    <n v="1.568364137896364"/>
    <n v="1.6341110268030374"/>
    <m/>
    <m/>
    <m/>
    <n v="0"/>
    <m/>
    <n v="0"/>
    <m/>
    <n v="0"/>
    <m/>
    <n v="10.874254720829036"/>
    <n v="56.131195021546596"/>
    <n v="60.492068780876373"/>
    <n v="24.742182999220056"/>
    <n v="9.6042178923607437"/>
    <n v="15.109775021930227"/>
    <n v="60.119210431812867"/>
    <n v="63.139073663189691"/>
    <s v="Resto"/>
    <n v="2024"/>
    <n v="2"/>
    <d v="2025-08-07T00:00:00"/>
    <x v="10"/>
    <x v="76"/>
  </r>
  <r>
    <n v="2025"/>
    <n v="6"/>
    <n v="9"/>
    <x v="29"/>
    <s v="Camiones"/>
    <n v="9"/>
    <s v="19581e27de7ced00ff1ce50b2047e7a567c76b1cbaebabe5ef03f7c3017bb5b7"/>
    <s v="5ee0b1f3d4f170289262539d5c2c0d24e2fb46189fbbd99a0a6b6a68b9dfe06a"/>
    <x v="28"/>
    <n v="455328.61430000002"/>
    <n v="462709.22448000003"/>
    <n v="959707.88391000009"/>
    <n v="882133.88951999997"/>
    <n v="318228.99253000005"/>
    <n v="325471.12888999999"/>
    <n v="632244.82084000017"/>
    <n v="632674.28981999971"/>
    <n v="35332811.020000003"/>
    <n v="33505945.09"/>
    <n v="140.405"/>
    <n v="134.59399999999999"/>
    <n v="971.08537999999999"/>
    <n v="569.47241000000008"/>
    <n v="318277.96470000001"/>
    <n v="325519.19717"/>
    <n v="492361.67010000005"/>
    <n v="457351.77523000003"/>
    <n v="0"/>
    <n v="0"/>
    <n v="0"/>
    <n v="0"/>
    <n v="0"/>
    <n v="0"/>
    <s v="Camiones"/>
    <s v="Automóviles"/>
    <s v="Automóviles"/>
    <x v="10"/>
    <x v="3"/>
    <n v="1704189.54003"/>
    <n v="1455805.4776199998"/>
    <n v="533186385.44996989"/>
    <n v="470746398.87218982"/>
    <n v="512068683.5256899"/>
    <n v="451806369.28899986"/>
    <n v="36344121.306299999"/>
    <n v="32597322.512429997"/>
    <n v="20013592.176389989"/>
    <n v="18708853.750879992"/>
    <n v="802500.54908000003"/>
    <n v="763937.73912000004"/>
    <n v="1.2528260360529668"/>
    <n v="1.4194700325573057"/>
    <n v="-7380.6101800000179"/>
    <n v="-1.5950860258501343"/>
    <n v="56.738729315761383"/>
    <n v="60.568970582996329"/>
    <n v="26.718190882217513"/>
    <n v="31.783726026120796"/>
    <n v="8.5397644562086178E-2"/>
    <n v="8.8919441658680681E-2"/>
    <n v="9.8292674269745833E-2"/>
    <n v="0.10241316987366907"/>
    <m/>
    <m/>
    <m/>
    <n v="0"/>
    <m/>
    <n v="0"/>
    <m/>
    <n v="0"/>
    <m/>
    <n v="-2.2251240485442803"/>
    <n v="69.889961345660154"/>
    <n v="70.340315617387915"/>
    <n v="1.5900643409003528"/>
    <n v="-2.2245177958639117"/>
    <n v="7.6549161424799728"/>
    <n v="64.643123953039819"/>
    <n v="71.174796906888133"/>
    <s v="Medianas"/>
    <n v="2024"/>
    <n v="2"/>
    <d v="2025-08-07T00:00:00"/>
    <x v="10"/>
    <x v="28"/>
  </r>
  <r>
    <n v="2025"/>
    <n v="6"/>
    <n v="107"/>
    <x v="51"/>
    <s v="Camiones"/>
    <n v="70"/>
    <s v="ff5a1ae012afa5d4c889c50ad427aaf545d31a4fac04ffc1c4d03d403ba4250a"/>
    <s v="5ee0b1f3d4f170289262539d5c2c0d24e2fb46189fbbd99a0a6b6a68b9dfe06a"/>
    <x v="29"/>
    <n v="144919.14177000002"/>
    <n v="273803.71785000002"/>
    <n v="439690.82160999998"/>
    <n v="518714.07579999999"/>
    <n v="190918.47214000003"/>
    <n v="190452.79030999998"/>
    <n v="397411.73528999998"/>
    <n v="295582.34532999998"/>
    <n v="35332811.020000003"/>
    <n v="33505945.09"/>
    <n v="140.405"/>
    <n v="134.59399999999999"/>
    <n v="0"/>
    <n v="0"/>
    <n v="184431.79882"/>
    <n v="181444.35062000001"/>
    <n v="187574.88446999999"/>
    <n v="219479.01068000001"/>
    <n v="0"/>
    <n v="0"/>
    <n v="0"/>
    <n v="0"/>
    <n v="0"/>
    <n v="0"/>
    <s v="Camiones"/>
    <s v="Automóviles"/>
    <s v="Automóviles"/>
    <x v="10"/>
    <x v="3"/>
    <n v="455455.20262"/>
    <n v="991204.89910000004"/>
    <n v="533186385.44996989"/>
    <n v="470746398.87218982"/>
    <n v="512068683.5256899"/>
    <n v="451806369.28899986"/>
    <n v="36344121.306299999"/>
    <n v="32597322.512429997"/>
    <n v="20013592.176389989"/>
    <n v="18708853.750879992"/>
    <n v="310197.03469999996"/>
    <n v="779421.33927999996"/>
    <n v="0.39874163017632042"/>
    <n v="0.83995769206379844"/>
    <n v="-128884.57608"/>
    <n v="-47.071886785192532"/>
    <n v="46.718416218954282"/>
    <n v="35.129102072433575"/>
    <n v="31.818528131055391"/>
    <n v="27.623321686425268"/>
    <n v="2.7179827865953285E-2"/>
    <n v="2.8300723405345604E-2"/>
    <n v="5.8163741349052611E-2"/>
    <n v="6.060200485461955E-2"/>
    <m/>
    <m/>
    <m/>
    <n v="0"/>
    <m/>
    <n v="0"/>
    <m/>
    <n v="0"/>
    <m/>
    <n v="0.24451299938532678"/>
    <n v="131.74137647254713"/>
    <n v="69.558146180592473"/>
    <n v="0.95394405190901366"/>
    <n v="1.6464817944410015"/>
    <n v="-14.536299444376565"/>
    <n v="98.324356878117825"/>
    <n v="82.670479540545017"/>
    <s v="Resto"/>
    <n v="2024"/>
    <n v="2"/>
    <d v="2025-08-07T00:00:00"/>
    <x v="10"/>
    <x v="29"/>
  </r>
  <r>
    <n v="2025"/>
    <n v="6"/>
    <n v="3"/>
    <x v="7"/>
    <s v="Camiones"/>
    <n v="3"/>
    <s v="4e07408562bedb8b60ce05c1decfe3ad16b72230967de01f640b7e4729b49fce"/>
    <s v="5ee0b1f3d4f170289262539d5c2c0d24e2fb46189fbbd99a0a6b6a68b9dfe06a"/>
    <x v="20"/>
    <n v="0"/>
    <n v="0"/>
    <n v="0"/>
    <n v="0"/>
    <n v="46.816580000000002"/>
    <n v="346.14973999999995"/>
    <n v="194.52360000000002"/>
    <n v="641.64934999999991"/>
    <n v="0"/>
    <n v="0"/>
    <n v="0"/>
    <n v="0"/>
    <n v="0"/>
    <n v="0"/>
    <n v="46.816580000000002"/>
    <n v="346.14974000000001"/>
    <n v="0"/>
    <n v="0"/>
    <n v="0"/>
    <n v="0"/>
    <n v="0"/>
    <n v="0"/>
    <n v="0"/>
    <n v="0"/>
    <s v="Camiones"/>
    <s v="Automóviles"/>
    <s v="Automóviles"/>
    <x v="10"/>
    <x v="3"/>
    <n v="15439688.598989999"/>
    <n v="12032200.14449"/>
    <n v="533186385.44996989"/>
    <n v="470746398.87218982"/>
    <n v="512068683.5256899"/>
    <n v="451806369.28899986"/>
    <n v="36344121.306299999"/>
    <n v="32597322.512429997"/>
    <n v="20013592.176389989"/>
    <n v="18708853.750879992"/>
    <n v="233346.25516"/>
    <n v="141873.02703"/>
    <m/>
    <m/>
    <m/>
    <m/>
    <m/>
    <m/>
    <m/>
    <m/>
    <m/>
    <m/>
    <m/>
    <m/>
    <m/>
    <m/>
    <m/>
    <n v="0"/>
    <m/>
    <n v="0"/>
    <m/>
    <n v="0"/>
    <m/>
    <n v="-86.475049786257244"/>
    <m/>
    <m/>
    <n v="2.339239232386751E-4"/>
    <n v="-86.475049786257244"/>
    <m/>
    <m/>
    <m/>
    <s v="Resto"/>
    <n v="2024"/>
    <n v="2"/>
    <d v="2025-08-07T00:00:00"/>
    <x v="10"/>
    <x v="20"/>
  </r>
  <r>
    <n v="2025"/>
    <n v="6"/>
    <n v="43"/>
    <x v="26"/>
    <s v="Camiones"/>
    <n v="31"/>
    <s v="eb1e33e8a81b697b75855af6bfcdbcbf7cbbde9f94962ceaec1ed8af21f5a50f"/>
    <s v="5ee0b1f3d4f170289262539d5c2c0d24e2fb46189fbbd99a0a6b6a68b9dfe06a"/>
    <x v="1"/>
    <n v="3900229.8267899998"/>
    <n v="3393555.9629299999"/>
    <n v="7874888.1675000004"/>
    <n v="5897813.23068"/>
    <n v="2168439.1965800002"/>
    <n v="1867345.8853699998"/>
    <n v="4333644.3806500006"/>
    <n v="3660297.4649899984"/>
    <n v="35332811.020000003"/>
    <n v="33505945.09"/>
    <n v="140.405"/>
    <n v="134.59399999999999"/>
    <n v="-3016.98155"/>
    <n v="31972.630359999999"/>
    <n v="2168439.1965799998"/>
    <n v="1867345.8853699998"/>
    <n v="3356423.1479499997"/>
    <n v="2613470.2987800003"/>
    <n v="0"/>
    <n v="0"/>
    <n v="0"/>
    <n v="0"/>
    <n v="0"/>
    <n v="0"/>
    <s v="Camiones"/>
    <s v="Automóviles"/>
    <s v="Automóviles"/>
    <x v="10"/>
    <x v="3"/>
    <n v="63645419.190459996"/>
    <n v="56310277.221919999"/>
    <n v="533186385.44996989"/>
    <n v="470746398.87218982"/>
    <n v="512068683.5256899"/>
    <n v="451806369.28899986"/>
    <n v="36344121.306299999"/>
    <n v="32597322.512429997"/>
    <n v="20013592.176389989"/>
    <n v="18708853.750879992"/>
    <n v="16287654.838339999"/>
    <n v="14011080.177040001"/>
    <n v="10.73139117581011"/>
    <n v="10.41053590102675"/>
    <n v="506673.86385999992"/>
    <n v="14.930470261717366"/>
    <n v="23.945926319663478"/>
    <n v="24.220516334572334"/>
    <n v="6.1280605523525518"/>
    <n v="6.0265303783817714"/>
    <n v="0.73149463925236846"/>
    <n v="0.76166146305534221"/>
    <n v="0.72088835327476797"/>
    <n v="0.7511084822178099"/>
    <m/>
    <m/>
    <m/>
    <n v="0"/>
    <m/>
    <n v="0"/>
    <m/>
    <n v="0"/>
    <m/>
    <n v="16.124131772745521"/>
    <n v="55.597728669356073"/>
    <n v="55.026229293644278"/>
    <n v="10.834832535151314"/>
    <n v="16.1241317727455"/>
    <n v="28.427828298520129"/>
    <n v="64.605656110565675"/>
    <n v="71.450817185169441"/>
    <s v="Grandes"/>
    <n v="2024"/>
    <n v="2"/>
    <d v="2025-08-07T00:00:00"/>
    <x v="10"/>
    <x v="1"/>
  </r>
  <r>
    <n v="2025"/>
    <n v="6"/>
    <n v="94"/>
    <x v="5"/>
    <s v="Camiones"/>
    <n v="7"/>
    <s v="7902699be42c8a8e46fbbb4501726517e86b22c56a189f7625a6da49081b2451"/>
    <s v="5ee0b1f3d4f170289262539d5c2c0d24e2fb46189fbbd99a0a6b6a68b9dfe06a"/>
    <x v="14"/>
    <n v="430409.30436000001"/>
    <n v="451377.36218"/>
    <n v="741034.86362000008"/>
    <n v="778537.97677999991"/>
    <n v="222431.63098999998"/>
    <n v="230367.04000000004"/>
    <n v="519876.97232000006"/>
    <n v="536655.48251000023"/>
    <n v="35332811.020000003"/>
    <n v="33505945.09"/>
    <n v="140.405"/>
    <n v="134.59399999999999"/>
    <n v="83.249479999999991"/>
    <n v="545.93277999999998"/>
    <n v="222431.63099000001"/>
    <n v="230684.63297999999"/>
    <n v="382430.03966000001"/>
    <n v="390225.82162"/>
    <n v="0"/>
    <n v="0"/>
    <n v="0"/>
    <n v="0"/>
    <n v="0"/>
    <n v="0"/>
    <s v="Camiones"/>
    <s v="Automóviles"/>
    <s v="Automóviles"/>
    <x v="10"/>
    <x v="3"/>
    <n v="3833520.1551100002"/>
    <n v="3650387.7085300004"/>
    <n v="533186385.44996989"/>
    <n v="470746398.87218982"/>
    <n v="512068683.5256899"/>
    <n v="451806369.28899986"/>
    <n v="36344121.306299999"/>
    <n v="32597322.512429997"/>
    <n v="20013592.176389989"/>
    <n v="18708853.750879992"/>
    <n v="1261437.00364"/>
    <n v="1259968.3082099999"/>
    <n v="1.1842611373999337"/>
    <n v="1.384706863601699"/>
    <n v="-20968.057819999987"/>
    <n v="-4.6453498949817433"/>
    <n v="34.120554821050263"/>
    <n v="35.824501238547704"/>
    <n v="11.227521623598969"/>
    <n v="12.365189624248659"/>
    <n v="8.0723986227961619E-2"/>
    <n v="8.4053041751460056E-2"/>
    <n v="9.5885462589072587E-2"/>
    <n v="9.9905046245878523E-2"/>
    <m/>
    <m/>
    <m/>
    <n v="0"/>
    <m/>
    <n v="0"/>
    <m/>
    <n v="0"/>
    <m/>
    <n v="-3.4446807190820605"/>
    <n v="51.67909446584715"/>
    <n v="51.036462902659792"/>
    <n v="1.1114028357807866"/>
    <n v="-3.577612380758588"/>
    <n v="-1.9977616877417947"/>
    <n v="58.162698512845168"/>
    <n v="59.115676154470265"/>
    <s v="Medianas"/>
    <n v="2024"/>
    <n v="2"/>
    <d v="2025-08-07T00:00:00"/>
    <x v="10"/>
    <x v="14"/>
  </r>
  <r>
    <n v="2025"/>
    <n v="6"/>
    <n v="39"/>
    <x v="20"/>
    <s v="Camiones"/>
    <n v="27"/>
    <s v="670671cd97404156226e507973f2ab8330d3022ca96e0c93bdbdb320c41adcaf"/>
    <s v="5ee0b1f3d4f170289262539d5c2c0d24e2fb46189fbbd99a0a6b6a68b9dfe06a"/>
    <x v="25"/>
    <n v="2876286.7102899998"/>
    <n v="2498649.6343499999"/>
    <n v="4978378.1135999998"/>
    <n v="4416504.0348100001"/>
    <n v="1256045.1531799999"/>
    <n v="1346426.2384500001"/>
    <n v="2507961.7799500003"/>
    <n v="2668047.3492799997"/>
    <n v="35332811.020000003"/>
    <n v="33505945.09"/>
    <n v="140.405"/>
    <n v="134.59399999999999"/>
    <n v="-5987.9239400000006"/>
    <n v="464.58583000000004"/>
    <n v="673263.70705999993"/>
    <n v="723986.03488000005"/>
    <n v="1111349.9083099999"/>
    <n v="979847.42763000005"/>
    <n v="0"/>
    <n v="0"/>
    <n v="0"/>
    <n v="0"/>
    <n v="0"/>
    <n v="0"/>
    <s v="Camiones"/>
    <s v="Automóviles"/>
    <s v="Automóviles"/>
    <x v="10"/>
    <x v="3"/>
    <n v="16996819.43369"/>
    <n v="13946879.379360002"/>
    <n v="533186385.44996989"/>
    <n v="470746398.87218982"/>
    <n v="512068683.5256899"/>
    <n v="451806369.28899986"/>
    <n v="36344121.306299999"/>
    <n v="32597322.512429997"/>
    <n v="20013592.176389989"/>
    <n v="18708853.750879992"/>
    <n v="10657334.927750001"/>
    <n v="8990912.0754799992"/>
    <n v="7.9140356319232721"/>
    <n v="7.6651989849694431"/>
    <n v="377637.07593999989"/>
    <n v="15.113646617295284"/>
    <n v="26.988799073965552"/>
    <n v="27.790836050597285"/>
    <n v="16.922499656546385"/>
    <n v="17.915474611817135"/>
    <n v="0.53945239203034534"/>
    <n v="0.56169939752734355"/>
    <n v="0.53078465184996493"/>
    <n v="0.55303550463046436"/>
    <m/>
    <m/>
    <m/>
    <n v="0"/>
    <m/>
    <n v="0"/>
    <m/>
    <n v="0"/>
    <m/>
    <n v="-6.712665179048094"/>
    <n v="43.668982952445653"/>
    <n v="53.886155943598709"/>
    <n v="6.2759605677473278"/>
    <n v="-7.0059815212329735"/>
    <n v="13.420709895424299"/>
    <n v="60.580713781118142"/>
    <n v="73.88762928440164"/>
    <s v="Grandes"/>
    <n v="2024"/>
    <n v="2"/>
    <d v="2025-08-07T00:00:00"/>
    <x v="10"/>
    <x v="25"/>
  </r>
  <r>
    <n v="2025"/>
    <n v="6"/>
    <n v="48"/>
    <x v="4"/>
    <s v="Camiones"/>
    <n v="36"/>
    <s v="76a50887d8f1c2e9301755428990ad81479ee21c25b43215cf524541e0503269"/>
    <s v="5ee0b1f3d4f170289262539d5c2c0d24e2fb46189fbbd99a0a6b6a68b9dfe06a"/>
    <x v="19"/>
    <n v="2802887.11711"/>
    <n v="2595244.9565900001"/>
    <n v="5669206.2501400001"/>
    <n v="4904155.0841399999"/>
    <n v="1537406.6504899997"/>
    <n v="1294460.4835199993"/>
    <n v="3106104.8006500006"/>
    <n v="2323470.81225"/>
    <n v="35332811.020000003"/>
    <n v="33505945.09"/>
    <n v="140.405"/>
    <n v="134.59399999999999"/>
    <n v="0"/>
    <n v="0"/>
    <n v="1537406.6504899999"/>
    <n v="1294460.48352"/>
    <n v="2629705.2134499997"/>
    <n v="2517818.20053"/>
    <n v="0"/>
    <n v="0"/>
    <n v="0"/>
    <n v="0"/>
    <n v="0"/>
    <n v="0"/>
    <s v="Camiones"/>
    <s v="Automóviles"/>
    <s v="Automóviles"/>
    <x v="10"/>
    <x v="3"/>
    <n v="34581959.66691"/>
    <n v="31734793.481880002"/>
    <n v="533186385.44996989"/>
    <n v="470746398.87218982"/>
    <n v="512068683.5256899"/>
    <n v="451806369.28899986"/>
    <n v="36344121.306299999"/>
    <n v="32597322.512429997"/>
    <n v="20013592.176389989"/>
    <n v="18708853.750879992"/>
    <n v="7805949.9359900001"/>
    <n v="7130541.3686000006"/>
    <n v="7.7120783674694025"/>
    <n v="7.9615279923692581"/>
    <n v="207642.16051999992"/>
    <n v="8.0008694359560373"/>
    <n v="35.907059872201444"/>
    <n v="36.396183998292216"/>
    <n v="8.1050557692714076"/>
    <n v="8.177916639261694"/>
    <n v="0.52568617534083706"/>
    <n v="0.54736546234610384"/>
    <n v="0.55130426123442799"/>
    <n v="0.57441530996433132"/>
    <m/>
    <m/>
    <m/>
    <n v="0"/>
    <m/>
    <n v="0"/>
    <m/>
    <n v="0"/>
    <m/>
    <n v="18.76814086354819"/>
    <n v="54.850822964115245"/>
    <n v="49.878161991338366"/>
    <n v="7.6818126248404148"/>
    <n v="18.768140863548144"/>
    <n v="4.4438082501924603"/>
    <n v="58.463079535558428"/>
    <n v="51.411991669911529"/>
    <s v="Grandes"/>
    <n v="2024"/>
    <n v="2"/>
    <d v="2025-08-07T00:00:00"/>
    <x v="10"/>
    <x v="19"/>
  </r>
  <r>
    <n v="2025"/>
    <n v="6"/>
    <n v="93"/>
    <x v="65"/>
    <s v="Camiones"/>
    <n v="220"/>
    <s v="36790ecd55c2030dc553685bef719df653f413a20cdad1bfd1dc934c76686ddd"/>
    <s v="5ee0b1f3d4f170289262539d5c2c0d24e2fb46189fbbd99a0a6b6a68b9dfe06a"/>
    <x v="5"/>
    <n v="194.35457"/>
    <n v="188.85240999999999"/>
    <n v="194.35457"/>
    <n v="234.95010999999997"/>
    <n v="15.024240000000001"/>
    <n v="-88.645879999999991"/>
    <n v="52.97820999999999"/>
    <n v="-29.187049999999985"/>
    <n v="35332811.020000003"/>
    <n v="33505945.09"/>
    <n v="140.405"/>
    <n v="134.59399999999999"/>
    <n v="0"/>
    <n v="0"/>
    <n v="15.024239999999999"/>
    <n v="-88.645880000000005"/>
    <n v="116.53302000000001"/>
    <n v="83.613420000000005"/>
    <n v="0"/>
    <n v="0"/>
    <n v="0"/>
    <n v="0"/>
    <n v="0"/>
    <n v="0"/>
    <s v="Camiones"/>
    <s v="Automóviles"/>
    <s v="Automóviles"/>
    <x v="10"/>
    <x v="3"/>
    <n v="541187.50646000006"/>
    <n v="571419.13779999991"/>
    <n v="533186385.44996989"/>
    <n v="470746398.87218982"/>
    <n v="512068683.5256899"/>
    <n v="451806369.28899986"/>
    <n v="36344121.306299999"/>
    <n v="32597322.512429997"/>
    <n v="20013592.176389989"/>
    <n v="18708853.750879992"/>
    <n v="744.47752000000003"/>
    <n v="529.6104499999999"/>
    <n v="5.347620550845729E-4"/>
    <n v="5.7934945401723369E-4"/>
    <n v="5.5021600000000035"/>
    <n v="2.9134708950762089"/>
    <n v="26.106170405252797"/>
    <n v="35.658739362110403"/>
    <n v="3.5912612113185395E-2"/>
    <n v="3.304971736282649E-2"/>
    <n v="3.6451525264655644E-5"/>
    <n v="3.7954785413126995E-5"/>
    <n v="4.0117653677744741E-5"/>
    <n v="4.1799412942582876E-5"/>
    <m/>
    <m/>
    <m/>
    <n v="0"/>
    <m/>
    <n v="0"/>
    <m/>
    <n v="0"/>
    <m/>
    <n v="-116.94860494362513"/>
    <n v="7.7303250445821785"/>
    <n v="-46.939236835791505"/>
    <n v="7.5070181642474348E-5"/>
    <n v="-116.94860494362513"/>
    <n v="39.371191849346673"/>
    <n v="12.892689127939875"/>
    <n v="-106.01872283181338"/>
    <s v="Resto"/>
    <n v="2024"/>
    <n v="2"/>
    <d v="2025-08-07T00:00:00"/>
    <x v="10"/>
    <x v="5"/>
  </r>
  <r>
    <n v="2025"/>
    <n v="6"/>
    <n v="79"/>
    <x v="11"/>
    <s v="Camiones"/>
    <n v="51"/>
    <s v="031b4af5197ec30a926f48cf40e11a7dbc470048a21e4003b7a3c07c5dab1baa"/>
    <s v="5ee0b1f3d4f170289262539d5c2c0d24e2fb46189fbbd99a0a6b6a68b9dfe06a"/>
    <x v="3"/>
    <n v="1644209.0244200001"/>
    <n v="1414458.20612"/>
    <n v="3133935.9079400003"/>
    <n v="2485614.2370799999"/>
    <n v="1059402.4850899999"/>
    <n v="821563.00170999998"/>
    <n v="2188065.77079"/>
    <n v="1501815.72328"/>
    <n v="35332811.020000003"/>
    <n v="33505945.09"/>
    <n v="140.405"/>
    <n v="134.59399999999999"/>
    <n v="0"/>
    <n v="0"/>
    <n v="733769.69476999994"/>
    <n v="620999.47551000002"/>
    <n v="1361851.2078800001"/>
    <n v="1152107.3474100002"/>
    <n v="0"/>
    <n v="0"/>
    <n v="0"/>
    <n v="0"/>
    <n v="0"/>
    <n v="0"/>
    <s v="Camiones"/>
    <s v="Automóviles"/>
    <s v="Automóviles"/>
    <x v="10"/>
    <x v="3"/>
    <n v="49586162.051349998"/>
    <n v="42505277.943829998"/>
    <n v="533186385.44996989"/>
    <n v="470746398.87218982"/>
    <n v="512068683.5256899"/>
    <n v="451806369.28899986"/>
    <n v="36344121.306299999"/>
    <n v="32597322.512429997"/>
    <n v="20013592.176389989"/>
    <n v="18708853.750879992"/>
    <n v="6121437.9818500001"/>
    <n v="5431914.1521199998"/>
    <n v="4.524002686880169"/>
    <n v="4.3391852370103079"/>
    <n v="229750.81830000016"/>
    <n v="16.243026291333805"/>
    <n v="26.859849422555008"/>
    <n v="26.039774681784262"/>
    <n v="3.3158626447380719"/>
    <n v="3.3277236958412142"/>
    <n v="0.30837415757201103"/>
    <n v="0.32109150145627136"/>
    <n v="0.30047138108942456"/>
    <n v="0.31306734527578911"/>
    <m/>
    <m/>
    <m/>
    <n v="0"/>
    <m/>
    <n v="0"/>
    <m/>
    <n v="0"/>
    <m/>
    <n v="28.949634158909433"/>
    <n v="64.432348281490988"/>
    <n v="58.083229193715759"/>
    <n v="5.2934149739484333"/>
    <n v="18.159470934719657"/>
    <n v="18.205235904580896"/>
    <n v="53.880313100596545"/>
    <n v="53.901181769740511"/>
    <s v="Medianas"/>
    <n v="2024"/>
    <n v="2"/>
    <d v="2025-08-07T00:00:00"/>
    <x v="10"/>
    <x v="3"/>
  </r>
  <r>
    <n v="2025"/>
    <n v="6"/>
    <n v="12"/>
    <x v="0"/>
    <s v="Camiones"/>
    <n v="12"/>
    <s v="6b51d431df5d7f141cbececcf79edf3dd861c3b4069f0b11661a3eefacbba918"/>
    <s v="5ee0b1f3d4f170289262539d5c2c0d24e2fb46189fbbd99a0a6b6a68b9dfe06a"/>
    <x v="7"/>
    <n v="26842.103420000003"/>
    <n v="22013.572940000002"/>
    <n v="57652.709430000003"/>
    <n v="55946.945269999997"/>
    <n v="24743.84404"/>
    <n v="21723.609789999999"/>
    <n v="47633.737090000002"/>
    <n v="46047.860380000006"/>
    <n v="35332811.020000003"/>
    <n v="33505945.09"/>
    <n v="140.405"/>
    <n v="134.59399999999999"/>
    <n v="0"/>
    <n v="0"/>
    <n v="8689.8244700000014"/>
    <n v="7232.3975300000002"/>
    <n v="12624.8524"/>
    <n v="12572.194680000001"/>
    <n v="0"/>
    <n v="0"/>
    <n v="0"/>
    <n v="0"/>
    <n v="0"/>
    <n v="0"/>
    <s v="Camiones"/>
    <s v="Automóviles"/>
    <s v="Automóviles"/>
    <x v="10"/>
    <x v="3"/>
    <n v="4354857.8661599997"/>
    <n v="3733425.0511100003"/>
    <n v="533186385.44996989"/>
    <n v="470746398.87218982"/>
    <n v="512068683.5256899"/>
    <n v="451806369.28899986"/>
    <n v="36344121.306299999"/>
    <n v="32597322.512429997"/>
    <n v="20013592.176389989"/>
    <n v="18708853.750879992"/>
    <n v="292861.21198000002"/>
    <n v="250160.00116999997"/>
    <n v="7.3855419955763543E-2"/>
    <n v="6.7531843854984702E-2"/>
    <n v="4828.5304800000013"/>
    <n v="21.934333391315452"/>
    <n v="9.1654689395443381"/>
    <n v="8.7997972645676263"/>
    <n v="0.61637151532728829"/>
    <n v="0.58963478946644599"/>
    <n v="5.0342814731376253E-3"/>
    <n v="5.2418951370326013E-3"/>
    <n v="4.6763125523084049E-3"/>
    <n v="4.8723467477101738E-3"/>
    <m/>
    <m/>
    <m/>
    <n v="0"/>
    <m/>
    <n v="0"/>
    <m/>
    <n v="0"/>
    <m/>
    <n v="13.903003594689412"/>
    <n v="92.182954714209941"/>
    <n v="98.68279833178228"/>
    <n v="0.12363519662996973"/>
    <n v="20.151366596686525"/>
    <n v="0.41884270280803104"/>
    <n v="68.831097542178014"/>
    <n v="57.526929180514408"/>
    <s v="Resto"/>
    <n v="2024"/>
    <n v="2"/>
    <d v="2025-08-07T00:00:00"/>
    <x v="10"/>
    <x v="7"/>
  </r>
  <r>
    <n v="2025"/>
    <n v="6"/>
    <n v="103"/>
    <x v="61"/>
    <s v="Camiones"/>
    <n v="205"/>
    <s v="f8809aff4d69bece79dabe35be0c708b890d7eafb841f121330667b77d2e2590"/>
    <s v="5ee0b1f3d4f170289262539d5c2c0d24e2fb46189fbbd99a0a6b6a68b9dfe06a"/>
    <x v="26"/>
    <n v="5649.2283499999994"/>
    <n v="0"/>
    <n v="7590.3761699999995"/>
    <n v="17785.903079999996"/>
    <n v="-132.81609000000003"/>
    <n v="13458.779130000001"/>
    <n v="2660.876369999999"/>
    <n v="15737.88017"/>
    <n v="35332811.020000003"/>
    <n v="33505945.09"/>
    <n v="140.405"/>
    <n v="134.59399999999999"/>
    <n v="0"/>
    <n v="0"/>
    <n v="-132.81609"/>
    <n v="13458.779130000001"/>
    <n v="2758.0597799999996"/>
    <n v="2617.4291899999998"/>
    <n v="0"/>
    <n v="0"/>
    <n v="0"/>
    <n v="0"/>
    <n v="0"/>
    <n v="0"/>
    <s v="Camiones"/>
    <s v="Automóviles"/>
    <s v="Automóviles"/>
    <x v="10"/>
    <x v="3"/>
    <n v="1638035.7448499999"/>
    <n v="1492337.16872"/>
    <n v="533186385.44996989"/>
    <n v="470746398.87218982"/>
    <n v="512068683.5256899"/>
    <n v="451806369.28899986"/>
    <n v="36344121.306299999"/>
    <n v="32597322.512429997"/>
    <n v="20013592.176389989"/>
    <n v="18708853.750879992"/>
    <n v="285486.88752999995"/>
    <n v="183140.27194000001"/>
    <n v="1.5543719718491984E-2"/>
    <m/>
    <m/>
    <m/>
    <n v="1.9788048406974064"/>
    <m/>
    <n v="0.34487820963377797"/>
    <m/>
    <n v="1.0595222429080722E-3"/>
    <n v="1.1032169183055663E-3"/>
    <m/>
    <m/>
    <m/>
    <m/>
    <m/>
    <n v="0"/>
    <m/>
    <n v="0"/>
    <m/>
    <n v="0"/>
    <m/>
    <n v="-100.98683609201929"/>
    <n v="-2.3510483515859302"/>
    <m/>
    <n v="-6.6362944157862382E-4"/>
    <n v="-100.98683609201929"/>
    <n v="5.3728517484746163"/>
    <n v="-4.8155624096008545"/>
    <n v="514.19840435110302"/>
    <s v="Resto"/>
    <n v="2024"/>
    <n v="2"/>
    <d v="2025-08-07T00:00:00"/>
    <x v="10"/>
    <x v="26"/>
  </r>
  <r>
    <n v="2025"/>
    <n v="6"/>
    <n v="5.0999999999999996"/>
    <x v="68"/>
    <s v="Camiones"/>
    <n v="5.0999999999999996"/>
    <m/>
    <m/>
    <x v="75"/>
    <n v="27229875.259989999"/>
    <n v="24813343.323199999"/>
    <n v="55143545.128950007"/>
    <n v="45869829.288789995"/>
    <n v="14803356.040679993"/>
    <n v="13965682.312869996"/>
    <n v="30237053.694010004"/>
    <n v="27626964.359279994"/>
    <n v="0"/>
    <n v="0"/>
    <n v="0"/>
    <n v="0"/>
    <n v="-9004.905490000001"/>
    <n v="32437.216189999999"/>
    <n v="14202258.20418"/>
    <n v="13351941.628159996"/>
    <n v="23840392.156410001"/>
    <n v="21182038.604390003"/>
    <n v="0"/>
    <n v="0"/>
    <n v="0"/>
    <n v="0"/>
    <n v="0"/>
    <n v="0"/>
    <s v="Camiones"/>
    <s v="Automóviles"/>
    <s v="Automóviles"/>
    <x v="10"/>
    <x v="3"/>
    <n v="156943837.74034002"/>
    <n v="138505377.13073"/>
    <n v="533186385.44996989"/>
    <n v="470746398.87218982"/>
    <n v="512068683.5256899"/>
    <n v="451806369.28899986"/>
    <n v="36344121.306299999"/>
    <n v="32597322.512429997"/>
    <n v="20013592.176389989"/>
    <n v="18708853.750879992"/>
    <n v="75046408.949180007"/>
    <n v="65472405.200730003"/>
    <n v="74.922365106870501"/>
    <n v="76.120801988378602"/>
    <n v="2416531.9367900006"/>
    <n v="9.7388405315401059"/>
    <n v="36.284048285947371"/>
    <n v="37.898933523406491"/>
    <n v="17.350076085842378"/>
    <n v="17.915075816716936"/>
    <n v="5.1070087314795174"/>
    <n v="5.3176216660052606"/>
    <n v="5.2710638642478402"/>
    <n v="5.4920304382269647"/>
    <m/>
    <m/>
    <m/>
    <n v="0"/>
    <m/>
    <n v="0"/>
    <m/>
    <n v="0"/>
    <m/>
    <n v="5.9980866601701432"/>
    <n v="54.364391681335341"/>
    <n v="56.282952808750899"/>
    <n v="73.966511909558619"/>
    <n v="6.3684863198221198"/>
    <n v="12.550036385398"/>
    <n v="59.572250787667592"/>
    <n v="63.034261609705453"/>
    <m/>
    <n v="2024"/>
    <n v="2"/>
    <d v="2025-08-07T00:00:00"/>
    <x v="10"/>
    <x v="75"/>
  </r>
  <r>
    <n v="2025"/>
    <n v="6"/>
    <n v="150.1"/>
    <x v="70"/>
    <s v="Camiones"/>
    <n v="150.1"/>
    <m/>
    <m/>
    <x v="77"/>
    <n v="292414.26614000002"/>
    <n v="400961.48888000002"/>
    <n v="691575.62146000005"/>
    <n v="764129.80184999993"/>
    <n v="258436.53471000001"/>
    <n v="277031.29260999995"/>
    <n v="553250.02217000001"/>
    <n v="449120.32944"/>
    <n v="0"/>
    <n v="0"/>
    <n v="0"/>
    <n v="0"/>
    <n v="0"/>
    <n v="-68.005229999999997"/>
    <n v="229087.05495999995"/>
    <n v="243447.00600999998"/>
    <n v="295304.14455000003"/>
    <n v="311040.92213000008"/>
    <n v="0"/>
    <n v="0"/>
    <n v="0"/>
    <n v="0"/>
    <n v="0"/>
    <n v="0"/>
    <s v="Camiones"/>
    <s v="Automóviles"/>
    <s v="Automóviles"/>
    <x v="10"/>
    <x v="3"/>
    <n v="33804475.975109994"/>
    <n v="29994926.684520002"/>
    <n v="533186385.44996989"/>
    <n v="470746398.87218982"/>
    <n v="512068683.5256899"/>
    <n v="451806369.28899986"/>
    <n v="36344121.306299999"/>
    <n v="32597322.512429997"/>
    <n v="20013592.176389989"/>
    <n v="18708853.750879992"/>
    <n v="2943927.3807800002"/>
    <n v="3769820.8081299998"/>
    <n v="0.80457101624661387"/>
    <n v="1.2300442428273228"/>
    <n v="-108547.22274"/>
    <n v="-27.071732759972388"/>
    <n v="9.9327948117566756"/>
    <n v="10.63608880335336"/>
    <n v="0.86501641485376857"/>
    <n v="1.3367643571768792"/>
    <n v="5.484278558486147E-2"/>
    <n v="5.7104500928795807E-2"/>
    <n v="8.5175689042044742E-2"/>
    <n v="8.8746311724420004E-2"/>
    <m/>
    <m/>
    <m/>
    <n v="0"/>
    <m/>
    <n v="0"/>
    <m/>
    <n v="0"/>
    <m/>
    <n v="-6.712150719441401"/>
    <n v="88.380275737390861"/>
    <n v="69.091745789309471"/>
    <n v="1.2913050912213415"/>
    <n v="-5.8985942301587269"/>
    <n v="-5.0593913727605351"/>
    <n v="77.57664739487312"/>
    <n v="78.268481312002706"/>
    <s v="Resto"/>
    <n v="2024"/>
    <n v="2"/>
    <d v="2025-08-07T00:00:00"/>
    <x v="10"/>
    <x v="77"/>
  </r>
  <r>
    <n v="2025"/>
    <n v="6"/>
    <n v="41"/>
    <x v="38"/>
    <s v="Camiones"/>
    <n v="29"/>
    <s v="35135aaa6cc23891b40cb3f378c53a17a1127210ce60e125ccf03efcfdaec458"/>
    <s v="5ee0b1f3d4f170289262539d5c2c0d24e2fb46189fbbd99a0a6b6a68b9dfe06a"/>
    <x v="10"/>
    <n v="519319.61836999998"/>
    <n v="277510.57925000001"/>
    <n v="855115.07481999998"/>
    <n v="537067.43495000002"/>
    <n v="242709.55064999999"/>
    <n v="193452.54666999998"/>
    <n v="459500.26983"/>
    <n v="371460.43234000006"/>
    <n v="35332811.020000003"/>
    <n v="33505945.09"/>
    <n v="140.405"/>
    <n v="134.59399999999999"/>
    <n v="637.76628000000005"/>
    <n v="-3390.06077"/>
    <n v="242635.34834999999"/>
    <n v="192796.56740999999"/>
    <n v="396284.17800999997"/>
    <n v="277342.43560999999"/>
    <n v="0"/>
    <n v="0"/>
    <n v="0"/>
    <n v="0"/>
    <n v="0"/>
    <n v="0"/>
    <s v="Camiones"/>
    <s v="Automóviles"/>
    <s v="Automóviles"/>
    <x v="10"/>
    <x v="3"/>
    <n v="22924639.598130003"/>
    <n v="19353024.356599998"/>
    <n v="533186385.44996989"/>
    <n v="470746398.87218982"/>
    <n v="512068683.5256899"/>
    <n v="451806369.28899986"/>
    <n v="36344121.306299999"/>
    <n v="32597322.512429997"/>
    <n v="20013592.176389989"/>
    <n v="18708853.750879992"/>
    <n v="2041340.17622"/>
    <n v="1690390.3040100001"/>
    <n v="1.4288957875561008"/>
    <n v="0.8513293665275109"/>
    <n v="241809.03911999997"/>
    <n v="87.135070588484595"/>
    <n v="25.440131165773504"/>
    <n v="16.41695285353212"/>
    <n v="2.2653338393697657"/>
    <n v="1.4339390791670248"/>
    <n v="9.7399264598951193E-2"/>
    <n v="0.10141600825779581"/>
    <n v="5.8951184738716536E-2"/>
    <n v="6.1422458405514239E-2"/>
    <m/>
    <m/>
    <m/>
    <n v="0"/>
    <m/>
    <n v="0"/>
    <m/>
    <n v="0"/>
    <m/>
    <n v="25.462060245722597"/>
    <n v="46.736064278064028"/>
    <n v="69.709971847857034"/>
    <n v="1.2127235756123989"/>
    <n v="25.850450352683495"/>
    <n v="42.88623994319294"/>
    <n v="61.227614377245523"/>
    <n v="69.51571150154291"/>
    <s v="Medianas"/>
    <n v="2024"/>
    <n v="2"/>
    <d v="2025-08-07T00:00:00"/>
    <x v="10"/>
    <x v="10"/>
  </r>
  <r>
    <n v="2025"/>
    <n v="6"/>
    <n v="27"/>
    <x v="32"/>
    <s v="Camiones"/>
    <n v="21"/>
    <s v="6f4b6612125fb3a0daecd2799dfd6c9c299424fd920f9b308110a2c1fbd8f443"/>
    <s v="5ee0b1f3d4f170289262539d5c2c0d24e2fb46189fbbd99a0a6b6a68b9dfe06a"/>
    <x v="11"/>
    <n v="1898428.7433199999"/>
    <n v="1603403.6703900001"/>
    <n v="3463727.2324399999"/>
    <n v="2967762.2326900004"/>
    <n v="969150.16222000006"/>
    <n v="975604.74733999989"/>
    <n v="1984820.5095400002"/>
    <n v="2123167.7022500001"/>
    <n v="35332811.020000003"/>
    <n v="33505945.09"/>
    <n v="140.405"/>
    <n v="134.59399999999999"/>
    <n v="0"/>
    <n v="0"/>
    <n v="955337.20521000004"/>
    <n v="980592.55790999997"/>
    <n v="1726134.4649400001"/>
    <n v="1512398.5435200001"/>
    <n v="0"/>
    <n v="0"/>
    <n v="0"/>
    <n v="0"/>
    <n v="0"/>
    <n v="0"/>
    <s v="Camiones"/>
    <s v="Automóviles"/>
    <s v="Automóviles"/>
    <x v="10"/>
    <x v="3"/>
    <n v="7432464.5520399995"/>
    <n v="5987192.6770000001"/>
    <n v="533186385.44996989"/>
    <n v="470746398.87218982"/>
    <n v="512068683.5256899"/>
    <n v="451806369.28899986"/>
    <n v="36344121.306299999"/>
    <n v="32597322.512429997"/>
    <n v="20013592.176389989"/>
    <n v="18708853.750879992"/>
    <n v="6009566.5943799997"/>
    <n v="4814807.7526400005"/>
    <n v="5.2234822994356467"/>
    <n v="4.9188201570193097"/>
    <n v="295025.07292999979"/>
    <n v="18.399925008169649"/>
    <n v="31.590110759324379"/>
    <n v="33.301509691863401"/>
    <n v="25.54238543659028"/>
    <n v="26.78055905148215"/>
    <n v="0.35605349182310164"/>
    <n v="0.3707371304663582"/>
    <n v="0.34060880215577238"/>
    <n v="0.35488735426931889"/>
    <m/>
    <m/>
    <m/>
    <n v="0"/>
    <m/>
    <n v="0"/>
    <m/>
    <n v="0"/>
    <m/>
    <n v="-0.66159837143047184"/>
    <n v="51.050120560497639"/>
    <n v="60.845859676914735"/>
    <n v="4.8424598326896326"/>
    <n v="-2.5755195158556288"/>
    <n v="14.13224856211146"/>
    <n v="55.345468421731979"/>
    <n v="64.836914985896541"/>
    <s v="Grandes"/>
    <n v="2024"/>
    <n v="2"/>
    <d v="2025-08-07T00:00:00"/>
    <x v="10"/>
    <x v="11"/>
  </r>
  <r>
    <n v="2025"/>
    <n v="6"/>
    <n v="37"/>
    <x v="76"/>
    <s v="Camiones"/>
    <n v="25"/>
    <s v="b7a56873cd771f2c446d369b649430b65a756ba278ff97ec81bb6f55b2e73569"/>
    <s v="5ee0b1f3d4f170289262539d5c2c0d24e2fb46189fbbd99a0a6b6a68b9dfe06a"/>
    <x v="33"/>
    <n v="2736.02007"/>
    <n v="3292.7222000000002"/>
    <n v="6510.9572000000007"/>
    <n v="7771.3300399999998"/>
    <n v="91.983450000000005"/>
    <n v="79.247720000000001"/>
    <n v="189.45873"/>
    <n v="202.54511000000002"/>
    <n v="35332811.020000003"/>
    <n v="33505945.09"/>
    <n v="140.405"/>
    <n v="134.59399999999999"/>
    <n v="0"/>
    <n v="0"/>
    <n v="86.791889999999995"/>
    <n v="73.033429999999996"/>
    <n v="2735.1311099999998"/>
    <n v="3292.7222000000002"/>
    <n v="0"/>
    <n v="0"/>
    <n v="0"/>
    <n v="0"/>
    <n v="0"/>
    <n v="0"/>
    <s v="Camiones"/>
    <s v="Automóviles"/>
    <s v="Automóviles"/>
    <x v="10"/>
    <x v="3"/>
    <n v="7089738.4457900003"/>
    <n v="7036483.0011099996"/>
    <n v="533186385.44996989"/>
    <n v="470746398.87218982"/>
    <n v="512068683.5256899"/>
    <n v="451806369.28899986"/>
    <n v="36344121.306299999"/>
    <n v="32597322.512429997"/>
    <n v="20013592.176389989"/>
    <n v="18708853.750879992"/>
    <n v="1469403.8321800001"/>
    <n v="2061176.9799000002"/>
    <n v="7.528095250787451E-3"/>
    <n v="1.010120447390862E-2"/>
    <n v="-556.70213000000012"/>
    <n v="-16.907048216821941"/>
    <n v="0.18619932860395869"/>
    <n v="0.15974961064040943"/>
    <n v="3.8591269493512735E-2"/>
    <n v="4.6794999710516968E-2"/>
    <n v="5.1314514861271286E-4"/>
    <n v="5.3430724393493142E-4"/>
    <n v="6.9946837785454666E-4"/>
    <n v="7.2879056689300378E-4"/>
    <m/>
    <m/>
    <m/>
    <n v="0"/>
    <m/>
    <n v="0"/>
    <m/>
    <n v="0"/>
    <m/>
    <n v="16.070784118457926"/>
    <n v="3.3619435401290754"/>
    <n v="2.4067539010730998"/>
    <n v="4.5960489845752313E-4"/>
    <n v="18.838578442776143"/>
    <n v="-16.934045939253551"/>
    <n v="3.17322594455079"/>
    <n v="2.2180258632204075"/>
    <s v="Resto"/>
    <n v="2024"/>
    <n v="2"/>
    <d v="2025-08-07T00:00:00"/>
    <x v="10"/>
    <x v="33"/>
  </r>
  <r>
    <n v="2025"/>
    <n v="6"/>
    <n v="13"/>
    <x v="37"/>
    <s v="Camiones"/>
    <n v="13"/>
    <s v="3fdba35f04dc8c462986c992bcf875546257113072a909c162f7e470e581e278"/>
    <s v="5ee0b1f3d4f170289262539d5c2c0d24e2fb46189fbbd99a0a6b6a68b9dfe06a"/>
    <x v="17"/>
    <n v="37570.811750000001"/>
    <n v="43981.641049999998"/>
    <n v="59896.900779999996"/>
    <n v="68984.363619999989"/>
    <n v="16444.911349999998"/>
    <n v="25637.328439999997"/>
    <n v="53357.012820000004"/>
    <n v="46426.247569999992"/>
    <n v="35332811.020000003"/>
    <n v="33505945.09"/>
    <n v="140.405"/>
    <n v="134.59399999999999"/>
    <n v="0"/>
    <n v="0"/>
    <n v="9641.3160500000013"/>
    <n v="16258.908079999999"/>
    <n v="28204.157139999999"/>
    <n v="26249.830040000001"/>
    <n v="0"/>
    <n v="0"/>
    <n v="0"/>
    <n v="0"/>
    <n v="0"/>
    <n v="0"/>
    <s v="Camiones"/>
    <s v="Automóviles"/>
    <s v="Automóviles"/>
    <x v="10"/>
    <x v="3"/>
    <n v="699707.28188999998"/>
    <n v="799139.89625999995"/>
    <n v="533186385.44996989"/>
    <n v="470746398.87218982"/>
    <n v="512068683.5256899"/>
    <n v="451806369.28899986"/>
    <n v="36344121.306299999"/>
    <n v="32597322.512429997"/>
    <n v="20013592.176389989"/>
    <n v="18708853.750879992"/>
    <n v="143476.45997999999"/>
    <n v="173664.73905"/>
    <n v="0.1033752100741733"/>
    <n v="0.13492409087657103"/>
    <n v="-6410.8292999999976"/>
    <n v="-14.576148472295348"/>
    <n v="26.186045958505815"/>
    <n v="25.325602244067056"/>
    <n v="5.3695041801646495"/>
    <n v="5.5036222388389655"/>
    <n v="7.0464686974880293E-3"/>
    <n v="7.3370649209238588E-3"/>
    <n v="9.3429585771385264E-3"/>
    <n v="9.7346217405507515E-3"/>
    <m/>
    <m/>
    <m/>
    <n v="0"/>
    <m/>
    <n v="0"/>
    <m/>
    <n v="0"/>
    <m/>
    <n v="-35.855596699606821"/>
    <n v="43.770444619153054"/>
    <n v="58.290977389530575"/>
    <n v="8.2168714167165063E-2"/>
    <n v="-40.701331217563528"/>
    <n v="7.4451038236131639"/>
    <n v="34.184024724236103"/>
    <n v="61.939098482635359"/>
    <s v="Resto"/>
    <n v="2024"/>
    <n v="2"/>
    <d v="2025-08-07T00:00:00"/>
    <x v="10"/>
    <x v="17"/>
  </r>
  <r>
    <n v="2025"/>
    <n v="6"/>
    <n v="89"/>
    <x v="1"/>
    <s v="Camiones"/>
    <n v="61"/>
    <s v="d029fa3a95e174a19934857f535eb9427d967218a36ea014b70ad704bc6c8d1c"/>
    <s v="5ee0b1f3d4f170289262539d5c2c0d24e2fb46189fbbd99a0a6b6a68b9dfe06a"/>
    <x v="0"/>
    <n v="1042636.7068200001"/>
    <n v="810157.51989999996"/>
    <n v="1960759.0819699999"/>
    <n v="1616572.0246400004"/>
    <n v="512104.08928999992"/>
    <n v="470489.06359999999"/>
    <n v="1058673.3436699996"/>
    <n v="966772.19191999955"/>
    <n v="35332811.020000003"/>
    <n v="33505945.09"/>
    <n v="140.405"/>
    <n v="134.59399999999999"/>
    <n v="0"/>
    <n v="0"/>
    <n v="414185.76932000002"/>
    <n v="348608.90495999996"/>
    <n v="716196.70825999998"/>
    <n v="631397.46773000003"/>
    <n v="0"/>
    <n v="0"/>
    <n v="0"/>
    <n v="0"/>
    <n v="0"/>
    <n v="0"/>
    <s v="Camiones"/>
    <s v="Automóviles"/>
    <s v="Automóviles"/>
    <x v="10"/>
    <x v="3"/>
    <n v="2214299.0685000001"/>
    <n v="1797187.84393"/>
    <n v="533186385.44996989"/>
    <n v="470746398.87218982"/>
    <n v="512068683.5256899"/>
    <n v="451806369.28899986"/>
    <n v="36344121.306299999"/>
    <n v="32597322.512429997"/>
    <n v="20013592.176389989"/>
    <n v="18708853.750879992"/>
    <n v="2214299.0685000001"/>
    <n v="1797187.84393"/>
    <n v="2.8687905205711117"/>
    <n v="2.485349892130162"/>
    <n v="232479.18692000012"/>
    <n v="28.695553791649765"/>
    <n v="47.086535041822422"/>
    <n v="45.079178708909375"/>
    <n v="47.086535041822422"/>
    <n v="45.079178708909375"/>
    <n v="0.1955482614095804"/>
    <n v="0.20361266766818248"/>
    <n v="0.17210063036933865"/>
    <n v="0.17931520557687827"/>
    <m/>
    <m/>
    <m/>
    <n v="0"/>
    <m/>
    <n v="0"/>
    <m/>
    <n v="0"/>
    <m/>
    <n v="8.8450569651030477"/>
    <n v="49.116253623172042"/>
    <n v="58.073776030379108"/>
    <n v="2.558781475991744"/>
    <n v="18.811012405871974"/>
    <n v="13.430405547058989"/>
    <n v="57.83128636911281"/>
    <n v="55.212274799472759"/>
    <s v="Medianas"/>
    <n v="2024"/>
    <n v="2"/>
    <d v="2025-08-07T00:00:00"/>
    <x v="10"/>
    <x v="0"/>
  </r>
  <r>
    <n v="2025"/>
    <n v="6"/>
    <n v="201.1"/>
    <x v="67"/>
    <s v="Camiones"/>
    <n v="201.1"/>
    <m/>
    <m/>
    <x v="74"/>
    <n v="36344121.306299999"/>
    <n v="32597322.512429994"/>
    <n v="72045649.580830008"/>
    <n v="60215121.454110004"/>
    <n v="20013592.176389992"/>
    <n v="18708853.750879999"/>
    <n v="40703259.78563001"/>
    <n v="36737187.780079998"/>
    <n v="0"/>
    <n v="0"/>
    <n v="0"/>
    <n v="0"/>
    <n v="-10238.76821"/>
    <n v="34211.074189999999"/>
    <n v="18954526.30494"/>
    <n v="17722219.820759997"/>
    <n v="31659383.01160001"/>
    <n v="28029176.664410003"/>
    <n v="0"/>
    <n v="0"/>
    <n v="0"/>
    <n v="0"/>
    <n v="0"/>
    <n v="0"/>
    <s v="Camiones"/>
    <s v="Automóviles"/>
    <s v="Automóviles"/>
    <x v="10"/>
    <x v="3"/>
    <n v="341074946.17875987"/>
    <n v="299413203.86758012"/>
    <n v="533186385.44996989"/>
    <n v="470746398.87218982"/>
    <n v="512068683.5256899"/>
    <n v="451806369.28899986"/>
    <n v="36344121.306299999"/>
    <n v="32597322.512429997"/>
    <n v="20013592.176389989"/>
    <n v="18708853.750879992"/>
    <n v="103378725.32926001"/>
    <n v="91579016.124029994"/>
    <n v="100"/>
    <n v="99.999999999999986"/>
    <n v="3746798.7938700058"/>
    <n v="11.494191869412829"/>
    <n v="35.156286934806367"/>
    <n v="35.59475073228765"/>
    <n v="10.655758129842754"/>
    <n v="10.887069137687941"/>
    <n v="6.8164008493255599"/>
    <n v="7.0975090794586064"/>
    <n v="6.924603691186249"/>
    <n v="7.2148877767544226"/>
    <m/>
    <m/>
    <m/>
    <n v="0"/>
    <m/>
    <n v="0"/>
    <m/>
    <n v="0"/>
    <m/>
    <n v="6.9739089464453397"/>
    <n v="55.06693092871879"/>
    <n v="57.393835778217515"/>
    <n v="100.00000000000003"/>
    <n v="6.953454457981989"/>
    <n v="12.951526870211127"/>
    <n v="59.870169604995318"/>
    <n v="63.227757393469055"/>
    <m/>
    <n v="2024"/>
    <n v="2"/>
    <d v="2025-08-07T00:00:00"/>
    <x v="10"/>
    <x v="74"/>
  </r>
  <r>
    <n v="2025"/>
    <n v="6"/>
    <n v="1"/>
    <x v="16"/>
    <s v="Camiones"/>
    <n v="30"/>
    <s v="624b60c58c9d8bfb6ff1886c2fd605d2adeb6ea4da576068201b6c6958ce93f4"/>
    <s v="5ee0b1f3d4f170289262539d5c2c0d24e2fb46189fbbd99a0a6b6a68b9dfe06a"/>
    <x v="4"/>
    <n v="1328758.3205200001"/>
    <n v="1029309.73266"/>
    <n v="2427131.3866100004"/>
    <n v="1929303.3949200001"/>
    <n v="716157.59027999989"/>
    <n v="683884.66320999991"/>
    <n v="1312617.1798399994"/>
    <n v="1381412.4521799998"/>
    <n v="35332811.020000003"/>
    <n v="33505945.09"/>
    <n v="140.405"/>
    <n v="134.59399999999999"/>
    <n v="0"/>
    <n v="0"/>
    <n v="715260.70915999997"/>
    <n v="681510.96833000006"/>
    <n v="1158868.0384000002"/>
    <n v="979222.03894000011"/>
    <n v="0"/>
    <n v="0"/>
    <n v="0"/>
    <n v="0"/>
    <n v="0"/>
    <n v="0"/>
    <s v="Camiones"/>
    <s v="Automóviles"/>
    <s v="Automóviles"/>
    <x v="10"/>
    <x v="3"/>
    <n v="34421360.903379999"/>
    <n v="27815669.804509997"/>
    <n v="533186385.44996989"/>
    <n v="470746398.87218982"/>
    <n v="512068683.5256899"/>
    <n v="451806369.28899986"/>
    <n v="36344121.306299999"/>
    <n v="32597322.512429997"/>
    <n v="20013592.176389989"/>
    <n v="18708853.750879992"/>
    <n v="4591937.50875"/>
    <n v="4041736.9430500004"/>
    <n v="3.6560474507597163"/>
    <n v="3.1576511606666595"/>
    <n v="299448.58786000009"/>
    <n v="29.092174916693757"/>
    <n v="28.9367683682113"/>
    <n v="25.467014483215127"/>
    <n v="3.8602724751348307"/>
    <n v="3.7004671823258022"/>
    <n v="0.24921084948533079"/>
    <n v="0.25948829976698579"/>
    <n v="0.21865482882630891"/>
    <n v="0.22782098762348293"/>
    <m/>
    <m/>
    <m/>
    <n v="0"/>
    <m/>
    <n v="0"/>
    <m/>
    <n v="0"/>
    <m/>
    <n v="4.7190599243033482"/>
    <n v="53.896753022757117"/>
    <n v="66.44109557214297"/>
    <n v="3.5783560690561593"/>
    <n v="4.9521933466018186"/>
    <n v="18.345788014990493"/>
    <n v="61.72063474522345"/>
    <n v="69.597184420780607"/>
    <s v="Medianas"/>
    <n v="2024"/>
    <n v="2"/>
    <d v="2025-08-07T00:00:00"/>
    <x v="10"/>
    <x v="4"/>
  </r>
  <r>
    <n v="2025"/>
    <n v="6"/>
    <n v="46"/>
    <x v="54"/>
    <s v="Camiones"/>
    <n v="34"/>
    <s v="86e50149658661312a9e0b35558d84f6c6d3da797f552a9657fe0558ca40cdef"/>
    <s v="5ee0b1f3d4f170289262539d5c2c0d24e2fb46189fbbd99a0a6b6a68b9dfe06a"/>
    <x v="13"/>
    <n v="15752042.86248"/>
    <n v="14722489.09894"/>
    <n v="33157345.36527"/>
    <n v="27683594.706470001"/>
    <n v="8872314.8782099951"/>
    <n v="8481844.9581899978"/>
    <n v="18304522.223220002"/>
    <n v="16851981.030509997"/>
    <n v="35332811.020000003"/>
    <n v="33505945.09"/>
    <n v="140.405"/>
    <n v="134.59399999999999"/>
    <n v="0"/>
    <n v="0"/>
    <n v="8867811.4448400009"/>
    <n v="8485556.6664799992"/>
    <n v="15016779.42176"/>
    <n v="13558504.13393"/>
    <n v="0"/>
    <n v="0"/>
    <n v="0"/>
    <n v="0"/>
    <n v="0"/>
    <n v="0"/>
    <s v="Camiones"/>
    <s v="Automóviles"/>
    <s v="Automóviles"/>
    <x v="10"/>
    <x v="3"/>
    <n v="34287174.897239998"/>
    <n v="30526234.37057"/>
    <n v="533186385.44996989"/>
    <n v="470746398.87218982"/>
    <n v="512068683.5256899"/>
    <n v="451806369.28899986"/>
    <n v="36344121.306299999"/>
    <n v="32597322.512429997"/>
    <n v="20013592.176389989"/>
    <n v="18708853.750879992"/>
    <n v="34285902.652720004"/>
    <n v="30525063.82697"/>
    <n v="43.341377632232074"/>
    <n v="45.164718952993844"/>
    <n v="1029553.7635399997"/>
    <n v="6.993068608311126"/>
    <n v="45.943205935196055"/>
    <n v="48.230821669673787"/>
    <n v="45.941501187220837"/>
    <n v="48.228972234891131"/>
    <n v="2.9543220330328652"/>
    <n v="3.076158212610113"/>
    <n v="3.1274777957329065"/>
    <n v="3.2585837871450405"/>
    <m/>
    <m/>
    <m/>
    <n v="0"/>
    <m/>
    <n v="0"/>
    <m/>
    <n v="0"/>
    <m/>
    <n v="4.6035965281699953"/>
    <n v="56.324852310699839"/>
    <n v="57.611487440671148"/>
    <n v="44.331446349129941"/>
    <n v="4.5047696148209138"/>
    <n v="10.755429016543827"/>
    <n v="59.05268497178654"/>
    <n v="62.584755535420697"/>
    <s v="Grandes"/>
    <n v="2024"/>
    <n v="2"/>
    <d v="2025-08-07T00:00:00"/>
    <x v="10"/>
    <x v="13"/>
  </r>
  <r>
    <n v="2025"/>
    <n v="6"/>
    <n v="16"/>
    <x v="74"/>
    <s v="Camiones"/>
    <n v="14"/>
    <s v="8527a891e224136950ff32ca212b45bc93f69fbb801c3b1ebedac52775f99e61"/>
    <s v="5ee0b1f3d4f170289262539d5c2c0d24e2fb46189fbbd99a0a6b6a68b9dfe06a"/>
    <x v="27"/>
    <n v="65338.042150000001"/>
    <n v="54832.35022"/>
    <n v="107394.16224000001"/>
    <n v="90385.010559999995"/>
    <n v="25793.076010000001"/>
    <n v="22700.972200000004"/>
    <n v="49388.376750000003"/>
    <n v="40896.370289999999"/>
    <n v="35332811.020000003"/>
    <n v="33505945.09"/>
    <n v="140.405"/>
    <n v="134.59399999999999"/>
    <n v="0"/>
    <n v="0"/>
    <n v="25793.076010000001"/>
    <n v="22000.9722"/>
    <n v="54969.416420000001"/>
    <n v="44732.037280000004"/>
    <n v="0"/>
    <n v="0"/>
    <n v="0"/>
    <n v="0"/>
    <n v="0"/>
    <n v="0"/>
    <s v="Camiones"/>
    <s v="Automóviles"/>
    <s v="Automóviles"/>
    <x v="10"/>
    <x v="3"/>
    <n v="2671500.3155200002"/>
    <n v="2668766.8416399998"/>
    <n v="533186385.44996989"/>
    <n v="470746398.87218982"/>
    <n v="512068683.5256899"/>
    <n v="451806369.28899986"/>
    <n v="36344121.306299999"/>
    <n v="32597322.512429997"/>
    <n v="20013592.176389989"/>
    <n v="18708853.750879992"/>
    <n v="180018.72031"/>
    <n v="158412.80160000001"/>
    <n v="0.17977609528469768"/>
    <n v="0.16821120875523243"/>
    <n v="10505.691930000001"/>
    <n v="19.159660105482889"/>
    <n v="36.295137548742197"/>
    <n v="34.613585307615693"/>
    <n v="2.4457433813659173"/>
    <n v="2.0545950048714126"/>
    <n v="1.2254259285870459E-2"/>
    <n v="1.2759624685527575E-2"/>
    <n v="1.1647959570453831E-2"/>
    <n v="1.2136249939612129E-2"/>
    <m/>
    <m/>
    <m/>
    <n v="0"/>
    <m/>
    <n v="0"/>
    <m/>
    <n v="0"/>
    <m/>
    <n v="13.621019323568873"/>
    <n v="39.47635276671663"/>
    <n v="41.400691578818858"/>
    <n v="0.12887779356485571"/>
    <n v="17.236073822228647"/>
    <n v="22.886011374619851"/>
    <n v="46.922593852780075"/>
    <n v="49.183926192060078"/>
    <s v="Resto"/>
    <n v="2024"/>
    <n v="2"/>
    <d v="2025-08-07T00:00:00"/>
    <x v="10"/>
    <x v="27"/>
  </r>
  <r>
    <n v="2025"/>
    <n v="6"/>
    <n v="23"/>
    <x v="9"/>
    <s v="Camiones"/>
    <n v="17"/>
    <s v="4523540f1504cd17100c4835e85b7eefd49911580f8efff0599a8f283be6b9e3"/>
    <s v="5ee0b1f3d4f170289262539d5c2c0d24e2fb46189fbbd99a0a6b6a68b9dfe06a"/>
    <x v="16"/>
    <n v="975396.50946000009"/>
    <n v="952898.81939999992"/>
    <n v="1860511.1487800002"/>
    <n v="1723972.8190100002"/>
    <n v="494173.17144999997"/>
    <n v="577270.67879000003"/>
    <n v="1041934.51409"/>
    <n v="1085601.2142199997"/>
    <n v="35332811.020000003"/>
    <n v="33505945.09"/>
    <n v="140.405"/>
    <n v="134.59399999999999"/>
    <n v="-2925.9638599999998"/>
    <n v="4116.5188100000005"/>
    <n v="492980.51145999995"/>
    <n v="571050.56091"/>
    <n v="917931.67666999996"/>
    <n v="863888.28107999999"/>
    <n v="0"/>
    <n v="0"/>
    <n v="0"/>
    <n v="0"/>
    <n v="0"/>
    <n v="0"/>
    <s v="Camiones"/>
    <s v="Automóviles"/>
    <s v="Automóviles"/>
    <x v="10"/>
    <x v="3"/>
    <n v="12724961.123440001"/>
    <n v="12089263.964579999"/>
    <n v="533186385.44996989"/>
    <n v="470746398.87218982"/>
    <n v="512068683.5256899"/>
    <n v="451806369.28899986"/>
    <n v="36344121.306299999"/>
    <n v="32597322.512429997"/>
    <n v="20013592.176389989"/>
    <n v="18708853.750879992"/>
    <n v="2582791.4039799999"/>
    <n v="2555939.72811"/>
    <n v="2.6837806897010381"/>
    <n v="2.9232426038569299"/>
    <n v="22497.690060000168"/>
    <n v="2.3609736523932279"/>
    <n v="37.765206588381275"/>
    <n v="37.28174060288287"/>
    <n v="7.6652219209005832"/>
    <n v="7.8821905303074855"/>
    <n v="0.18293724972681694"/>
    <n v="0.19048157812428801"/>
    <n v="0.20242296524900599"/>
    <n v="0.21090867331055135"/>
    <m/>
    <m/>
    <m/>
    <n v="0"/>
    <m/>
    <n v="0"/>
    <m/>
    <n v="0"/>
    <m/>
    <n v="-14.394894872224985"/>
    <n v="50.663824061005158"/>
    <n v="60.580480008725687"/>
    <n v="2.4691877754607963"/>
    <n v="-13.671302471989733"/>
    <n v="6.2558315436848977"/>
    <n v="53.705577875729894"/>
    <n v="66.102362240183936"/>
    <s v="Medianas"/>
    <n v="2024"/>
    <n v="2"/>
    <d v="2025-08-07T00:00:00"/>
    <x v="10"/>
    <x v="16"/>
  </r>
  <r>
    <n v="2025"/>
    <n v="6"/>
    <n v="16"/>
    <x v="74"/>
    <s v="GMM. Individual"/>
    <n v="14"/>
    <s v="8527a891e224136950ff32ca212b45bc93f69fbb801c3b1ebedac52775f99e61"/>
    <s v="5ee0b1f3d4f170289262539d5c2c0d24e2fb46189fbbd99a0a6b6a68b9dfe06a"/>
    <x v="4"/>
    <n v="1133984.35121"/>
    <n v="1001916.6897000001"/>
    <n v="2073065.28088"/>
    <n v="1830376.5914500002"/>
    <n v="810969.09237999993"/>
    <n v="721028.68194000004"/>
    <n v="1586622.85589"/>
    <n v="1376046.33155"/>
    <n v="35332811.020000003"/>
    <n v="33505945.09"/>
    <n v="140.405"/>
    <n v="134.59399999999999"/>
    <n v="0"/>
    <n v="0"/>
    <n v="741416.82001000002"/>
    <n v="638138.04133000004"/>
    <n v="1037776.12524"/>
    <n v="922161.98372000002"/>
    <n v="0"/>
    <n v="0"/>
    <n v="0"/>
    <n v="0"/>
    <n v="0"/>
    <n v="0"/>
    <s v="GMM. Individual"/>
    <s v="Accidentes y Enfermedades"/>
    <s v="Gastos Medicos"/>
    <x v="38"/>
    <x v="3"/>
    <n v="2671500.3155200002"/>
    <n v="2668766.8416399998"/>
    <n v="533186385.44996989"/>
    <n v="470746398.87218982"/>
    <n v="512068683.5256899"/>
    <n v="451806369.28899986"/>
    <n v="42836881.990619987"/>
    <n v="38176860.481630012"/>
    <n v="29112160.675519995"/>
    <n v="26068738.210960001"/>
    <n v="1394067.4186500001"/>
    <n v="1265223.08128"/>
    <n v="2.6472149664354867"/>
    <n v="2.6244082856999298"/>
    <n v="132067.66150999989"/>
    <n v="13.181501303221577"/>
    <n v="81.343580377779588"/>
    <n v="79.188935494788922"/>
    <n v="42.447472104800148"/>
    <n v="37.542308832206054"/>
    <n v="0.21268066517733777"/>
    <n v="0.22145161141320005"/>
    <n v="0.21283576297139681"/>
    <n v="0.22175798257928495"/>
    <m/>
    <m/>
    <m/>
    <n v="0"/>
    <m/>
    <n v="0"/>
    <m/>
    <n v="0"/>
    <m/>
    <n v="12.473901897772798"/>
    <n v="71.515016191772688"/>
    <n v="71.964933746726473"/>
    <n v="2.7856712575165621"/>
    <n v="16.184394596621686"/>
    <n v="12.537292098467635"/>
    <n v="71.44284802645052"/>
    <n v="69.200211307318511"/>
    <s v="Medianas"/>
    <n v="2024"/>
    <n v="2"/>
    <d v="2025-08-07T00:00:00"/>
    <x v="38"/>
    <x v="4"/>
  </r>
  <r>
    <n v="2025"/>
    <n v="6"/>
    <n v="43"/>
    <x v="26"/>
    <s v="GMM. Individual"/>
    <n v="31"/>
    <s v="eb1e33e8a81b697b75855af6bfcdbcbf7cbbde9f94962ceaec1ed8af21f5a50f"/>
    <s v="5ee0b1f3d4f170289262539d5c2c0d24e2fb46189fbbd99a0a6b6a68b9dfe06a"/>
    <x v="13"/>
    <n v="13120352.42639"/>
    <n v="11650561.176879998"/>
    <n v="25431926.06797"/>
    <n v="22515510.403689995"/>
    <n v="9113579.4320899993"/>
    <n v="8061331.2284300001"/>
    <n v="18118328.819799997"/>
    <n v="15565239.873710001"/>
    <n v="35332811.020000003"/>
    <n v="33505945.09"/>
    <n v="140.405"/>
    <n v="134.59399999999999"/>
    <n v="0"/>
    <n v="0"/>
    <n v="8732569.3937099986"/>
    <n v="7780735.1610200005"/>
    <n v="12170253.12995"/>
    <n v="10919932.841530001"/>
    <n v="0"/>
    <n v="0"/>
    <n v="0"/>
    <n v="0"/>
    <n v="0"/>
    <n v="0"/>
    <s v="GMM. Individual"/>
    <s v="Accidentes y Enfermedades"/>
    <s v="Gastos Medicos"/>
    <x v="38"/>
    <x v="3"/>
    <n v="63645419.190459996"/>
    <n v="56310277.221919999"/>
    <n v="533186385.44996989"/>
    <n v="470746398.87218982"/>
    <n v="512068683.5256899"/>
    <n v="451806369.28899986"/>
    <n v="42836881.990619987"/>
    <n v="38176860.481630012"/>
    <n v="29112160.675519995"/>
    <n v="26068738.210960001"/>
    <n v="24520398.418959998"/>
    <n v="22169736.60571"/>
    <n v="30.628635457788384"/>
    <n v="30.517337020119896"/>
    <n v="1469791.2495100014"/>
    <n v="12.615626210578878"/>
    <n v="53.507908812137813"/>
    <n v="52.551644541772767"/>
    <n v="20.614763156995043"/>
    <n v="20.68993752413061"/>
    <n v="2.4607440820750499"/>
    <n v="2.5622251171569186"/>
    <n v="2.4749124379479723"/>
    <n v="2.578662446749985"/>
    <m/>
    <m/>
    <m/>
    <n v="0"/>
    <m/>
    <n v="0"/>
    <m/>
    <n v="0"/>
    <m/>
    <n v="13.053032729247271"/>
    <n v="69.461392010775086"/>
    <n v="69.192643221575807"/>
    <n v="31.305060224380664"/>
    <n v="12.233217208812164"/>
    <n v="11.449889908341371"/>
    <n v="71.753391654770581"/>
    <n v="71.252591695699792"/>
    <s v="Grandes"/>
    <n v="2024"/>
    <n v="2"/>
    <d v="2025-08-07T00:00:00"/>
    <x v="38"/>
    <x v="13"/>
  </r>
  <r>
    <n v="2025"/>
    <n v="6"/>
    <n v="61"/>
    <x v="46"/>
    <s v="GMM.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0850.884120000002"/>
    <n v="54140.180569999997"/>
    <n v="12610.38039"/>
    <n v="20293.199530000002"/>
    <n v="0"/>
    <n v="0"/>
    <n v="0"/>
    <n v="0"/>
    <n v="0"/>
    <n v="0"/>
    <s v="GMM. Individual"/>
    <s v="Accidentes y Enfermedades"/>
    <s v="Gastos Medicos"/>
    <x v="38"/>
    <x v="3"/>
    <n v="0"/>
    <n v="0"/>
    <n v="533186385.44996989"/>
    <n v="470746398.87218982"/>
    <n v="512068683.5256899"/>
    <n v="451806369.28899986"/>
    <n v="42836881.990619987"/>
    <n v="38176860.481630012"/>
    <n v="29112160.675519995"/>
    <n v="26068738.21096000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3.016658246804951"/>
    <n v="-37.85908244110189"/>
    <n v="244.64673678253729"/>
    <n v="266.78977107559143"/>
    <m/>
    <n v="2024"/>
    <n v="2"/>
    <d v="2025-08-07T00:00:00"/>
    <x v="38"/>
    <x v="69"/>
  </r>
  <r>
    <n v="2025"/>
    <n v="6"/>
    <n v="704"/>
    <x v="12"/>
    <s v="GMM. Individual"/>
    <n v="51"/>
    <s v="031b4af5197ec30a926f48cf40e11a7dbc470048a21e4003b7a3c07c5dab1baa"/>
    <s v="5ee0b1f3d4f170289262539d5c2c0d24e2fb46189fbbd99a0a6b6a68b9dfe06a"/>
    <x v="12"/>
    <n v="186867.78633"/>
    <n v="226152.25380999999"/>
    <n v="403151.29806"/>
    <n v="444973.45290999999"/>
    <n v="126440.17452999999"/>
    <n v="87267.105249999993"/>
    <n v="211501.59236999997"/>
    <n v="94458.348969999992"/>
    <n v="35332811.020000003"/>
    <n v="33505945.09"/>
    <n v="140.405"/>
    <n v="134.59399999999999"/>
    <n v="0"/>
    <n v="0"/>
    <n v="123800.48220999999"/>
    <n v="84440.588989999989"/>
    <n v="181261.20423"/>
    <n v="158568.74649000002"/>
    <n v="0"/>
    <n v="0"/>
    <n v="0"/>
    <n v="0"/>
    <n v="0"/>
    <n v="0"/>
    <s v="GMM. Individual"/>
    <s v="Accidentes y Enfermedades"/>
    <s v="Gastos Medicos"/>
    <x v="38"/>
    <x v="3"/>
    <n v="232013.13712999999"/>
    <n v="272024.87618999998"/>
    <n v="533186385.44996989"/>
    <n v="470746398.87218982"/>
    <n v="512068683.5256899"/>
    <n v="451806369.28899986"/>
    <n v="42836881.990619987"/>
    <n v="38176860.481630012"/>
    <n v="29112160.675519995"/>
    <n v="26068738.210960001"/>
    <n v="232013.13712999999"/>
    <n v="272024.87618999998"/>
    <n v="0.43623106455534866"/>
    <n v="0.59238043924230022"/>
    <n v="-39284.467479999992"/>
    <n v="-17.370805206745597"/>
    <n v="80.54189889484384"/>
    <n v="83.136607569684344"/>
    <n v="80.54189889484384"/>
    <n v="83.136607569684344"/>
    <n v="3.5047366442467844E-2"/>
    <n v="3.6492719110135755E-2"/>
    <n v="4.8041207399953267E-2"/>
    <n v="5.0055127413518322E-2"/>
    <m/>
    <m/>
    <m/>
    <n v="0"/>
    <m/>
    <n v="0"/>
    <m/>
    <n v="0"/>
    <m/>
    <n v="44.888700235648059"/>
    <n v="67.66290595785857"/>
    <n v="38.587767214257681"/>
    <n v="0.43432081850359444"/>
    <n v="46.61252803987577"/>
    <n v="14.310800988409822"/>
    <n v="68.299492291197168"/>
    <n v="53.251722586660641"/>
    <s v="Medianas"/>
    <n v="2024"/>
    <n v="2"/>
    <d v="2025-08-07T00:00:00"/>
    <x v="38"/>
    <x v="12"/>
  </r>
  <r>
    <n v="2025"/>
    <n v="6"/>
    <n v="23"/>
    <x v="9"/>
    <s v="GMM. Individual"/>
    <n v="17"/>
    <s v="4523540f1504cd17100c4835e85b7eefd49911580f8efff0599a8f283be6b9e3"/>
    <s v="5ee0b1f3d4f170289262539d5c2c0d24e2fb46189fbbd99a0a6b6a68b9dfe06a"/>
    <x v="16"/>
    <n v="881674.84422000009"/>
    <n v="774591.31862999999"/>
    <n v="1680531.1115999999"/>
    <n v="1497736.16178"/>
    <n v="721482.60466000007"/>
    <n v="655682.57631000015"/>
    <n v="1447012.1969799998"/>
    <n v="1284482.8992599999"/>
    <n v="35332811.020000003"/>
    <n v="33505945.09"/>
    <n v="140.405"/>
    <n v="134.59399999999999"/>
    <n v="0"/>
    <n v="0"/>
    <n v="582377.32603"/>
    <n v="554629.73716000002"/>
    <n v="759930.46111999999"/>
    <n v="689030.59637000004"/>
    <n v="0"/>
    <n v="0"/>
    <n v="0"/>
    <n v="0"/>
    <n v="0"/>
    <n v="0"/>
    <s v="GMM. Individual"/>
    <s v="Accidentes y Enfermedades"/>
    <s v="Gastos Medicos"/>
    <x v="38"/>
    <x v="3"/>
    <n v="12724961.123440001"/>
    <n v="12089263.964579999"/>
    <n v="533186385.44996989"/>
    <n v="470746398.87218982"/>
    <n v="512068683.5256899"/>
    <n v="451806369.28899986"/>
    <n v="42836881.990619987"/>
    <n v="38176860.481630012"/>
    <n v="29112160.675519995"/>
    <n v="26068738.210960001"/>
    <n v="3785405.7823000001"/>
    <n v="3653974.3754000003"/>
    <n v="2.0582143313163193"/>
    <n v="2.0289549974983374"/>
    <n v="107083.52559000009"/>
    <n v="13.824519203158125"/>
    <n v="23.291422239131716"/>
    <n v="21.198597446245245"/>
    <n v="6.9287036374194644"/>
    <n v="6.4072661569757576"/>
    <n v="0.16535959437072492"/>
    <n v="0.17217902062463608"/>
    <n v="0.16454535191044672"/>
    <n v="0.17144320471819852"/>
    <m/>
    <m/>
    <m/>
    <n v="0"/>
    <m/>
    <n v="0"/>
    <m/>
    <n v="0"/>
    <m/>
    <n v="10.03534800639423"/>
    <n v="81.830916396200593"/>
    <n v="84.648841336059547"/>
    <n v="2.4782860080415969"/>
    <n v="5.0029032002651741"/>
    <n v="10.28979919375419"/>
    <n v="76.635607575419627"/>
    <n v="80.494210283540355"/>
    <s v="Medianas"/>
    <n v="2024"/>
    <n v="2"/>
    <d v="2025-08-07T00:00:00"/>
    <x v="38"/>
    <x v="16"/>
  </r>
  <r>
    <n v="2025"/>
    <n v="6"/>
    <n v="77"/>
    <x v="33"/>
    <s v="GMM. Individual"/>
    <n v="49"/>
    <s v="0e17daca5f3e175f448bacace3bc0da47d0655a74c8dd0dc497a3afbdad95f1f"/>
    <s v="5ee0b1f3d4f170289262539d5c2c0d24e2fb46189fbbd99a0a6b6a68b9dfe06a"/>
    <x v="33"/>
    <n v="56876.586900000002"/>
    <n v="51481.02274"/>
    <n v="114153.68392000001"/>
    <n v="122312.30043"/>
    <n v="21982.587710000003"/>
    <n v="20229.315329999998"/>
    <n v="39473.744660000004"/>
    <n v="44924.365429999998"/>
    <n v="35332811.020000003"/>
    <n v="33505945.09"/>
    <n v="140.405"/>
    <n v="134.59399999999999"/>
    <n v="0"/>
    <n v="0"/>
    <n v="21982.58771"/>
    <n v="20229.315329999998"/>
    <n v="59400.669719999998"/>
    <n v="50805.712820000001"/>
    <n v="0"/>
    <n v="0"/>
    <n v="0"/>
    <n v="0"/>
    <n v="0"/>
    <n v="0"/>
    <s v="GMM. Individual"/>
    <s v="Accidentes y Enfermedades"/>
    <s v="Gastos Medicos"/>
    <x v="38"/>
    <x v="3"/>
    <n v="8235194.7031499995"/>
    <n v="6922211.3310900005"/>
    <n v="533186385.44996989"/>
    <n v="470746398.87218982"/>
    <n v="512068683.5256899"/>
    <n v="451806369.28899986"/>
    <n v="42836881.990619987"/>
    <n v="38176860.481630012"/>
    <n v="29112160.675519995"/>
    <n v="26068738.210960001"/>
    <n v="242695.76008000001"/>
    <n v="235573.65877000001"/>
    <n v="0.13277480586111357"/>
    <n v="0.1348487594069494"/>
    <n v="5395.5641600000017"/>
    <n v="10.48068564459137"/>
    <n v="23.435344268582082"/>
    <n v="21.853471652474941"/>
    <n v="0.69065260689276053"/>
    <n v="0.74370775865771765"/>
    <n v="1.066729917569076E-2"/>
    <n v="1.1107218373206095E-2"/>
    <n v="1.0936041754825484E-2"/>
    <n v="1.1394488046066024E-2"/>
    <m/>
    <m/>
    <m/>
    <n v="0"/>
    <m/>
    <n v="0"/>
    <m/>
    <n v="0"/>
    <m/>
    <n v="8.6669882366206874"/>
    <n v="38.64962528192774"/>
    <n v="39.294703666176616"/>
    <n v="7.5509983456792509E-2"/>
    <n v="8.6669882366206643"/>
    <n v="16.917304025338929"/>
    <n v="37.007306169476642"/>
    <n v="39.817009165230324"/>
    <s v="Resto"/>
    <n v="2024"/>
    <n v="2"/>
    <d v="2025-08-07T00:00:00"/>
    <x v="38"/>
    <x v="33"/>
  </r>
  <r>
    <n v="2025"/>
    <n v="6"/>
    <n v="48"/>
    <x v="4"/>
    <s v="GMM. Individual"/>
    <n v="36"/>
    <s v="76a50887d8f1c2e9301755428990ad81479ee21c25b43215cf524541e0503269"/>
    <s v="5ee0b1f3d4f170289262539d5c2c0d24e2fb46189fbbd99a0a6b6a68b9dfe06a"/>
    <x v="1"/>
    <n v="9305806.0643099993"/>
    <n v="9050380.3533100002"/>
    <n v="19522439.234230001"/>
    <n v="17493037.720880002"/>
    <n v="6654525.5521199973"/>
    <n v="6209500.90704"/>
    <n v="13989473.962270003"/>
    <n v="12991003.531499999"/>
    <n v="35332811.020000003"/>
    <n v="33505945.09"/>
    <n v="140.405"/>
    <n v="134.59399999999999"/>
    <n v="0"/>
    <n v="0"/>
    <n v="6455678.6875799997"/>
    <n v="6064029.8983000005"/>
    <n v="8942009.3705899995"/>
    <n v="8183176.98441"/>
    <n v="0"/>
    <n v="0"/>
    <n v="0"/>
    <n v="0"/>
    <n v="0"/>
    <n v="0"/>
    <s v="GMM. Individual"/>
    <s v="Accidentes y Enfermedades"/>
    <s v="Gastos Medicos"/>
    <x v="38"/>
    <x v="3"/>
    <n v="34581959.66691"/>
    <n v="31734793.481880002"/>
    <n v="533186385.44996989"/>
    <n v="470746398.87218982"/>
    <n v="512068683.5256899"/>
    <n v="451806369.28899986"/>
    <n v="42836881.990619987"/>
    <n v="38176860.481630012"/>
    <n v="29112160.675519995"/>
    <n v="26068738.210960001"/>
    <n v="15962384.57817"/>
    <n v="15260459.770629998"/>
    <n v="21.72381749527824"/>
    <n v="23.706455269324394"/>
    <n v="255425.7109999992"/>
    <n v="2.8222649328387917"/>
    <n v="58.298345204866997"/>
    <n v="59.306079170223938"/>
    <n v="26.909423739841809"/>
    <n v="28.518793917715595"/>
    <n v="1.7453195202005369"/>
    <n v="1.8172964611383304"/>
    <n v="1.922559657385128"/>
    <n v="2.0031546628154961"/>
    <m/>
    <m/>
    <m/>
    <n v="0"/>
    <m/>
    <n v="0"/>
    <m/>
    <n v="0"/>
    <m/>
    <n v="7.1668343678869872"/>
    <n v="71.509394308588696"/>
    <n v="68.610386134423578"/>
    <n v="22.858233115330716"/>
    <n v="6.458556370076507"/>
    <n v="9.2730780187899153"/>
    <n v="72.19494433558225"/>
    <n v="74.103614156858072"/>
    <s v="Grandes"/>
    <n v="2024"/>
    <n v="2"/>
    <d v="2025-08-07T00:00:00"/>
    <x v="38"/>
    <x v="1"/>
  </r>
  <r>
    <n v="2025"/>
    <n v="6"/>
    <n v="119"/>
    <x v="45"/>
    <s v="GMM. Individual"/>
    <n v="217"/>
    <s v="16badfc6202cb3f8889e0f2779b19218af4cbb736e56acadce8148aba9a7a9f8"/>
    <s v="5ee0b1f3d4f170289262539d5c2c0d24e2fb46189fbbd99a0a6b6a68b9dfe06a"/>
    <x v="8"/>
    <n v="379932.73941000004"/>
    <n v="342609.85867000005"/>
    <n v="619537.83967999998"/>
    <n v="558442.85178000014"/>
    <n v="161836.66143999997"/>
    <n v="141789.55143999998"/>
    <n v="351500.39055999997"/>
    <n v="304555.96354999999"/>
    <n v="35332811.020000003"/>
    <n v="33505945.09"/>
    <n v="140.405"/>
    <n v="134.59399999999999"/>
    <n v="0"/>
    <n v="0"/>
    <n v="152211.40779"/>
    <n v="119427.61163"/>
    <n v="317270.12088999996"/>
    <n v="282140.97333000001"/>
    <n v="0"/>
    <n v="0"/>
    <n v="0"/>
    <n v="0"/>
    <n v="0"/>
    <n v="0"/>
    <s v="GMM. Individual"/>
    <s v="Accidentes y Enfermedades"/>
    <s v="Gastos Medicos"/>
    <x v="38"/>
    <x v="3"/>
    <n v="785916.87945000001"/>
    <n v="811961.43577999994"/>
    <n v="533186385.44996989"/>
    <n v="470746398.87218982"/>
    <n v="512068683.5256899"/>
    <n v="451806369.28899986"/>
    <n v="42836881.990619987"/>
    <n v="38176860.481630012"/>
    <n v="29112160.675519995"/>
    <n v="26068738.210960001"/>
    <n v="408210.44712000003"/>
    <n v="375005.02043999999"/>
    <n v="0.88692902413671015"/>
    <n v="0.89742806073552717"/>
    <n v="37322.880739999993"/>
    <n v="10.893697246449996"/>
    <n v="93.072762368159744"/>
    <n v="91.361405846783029"/>
    <n v="48.342610948359372"/>
    <n v="42.195336326641723"/>
    <n v="7.1257021892891154E-2"/>
    <n v="7.4195660002890851E-2"/>
    <n v="7.2780133738850006E-2"/>
    <n v="7.5831126331653856E-2"/>
    <m/>
    <m/>
    <m/>
    <n v="0"/>
    <m/>
    <n v="0"/>
    <m/>
    <n v="0"/>
    <m/>
    <n v="14.138637012673794"/>
    <n v="42.59613469776707"/>
    <n v="41.385134680718835"/>
    <n v="0.55590742042065644"/>
    <n v="27.450767634513063"/>
    <n v="12.450920242240727"/>
    <n v="47.975336398845094"/>
    <n v="42.329056365136339"/>
    <s v="Medianas"/>
    <n v="2024"/>
    <n v="2"/>
    <d v="2025-08-07T00:00:00"/>
    <x v="38"/>
    <x v="8"/>
  </r>
  <r>
    <n v="2025"/>
    <n v="6"/>
    <n v="104"/>
    <x v="19"/>
    <s v="GMM. Individual"/>
    <n v="225"/>
    <s v="0e6523810856a138a75dec70a9cf3778a5c70b83ac915f22c33f05db97cb3e68"/>
    <s v="5ee0b1f3d4f170289262539d5c2c0d24e2fb46189fbbd99a0a6b6a68b9dfe06a"/>
    <x v="20"/>
    <n v="14008.950560000001"/>
    <n v="8301.6042400000006"/>
    <n v="47765.950799999991"/>
    <n v="-169437.70289999997"/>
    <n v="5269.3115599999992"/>
    <n v="379.61575999999968"/>
    <n v="11671.937519999999"/>
    <n v="-13242.257070000003"/>
    <n v="35332811.020000003"/>
    <n v="33505945.09"/>
    <n v="140.405"/>
    <n v="134.59399999999999"/>
    <n v="0"/>
    <n v="0"/>
    <n v="5269.3115599999992"/>
    <n v="379.61576000000002"/>
    <n v="18566.651140000002"/>
    <n v="15901.36447"/>
    <n v="0"/>
    <n v="0"/>
    <n v="0"/>
    <n v="0"/>
    <n v="0"/>
    <n v="0"/>
    <s v="GMM. Individual"/>
    <s v="Accidentes y Enfermedades"/>
    <s v="Gastos Medicos"/>
    <x v="38"/>
    <x v="3"/>
    <n v="2462424.9121500002"/>
    <n v="1467674.2807799999"/>
    <n v="533186385.44996989"/>
    <n v="470746398.87218982"/>
    <n v="512068683.5256899"/>
    <n v="451806369.28899986"/>
    <n v="42836881.990619987"/>
    <n v="38176860.481630012"/>
    <n v="29112160.675519995"/>
    <n v="26068738.210960001"/>
    <n v="29507.031230000001"/>
    <n v="26687.842260000001"/>
    <n v="3.2703011771649367E-2"/>
    <n v="2.1745120303945834E-2"/>
    <n v="5707.3463200000006"/>
    <n v="68.749920557523467"/>
    <n v="47.476652092864583"/>
    <n v="31.106314849749118"/>
    <n v="0.56890874076515341"/>
    <n v="0.56562987774018147"/>
    <n v="2.627402150971556E-3"/>
    <n v="2.7357561613699402E-3"/>
    <n v="1.7634981934835641E-3"/>
    <n v="1.837425234412719E-3"/>
    <m/>
    <m/>
    <m/>
    <n v="0"/>
    <m/>
    <n v="0"/>
    <m/>
    <n v="0"/>
    <m/>
    <n v="1288.0644892087735"/>
    <n v="37.613892185796956"/>
    <n v="4.5728000158195883"/>
    <n v="1.8100035990907704E-2"/>
    <n v="1288.0644892087723"/>
    <n v="16.761370856119996"/>
    <n v="28.3805168754843"/>
    <n v="2.3873156339268542"/>
    <s v="Resto"/>
    <n v="2024"/>
    <n v="2"/>
    <d v="2025-08-07T00:00:00"/>
    <x v="38"/>
    <x v="20"/>
  </r>
  <r>
    <n v="2025"/>
    <n v="6"/>
    <n v="701"/>
    <x v="50"/>
    <s v="GMM. Individual"/>
    <n v="243"/>
    <s v="72440a20f54075ac43f51a2cf0dbb2a14366b38a5c01b110ae174abc1cb44238"/>
    <s v="5ee0b1f3d4f170289262539d5c2c0d24e2fb46189fbbd99a0a6b6a68b9dfe06a"/>
    <x v="28"/>
    <n v="220672.80343"/>
    <n v="205215.33093999999"/>
    <n v="411350.31742999994"/>
    <n v="390603.36301000003"/>
    <n v="167418.29814000003"/>
    <n v="98735.415240000002"/>
    <n v="329520.13426000002"/>
    <n v="200653.03875000001"/>
    <n v="35332811.020000003"/>
    <n v="33505945.09"/>
    <n v="140.405"/>
    <n v="134.59399999999999"/>
    <n v="0"/>
    <n v="0"/>
    <n v="110663.89719"/>
    <n v="68950.133549999999"/>
    <n v="165066.08040000001"/>
    <n v="132198.47795"/>
    <n v="0"/>
    <n v="0"/>
    <n v="0"/>
    <n v="0"/>
    <n v="0"/>
    <n v="0"/>
    <s v="GMM. Individual"/>
    <s v="Accidentes y Enfermedades"/>
    <s v="Gastos Medicos"/>
    <x v="38"/>
    <x v="3"/>
    <n v="2393188.9370599999"/>
    <n v="1545984.8405799998"/>
    <n v="533186385.44996989"/>
    <n v="470746398.87218982"/>
    <n v="512068683.5256899"/>
    <n v="451806369.28899986"/>
    <n v="42836881.990619987"/>
    <n v="38176860.481630012"/>
    <n v="29112160.675519995"/>
    <n v="26068738.210960001"/>
    <n v="2393188.9370599999"/>
    <n v="1545984.8405799998"/>
    <n v="0.51514674545715256"/>
    <n v="0.53753852032632632"/>
    <n v="15457.472490000015"/>
    <n v="7.5323185744438304"/>
    <n v="9.2208684409636934"/>
    <n v="13.274084295872546"/>
    <n v="9.2208684409636934"/>
    <n v="13.274084295872546"/>
    <n v="4.1387554043370495E-2"/>
    <n v="4.3094375916649684E-2"/>
    <n v="4.3593606118209956E-2"/>
    <n v="4.5421079668032105E-2"/>
    <m/>
    <m/>
    <m/>
    <n v="0"/>
    <m/>
    <n v="0"/>
    <m/>
    <n v="0"/>
    <m/>
    <n v="69.562560437964322"/>
    <n v="75.867209523672486"/>
    <n v="48.11307946035857"/>
    <n v="0.57508029035021002"/>
    <n v="60.498452276021752"/>
    <n v="24.862315330461794"/>
    <n v="67.042179060550339"/>
    <n v="52.156526019972979"/>
    <s v="Medianas"/>
    <n v="2024"/>
    <n v="2"/>
    <d v="2025-08-07T00:00:00"/>
    <x v="38"/>
    <x v="28"/>
  </r>
  <r>
    <n v="2025"/>
    <n v="6"/>
    <n v="112"/>
    <x v="44"/>
    <s v="GMM. Individual"/>
    <n v="231"/>
    <s v="138d9e809e386a7b800791d1f664f56d1c55f3d1ba411b950862729bc486c5ce"/>
    <s v="5ee0b1f3d4f170289262539d5c2c0d24e2fb46189fbbd99a0a6b6a68b9dfe06a"/>
    <x v="29"/>
    <n v="169247.04669999998"/>
    <n v="148683.73118999999"/>
    <n v="353950.76484999998"/>
    <n v="322270.68548999995"/>
    <n v="134235.86353999999"/>
    <n v="137766.61147999996"/>
    <n v="267221.97091999999"/>
    <n v="271045.99961000006"/>
    <n v="35332811.020000003"/>
    <n v="33505945.09"/>
    <n v="140.405"/>
    <n v="134.59399999999999"/>
    <n v="0"/>
    <n v="0"/>
    <n v="104978.32562999999"/>
    <n v="127075.53470999999"/>
    <n v="116818.45623000001"/>
    <n v="156415.15919999999"/>
    <n v="0"/>
    <n v="0"/>
    <n v="0"/>
    <n v="0"/>
    <n v="0"/>
    <n v="0"/>
    <s v="GMM. Individual"/>
    <s v="Accidentes y Enfermedades"/>
    <s v="Gastos Medicos"/>
    <x v="38"/>
    <x v="3"/>
    <n v="322670.54385000002"/>
    <n v="322505.75637000002"/>
    <n v="533186385.44996989"/>
    <n v="470746398.87218982"/>
    <n v="512068683.5256899"/>
    <n v="451806369.28899986"/>
    <n v="42836881.990619987"/>
    <n v="38176860.481630012"/>
    <n v="29112160.675519995"/>
    <n v="26068738.210960001"/>
    <n v="322670.54385000002"/>
    <n v="322505.75637000002"/>
    <n v="0.39509655893503193"/>
    <n v="0.38946034145878444"/>
    <n v="20563.315509999986"/>
    <n v="13.830239088984486"/>
    <n v="52.451966851575371"/>
    <n v="46.102659643513505"/>
    <n v="52.451966851575371"/>
    <n v="46.102659643513505"/>
    <n v="3.1742567199492158E-2"/>
    <n v="3.3051630014689047E-2"/>
    <n v="3.1584677343515576E-2"/>
    <n v="3.2908728450194519E-2"/>
    <m/>
    <m/>
    <m/>
    <n v="0"/>
    <m/>
    <n v="0"/>
    <m/>
    <n v="0"/>
    <m/>
    <n v="-2.5628473416525521"/>
    <n v="79.313563313125755"/>
    <n v="92.657488736242925"/>
    <n v="0.4610989374377733"/>
    <n v="-17.389034899934288"/>
    <n v="-25.315131329035523"/>
    <n v="89.864503450817409"/>
    <n v="81.242467392508331"/>
    <s v="Resto"/>
    <n v="2024"/>
    <n v="2"/>
    <d v="2025-08-07T00:00:00"/>
    <x v="38"/>
    <x v="29"/>
  </r>
  <r>
    <n v="2025"/>
    <n v="6"/>
    <n v="715"/>
    <x v="43"/>
    <s v="GMM. Individual"/>
    <n v="251"/>
    <s v="c75d3f1f5bcd6914d0331ce5ec17c0db8f2070a2d4285f8e3ff11c6ca19168ff"/>
    <s v="5ee0b1f3d4f170289262539d5c2c0d24e2fb46189fbbd99a0a6b6a68b9dfe06a"/>
    <x v="34"/>
    <n v="433.16343000000001"/>
    <n v="684.00105000000008"/>
    <n v="788.55604999999991"/>
    <n v="1236.8209700000002"/>
    <n v="192.15107"/>
    <n v="214.60856000000001"/>
    <n v="364.065"/>
    <n v="486.27202999999997"/>
    <n v="35332811.020000003"/>
    <n v="33505945.09"/>
    <n v="140.405"/>
    <n v="134.59399999999999"/>
    <n v="0"/>
    <n v="0"/>
    <n v="192.15107"/>
    <n v="214.60856000000001"/>
    <n v="453.30021999999997"/>
    <n v="620.20725000000004"/>
    <n v="0"/>
    <n v="0"/>
    <n v="0"/>
    <n v="0"/>
    <n v="0"/>
    <n v="0"/>
    <s v="GMM. Individual"/>
    <s v="Accidentes y Enfermedades"/>
    <s v="Gastos Medicos"/>
    <x v="38"/>
    <x v="3"/>
    <n v="60253.779270000006"/>
    <n v="80339.313900000008"/>
    <n v="533186385.44996989"/>
    <n v="470746398.87218982"/>
    <n v="512068683.5256899"/>
    <n v="451806369.28899986"/>
    <n v="42836881.990619987"/>
    <n v="38176860.481630012"/>
    <n v="29112160.675519995"/>
    <n v="26068738.210960001"/>
    <n v="60253.779270000006"/>
    <n v="80339.313900000008"/>
    <n v="1.0111927149479506E-3"/>
    <n v="1.7916639591910094E-3"/>
    <n v="-250.83762000000007"/>
    <n v="-36.672110371760404"/>
    <n v="0.71889835832367366"/>
    <n v="0.85139020586034664"/>
    <n v="0.71889835832367366"/>
    <n v="0.85139020586034664"/>
    <n v="8.1240527106565577E-5"/>
    <n v="8.4590884765220901E-5"/>
    <n v="1.4530138767683066E-4"/>
    <n v="1.5139252044551763E-4"/>
    <m/>
    <m/>
    <m/>
    <n v="0"/>
    <m/>
    <n v="0"/>
    <m/>
    <n v="0"/>
    <m/>
    <n v="-10.464396201158054"/>
    <n v="44.359947468326219"/>
    <n v="31.375472303734036"/>
    <n v="6.6003713067432036E-4"/>
    <n v="-10.464396201158054"/>
    <n v="-26.911492892093747"/>
    <n v="42.389361734702007"/>
    <n v="34.602717075622699"/>
    <s v="Resto"/>
    <n v="2024"/>
    <n v="2"/>
    <d v="2025-08-07T00:00:00"/>
    <x v="38"/>
    <x v="34"/>
  </r>
  <r>
    <n v="2025"/>
    <n v="6"/>
    <n v="15.1"/>
    <x v="69"/>
    <s v="GMM. Individual"/>
    <n v="15.1"/>
    <m/>
    <m/>
    <x v="76"/>
    <n v="8181267.5064799991"/>
    <n v="7136660.8926799996"/>
    <n v="16216228.163849998"/>
    <n v="14736697.044439999"/>
    <n v="5588286.0426000003"/>
    <n v="4882170.5726400008"/>
    <n v="10917805.539939998"/>
    <n v="9546867.1466400009"/>
    <n v="0"/>
    <n v="0"/>
    <n v="0"/>
    <n v="0"/>
    <n v="0"/>
    <n v="0"/>
    <n v="5216465.6540200002"/>
    <n v="4402324.3514700001"/>
    <n v="7820734.9154099999"/>
    <n v="6886030.1130000008"/>
    <n v="0"/>
    <n v="0"/>
    <n v="0"/>
    <n v="0"/>
    <n v="0"/>
    <n v="0"/>
    <s v="GMM. Individual"/>
    <s v="Accidentes y Enfermedades"/>
    <s v="Gastos Medicos"/>
    <x v="38"/>
    <x v="3"/>
    <n v="106405020.92571999"/>
    <n v="91171172.183090016"/>
    <n v="533186385.44996989"/>
    <n v="470746398.87218982"/>
    <n v="512068683.5256899"/>
    <n v="451806369.28899986"/>
    <n v="42836881.990619987"/>
    <n v="38176860.481630012"/>
    <n v="29112160.675519995"/>
    <n v="26068738.210960001"/>
    <n v="19037996.463830002"/>
    <n v="17021107.13002"/>
    <n v="19.098653137899849"/>
    <n v="18.693681991252337"/>
    <n v="1044606.6137999995"/>
    <n v="14.637189989949517"/>
    <n v="42.973363935766372"/>
    <n v="41.92830018731933"/>
    <n v="7.688798362429945"/>
    <n v="7.8277603784101313"/>
    <n v="1.5344104293990204"/>
    <n v="1.5976894837915927"/>
    <n v="1.5160309053405294"/>
    <n v="1.5795839496266606"/>
    <m/>
    <m/>
    <m/>
    <n v="0"/>
    <m/>
    <n v="0"/>
    <m/>
    <n v="0"/>
    <m/>
    <n v="14.463146247226932"/>
    <n v="68.30587116450819"/>
    <n v="68.409731750707024"/>
    <n v="19.195710359276465"/>
    <n v="18.493442044499652"/>
    <n v="13.573928476516372"/>
    <n v="66.700453479652666"/>
    <n v="63.9312387431902"/>
    <s v="Resto"/>
    <n v="2024"/>
    <n v="2"/>
    <d v="2025-08-07T00:00:00"/>
    <x v="38"/>
    <x v="76"/>
  </r>
  <r>
    <n v="2025"/>
    <n v="6"/>
    <n v="34"/>
    <x v="40"/>
    <s v="GMM. Individual"/>
    <n v="23"/>
    <s v="535fa30d7e25dd8a49f1536779734ec8286108d115da5045d77f3b4185d8f790"/>
    <s v="5ee0b1f3d4f170289262539d5c2c0d24e2fb46189fbbd99a0a6b6a68b9dfe06a"/>
    <x v="19"/>
    <n v="2919844.4745200002"/>
    <n v="2603197.2228600001"/>
    <n v="5613856.69264"/>
    <n v="4985061.1236000005"/>
    <n v="1803265.42882"/>
    <n v="1712755.6453000002"/>
    <n v="3662284.7804599996"/>
    <n v="3289998.5250499998"/>
    <n v="35332811.020000003"/>
    <n v="33505945.09"/>
    <n v="140.405"/>
    <n v="134.59399999999999"/>
    <n v="0"/>
    <n v="0"/>
    <n v="1803265.42882"/>
    <n v="1712755.6453"/>
    <n v="2748474.6703600003"/>
    <n v="2502997.4693899998"/>
    <n v="0"/>
    <n v="0"/>
    <n v="0"/>
    <n v="0"/>
    <n v="0"/>
    <n v="0"/>
    <s v="GMM. Individual"/>
    <s v="Accidentes y Enfermedades"/>
    <s v="Gastos Medicos"/>
    <x v="38"/>
    <x v="3"/>
    <n v="45949941.079129994"/>
    <n v="43370839.972830005"/>
    <n v="533186385.44996989"/>
    <n v="470746398.87218982"/>
    <n v="512068683.5256899"/>
    <n v="451806369.28899986"/>
    <n v="42836881.990619987"/>
    <n v="38176860.481630012"/>
    <n v="29112160.675519995"/>
    <n v="26068738.210960001"/>
    <n v="18650169.214959998"/>
    <n v="15696564.2108"/>
    <n v="6.8161928199147637"/>
    <n v="6.818782870091189"/>
    <n v="316647.25166000007"/>
    <n v="12.163782631579334"/>
    <n v="15.655860495774396"/>
    <n v="16.584503384943783"/>
    <n v="6.3544030872460997"/>
    <n v="6.0021830900457385"/>
    <n v="0.54762172369721474"/>
    <n v="0.57020563226329679"/>
    <n v="0.55299355005088047"/>
    <n v="0.57617541491427138"/>
    <m/>
    <m/>
    <m/>
    <n v="0"/>
    <m/>
    <n v="0"/>
    <m/>
    <n v="0"/>
    <m/>
    <n v="5.2844539598143614"/>
    <n v="61.758954785303864"/>
    <n v="65.794309791798369"/>
    <n v="6.1941999047028498"/>
    <n v="5.2844539598143614"/>
    <n v="9.8073291712046817"/>
    <n v="65.609679734971138"/>
    <n v="68.428181260503322"/>
    <s v="Grandes"/>
    <n v="2024"/>
    <n v="2"/>
    <d v="2025-08-07T00:00:00"/>
    <x v="38"/>
    <x v="19"/>
  </r>
  <r>
    <n v="2025"/>
    <n v="6"/>
    <n v="10"/>
    <x v="62"/>
    <s v="GMM. Individual"/>
    <n v="10"/>
    <s v="4a44dc15364204a80fe80e9039455cc1608281820fe2b24f1e5233ade6af1dd5"/>
    <s v="5ee0b1f3d4f170289262539d5c2c0d24e2fb46189fbbd99a0a6b6a68b9dfe06a"/>
    <x v="7"/>
    <n v="99345.28052"/>
    <n v="103150.14393000001"/>
    <n v="197099.87946999999"/>
    <n v="189168.54240999999"/>
    <n v="44101.67336999999"/>
    <n v="53662.620020000002"/>
    <n v="115462.13437"/>
    <n v="129064.15444000003"/>
    <n v="35332811.020000003"/>
    <n v="33505945.09"/>
    <n v="140.405"/>
    <n v="134.59399999999999"/>
    <n v="0"/>
    <n v="0"/>
    <n v="32279.434149999997"/>
    <n v="50046.409289999996"/>
    <n v="98411.869849999988"/>
    <n v="102358.61646999999"/>
    <n v="0"/>
    <n v="0"/>
    <n v="0"/>
    <n v="0"/>
    <n v="0"/>
    <n v="0"/>
    <s v="GMM. Individual"/>
    <s v="Accidentes y Enfermedades"/>
    <s v="Gastos Medicos"/>
    <x v="38"/>
    <x v="3"/>
    <n v="3211255.1390500003"/>
    <n v="3187333.33329"/>
    <n v="533186385.44996989"/>
    <n v="470746398.87218982"/>
    <n v="512068683.5256899"/>
    <n v="451806369.28899986"/>
    <n v="42836881.990619987"/>
    <n v="38176860.481630012"/>
    <n v="29112160.675519995"/>
    <n v="26068738.210960001"/>
    <n v="430154.52295000001"/>
    <n v="317038.48676"/>
    <n v="0.23191529332539582"/>
    <n v="0.27019022158627715"/>
    <n v="-3804.8634100000054"/>
    <n v="-3.6886651487195943"/>
    <n v="23.095254198116994"/>
    <n v="32.535527463605789"/>
    <n v="3.0936589033965625"/>
    <n v="3.2362521626668803"/>
    <n v="1.8632373824804236E-2"/>
    <n v="1.9400772536213095E-2"/>
    <n v="2.1912041000659004E-2"/>
    <n v="2.2830608628277124E-2"/>
    <m/>
    <m/>
    <m/>
    <n v="0"/>
    <m/>
    <n v="0"/>
    <m/>
    <n v="0"/>
    <m/>
    <n v="-17.816771984738455"/>
    <n v="44.392318527020038"/>
    <n v="52.023795581338852"/>
    <n v="0.15148883609688396"/>
    <n v="-35.500998757067869"/>
    <n v="-3.8558030150365963"/>
    <n v="32.800346339522378"/>
    <n v="48.893206078716354"/>
    <s v="Resto"/>
    <n v="2024"/>
    <n v="2"/>
    <d v="2025-08-07T00:00:00"/>
    <x v="38"/>
    <x v="7"/>
  </r>
  <r>
    <n v="2025"/>
    <n v="6"/>
    <n v="27"/>
    <x v="32"/>
    <s v="GMM. Individual"/>
    <n v="21"/>
    <s v="6f4b6612125fb3a0daecd2799dfd6c9c299424fd920f9b308110a2c1fbd8f443"/>
    <s v="5ee0b1f3d4f170289262539d5c2c0d24e2fb46189fbbd99a0a6b6a68b9dfe06a"/>
    <x v="9"/>
    <n v="65044.346359999996"/>
    <n v="41840.787329999999"/>
    <n v="121208.39877"/>
    <n v="69664.767389999994"/>
    <n v="30499.24323"/>
    <n v="18144.325729999997"/>
    <n v="66630.407009999995"/>
    <n v="22509.744579999999"/>
    <n v="35332811.020000003"/>
    <n v="33505945.09"/>
    <n v="140.405"/>
    <n v="134.59399999999999"/>
    <n v="0"/>
    <n v="0"/>
    <n v="11091.231730000001"/>
    <n v="12618.82474"/>
    <n v="19856.651550000002"/>
    <n v="9858.8685999999998"/>
    <n v="0"/>
    <n v="0"/>
    <n v="0"/>
    <n v="0"/>
    <n v="0"/>
    <n v="0"/>
    <s v="GMM. Individual"/>
    <s v="Accidentes y Enfermedades"/>
    <s v="Gastos Medicos"/>
    <x v="38"/>
    <x v="3"/>
    <n v="7432464.5520399995"/>
    <n v="5987192.6770000001"/>
    <n v="533186385.44996989"/>
    <n v="470746398.87218982"/>
    <n v="512068683.5256899"/>
    <n v="451806369.28899986"/>
    <n v="42836881.990619987"/>
    <n v="38176860.481630012"/>
    <n v="29112160.675519995"/>
    <n v="26068738.210960001"/>
    <n v="71148.676430000007"/>
    <n v="50024.707889999998"/>
    <n v="0.15184192531623283"/>
    <n v="0.10959724503834725"/>
    <n v="23203.559029999997"/>
    <n v="55.456793503890303"/>
    <n v="91.420318161496951"/>
    <n v="83.640243181437995"/>
    <n v="0.87513833271020691"/>
    <n v="0.69883816318009562"/>
    <n v="1.219917614833833E-2"/>
    <n v="1.2702269920542172E-2"/>
    <n v="8.8881800116244747E-3"/>
    <n v="9.2607785489709112E-3"/>
    <m/>
    <m/>
    <m/>
    <n v="0"/>
    <m/>
    <n v="0"/>
    <m/>
    <n v="0"/>
    <m/>
    <n v="68.092458677438032"/>
    <n v="46.889921932947537"/>
    <n v="43.365163248231823"/>
    <n v="0.10476461561867645"/>
    <n v="-12.105667853185498"/>
    <n v="101.40902932817264"/>
    <n v="55.856505826633196"/>
    <n v="127.9946538693091"/>
    <s v="Resto"/>
    <n v="2024"/>
    <n v="2"/>
    <d v="2025-08-07T00:00:00"/>
    <x v="38"/>
    <x v="9"/>
  </r>
  <r>
    <n v="2025"/>
    <n v="6"/>
    <n v="702"/>
    <x v="39"/>
    <s v="GMM. Individual"/>
    <n v="244"/>
    <s v="82c01ce15b431d420eb6a1febfba7d7a2b69e5bcdcb929cb42cd3e9179d43fc4"/>
    <s v="5ee0b1f3d4f170289262539d5c2c0d24e2fb46189fbbd99a0a6b6a68b9dfe06a"/>
    <x v="45"/>
    <n v="14.65691"/>
    <n v="12.61923"/>
    <n v="14.656909999999998"/>
    <n v="12.61923"/>
    <n v="-0.44983000000000006"/>
    <n v="-0.40983999999999998"/>
    <n v="0.29566999999999999"/>
    <n v="0.25932000000000011"/>
    <n v="35332811.020000003"/>
    <n v="33505945.09"/>
    <n v="140.405"/>
    <n v="134.59399999999999"/>
    <n v="0"/>
    <n v="0"/>
    <n v="-0.44983000000000001"/>
    <n v="-0.40983999999999998"/>
    <n v="8.3593999999999991"/>
    <n v="7.2161099999999996"/>
    <n v="0"/>
    <n v="0"/>
    <n v="0"/>
    <n v="0"/>
    <n v="0"/>
    <n v="0"/>
    <s v="GMM. Individual"/>
    <s v="Accidentes y Enfermedades"/>
    <s v="Gastos Medicos"/>
    <x v="38"/>
    <x v="3"/>
    <n v="92356.402770000001"/>
    <n v="145545.42882"/>
    <n v="533186385.44996989"/>
    <n v="470746398.87218982"/>
    <n v="512068683.5256899"/>
    <n v="451806369.28899986"/>
    <n v="42836881.990619987"/>
    <n v="38176860.481630012"/>
    <n v="29112160.675519995"/>
    <n v="26068738.210960001"/>
    <n v="92356.402770000001"/>
    <n v="145545.42882"/>
    <n v="3.4215632228343392E-5"/>
    <n v="3.3054656251977916E-5"/>
    <n v="2.0376799999999999"/>
    <n v="16.147419454277312"/>
    <n v="1.5869944649642618E-2"/>
    <n v="8.6703032189396657E-3"/>
    <n v="1.5869944649642618E-2"/>
    <n v="8.6703032189396657E-3"/>
    <n v="2.7489280296665213E-6"/>
    <n v="2.8622937647903787E-6"/>
    <n v="2.6806854030605528E-6"/>
    <n v="2.7930615541916044E-6"/>
    <m/>
    <m/>
    <m/>
    <n v="0"/>
    <m/>
    <n v="0"/>
    <m/>
    <n v="0"/>
    <m/>
    <n v="9.757466328323261"/>
    <n v="-3.0690643525818202"/>
    <n v="-3.2477417401854156"/>
    <n v="-1.5451618483895485E-6"/>
    <n v="9.757466328323261"/>
    <n v="15.843577772511775"/>
    <n v="-5.3811278321410629"/>
    <n v="-5.679514308955933"/>
    <s v="Resto"/>
    <n v="2024"/>
    <n v="2"/>
    <d v="2025-08-07T00:00:00"/>
    <x v="38"/>
    <x v="45"/>
  </r>
  <r>
    <n v="2025"/>
    <n v="6"/>
    <n v="65"/>
    <x v="13"/>
    <s v="GMM. Individual"/>
    <n v="225"/>
    <s v="0e6523810856a138a75dec70a9cf3778a5c70b83ac915f22c33f05db97cb3e68"/>
    <s v="5ee0b1f3d4f170289262539d5c2c0d24e2fb46189fbbd99a0a6b6a68b9dfe06a"/>
    <x v="3"/>
    <n v="2264277.4784299997"/>
    <n v="1731477.3439100001"/>
    <n v="4706378.9711699998"/>
    <n v="4061447.5111000002"/>
    <n v="1494521.9556100001"/>
    <n v="1262367.9253200002"/>
    <n v="2974677.3447099999"/>
    <n v="2461081.4115900001"/>
    <n v="35332811.020000003"/>
    <n v="33505945.09"/>
    <n v="140.405"/>
    <n v="134.59399999999999"/>
    <n v="0"/>
    <n v="0"/>
    <n v="1456194.88325"/>
    <n v="1082163.7488800001"/>
    <n v="2308812.3253299999"/>
    <n v="1972888.5160999999"/>
    <n v="0"/>
    <n v="0"/>
    <n v="0"/>
    <n v="0"/>
    <n v="0"/>
    <n v="0"/>
    <s v="GMM. Individual"/>
    <s v="Accidentes y Enfermedades"/>
    <s v="Gastos Medicos"/>
    <x v="38"/>
    <x v="3"/>
    <n v="2893563.4842399997"/>
    <n v="2291664.5886500003"/>
    <n v="533186385.44996989"/>
    <n v="470746398.87218982"/>
    <n v="512068683.5256899"/>
    <n v="451806369.28899986"/>
    <n v="42836881.990619987"/>
    <n v="38176860.481630012"/>
    <n v="29112160.675519995"/>
    <n v="26068738.210960001"/>
    <n v="2893563.4842399997"/>
    <n v="2291664.5886500003"/>
    <n v="5.2858130032102002"/>
    <n v="4.5354105132431055"/>
    <n v="532800.13451999961"/>
    <n v="30.771418199260815"/>
    <n v="78.252213603141897"/>
    <n v="75.555443518460024"/>
    <n v="78.252213603141897"/>
    <n v="75.555443518460024"/>
    <n v="0.42466903511032394"/>
    <n v="0.44218237734048099"/>
    <n v="0.36781531373543347"/>
    <n v="0.38323438127594284"/>
    <m/>
    <m/>
    <m/>
    <n v="0"/>
    <m/>
    <n v="0"/>
    <m/>
    <n v="0"/>
    <m/>
    <n v="18.390361924884189"/>
    <n v="66.004364299302608"/>
    <n v="72.906984879706087"/>
    <n v="5.1336689580266102"/>
    <n v="34.563265934301391"/>
    <n v="17.027004135745759"/>
    <n v="63.071167252273966"/>
    <n v="54.851743524728811"/>
    <s v="Medianas"/>
    <n v="2024"/>
    <n v="2"/>
    <d v="2025-08-07T00:00:00"/>
    <x v="38"/>
    <x v="3"/>
  </r>
  <r>
    <n v="2025"/>
    <n v="6"/>
    <n v="106"/>
    <x v="53"/>
    <s v="GMM. Individual"/>
    <n v="227"/>
    <s v="dfe62e836a0a6f2633422230c81287700a56e2639652c73f264e6562220c207a"/>
    <s v="5ee0b1f3d4f170289262539d5c2c0d24e2fb46189fbbd99a0a6b6a68b9dfe06a"/>
    <x v="15"/>
    <n v="0"/>
    <n v="0"/>
    <n v="0.16563999999999998"/>
    <n v="0"/>
    <n v="1.439E-2"/>
    <n v="0"/>
    <n v="1.9949999999999999E-2"/>
    <n v="0"/>
    <n v="35332811.020000003"/>
    <n v="33505945.09"/>
    <n v="140.405"/>
    <n v="134.59399999999999"/>
    <n v="0"/>
    <n v="0"/>
    <n v="1.1990000000000001E-2"/>
    <n v="0"/>
    <n v="3.832E-2"/>
    <n v="0"/>
    <n v="0"/>
    <n v="0"/>
    <n v="0"/>
    <n v="0"/>
    <n v="0"/>
    <n v="0"/>
    <s v="GMM. Individual"/>
    <s v="Accidentes y Enfermedades"/>
    <s v="Gastos Medicos"/>
    <x v="38"/>
    <x v="3"/>
    <n v="1197283.1268800001"/>
    <n v="1019377.8698099999"/>
    <n v="533186385.44996989"/>
    <n v="470746398.87218982"/>
    <n v="512068683.5256899"/>
    <n v="451806369.28899986"/>
    <n v="42836881.990619987"/>
    <n v="38176860.481630012"/>
    <n v="29112160.675519995"/>
    <n v="26068738.210960001"/>
    <n v="0"/>
    <n v="0"/>
    <m/>
    <m/>
    <m/>
    <m/>
    <m/>
    <m/>
    <m/>
    <m/>
    <m/>
    <m/>
    <m/>
    <m/>
    <m/>
    <m/>
    <m/>
    <n v="0"/>
    <m/>
    <n v="0"/>
    <m/>
    <n v="0"/>
    <m/>
    <m/>
    <m/>
    <m/>
    <n v="4.9429515591057964E-8"/>
    <m/>
    <m/>
    <n v="31.289144050104383"/>
    <m/>
    <s v="Resto"/>
    <n v="2024"/>
    <n v="2"/>
    <d v="2025-08-07T00:00:00"/>
    <x v="38"/>
    <x v="15"/>
  </r>
  <r>
    <n v="2025"/>
    <n v="6"/>
    <n v="41"/>
    <x v="38"/>
    <s v="GMM. Individual"/>
    <n v="29"/>
    <s v="35135aaa6cc23891b40cb3f378c53a17a1127210ce60e125ccf03efcfdaec458"/>
    <s v="5ee0b1f3d4f170289262539d5c2c0d24e2fb46189fbbd99a0a6b6a68b9dfe06a"/>
    <x v="11"/>
    <n v="2370977.17032"/>
    <n v="1899041.5851099999"/>
    <n v="4428992.5352500007"/>
    <n v="3633221.9292299999"/>
    <n v="1704915.5357299999"/>
    <n v="1333206.7490200005"/>
    <n v="3150960.1902700011"/>
    <n v="2561699.4021100001"/>
    <n v="35332811.020000003"/>
    <n v="33505945.09"/>
    <n v="140.405"/>
    <n v="134.59399999999999"/>
    <n v="0"/>
    <n v="0"/>
    <n v="1704915.5357300001"/>
    <n v="1333206.74902"/>
    <n v="2223568.8711599996"/>
    <n v="1787051.33742"/>
    <n v="0"/>
    <n v="0"/>
    <n v="0"/>
    <n v="0"/>
    <n v="0"/>
    <n v="0"/>
    <s v="GMM. Individual"/>
    <s v="Accidentes y Enfermedades"/>
    <s v="Gastos Medicos"/>
    <x v="38"/>
    <x v="3"/>
    <n v="22924639.598130003"/>
    <n v="19353024.356599998"/>
    <n v="533186385.44996989"/>
    <n v="470746398.87218982"/>
    <n v="512068683.5256899"/>
    <n v="451806369.28899986"/>
    <n v="42836881.990619987"/>
    <n v="38176860.481630012"/>
    <n v="29112160.675519995"/>
    <n v="26068738.210960001"/>
    <n v="3536445.4395100004"/>
    <n v="2772494.86503"/>
    <n v="5.5348967061588983"/>
    <n v="4.9743262310000143"/>
    <n v="471935.58521000016"/>
    <n v="24.851250699845195"/>
    <n v="67.044076060975954"/>
    <n v="68.495765639207093"/>
    <n v="10.342483946894433"/>
    <n v="9.8126347082406582"/>
    <n v="0.44468074111064759"/>
    <n v="0.46301936568262153"/>
    <n v="0.4034107514491258"/>
    <n v="0.42032200389261665"/>
    <m/>
    <m/>
    <m/>
    <n v="0"/>
    <m/>
    <n v="0"/>
    <m/>
    <n v="0"/>
    <m/>
    <n v="27.88080595775795"/>
    <n v="71.907716239203396"/>
    <n v="70.204189285448209"/>
    <n v="5.8563689405700465"/>
    <n v="27.880805957758014"/>
    <n v="24.42669242900477"/>
    <n v="76.674734830253925"/>
    <n v="74.603718488847434"/>
    <s v="Grandes"/>
    <n v="2024"/>
    <n v="2"/>
    <d v="2025-08-07T00:00:00"/>
    <x v="38"/>
    <x v="11"/>
  </r>
  <r>
    <n v="2025"/>
    <n v="6"/>
    <n v="120"/>
    <x v="71"/>
    <s v="GMM. Individual"/>
    <n v="234"/>
    <s v="114bd151f8fb0c58642d2170da4ae7d7c57977260ac2cc8905306cab6b2acabc"/>
    <s v="5ee0b1f3d4f170289262539d5c2c0d24e2fb46189fbbd99a0a6b6a68b9dfe06a"/>
    <x v="31"/>
    <n v="23.332080000000001"/>
    <n v="13.89622"/>
    <n v="27.896730000000002"/>
    <n v="51.747099999999996"/>
    <n v="0.38875000000000004"/>
    <n v="0.3957"/>
    <n v="-1.8643099999999999"/>
    <n v="200.64346"/>
    <n v="35332811.020000003"/>
    <n v="33505945.09"/>
    <n v="140.405"/>
    <n v="134.59399999999999"/>
    <n v="0"/>
    <n v="0"/>
    <n v="0.38874999999999998"/>
    <n v="0.3957"/>
    <n v="17.629570000000001"/>
    <n v="14.12912"/>
    <n v="0"/>
    <n v="0"/>
    <n v="0"/>
    <n v="0"/>
    <n v="0"/>
    <n v="0"/>
    <s v="GMM. Individual"/>
    <s v="Accidentes y Enfermedades"/>
    <s v="Gastos Medicos"/>
    <x v="38"/>
    <x v="3"/>
    <n v="1641820.7880200001"/>
    <n v="1703323.0379900001"/>
    <n v="533186385.44996989"/>
    <n v="470746398.87218982"/>
    <n v="512068683.5256899"/>
    <n v="451806369.28899986"/>
    <n v="42836881.990619987"/>
    <n v="38176860.481630012"/>
    <n v="29112160.675519995"/>
    <n v="26068738.210960001"/>
    <n v="47814.806799999998"/>
    <n v="58250.920680000003"/>
    <n v="5.4467269595179777E-5"/>
    <n v="3.6399588192136959E-5"/>
    <n v="9.4358600000000017"/>
    <n v="67.902350423352559"/>
    <n v="4.8796767280883384E-2"/>
    <n v="2.385579461711608E-2"/>
    <n v="1.4211100365063582E-3"/>
    <n v="8.1582997999006578E-4"/>
    <n v="4.375970699309858E-6"/>
    <n v="4.55643564049928E-6"/>
    <n v="2.9519546051318596E-6"/>
    <n v="3.0757025452890914E-6"/>
    <m/>
    <m/>
    <m/>
    <n v="0"/>
    <m/>
    <n v="0"/>
    <m/>
    <n v="0"/>
    <m/>
    <n v="-1.7563810967904825"/>
    <n v="1.6661609252154117"/>
    <n v="2.8475369560930957"/>
    <n v="1.3353526189036679E-6"/>
    <n v="-1.7563810967905047"/>
    <n v="24.774720577077701"/>
    <n v="2.2051019962483482"/>
    <n v="2.8005990465082045"/>
    <s v="Resto"/>
    <n v="2024"/>
    <n v="2"/>
    <d v="2025-08-07T00:00:00"/>
    <x v="38"/>
    <x v="31"/>
  </r>
  <r>
    <n v="2025"/>
    <n v="6"/>
    <n v="707"/>
    <x v="28"/>
    <s v="GMM. Individual"/>
    <n v="9"/>
    <s v="19581e27de7ced00ff1ce50b2047e7a567c76b1cbaebabe5ef03f7c3017bb5b7"/>
    <s v="5ee0b1f3d4f170289262539d5c2c0d24e2fb46189fbbd99a0a6b6a68b9dfe06a"/>
    <x v="6"/>
    <n v="1466.5206699999999"/>
    <n v="1790.54556"/>
    <n v="2747.8726199999996"/>
    <n v="3354.7044599999999"/>
    <n v="761.93867999999986"/>
    <n v="797.98204999999984"/>
    <n v="1239.1235399999998"/>
    <n v="553.70120999999995"/>
    <n v="35332811.020000003"/>
    <n v="33505945.09"/>
    <n v="140.405"/>
    <n v="134.59399999999999"/>
    <n v="0"/>
    <n v="0"/>
    <n v="381.93867999999998"/>
    <n v="585.73205000000007"/>
    <n v="359.01539000000002"/>
    <n v="644.16976999999997"/>
    <n v="0"/>
    <n v="0"/>
    <n v="0"/>
    <n v="0"/>
    <n v="0"/>
    <n v="0"/>
    <s v="GMM. Individual"/>
    <s v="Accidentes y Enfermedades"/>
    <s v="Gastos Medicos"/>
    <x v="38"/>
    <x v="3"/>
    <n v="408268.24757999997"/>
    <n v="924227.3"/>
    <n v="533186385.44996989"/>
    <n v="470746398.87218982"/>
    <n v="512068683.5256899"/>
    <n v="451806369.28899986"/>
    <n v="42836881.990619987"/>
    <n v="38176860.481630012"/>
    <n v="29112160.675519995"/>
    <n v="26068738.210960001"/>
    <n v="408268.24757999997"/>
    <n v="924227.3"/>
    <n v="3.423500035135901E-3"/>
    <n v="4.6901330738329753E-3"/>
    <n v="-324.02489000000014"/>
    <n v="-18.096433692533363"/>
    <n v="0.35920517421885367"/>
    <n v="0.19373432920667891"/>
    <n v="0.35920517421885367"/>
    <n v="0.19373432920667891"/>
    <n v="2.7504840896534988E-4"/>
    <n v="2.8639139966590561E-4"/>
    <n v="3.8036309237622927E-4"/>
    <n v="3.9630817131191658E-4"/>
    <m/>
    <m/>
    <m/>
    <n v="0"/>
    <m/>
    <n v="0"/>
    <m/>
    <n v="0"/>
    <m/>
    <n v="-4.5168146326098446"/>
    <n v="51.955536364857366"/>
    <n v="44.566419745275837"/>
    <n v="2.6172522489569224E-3"/>
    <n v="-34.792934755747119"/>
    <n v="-44.266960866542981"/>
    <n v="106.38504382778686"/>
    <n v="90.928211362666104"/>
    <s v="Resto"/>
    <n v="2024"/>
    <n v="2"/>
    <d v="2025-08-07T00:00:00"/>
    <x v="38"/>
    <x v="6"/>
  </r>
  <r>
    <n v="2025"/>
    <n v="6"/>
    <n v="37"/>
    <x v="76"/>
    <s v="GMM. Individual"/>
    <n v="25"/>
    <s v="b7a56873cd771f2c446d369b649430b65a756ba278ff97ec81bb6f55b2e73569"/>
    <s v="5ee0b1f3d4f170289262539d5c2c0d24e2fb46189fbbd99a0a6b6a68b9dfe06a"/>
    <x v="26"/>
    <n v="58027.837909999995"/>
    <n v="48867.859490000003"/>
    <n v="122140.93693999999"/>
    <n v="97249.021470000007"/>
    <n v="15875.451099999998"/>
    <n v="9148.9230500000012"/>
    <n v="24577.774540000002"/>
    <n v="15323.402449999998"/>
    <n v="35332811.020000003"/>
    <n v="33505945.09"/>
    <n v="140.405"/>
    <n v="134.59399999999999"/>
    <n v="0"/>
    <n v="0"/>
    <n v="10231.76684"/>
    <n v="5521.7318600000008"/>
    <n v="29510.782449999999"/>
    <n v="23219.913479999999"/>
    <n v="0"/>
    <n v="0"/>
    <n v="0"/>
    <n v="0"/>
    <n v="0"/>
    <n v="0"/>
    <s v="GMM. Individual"/>
    <s v="Accidentes y Enfermedades"/>
    <s v="Gastos Medicos"/>
    <x v="38"/>
    <x v="3"/>
    <n v="7089738.4457900003"/>
    <n v="7036483.0011099996"/>
    <n v="533186385.44996989"/>
    <n v="470746398.87218982"/>
    <n v="512068683.5256899"/>
    <n v="451806369.28899986"/>
    <n v="42836881.990619987"/>
    <n v="38176860.481630012"/>
    <n v="29112160.675519995"/>
    <n v="26068738.210960001"/>
    <n v="1227086.2867699999"/>
    <n v="1068448.7176300001"/>
    <n v="0.13546232875377434"/>
    <n v="0.1280038716476288"/>
    <n v="9159.9784199999922"/>
    <n v="18.744382331447174"/>
    <n v="4.728912590388723"/>
    <n v="4.5737206366251417"/>
    <n v="0.81847642693303935"/>
    <n v="0.69449268167479594"/>
    <n v="1.0883218231656232E-2"/>
    <n v="1.1332041926576594E-2"/>
    <n v="1.0380931135549248E-2"/>
    <n v="1.0816106812947887E-2"/>
    <m/>
    <m/>
    <m/>
    <n v="0"/>
    <m/>
    <n v="0"/>
    <m/>
    <n v="0"/>
    <m/>
    <n v="73.522621331917264"/>
    <n v="27.358336398165484"/>
    <n v="18.721759343423212"/>
    <n v="5.4532026244790005E-2"/>
    <n v="85.29995840833891"/>
    <n v="27.092559907333481"/>
    <n v="34.671282800907235"/>
    <n v="23.780156910386562"/>
    <s v="Resto"/>
    <n v="2024"/>
    <n v="2"/>
    <d v="2025-08-07T00:00:00"/>
    <x v="38"/>
    <x v="26"/>
  </r>
  <r>
    <n v="2025"/>
    <n v="6"/>
    <n v="150.1"/>
    <x v="70"/>
    <s v="GMM. Individual"/>
    <n v="150.1"/>
    <m/>
    <m/>
    <x v="77"/>
    <n v="823098.66"/>
    <n v="729531.75122999994"/>
    <n v="1627706.5408600001"/>
    <n v="1235867.1116000002"/>
    <n v="380450.88624000002"/>
    <n v="338742.55989999993"/>
    <n v="765438.38789999997"/>
    <n v="642444.24530000007"/>
    <n v="0"/>
    <n v="0"/>
    <n v="0"/>
    <n v="0"/>
    <n v="0"/>
    <n v="0"/>
    <n v="267176.57113"/>
    <n v="276466.24550999998"/>
    <n v="622692.8004399999"/>
    <n v="632997.71561000007"/>
    <n v="0"/>
    <n v="0"/>
    <n v="0"/>
    <n v="0"/>
    <n v="0"/>
    <n v="0"/>
    <s v="GMM. Individual"/>
    <s v="Accidentes y Enfermedades"/>
    <s v="Gastos Medicos"/>
    <x v="38"/>
    <x v="3"/>
    <n v="124337353.31746998"/>
    <n v="114746613.25837001"/>
    <n v="533186385.44996989"/>
    <n v="470746398.87218982"/>
    <n v="512068683.5256899"/>
    <n v="451806369.28899986"/>
    <n v="42836881.990619987"/>
    <n v="38176860.481630012"/>
    <n v="29112160.675519995"/>
    <n v="26068738.210960001"/>
    <n v="4941198.4312599991"/>
    <n v="5269857.64671"/>
    <n v="1.9214719226768988"/>
    <n v="1.9109265194319394"/>
    <n v="93566.908770000096"/>
    <n v="12.825611580612506"/>
    <n v="16.657875036807841"/>
    <n v="13.843481174210664"/>
    <n v="0.66198824250214339"/>
    <n v="0.63577628176907042"/>
    <n v="0.15437353286981728"/>
    <n v="0.1607398941745099"/>
    <n v="0.15497341094436534"/>
    <n v="0.16147000149157967"/>
    <m/>
    <m/>
    <m/>
    <n v="0"/>
    <m/>
    <n v="0"/>
    <m/>
    <n v="0"/>
    <m/>
    <n v="12.312691488283246"/>
    <n v="46.221784183198643"/>
    <n v="46.432874145487922"/>
    <n v="1.3068452406554483"/>
    <n v="-3.3601477688038339"/>
    <n v="-1.6279545590570765"/>
    <n v="42.906642077957351"/>
    <n v="43.675709831524131"/>
    <s v="Resto"/>
    <n v="2024"/>
    <n v="2"/>
    <d v="2025-08-07T00:00:00"/>
    <x v="38"/>
    <x v="77"/>
  </r>
  <r>
    <n v="2025"/>
    <n v="6"/>
    <n v="5.0999999999999996"/>
    <x v="68"/>
    <s v="GMM. Individual"/>
    <n v="5.0999999999999996"/>
    <m/>
    <m/>
    <x v="75"/>
    <n v="33832515.824139997"/>
    <n v="30310667.837719999"/>
    <n v="66095037.901330002"/>
    <n v="58013656.654440001"/>
    <n v="23143423.746679995"/>
    <n v="20847825.078420002"/>
    <n v="46598806.162689999"/>
    <n v="41088255.985199995"/>
    <n v="0"/>
    <n v="0"/>
    <n v="0"/>
    <n v="0"/>
    <n v="0"/>
    <n v="0"/>
    <n v="22053938.294229999"/>
    <n v="19967616.93956"/>
    <n v="31378500.09082"/>
    <n v="27895912.357270002"/>
    <n v="0"/>
    <n v="0"/>
    <n v="0"/>
    <n v="0"/>
    <n v="0"/>
    <n v="0"/>
    <s v="GMM. Individual"/>
    <s v="Accidentes y Enfermedades"/>
    <s v="Gastos Medicos"/>
    <x v="38"/>
    <x v="3"/>
    <n v="189648317.7168"/>
    <n v="171753682.99353999"/>
    <n v="533186385.44996989"/>
    <n v="470746398.87218982"/>
    <n v="512068683.5256899"/>
    <n v="451806369.28899986"/>
    <n v="42836881.990619987"/>
    <n v="38176860.481630012"/>
    <n v="29112160.675519995"/>
    <n v="26068738.210960001"/>
    <n v="70965784.153569996"/>
    <n v="63653959.892429993"/>
    <n v="78.979874939423283"/>
    <n v="79.395391489315699"/>
    <n v="3521847.9864199981"/>
    <n v="11.619169875357382"/>
    <n v="47.674405669817467"/>
    <n v="47.617882514996019"/>
    <n v="17.839607665100285"/>
    <n v="17.6477542195471"/>
    <n v="6.345345032692058"/>
    <n v="6.6070269306837348"/>
    <n v="6.4388528325098271"/>
    <n v="6.7087739124659516"/>
    <m/>
    <m/>
    <m/>
    <n v="0"/>
    <m/>
    <n v="0"/>
    <m/>
    <n v="0"/>
    <m/>
    <n v="11.011214165626381"/>
    <n v="68.405860997682069"/>
    <n v="68.78048741795125"/>
    <n v="79.49744440006809"/>
    <n v="10.448524533423731"/>
    <n v="12.484222379779574"/>
    <n v="70.283596189742781"/>
    <n v="71.579006572108781"/>
    <m/>
    <n v="2024"/>
    <n v="2"/>
    <d v="2025-08-07T00:00:00"/>
    <x v="38"/>
    <x v="75"/>
  </r>
  <r>
    <n v="2025"/>
    <n v="6"/>
    <n v="22"/>
    <x v="35"/>
    <s v="GMM. Individual"/>
    <n v="16"/>
    <s v="b17ef6d19c7a5b1ee83b907c595526dcb1eb06db8227d650d5dda0a9f4ce8cd9"/>
    <s v="5ee0b1f3d4f170289262539d5c2c0d24e2fb46189fbbd99a0a6b6a68b9dfe06a"/>
    <x v="24"/>
    <n v="1630384.48673"/>
    <n v="1475911.44096"/>
    <n v="3080506.7137899995"/>
    <n v="2810075.4927599998"/>
    <n v="977085.25976999989"/>
    <n v="867709.71989000007"/>
    <n v="1846461.7169900001"/>
    <n v="1721348.7703199999"/>
    <n v="35332811.020000003"/>
    <n v="33505945.09"/>
    <n v="140.405"/>
    <n v="134.59399999999999"/>
    <n v="0"/>
    <n v="0"/>
    <n v="977085.25977"/>
    <n v="867709.71988999995"/>
    <n v="1495926.31118"/>
    <n v="1376440.48123"/>
    <n v="0"/>
    <n v="0"/>
    <n v="0"/>
    <n v="0"/>
    <n v="0"/>
    <n v="0"/>
    <s v="GMM. Individual"/>
    <s v="Accidentes y Enfermedades"/>
    <s v="Gastos Medicos"/>
    <x v="38"/>
    <x v="3"/>
    <n v="17846008.112819999"/>
    <n v="17696756.30731"/>
    <n v="533186385.44996989"/>
    <n v="470746398.87218982"/>
    <n v="512068683.5256899"/>
    <n v="451806369.28899986"/>
    <n v="42836881.990619987"/>
    <n v="38176860.481630012"/>
    <n v="29112160.675519995"/>
    <n v="26068738.210960001"/>
    <n v="3386900.2049600002"/>
    <n v="3397128.0189200002"/>
    <n v="3.8060297831364247"/>
    <n v="3.8659843222838628"/>
    <n v="154473.04576999997"/>
    <n v="10.466281477533879"/>
    <n v="48.137954709806841"/>
    <n v="43.445858758929411"/>
    <n v="9.1358497453488443"/>
    <n v="8.340011103336181"/>
    <n v="0.30578134236381077"/>
    <n v="0.3183917586024777"/>
    <n v="0.31352580593202117"/>
    <n v="0.32666902046613849"/>
    <m/>
    <m/>
    <m/>
    <n v="0"/>
    <m/>
    <n v="0"/>
    <m/>
    <n v="0"/>
    <m/>
    <n v="12.605084093545171"/>
    <n v="59.929744653649308"/>
    <n v="58.791448850454209"/>
    <n v="3.3562787409029968"/>
    <n v="12.605084093545216"/>
    <n v="8.6807843549636221"/>
    <n v="65.316403118765024"/>
    <n v="63.040119185873287"/>
    <s v="Medianas"/>
    <n v="2024"/>
    <n v="2"/>
    <d v="2025-08-07T00:00:00"/>
    <x v="38"/>
    <x v="24"/>
  </r>
  <r>
    <n v="2025"/>
    <n v="6"/>
    <n v="18"/>
    <x v="77"/>
    <s v="GMM. Individual"/>
    <n v="5"/>
    <s v="ef2d127de37b942baad06145e54b0c619a1f22327b2ebbcfbec78f5564afe39d"/>
    <s v="5ee0b1f3d4f170289262539d5c2c0d24e2fb46189fbbd99a0a6b6a68b9dfe06a"/>
    <x v="17"/>
    <n v="153262.74213"/>
    <n v="144978.94716000001"/>
    <n v="296784.29162999999"/>
    <n v="278050.47259000002"/>
    <n v="17119.285630000002"/>
    <n v="15627.711519999999"/>
    <n v="32516.352340000001"/>
    <n v="28252.13247"/>
    <n v="35332811.020000003"/>
    <n v="33505945.09"/>
    <n v="140.405"/>
    <n v="134.59399999999999"/>
    <n v="0"/>
    <n v="0"/>
    <n v="17119.285629999998"/>
    <n v="15627.711519999999"/>
    <n v="150164.5612"/>
    <n v="143582.46021000002"/>
    <n v="0"/>
    <n v="0"/>
    <n v="0"/>
    <n v="0"/>
    <n v="0"/>
    <n v="0"/>
    <s v="GMM. Individual"/>
    <s v="Accidentes y Enfermedades"/>
    <s v="Gastos Medicos"/>
    <x v="38"/>
    <x v="3"/>
    <n v="13516428.326850001"/>
    <n v="10445446.251569999"/>
    <n v="533186385.44996989"/>
    <n v="470746398.87218982"/>
    <n v="512068683.5256899"/>
    <n v="451806369.28899986"/>
    <n v="42836881.990619987"/>
    <n v="38176860.481630012"/>
    <n v="29112160.675519995"/>
    <n v="26068738.210960001"/>
    <n v="529753.69429000001"/>
    <n v="507588.02674"/>
    <n v="0.35778220777964193"/>
    <n v="0.37975607562010283"/>
    <n v="8283.7949699999881"/>
    <n v="5.7137916451123871"/>
    <n v="28.93094352752173"/>
    <n v="28.562326044436436"/>
    <n v="1.133899713917381"/>
    <n v="1.3879631723556951"/>
    <n v="2.8744684094035442E-2"/>
    <n v="2.9930114271928716E-2"/>
    <n v="3.0797675246659204E-2"/>
    <n v="3.2088734691401312E-2"/>
    <m/>
    <m/>
    <m/>
    <n v="0"/>
    <m/>
    <n v="0"/>
    <m/>
    <n v="0"/>
    <m/>
    <n v="9.5444179916625682"/>
    <n v="11.169893864667474"/>
    <n v="10.779297150470491"/>
    <n v="5.8804586237377311E-2"/>
    <n v="9.5444179916625451"/>
    <n v="4.5841957160875912"/>
    <n v="11.400350051434105"/>
    <n v="10.884136890497146"/>
    <s v="Resto"/>
    <n v="2024"/>
    <n v="2"/>
    <d v="2025-08-07T00:00:00"/>
    <x v="38"/>
    <x v="17"/>
  </r>
  <r>
    <n v="2025"/>
    <n v="6"/>
    <n v="3"/>
    <x v="7"/>
    <s v="GMM. Individual"/>
    <n v="3"/>
    <s v="4e07408562bedb8b60ce05c1decfe3ad16b72230967de01f640b7e4729b49fce"/>
    <s v="5ee0b1f3d4f170289262539d5c2c0d24e2fb46189fbbd99a0a6b6a68b9dfe06a"/>
    <x v="0"/>
    <n v="905513.51275999995"/>
    <n v="856338.95287000004"/>
    <n v="1758336.7240499998"/>
    <n v="1651623.0727400002"/>
    <n v="696785.51344999985"/>
    <n v="573739.85569999996"/>
    <n v="1275856.5010500001"/>
    <n v="1159445.3578800003"/>
    <n v="35332811.020000003"/>
    <n v="33505945.09"/>
    <n v="140.405"/>
    <n v="134.59399999999999"/>
    <n v="0"/>
    <n v="0"/>
    <n v="687948.46137999999"/>
    <n v="569367.76283999998"/>
    <n v="877423.96753999998"/>
    <n v="793779.66915999993"/>
    <n v="0"/>
    <n v="0"/>
    <n v="0"/>
    <n v="0"/>
    <n v="0"/>
    <n v="0"/>
    <s v="GMM. Individual"/>
    <s v="Accidentes y Enfermedades"/>
    <s v="Gastos Medicos"/>
    <x v="38"/>
    <x v="3"/>
    <n v="15439688.598989999"/>
    <n v="12032200.14449"/>
    <n v="533186385.44996989"/>
    <n v="470746398.87218982"/>
    <n v="512068683.5256899"/>
    <n v="451806369.28899986"/>
    <n v="42836881.990619987"/>
    <n v="38176860.481630012"/>
    <n v="29112160.675519995"/>
    <n v="26068738.210960001"/>
    <n v="1522406.3372500001"/>
    <n v="1492404.7979100002"/>
    <n v="2.1138641999160459"/>
    <n v="2.2430837477640528"/>
    <n v="49174.559889999917"/>
    <n v="5.7424177336780735"/>
    <n v="59.479095074950564"/>
    <n v="57.379804331186676"/>
    <n v="5.8648431084240578"/>
    <n v="7.1170604094559557"/>
    <n v="0.16983057659955317"/>
    <n v="0.17683438606816723"/>
    <n v="0.18191088767149563"/>
    <n v="0.18953671552209553"/>
    <m/>
    <m/>
    <m/>
    <n v="0"/>
    <m/>
    <n v="0"/>
    <m/>
    <n v="0"/>
    <m/>
    <n v="21.446245459081137"/>
    <n v="76.94921209140233"/>
    <n v="66.999154222416749"/>
    <n v="2.3934517304169627"/>
    <n v="20.826732084113942"/>
    <n v="10.537470488317592"/>
    <n v="78.405478631815214"/>
    <n v="71.728690587719512"/>
    <s v="Medianas"/>
    <n v="2024"/>
    <n v="2"/>
    <d v="2025-08-07T00:00:00"/>
    <x v="38"/>
    <x v="0"/>
  </r>
  <r>
    <n v="2025"/>
    <n v="6"/>
    <n v="13"/>
    <x v="37"/>
    <s v="GMM. Individual"/>
    <n v="13"/>
    <s v="3fdba35f04dc8c462986c992bcf875546257113072a909c162f7e470e581e278"/>
    <s v="5ee0b1f3d4f170289262539d5c2c0d24e2fb46189fbbd99a0a6b6a68b9dfe06a"/>
    <x v="27"/>
    <n v="167985.35308999999"/>
    <n v="147347.92736999999"/>
    <n v="295548.85532000003"/>
    <n v="260456.76323999997"/>
    <n v="112681.70926999999"/>
    <n v="82860.255789999967"/>
    <n v="207927.26865000007"/>
    <n v="142449.64414999995"/>
    <n v="35332811.020000003"/>
    <n v="33505945.09"/>
    <n v="140.405"/>
    <n v="134.59399999999999"/>
    <n v="0"/>
    <n v="0"/>
    <n v="65918.869449999998"/>
    <n v="44256.17108"/>
    <n v="92211.68982"/>
    <n v="98113.466349999988"/>
    <n v="0"/>
    <n v="0"/>
    <n v="0"/>
    <n v="0"/>
    <n v="0"/>
    <n v="0"/>
    <s v="GMM. Individual"/>
    <s v="Accidentes y Enfermedades"/>
    <s v="Gastos Medicos"/>
    <x v="38"/>
    <x v="3"/>
    <n v="699707.28188999998"/>
    <n v="799139.89625999995"/>
    <n v="533186385.44996989"/>
    <n v="470746398.87218982"/>
    <n v="512068683.5256899"/>
    <n v="451806369.28899986"/>
    <n v="42836881.990619987"/>
    <n v="38176860.481630012"/>
    <n v="29112160.675519995"/>
    <n v="26068738.210960001"/>
    <n v="390898.16856999998"/>
    <n v="393734.74427999998"/>
    <n v="0.39215121475644243"/>
    <n v="0.38596135332003279"/>
    <n v="20637.425719999999"/>
    <n v="14.005915175296701"/>
    <n v="42.974198038463832"/>
    <n v="37.423145788021998"/>
    <n v="24.007946956940309"/>
    <n v="18.438314500326282"/>
    <n v="3.1505934448838709E-2"/>
    <n v="3.280523853428978E-2"/>
    <n v="3.130091440380954E-2"/>
    <n v="3.261306997550277E-2"/>
    <m/>
    <m/>
    <m/>
    <n v="0"/>
    <m/>
    <n v="0"/>
    <m/>
    <n v="0"/>
    <m/>
    <n v="35.990057230307329"/>
    <n v="67.078294147245998"/>
    <n v="56.234422342387361"/>
    <n v="0.38706061884562365"/>
    <n v="48.948424234083099"/>
    <n v="-6.0152563654683133"/>
    <n v="71.48645641206187"/>
    <n v="45.107132309570069"/>
    <s v="Resto"/>
    <n v="2024"/>
    <n v="2"/>
    <d v="2025-08-07T00:00:00"/>
    <x v="38"/>
    <x v="27"/>
  </r>
  <r>
    <n v="2025"/>
    <n v="6"/>
    <n v="50"/>
    <x v="15"/>
    <s v="GMM. Individual"/>
    <n v="38"/>
    <s v="aea92132c4cbeb263e6ac2bf6c183b5d81737f179f21efdc5863739672f0f470"/>
    <s v="5ee0b1f3d4f170289262539d5c2c0d24e2fb46189fbbd99a0a6b6a68b9dfe06a"/>
    <x v="15"/>
    <n v="0"/>
    <n v="0"/>
    <n v="0"/>
    <n v="-128.30592000000001"/>
    <n v="0"/>
    <n v="0"/>
    <n v="0"/>
    <n v="0"/>
    <n v="35332811.020000003"/>
    <n v="33505945.09"/>
    <n v="140.405"/>
    <n v="134.59399999999999"/>
    <n v="0"/>
    <n v="0"/>
    <n v="0"/>
    <n v="0"/>
    <n v="0"/>
    <n v="0"/>
    <n v="0"/>
    <n v="0"/>
    <n v="0"/>
    <n v="0"/>
    <n v="0"/>
    <n v="0"/>
    <s v="GMM. Individual"/>
    <s v="Accidentes y Enfermedades"/>
    <s v="Gastos Medicos"/>
    <x v="38"/>
    <x v="3"/>
    <n v="26568293.871599998"/>
    <n v="30189132.184919998"/>
    <n v="533186385.44996989"/>
    <n v="470746398.87218982"/>
    <n v="512068683.5256899"/>
    <n v="451806369.28899986"/>
    <n v="42836881.990619987"/>
    <n v="38176860.481630012"/>
    <n v="29112160.675519995"/>
    <n v="26068738.210960001"/>
    <n v="455128.81404999999"/>
    <n v="431429.48386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38"/>
    <x v="15"/>
  </r>
  <r>
    <n v="2025"/>
    <n v="6"/>
    <n v="39"/>
    <x v="20"/>
    <s v="GMM. Individual"/>
    <n v="27"/>
    <s v="670671cd97404156226e507973f2ab8330d3022ca96e0c93bdbdb320c41adcaf"/>
    <s v="5ee0b1f3d4f170289262539d5c2c0d24e2fb46189fbbd99a0a6b6a68b9dfe06a"/>
    <x v="14"/>
    <n v="206518.09261000002"/>
    <n v="163860.66347999999"/>
    <n v="444367.67317000008"/>
    <n v="471574.93504999997"/>
    <n v="68907.274910000007"/>
    <n v="63682.564379999989"/>
    <n v="120202.79658000001"/>
    <n v="138710.10987999997"/>
    <n v="35332811.020000003"/>
    <n v="33505945.09"/>
    <n v="140.405"/>
    <n v="134.59399999999999"/>
    <n v="0"/>
    <n v="0"/>
    <n v="39799.596840000006"/>
    <n v="37186.549559999999"/>
    <n v="128123.43670999999"/>
    <n v="72870.437040000004"/>
    <n v="0"/>
    <n v="0"/>
    <n v="0"/>
    <n v="0"/>
    <n v="0"/>
    <n v="0"/>
    <s v="GMM. Individual"/>
    <s v="Accidentes y Enfermedades"/>
    <s v="Gastos Medicos"/>
    <x v="38"/>
    <x v="3"/>
    <n v="16996819.43369"/>
    <n v="13946879.379360002"/>
    <n v="533186385.44996989"/>
    <n v="470746398.87218982"/>
    <n v="512068683.5256899"/>
    <n v="451806369.28899986"/>
    <n v="42836881.990619987"/>
    <n v="38176860.481630012"/>
    <n v="29112160.675519995"/>
    <n v="26068738.210960001"/>
    <n v="873224.77632000006"/>
    <n v="817465.34374000004"/>
    <n v="0.48210346554919986"/>
    <n v="0.42921461171184216"/>
    <n v="42657.429130000033"/>
    <n v="26.032745275199364"/>
    <n v="23.650049587498174"/>
    <n v="20.044967622764066"/>
    <n v="1.2150396338308636"/>
    <n v="1.1748912356874437"/>
    <n v="3.8732814311399577E-2"/>
    <n v="4.0330154773005021E-2"/>
    <n v="3.4808691871584356E-2"/>
    <n v="3.6267895855001953E-2"/>
    <m/>
    <m/>
    <m/>
    <n v="0"/>
    <m/>
    <n v="0"/>
    <m/>
    <n v="0"/>
    <m/>
    <n v="8.2043029844458992"/>
    <n v="33.366216992972255"/>
    <n v="38.863851169364246"/>
    <n v="0.23669584569153318"/>
    <n v="7.0268613542213476"/>
    <n v="75.823615054854884"/>
    <n v="31.063478987130278"/>
    <n v="51.031050547408654"/>
    <s v="Medianas"/>
    <n v="2024"/>
    <n v="2"/>
    <d v="2025-08-07T00:00:00"/>
    <x v="38"/>
    <x v="14"/>
  </r>
  <r>
    <n v="2025"/>
    <n v="6"/>
    <n v="98"/>
    <x v="60"/>
    <s v="GMM. Individual"/>
    <n v="205"/>
    <s v="f8809aff4d69bece79dabe35be0c708b890d7eafb841f121330667b77d2e2590"/>
    <s v="5ee0b1f3d4f170289262539d5c2c0d24e2fb46189fbbd99a0a6b6a68b9dfe06a"/>
    <x v="5"/>
    <n v="37360.893819999998"/>
    <n v="32376.727600000002"/>
    <n v="75463.799480000001"/>
    <n v="61593.586609999998"/>
    <n v="-2268.28298"/>
    <n v="-89.40100000000001"/>
    <n v="-1644.8131599999999"/>
    <n v="876.59184000000005"/>
    <n v="35332811.020000003"/>
    <n v="33505945.09"/>
    <n v="140.405"/>
    <n v="134.59399999999999"/>
    <n v="0"/>
    <n v="0"/>
    <n v="-2268.28298"/>
    <n v="-89.400999999999996"/>
    <n v="36908.449939999999"/>
    <n v="31451.642039999999"/>
    <n v="0"/>
    <n v="0"/>
    <n v="0"/>
    <n v="0"/>
    <n v="0"/>
    <n v="0"/>
    <s v="GMM. Individual"/>
    <s v="Accidentes y Enfermedades"/>
    <s v="Gastos Medicos"/>
    <x v="38"/>
    <x v="3"/>
    <n v="1790791.82225"/>
    <n v="2003119.0202000001"/>
    <n v="533186385.44996989"/>
    <n v="470746398.87218982"/>
    <n v="512068683.5256899"/>
    <n v="451806369.28899986"/>
    <n v="42836881.990619987"/>
    <n v="38176860.481630012"/>
    <n v="29112160.675519995"/>
    <n v="26068738.210960001"/>
    <n v="314051.43505999999"/>
    <n v="379474.90561000002"/>
    <n v="8.7216650894854891E-2"/>
    <n v="8.4807203084651436E-2"/>
    <n v="4984.1662199999955"/>
    <n v="15.394286543029123"/>
    <n v="11.896425123121041"/>
    <n v="8.5319811985867453"/>
    <n v="2.0862778886860642"/>
    <n v="1.6163157193109456"/>
    <n v="7.0070982379773572E-3"/>
    <n v="7.2960708244767403E-3"/>
    <n v="6.8777430220534636E-3"/>
    <n v="7.1660626765733103E-3"/>
    <m/>
    <m/>
    <m/>
    <n v="0"/>
    <m/>
    <n v="0"/>
    <m/>
    <n v="0"/>
    <m/>
    <n v="2437.200903793022"/>
    <n v="-6.0712760003234845"/>
    <n v="-0.27612735018964674"/>
    <n v="-7.7915308495372761E-3"/>
    <n v="2437.2009037930225"/>
    <n v="17.349834686087505"/>
    <n v="-6.1457010080006622"/>
    <n v="-0.28424907000499489"/>
    <s v="Resto"/>
    <n v="2024"/>
    <n v="2"/>
    <d v="2025-08-07T00:00:00"/>
    <x v="38"/>
    <x v="5"/>
  </r>
  <r>
    <n v="2025"/>
    <n v="6"/>
    <n v="79"/>
    <x v="11"/>
    <s v="GMM. Individual"/>
    <n v="51"/>
    <s v="031b4af5197ec30a926f48cf40e11a7dbc470048a21e4003b7a3c07c5dab1baa"/>
    <s v="5ee0b1f3d4f170289262539d5c2c0d24e2fb46189fbbd99a0a6b6a68b9dfe06a"/>
    <x v="2"/>
    <n v="1.94892"/>
    <n v="1.9381199999999998"/>
    <n v="10.83173"/>
    <n v="11.089030000000001"/>
    <n v="0"/>
    <n v="0"/>
    <n v="0"/>
    <n v="0"/>
    <n v="35332811.020000003"/>
    <n v="33505945.09"/>
    <n v="140.405"/>
    <n v="134.59399999999999"/>
    <n v="0"/>
    <n v="0"/>
    <n v="0"/>
    <n v="0"/>
    <n v="4.6756400000000005"/>
    <n v="4.78972"/>
    <n v="0"/>
    <n v="0"/>
    <n v="0"/>
    <n v="0"/>
    <n v="0"/>
    <n v="0"/>
    <s v="GMM. Individual"/>
    <s v="Accidentes y Enfermedades"/>
    <s v="Gastos Medicos"/>
    <x v="38"/>
    <x v="3"/>
    <n v="49586162.051349998"/>
    <n v="42505277.943829998"/>
    <n v="533186385.44996989"/>
    <n v="470746398.87218982"/>
    <n v="512068683.5256899"/>
    <n v="451806369.28899986"/>
    <n v="42836881.990619987"/>
    <n v="38176860.481630012"/>
    <n v="29112160.675519995"/>
    <n v="26068738.210960001"/>
    <n v="297170.93857999996"/>
    <n v="320703.72170999995"/>
    <n v="4.549630854147498E-6"/>
    <n v="5.0766877515572208E-6"/>
    <n v="1.0800000000000143E-2"/>
    <n v="0.55724103770664613"/>
    <n v="6.5582455986871026E-4"/>
    <n v="6.0433349188026176E-4"/>
    <n v="3.9303707312168162E-6"/>
    <n v="4.5597160958721231E-6"/>
    <n v="3.6552321161675117E-7"/>
    <n v="3.8059738130856127E-7"/>
    <n v="4.1171212454164941E-7"/>
    <n v="4.28971376178248E-7"/>
    <m/>
    <m/>
    <m/>
    <n v="0"/>
    <m/>
    <n v="0"/>
    <m/>
    <n v="0"/>
    <m/>
    <m/>
    <m/>
    <m/>
    <m/>
    <m/>
    <n v="-2.3817676189839765"/>
    <m/>
    <m/>
    <s v="Resto"/>
    <n v="2024"/>
    <n v="2"/>
    <d v="2025-08-07T00:00:00"/>
    <x v="38"/>
    <x v="2"/>
  </r>
  <r>
    <n v="2025"/>
    <n v="6"/>
    <n v="201.1"/>
    <x v="67"/>
    <s v="GMM. Individual"/>
    <n v="201.1"/>
    <m/>
    <m/>
    <x v="74"/>
    <n v="42836881.990620002"/>
    <n v="38176860.481629997"/>
    <n v="83938972.606040016"/>
    <n v="73986220.810479999"/>
    <n v="29112160.675519999"/>
    <n v="26068738.210960001"/>
    <n v="58282050.090529993"/>
    <n v="51277567.37714"/>
    <n v="0"/>
    <n v="0"/>
    <n v="0"/>
    <n v="0"/>
    <n v="0"/>
    <n v="0"/>
    <n v="27537580.519379996"/>
    <n v="24646407.536539998"/>
    <n v="39821927.806670003"/>
    <n v="35414940.185880005"/>
    <n v="0"/>
    <n v="0"/>
    <n v="0"/>
    <n v="0"/>
    <n v="0"/>
    <n v="0"/>
    <s v="GMM. Individual"/>
    <s v="Accidentes y Enfermedades"/>
    <s v="Gastos Medicos"/>
    <x v="38"/>
    <x v="3"/>
    <n v="420390691.95998991"/>
    <n v="377671468.435"/>
    <n v="533186385.44996989"/>
    <n v="470746398.87218982"/>
    <n v="512068683.5256899"/>
    <n v="451806369.28899986"/>
    <n v="42836881.990619987"/>
    <n v="38176860.481630012"/>
    <n v="29112160.675519995"/>
    <n v="26068738.210960001"/>
    <n v="94944979.04866001"/>
    <n v="85944924.669160008"/>
    <n v="100.00000000000004"/>
    <n v="99.999999999999957"/>
    <n v="4660021.5089900047"/>
    <n v="12.206403172498481"/>
    <n v="45.117585384547596"/>
    <n v="44.420145376343747"/>
    <n v="10.189778891369208"/>
    <n v="10.108484138298234"/>
    <n v="8.0341289949608967"/>
    <n v="8.3654563086498381"/>
    <n v="8.1098571487947204"/>
    <n v="8.4498278635841917"/>
    <m/>
    <m/>
    <m/>
    <n v="0"/>
    <m/>
    <n v="0"/>
    <m/>
    <n v="0"/>
    <m/>
    <n v="11.674605958797279"/>
    <n v="67.960503478975639"/>
    <n v="68.28413306406847"/>
    <n v="100.00000000000003"/>
    <n v="11.730606087534801"/>
    <n v="12.44386577432952"/>
    <n v="69.151801623143839"/>
    <n v="69.59324908408729"/>
    <m/>
    <n v="2024"/>
    <n v="2"/>
    <d v="2025-08-07T00:00:00"/>
    <x v="38"/>
    <x v="74"/>
  </r>
  <r>
    <n v="2025"/>
    <n v="6"/>
    <n v="718"/>
    <x v="55"/>
    <s v="GMM. Individual"/>
    <n v="281"/>
    <s v="71a1c003a2b855d85582c8f6c7648c49d3fe836408a7e1b5d9b222448acb3c1b"/>
    <s v="5ee0b1f3d4f170289262539d5c2c0d24e2fb46189fbbd99a0a6b6a68b9dfe06a"/>
    <x v="15"/>
    <n v="0"/>
    <n v="0"/>
    <n v="0"/>
    <n v="0"/>
    <n v="7.5000000000000002E-4"/>
    <n v="5.7499999999999999E-3"/>
    <n v="-2.8799999999999999E-2"/>
    <n v="-0.40861999999999998"/>
    <n v="0"/>
    <n v="0"/>
    <n v="0"/>
    <n v="0"/>
    <n v="0"/>
    <n v="0"/>
    <n v="7.5000000000000002E-4"/>
    <n v="5.7499999999999999E-3"/>
    <n v="0"/>
    <n v="0"/>
    <n v="0"/>
    <n v="0"/>
    <n v="0"/>
    <n v="0"/>
    <n v="0"/>
    <n v="0"/>
    <s v="GMM. Individual"/>
    <s v="Accidentes y Enfermedades"/>
    <s v="Gastos Medicos"/>
    <x v="38"/>
    <x v="3"/>
    <n v="22239.322980000001"/>
    <n v="8284.6314299999995"/>
    <n v="533186385.44996989"/>
    <n v="470746398.87218982"/>
    <n v="512068683.5256899"/>
    <n v="451806369.28899986"/>
    <n v="42836881.990619987"/>
    <n v="38176860.481630012"/>
    <n v="29112160.675519995"/>
    <n v="26068738.210960001"/>
    <n v="22239.322980000001"/>
    <n v="8284.6314299999995"/>
    <m/>
    <m/>
    <m/>
    <m/>
    <m/>
    <m/>
    <m/>
    <m/>
    <m/>
    <m/>
    <m/>
    <m/>
    <m/>
    <m/>
    <m/>
    <n v="0"/>
    <m/>
    <n v="0"/>
    <m/>
    <n v="0"/>
    <m/>
    <n v="-86.956521739130437"/>
    <m/>
    <m/>
    <n v="2.5762429946694561E-9"/>
    <n v="-86.956521739130437"/>
    <m/>
    <m/>
    <m/>
    <s v="Resto"/>
    <n v="2024"/>
    <n v="2"/>
    <d v="2025-08-07T00:00:00"/>
    <x v="38"/>
    <x v="15"/>
  </r>
  <r>
    <n v="2025"/>
    <n v="6"/>
    <n v="1"/>
    <x v="16"/>
    <s v="GMM. Individual"/>
    <n v="30"/>
    <s v="624b60c58c9d8bfb6ff1886c2fd605d2adeb6ea4da576068201b6c6958ce93f4"/>
    <s v="5ee0b1f3d4f170289262539d5c2c0d24e2fb46189fbbd99a0a6b6a68b9dfe06a"/>
    <x v="10"/>
    <n v="371441.41135000001"/>
    <n v="358587.03970999998"/>
    <n v="1039002.23402"/>
    <n v="1019843.6118600001"/>
    <n v="362839.20771000016"/>
    <n v="410167.17717000004"/>
    <n v="774450.01055000012"/>
    <n v="806084.91489000001"/>
    <n v="35332811.020000003"/>
    <n v="33505945.09"/>
    <n v="140.405"/>
    <n v="134.59399999999999"/>
    <n v="0"/>
    <n v="0"/>
    <n v="344967.51955000003"/>
    <n v="380310.45763999998"/>
    <n v="549144.88277000003"/>
    <n v="485950.23161000002"/>
    <n v="0"/>
    <n v="0"/>
    <n v="0"/>
    <n v="0"/>
    <n v="0"/>
    <n v="0"/>
    <s v="GMM. Individual"/>
    <s v="Accidentes y Enfermedades"/>
    <s v="Gastos Medicos"/>
    <x v="38"/>
    <x v="3"/>
    <n v="34421360.903379999"/>
    <n v="27815669.804509997"/>
    <n v="533186385.44996989"/>
    <n v="470746398.87218982"/>
    <n v="512068683.5256899"/>
    <n v="451806369.28899986"/>
    <n v="42836881.990619987"/>
    <n v="38176860.481630012"/>
    <n v="29112160.675519995"/>
    <n v="26068738.210960001"/>
    <n v="2149015.9388000001"/>
    <n v="1910232.1869100002"/>
    <n v="0.86710655418696136"/>
    <n v="0.93927849274705377"/>
    <n v="12854.371640000027"/>
    <n v="3.5847284526500767"/>
    <n v="17.284255767661318"/>
    <n v="18.771908575682204"/>
    <n v="1.0791014695573131"/>
    <n v="1.289154790196205"/>
    <n v="6.9664459087140973E-2"/>
    <n v="7.253741993994936E-2"/>
    <n v="7.6174143991138268E-2"/>
    <n v="7.9367415796794197E-2"/>
    <m/>
    <m/>
    <m/>
    <n v="0"/>
    <m/>
    <n v="0"/>
    <m/>
    <n v="0"/>
    <m/>
    <n v="-11.538702288794811"/>
    <n v="97.684102155240254"/>
    <n v="114.38427264457592"/>
    <n v="1.246349289405738"/>
    <n v="-9.2931807106538695"/>
    <n v="13.004346340288798"/>
    <n v="62.81903562679355"/>
    <n v="78.261194851167119"/>
    <s v="Medianas"/>
    <n v="2024"/>
    <n v="2"/>
    <d v="2025-08-07T00:00:00"/>
    <x v="38"/>
    <x v="10"/>
  </r>
  <r>
    <n v="2025"/>
    <n v="6"/>
    <n v="38"/>
    <x v="42"/>
    <s v="GMM. Individual"/>
    <n v="26"/>
    <s v="5f9c4ab08cac7457e9111a30e4664920607ea2c115a1433d7be98e97e64244ca"/>
    <s v="5ee0b1f3d4f170289262539d5c2c0d24e2fb46189fbbd99a0a6b6a68b9dfe06a"/>
    <x v="25"/>
    <n v="6115535.6886"/>
    <n v="5107487.4995600004"/>
    <n v="11097823.371240001"/>
    <n v="9386825.4770400021"/>
    <n v="3867137.7979199998"/>
    <n v="3531030.5486299996"/>
    <n v="7677758.4098900007"/>
    <n v="6680314.65283"/>
    <n v="35332811.020000003"/>
    <n v="33505945.09"/>
    <n v="140.405"/>
    <n v="134.59399999999999"/>
    <n v="0"/>
    <n v="0"/>
    <n v="3357509.2483899998"/>
    <n v="3076889.4859199999"/>
    <n v="5294194.0487600006"/>
    <n v="4502753.7245200006"/>
    <n v="0"/>
    <n v="0"/>
    <n v="0"/>
    <n v="0"/>
    <n v="0"/>
    <n v="0"/>
    <s v="GMM. Individual"/>
    <s v="Accidentes y Enfermedades"/>
    <s v="Gastos Medicos"/>
    <x v="38"/>
    <x v="3"/>
    <n v="22546358.18217"/>
    <n v="20984747.960310001"/>
    <n v="533186385.44996989"/>
    <n v="470746398.87218982"/>
    <n v="512068683.5256899"/>
    <n v="451806369.28899986"/>
    <n v="42836881.990619987"/>
    <n v="38176860.481630012"/>
    <n v="29112160.675519995"/>
    <n v="26068738.210960001"/>
    <n v="8296386.5019700006"/>
    <n v="7754704.4402600005"/>
    <n v="14.276332460282992"/>
    <n v="13.378490098780196"/>
    <n v="1008048.1890399996"/>
    <n v="19.736674619895609"/>
    <n v="73.713244762015947"/>
    <n v="65.863084001545218"/>
    <n v="27.124272750338267"/>
    <n v="24.339046193073976"/>
    <n v="1.1469789656086098"/>
    <n v="1.1942803544425677"/>
    <n v="1.08497643567672"/>
    <n v="1.1304593840935815"/>
    <m/>
    <m/>
    <m/>
    <n v="0"/>
    <m/>
    <n v="0"/>
    <m/>
    <n v="0"/>
    <m/>
    <n v="9.5186729387092495"/>
    <n v="63.234653427478968"/>
    <n v="69.134394336436273"/>
    <n v="13.28358221508382"/>
    <n v="9.1202418466483692"/>
    <n v="17.576806831121306"/>
    <n v="63.418703913514307"/>
    <n v="68.333505986894721"/>
    <s v="Grandes"/>
    <n v="2024"/>
    <n v="2"/>
    <d v="2025-08-07T00:00:00"/>
    <x v="38"/>
    <x v="25"/>
  </r>
  <r>
    <n v="2025"/>
    <n v="6"/>
    <n v="23"/>
    <x v="9"/>
    <s v="GMM. Gpo y Col"/>
    <n v="17"/>
    <s v="4523540f1504cd17100c4835e85b7eefd49911580f8efff0599a8f283be6b9e3"/>
    <s v="5ee0b1f3d4f170289262539d5c2c0d24e2fb46189fbbd99a0a6b6a68b9dfe06a"/>
    <x v="19"/>
    <n v="2884600.0796999997"/>
    <n v="2862954.9708499997"/>
    <n v="5035387.0533299986"/>
    <n v="4875122.5149799995"/>
    <n v="1911508.1689500001"/>
    <n v="1609626.4502799998"/>
    <n v="3898235.7036999995"/>
    <n v="3238434.4913399997"/>
    <n v="35332811.020000003"/>
    <n v="33505945.09"/>
    <n v="140.405"/>
    <n v="134.59399999999999"/>
    <n v="0"/>
    <n v="0"/>
    <n v="1684995.5042000001"/>
    <n v="1368214.3905"/>
    <n v="2462844.7898300001"/>
    <n v="2125852.60677"/>
    <n v="0"/>
    <n v="0"/>
    <n v="0"/>
    <n v="0"/>
    <n v="0"/>
    <n v="0"/>
    <s v="GMM. Gpo y Col"/>
    <s v="Accidentes y Enfermedades"/>
    <s v="Gastos Medicos"/>
    <x v="29"/>
    <x v="3"/>
    <n v="12724961.123440001"/>
    <n v="12089263.964579999"/>
    <n v="533186385.44996989"/>
    <n v="470746398.87218982"/>
    <n v="512068683.5256899"/>
    <n v="451806369.28899986"/>
    <n v="47371254.078819998"/>
    <n v="42690719.093000002"/>
    <n v="31836731.141160015"/>
    <n v="29410234.257130008"/>
    <n v="3785405.7823000001"/>
    <n v="3653974.3754000003"/>
    <n v="6.089347085682757"/>
    <n v="6.7062701956675133"/>
    <n v="21645.108849999961"/>
    <n v="0.75604084138192196"/>
    <n v="76.203193147428607"/>
    <n v="78.351807558491487"/>
    <n v="22.668832161588494"/>
    <n v="23.681797165138359"/>
    <n v="0.54101157839309988"/>
    <n v="0.56332288470347014"/>
    <n v="0.60817352564120353"/>
    <n v="0.63366857252485931"/>
    <m/>
    <m/>
    <m/>
    <n v="0"/>
    <m/>
    <n v="0"/>
    <m/>
    <n v="0"/>
    <m/>
    <n v="18.754768761254326"/>
    <n v="66.265968111212075"/>
    <n v="56.222555599681968"/>
    <n v="6.0040968417097096"/>
    <n v="23.152885680747424"/>
    <n v="15.852095389248211"/>
    <n v="68.416633933164277"/>
    <n v="64.360736306119165"/>
    <s v="Grandes"/>
    <n v="2024"/>
    <n v="2"/>
    <d v="2025-08-07T00:00:00"/>
    <x v="29"/>
    <x v="19"/>
  </r>
  <r>
    <n v="2025"/>
    <n v="6"/>
    <n v="10"/>
    <x v="62"/>
    <s v="GMM. Gpo y Col"/>
    <n v="10"/>
    <s v="4a44dc15364204a80fe80e9039455cc1608281820fe2b24f1e5233ade6af1dd5"/>
    <s v="5ee0b1f3d4f170289262539d5c2c0d24e2fb46189fbbd99a0a6b6a68b9dfe06a"/>
    <x v="28"/>
    <n v="294867.9999"/>
    <n v="179959.77385"/>
    <n v="716115.85095999995"/>
    <n v="505515.88285000005"/>
    <n v="252000.5177"/>
    <n v="152917.20285999999"/>
    <n v="458674.26830000005"/>
    <n v="305474.84938999999"/>
    <n v="35332811.020000003"/>
    <n v="33505945.09"/>
    <n v="140.405"/>
    <n v="134.59399999999999"/>
    <n v="0"/>
    <n v="0"/>
    <n v="225479.51454"/>
    <n v="148042.47563"/>
    <n v="318984.14581999998"/>
    <n v="237380.42877"/>
    <n v="0"/>
    <n v="0"/>
    <n v="0"/>
    <n v="0"/>
    <n v="0"/>
    <n v="0"/>
    <s v="GMM. Gpo y Col"/>
    <s v="Accidentes y Enfermedades"/>
    <s v="Gastos Medicos"/>
    <x v="29"/>
    <x v="3"/>
    <n v="3211255.1390500003"/>
    <n v="3187333.33329"/>
    <n v="533186385.44996989"/>
    <n v="470746398.87218982"/>
    <n v="512068683.5256899"/>
    <n v="451806369.28899986"/>
    <n v="47371254.078819998"/>
    <n v="42690719.093000002"/>
    <n v="31836731.141160015"/>
    <n v="29410234.257130008"/>
    <n v="430154.52295000001"/>
    <n v="317038.48676"/>
    <n v="0.62246188249391821"/>
    <n v="0.42154308400841162"/>
    <n v="114908.22605"/>
    <n v="63.852172956039752"/>
    <n v="68.549319876446972"/>
    <n v="56.76275321936879"/>
    <n v="9.1823286264084292"/>
    <n v="5.6460920472426261"/>
    <n v="5.5302987463033811E-2"/>
    <n v="5.7583681522911719E-2"/>
    <n v="3.8228603401140419E-2"/>
    <n v="3.9831172396529002E-2"/>
    <m/>
    <m/>
    <m/>
    <n v="0"/>
    <m/>
    <n v="0"/>
    <m/>
    <n v="0"/>
    <m/>
    <n v="64.795401031964701"/>
    <n v="85.462145022675287"/>
    <n v="84.972991234952033"/>
    <n v="0.79154017597680404"/>
    <n v="52.307311520199832"/>
    <n v="34.376767062404511"/>
    <n v="70.686746502829692"/>
    <n v="62.36507213214265"/>
    <s v="Medianas"/>
    <n v="2024"/>
    <n v="2"/>
    <d v="2025-08-07T00:00:00"/>
    <x v="29"/>
    <x v="28"/>
  </r>
  <r>
    <n v="2025"/>
    <n v="6"/>
    <n v="112"/>
    <x v="44"/>
    <s v="GMM. Gpo y Col"/>
    <n v="231"/>
    <s v="138d9e809e386a7b800791d1f664f56d1c55f3d1ba411b950862729bc486c5ce"/>
    <s v="5ee0b1f3d4f170289262539d5c2c0d24e2fb46189fbbd99a0a6b6a68b9dfe06a"/>
    <x v="27"/>
    <n v="135198.72684000002"/>
    <n v="166023.45129"/>
    <n v="274306.39236"/>
    <n v="277870.63179000001"/>
    <n v="117897.61236000001"/>
    <n v="92697.948589999985"/>
    <n v="222982.49846"/>
    <n v="168437.35444"/>
    <n v="35332811.020000003"/>
    <n v="33505945.09"/>
    <n v="140.405"/>
    <n v="134.59399999999999"/>
    <n v="0"/>
    <n v="0"/>
    <n v="96110.514819999997"/>
    <n v="92679.187269999995"/>
    <n v="102723.97652"/>
    <n v="143544.34325999999"/>
    <n v="0"/>
    <n v="0"/>
    <n v="0"/>
    <n v="0"/>
    <n v="0"/>
    <n v="0"/>
    <s v="GMM. Gpo y Col"/>
    <s v="Accidentes y Enfermedades"/>
    <s v="Gastos Medicos"/>
    <x v="29"/>
    <x v="3"/>
    <n v="322670.54385000002"/>
    <n v="322505.75637000002"/>
    <n v="533186385.44996989"/>
    <n v="470746398.87218982"/>
    <n v="512068683.5256899"/>
    <n v="451806369.28899986"/>
    <n v="47371254.078819998"/>
    <n v="42690719.093000002"/>
    <n v="31836731.141160015"/>
    <n v="29410234.257130008"/>
    <n v="322670.54385000002"/>
    <n v="322505.75637000002"/>
    <n v="0.28540246499500688"/>
    <n v="0.38889823085042124"/>
    <n v="-30824.72444999998"/>
    <n v="-18.5664881741057"/>
    <n v="41.899928399677506"/>
    <n v="51.479221071492084"/>
    <n v="41.899928399677506"/>
    <n v="51.479221071492084"/>
    <n v="2.5356747758272614E-2"/>
    <n v="2.6402459511706746E-2"/>
    <n v="3.5268129865200788E-2"/>
    <n v="3.6746593801071981E-2"/>
    <m/>
    <m/>
    <m/>
    <n v="0"/>
    <m/>
    <n v="0"/>
    <m/>
    <n v="0"/>
    <m/>
    <n v="27.184704897254331"/>
    <n v="87.203197186557162"/>
    <n v="55.834249842259133"/>
    <n v="0.37031946476306565"/>
    <n v="3.7023712130789477"/>
    <n v="-28.43746107505093"/>
    <n v="93.561910350391869"/>
    <n v="64.564848161331852"/>
    <s v="Resto"/>
    <n v="2024"/>
    <n v="2"/>
    <d v="2025-08-07T00:00:00"/>
    <x v="29"/>
    <x v="27"/>
  </r>
  <r>
    <n v="2025"/>
    <n v="6"/>
    <n v="119"/>
    <x v="45"/>
    <s v="GMM. Gpo y Col"/>
    <n v="217"/>
    <s v="16badfc6202cb3f8889e0f2779b19218af4cbb736e56acadce8148aba9a7a9f8"/>
    <s v="5ee0b1f3d4f170289262539d5c2c0d24e2fb46189fbbd99a0a6b6a68b9dfe06a"/>
    <x v="34"/>
    <n v="0.18037"/>
    <n v="1890.8866699999999"/>
    <n v="0.180370000000039"/>
    <n v="1890.8866699999999"/>
    <n v="-170.54231000000001"/>
    <n v="448.93078000000003"/>
    <n v="-155.59853000000007"/>
    <n v="448.93078000000003"/>
    <n v="35332811.020000003"/>
    <n v="33505945.09"/>
    <n v="140.405"/>
    <n v="134.59399999999999"/>
    <n v="0"/>
    <n v="0"/>
    <n v="-170.54230999999999"/>
    <n v="448.93078000000003"/>
    <n v="140.0641"/>
    <n v="946.28167000000008"/>
    <n v="0"/>
    <n v="0"/>
    <n v="0"/>
    <n v="0"/>
    <n v="0"/>
    <n v="0"/>
    <s v="GMM. Gpo y Col"/>
    <s v="Accidentes y Enfermedades"/>
    <s v="Gastos Medicos"/>
    <x v="29"/>
    <x v="3"/>
    <n v="785916.87945000001"/>
    <n v="811961.43577999994"/>
    <n v="533186385.44996989"/>
    <n v="470746398.87218982"/>
    <n v="512068683.5256899"/>
    <n v="451806369.28899986"/>
    <n v="47371254.078819998"/>
    <n v="42690719.093000002"/>
    <n v="31836731.141160015"/>
    <n v="29410234.257130008"/>
    <n v="408210.44712000003"/>
    <n v="375005.02043999999"/>
    <n v="3.8075833859050106E-7"/>
    <n v="4.4292687267243726E-3"/>
    <n v="-1890.7062999999998"/>
    <n v="-99.990461088818194"/>
    <n v="4.4185542352613366E-5"/>
    <n v="0.5042296947868562"/>
    <n v="2.2950264171222084E-5"/>
    <n v="0.23287887659141654"/>
    <n v="3.3828695728564236E-8"/>
    <n v="3.5223790441180351E-8"/>
    <n v="4.0167841422264093E-4"/>
    <n v="4.1851704591408409E-4"/>
    <m/>
    <m/>
    <m/>
    <n v="0"/>
    <m/>
    <n v="0"/>
    <m/>
    <n v="0"/>
    <m/>
    <n v="-137.98855360285165"/>
    <n v="-94551.372179408994"/>
    <n v="23.741813146316172"/>
    <n v="-5.3567782836697996E-4"/>
    <n v="-137.98855360285165"/>
    <n v="-85.198476897475999"/>
    <n v="-121.76018694297825"/>
    <n v="47.441559340360037"/>
    <s v="Resto"/>
    <n v="2024"/>
    <n v="2"/>
    <d v="2025-08-07T00:00:00"/>
    <x v="29"/>
    <x v="34"/>
  </r>
  <r>
    <n v="2025"/>
    <n v="6"/>
    <n v="104"/>
    <x v="19"/>
    <s v="GMM. Gpo y Col"/>
    <n v="225"/>
    <s v="0e6523810856a138a75dec70a9cf3778a5c70b83ac915f22c33f05db97cb3e68"/>
    <s v="5ee0b1f3d4f170289262539d5c2c0d24e2fb46189fbbd99a0a6b6a68b9dfe06a"/>
    <x v="20"/>
    <n v="204.70574999999999"/>
    <n v="3162.7498999999998"/>
    <n v="-149.04715999999962"/>
    <n v="2958.4540599999996"/>
    <n v="113.32042"/>
    <n v="140.04677000000001"/>
    <n v="447.24423999999999"/>
    <n v="111.99788000000001"/>
    <n v="35332811.020000003"/>
    <n v="33505945.09"/>
    <n v="140.405"/>
    <n v="134.59399999999999"/>
    <n v="0"/>
    <n v="0"/>
    <n v="-315.29528000000005"/>
    <n v="169.31854999999999"/>
    <n v="1224.2898899999998"/>
    <n v="7488.59393"/>
    <n v="0"/>
    <n v="0"/>
    <n v="0"/>
    <n v="0"/>
    <n v="0"/>
    <n v="0"/>
    <s v="GMM. Gpo y Col"/>
    <s v="Accidentes y Enfermedades"/>
    <s v="Gastos Medicos"/>
    <x v="29"/>
    <x v="3"/>
    <n v="2462424.9121500002"/>
    <n v="1467674.2807799999"/>
    <n v="533186385.44996989"/>
    <n v="470746398.87218982"/>
    <n v="512068683.5256899"/>
    <n v="451806369.28899986"/>
    <n v="47371254.078819998"/>
    <n v="42690719.093000002"/>
    <n v="31836731.141160015"/>
    <n v="29410234.257130008"/>
    <n v="29507.031230000001"/>
    <n v="26687.842260000001"/>
    <n v="4.3213073831525455E-4"/>
    <n v="7.4085186832062427E-3"/>
    <n v="-2958.0441499999997"/>
    <n v="-93.527602356417745"/>
    <n v="0.69375244294951044"/>
    <n v="11.850901504841252"/>
    <n v="8.3131773476603863E-3"/>
    <n v="0.21549399219008913"/>
    <n v="3.8392906418126843E-5"/>
    <n v="3.9976229085239525E-5"/>
    <n v="6.7185854370363507E-4"/>
    <n v="7.0002330975925961E-4"/>
    <m/>
    <m/>
    <m/>
    <n v="0"/>
    <m/>
    <n v="0"/>
    <m/>
    <n v="0"/>
    <m/>
    <n v="-19.083874622742115"/>
    <n v="55.357712228405894"/>
    <n v="4.4280064636157297"/>
    <n v="3.5594238459203513E-4"/>
    <n v="-286.21425709114573"/>
    <n v="-83.651271501110756"/>
    <n v="-25.753318930045243"/>
    <n v="2.2610192458385843"/>
    <s v="Resto"/>
    <n v="2024"/>
    <n v="2"/>
    <d v="2025-08-07T00:00:00"/>
    <x v="29"/>
    <x v="20"/>
  </r>
  <r>
    <n v="2025"/>
    <n v="6"/>
    <n v="41"/>
    <x v="38"/>
    <s v="GMM. Gpo y Col"/>
    <n v="29"/>
    <s v="35135aaa6cc23891b40cb3f378c53a17a1127210ce60e125ccf03efcfdaec458"/>
    <s v="5ee0b1f3d4f170289262539d5c2c0d24e2fb46189fbbd99a0a6b6a68b9dfe06a"/>
    <x v="0"/>
    <n v="1077522.89014"/>
    <n v="799671.07498999999"/>
    <n v="1692203.4707900002"/>
    <n v="1332735.2109900001"/>
    <n v="666642.23078999994"/>
    <n v="466931.01147999999"/>
    <n v="1297113.94282"/>
    <n v="948285.2372600002"/>
    <n v="35332811.020000003"/>
    <n v="33505945.09"/>
    <n v="140.405"/>
    <n v="134.59399999999999"/>
    <n v="0"/>
    <n v="0"/>
    <n v="666642.23078999994"/>
    <n v="466931.01148000004"/>
    <n v="901408.05674000003"/>
    <n v="709280.68831"/>
    <n v="0"/>
    <n v="0"/>
    <n v="0"/>
    <n v="0"/>
    <n v="0"/>
    <n v="0"/>
    <s v="GMM. Gpo y Col"/>
    <s v="Accidentes y Enfermedades"/>
    <s v="Gastos Medicos"/>
    <x v="29"/>
    <x v="3"/>
    <n v="22924639.598130003"/>
    <n v="19353024.356599998"/>
    <n v="533186385.44996989"/>
    <n v="470746398.87218982"/>
    <n v="512068683.5256899"/>
    <n v="451806369.28899986"/>
    <n v="47371254.078819998"/>
    <n v="42690719.093000002"/>
    <n v="31836731.141160015"/>
    <n v="29410234.257130008"/>
    <n v="3536445.4395100004"/>
    <n v="2772494.86503"/>
    <n v="2.2746345037586155"/>
    <n v="1.8731731204807045"/>
    <n v="277851.81515000004"/>
    <n v="34.745762831733607"/>
    <n v="30.469094139037487"/>
    <n v="28.843013744638519"/>
    <n v="4.7002827919174583"/>
    <n v="4.1320212296290872"/>
    <n v="0.20209122354664971"/>
    <n v="0.21042546142854332"/>
    <n v="0.16987300952399106"/>
    <n v="0.17699420135409533"/>
    <m/>
    <m/>
    <m/>
    <n v="0"/>
    <m/>
    <n v="0"/>
    <m/>
    <n v="0"/>
    <m/>
    <n v="42.771033493146817"/>
    <n v="61.868034256180358"/>
    <n v="58.390384007054273"/>
    <n v="2.0939405739684549"/>
    <n v="42.771033493146795"/>
    <n v="27.087635628115159"/>
    <n v="73.955654800885"/>
    <n v="65.831626206058786"/>
    <s v="Medianas"/>
    <n v="2024"/>
    <n v="2"/>
    <d v="2025-08-07T00:00:00"/>
    <x v="29"/>
    <x v="0"/>
  </r>
  <r>
    <n v="2025"/>
    <n v="6"/>
    <n v="65"/>
    <x v="13"/>
    <s v="GMM. Gpo y Col"/>
    <n v="225"/>
    <s v="0e6523810856a138a75dec70a9cf3778a5c70b83ac915f22c33f05db97cb3e68"/>
    <s v="5ee0b1f3d4f170289262539d5c2c0d24e2fb46189fbbd99a0a6b6a68b9dfe06a"/>
    <x v="8"/>
    <n v="629277.80671000003"/>
    <n v="560179.04564000003"/>
    <n v="1034842.00783"/>
    <n v="848645.97668000008"/>
    <n v="355769.88793000003"/>
    <n v="348992.99910999998"/>
    <n v="699902.08845000016"/>
    <n v="594186.20460999978"/>
    <n v="35332811.020000003"/>
    <n v="33505945.09"/>
    <n v="140.405"/>
    <n v="134.59399999999999"/>
    <n v="0"/>
    <n v="0"/>
    <n v="278581.02442999999"/>
    <n v="348992.99911000003"/>
    <n v="538155.50447000004"/>
    <n v="480930.25050999998"/>
    <n v="0"/>
    <n v="0"/>
    <n v="0"/>
    <n v="0"/>
    <n v="0"/>
    <n v="0"/>
    <s v="GMM. Gpo y Col"/>
    <s v="Accidentes y Enfermedades"/>
    <s v="Gastos Medicos"/>
    <x v="29"/>
    <x v="3"/>
    <n v="2893563.4842399997"/>
    <n v="2291664.5886500003"/>
    <n v="533186385.44996989"/>
    <n v="470746398.87218982"/>
    <n v="512068683.5256899"/>
    <n v="451806369.28899986"/>
    <n v="47371254.078819998"/>
    <n v="42690719.093000002"/>
    <n v="31836731.141160015"/>
    <n v="29410234.257130008"/>
    <n v="2893563.4842399997"/>
    <n v="2291664.5886500003"/>
    <n v="1.3283959205786666"/>
    <n v="1.3121799246802863"/>
    <n v="69098.761070000008"/>
    <n v="12.335120638269359"/>
    <n v="21.747503040365508"/>
    <n v="24.444198702306462"/>
    <n v="21.747503040365508"/>
    <n v="24.444198702306462"/>
    <n v="0.11802210706841963"/>
    <n v="0.12288933632443662"/>
    <n v="0.11899805223833304"/>
    <n v="0.12398653133676367"/>
    <m/>
    <m/>
    <m/>
    <n v="0"/>
    <m/>
    <n v="0"/>
    <m/>
    <n v="0"/>
    <m/>
    <n v="1.9418409072051501"/>
    <n v="56.536220431806051"/>
    <n v="62.300259502080856"/>
    <n v="1.1174824649947936"/>
    <n v="-20.175755633942305"/>
    <n v="11.898867642306943"/>
    <n v="51.765897053187118"/>
    <n v="72.566239852850217"/>
    <s v="Medianas"/>
    <n v="2024"/>
    <n v="2"/>
    <d v="2025-08-07T00:00:00"/>
    <x v="29"/>
    <x v="8"/>
  </r>
  <r>
    <n v="2025"/>
    <n v="6"/>
    <n v="120"/>
    <x v="71"/>
    <s v="GMM. Gpo y Col"/>
    <n v="234"/>
    <s v="114bd151f8fb0c58642d2170da4ae7d7c57977260ac2cc8905306cab6b2acabc"/>
    <s v="5ee0b1f3d4f170289262539d5c2c0d24e2fb46189fbbd99a0a6b6a68b9dfe06a"/>
    <x v="26"/>
    <n v="3755.2076299999999"/>
    <n v="149.98382999999998"/>
    <n v="3767.4525199999998"/>
    <n v="199.42375999999999"/>
    <n v="228.8313"/>
    <n v="57.789770000000004"/>
    <n v="252.00453000000002"/>
    <n v="55.492600000000003"/>
    <n v="35332811.020000003"/>
    <n v="33505945.09"/>
    <n v="140.405"/>
    <n v="134.59399999999999"/>
    <n v="0"/>
    <n v="0"/>
    <n v="228.8313"/>
    <n v="57.789769999999997"/>
    <n v="2159.7897699999999"/>
    <n v="93.915259999999989"/>
    <n v="0"/>
    <n v="0"/>
    <n v="0"/>
    <n v="0"/>
    <n v="0"/>
    <n v="0"/>
    <s v="GMM. Gpo y Col"/>
    <s v="Accidentes y Enfermedades"/>
    <s v="Gastos Medicos"/>
    <x v="29"/>
    <x v="3"/>
    <n v="1641820.7880200001"/>
    <n v="1703323.0379900001"/>
    <n v="533186385.44996989"/>
    <n v="470746398.87218982"/>
    <n v="512068683.5256899"/>
    <n v="451806369.28899986"/>
    <n v="47371254.078819998"/>
    <n v="42690719.093000002"/>
    <n v="31836731.141160015"/>
    <n v="29410234.257130008"/>
    <n v="47814.806799999998"/>
    <n v="58250.920680000003"/>
    <n v="7.9271864404345128E-3"/>
    <n v="3.5132654868911037E-4"/>
    <n v="3605.2237999999998"/>
    <n v="2403.7416566839242"/>
    <n v="7.8536501165994466"/>
    <n v="0.2574789003317775"/>
    <n v="0.22872213931026528"/>
    <n v="8.8053661375347703E-3"/>
    <n v="7.0429548324473488E-4"/>
    <n v="7.3334061441615291E-4"/>
    <n v="3.1860855517818077E-5"/>
    <n v="3.3196484200970211E-5"/>
    <m/>
    <m/>
    <m/>
    <n v="0"/>
    <m/>
    <n v="0"/>
    <m/>
    <n v="0"/>
    <m/>
    <n v="295.97198604528103"/>
    <n v="6.0937056628210993"/>
    <n v="38.530666939229391"/>
    <n v="7.187650609774953E-4"/>
    <n v="295.97198604528103"/>
    <n v="2199.7218662866931"/>
    <n v="10.595072871374885"/>
    <n v="61.533950925547146"/>
    <s v="Resto"/>
    <n v="2024"/>
    <n v="2"/>
    <d v="2025-08-07T00:00:00"/>
    <x v="29"/>
    <x v="26"/>
  </r>
  <r>
    <n v="2025"/>
    <n v="6"/>
    <n v="43"/>
    <x v="26"/>
    <s v="GMM. Gpo y Col"/>
    <n v="31"/>
    <s v="eb1e33e8a81b697b75855af6bfcdbcbf7cbbde9f94962ceaec1ed8af21f5a50f"/>
    <s v="5ee0b1f3d4f170289262539d5c2c0d24e2fb46189fbbd99a0a6b6a68b9dfe06a"/>
    <x v="1"/>
    <n v="11288492.53572"/>
    <n v="10420890.75371"/>
    <n v="18132915.2289"/>
    <n v="17147060.639509998"/>
    <n v="6999294.4445800008"/>
    <n v="6435152.0661999993"/>
    <n v="14156168.043560002"/>
    <n v="12918834.049899995"/>
    <n v="35332811.020000003"/>
    <n v="33505945.09"/>
    <n v="140.405"/>
    <n v="134.59399999999999"/>
    <n v="19107.72912"/>
    <n v="13002.299419999999"/>
    <n v="6674079.4139200011"/>
    <n v="6239276.1348999999"/>
    <n v="8437392.565200001"/>
    <n v="8249329.77097"/>
    <n v="0"/>
    <n v="0"/>
    <n v="0"/>
    <n v="0"/>
    <n v="0"/>
    <n v="0"/>
    <s v="GMM. Gpo y Col"/>
    <s v="Accidentes y Enfermedades"/>
    <s v="Gastos Medicos"/>
    <x v="29"/>
    <x v="3"/>
    <n v="63645419.190459996"/>
    <n v="56310277.221919999"/>
    <n v="533186385.44996989"/>
    <n v="470746398.87218982"/>
    <n v="512068683.5256899"/>
    <n v="451806369.28899986"/>
    <n v="47371254.078819998"/>
    <n v="42690719.093000002"/>
    <n v="31836731.141160015"/>
    <n v="29410234.257130008"/>
    <n v="24520398.418959998"/>
    <n v="22169736.60571"/>
    <n v="23.829836797094973"/>
    <n v="24.410201971553843"/>
    <n v="867601.7820100002"/>
    <n v="8.325600973228898"/>
    <n v="46.037149734856506"/>
    <n v="47.005027344465667"/>
    <n v="17.736535762203083"/>
    <n v="18.506196857531084"/>
    <n v="2.1171756901094438"/>
    <n v="2.2044879718081156"/>
    <n v="2.2136952674893062"/>
    <n v="2.3064948752513565"/>
    <m/>
    <m/>
    <m/>
    <n v="0"/>
    <m/>
    <n v="0"/>
    <m/>
    <n v="0"/>
    <m/>
    <n v="8.7665741629184382"/>
    <n v="62.003800971938837"/>
    <n v="61.752418466808948"/>
    <n v="21.984965772855322"/>
    <n v="6.9688096763002028"/>
    <n v="2.2797342263102038"/>
    <n v="79.101207658005862"/>
    <n v="75.633733989596024"/>
    <s v="Grandes"/>
    <n v="2024"/>
    <n v="2"/>
    <d v="2025-08-07T00:00:00"/>
    <x v="29"/>
    <x v="1"/>
  </r>
  <r>
    <n v="2025"/>
    <n v="6"/>
    <n v="13"/>
    <x v="37"/>
    <s v="GMM. Gpo y Col"/>
    <n v="13"/>
    <s v="3fdba35f04dc8c462986c992bcf875546257113072a909c162f7e470e581e278"/>
    <s v="5ee0b1f3d4f170289262539d5c2c0d24e2fb46189fbbd99a0a6b6a68b9dfe06a"/>
    <x v="29"/>
    <n v="154862.32071"/>
    <n v="117291.78982999999"/>
    <n v="363470.78096999996"/>
    <n v="302487.79044999997"/>
    <n v="74850.918030000001"/>
    <n v="104938.64687000004"/>
    <n v="171805.90797000003"/>
    <n v="189444.17966000008"/>
    <n v="35332811.020000003"/>
    <n v="33505945.09"/>
    <n v="140.405"/>
    <n v="134.59399999999999"/>
    <n v="0"/>
    <n v="0"/>
    <n v="38318.059670000002"/>
    <n v="44314.048470000002"/>
    <n v="118275.09718000001"/>
    <n v="111548.66126000001"/>
    <n v="0"/>
    <n v="0"/>
    <n v="0"/>
    <n v="0"/>
    <n v="0"/>
    <n v="0"/>
    <s v="GMM. Gpo y Col"/>
    <s v="Accidentes y Enfermedades"/>
    <s v="Gastos Medicos"/>
    <x v="29"/>
    <x v="3"/>
    <n v="699707.28188999998"/>
    <n v="799139.89625999995"/>
    <n v="533186385.44996989"/>
    <n v="470746398.87218982"/>
    <n v="512068683.5256899"/>
    <n v="451806369.28899986"/>
    <n v="47371254.078819998"/>
    <n v="42690719.093000002"/>
    <n v="31836731.141160015"/>
    <n v="29410234.257130008"/>
    <n v="390898.16856999998"/>
    <n v="393734.74427999998"/>
    <n v="0.32691201388151553"/>
    <n v="0.27474774921098094"/>
    <n v="37570.530880000006"/>
    <n v="32.031680081320161"/>
    <n v="39.617049441936196"/>
    <n v="29.789545254504969"/>
    <n v="22.132443768728091"/>
    <n v="14.67725367972858"/>
    <n v="2.9044687736973565E-2"/>
    <n v="3.0242490058900614E-2"/>
    <n v="2.4916131086930596E-2"/>
    <n v="2.5960632209452938E-2"/>
    <m/>
    <m/>
    <m/>
    <n v="0"/>
    <m/>
    <n v="0"/>
    <m/>
    <n v="0"/>
    <m/>
    <n v="-28.671733186414418"/>
    <n v="48.333847566554397"/>
    <n v="89.468024166137866"/>
    <n v="0.2351086790227318"/>
    <n v="-13.530672567773172"/>
    <n v="6.0300462990962256"/>
    <n v="32.397402820717765"/>
    <n v="39.726203765647952"/>
    <s v="Resto"/>
    <n v="2024"/>
    <n v="2"/>
    <d v="2025-08-07T00:00:00"/>
    <x v="29"/>
    <x v="29"/>
  </r>
  <r>
    <n v="2025"/>
    <n v="6"/>
    <n v="15.1"/>
    <x v="69"/>
    <s v="GMM. Gpo y Col"/>
    <n v="15.1"/>
    <m/>
    <m/>
    <x v="76"/>
    <n v="8436040.6183600016"/>
    <n v="7257823.1951499991"/>
    <n v="16040376.323419997"/>
    <n v="14112236.694049999"/>
    <n v="6286284.5202200003"/>
    <n v="5448288.3862999994"/>
    <n v="12711452.37101"/>
    <n v="10898994.432249999"/>
    <n v="0"/>
    <n v="0"/>
    <n v="0"/>
    <n v="0"/>
    <n v="1568.8470700000003"/>
    <n v="2774.0229400000003"/>
    <n v="5963472.6680500004"/>
    <n v="5294812.29629"/>
    <n v="8159510.8039199999"/>
    <n v="7064895.6009699991"/>
    <n v="0"/>
    <n v="0"/>
    <n v="0"/>
    <n v="0"/>
    <n v="0"/>
    <n v="0"/>
    <s v="GMM. Gpo y Col"/>
    <s v="Accidentes y Enfermedades"/>
    <s v="Gastos Medicos"/>
    <x v="29"/>
    <x v="3"/>
    <n v="109261264.79116"/>
    <n v="93956421.693039998"/>
    <n v="533186385.44996989"/>
    <n v="470746398.87218982"/>
    <n v="512068683.5256899"/>
    <n v="451806369.28899986"/>
    <n v="47371254.078819998"/>
    <n v="42690719.093000002"/>
    <n v="31836731.141160015"/>
    <n v="29410234.257130008"/>
    <n v="19303149.826369997"/>
    <n v="16389158.058530001"/>
    <n v="17.808353995280466"/>
    <n v="17.000939195564087"/>
    <n v="1178217.4232100025"/>
    <n v="16.233757581713192"/>
    <n v="43.702922550160913"/>
    <n v="44.284295564362736"/>
    <n v="7.7209801977713655"/>
    <n v="7.7246696546848552"/>
    <n v="1.5821935534307778"/>
    <n v="1.6474431828707554"/>
    <n v="1.5417692440214581"/>
    <n v="1.6064012569303781"/>
    <m/>
    <m/>
    <m/>
    <n v="0"/>
    <m/>
    <n v="0"/>
    <m/>
    <n v="0"/>
    <m/>
    <n v="15.380906341653745"/>
    <n v="74.517001572262203"/>
    <n v="75.067802560150383"/>
    <n v="19.745383068215812"/>
    <n v="12.628594449486364"/>
    <n v="15.493720852714542"/>
    <n v="73.086154444271628"/>
    <n v="74.945372095279509"/>
    <s v="Resto"/>
    <n v="2024"/>
    <n v="2"/>
    <d v="2025-08-07T00:00:00"/>
    <x v="29"/>
    <x v="76"/>
  </r>
  <r>
    <n v="2025"/>
    <n v="6"/>
    <n v="704"/>
    <x v="12"/>
    <s v="GMM. Gpo y Col"/>
    <n v="51"/>
    <s v="031b4af5197ec30a926f48cf40e11a7dbc470048a21e4003b7a3c07c5dab1baa"/>
    <s v="5ee0b1f3d4f170289262539d5c2c0d24e2fb46189fbbd99a0a6b6a68b9dfe06a"/>
    <x v="17"/>
    <n v="41633.135719999998"/>
    <n v="42266.093649999995"/>
    <n v="1514873.8968999998"/>
    <n v="1146301.62203"/>
    <n v="713364.19997000007"/>
    <n v="621019.96802000003"/>
    <n v="1397680.4891000001"/>
    <n v="1119765.8086299999"/>
    <n v="35332811.020000003"/>
    <n v="33505945.09"/>
    <n v="140.405"/>
    <n v="134.59399999999999"/>
    <n v="0"/>
    <n v="0"/>
    <n v="624883.5773"/>
    <n v="557404.74739000003"/>
    <n v="866415.68221"/>
    <n v="677553.51708999998"/>
    <n v="0"/>
    <n v="0"/>
    <n v="0"/>
    <n v="0"/>
    <n v="0"/>
    <n v="0"/>
    <s v="GMM. Gpo y Col"/>
    <s v="Accidentes y Enfermedades"/>
    <s v="Gastos Medicos"/>
    <x v="29"/>
    <x v="3"/>
    <n v="232013.13712999999"/>
    <n v="272024.87618999998"/>
    <n v="533186385.44996989"/>
    <n v="470746398.87218982"/>
    <n v="512068683.5256899"/>
    <n v="451806369.28899986"/>
    <n v="47371254.078819998"/>
    <n v="42690719.093000002"/>
    <n v="31836731.141160015"/>
    <n v="29410234.257130008"/>
    <n v="232013.13712999999"/>
    <n v="272024.87618999998"/>
    <n v="8.7886919038975678E-2"/>
    <n v="9.9005344833674569E-2"/>
    <n v="-632.95792999999685"/>
    <n v="-1.4975548373157954"/>
    <n v="17.944301014589708"/>
    <n v="15.537584004074168"/>
    <n v="17.944301014589708"/>
    <n v="15.537584004074168"/>
    <n v="7.8083643649049118E-3"/>
    <n v="8.1303811499168384E-3"/>
    <n v="8.9785272391378328E-3"/>
    <n v="9.3549131935686172E-3"/>
    <m/>
    <m/>
    <m/>
    <n v="0"/>
    <m/>
    <n v="0"/>
    <m/>
    <n v="0"/>
    <m/>
    <n v="14.869768559040297"/>
    <n v="1713.4529687306485"/>
    <n v="1469.3100648538409"/>
    <n v="2.2406954935386865"/>
    <n v="12.105894365981595"/>
    <n v="27.874132501169392"/>
    <n v="72.122837816841596"/>
    <n v="82.267264995387734"/>
    <s v="Resto"/>
    <n v="2024"/>
    <n v="2"/>
    <d v="2025-08-07T00:00:00"/>
    <x v="29"/>
    <x v="17"/>
  </r>
  <r>
    <n v="2025"/>
    <n v="6"/>
    <n v="34"/>
    <x v="40"/>
    <s v="GMM. Gpo y Col"/>
    <n v="23"/>
    <s v="535fa30d7e25dd8a49f1536779734ec8286108d115da5045d77f3b4185d8f790"/>
    <s v="5ee0b1f3d4f170289262539d5c2c0d24e2fb46189fbbd99a0a6b6a68b9dfe06a"/>
    <x v="13"/>
    <n v="15727115.901389999"/>
    <n v="13088915.590020001"/>
    <n v="26813041.545270003"/>
    <n v="22992683.680799998"/>
    <n v="9825507.9397200029"/>
    <n v="9297113.3055699989"/>
    <n v="19580870.049509998"/>
    <n v="17895487.850729998"/>
    <n v="35332811.020000003"/>
    <n v="33505945.09"/>
    <n v="140.405"/>
    <n v="134.59399999999999"/>
    <n v="3683.55863"/>
    <n v="3477.7497899999998"/>
    <n v="8662947.076989999"/>
    <n v="8272033.9225699995"/>
    <n v="11682330.279610001"/>
    <n v="9920379.5680599995"/>
    <n v="0"/>
    <n v="0"/>
    <n v="0"/>
    <n v="0"/>
    <n v="0"/>
    <n v="0"/>
    <s v="GMM. Gpo y Col"/>
    <s v="Accidentes y Enfermedades"/>
    <s v="Gastos Medicos"/>
    <x v="29"/>
    <x v="3"/>
    <n v="45949941.079129994"/>
    <n v="43370839.972830005"/>
    <n v="533186385.44996989"/>
    <n v="470746398.87218982"/>
    <n v="512068683.5256899"/>
    <n v="451806369.28899986"/>
    <n v="47371254.078819998"/>
    <n v="42690719.093000002"/>
    <n v="31836731.141160015"/>
    <n v="29410234.257130008"/>
    <n v="18650169.214959998"/>
    <n v="15696564.2108"/>
    <n v="33.199703506312062"/>
    <n v="30.659862068629785"/>
    <n v="2638200.3113699984"/>
    <n v="20.155988425668859"/>
    <n v="84.326934089019915"/>
    <n v="83.387137555963946"/>
    <n v="34.226629092530217"/>
    <n v="30.179068697354378"/>
    <n v="2.9496469397127378"/>
    <n v="3.0712903185380966"/>
    <n v="2.7804600569177613"/>
    <n v="2.8970188292426711"/>
    <m/>
    <m/>
    <m/>
    <n v="0"/>
    <m/>
    <n v="0"/>
    <m/>
    <n v="0"/>
    <m/>
    <n v="5.6834268528644927"/>
    <n v="62.474950914882001"/>
    <n v="71.030432136477643"/>
    <n v="30.862175818726335"/>
    <n v="4.7257199145835704"/>
    <n v="17.760920330335338"/>
    <n v="74.154272903155757"/>
    <n v="83.384248211660463"/>
    <s v="Grandes"/>
    <n v="2024"/>
    <n v="2"/>
    <d v="2025-08-07T00:00:00"/>
    <x v="29"/>
    <x v="13"/>
  </r>
  <r>
    <n v="2025"/>
    <n v="6"/>
    <n v="5.0999999999999996"/>
    <x v="68"/>
    <s v="GMM. Gpo y Col"/>
    <n v="5.0999999999999996"/>
    <m/>
    <m/>
    <x v="75"/>
    <n v="38576890.605760001"/>
    <n v="35075974.249710001"/>
    <n v="65348170.949359998"/>
    <n v="59634458.767249994"/>
    <n v="24610198.978970002"/>
    <n v="23117883.204209998"/>
    <n v="50066433.716329999"/>
    <n v="45495208.285859995"/>
    <n v="0"/>
    <n v="0"/>
    <n v="0"/>
    <n v="0"/>
    <n v="118139.88263000001"/>
    <n v="-22611.076609999996"/>
    <n v="22451525.145119999"/>
    <n v="21164507.240620002"/>
    <n v="29738385.119499996"/>
    <n v="27351500.535800003"/>
    <n v="0"/>
    <n v="0"/>
    <n v="0"/>
    <n v="0"/>
    <n v="0"/>
    <n v="0"/>
    <s v="GMM. Gpo y Col"/>
    <s v="Accidentes y Enfermedades"/>
    <s v="Gastos Medicos"/>
    <x v="29"/>
    <x v="3"/>
    <n v="179448639.24210998"/>
    <n v="164489922.60152"/>
    <n v="533186385.44996989"/>
    <n v="470746398.87218982"/>
    <n v="512068683.5256899"/>
    <n v="451806369.28899986"/>
    <n v="47371254.078819998"/>
    <n v="42690719.093000002"/>
    <n v="31836731.141160015"/>
    <n v="29410234.257130008"/>
    <n v="71214744.496359989"/>
    <n v="64535439.402799994"/>
    <n v="81.435231884663111"/>
    <n v="82.162997004801937"/>
    <n v="3500916.3560499996"/>
    <n v="9.9809525777575292"/>
    <n v="54.169808343175042"/>
    <n v="54.351492101544693"/>
    <n v="21.497455076108167"/>
    <n v="21.324087029138084"/>
    <n v="7.2351604726748526"/>
    <n v="7.5335383410191774"/>
    <n v="7.4511402176935864"/>
    <n v="7.7634970717452427"/>
    <m/>
    <m/>
    <m/>
    <n v="0"/>
    <m/>
    <n v="0"/>
    <m/>
    <n v="0"/>
    <m/>
    <n v="6.455244027222351"/>
    <n v="63.795185647480359"/>
    <n v="65.908028782411165"/>
    <n v="77.30127464987379"/>
    <n v="6.0810199352521854"/>
    <n v="8.7267043377595712"/>
    <n v="75.49678657701601"/>
    <n v="77.37969334778569"/>
    <m/>
    <n v="2024"/>
    <n v="2"/>
    <d v="2025-08-07T00:00:00"/>
    <x v="29"/>
    <x v="75"/>
  </r>
  <r>
    <n v="2025"/>
    <n v="6"/>
    <n v="715"/>
    <x v="43"/>
    <s v="GMM. Gpo y Col"/>
    <n v="251"/>
    <s v="c75d3f1f5bcd6914d0331ce5ec17c0db8f2070a2d4285f8e3ff11c6ca19168ff"/>
    <s v="5ee0b1f3d4f170289262539d5c2c0d24e2fb46189fbbd99a0a6b6a68b9dfe06a"/>
    <x v="7"/>
    <n v="12955.61692"/>
    <n v="13288.143179999999"/>
    <n v="27997.617920000004"/>
    <n v="27379.35385"/>
    <n v="6338.2794899999999"/>
    <n v="2834.1276800000001"/>
    <n v="9036.5863499999978"/>
    <n v="6153.0701399999998"/>
    <n v="35332811.020000003"/>
    <n v="33505945.09"/>
    <n v="140.405"/>
    <n v="134.59399999999999"/>
    <n v="0"/>
    <n v="0"/>
    <n v="6320.2794899999999"/>
    <n v="2829.1276800000001"/>
    <n v="12488.187380000001"/>
    <n v="13043.71486"/>
    <n v="0"/>
    <n v="0"/>
    <n v="0"/>
    <n v="0"/>
    <n v="0"/>
    <n v="0"/>
    <s v="GMM. Gpo y Col"/>
    <s v="Accidentes y Enfermedades"/>
    <s v="Gastos Medicos"/>
    <x v="29"/>
    <x v="3"/>
    <n v="60253.779270000006"/>
    <n v="80339.313900000008"/>
    <n v="533186385.44996989"/>
    <n v="470746398.87218982"/>
    <n v="512068683.5256899"/>
    <n v="451806369.28899986"/>
    <n v="47371254.078819998"/>
    <n v="42690719.093000002"/>
    <n v="31836731.141160015"/>
    <n v="29410234.257130008"/>
    <n v="60253.779270000006"/>
    <n v="80339.313900000008"/>
    <n v="2.7349111126430035E-2"/>
    <n v="3.112653865364113E-2"/>
    <n v="-332.52625999999873"/>
    <n v="-2.5024283340089548"/>
    <n v="21.501749893471867"/>
    <n v="16.540025717097887"/>
    <n v="21.501749893471867"/>
    <n v="16.540025717097887"/>
    <n v="2.4298476618202502E-3"/>
    <n v="2.5300545291694317E-3"/>
    <n v="2.8227816955871819E-3"/>
    <n v="2.9411146197233402E-3"/>
    <m/>
    <m/>
    <m/>
    <n v="0"/>
    <m/>
    <n v="0"/>
    <m/>
    <n v="0"/>
    <m/>
    <n v="123.64128245626533"/>
    <n v="48.923023342990291"/>
    <n v="21.328244598279532"/>
    <n v="1.9908700619724041E-2"/>
    <n v="123.4002917111185"/>
    <n v="-4.2589667587995645"/>
    <n v="50.610062915311573"/>
    <n v="21.689585446825692"/>
    <s v="Resto"/>
    <n v="2024"/>
    <n v="2"/>
    <d v="2025-08-07T00:00:00"/>
    <x v="29"/>
    <x v="7"/>
  </r>
  <r>
    <n v="2025"/>
    <n v="6"/>
    <n v="48"/>
    <x v="4"/>
    <s v="GMM. Gpo y Col"/>
    <n v="36"/>
    <s v="76a50887d8f1c2e9301755428990ad81479ee21c25b43215cf524541e0503269"/>
    <s v="5ee0b1f3d4f170289262539d5c2c0d24e2fb46189fbbd99a0a6b6a68b9dfe06a"/>
    <x v="25"/>
    <n v="6534148.4194099996"/>
    <n v="6090337.8953599995"/>
    <n v="11221770.687649999"/>
    <n v="10422608.538409999"/>
    <n v="4101753.6315200008"/>
    <n v="4062247.3918500002"/>
    <n v="8827788.7849700022"/>
    <n v="8195998.4993600016"/>
    <n v="35332811.020000003"/>
    <n v="33505945.09"/>
    <n v="140.405"/>
    <n v="134.59399999999999"/>
    <n v="90804.86911"/>
    <n v="-41584.543709999998"/>
    <n v="3963992.2209899998"/>
    <n v="3898667.8569099996"/>
    <n v="5339564.39188"/>
    <n v="5213869.0317600006"/>
    <n v="0"/>
    <n v="0"/>
    <n v="0"/>
    <n v="0"/>
    <n v="0"/>
    <n v="0"/>
    <s v="GMM. Gpo y Col"/>
    <s v="Accidentes y Enfermedades"/>
    <s v="Gastos Medicos"/>
    <x v="29"/>
    <x v="3"/>
    <n v="34581959.66691"/>
    <n v="31734793.481880002"/>
    <n v="533186385.44996989"/>
    <n v="470746398.87218982"/>
    <n v="512068683.5256899"/>
    <n v="451806369.28899986"/>
    <n v="47371254.078819998"/>
    <n v="42690719.093000002"/>
    <n v="31836731.141160015"/>
    <n v="29410234.257130008"/>
    <n v="15962384.57817"/>
    <n v="15260459.770629998"/>
    <n v="13.79348836435272"/>
    <n v="14.2661871824938"/>
    <n v="443810.52405000012"/>
    <n v="7.2871248143411282"/>
    <n v="40.934663536086184"/>
    <n v="39.909268704219201"/>
    <n v="18.894673645872786"/>
    <n v="19.1913582133045"/>
    <n v="1.2254904847008914"/>
    <n v="1.2760296869594034"/>
    <n v="1.2937619724656797"/>
    <n v="1.3479973522604967"/>
    <m/>
    <m/>
    <m/>
    <n v="0"/>
    <m/>
    <n v="0"/>
    <m/>
    <n v="0"/>
    <m/>
    <n v="0.97252175604225499"/>
    <n v="62.774111762376648"/>
    <n v="66.699868901278435"/>
    <n v="12.883714767490881"/>
    <n v="1.6755560226608956"/>
    <n v="2.4107885977636467"/>
    <n v="74.238120005035142"/>
    <n v="74.774947992776106"/>
    <s v="Grandes"/>
    <n v="2024"/>
    <n v="2"/>
    <d v="2025-08-07T00:00:00"/>
    <x v="29"/>
    <x v="25"/>
  </r>
  <r>
    <n v="2025"/>
    <n v="6"/>
    <n v="37"/>
    <x v="76"/>
    <s v="GMM. Gpo y Col"/>
    <n v="25"/>
    <s v="b7a56873cd771f2c446d369b649430b65a756ba278ff97ec81bb6f55b2e73569"/>
    <s v="5ee0b1f3d4f170289262539d5c2c0d24e2fb46189fbbd99a0a6b6a68b9dfe06a"/>
    <x v="4"/>
    <n v="1156996.2437400001"/>
    <n v="1012031.0828"/>
    <n v="2189254.4927400001"/>
    <n v="1750393.5514500001"/>
    <n v="745743.91538000014"/>
    <n v="575204.73526999983"/>
    <n v="1493320.2689099999"/>
    <n v="1062855.53106"/>
    <n v="35332811.020000003"/>
    <n v="33505945.09"/>
    <n v="140.405"/>
    <n v="134.59399999999999"/>
    <n v="0"/>
    <n v="0"/>
    <n v="663017.23579999991"/>
    <n v="557651.14214999997"/>
    <n v="1059745.2516600001"/>
    <n v="823449.95371999999"/>
    <n v="0"/>
    <n v="0"/>
    <n v="0"/>
    <n v="0"/>
    <n v="0"/>
    <n v="0"/>
    <s v="GMM. Gpo y Col"/>
    <s v="Accidentes y Enfermedades"/>
    <s v="Gastos Medicos"/>
    <x v="29"/>
    <x v="3"/>
    <n v="7089738.4457900003"/>
    <n v="7036483.0011099996"/>
    <n v="533186385.44996989"/>
    <n v="470746398.87218982"/>
    <n v="512068683.5256899"/>
    <n v="451806369.28899986"/>
    <n v="47371254.078819998"/>
    <n v="42690719.093000002"/>
    <n v="31836731.141160015"/>
    <n v="29410234.257130008"/>
    <n v="1227086.2867699999"/>
    <n v="1068448.7176300001"/>
    <n v="2.4424015497138818"/>
    <n v="2.3706114684911519"/>
    <n v="144965.16094000009"/>
    <n v="14.324180690075551"/>
    <n v="94.288091735219822"/>
    <n v="94.719668440882771"/>
    <n v="16.319307864270264"/>
    <n v="14.382626699167082"/>
    <n v="0.21699658418014195"/>
    <n v="0.22594551882647104"/>
    <n v="0.21498434937040736"/>
    <n v="0.22399663917810997"/>
    <m/>
    <m/>
    <m/>
    <n v="0"/>
    <m/>
    <n v="0"/>
    <m/>
    <n v="0"/>
    <m/>
    <n v="29.64843118510656"/>
    <n v="64.455171692638928"/>
    <n v="56.836666881670581"/>
    <n v="2.3424010212401094"/>
    <n v="18.89462527482064"/>
    <n v="28.695769168790086"/>
    <n v="62.563831709690632"/>
    <n v="67.72131562225087"/>
    <s v="Medianas"/>
    <n v="2024"/>
    <n v="2"/>
    <d v="2025-08-07T00:00:00"/>
    <x v="29"/>
    <x v="4"/>
  </r>
  <r>
    <n v="2025"/>
    <n v="6"/>
    <n v="27"/>
    <x v="32"/>
    <s v="GMM. Gpo y Col"/>
    <n v="21"/>
    <s v="6f4b6612125fb3a0daecd2799dfd6c9c299424fd920f9b308110a2c1fbd8f443"/>
    <s v="5ee0b1f3d4f170289262539d5c2c0d24e2fb46189fbbd99a0a6b6a68b9dfe06a"/>
    <x v="33"/>
    <n v="3404.90987"/>
    <n v="5898.02232"/>
    <n v="2030.3201700000004"/>
    <n v="5898.02232"/>
    <n v="2937.6214799999998"/>
    <n v="1639.8746599999999"/>
    <n v="2766.7896500000006"/>
    <n v="1385.5999099999999"/>
    <n v="35332811.020000003"/>
    <n v="33505945.09"/>
    <n v="140.405"/>
    <n v="134.59399999999999"/>
    <n v="0"/>
    <n v="0"/>
    <n v="1235.4202700000001"/>
    <n v="1530.15293"/>
    <n v="912.2594499999999"/>
    <n v="672.41516000000001"/>
    <n v="0"/>
    <n v="0"/>
    <n v="0"/>
    <n v="0"/>
    <n v="0"/>
    <n v="0"/>
    <s v="GMM. Gpo y Col"/>
    <s v="Accidentes y Enfermedades"/>
    <s v="Gastos Medicos"/>
    <x v="29"/>
    <x v="3"/>
    <n v="7432464.5520399995"/>
    <n v="5987192.6770000001"/>
    <n v="533186385.44996989"/>
    <n v="470746398.87218982"/>
    <n v="512068683.5256899"/>
    <n v="451806369.28899986"/>
    <n v="47371254.078819998"/>
    <n v="42690719.093000002"/>
    <n v="31836731.141160015"/>
    <n v="29410234.257130008"/>
    <n v="71148.676430000007"/>
    <n v="50024.707889999998"/>
    <n v="7.187713173762815E-3"/>
    <n v="1.3815701504468446E-2"/>
    <n v="-2493.1124500000001"/>
    <n v="-42.270312228998144"/>
    <n v="4.7856264386730203"/>
    <n v="11.790218411608201"/>
    <n v="4.5811316638778306E-2"/>
    <n v="9.8510648281914304E-2"/>
    <n v="6.38596551396658E-4"/>
    <n v="6.6493225997664039E-4"/>
    <n v="1.2529086434076675E-3"/>
    <n v="1.3054314239264973E-3"/>
    <m/>
    <m/>
    <m/>
    <n v="0"/>
    <m/>
    <n v="0"/>
    <m/>
    <n v="0"/>
    <m/>
    <n v="79.136951844844035"/>
    <n v="86.276042308279955"/>
    <n v="27.803805598348429"/>
    <n v="9.2271454219811696E-3"/>
    <n v="-19.26164726554488"/>
    <n v="35.669078311678739"/>
    <n v="135.42422279100538"/>
    <n v="227.56074238421397"/>
    <s v="Resto"/>
    <n v="2024"/>
    <n v="2"/>
    <d v="2025-08-07T00:00:00"/>
    <x v="29"/>
    <x v="33"/>
  </r>
  <r>
    <n v="2025"/>
    <n v="6"/>
    <n v="1"/>
    <x v="16"/>
    <s v="GMM. Gpo y Col"/>
    <n v="30"/>
    <s v="624b60c58c9d8bfb6ff1886c2fd605d2adeb6ea4da576068201b6c6958ce93f4"/>
    <s v="5ee0b1f3d4f170289262539d5c2c0d24e2fb46189fbbd99a0a6b6a68b9dfe06a"/>
    <x v="24"/>
    <n v="1690997.80097"/>
    <n v="1453206.35372"/>
    <n v="3776078.3277399996"/>
    <n v="3353686.7789700003"/>
    <n v="1773426.6323600002"/>
    <n v="1657417.18518"/>
    <n v="3787403.6648899997"/>
    <n v="3270175.9590400001"/>
    <n v="35332811.020000003"/>
    <n v="33505945.09"/>
    <n v="140.405"/>
    <n v="134.59399999999999"/>
    <n v="0"/>
    <n v="0"/>
    <n v="1660522.0311600002"/>
    <n v="1566308.26471"/>
    <n v="1814653.4385899999"/>
    <n v="1667594.6203399999"/>
    <n v="0"/>
    <n v="0"/>
    <n v="0"/>
    <n v="0"/>
    <n v="0"/>
    <n v="0"/>
    <s v="GMM. Gpo y Col"/>
    <s v="Accidentes y Enfermedades"/>
    <s v="Gastos Medicos"/>
    <x v="29"/>
    <x v="3"/>
    <n v="34421360.903379999"/>
    <n v="27815669.804509997"/>
    <n v="533186385.44996989"/>
    <n v="470746398.87218982"/>
    <n v="512068683.5256899"/>
    <n v="451806369.28899986"/>
    <n v="47371254.078819998"/>
    <n v="42690719.093000002"/>
    <n v="31836731.141160015"/>
    <n v="29410234.257130008"/>
    <n v="2149015.9388000001"/>
    <n v="1910232.1869100002"/>
    <n v="3.5696707504436884"/>
    <n v="3.4040334400417307"/>
    <n v="237791.44724999997"/>
    <n v="16.363226505395325"/>
    <n v="78.687075811743156"/>
    <n v="76.074854338556236"/>
    <n v="4.9126407457177352"/>
    <n v="5.2244161795606985"/>
    <n v="0.31714947101339108"/>
    <n v="0.33022870864259063"/>
    <n v="0.3087025959628325"/>
    <n v="0.3216436182621521"/>
    <m/>
    <m/>
    <m/>
    <n v="0"/>
    <m/>
    <n v="0"/>
    <m/>
    <n v="0"/>
    <m/>
    <n v="6.9994113864217722"/>
    <n v="104.87456762762891"/>
    <n v="114.05243177868371"/>
    <n v="5.5703791463289747"/>
    <n v="6.015020706504659"/>
    <n v="8.8186191329890917"/>
    <n v="91.506289622454801"/>
    <n v="93.92620038499831"/>
    <s v="Medianas"/>
    <n v="2024"/>
    <n v="2"/>
    <d v="2025-08-07T00:00:00"/>
    <x v="29"/>
    <x v="24"/>
  </r>
  <r>
    <n v="2025"/>
    <n v="6"/>
    <n v="38"/>
    <x v="42"/>
    <s v="GMM. Gpo y Col"/>
    <n v="26"/>
    <s v="5f9c4ab08cac7457e9111a30e4664920607ea2c115a1433d7be98e97e64244ca"/>
    <s v="5ee0b1f3d4f170289262539d5c2c0d24e2fb46189fbbd99a0a6b6a68b9dfe06a"/>
    <x v="11"/>
    <n v="2142533.6695400001"/>
    <n v="2612875.0397700001"/>
    <n v="4145056.4342099992"/>
    <n v="4196983.3935500002"/>
    <n v="1772134.7941999999"/>
    <n v="1713743.9903100003"/>
    <n v="3603371.1345899999"/>
    <n v="3246453.3945299997"/>
    <n v="35332811.020000003"/>
    <n v="33505945.09"/>
    <n v="140.405"/>
    <n v="134.59399999999999"/>
    <n v="4543.7257699999991"/>
    <n v="2493.4178900000002"/>
    <n v="1465510.9290199999"/>
    <n v="1386314.9357400001"/>
    <n v="1816253.09298"/>
    <n v="1842069.5582399999"/>
    <n v="0"/>
    <n v="0"/>
    <n v="0"/>
    <n v="0"/>
    <n v="0"/>
    <n v="0"/>
    <s v="GMM. Gpo y Col"/>
    <s v="Accidentes y Enfermedades"/>
    <s v="Gastos Medicos"/>
    <x v="29"/>
    <x v="3"/>
    <n v="22546358.18217"/>
    <n v="20984747.960310001"/>
    <n v="533186385.44996989"/>
    <n v="470746398.87218982"/>
    <n v="512068683.5256899"/>
    <n v="451806369.28899986"/>
    <n v="47371254.078819998"/>
    <n v="42690719.093000002"/>
    <n v="31836731.141160015"/>
    <n v="29410234.257130008"/>
    <n v="8296386.5019700006"/>
    <n v="7754704.4402600005"/>
    <n v="4.5228561312206024"/>
    <n v="6.1204755864569949"/>
    <n v="-470341.37023"/>
    <n v="-18.000913287893095"/>
    <n v="25.824901829624853"/>
    <n v="33.694063518459458"/>
    <n v="9.5027926560412226"/>
    <n v="12.451305322856024"/>
    <n v="0.40183577975867857"/>
    <n v="0.41840747901009095"/>
    <n v="0.5550493951796347"/>
    <n v="0.57831744246585937"/>
    <m/>
    <m/>
    <m/>
    <n v="0"/>
    <m/>
    <n v="0"/>
    <m/>
    <n v="0"/>
    <m/>
    <n v="3.4072069235637326"/>
    <n v="82.712109470861918"/>
    <n v="65.588440481288899"/>
    <n v="5.5663214490915536"/>
    <n v="5.7126985534297736"/>
    <n v="-1.4014924216361413"/>
    <n v="80.68869557245884"/>
    <n v="75.258555223319078"/>
    <s v="Grandes"/>
    <n v="2024"/>
    <n v="2"/>
    <d v="2025-08-07T00:00:00"/>
    <x v="29"/>
    <x v="11"/>
  </r>
  <r>
    <n v="2025"/>
    <n v="6"/>
    <n v="714"/>
    <x v="78"/>
    <s v="GMM. Gpo y Col"/>
    <n v="250"/>
    <s v="1e472b39b105d349bcd069c4a711b44a2fffb8e274714bb07ecfff69a9a7f67b"/>
    <s v="5ee0b1f3d4f170289262539d5c2c0d24e2fb46189fbbd99a0a6b6a68b9dfe06a"/>
    <x v="14"/>
    <n v="256533.462"/>
    <n v="229289.21296999999"/>
    <n v="448060.14399000001"/>
    <n v="401778.97675999999"/>
    <n v="78282.898759999996"/>
    <n v="66199.124259999997"/>
    <n v="158122.25036000001"/>
    <n v="133736.77552"/>
    <n v="35332811.020000003"/>
    <n v="33505945.09"/>
    <n v="140.405"/>
    <n v="134.59399999999999"/>
    <n v="1176.9541100000001"/>
    <n v="263.22644000000003"/>
    <n v="78282.898760000011"/>
    <n v="66199.124259999997"/>
    <n v="246237.57322999998"/>
    <n v="216715.98828999998"/>
    <n v="0"/>
    <n v="0"/>
    <n v="0"/>
    <n v="0"/>
    <n v="0"/>
    <n v="0"/>
    <s v="GMM. Gpo y Col"/>
    <s v="Accidentes y Enfermedades"/>
    <s v="Gastos Medicos"/>
    <x v="29"/>
    <x v="3"/>
    <n v="370321.25618000003"/>
    <n v="328538.47486000002"/>
    <n v="533186385.44996989"/>
    <n v="470746398.87218982"/>
    <n v="512068683.5256899"/>
    <n v="451806369.28899986"/>
    <n v="47371254.078819998"/>
    <n v="42690719.093000002"/>
    <n v="31836731.141160015"/>
    <n v="29410234.257130008"/>
    <n v="370321.25618000003"/>
    <n v="328538.47486000002"/>
    <n v="0.54153825350107798"/>
    <n v="0.53709381767616227"/>
    <n v="27244.249030000006"/>
    <n v="11.882045682438891"/>
    <n v="69.273220945034865"/>
    <n v="69.790673091700114"/>
    <n v="69.273220945034865"/>
    <n v="69.790673091700114"/>
    <n v="4.8113280646411238E-2"/>
    <n v="5.0097471345780908E-2"/>
    <n v="4.8707587252781778E-2"/>
    <n v="5.0749442361963291E-2"/>
    <m/>
    <m/>
    <m/>
    <n v="0"/>
    <m/>
    <n v="0"/>
    <m/>
    <n v="0"/>
    <m/>
    <n v="18.253677273041326"/>
    <n v="30.515667683150046"/>
    <n v="28.871451649433432"/>
    <n v="0.24588861969812034"/>
    <n v="18.253677273041347"/>
    <n v="13.62224595099808"/>
    <n v="31.791613982029993"/>
    <n v="30.546488416634581"/>
    <s v="Medianas"/>
    <n v="2024"/>
    <n v="2"/>
    <d v="2025-08-07T00:00:00"/>
    <x v="29"/>
    <x v="14"/>
  </r>
  <r>
    <n v="2025"/>
    <n v="6"/>
    <n v="22"/>
    <x v="35"/>
    <s v="GMM. Gpo y Col"/>
    <n v="16"/>
    <s v="b17ef6d19c7a5b1ee83b907c595526dcb1eb06db8227d650d5dda0a9f4ce8cd9"/>
    <s v="5ee0b1f3d4f170289262539d5c2c0d24e2fb46189fbbd99a0a6b6a68b9dfe06a"/>
    <x v="3"/>
    <n v="1707526.1490799999"/>
    <n v="1891767.00022"/>
    <n v="2963185.0395499999"/>
    <n v="3444132.3612200003"/>
    <n v="1357484.5992999999"/>
    <n v="1262355.3931400001"/>
    <n v="2782671.0602899999"/>
    <n v="2718279.2158599999"/>
    <n v="35332811.020000003"/>
    <n v="33505945.09"/>
    <n v="140.405"/>
    <n v="134.59399999999999"/>
    <n v="70.103999999999999"/>
    <n v="-27.69023"/>
    <n v="1357484.5992999999"/>
    <n v="1262355.3931400001"/>
    <n v="1767781.53021"/>
    <n v="1794849.4691700002"/>
    <n v="0"/>
    <n v="0"/>
    <n v="0"/>
    <n v="0"/>
    <n v="0"/>
    <n v="0"/>
    <s v="GMM. Gpo y Col"/>
    <s v="Accidentes y Enfermedades"/>
    <s v="Gastos Medicos"/>
    <x v="29"/>
    <x v="3"/>
    <n v="17846008.112819999"/>
    <n v="17696756.30731"/>
    <n v="533186385.44996989"/>
    <n v="470746398.87218982"/>
    <n v="512068683.5256899"/>
    <n v="451806369.28899986"/>
    <n v="47371254.078819998"/>
    <n v="42690719.093000002"/>
    <n v="31836731.141160015"/>
    <n v="29410234.257130008"/>
    <n v="3386900.2049600002"/>
    <n v="3397128.0189200002"/>
    <n v="3.6045618430090207"/>
    <n v="4.4313308382059864"/>
    <n v="-184240.85114000016"/>
    <n v="-9.7390879066277307"/>
    <n v="50.415602638051929"/>
    <n v="55.687244922298284"/>
    <n v="9.5681125901392363"/>
    <n v="10.689908180735742"/>
    <n v="0.32024939039637595"/>
    <n v="0.33345646863685524"/>
    <n v="0.4018654215416792"/>
    <n v="0.41871189270683412"/>
    <m/>
    <m/>
    <m/>
    <n v="0"/>
    <m/>
    <n v="0"/>
    <m/>
    <n v="0"/>
    <m/>
    <n v="7.5358497834254301"/>
    <n v="79.500076764938598"/>
    <n v="66.728904404886876"/>
    <n v="4.2638944095142364"/>
    <n v="7.5358497834254301"/>
    <n v="-1.5080896434461089"/>
    <n v="76.790292018648955"/>
    <n v="70.332103879650504"/>
    <s v="Medianas"/>
    <n v="2024"/>
    <n v="2"/>
    <d v="2025-08-07T00:00:00"/>
    <x v="29"/>
    <x v="3"/>
  </r>
  <r>
    <n v="2025"/>
    <n v="6"/>
    <n v="718"/>
    <x v="55"/>
    <s v="GMM. Gpo y Col"/>
    <n v="281"/>
    <s v="71a1c003a2b855d85582c8f6c7648c49d3fe836408a7e1b5d9b222448acb3c1b"/>
    <s v="5ee0b1f3d4f170289262539d5c2c0d24e2fb46189fbbd99a0a6b6a68b9dfe06a"/>
    <x v="6"/>
    <n v="153.65804"/>
    <n v="1294.06738"/>
    <n v="84587.888819999993"/>
    <n v="54083.755929999999"/>
    <n v="23218.183359999999"/>
    <n v="18883.248219999998"/>
    <n v="39971.074539999994"/>
    <n v="24182.230309999995"/>
    <n v="35332811.020000003"/>
    <n v="33505945.09"/>
    <n v="140.405"/>
    <n v="134.59399999999999"/>
    <n v="0"/>
    <n v="0"/>
    <n v="18961.78038"/>
    <n v="16095.747090000001"/>
    <n v="35555.44915"/>
    <n v="22427.44225"/>
    <n v="0"/>
    <n v="0"/>
    <n v="0"/>
    <n v="0"/>
    <n v="0"/>
    <n v="0"/>
    <s v="GMM. Gpo y Col"/>
    <s v="Accidentes y Enfermedades"/>
    <s v="Gastos Medicos"/>
    <x v="29"/>
    <x v="3"/>
    <n v="22239.322980000001"/>
    <n v="8284.6314299999995"/>
    <n v="533186385.44996989"/>
    <n v="470746398.87218982"/>
    <n v="512068683.5256899"/>
    <n v="451806369.28899986"/>
    <n v="47371254.078819998"/>
    <n v="42690719.093000002"/>
    <n v="31836731.141160015"/>
    <n v="29410234.257130008"/>
    <n v="22239.322980000001"/>
    <n v="8284.6314299999995"/>
    <n v="3.2436979553957288E-4"/>
    <n v="3.0312616125788994E-3"/>
    <n v="-1140.4093399999999"/>
    <n v="-88.125962961835882"/>
    <n v="0.69092948619967387"/>
    <n v="15.620095968469657"/>
    <n v="0.69092948619967387"/>
    <n v="15.620095968469657"/>
    <n v="2.8818822871916349E-5"/>
    <n v="3.0007310531477003E-5"/>
    <n v="2.7489692605197095E-4"/>
    <n v="2.864207917290879E-4"/>
    <m/>
    <m/>
    <m/>
    <n v="0"/>
    <m/>
    <n v="0"/>
    <m/>
    <n v="0"/>
    <m/>
    <n v="22.956511980860906"/>
    <n v="15110.295146287172"/>
    <n v="1459.2167696862894"/>
    <n v="7.2928917410061758E-2"/>
    <n v="17.806152606489544"/>
    <n v="58.535461840281869"/>
    <n v="53.330166917607336"/>
    <n v="71.768090674717939"/>
    <s v="Resto"/>
    <n v="2024"/>
    <n v="2"/>
    <d v="2025-08-07T00:00:00"/>
    <x v="29"/>
    <x v="6"/>
  </r>
  <r>
    <n v="2025"/>
    <n v="6"/>
    <n v="61"/>
    <x v="46"/>
    <s v="GMM.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1315.99985"/>
    <n v="30882.830550000002"/>
    <n v="7289.3758300000009"/>
    <n v="6062.5635299999994"/>
    <n v="0"/>
    <n v="0"/>
    <n v="0"/>
    <n v="0"/>
    <n v="0"/>
    <n v="0"/>
    <s v="GMM. Gpo y Col"/>
    <s v="Accidentes y Enfermedades"/>
    <s v="Gastos Medicos"/>
    <x v="29"/>
    <x v="3"/>
    <n v="0"/>
    <n v="0"/>
    <n v="533186385.44996989"/>
    <n v="470746398.87218982"/>
    <n v="512068683.5256899"/>
    <n v="451806369.28899986"/>
    <n v="47371254.078819998"/>
    <n v="42690719.093000002"/>
    <n v="31836731.141160015"/>
    <n v="29410234.25713000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0.977829847918525"/>
    <n v="20.235867120059716"/>
    <n v="292.42558412576727"/>
    <n v="509.40217611212404"/>
    <m/>
    <n v="2024"/>
    <n v="2"/>
    <d v="2025-08-07T00:00:00"/>
    <x v="29"/>
    <x v="69"/>
  </r>
  <r>
    <n v="2025"/>
    <n v="6"/>
    <n v="3"/>
    <x v="7"/>
    <s v="GMM. Gpo y Col"/>
    <n v="3"/>
    <s v="4e07408562bedb8b60ce05c1decfe3ad16b72230967de01f640b7e4729b49fce"/>
    <s v="5ee0b1f3d4f170289262539d5c2c0d24e2fb46189fbbd99a0a6b6a68b9dfe06a"/>
    <x v="10"/>
    <n v="616778.97338999994"/>
    <n v="636049.56105999998"/>
    <n v="1710753.4246"/>
    <n v="1547471.8590899999"/>
    <n v="603759.50328000006"/>
    <n v="601789.49034999986"/>
    <n v="1211376.5999099994"/>
    <n v="1290981.2602699997"/>
    <n v="35332811.020000003"/>
    <n v="33505945.09"/>
    <n v="140.405"/>
    <n v="134.59399999999999"/>
    <n v="321.78896000000003"/>
    <n v="2538.4867300000001"/>
    <n v="584922.45396999991"/>
    <n v="578823.77275"/>
    <n v="768431.50639999995"/>
    <n v="655193.53320000006"/>
    <n v="0"/>
    <n v="0"/>
    <n v="0"/>
    <n v="0"/>
    <n v="0"/>
    <n v="0"/>
    <s v="GMM. Gpo y Col"/>
    <s v="Accidentes y Enfermedades"/>
    <s v="Gastos Medicos"/>
    <x v="29"/>
    <x v="3"/>
    <n v="15439688.598989999"/>
    <n v="12032200.14449"/>
    <n v="533186385.44996989"/>
    <n v="470746398.87218982"/>
    <n v="512068683.5256899"/>
    <n v="451806369.28899986"/>
    <n v="47371254.078819998"/>
    <n v="42690719.093000002"/>
    <n v="31836731.141160015"/>
    <n v="29410234.257130008"/>
    <n v="1522406.3372500001"/>
    <n v="1492404.7979100002"/>
    <n v="1.3020110727145937"/>
    <n v="1.4899012585718967"/>
    <n v="-19270.587670000037"/>
    <n v="-3.0297305194087243"/>
    <n v="40.513426560225646"/>
    <n v="42.619104545277473"/>
    <n v="3.994763038357827"/>
    <n v="5.2862282327581722"/>
    <n v="0.11567792993616748"/>
    <n v="0.12044848537570386"/>
    <n v="0.13511511985728242"/>
    <n v="0.14077923736687037"/>
    <m/>
    <m/>
    <m/>
    <n v="0"/>
    <m/>
    <n v="0"/>
    <m/>
    <n v="0"/>
    <m/>
    <n v="0.32735914494859131"/>
    <n v="97.889119008314921"/>
    <n v="94.613616169641801"/>
    <n v="1.8964242924407257"/>
    <n v="1.0536335076607228"/>
    <n v="17.283133526507743"/>
    <n v="76.11900983996405"/>
    <n v="88.343938610473444"/>
    <s v="Medianas"/>
    <n v="2024"/>
    <n v="2"/>
    <d v="2025-08-07T00:00:00"/>
    <x v="29"/>
    <x v="10"/>
  </r>
  <r>
    <n v="2025"/>
    <n v="6"/>
    <n v="201.1"/>
    <x v="67"/>
    <s v="GMM. Gpo y Col"/>
    <n v="201.1"/>
    <m/>
    <m/>
    <x v="74"/>
    <n v="47371254.07881999"/>
    <n v="42690719.092999987"/>
    <n v="83667922.636749998"/>
    <n v="75574162.84434998"/>
    <n v="31836731.141160004"/>
    <n v="29410234.257130001"/>
    <n v="64625434.812270001"/>
    <n v="57906172.457849987"/>
    <n v="0"/>
    <n v="0"/>
    <n v="0"/>
    <n v="0"/>
    <n v="119708.7297"/>
    <n v="-19837.053670000001"/>
    <n v="29197653.481930003"/>
    <n v="27175797.60224"/>
    <n v="39040313.4362"/>
    <n v="35396234.742850006"/>
    <n v="0"/>
    <n v="0"/>
    <n v="0"/>
    <n v="0"/>
    <n v="0"/>
    <n v="0"/>
    <s v="GMM. Gpo y Col"/>
    <s v="Accidentes y Enfermedades"/>
    <s v="Gastos Medicos"/>
    <x v="29"/>
    <x v="3"/>
    <n v="319774502.91131997"/>
    <n v="284769896.87961996"/>
    <n v="533186385.44996989"/>
    <n v="470746398.87218982"/>
    <n v="512068683.5256899"/>
    <n v="451806369.28899986"/>
    <n v="47371254.078819998"/>
    <n v="42690719.093000002"/>
    <n v="31836731.141160015"/>
    <n v="29410234.257130008"/>
    <n v="93384143.260009989"/>
    <n v="84253147.918510005"/>
    <n v="99.999999999999986"/>
    <n v="99.999999999999972"/>
    <n v="4680534.9858200029"/>
    <n v="10.963823250724936"/>
    <n v="50.727299544767405"/>
    <n v="50.669583449025112"/>
    <n v="14.813955974456478"/>
    <n v="14.991303350805554"/>
    <n v="8.8845580779115636"/>
    <n v="9.2509570694032561"/>
    <n v="9.0687298289010911"/>
    <n v="9.4488971371035912"/>
    <m/>
    <m/>
    <m/>
    <n v="0"/>
    <m/>
    <n v="0"/>
    <m/>
    <n v="0"/>
    <m/>
    <n v="8.2505187235689661"/>
    <n v="67.206857323615637"/>
    <n v="68.891400477609679"/>
    <n v="99.999999999999972"/>
    <n v="7.4399136661341236"/>
    <n v="10.29510262835538"/>
    <n v="74.788470972819027"/>
    <n v="76.775955972914531"/>
    <m/>
    <n v="2024"/>
    <n v="2"/>
    <d v="2025-08-07T00:00:00"/>
    <x v="29"/>
    <x v="74"/>
  </r>
  <r>
    <n v="2025"/>
    <n v="6"/>
    <n v="150.1"/>
    <x v="70"/>
    <s v="GMM. Gpo y Col"/>
    <n v="150.1"/>
    <m/>
    <m/>
    <x v="77"/>
    <n v="358322.85470000003"/>
    <n v="356921.64813999995"/>
    <n v="2279375.3639699994"/>
    <n v="1827467.3830499996"/>
    <n v="940247.64197000011"/>
    <n v="844062.66662000003"/>
    <n v="1847548.7249299998"/>
    <n v="1511969.7397400001"/>
    <n v="0"/>
    <n v="0"/>
    <n v="0"/>
    <n v="0"/>
    <n v="0"/>
    <n v="0"/>
    <n v="782655.66876000003"/>
    <n v="716478.06533000001"/>
    <n v="1142417.51278"/>
    <n v="979838.60607999982"/>
    <n v="0"/>
    <n v="0"/>
    <n v="0"/>
    <n v="0"/>
    <n v="0"/>
    <n v="0"/>
    <s v="GMM. Gpo y Col"/>
    <s v="Accidentes y Enfermedades"/>
    <s v="Gastos Medicos"/>
    <x v="29"/>
    <x v="3"/>
    <n v="31064598.878050003"/>
    <n v="26323552.585060004"/>
    <n v="533186385.44996989"/>
    <n v="470746398.87218982"/>
    <n v="512068683.5256899"/>
    <n v="451806369.28899986"/>
    <n v="47371254.078819998"/>
    <n v="42690719.093000002"/>
    <n v="31836731.141160015"/>
    <n v="29410234.257130008"/>
    <n v="2866248.9372800002"/>
    <n v="3328550.4571800004"/>
    <n v="0.75641412005642583"/>
    <n v="0.83606379963396871"/>
    <n v="1401.2065600000788"/>
    <n v="0.39258099566168436"/>
    <n v="12.501456172890538"/>
    <n v="10.723035529477583"/>
    <n v="1.153476521962072"/>
    <n v="1.3559022741579785"/>
    <n v="6.7204051805936874E-2"/>
    <n v="6.9975545513324369E-2"/>
    <n v="7.5820367186049606E-2"/>
    <n v="7.8998808427973605E-2"/>
    <m/>
    <m/>
    <m/>
    <n v="0"/>
    <m/>
    <n v="0"/>
    <m/>
    <n v="0"/>
    <m/>
    <n v="11.395477984492231"/>
    <n v="262.40236413532909"/>
    <n v="236.48402135835775"/>
    <n v="2.9533422819103561"/>
    <n v="9.2365149238057285"/>
    <n v="16.592416923683274"/>
    <n v="68.508724700434385"/>
    <n v="73.122048966450151"/>
    <s v="Resto"/>
    <n v="2024"/>
    <n v="2"/>
    <d v="2025-08-07T00:00:00"/>
    <x v="29"/>
    <x v="77"/>
  </r>
  <r>
    <n v="2025"/>
    <n v="6"/>
    <n v="39"/>
    <x v="20"/>
    <s v="GMM. Gpo y Col"/>
    <n v="27"/>
    <s v="670671cd97404156226e507973f2ab8330d3022ca96e0c93bdbdb320c41adcaf"/>
    <s v="5ee0b1f3d4f170289262539d5c2c0d24e2fb46189fbbd99a0a6b6a68b9dfe06a"/>
    <x v="9"/>
    <n v="5500.1721600000001"/>
    <n v="5001.0868"/>
    <n v="6901.1981699999997"/>
    <n v="6619.6997799999999"/>
    <n v="1331.5375799999999"/>
    <n v="1175.8130199999998"/>
    <n v="2565.1781100000012"/>
    <n v="1698.2831899999996"/>
    <n v="35332811.020000003"/>
    <n v="33505945.09"/>
    <n v="140.405"/>
    <n v="134.59399999999999"/>
    <n v="0"/>
    <n v="0"/>
    <n v="-3024.63717"/>
    <n v="730.24315999999999"/>
    <n v="2207.3487799999998"/>
    <n v="2160.9037200000002"/>
    <n v="0"/>
    <n v="0"/>
    <n v="0"/>
    <n v="0"/>
    <n v="0"/>
    <n v="0"/>
    <s v="GMM. Gpo y Col"/>
    <s v="Accidentes y Enfermedades"/>
    <s v="Gastos Medicos"/>
    <x v="29"/>
    <x v="3"/>
    <n v="16996819.43369"/>
    <n v="13946879.379360002"/>
    <n v="533186385.44996989"/>
    <n v="470746398.87218982"/>
    <n v="512068683.5256899"/>
    <n v="451806369.28899986"/>
    <n v="47371254.078819998"/>
    <n v="42690719.093000002"/>
    <n v="31836731.141160015"/>
    <n v="29410234.257130008"/>
    <n v="873224.77632000006"/>
    <n v="817465.34374000004"/>
    <n v="1.1610780138622431E-2"/>
    <n v="1.1714693278193172E-2"/>
    <n v="499.08536000000004"/>
    <n v="9.9795380476099815"/>
    <n v="0.62986899927177731"/>
    <n v="0.61177967216560392"/>
    <n v="3.2360008185401516E-2"/>
    <n v="3.585810606063685E-2"/>
    <n v="1.0315665047145308E-3"/>
    <n v="1.0741082860467608E-3"/>
    <n v="1.0623738836837756E-3"/>
    <n v="1.1069093177836619E-3"/>
    <m/>
    <m/>
    <m/>
    <n v="0"/>
    <m/>
    <n v="0"/>
    <m/>
    <n v="0"/>
    <m/>
    <n v="13.243990103120318"/>
    <n v="24.209016395588606"/>
    <n v="23.511150016432424"/>
    <n v="4.1823941474899906E-3"/>
    <n v="-514.19589195467438"/>
    <n v="2.1493350013761736"/>
    <n v="-137.02579299679138"/>
    <n v="33.793414914385913"/>
    <s v="Resto"/>
    <n v="2024"/>
    <n v="2"/>
    <d v="2025-08-07T00:00:00"/>
    <x v="29"/>
    <x v="9"/>
  </r>
  <r>
    <n v="2025"/>
    <n v="6"/>
    <n v="701"/>
    <x v="50"/>
    <s v="GMM. Gpo y Col"/>
    <n v="243"/>
    <s v="72440a20f54075ac43f51a2cf0dbb2a14366b38a5c01b110ae174abc1cb44238"/>
    <s v="5ee0b1f3d4f170289262539d5c2c0d24e2fb46189fbbd99a0a6b6a68b9dfe06a"/>
    <x v="16"/>
    <n v="752830.29662000004"/>
    <n v="242482.83465"/>
    <n v="1096907.3119100002"/>
    <n v="483122.32663999998"/>
    <n v="305499.30173000001"/>
    <n v="178235.28357999999"/>
    <n v="506235.00941"/>
    <n v="298934.52150999999"/>
    <n v="35332811.020000003"/>
    <n v="33505945.09"/>
    <n v="140.405"/>
    <n v="134.59399999999999"/>
    <n v="0"/>
    <n v="0"/>
    <n v="300024.86372000002"/>
    <n v="171445.68033"/>
    <n v="530311.04145000002"/>
    <n v="245313.90575000001"/>
    <n v="0"/>
    <n v="0"/>
    <n v="0"/>
    <n v="0"/>
    <n v="0"/>
    <n v="0"/>
    <s v="GMM. Gpo y Col"/>
    <s v="Accidentes y Enfermedades"/>
    <s v="Gastos Medicos"/>
    <x v="29"/>
    <x v="3"/>
    <n v="2393188.9370599999"/>
    <n v="1545984.8405799998"/>
    <n v="533186385.44996989"/>
    <n v="470746398.87218982"/>
    <n v="512068683.5256899"/>
    <n v="451806369.28899986"/>
    <n v="47371254.078819998"/>
    <n v="42690719.093000002"/>
    <n v="31836731.141160015"/>
    <n v="29410234.257130008"/>
    <n v="2393188.9370599999"/>
    <n v="1545984.8405799998"/>
    <n v="1.5892133557777088"/>
    <n v="0.56799894637933124"/>
    <n v="510347.46197000006"/>
    <n v="210.46745956538993"/>
    <n v="31.457202770828523"/>
    <n v="15.684683852335116"/>
    <n v="31.457202770828523"/>
    <n v="15.684683852335116"/>
    <n v="0.1411945835759979"/>
    <n v="0.14701744528421867"/>
    <n v="5.1510289878146348E-2"/>
    <n v="5.3669636183215214E-2"/>
    <m/>
    <m/>
    <m/>
    <n v="0"/>
    <m/>
    <n v="0"/>
    <m/>
    <n v="0"/>
    <m/>
    <n v="71.402258629043132"/>
    <n v="40.580101930223513"/>
    <n v="73.504289009679809"/>
    <n v="0.95958124713072768"/>
    <n v="74.997038795325594"/>
    <n v="116.1765105931016"/>
    <n v="56.575262491170974"/>
    <n v="69.888284484256147"/>
    <s v="Medianas"/>
    <n v="2024"/>
    <n v="2"/>
    <d v="2025-08-07T00:00:00"/>
    <x v="29"/>
    <x v="16"/>
  </r>
  <r>
    <n v="2025"/>
    <n v="6"/>
    <n v="707"/>
    <x v="28"/>
    <s v="GMM. Gpo y Col"/>
    <n v="9"/>
    <s v="19581e27de7ced00ff1ce50b2047e7a567c76b1cbaebabe5ef03f7c3017bb5b7"/>
    <s v="5ee0b1f3d4f170289262539d5c2c0d24e2fb46189fbbd99a0a6b6a68b9dfe06a"/>
    <x v="5"/>
    <n v="654.22068999999999"/>
    <n v="655.37329"/>
    <n v="1588.6829299999999"/>
    <n v="1777.7424100000001"/>
    <n v="137.68028999999999"/>
    <n v="226.27224000000001"/>
    <n v="196.55050999999997"/>
    <n v="286.79219999999998"/>
    <n v="35332811.020000003"/>
    <n v="33505945.09"/>
    <n v="140.405"/>
    <n v="134.59399999999999"/>
    <n v="0"/>
    <n v="0"/>
    <n v="107.68029"/>
    <n v="218.77223999999998"/>
    <n v="315.36834999999996"/>
    <n v="358.81761999999998"/>
    <n v="0"/>
    <n v="0"/>
    <n v="0"/>
    <n v="0"/>
    <n v="0"/>
    <n v="0"/>
    <s v="GMM. Gpo y Col"/>
    <s v="Accidentes y Enfermedades"/>
    <s v="Gastos Medicos"/>
    <x v="29"/>
    <x v="3"/>
    <n v="408268.24757999997"/>
    <n v="924227.3"/>
    <n v="533186385.44996989"/>
    <n v="470746398.87218982"/>
    <n v="512068683.5256899"/>
    <n v="451806369.28899986"/>
    <n v="47371254.078819998"/>
    <n v="42690719.093000002"/>
    <n v="31836731.141160015"/>
    <n v="29410234.257130008"/>
    <n v="408268.24757999997"/>
    <n v="924227.3"/>
    <n v="1.3810499694845663E-3"/>
    <n v="1.5351657313906937E-3"/>
    <n v="-1.1526000000000067"/>
    <n v="-0.17586923629432372"/>
    <n v="0.16024285353511497"/>
    <n v="7.0910401586276442E-2"/>
    <n v="0.16024285353511497"/>
    <n v="7.0910401586276442E-2"/>
    <n v="1.2270018662383626E-4"/>
    <n v="1.2776033978402401E-4"/>
    <n v="1.3922003260569547E-4"/>
    <n v="1.4505623084317071E-4"/>
    <m/>
    <m/>
    <m/>
    <n v="0"/>
    <m/>
    <n v="0"/>
    <m/>
    <n v="0"/>
    <m/>
    <n v="-39.152814326671283"/>
    <n v="21.044930572281348"/>
    <n v="34.525703664243018"/>
    <n v="4.3245736941252886E-4"/>
    <n v="-50.779728726094305"/>
    <n v="-12.109012372357864"/>
    <n v="34.144291905005694"/>
    <n v="60.970316898038625"/>
    <s v="Resto"/>
    <n v="2024"/>
    <n v="2"/>
    <d v="2025-08-07T00:00:00"/>
    <x v="29"/>
    <x v="5"/>
  </r>
  <r>
    <n v="2025"/>
    <n v="6"/>
    <n v="16"/>
    <x v="74"/>
    <s v="GMM. Gpo y Col"/>
    <n v="14"/>
    <s v="8527a891e224136950ff32ca212b45bc93f69fbb801c3b1ebedac52775f99e61"/>
    <s v="5ee0b1f3d4f170289262539d5c2c0d24e2fb46189fbbd99a0a6b6a68b9dfe06a"/>
    <x v="12"/>
    <n v="252708.99580999999"/>
    <n v="253187.25524999999"/>
    <n v="412976.25331"/>
    <n v="444753.76939999999"/>
    <n v="147675.03299000001"/>
    <n v="138245.96107000002"/>
    <n v="316633.21766999998"/>
    <n v="276084.87773000007"/>
    <n v="35332811.020000003"/>
    <n v="33505945.09"/>
    <n v="140.405"/>
    <n v="134.59399999999999"/>
    <n v="0"/>
    <n v="0"/>
    <n v="148515.81558000002"/>
    <n v="128062.43273"/>
    <n v="213802.75534999999"/>
    <n v="234186.76290999999"/>
    <n v="0"/>
    <n v="0"/>
    <n v="0"/>
    <n v="0"/>
    <n v="0"/>
    <n v="0"/>
    <s v="GMM. Gpo y Col"/>
    <s v="Accidentes y Enfermedades"/>
    <s v="Gastos Medicos"/>
    <x v="29"/>
    <x v="3"/>
    <n v="2671500.3155200002"/>
    <n v="2668766.8416399998"/>
    <n v="533186385.44996989"/>
    <n v="470746398.87218982"/>
    <n v="512068683.5256899"/>
    <n v="451806369.28899986"/>
    <n v="47371254.078819998"/>
    <n v="42690719.093000002"/>
    <n v="31836731.141160015"/>
    <n v="29410234.257130008"/>
    <n v="1394067.4186500001"/>
    <n v="1265223.08128"/>
    <n v="0.53346486328929144"/>
    <n v="0.59307329702842859"/>
    <n v="-478.25943999999436"/>
    <n v="-0.18889554275856035"/>
    <n v="18.127458717507412"/>
    <n v="20.011273821677015"/>
    <n v="9.4594409868452836"/>
    <n v="9.4870503971943982"/>
    <n v="4.7395995604188633E-2"/>
    <n v="4.9350605483243125E-2"/>
    <n v="5.3784214994864285E-2"/>
    <n v="5.603888578384509E-2"/>
    <m/>
    <m/>
    <m/>
    <n v="0"/>
    <m/>
    <n v="0"/>
    <m/>
    <n v="0"/>
    <m/>
    <n v="6.8205044451357555"/>
    <n v="58.436793085525892"/>
    <n v="54.602259080337348"/>
    <n v="0.46385111692286402"/>
    <n v="15.971415202710414"/>
    <n v="-8.7041672666331458"/>
    <n v="69.463939010924463"/>
    <n v="54.683890386757469"/>
    <s v="Medianas"/>
    <n v="2024"/>
    <n v="2"/>
    <d v="2025-08-07T00:00:00"/>
    <x v="29"/>
    <x v="12"/>
  </r>
  <r>
    <n v="2025"/>
    <n v="6"/>
    <n v="74"/>
    <x v="6"/>
    <s v="Vida Gpo y Col"/>
    <n v="46"/>
    <s v="25fc0e7096fc653718202dc30b0c580b8ab87eac11a700cba03a7c021bc35b0c"/>
    <s v="5ee0b1f3d4f170289262539d5c2c0d24e2fb46189fbbd99a0a6b6a68b9dfe06a"/>
    <x v="20"/>
    <n v="369830.19327999995"/>
    <n v="324302.59125"/>
    <n v="429553.46636000002"/>
    <n v="372154.20600000001"/>
    <n v="266497.61461000005"/>
    <n v="260808.18891"/>
    <n v="525663.87651999993"/>
    <n v="426414.00149000005"/>
    <n v="35332811.020000003"/>
    <n v="33505945.09"/>
    <n v="140.405"/>
    <n v="134.59399999999999"/>
    <n v="0"/>
    <n v="0"/>
    <n v="268321.12688"/>
    <n v="260191.14294999998"/>
    <n v="285290.73229000001"/>
    <n v="253171.04091000001"/>
    <n v="369830.19327999995"/>
    <n v="324302.59125"/>
    <n v="0"/>
    <n v="0"/>
    <n v="0"/>
    <n v="0"/>
    <s v="Vida Gpo y Col"/>
    <s v="Vida"/>
    <s v="Vida"/>
    <x v="37"/>
    <x v="3"/>
    <n v="12179486.698700001"/>
    <n v="4855779.2440100005"/>
    <n v="533186385.44996989"/>
    <n v="470746398.87218982"/>
    <n v="512068683.5256899"/>
    <n v="451806369.28899986"/>
    <n v="54726760.39833001"/>
    <n v="53039298.194729991"/>
    <n v="29654774.840070006"/>
    <n v="26664898.107229996"/>
    <n v="369830.19327999995"/>
    <n v="324302.59125"/>
    <n v="0.67577578242925795"/>
    <n v="0.61143831515143021"/>
    <n v="45527.602029999951"/>
    <n v="14.038618024764226"/>
    <n v="100"/>
    <n v="100"/>
    <n v="3.0365006541652892"/>
    <n v="6.6786930573512722"/>
    <n v="6.9362272438350178E-2"/>
    <n v="7.222277112000855E-2"/>
    <n v="6.8891146491393537E-2"/>
    <n v="7.1779110099830956E-2"/>
    <n v="0.67577578242925795"/>
    <m/>
    <m/>
    <n v="45527.602029999951"/>
    <n v="14.038618024764226"/>
    <n v="0"/>
    <m/>
    <n v="0"/>
    <m/>
    <n v="2.1814597631224508"/>
    <n v="72.059453082088837"/>
    <n v="80.42124730016323"/>
    <n v="0.89866679496721125"/>
    <n v="3.1246197844491341"/>
    <n v="12.686953162000169"/>
    <n v="94.051820304926594"/>
    <n v="102.77286928819618"/>
    <s v="Resto"/>
    <n v="2024"/>
    <n v="2"/>
    <d v="2025-08-07T00:00:00"/>
    <x v="37"/>
    <x v="20"/>
  </r>
  <r>
    <n v="2025"/>
    <n v="6"/>
    <n v="27"/>
    <x v="32"/>
    <s v="Vida Gpo y Col"/>
    <n v="21"/>
    <s v="6f4b6612125fb3a0daecd2799dfd6c9c299424fd920f9b308110a2c1fbd8f443"/>
    <s v="5ee0b1f3d4f170289262539d5c2c0d24e2fb46189fbbd99a0a6b6a68b9dfe06a"/>
    <x v="44"/>
    <n v="922.14588000000003"/>
    <n v="-4708.4603499999994"/>
    <n v="12728.78168"/>
    <n v="22725.495520000004"/>
    <n v="2676.8130500000007"/>
    <n v="2427.2979100000002"/>
    <n v="5389.5542800000012"/>
    <n v="1936.2805800000006"/>
    <n v="35332811.020000003"/>
    <n v="33505945.09"/>
    <n v="140.405"/>
    <n v="134.59399999999999"/>
    <n v="0"/>
    <n v="0"/>
    <n v="2676.8130499999997"/>
    <n v="2427.2979100000002"/>
    <n v="2939.83655"/>
    <n v="-449.71484000000004"/>
    <n v="0"/>
    <n v="0"/>
    <n v="922.14588000000003"/>
    <n v="-4708.4603499999994"/>
    <n v="0"/>
    <n v="0"/>
    <s v="Vida Gpo y Col"/>
    <s v="Vida"/>
    <s v="Vida"/>
    <x v="37"/>
    <x v="3"/>
    <n v="7432464.5520399995"/>
    <n v="5987192.6770000001"/>
    <n v="533186385.44996989"/>
    <n v="470746398.87218982"/>
    <n v="512068683.5256899"/>
    <n v="451806369.28899986"/>
    <n v="54726760.39833001"/>
    <n v="53039298.194729991"/>
    <n v="29654774.840070006"/>
    <n v="26664898.107229996"/>
    <n v="922.14588000000003"/>
    <n v="-4708.4603499999994"/>
    <n v="1.6849999402269377E-3"/>
    <n v="-8.8773051496896203E-3"/>
    <n v="5630.6062299999994"/>
    <n v="-119.58487088035052"/>
    <n v="100"/>
    <n v="100"/>
    <n v="1.2407000040745535E-2"/>
    <n v="-7.8642205187210795E-2"/>
    <n v="1.7295000494466434E-4"/>
    <n v="1.8008245957375305E-4"/>
    <n v="-1.0002116556346451E-3"/>
    <n v="-1.0421412069532409E-3"/>
    <m/>
    <n v="1.6849999402269377E-3"/>
    <m/>
    <n v="0"/>
    <m/>
    <n v="5630.6062299999994"/>
    <n v="-119.58487088035052"/>
    <n v="0"/>
    <m/>
    <n v="10.279543313247451"/>
    <n v="290.28086640695079"/>
    <n v="-51.551839233391881"/>
    <n v="9.0265836258619919E-3"/>
    <n v="10.27954331324743"/>
    <n v="-753.71126067354146"/>
    <n v="91.053125045336273"/>
    <n v="-539.74156378739917"/>
    <s v="Resto"/>
    <n v="2024"/>
    <n v="2"/>
    <d v="2025-08-07T00:00:00"/>
    <x v="37"/>
    <x v="44"/>
  </r>
  <r>
    <n v="2025"/>
    <n v="6"/>
    <n v="8"/>
    <x v="23"/>
    <s v="Vida Gpo y Col"/>
    <n v="8"/>
    <s v="2c624232cdd221771294dfbb310aca000a0df6ac8b66b696d90ef06fdefb64a3"/>
    <s v="5ee0b1f3d4f170289262539d5c2c0d24e2fb46189fbbd99a0a6b6a68b9dfe06a"/>
    <x v="31"/>
    <n v="226682.50831"/>
    <n v="234435.35413999998"/>
    <n v="318395.51708000002"/>
    <n v="303016.62948"/>
    <n v="98158.534480000002"/>
    <n v="81031.390490000005"/>
    <n v="193369.08292999998"/>
    <n v="152912.13619000008"/>
    <n v="35332811.020000003"/>
    <n v="33505945.09"/>
    <n v="140.405"/>
    <n v="134.59399999999999"/>
    <n v="1101.1263999999999"/>
    <n v="2996.6098199999997"/>
    <n v="76039.107900000003"/>
    <n v="59379.414229999995"/>
    <n v="145262.43197999999"/>
    <n v="137748.52044999998"/>
    <n v="40995.114259999995"/>
    <n v="100412.71590000001"/>
    <n v="185687.39405"/>
    <n v="134022.63824"/>
    <n v="0"/>
    <n v="0"/>
    <s v="Vida Gpo y Col"/>
    <s v="Vida"/>
    <s v="Vida"/>
    <x v="37"/>
    <x v="3"/>
    <n v="1860236.7715"/>
    <n v="1362193.3121300002"/>
    <n v="533186385.44996989"/>
    <n v="470746398.87218982"/>
    <n v="512068683.5256899"/>
    <n v="451806369.28899986"/>
    <n v="54726760.39833001"/>
    <n v="53039298.194729991"/>
    <n v="29654774.840070006"/>
    <n v="26664898.107229996"/>
    <n v="275505.29707999999"/>
    <n v="280142.97707999998"/>
    <n v="0.41420779644197109"/>
    <n v="0.4420031224381728"/>
    <n v="-7752.8458299999766"/>
    <n v="-3.3070292910557075"/>
    <n v="82.278820303109086"/>
    <n v="83.684180336618837"/>
    <n v="12.185680435034879"/>
    <n v="17.210138388759521"/>
    <n v="4.2514684263495722E-2"/>
    <n v="4.426798896375541E-2"/>
    <n v="4.9800774833680762E-2"/>
    <n v="5.1888457108058693E-2"/>
    <n v="7.4908717347082293E-2"/>
    <n v="0.33929907909488877"/>
    <m/>
    <n v="-59417.601640000015"/>
    <n v="-59.173383676997041"/>
    <n v="51664.755810000002"/>
    <n v="38.549275322786691"/>
    <n v="0"/>
    <m/>
    <n v="21.136431062618421"/>
    <n v="43.302209425776752"/>
    <n v="34.564492538787356"/>
    <n v="0.33100414691858199"/>
    <n v="28.056345597264421"/>
    <n v="5.4548038014879507"/>
    <n v="52.346024270383417"/>
    <n v="43.107115804959633"/>
    <s v="Resto"/>
    <n v="2024"/>
    <n v="2"/>
    <d v="2025-08-07T00:00:00"/>
    <x v="37"/>
    <x v="31"/>
  </r>
  <r>
    <n v="2025"/>
    <n v="6"/>
    <n v="48"/>
    <x v="4"/>
    <s v="Vida Gpo y Col"/>
    <n v="36"/>
    <s v="76a50887d8f1c2e9301755428990ad81479ee21c25b43215cf524541e0503269"/>
    <s v="5ee0b1f3d4f170289262539d5c2c0d24e2fb46189fbbd99a0a6b6a68b9dfe06a"/>
    <x v="29"/>
    <n v="1201567.4056899999"/>
    <n v="1281560.67001"/>
    <n v="2150552.3506"/>
    <n v="2100111.4295699997"/>
    <n v="672291.54652000021"/>
    <n v="598260.23457000009"/>
    <n v="1293536.67619"/>
    <n v="1298144.0776399996"/>
    <n v="35332811.020000003"/>
    <n v="33505945.09"/>
    <n v="140.405"/>
    <n v="134.59399999999999"/>
    <n v="-1334.6137999999955"/>
    <n v="51051.921060000008"/>
    <n v="526802.19958000001"/>
    <n v="449400.07117999997"/>
    <n v="901038.72339000006"/>
    <n v="998734.98687999998"/>
    <n v="82902.903809999989"/>
    <n v="204464.76986"/>
    <n v="1118664.5018800001"/>
    <n v="1077095.9001500001"/>
    <n v="0"/>
    <n v="0"/>
    <s v="Vida Gpo y Col"/>
    <s v="Vida"/>
    <s v="Vida"/>
    <x v="37"/>
    <x v="3"/>
    <n v="34581959.66691"/>
    <n v="31734793.481880002"/>
    <n v="533186385.44996989"/>
    <n v="470746398.87218982"/>
    <n v="512068683.5256899"/>
    <n v="451806369.28899986"/>
    <n v="54726760.39833001"/>
    <n v="53039298.194729991"/>
    <n v="29654774.840070006"/>
    <n v="26664898.107229996"/>
    <n v="3228583.6095100003"/>
    <n v="3077978.3520300002"/>
    <n v="2.1955756140951217"/>
    <n v="2.4162474120695219"/>
    <n v="-79993.264320000075"/>
    <n v="-6.2418632369059761"/>
    <n v="37.21654914404899"/>
    <n v="41.636441957584921"/>
    <n v="3.4745497862567012"/>
    <n v="4.0383457063987143"/>
    <n v="0.22535598028744974"/>
    <n v="0.23464965625645778"/>
    <n v="0.27224014311747302"/>
    <n v="0.28365263465116058"/>
    <n v="0.15148512940760472"/>
    <n v="2.044090484687517"/>
    <m/>
    <n v="-121561.86605000001"/>
    <n v="-59.453697638588388"/>
    <n v="41568.601729999995"/>
    <n v="3.8593222501553504"/>
    <n v="0"/>
    <m/>
    <n v="12.374433009609964"/>
    <n v="55.951213667778951"/>
    <n v="46.682162504669549"/>
    <n v="2.2670600270806611"/>
    <n v="17.22343483319073"/>
    <n v="-9.7820007082357598"/>
    <n v="58.466099836197849"/>
    <n v="44.996928823321205"/>
    <s v="Resto"/>
    <n v="2024"/>
    <n v="2"/>
    <d v="2025-08-07T00:00:00"/>
    <x v="37"/>
    <x v="29"/>
  </r>
  <r>
    <n v="2025"/>
    <n v="6"/>
    <n v="106"/>
    <x v="53"/>
    <s v="Vida Gpo y Col"/>
    <n v="227"/>
    <s v="dfe62e836a0a6f2633422230c81287700a56e2639652c73f264e6562220c207a"/>
    <s v="5ee0b1f3d4f170289262539d5c2c0d24e2fb46189fbbd99a0a6b6a68b9dfe06a"/>
    <x v="49"/>
    <n v="0"/>
    <n v="-3641.2729599999998"/>
    <n v="-202.84915000000001"/>
    <n v="9626.57"/>
    <n v="-92.323779999999999"/>
    <n v="2643.08277"/>
    <n v="-628.89743999999996"/>
    <n v="4792.3266400000002"/>
    <n v="35332811.020000003"/>
    <n v="33505945.09"/>
    <n v="140.405"/>
    <n v="134.59399999999999"/>
    <n v="0"/>
    <n v="0"/>
    <n v="-92.323779999999999"/>
    <n v="2643.08277"/>
    <n v="0"/>
    <n v="3694.9290000000001"/>
    <n v="0"/>
    <n v="-3641.2729599999998"/>
    <n v="0"/>
    <n v="0"/>
    <n v="0"/>
    <n v="0"/>
    <s v="Vida Gpo y Col"/>
    <s v="Vida"/>
    <s v="Vida"/>
    <x v="37"/>
    <x v="3"/>
    <n v="1197283.1268800001"/>
    <n v="1019377.8698099999"/>
    <n v="533186385.44996989"/>
    <n v="470746398.87218982"/>
    <n v="512068683.5256899"/>
    <n v="451806369.28899986"/>
    <n v="54726760.39833001"/>
    <n v="53039298.194729991"/>
    <n v="29654774.840070006"/>
    <n v="26664898.107229996"/>
    <n v="1197283.1268800001"/>
    <n v="1019377.8698099999"/>
    <m/>
    <n v="-6.8652359362511295E-3"/>
    <m/>
    <m/>
    <m/>
    <n v="-0.35720541595421235"/>
    <m/>
    <n v="-0.35720541595421235"/>
    <m/>
    <m/>
    <n v="-7.7351052896500758E-4"/>
    <n v="-8.0593661522085456E-4"/>
    <m/>
    <m/>
    <m/>
    <n v="3641.2729599999998"/>
    <m/>
    <n v="0"/>
    <m/>
    <n v="0"/>
    <m/>
    <n v="-103.49303400740644"/>
    <m/>
    <n v="-72.586779377286788"/>
    <n v="-3.1132854826215246E-4"/>
    <n v="-103.49303400740644"/>
    <m/>
    <m/>
    <n v="71.532707935659928"/>
    <s v="Resto"/>
    <n v="2024"/>
    <n v="2"/>
    <d v="2025-08-07T00:00:00"/>
    <x v="37"/>
    <x v="49"/>
  </r>
  <r>
    <n v="2025"/>
    <n v="6"/>
    <n v="16"/>
    <x v="74"/>
    <s v="Vida Gpo y Col"/>
    <n v="14"/>
    <s v="8527a891e224136950ff32ca212b45bc93f69fbb801c3b1ebedac52775f99e61"/>
    <s v="5ee0b1f3d4f170289262539d5c2c0d24e2fb46189fbbd99a0a6b6a68b9dfe06a"/>
    <x v="45"/>
    <n v="203189.55368000001"/>
    <n v="261892.46868000002"/>
    <n v="460474.31717000005"/>
    <n v="574001.39047999994"/>
    <n v="142172.24446000002"/>
    <n v="177716.35992000002"/>
    <n v="317993.08189999999"/>
    <n v="352165.29803000001"/>
    <n v="35332811.020000003"/>
    <n v="33505945.09"/>
    <n v="140.405"/>
    <n v="134.59399999999999"/>
    <n v="-5395.9450700000007"/>
    <n v="13934.845369999999"/>
    <n v="81888.817260000011"/>
    <n v="102397.92915000001"/>
    <n v="108354.23248999999"/>
    <n v="135511.16146"/>
    <n v="19275.082190000001"/>
    <n v="31622.176930000001"/>
    <n v="183914.47149"/>
    <n v="230270.29175"/>
    <n v="0"/>
    <n v="0"/>
    <s v="Vida Gpo y Col"/>
    <s v="Vida"/>
    <s v="Vida"/>
    <x v="37"/>
    <x v="3"/>
    <n v="2671500.3155200002"/>
    <n v="2668766.8416399998"/>
    <n v="533186385.44996989"/>
    <n v="470746398.87218982"/>
    <n v="512068683.5256899"/>
    <n v="451806369.28899986"/>
    <n v="54726760.39833001"/>
    <n v="53039298.194729991"/>
    <n v="29654774.840070006"/>
    <n v="26664898.107229996"/>
    <n v="478266.78831999999"/>
    <n v="530592.76578999998"/>
    <n v="0.3712800688384989"/>
    <n v="0.49377061460821098"/>
    <n v="-58702.915000000008"/>
    <n v="-22.414892377729146"/>
    <n v="42.484562725699746"/>
    <n v="49.358469539264846"/>
    <n v="7.6058218110466411"/>
    <n v="9.8132390058871888"/>
    <n v="3.810854125776731E-2"/>
    <n v="3.9680136711544522E-2"/>
    <n v="5.5633451324840669E-2"/>
    <n v="5.7965643355611787E-2"/>
    <n v="3.5220579566021933E-2"/>
    <n v="0.33605948927247692"/>
    <m/>
    <n v="-12347.09474"/>
    <n v="-39.045682298634844"/>
    <n v="-46355.820260000008"/>
    <n v="-20.131046826625653"/>
    <n v="0"/>
    <m/>
    <n v="-20.00047461921929"/>
    <n v="69.970252842774002"/>
    <n v="67.858522551538996"/>
    <n v="0.47942446107496528"/>
    <n v="-20.028834626095559"/>
    <n v="-20.040363227213685"/>
    <n v="75.575097878670789"/>
    <n v="75.5642030123295"/>
    <s v="Resto"/>
    <n v="2024"/>
    <n v="2"/>
    <d v="2025-08-07T00:00:00"/>
    <x v="37"/>
    <x v="45"/>
  </r>
  <r>
    <n v="2025"/>
    <n v="6"/>
    <n v="23"/>
    <x v="9"/>
    <s v="Vida Gpo y Col"/>
    <n v="17"/>
    <s v="4523540f1504cd17100c4835e85b7eefd49911580f8efff0599a8f283be6b9e3"/>
    <s v="5ee0b1f3d4f170289262539d5c2c0d24e2fb46189fbbd99a0a6b6a68b9dfe06a"/>
    <x v="16"/>
    <n v="1650228.70731"/>
    <n v="1653411.6023299999"/>
    <n v="2018605.1628700003"/>
    <n v="2024764.1888000001"/>
    <n v="766573.49427000014"/>
    <n v="633547.02780000016"/>
    <n v="1423035.6674899999"/>
    <n v="1227251.0154500003"/>
    <n v="35332811.020000003"/>
    <n v="33505945.09"/>
    <n v="140.405"/>
    <n v="134.59399999999999"/>
    <n v="3191.14302"/>
    <n v="10562.163689999999"/>
    <n v="161528.31181000001"/>
    <n v="107994.57620000001"/>
    <n v="217789.12156999999"/>
    <n v="290103.43787000002"/>
    <n v="1650228.70731"/>
    <n v="1653411.6023299999"/>
    <n v="0"/>
    <n v="0"/>
    <n v="0"/>
    <n v="0"/>
    <s v="Vida Gpo y Col"/>
    <s v="Vida"/>
    <s v="Vida"/>
    <x v="37"/>
    <x v="3"/>
    <n v="12724961.123440001"/>
    <n v="12089263.964579999"/>
    <n v="533186385.44996989"/>
    <n v="470746398.87218982"/>
    <n v="512068683.5256899"/>
    <n v="451806369.28899986"/>
    <n v="54726760.39833001"/>
    <n v="53039298.194729991"/>
    <n v="29654774.840070006"/>
    <n v="26664898.107229996"/>
    <n v="2179411.2560200002"/>
    <n v="2126799.4733800003"/>
    <n v="3.0153962984448039"/>
    <n v="3.1173331069721502"/>
    <n v="-3182.8950199999381"/>
    <n v="-0.19250469849821927"/>
    <n v="75.719013690129174"/>
    <n v="77.741772227464764"/>
    <n v="12.968438106032387"/>
    <n v="13.676693694291769"/>
    <n v="0.30950315918463089"/>
    <n v="0.32226706307205949"/>
    <n v="0.35123191728948522"/>
    <n v="0.36595579759797237"/>
    <n v="3.0153962984448039"/>
    <m/>
    <m/>
    <n v="-3182.8950199999381"/>
    <n v="-0.19250469849821927"/>
    <n v="0"/>
    <m/>
    <n v="0"/>
    <m/>
    <n v="20.997094238124035"/>
    <n v="46.452560840465203"/>
    <n v="38.31756272347436"/>
    <n v="2.5849917876772874"/>
    <n v="49.570763175049159"/>
    <n v="-24.927080089414599"/>
    <n v="74.167300297449842"/>
    <n v="37.226231096369879"/>
    <s v="Medianas"/>
    <n v="2024"/>
    <n v="2"/>
    <d v="2025-08-07T00:00:00"/>
    <x v="37"/>
    <x v="16"/>
  </r>
  <r>
    <n v="2025"/>
    <n v="6"/>
    <n v="39"/>
    <x v="20"/>
    <s v="Vida Gpo y Col"/>
    <n v="27"/>
    <s v="670671cd97404156226e507973f2ab8330d3022ca96e0c93bdbdb320c41adcaf"/>
    <s v="5ee0b1f3d4f170289262539d5c2c0d24e2fb46189fbbd99a0a6b6a68b9dfe06a"/>
    <x v="9"/>
    <n v="573621.21846"/>
    <n v="540137.15350999997"/>
    <n v="914855.5726800001"/>
    <n v="812212.11725999997"/>
    <n v="284220.26425000001"/>
    <n v="267873.96539999999"/>
    <n v="409113.63403000007"/>
    <n v="438005.24645000004"/>
    <n v="35332811.020000003"/>
    <n v="33505945.09"/>
    <n v="140.405"/>
    <n v="134.59399999999999"/>
    <n v="39242.109630000006"/>
    <n v="58470.620270000007"/>
    <n v="253543.34419"/>
    <n v="237027.95707"/>
    <n v="488313.36935000005"/>
    <n v="456796.91232999996"/>
    <n v="573621.21846"/>
    <n v="540137.15350999997"/>
    <n v="0"/>
    <n v="0"/>
    <n v="0"/>
    <n v="0"/>
    <s v="Vida Gpo y Col"/>
    <s v="Vida"/>
    <s v="Vida"/>
    <x v="37"/>
    <x v="3"/>
    <n v="16996819.43369"/>
    <n v="13946879.379360002"/>
    <n v="533186385.44996989"/>
    <n v="470746398.87218982"/>
    <n v="512068683.5256899"/>
    <n v="451806369.28899986"/>
    <n v="54726760.39833001"/>
    <n v="53039298.194729991"/>
    <n v="29654774.840070006"/>
    <n v="26664898.107229996"/>
    <n v="685015.24910000002"/>
    <n v="656988.77671000001"/>
    <n v="1.0481548958587799"/>
    <n v="1.0183716072692461"/>
    <n v="33484.064950000029"/>
    <n v="6.1991782517475169"/>
    <n v="83.738459722414376"/>
    <n v="82.214060979069174"/>
    <n v="3.3748738738908117"/>
    <n v="3.8728172720081702"/>
    <n v="0.1075836206837701"/>
    <n v="0.1120203669770448"/>
    <n v="0.11474058108655869"/>
    <n v="0.11955058410531148"/>
    <n v="1.0481548958587799"/>
    <m/>
    <m/>
    <n v="33484.064950000029"/>
    <n v="6.1991782517475169"/>
    <n v="0"/>
    <m/>
    <n v="0"/>
    <m/>
    <n v="6.1022349915905716"/>
    <n v="49.548422391529677"/>
    <n v="49.593693686735186"/>
    <n v="0.95843001939086392"/>
    <n v="6.9676958465800798"/>
    <n v="6.8994461585221822"/>
    <n v="51.92226142149142"/>
    <n v="51.889132932397295"/>
    <s v="Resto"/>
    <n v="2024"/>
    <n v="2"/>
    <d v="2025-08-07T00:00:00"/>
    <x v="37"/>
    <x v="9"/>
  </r>
  <r>
    <n v="2025"/>
    <n v="6"/>
    <n v="94"/>
    <x v="5"/>
    <s v="Vida Gpo y Col"/>
    <n v="7"/>
    <s v="7902699be42c8a8e46fbbb4501726517e86b22c56a189f7625a6da49081b2451"/>
    <s v="5ee0b1f3d4f170289262539d5c2c0d24e2fb46189fbbd99a0a6b6a68b9dfe06a"/>
    <x v="17"/>
    <n v="693005.80028999993"/>
    <n v="579684.39914999995"/>
    <n v="1287070.2261699999"/>
    <n v="1173945.2891999998"/>
    <n v="125320.96960000001"/>
    <n v="157317.38241999998"/>
    <n v="249924.86676"/>
    <n v="321026.71192999999"/>
    <n v="35332811.020000003"/>
    <n v="33505945.09"/>
    <n v="140.405"/>
    <n v="134.59399999999999"/>
    <n v="11141.18074"/>
    <n v="1983.49027"/>
    <n v="76481.570030000003"/>
    <n v="82081.612439999997"/>
    <n v="335003.31954"/>
    <n v="268090.26562999998"/>
    <n v="693005.80028999993"/>
    <n v="579684.39914999995"/>
    <n v="0"/>
    <n v="0"/>
    <n v="0"/>
    <n v="0"/>
    <s v="Vida Gpo y Col"/>
    <s v="Vida"/>
    <s v="Vida"/>
    <x v="37"/>
    <x v="3"/>
    <n v="3833520.1551100002"/>
    <n v="3650387.7085300004"/>
    <n v="533186385.44996989"/>
    <n v="470746398.87218982"/>
    <n v="512068683.5256899"/>
    <n v="451806369.28899986"/>
    <n v="54726760.39833001"/>
    <n v="53039298.194729991"/>
    <n v="29654774.840070006"/>
    <n v="26664898.107229996"/>
    <n v="1498652.18417"/>
    <n v="1352877.01795"/>
    <n v="1.2663015227759526"/>
    <n v="1.0929337658687153"/>
    <n v="113321.40113999997"/>
    <n v="19.548809887960573"/>
    <n v="46.241937095885127"/>
    <n v="42.84827012793739"/>
    <n v="18.077531152829287"/>
    <n v="15.88007755437674"/>
    <n v="0.12997439904718389"/>
    <n v="0.13533454057735453"/>
    <n v="0.12314154724046809"/>
    <n v="0.12830372446104282"/>
    <n v="1.2663015227759526"/>
    <m/>
    <m/>
    <n v="113321.40113999997"/>
    <n v="19.548809887960573"/>
    <n v="0"/>
    <m/>
    <n v="0"/>
    <m/>
    <n v="-20.338765067026831"/>
    <n v="18.083682639821681"/>
    <n v="27.138453725971729"/>
    <n v="0.42259963286136409"/>
    <n v="-6.8225297280721797"/>
    <n v="24.95915088627234"/>
    <n v="22.830093186843172"/>
    <n v="30.617155101514754"/>
    <s v="Resto"/>
    <n v="2024"/>
    <n v="2"/>
    <d v="2025-08-07T00:00:00"/>
    <x v="37"/>
    <x v="17"/>
  </r>
  <r>
    <n v="2025"/>
    <n v="6"/>
    <n v="34"/>
    <x v="40"/>
    <s v="Vida Gpo y Col"/>
    <n v="23"/>
    <s v="535fa30d7e25dd8a49f1536779734ec8286108d115da5045d77f3b4185d8f790"/>
    <s v="5ee0b1f3d4f170289262539d5c2c0d24e2fb46189fbbd99a0a6b6a68b9dfe06a"/>
    <x v="1"/>
    <n v="8815408.5832000002"/>
    <n v="11172687.9233"/>
    <n v="18172746.649190001"/>
    <n v="19934937.417609997"/>
    <n v="9426410.1478700005"/>
    <n v="8216751.4726800006"/>
    <n v="19585340.540089995"/>
    <n v="15123962.440640001"/>
    <n v="35332811.020000003"/>
    <n v="33505945.09"/>
    <n v="140.405"/>
    <n v="134.59399999999999"/>
    <n v="55179.517209999998"/>
    <n v="65715.603359999994"/>
    <n v="9291920.1139500011"/>
    <n v="8079704.2820800003"/>
    <n v="8721938.8493900001"/>
    <n v="7348070.2807299998"/>
    <n v="2644376.8432399998"/>
    <n v="3272477.19588"/>
    <n v="6145668.0153599996"/>
    <n v="7271985.4416499995"/>
    <n v="25363.724599999998"/>
    <n v="628225.28576999996"/>
    <s v="Vida Gpo y Col"/>
    <s v="Vida"/>
    <s v="Vida"/>
    <x v="37"/>
    <x v="3"/>
    <n v="45949941.079129994"/>
    <n v="43370839.972830005"/>
    <n v="533186385.44996989"/>
    <n v="470746398.87218982"/>
    <n v="512068683.5256899"/>
    <n v="451806369.28899986"/>
    <n v="54726760.39833001"/>
    <n v="53039298.194729991"/>
    <n v="29654774.840070006"/>
    <n v="26664898.107229996"/>
    <n v="27299771.86417"/>
    <n v="27674275.762029998"/>
    <n v="16.108040233035613"/>
    <n v="21.064924129049135"/>
    <n v="-2357279.3400999997"/>
    <n v="-21.098587522381507"/>
    <n v="32.291143776076446"/>
    <n v="40.372105920218118"/>
    <n v="19.184809329829307"/>
    <n v="25.760829004693512"/>
    <n v="1.6533446509067271"/>
    <n v="1.7215285501359392"/>
    <n v="2.3733984901567871"/>
    <n v="2.4728929653829961"/>
    <n v="4.8319630542587229"/>
    <n v="11.229731068728736"/>
    <n v="4.6346110048154747E-2"/>
    <n v="-628100.35264000017"/>
    <n v="-19.193421834406333"/>
    <n v="-1126317.4262899999"/>
    <n v="-15.4884444602854"/>
    <n v="-602861.56117"/>
    <n v="-95.962638694347945"/>
    <n v="14.721860326578117"/>
    <n v="106.93106347713048"/>
    <n v="73.543193268152024"/>
    <n v="31.78715805028769"/>
    <n v="15.003220285655484"/>
    <n v="18.696998207310457"/>
    <n v="106.53502935989816"/>
    <n v="109.95681823115764"/>
    <s v="Grandes"/>
    <n v="2024"/>
    <n v="2"/>
    <d v="2025-08-07T00:00:00"/>
    <x v="37"/>
    <x v="1"/>
  </r>
  <r>
    <n v="2025"/>
    <n v="6"/>
    <n v="201.1"/>
    <x v="67"/>
    <s v="Vida Gpo y Col"/>
    <n v="201.1"/>
    <m/>
    <m/>
    <x v="74"/>
    <n v="54726760.398330003"/>
    <n v="53039298.194729991"/>
    <n v="97069534.652090013"/>
    <n v="91608459.045099974"/>
    <n v="29654774.840070002"/>
    <n v="26664898.107230004"/>
    <n v="59534533.430369996"/>
    <n v="52940900.854090005"/>
    <n v="0"/>
    <n v="0"/>
    <n v="0"/>
    <n v="0"/>
    <n v="582832.51594000007"/>
    <n v="627005.39365999994"/>
    <n v="24903657.828830004"/>
    <n v="22463915.477059998"/>
    <n v="39939660.238739997"/>
    <n v="37336143.592910007"/>
    <n v="28599468.716539998"/>
    <n v="24546355.656629991"/>
    <n v="22920977.560690001"/>
    <n v="24636505.045639999"/>
    <n v="3206314.1211000001"/>
    <n v="3856437.4924599999"/>
    <s v="Vida Gpo y Col"/>
    <s v="Vida"/>
    <s v="Vida"/>
    <x v="37"/>
    <x v="3"/>
    <n v="445975128.58559"/>
    <n v="392899460.38812"/>
    <n v="533186385.44996989"/>
    <n v="470746398.87218982"/>
    <n v="512068683.5256899"/>
    <n v="451806369.28899986"/>
    <n v="54726760.39833001"/>
    <n v="53039298.194729991"/>
    <n v="29654774.840070006"/>
    <n v="26664898.107229996"/>
    <n v="215530450.89257002"/>
    <n v="193130133.58895996"/>
    <n v="99.999999999999986"/>
    <n v="100"/>
    <n v="1687462.2036000118"/>
    <n v="3.1815319226220051"/>
    <n v="25.39166051557525"/>
    <n v="27.462984263042994"/>
    <n v="12.271258393241773"/>
    <n v="13.499458141870669"/>
    <n v="10.264095613046207"/>
    <n v="10.687386703972187"/>
    <n v="11.267064033161185"/>
    <n v="11.739387002931599"/>
    <n v="52.258654647887241"/>
    <n v="41.882576994982216"/>
    <n v="5.8587683571305291"/>
    <n v="4053113.0599100068"/>
    <n v="16.512076646356498"/>
    <n v="-1715527.4849499986"/>
    <n v="-6.9633557266825079"/>
    <n v="-650123.37135999976"/>
    <n v="-16.858133254619144"/>
    <n v="11.21278139078774"/>
    <n v="54.186972925543245"/>
    <n v="50.273851681317005"/>
    <n v="99.999999999999986"/>
    <n v="10.860717287961009"/>
    <n v="6.9731803965002559"/>
    <n v="62.35320400816623"/>
    <n v="60.166673135802405"/>
    <m/>
    <n v="2024"/>
    <n v="2"/>
    <d v="2025-08-07T00:00:00"/>
    <x v="37"/>
    <x v="74"/>
  </r>
  <r>
    <n v="2025"/>
    <n v="6"/>
    <n v="37"/>
    <x v="76"/>
    <s v="Vida Gpo y Col"/>
    <n v="25"/>
    <s v="b7a56873cd771f2c446d369b649430b65a756ba278ff97ec81bb6f55b2e73569"/>
    <s v="5ee0b1f3d4f170289262539d5c2c0d24e2fb46189fbbd99a0a6b6a68b9dfe06a"/>
    <x v="26"/>
    <n v="539594.64313999994"/>
    <n v="457848.28792999999"/>
    <n v="845039.08219999995"/>
    <n v="785491.66788999992"/>
    <n v="131027.98517"/>
    <n v="114866.30079999997"/>
    <n v="305284.07687999995"/>
    <n v="252726.29981000003"/>
    <n v="35332811.020000003"/>
    <n v="33505945.09"/>
    <n v="140.405"/>
    <n v="134.59399999999999"/>
    <n v="8867.7096899999997"/>
    <n v="-2024.9577300000001"/>
    <n v="94902.443180000002"/>
    <n v="80880.123250000004"/>
    <n v="321284.92710999999"/>
    <n v="381969.77292000002"/>
    <n v="268132.19711000001"/>
    <n v="174262.76605000001"/>
    <n v="133973.04287999999"/>
    <n v="124946.61151"/>
    <n v="137489.40315"/>
    <n v="158638.91037"/>
    <s v="Vida Gpo y Col"/>
    <s v="Vida"/>
    <s v="Vida"/>
    <x v="37"/>
    <x v="3"/>
    <n v="7089738.4457900003"/>
    <n v="7036483.0011099996"/>
    <n v="533186385.44996989"/>
    <n v="470746398.87218982"/>
    <n v="512068683.5256899"/>
    <n v="451806369.28899986"/>
    <n v="54726760.39833001"/>
    <n v="53039298.194729991"/>
    <n v="29654774.840070006"/>
    <n v="26664898.107229996"/>
    <n v="542199.58502999996"/>
    <n v="460401.07685000001"/>
    <n v="0.98597950840237503"/>
    <n v="0.86322463440040764"/>
    <n v="81746.355209999951"/>
    <n v="17.854463446742884"/>
    <n v="99.519560331302003"/>
    <n v="99.445529333366068"/>
    <n v="7.6109245392602585"/>
    <n v="6.506777432103152"/>
    <n v="0.10120187946746277"/>
    <n v="0.10537544288488579"/>
    <n v="9.7260072307915474E-2"/>
    <n v="0.10133728053690527"/>
    <n v="0.48994713949518209"/>
    <n v="0.24480353286924725"/>
    <n v="0.25122883603794588"/>
    <n v="93869.431060000003"/>
    <n v="53.866602251146809"/>
    <n v="9026.4313699999911"/>
    <n v="7.2242306221146135"/>
    <n v="-21149.50722"/>
    <n v="-13.331853560184026"/>
    <n v="14.069996384875338"/>
    <n v="24.282669747706201"/>
    <n v="25.088288812726056"/>
    <n v="0.44184447825566658"/>
    <n v="17.33716439409605"/>
    <n v="-15.887342431860418"/>
    <n v="29.538405064208867"/>
    <n v="21.174482638169273"/>
    <s v="Resto"/>
    <n v="2024"/>
    <n v="2"/>
    <d v="2025-08-07T00:00:00"/>
    <x v="37"/>
    <x v="26"/>
  </r>
  <r>
    <n v="2025"/>
    <n v="6"/>
    <n v="1"/>
    <x v="16"/>
    <s v="Vida Gpo y Col"/>
    <n v="30"/>
    <s v="624b60c58c9d8bfb6ff1886c2fd605d2adeb6ea4da576068201b6c6958ce93f4"/>
    <s v="5ee0b1f3d4f170289262539d5c2c0d24e2fb46189fbbd99a0a6b6a68b9dfe06a"/>
    <x v="13"/>
    <n v="9570421.9209599998"/>
    <n v="9349207.3062199987"/>
    <n v="10156193.415350001"/>
    <n v="9795527.575389998"/>
    <n v="3592867.7614299995"/>
    <n v="3306063.8090699995"/>
    <n v="7091398.9726400021"/>
    <n v="6418204.1709299991"/>
    <n v="35332811.020000003"/>
    <n v="33505945.09"/>
    <n v="140.405"/>
    <n v="134.59399999999999"/>
    <n v="-55988.916010000001"/>
    <n v="-11952.543960000001"/>
    <n v="2869601.6861"/>
    <n v="2732875.3218199997"/>
    <n v="4936585.9643999999"/>
    <n v="4927498.3115200009"/>
    <n v="2171039.78571"/>
    <n v="262883.49848000001"/>
    <n v="7399382.1352500003"/>
    <n v="9086323.8077399991"/>
    <n v="0"/>
    <n v="0"/>
    <s v="Vida Gpo y Col"/>
    <s v="Vida"/>
    <s v="Vida"/>
    <x v="37"/>
    <x v="3"/>
    <n v="34421360.903379999"/>
    <n v="27815669.804509997"/>
    <n v="533186385.44996989"/>
    <n v="470746398.87218982"/>
    <n v="512068683.5256899"/>
    <n v="451806369.28899986"/>
    <n v="54726760.39833001"/>
    <n v="53039298.194729991"/>
    <n v="29654774.840070006"/>
    <n v="26664898.107229996"/>
    <n v="22774685.90904"/>
    <n v="18098076.10777"/>
    <n v="17.487645625835441"/>
    <n v="17.626943840574686"/>
    <n v="221214.61474000104"/>
    <n v="2.3661323093437936"/>
    <n v="42.022190598734859"/>
    <n v="51.658569952670987"/>
    <n v="27.803729050178937"/>
    <n v="33.61129669688605"/>
    <n v="1.7949486675064426"/>
    <n v="1.8689723134533109"/>
    <n v="1.9860390496069116"/>
    <n v="2.0692951542344766"/>
    <n v="3.9670533572753728"/>
    <n v="13.520592268560067"/>
    <m/>
    <n v="1908156.2872299999"/>
    <n v="725.85624364519447"/>
    <n v="-1686941.6724899989"/>
    <n v="-18.565722597878498"/>
    <n v="0"/>
    <m/>
    <n v="8.6750882294881713"/>
    <n v="37.541372690804025"/>
    <n v="35.361969210699669"/>
    <n v="12.115646740892664"/>
    <n v="5.0030223914110161"/>
    <n v="0.18442731596179929"/>
    <n v="58.129276119043048"/>
    <n v="55.461720107154768"/>
    <s v="Grandes"/>
    <n v="2024"/>
    <n v="2"/>
    <d v="2025-08-07T00:00:00"/>
    <x v="37"/>
    <x v="13"/>
  </r>
  <r>
    <n v="2025"/>
    <n v="6"/>
    <n v="22"/>
    <x v="35"/>
    <s v="Vida Gpo y Col"/>
    <n v="16"/>
    <s v="b17ef6d19c7a5b1ee83b907c595526dcb1eb06db8227d650d5dda0a9f4ce8cd9"/>
    <s v="5ee0b1f3d4f170289262539d5c2c0d24e2fb46189fbbd99a0a6b6a68b9dfe06a"/>
    <x v="10"/>
    <n v="1643535.6535199999"/>
    <n v="1640736.9160199999"/>
    <n v="2709421.74921"/>
    <n v="2223483.2373000002"/>
    <n v="1152140.65955"/>
    <n v="808095.90872999991"/>
    <n v="1969300.5262400007"/>
    <n v="1714293.3373700003"/>
    <n v="35332811.020000003"/>
    <n v="33505945.09"/>
    <n v="140.405"/>
    <n v="134.59399999999999"/>
    <n v="259060.03599999999"/>
    <n v="30674.108"/>
    <n v="1152140.65955"/>
    <n v="808095.90873000002"/>
    <n v="1432863.9611"/>
    <n v="1020832.47129"/>
    <n v="1643535.6535199999"/>
    <n v="1640736.9160199999"/>
    <n v="0"/>
    <n v="0"/>
    <n v="0"/>
    <n v="0"/>
    <s v="Vida Gpo y Col"/>
    <s v="Vida"/>
    <s v="Vida"/>
    <x v="37"/>
    <x v="3"/>
    <n v="17846008.112819999"/>
    <n v="17696756.30731"/>
    <n v="533186385.44996989"/>
    <n v="470746398.87218982"/>
    <n v="512068683.5256899"/>
    <n v="451806369.28899986"/>
    <n v="54726760.39833001"/>
    <n v="53039298.194729991"/>
    <n v="29654774.840070006"/>
    <n v="26664898.107229996"/>
    <n v="3497768.0603400003"/>
    <n v="3206414.9471900002"/>
    <n v="3.0031663514476046"/>
    <n v="3.0934363233769639"/>
    <n v="2798.7375000000466"/>
    <n v="0.17057807822042914"/>
    <n v="46.988125718096931"/>
    <n v="51.170448711196585"/>
    <n v="9.2095422300034517"/>
    <n v="9.2713991622422949"/>
    <n v="0.3082478657314135"/>
    <n v="0.32096000134277802"/>
    <n v="0.34853945137994968"/>
    <n v="0.36315046169048038"/>
    <n v="3.0031663514476046"/>
    <m/>
    <m/>
    <n v="2798.7375000000466"/>
    <n v="0.17057807822042914"/>
    <n v="0"/>
    <m/>
    <n v="0"/>
    <m/>
    <n v="42.574742317492898"/>
    <n v="70.101348704083946"/>
    <n v="49.252009925529677"/>
    <n v="3.8851775667276662"/>
    <n v="42.574742317492877"/>
    <n v="40.362302473522064"/>
    <n v="80.408237685419166"/>
    <n v="79.160482396179049"/>
    <s v="Medianas"/>
    <n v="2024"/>
    <n v="2"/>
    <d v="2025-08-07T00:00:00"/>
    <x v="37"/>
    <x v="10"/>
  </r>
  <r>
    <n v="2025"/>
    <n v="6"/>
    <n v="69"/>
    <x v="47"/>
    <s v="Vida Gpo y Col"/>
    <n v="202"/>
    <s v="c17edaae86e4016a583e098582f6dbf3eccade8ef83747df9ba617ded9d31309"/>
    <s v="5ee0b1f3d4f170289262539d5c2c0d24e2fb46189fbbd99a0a6b6a68b9dfe06a"/>
    <x v="11"/>
    <n v="3248263.6864399998"/>
    <n v="1706358.1481900001"/>
    <n v="5415373.0021899994"/>
    <n v="2336503.2959500002"/>
    <n v="1211186.1861399999"/>
    <n v="605153.34201999998"/>
    <n v="2031317.5974300001"/>
    <n v="1382800.3235099998"/>
    <n v="35332811.020000003"/>
    <n v="33505945.09"/>
    <n v="140.405"/>
    <n v="134.59399999999999"/>
    <n v="2779.4803700000002"/>
    <n v="3940.8982799999999"/>
    <n v="583128.38011000003"/>
    <n v="486715.21673000004"/>
    <n v="1201324.34831"/>
    <n v="801541.17769000004"/>
    <n v="3248263.6864399998"/>
    <n v="1706358.1481900001"/>
    <n v="0"/>
    <n v="0"/>
    <n v="0"/>
    <n v="0"/>
    <s v="Vida Gpo y Col"/>
    <s v="Vida"/>
    <s v="Vida"/>
    <x v="37"/>
    <x v="3"/>
    <n v="3248263.6864399998"/>
    <n v="1706358.1481900001"/>
    <n v="533186385.44996989"/>
    <n v="470746398.87218982"/>
    <n v="512068683.5256899"/>
    <n v="451806369.28899986"/>
    <n v="54726760.39833001"/>
    <n v="53039298.194729991"/>
    <n v="29654774.840070006"/>
    <n v="26664898.107229996"/>
    <n v="3248263.6864399998"/>
    <n v="1706358.1481900001"/>
    <n v="5.9354211044056626"/>
    <n v="3.2171582322323125"/>
    <n v="1541905.5382499998"/>
    <n v="90.362362666100225"/>
    <n v="100"/>
    <n v="100"/>
    <n v="100"/>
    <n v="100"/>
    <n v="0.60921729719312046"/>
    <n v="0.63434140593701005"/>
    <n v="0.36247927807373109"/>
    <n v="0.37767465537842404"/>
    <n v="5.9354211044056626"/>
    <m/>
    <m/>
    <n v="1541905.5382499998"/>
    <n v="90.362362666100225"/>
    <n v="0"/>
    <m/>
    <n v="0"/>
    <m/>
    <n v="100.14533541152795"/>
    <n v="37.287187958174165"/>
    <n v="35.464614662631611"/>
    <n v="4.0842872443712697"/>
    <n v="19.808947833550917"/>
    <n v="49.876810043889975"/>
    <n v="48.540461277616977"/>
    <n v="60.722422038589208"/>
    <s v="Grandes"/>
    <n v="2024"/>
    <n v="2"/>
    <d v="2025-08-07T00:00:00"/>
    <x v="37"/>
    <x v="11"/>
  </r>
  <r>
    <n v="2025"/>
    <n v="6"/>
    <n v="9"/>
    <x v="29"/>
    <s v="Vida Gpo y Col"/>
    <n v="9"/>
    <s v="19581e27de7ced00ff1ce50b2047e7a567c76b1cbaebabe5ef03f7c3017bb5b7"/>
    <s v="5ee0b1f3d4f170289262539d5c2c0d24e2fb46189fbbd99a0a6b6a68b9dfe06a"/>
    <x v="5"/>
    <n v="370698.90554000001"/>
    <n v="175363.81589"/>
    <n v="838623.57306999993"/>
    <n v="581084.77752999996"/>
    <n v="225380.36019000001"/>
    <n v="184661.72449999998"/>
    <n v="447133.30076000001"/>
    <n v="355413.35947000002"/>
    <n v="35332811.020000003"/>
    <n v="33505945.09"/>
    <n v="140.405"/>
    <n v="134.59399999999999"/>
    <n v="41094.500899999999"/>
    <n v="38359.05947"/>
    <n v="207973.54752000002"/>
    <n v="170678.49833999999"/>
    <n v="385372.10091000004"/>
    <n v="267590.03279999999"/>
    <n v="301448.49251000001"/>
    <n v="82053.624280000004"/>
    <n v="69250.413029999996"/>
    <n v="93310.191609999994"/>
    <n v="0"/>
    <n v="0"/>
    <s v="Vida Gpo y Col"/>
    <s v="Vida"/>
    <s v="Vida"/>
    <x v="37"/>
    <x v="3"/>
    <n v="1704189.54003"/>
    <n v="1455805.4776199998"/>
    <n v="533186385.44996989"/>
    <n v="470746398.87218982"/>
    <n v="512068683.5256899"/>
    <n v="451806369.28899986"/>
    <n v="54726760.39833001"/>
    <n v="53039298.194729991"/>
    <n v="29654774.840070006"/>
    <n v="26664898.107229996"/>
    <n v="427919.08993999998"/>
    <n v="235001.80335"/>
    <n v="0.67736314527273189"/>
    <n v="0.33062997034041491"/>
    <n v="195335.08965000001"/>
    <n v="111.38848037643486"/>
    <n v="86.628270216217047"/>
    <n v="74.622327739682007"/>
    <n v="21.752211055906042"/>
    <n v="12.045827453314073"/>
    <n v="6.9525200878330293E-2"/>
    <n v="7.2392418725485769E-2"/>
    <n v="3.7252290471076387E-2"/>
    <n v="3.8813931765939266E-2"/>
    <n v="0.5508246611272074"/>
    <n v="0.12653848414552449"/>
    <m/>
    <n v="219394.86823000002"/>
    <n v="267.37986305313751"/>
    <n v="-24059.778579999998"/>
    <n v="-25.784727439592491"/>
    <n v="0"/>
    <m/>
    <n v="22.050392846840339"/>
    <n v="60.798766012456028"/>
    <n v="105.30206791110901"/>
    <n v="0.76001372934203659"/>
    <n v="21.851053028194833"/>
    <n v="44.015865194064155"/>
    <n v="53.966944423039656"/>
    <n v="63.78357839193778"/>
    <s v="Resto"/>
    <n v="2024"/>
    <n v="2"/>
    <d v="2025-08-07T00:00:00"/>
    <x v="37"/>
    <x v="5"/>
  </r>
  <r>
    <n v="2025"/>
    <n v="6"/>
    <n v="104"/>
    <x v="19"/>
    <s v="Vida Gpo y Col"/>
    <n v="225"/>
    <s v="0e6523810856a138a75dec70a9cf3778a5c70b83ac915f22c33f05db97cb3e68"/>
    <s v="5ee0b1f3d4f170289262539d5c2c0d24e2fb46189fbbd99a0a6b6a68b9dfe06a"/>
    <x v="24"/>
    <n v="2319286.4401999996"/>
    <n v="1357984.34794"/>
    <n v="4536371.5219099997"/>
    <n v="2490485.85891"/>
    <n v="700607.59397000005"/>
    <n v="346681.60966999998"/>
    <n v="1295998.9389"/>
    <n v="739404.22034999996"/>
    <n v="35332811.020000003"/>
    <n v="33505945.09"/>
    <n v="140.405"/>
    <n v="134.59399999999999"/>
    <n v="0"/>
    <n v="0"/>
    <n v="632863.79327999987"/>
    <n v="262632.14325999998"/>
    <n v="1926384.4281199998"/>
    <n v="1217416.2296800001"/>
    <n v="1659529.5192400001"/>
    <n v="558845.05038000003"/>
    <n v="164002.5754"/>
    <n v="464007.71535000001"/>
    <n v="495754.34555999999"/>
    <n v="335131.58220999996"/>
    <s v="Vida Gpo y Col"/>
    <s v="Vida"/>
    <s v="Vida"/>
    <x v="37"/>
    <x v="3"/>
    <n v="2462424.9121500002"/>
    <n v="1467674.2807799999"/>
    <n v="533186385.44996989"/>
    <n v="470746398.87218982"/>
    <n v="512068683.5256899"/>
    <n v="451806369.28899986"/>
    <n v="54726760.39833001"/>
    <n v="53039298.194729991"/>
    <n v="29654774.840070006"/>
    <n v="26664898.107229996"/>
    <n v="2432917.8809199999"/>
    <n v="1440986.4385200001"/>
    <n v="4.2379384844252046"/>
    <n v="2.5603361925232448"/>
    <n v="961302.0922599996"/>
    <n v="70.788893385866402"/>
    <n v="95.329417338285538"/>
    <n v="94.239911746480459"/>
    <n v="94.187092924387969"/>
    <n v="92.526275463401532"/>
    <n v="0.43498605806348439"/>
    <n v="0.45292487410697979"/>
    <n v="0.28847471827579502"/>
    <n v="0.30056777421642755"/>
    <n v="3.0323912966180995"/>
    <n v="0.2996752853746566"/>
    <n v="0.90587190243244864"/>
    <n v="1100684.4688599999"/>
    <n v="196.95700411260032"/>
    <n v="-300005.13994999998"/>
    <n v="-64.655205080740245"/>
    <n v="160622.76335000002"/>
    <n v="47.928268141959428"/>
    <n v="102.08963337769657"/>
    <n v="30.207894196526425"/>
    <n v="25.529131480484295"/>
    <n v="2.36254565326636"/>
    <n v="140.96966404202806"/>
    <n v="58.235481107916009"/>
    <n v="32.85241429705831"/>
    <n v="21.572912932911471"/>
    <s v="Medianas"/>
    <n v="2024"/>
    <n v="2"/>
    <d v="2025-08-07T00:00:00"/>
    <x v="37"/>
    <x v="24"/>
  </r>
  <r>
    <n v="2025"/>
    <n v="6"/>
    <n v="50"/>
    <x v="15"/>
    <s v="Vida Gpo y Col"/>
    <n v="38"/>
    <s v="aea92132c4cbeb263e6ac2bf6c183b5d81737f179f21efdc5863739672f0f470"/>
    <s v="5ee0b1f3d4f170289262539d5c2c0d24e2fb46189fbbd99a0a6b6a68b9dfe06a"/>
    <x v="0"/>
    <n v="2052858.5754499999"/>
    <n v="1881832.0053099999"/>
    <n v="3205148.5315300003"/>
    <n v="2936483.0919900001"/>
    <n v="793819.92947000009"/>
    <n v="680629.36004000017"/>
    <n v="1470640.5839"/>
    <n v="1477693.6643400001"/>
    <n v="35332811.020000003"/>
    <n v="33505945.09"/>
    <n v="140.405"/>
    <n v="134.59399999999999"/>
    <n v="0"/>
    <n v="0"/>
    <n v="778242.94695000001"/>
    <n v="651766.47579000005"/>
    <n v="1717949.6472899998"/>
    <n v="1470957.68851"/>
    <n v="271.9341000000004"/>
    <n v="9007.8197300000011"/>
    <n v="2052586.6413499999"/>
    <n v="1872824.18558"/>
    <n v="0"/>
    <n v="0"/>
    <s v="Vida Gpo y Col"/>
    <s v="Vida"/>
    <s v="Vida"/>
    <x v="37"/>
    <x v="3"/>
    <n v="26568293.871599998"/>
    <n v="30189132.184919998"/>
    <n v="533186385.44996989"/>
    <n v="470746398.87218982"/>
    <n v="512068683.5256899"/>
    <n v="451806369.28899986"/>
    <n v="54726760.39833001"/>
    <n v="53039298.194729991"/>
    <n v="29654774.840070006"/>
    <n v="26664898.107229996"/>
    <n v="26113166.03836"/>
    <n v="29757703.861710001"/>
    <n v="3.7511056026489062"/>
    <n v="3.5479956737002598"/>
    <n v="171026.57013999997"/>
    <n v="9.0883017005455979"/>
    <n v="7.8613928791107499"/>
    <n v="6.3238481505671587"/>
    <n v="7.7267233845391541"/>
    <n v="6.2334749928651751"/>
    <n v="0.38501706560221693"/>
    <n v="0.40089516142945503"/>
    <n v="0.39975494444959681"/>
    <n v="0.41651294298294367"/>
    <n v="4.9689420316627851E-4"/>
    <n v="3.75060870844574"/>
    <m/>
    <n v="-8735.8856300000007"/>
    <n v="-96.981132969453867"/>
    <n v="179762.45576999988"/>
    <n v="9.5984693680324806"/>
    <n v="0"/>
    <m/>
    <n v="16.630280160607192"/>
    <n v="38.669002286043479"/>
    <n v="36.168444267046993"/>
    <n v="2.6768705335013299"/>
    <n v="19.405182048785029"/>
    <n v="16.791234765575691"/>
    <n v="45.300684346461992"/>
    <n v="44.308988686833267"/>
    <s v="Medianas"/>
    <n v="2024"/>
    <n v="2"/>
    <d v="2025-08-07T00:00:00"/>
    <x v="37"/>
    <x v="0"/>
  </r>
  <r>
    <n v="2025"/>
    <n v="6"/>
    <n v="60"/>
    <x v="59"/>
    <s v="Vida Gpo y Col"/>
    <n v="210"/>
    <s v="d29d53701d3c859e29e1b90028eec1ca8e2f29439198b6e036c60951fb458aa1"/>
    <s v="5ee0b1f3d4f170289262539d5c2c0d24e2fb46189fbbd99a0a6b6a68b9dfe06a"/>
    <x v="12"/>
    <n v="1338771.2381899999"/>
    <n v="1712888.5655699999"/>
    <n v="3668363.3116700007"/>
    <n v="3360866.4159399997"/>
    <n v="1082103.2394399999"/>
    <n v="1222238.5087799998"/>
    <n v="2388585.1144599998"/>
    <n v="2552250.2205400001"/>
    <n v="35332811.020000003"/>
    <n v="33505945.09"/>
    <n v="140.405"/>
    <n v="134.59399999999999"/>
    <n v="-13437.37815"/>
    <n v="27559.659370000001"/>
    <n v="886090.34791999997"/>
    <n v="912968.22480999993"/>
    <n v="1115349.17894"/>
    <n v="1359941.1689500001"/>
    <n v="1118410.62372"/>
    <n v="697783.13338999997"/>
    <n v="210623.81323"/>
    <n v="991400.58542999998"/>
    <n v="9736.8012400000007"/>
    <n v="23704.846750000001"/>
    <s v="Vida Gpo y Col"/>
    <s v="Vida"/>
    <s v="Vida"/>
    <x v="37"/>
    <x v="3"/>
    <n v="1886412.94463"/>
    <n v="2157225.3620799999"/>
    <n v="533186385.44996989"/>
    <n v="470746398.87218982"/>
    <n v="512068683.5256899"/>
    <n v="451806369.28899986"/>
    <n v="54726760.39833001"/>
    <n v="53039298.194729991"/>
    <n v="29654774.840070006"/>
    <n v="26664898.107229996"/>
    <n v="1886412.94463"/>
    <n v="2157225.3620799999"/>
    <n v="2.4462826384125829"/>
    <n v="3.2294706451078063"/>
    <n v="-374117.32737999992"/>
    <n v="-21.841311507354511"/>
    <n v="70.969150312557133"/>
    <n v="79.402393263095618"/>
    <n v="70.969150312557133"/>
    <n v="79.402393263095618"/>
    <n v="0.25108878897201697"/>
    <n v="0.26144368543928648"/>
    <n v="0.36386652551644016"/>
    <n v="0.37912005717527714"/>
    <n v="2.0436265833746088"/>
    <n v="0.38486439119905808"/>
    <n v="1.7791663838916217E-2"/>
    <n v="420627.49033000006"/>
    <n v="60.280547092975652"/>
    <n v="-780776.77220000001"/>
    <n v="-78.754923456228738"/>
    <n v="-13968.04551"/>
    <n v="-58.924850505519501"/>
    <n v="-11.465460164553198"/>
    <n v="80.828091355098749"/>
    <n v="71.355401241368796"/>
    <n v="3.6490017047030303"/>
    <n v="-2.9440101155320697"/>
    <n v="-17.985483166073102"/>
    <n v="79.445106936118265"/>
    <n v="67.132920574416872"/>
    <s v="Medianas"/>
    <n v="2024"/>
    <n v="2"/>
    <d v="2025-08-07T00:00:00"/>
    <x v="37"/>
    <x v="12"/>
  </r>
  <r>
    <n v="2025"/>
    <n v="6"/>
    <n v="119"/>
    <x v="45"/>
    <s v="Vida Gpo y Col"/>
    <n v="217"/>
    <s v="16badfc6202cb3f8889e0f2779b19218af4cbb736e56acadce8148aba9a7a9f8"/>
    <s v="5ee0b1f3d4f170289262539d5c2c0d24e2fb46189fbbd99a0a6b6a68b9dfe06a"/>
    <x v="33"/>
    <n v="377706.43232999998"/>
    <n v="403936.10354000004"/>
    <n v="515210.48740999994"/>
    <n v="612830.83997000009"/>
    <n v="163275.726"/>
    <n v="109515.91024000001"/>
    <n v="291040.88181999995"/>
    <n v="223062.66187000004"/>
    <n v="35332811.020000003"/>
    <n v="33505945.09"/>
    <n v="140.405"/>
    <n v="134.59399999999999"/>
    <n v="783.77575999999999"/>
    <n v="11353.066220000001"/>
    <n v="152533.07930000001"/>
    <n v="98849.232369999998"/>
    <n v="203107.22469"/>
    <n v="211635.45350999999"/>
    <n v="40727.13106"/>
    <n v="92124.201319999993"/>
    <n v="336979.30127"/>
    <n v="311811.90222000005"/>
    <n v="0"/>
    <n v="0"/>
    <s v="Vida Gpo y Col"/>
    <s v="Vida"/>
    <s v="Vida"/>
    <x v="37"/>
    <x v="3"/>
    <n v="785916.87945000001"/>
    <n v="811961.43577999994"/>
    <n v="533186385.44996989"/>
    <n v="470746398.87218982"/>
    <n v="512068683.5256899"/>
    <n v="451806369.28899986"/>
    <n v="54726760.39833001"/>
    <n v="53039298.194729991"/>
    <n v="29654774.840070006"/>
    <n v="26664898.107229996"/>
    <n v="377706.43232999998"/>
    <n v="436956.41533999995"/>
    <n v="0.6901677160878058"/>
    <n v="0.76157889958682623"/>
    <n v="-26229.671210000059"/>
    <n v="-6.4935198859744077"/>
    <n v="100"/>
    <n v="92.443110882281815"/>
    <n v="48.059335816063189"/>
    <n v="49.748188243936021"/>
    <n v="7.0839474269629679E-2"/>
    <n v="7.3760892724276675E-2"/>
    <n v="8.5807582279492034E-2"/>
    <n v="8.9404694355165376E-2"/>
    <n v="7.4419042463991322E-2"/>
    <n v="0.61574867362381447"/>
    <m/>
    <n v="-51397.070259999993"/>
    <n v="-55.791061983233483"/>
    <n v="25167.399049999949"/>
    <n v="8.0713400838185336"/>
    <n v="0"/>
    <m/>
    <n v="49.088589632490255"/>
    <n v="43.228209006868838"/>
    <n v="27.112186625614449"/>
    <n v="0.55058831800462438"/>
    <n v="54.308815195506433"/>
    <n v="-4.0296787133527356"/>
    <n v="75.099780193840644"/>
    <n v="46.707312376340226"/>
    <s v="Resto"/>
    <n v="2024"/>
    <n v="2"/>
    <d v="2025-08-07T00:00:00"/>
    <x v="37"/>
    <x v="33"/>
  </r>
  <r>
    <n v="2025"/>
    <n v="6"/>
    <n v="80"/>
    <x v="73"/>
    <s v="Vida Gpo y Col"/>
    <n v="52"/>
    <s v="41cfc0d1f2d127b04555b7246d84019b4d27710a3f3aff6e7764375b1e06e05d"/>
    <s v="5ee0b1f3d4f170289262539d5c2c0d24e2fb46189fbbd99a0a6b6a68b9dfe06a"/>
    <x v="32"/>
    <n v="29930.450539999998"/>
    <n v="43756.470730000001"/>
    <n v="70101.405469999998"/>
    <n v="89910.372180000006"/>
    <n v="38999.580169999987"/>
    <n v="25355.180369999998"/>
    <n v="50454.842500000006"/>
    <n v="48098.730870000007"/>
    <n v="35332811.020000003"/>
    <n v="33505945.09"/>
    <n v="140.405"/>
    <n v="134.59399999999999"/>
    <n v="557.04739000000006"/>
    <n v="721.63563999999997"/>
    <n v="34437.919020000001"/>
    <n v="20565.97609"/>
    <n v="33923.104019999999"/>
    <n v="38987.946299999996"/>
    <n v="13826.17655"/>
    <n v="21082.322390000001"/>
    <n v="16104.27399"/>
    <n v="22674.14834"/>
    <n v="0"/>
    <n v="0"/>
    <s v="Vida Gpo y Col"/>
    <s v="Vida"/>
    <s v="Vida"/>
    <x v="37"/>
    <x v="3"/>
    <n v="914305.01283000002"/>
    <n v="669950.54428999999"/>
    <n v="533186385.44996989"/>
    <n v="470746398.87218982"/>
    <n v="512068683.5256899"/>
    <n v="451806369.28899986"/>
    <n v="54726760.39833001"/>
    <n v="53039298.194729991"/>
    <n v="29654774.840070006"/>
    <n v="26664898.107229996"/>
    <n v="29930.450539999998"/>
    <n v="43756.470729999994"/>
    <n v="5.4690704003216184E-2"/>
    <n v="8.2498208346104523E-2"/>
    <n v="-13826.020190000003"/>
    <n v="-31.597658493331604"/>
    <n v="100"/>
    <n v="100.00000000000003"/>
    <n v="3.2735739299249658"/>
    <n v="6.5312986313597552"/>
    <n v="5.6135061503381992E-3"/>
    <n v="5.8450070279485117E-3"/>
    <n v="9.2951259605663222E-3"/>
    <n v="9.6847839482340249E-3"/>
    <n v="2.5264014258044604E-2"/>
    <n v="2.942668974517158E-2"/>
    <m/>
    <n v="-7256.145840000001"/>
    <n v="-34.418152354229328"/>
    <n v="-6569.87435"/>
    <n v="-28.975175832337353"/>
    <n v="0"/>
    <m/>
    <n v="53.813065420524111"/>
    <n v="130.30067862787337"/>
    <n v="57.946127617226125"/>
    <n v="0.13151197532379552"/>
    <n v="67.450933859371219"/>
    <n v="-12.990790130435769"/>
    <n v="101.5175940258783"/>
    <n v="52.749575296301266"/>
    <s v="Resto"/>
    <n v="2024"/>
    <n v="2"/>
    <d v="2025-08-07T00:00:00"/>
    <x v="37"/>
    <x v="32"/>
  </r>
  <r>
    <n v="2025"/>
    <n v="6"/>
    <n v="10"/>
    <x v="62"/>
    <s v="Vida Gpo y Col"/>
    <n v="10"/>
    <s v="4a44dc15364204a80fe80e9039455cc1608281820fe2b24f1e5233ade6af1dd5"/>
    <s v="5ee0b1f3d4f170289262539d5c2c0d24e2fb46189fbbd99a0a6b6a68b9dfe06a"/>
    <x v="7"/>
    <n v="644693.18190999993"/>
    <n v="653301.29539999994"/>
    <n v="1188250.5137300002"/>
    <n v="1314876.1972399999"/>
    <n v="179789.03796000002"/>
    <n v="169171.07514000003"/>
    <n v="498681.29899999988"/>
    <n v="507454.23635000002"/>
    <n v="35332811.020000003"/>
    <n v="33505945.09"/>
    <n v="140.405"/>
    <n v="134.59399999999999"/>
    <n v="-3650.1324799999998"/>
    <n v="588.11238000000003"/>
    <n v="83334.832030000005"/>
    <n v="86641.302219999998"/>
    <n v="447868.0661"/>
    <n v="509172.22350999998"/>
    <n v="571539.62269999995"/>
    <n v="554973.49087999994"/>
    <n v="73153.559210000007"/>
    <n v="98327.804520000005"/>
    <n v="0"/>
    <n v="0"/>
    <s v="Vida Gpo y Col"/>
    <s v="Vida"/>
    <s v="Vida"/>
    <x v="37"/>
    <x v="3"/>
    <n v="3211255.1390500003"/>
    <n v="3187333.33329"/>
    <n v="533186385.44996989"/>
    <n v="470746398.87218982"/>
    <n v="512068683.5256899"/>
    <n v="451806369.28899986"/>
    <n v="54726760.39833001"/>
    <n v="53039298.194729991"/>
    <n v="29654774.840070006"/>
    <n v="26664898.107229996"/>
    <n v="673735.95550000004"/>
    <n v="683382.29501"/>
    <n v="1.1780218255522261"/>
    <n v="1.231730655638487"/>
    <n v="-8608.1134900000179"/>
    <n v="-1.3176330049566976"/>
    <n v="95.689294395985357"/>
    <n v="95.598217889218233"/>
    <n v="20.076049830806102"/>
    <n v="20.496798642822064"/>
    <n v="0.1209132865172329"/>
    <n v="0.12589974795395908"/>
    <n v="0.13877988168686442"/>
    <n v="0.1445976284991487"/>
    <n v="1.0443512799589001"/>
    <n v="0.13367054559332603"/>
    <m/>
    <n v="16566.13182000001"/>
    <n v="2.9850311937839935"/>
    <n v="-25174.245309999998"/>
    <n v="-25.602366932620292"/>
    <n v="0"/>
    <m/>
    <n v="6.2764647036811283"/>
    <n v="27.887535188032874"/>
    <n v="25.894801729486982"/>
    <n v="0.60627348860213293"/>
    <n v="-3.816274808063469"/>
    <n v="-12.039964982260265"/>
    <n v="18.607004682355051"/>
    <n v="17.01610932794695"/>
    <s v="Resto"/>
    <n v="2024"/>
    <n v="2"/>
    <d v="2025-08-07T00:00:00"/>
    <x v="37"/>
    <x v="7"/>
  </r>
  <r>
    <n v="2025"/>
    <n v="6"/>
    <n v="79"/>
    <x v="11"/>
    <s v="Vida Gpo y Col"/>
    <n v="51"/>
    <s v="031b4af5197ec30a926f48cf40e11a7dbc470048a21e4003b7a3c07c5dab1baa"/>
    <s v="5ee0b1f3d4f170289262539d5c2c0d24e2fb46189fbbd99a0a6b6a68b9dfe06a"/>
    <x v="8"/>
    <n v="1647056.1062"/>
    <n v="1665741.11882"/>
    <n v="4269687.3645000001"/>
    <n v="4091131.3207100001"/>
    <n v="1278009.6140700001"/>
    <n v="928052.53597999993"/>
    <n v="2196926.3765700003"/>
    <n v="1633439.7410600001"/>
    <n v="35332811.020000003"/>
    <n v="33505945.09"/>
    <n v="140.405"/>
    <n v="134.59399999999999"/>
    <n v="0"/>
    <n v="0"/>
    <n v="1261722.1887399999"/>
    <n v="922049.99001000007"/>
    <n v="1964763.71373"/>
    <n v="1844552.64448"/>
    <n v="8141.9412899999998"/>
    <n v="53264.971549999995"/>
    <n v="248077.09078"/>
    <n v="287818.56661000004"/>
    <n v="1390837.0741300001"/>
    <n v="1324657.58066"/>
    <s v="Vida Gpo y Col"/>
    <s v="Vida"/>
    <s v="Vida"/>
    <x v="37"/>
    <x v="3"/>
    <n v="49586162.051349998"/>
    <n v="42505277.943829998"/>
    <n v="533186385.44996989"/>
    <n v="470746398.87218982"/>
    <n v="512068683.5256899"/>
    <n v="451806369.28899986"/>
    <n v="54726760.39833001"/>
    <n v="53039298.194729991"/>
    <n v="29654774.840070006"/>
    <n v="26664898.107229996"/>
    <n v="39290378.709820002"/>
    <n v="33323545.555689998"/>
    <n v="3.0095991325118887"/>
    <n v="3.1405791092943023"/>
    <n v="-18685.012619999936"/>
    <n v="-1.1217236825633692"/>
    <n v="4.1920087316143499"/>
    <n v="4.998691138781223"/>
    <n v="3.3216043308501195"/>
    <n v="3.9189041911953817"/>
    <n v="0.30890813253042959"/>
    <n v="0.32164749753093796"/>
    <n v="0.35385105925627225"/>
    <n v="0.36868473577328026"/>
    <n v="1.48774406355112E-2"/>
    <n v="0.45330125330709342"/>
    <n v="2.5414204385692845"/>
    <n v="-45123.030259999992"/>
    <n v="-84.714267081965616"/>
    <n v="-39741.475830000039"/>
    <n v="-13.807822163137429"/>
    <n v="66179.493470000103"/>
    <n v="4.9959698593976754"/>
    <n v="37.708757265606138"/>
    <n v="77.593568868674168"/>
    <n v="55.714091793413026"/>
    <n v="4.3096250804883303"/>
    <n v="36.838805098443302"/>
    <n v="6.5170853003162055"/>
    <n v="64.21750258939214"/>
    <n v="49.987729695290767"/>
    <s v="Medianas"/>
    <n v="2024"/>
    <n v="2"/>
    <d v="2025-08-07T00:00:00"/>
    <x v="37"/>
    <x v="8"/>
  </r>
  <r>
    <n v="2025"/>
    <n v="6"/>
    <n v="13"/>
    <x v="37"/>
    <s v="Vida Gpo y Col"/>
    <n v="13"/>
    <s v="3fdba35f04dc8c462986c992bcf875546257113072a909c162f7e470e581e278"/>
    <s v="5ee0b1f3d4f170289262539d5c2c0d24e2fb46189fbbd99a0a6b6a68b9dfe06a"/>
    <x v="39"/>
    <n v="92702.69786"/>
    <n v="107486.56113"/>
    <n v="196124.73243999999"/>
    <n v="200203.40332000001"/>
    <n v="42490.452530000002"/>
    <n v="68295.55128"/>
    <n v="77230.212000000014"/>
    <n v="145308.09052"/>
    <n v="35332811.020000003"/>
    <n v="33505945.09"/>
    <n v="140.405"/>
    <n v="134.59399999999999"/>
    <n v="3819.0186800000001"/>
    <n v="201.45832000000001"/>
    <n v="33327.133130000002"/>
    <n v="49515.352030000002"/>
    <n v="81807.429730000003"/>
    <n v="91397.138149999999"/>
    <n v="393.96294"/>
    <n v="23403.017749999999"/>
    <n v="92308.734920000003"/>
    <n v="84083.543379999988"/>
    <n v="0"/>
    <n v="0"/>
    <s v="Vida Gpo y Col"/>
    <s v="Vida"/>
    <s v="Vida"/>
    <x v="37"/>
    <x v="3"/>
    <n v="699707.28188999998"/>
    <n v="799139.89625999995"/>
    <n v="533186385.44996989"/>
    <n v="470746398.87218982"/>
    <n v="512068683.5256899"/>
    <n v="451806369.28899986"/>
    <n v="54726760.39833001"/>
    <n v="53039298.194729991"/>
    <n v="29654774.840070006"/>
    <n v="26664898.107229996"/>
    <n v="101667.90251"/>
    <n v="118700.13821999999"/>
    <n v="0.16939189746526423"/>
    <n v="0.20265456894880243"/>
    <n v="-14783.863270000002"/>
    <n v="-13.754150392921783"/>
    <n v="91.181873109737666"/>
    <n v="90.553021034215959"/>
    <n v="13.248782778078001"/>
    <n v="13.450280937422912"/>
    <n v="1.7386546316587918E-2"/>
    <n v="1.8103567127308855E-2"/>
    <n v="2.2833220049588352E-2"/>
    <n v="2.3790404128022767E-2"/>
    <n v="7.1987257629088858E-4"/>
    <n v="0.16867202488897334"/>
    <m/>
    <n v="-23009.054809999998"/>
    <n v="-98.316614787851449"/>
    <n v="8225.1915400000144"/>
    <n v="9.7821657001629703"/>
    <n v="0"/>
    <m/>
    <n v="-37.784450474970967"/>
    <n v="45.83518442383334"/>
    <n v="63.538688522558374"/>
    <n v="0.14328367947203641"/>
    <n v="-32.693332948924606"/>
    <n v="-10.492350870178747"/>
    <n v="40.738516342579146"/>
    <n v="54.1760420864994"/>
    <s v="Resto"/>
    <n v="2024"/>
    <n v="2"/>
    <d v="2025-08-07T00:00:00"/>
    <x v="37"/>
    <x v="39"/>
  </r>
  <r>
    <n v="2025"/>
    <n v="6"/>
    <n v="77"/>
    <x v="33"/>
    <s v="Vida Gpo y Col"/>
    <n v="49"/>
    <s v="0e17daca5f3e175f448bacace3bc0da47d0655a74c8dd0dc497a3afbdad95f1f"/>
    <s v="5ee0b1f3d4f170289262539d5c2c0d24e2fb46189fbbd99a0a6b6a68b9dfe06a"/>
    <x v="2"/>
    <n v="123236.53783"/>
    <n v="35746.474299999994"/>
    <n v="796370.08826000011"/>
    <n v="779927.97009000008"/>
    <n v="232978.32337"/>
    <n v="195715.70756000001"/>
    <n v="432196.82021999999"/>
    <n v="413083.9743200001"/>
    <n v="35332811.020000003"/>
    <n v="33505945.09"/>
    <n v="140.405"/>
    <n v="134.59399999999999"/>
    <n v="0"/>
    <n v="0"/>
    <n v="205321.88167999999"/>
    <n v="142826.81795999999"/>
    <n v="230480.6403"/>
    <n v="201724.50801999998"/>
    <n v="124241.74773"/>
    <n v="36481.483"/>
    <n v="-1005.2099000000001"/>
    <n v="-735.00869999999998"/>
    <n v="0"/>
    <n v="0"/>
    <s v="Vida Gpo y Col"/>
    <s v="Vida"/>
    <s v="Vida"/>
    <x v="37"/>
    <x v="3"/>
    <n v="8235194.7031499995"/>
    <n v="6922211.3310900005"/>
    <n v="533186385.44996989"/>
    <n v="470746398.87218982"/>
    <n v="512068683.5256899"/>
    <n v="451806369.28899986"/>
    <n v="54726760.39833001"/>
    <n v="53039298.194729991"/>
    <n v="29654774.840070006"/>
    <n v="26664898.107229996"/>
    <n v="7992498.94307"/>
    <n v="6686637.6723199999"/>
    <n v="0.22518515061556715"/>
    <n v="6.7396205298115699E-2"/>
    <n v="87490.063530000014"/>
    <n v="244.75158807479937"/>
    <n v="1.5419024601417537"/>
    <n v="0.53459565258001152"/>
    <n v="1.4964617385774919"/>
    <n v="0.5164025278952471"/>
    <n v="2.3113219165563928E-2"/>
    <n v="2.4066407846207873E-2"/>
    <n v="7.5935736068594665E-3"/>
    <n v="7.9119013652360903E-3"/>
    <n v="0.22702193008631155"/>
    <n v="-1.8367794707443968E-3"/>
    <m/>
    <n v="87760.264729999995"/>
    <n v="240.56112173400405"/>
    <n v="-270.20120000000009"/>
    <n v="36.761632889515461"/>
    <n v="0"/>
    <m/>
    <n v="19.039154431984716"/>
    <n v="189.04971485922829"/>
    <n v="547.51052066692921"/>
    <n v="0.78563511146675769"/>
    <n v="43.755832841912337"/>
    <n v="14.255150532898565"/>
    <n v="89.084220441572597"/>
    <n v="70.802908066004264"/>
    <s v="Resto"/>
    <n v="2024"/>
    <n v="2"/>
    <d v="2025-08-07T00:00:00"/>
    <x v="37"/>
    <x v="2"/>
  </r>
  <r>
    <n v="2025"/>
    <n v="6"/>
    <n v="150.1"/>
    <x v="70"/>
    <s v="Vida Gpo y Col"/>
    <n v="150.1"/>
    <m/>
    <m/>
    <x v="77"/>
    <n v="7304057.7978099994"/>
    <n v="6987793.2691199984"/>
    <n v="12712132.550489999"/>
    <n v="12378728.431259999"/>
    <n v="3523219.7009000001"/>
    <n v="3360682.2736499999"/>
    <n v="7024581.1354800006"/>
    <n v="6854220.9515300002"/>
    <n v="0"/>
    <n v="0"/>
    <n v="0"/>
    <n v="0"/>
    <n v="118732.51141000001"/>
    <n v="243123.26498000004"/>
    <n v="2800567.40497"/>
    <n v="2585300.1428100001"/>
    <n v="4579492.7411599997"/>
    <n v="4640511.6462400006"/>
    <n v="4306502.4700499997"/>
    <n v="4043390.7224600003"/>
    <n v="2860065.9246100006"/>
    <n v="2785763.6362900003"/>
    <n v="137489.40315"/>
    <n v="158638.91037"/>
    <s v="Vida Gpo y Col"/>
    <s v="Vida"/>
    <s v="Vida"/>
    <x v="37"/>
    <x v="3"/>
    <n v="144200285.36759999"/>
    <n v="121371778.36490002"/>
    <n v="533186385.44996989"/>
    <n v="470746398.87218982"/>
    <n v="512068683.5256899"/>
    <n v="451806369.28899986"/>
    <n v="54726760.39833001"/>
    <n v="53039298.194729991"/>
    <n v="29654774.840070006"/>
    <n v="26664898.107229996"/>
    <n v="44726433.39119"/>
    <n v="38568406.589550011"/>
    <n v="13.346409954923777"/>
    <n v="13.174746851786793"/>
    <n v="316264.528690001"/>
    <n v="4.5259571442620716"/>
    <n v="16.33051697622891"/>
    <n v="18.117920565101382"/>
    <n v="5.0652172977260488"/>
    <n v="5.7573460348512331"/>
    <n v="1.369888278682494"/>
    <n v="1.4263824429801444"/>
    <n v="1.4844071639977052"/>
    <n v="1.5466345195877986"/>
    <n v="7.8690981134366815"/>
    <n v="5.2260830054491514"/>
    <n v="0.25122883603794588"/>
    <n v="263111.74758999934"/>
    <n v="6.5072056016867386"/>
    <n v="74302.288320000283"/>
    <n v="2.6672143807201731"/>
    <n v="-21149.50722"/>
    <n v="-13.331853560184026"/>
    <n v="4.83644135372161"/>
    <n v="48.236470718459799"/>
    <n v="48.093613308529157"/>
    <n v="11.880783853193751"/>
    <n v="8.3265868668549672"/>
    <n v="-1.3149176153763542"/>
    <n v="61.154533116709509"/>
    <n v="55.71153225969713"/>
    <s v="Resto"/>
    <n v="2024"/>
    <n v="2"/>
    <d v="2025-08-07T00:00:00"/>
    <x v="37"/>
    <x v="77"/>
  </r>
  <r>
    <n v="2025"/>
    <n v="6"/>
    <n v="5.0999999999999996"/>
    <x v="68"/>
    <s v="Vida Gpo y Col"/>
    <n v="5.0999999999999996"/>
    <m/>
    <m/>
    <x v="75"/>
    <n v="29107821.299330004"/>
    <n v="28212084.753849998"/>
    <n v="47029798.181060001"/>
    <n v="42983802.807679996"/>
    <n v="16925033.554409999"/>
    <n v="14731818.18087"/>
    <n v="34375277.551399998"/>
    <n v="27593611.614439998"/>
    <n v="0"/>
    <n v="0"/>
    <n v="0"/>
    <n v="0"/>
    <n v="55113.38248"/>
    <n v="247139.69856999998"/>
    <n v="14653598.072010001"/>
    <n v="13198945.45363"/>
    <n v="19652790.865460001"/>
    <n v="17770648.4463"/>
    <n v="12628311.13452"/>
    <n v="9354589.0505599994"/>
    <n v="16454146.44021"/>
    <n v="18229270.417519998"/>
    <n v="25363.724599999998"/>
    <n v="628225.28576999996"/>
    <s v="Vida Gpo y Col"/>
    <s v="Vida"/>
    <s v="Vida"/>
    <x v="37"/>
    <x v="3"/>
    <n v="110106120.07442001"/>
    <n v="94960186.448039994"/>
    <n v="533186385.44996989"/>
    <n v="470746398.87218982"/>
    <n v="512068683.5256899"/>
    <n v="451806369.28899986"/>
    <n v="54726760.39833001"/>
    <n v="53039298.194729991"/>
    <n v="29654774.840070006"/>
    <n v="26664898.107229996"/>
    <n v="61971045.893549994"/>
    <n v="54072880.812169999"/>
    <n v="53.187546800629235"/>
    <n v="53.190908843234212"/>
    <n v="895736.54548000544"/>
    <n v="3.1750101181649448"/>
    <n v="46.970033956389258"/>
    <n v="52.174184785620668"/>
    <n v="26.436152031927211"/>
    <n v="29.709382225451918"/>
    <n v="5.4592206578502855"/>
    <n v="5.6843588049394347"/>
    <n v="5.9930537591875943"/>
    <n v="6.2442866394838319"/>
    <n v="23.075203141213805"/>
    <n v="30.065997549367275"/>
    <n v="4.6346110048154747E-2"/>
    <n v="3273722.0839600004"/>
    <n v="34.995894167729617"/>
    <n v="-1775123.9773099981"/>
    <n v="-9.7377675389791918"/>
    <n v="-602861.56117"/>
    <n v="-95.962638694347945"/>
    <n v="14.887608213818426"/>
    <n v="58.14599925003516"/>
    <n v="52.218112590419622"/>
    <n v="57.073552726964635"/>
    <n v="11.020976058204246"/>
    <n v="10.59129848214333"/>
    <n v="74.56242816771568"/>
    <n v="74.27385384115307"/>
    <m/>
    <n v="2024"/>
    <n v="2"/>
    <d v="2025-08-07T00:00:00"/>
    <x v="37"/>
    <x v="75"/>
  </r>
  <r>
    <n v="2025"/>
    <n v="6"/>
    <n v="88"/>
    <x v="63"/>
    <s v="Vida Gpo y Col"/>
    <n v="60"/>
    <s v="39fa9ec190eee7b6f4dff1100d6343e10918d044c75eac8f9e9a2596173f80c9"/>
    <s v="5ee0b1f3d4f170289262539d5c2c0d24e2fb46189fbbd99a0a6b6a68b9dfe06a"/>
    <x v="18"/>
    <n v="5914.8193200000005"/>
    <n v="2596.3909399999998"/>
    <n v="6356.5219800000013"/>
    <n v="2751.1852100000001"/>
    <n v="-23.104280000000017"/>
    <n v="319.43653999999992"/>
    <n v="271.34070000000008"/>
    <n v="744.3765699999999"/>
    <n v="35332811.020000003"/>
    <n v="33505945.09"/>
    <n v="140.405"/>
    <n v="134.59399999999999"/>
    <n v="0"/>
    <n v="0"/>
    <n v="-119.54903"/>
    <n v="52.584739999999996"/>
    <n v="1224.9456299999999"/>
    <n v="1360.9017699999999"/>
    <n v="3518.4143899999999"/>
    <n v="103.11573"/>
    <n v="2396.4049300000001"/>
    <n v="2493.2752099999998"/>
    <n v="0"/>
    <n v="0"/>
    <s v="Vida Gpo y Col"/>
    <s v="Vida"/>
    <s v="Vida"/>
    <x v="37"/>
    <x v="3"/>
    <n v="514524.86040000001"/>
    <n v="262386.74179"/>
    <n v="533186385.44996989"/>
    <n v="470746398.87218982"/>
    <n v="512068683.5256899"/>
    <n v="451806369.28899986"/>
    <n v="54726760.39833001"/>
    <n v="53039298.194729991"/>
    <n v="29654774.840070006"/>
    <n v="26664898.107229996"/>
    <n v="514524.86040000001"/>
    <n v="262386.74179"/>
    <n v="1.0807910566875965E-2"/>
    <n v="4.8952211442684175E-3"/>
    <n v="3318.4283800000007"/>
    <n v="127.80927282083341"/>
    <n v="1.1495691997081976"/>
    <n v="0.98952825218509288"/>
    <n v="1.1495691997081976"/>
    <n v="0.98952825218509288"/>
    <n v="1.1093342743566737E-3"/>
    <n v="1.1550831969015074E-3"/>
    <n v="5.5154770088956839E-4"/>
    <n v="5.7466895477500609E-4"/>
    <n v="6.4290565792514262E-3"/>
    <n v="4.378853987624538E-3"/>
    <m/>
    <n v="3415.2986599999999"/>
    <n v="3312.1024891158695"/>
    <n v="-96.870279999999639"/>
    <n v="-3.8852622290340588"/>
    <n v="0"/>
    <m/>
    <n v="-107.23282314540472"/>
    <n v="-0.39061683459842378"/>
    <n v="12.303098700536982"/>
    <n v="-7.791082591118225E-5"/>
    <n v="-327.34548083721631"/>
    <n v="-9.9901508688610257"/>
    <n v="-9.759537653928362"/>
    <n v="3.8639629368694259"/>
    <s v="Resto"/>
    <n v="2024"/>
    <n v="2"/>
    <d v="2025-08-07T00:00:00"/>
    <x v="37"/>
    <x v="18"/>
  </r>
  <r>
    <n v="2025"/>
    <n v="6"/>
    <n v="98"/>
    <x v="60"/>
    <s v="Vida Gpo y Col"/>
    <n v="205"/>
    <s v="f8809aff4d69bece79dabe35be0c708b890d7eafb841f121330667b77d2e2590"/>
    <s v="5ee0b1f3d4f170289262539d5c2c0d24e2fb46189fbbd99a0a6b6a68b9dfe06a"/>
    <x v="14"/>
    <n v="1409070.9467499999"/>
    <n v="1562297.57601"/>
    <n v="2916855.4463400003"/>
    <n v="3235392.0093499999"/>
    <n v="271260.54149999993"/>
    <n v="533721.63234000001"/>
    <n v="623238.78075000003"/>
    <n v="1566603.3514899998"/>
    <n v="35332811.020000003"/>
    <n v="33505945.09"/>
    <n v="140.405"/>
    <n v="134.59399999999999"/>
    <n v="0"/>
    <n v="0"/>
    <n v="256939.06930999999"/>
    <n v="439085.49644999998"/>
    <n v="1389036.7991900002"/>
    <n v="1519810.5644799999"/>
    <n v="1404785.8520499999"/>
    <n v="1557588.8684200002"/>
    <n v="4285.0947000000006"/>
    <n v="4708.70759"/>
    <n v="0"/>
    <n v="0"/>
    <s v="Vida Gpo y Col"/>
    <s v="Vida"/>
    <s v="Vida"/>
    <x v="37"/>
    <x v="3"/>
    <n v="1790791.82225"/>
    <n v="2003119.0202000001"/>
    <n v="533186385.44996989"/>
    <n v="470746398.87218982"/>
    <n v="512068683.5256899"/>
    <n v="451806369.28899986"/>
    <n v="54726760.39833001"/>
    <n v="53039298.194729991"/>
    <n v="29654774.840070006"/>
    <n v="26664898.107229996"/>
    <n v="1476740.3871900002"/>
    <n v="1623644.1145899999"/>
    <n v="2.5747384579208488"/>
    <n v="2.9455472247655616"/>
    <n v="-153226.62926000007"/>
    <n v="-9.8077748831519216"/>
    <n v="95.417648150819218"/>
    <n v="96.221675795284042"/>
    <n v="78.684240638289509"/>
    <n v="77.993247543224527"/>
    <n v="0.26427361710686748"/>
    <n v="0.27517225561389136"/>
    <n v="0.33187669194133806"/>
    <n v="0.34578918806934078"/>
    <n v="2.5669084773614097"/>
    <n v="7.8299805594389989E-3"/>
    <m/>
    <n v="-152803.01637000032"/>
    <n v="-9.8102278122340394"/>
    <n v="-423.61288999999942"/>
    <n v="-8.9963728242466559"/>
    <n v="0"/>
    <m/>
    <n v="-49.175651676191166"/>
    <n v="19.251020832248237"/>
    <n v="34.162610282164565"/>
    <n v="0.91472804282927267"/>
    <n v="-41.483134517685336"/>
    <n v="-8.6046095708476535"/>
    <n v="18.497643076110791"/>
    <n v="28.890804335225301"/>
    <s v="Medianas"/>
    <n v="2024"/>
    <n v="2"/>
    <d v="2025-08-07T00:00:00"/>
    <x v="37"/>
    <x v="14"/>
  </r>
  <r>
    <n v="2025"/>
    <n v="6"/>
    <n v="18"/>
    <x v="77"/>
    <s v="Vida Gpo y Col"/>
    <n v="5"/>
    <s v="ef2d127de37b942baad06145e54b0c619a1f22327b2ebbcfbec78f5564afe39d"/>
    <s v="5ee0b1f3d4f170289262539d5c2c0d24e2fb46189fbbd99a0a6b6a68b9dfe06a"/>
    <x v="4"/>
    <n v="2064151.6882100001"/>
    <n v="2158962.3922800003"/>
    <n v="4561690.0887400005"/>
    <n v="4603177.48642"/>
    <n v="503051.61068999994"/>
    <n v="421193.01202999998"/>
    <n v="999269.41904000018"/>
    <n v="811257.80501999985"/>
    <n v="35332811.020000003"/>
    <n v="33505945.09"/>
    <n v="140.405"/>
    <n v="134.59399999999999"/>
    <n v="0"/>
    <n v="0"/>
    <n v="395424.58004999999"/>
    <n v="348798.22232999996"/>
    <n v="1845026.8953699998"/>
    <n v="1776656.98581"/>
    <n v="-10169.31862"/>
    <n v="772285.70701999997"/>
    <n v="927188.23440999992"/>
    <n v="711.23126999999999"/>
    <n v="1147132.7724200001"/>
    <n v="1385965.4539900001"/>
    <s v="Vida Gpo y Col"/>
    <s v="Vida"/>
    <s v="Vida"/>
    <x v="37"/>
    <x v="3"/>
    <n v="13516428.326850001"/>
    <n v="10445446.251569999"/>
    <n v="533186385.44996989"/>
    <n v="470746398.87218982"/>
    <n v="512068683.5256899"/>
    <n v="451806369.28899986"/>
    <n v="54726760.39833001"/>
    <n v="53039298.194729991"/>
    <n v="29654774.840070006"/>
    <n v="26664898.107229996"/>
    <n v="10878150.41807"/>
    <n v="7932069.6053400002"/>
    <n v="3.7717410517012584"/>
    <n v="4.0704957753278039"/>
    <n v="-94810.704070000211"/>
    <n v="-4.3914940069833319"/>
    <n v="18.97520818227683"/>
    <n v="27.218147339838662"/>
    <n v="15.271428503857202"/>
    <n v="20.668934005146006"/>
    <n v="0.38713510782313182"/>
    <n v="0.40310055166778108"/>
    <n v="0.45862536547330451"/>
    <n v="0.47785125200371198"/>
    <n v="-1.858198538700697E-2"/>
    <n v="1.694213630884486"/>
    <n v="2.0961094062037793"/>
    <n v="-782455.02564000001"/>
    <n v="-101.31678192766769"/>
    <n v="926477.00313999993"/>
    <n v="130263.81744154751"/>
    <n v="-238832.68157000002"/>
    <n v="-17.232224719774525"/>
    <n v="19.434937504179082"/>
    <n v="24.37086448458826"/>
    <n v="19.509048121268737"/>
    <n v="1.6963595690845328"/>
    <n v="13.367716557880449"/>
    <n v="3.8482335141821977"/>
    <n v="21.431914138612161"/>
    <n v="19.632277086450571"/>
    <s v="Medianas"/>
    <n v="2024"/>
    <n v="2"/>
    <d v="2025-08-07T00:00:00"/>
    <x v="37"/>
    <x v="4"/>
  </r>
  <r>
    <n v="2025"/>
    <n v="6"/>
    <n v="41"/>
    <x v="38"/>
    <s v="Vida Gpo y Col"/>
    <n v="29"/>
    <s v="35135aaa6cc23891b40cb3f378c53a17a1127210ce60e125ccf03efcfdaec458"/>
    <s v="5ee0b1f3d4f170289262539d5c2c0d24e2fb46189fbbd99a0a6b6a68b9dfe06a"/>
    <x v="25"/>
    <n v="3933443.3029700001"/>
    <n v="3293594.0027599996"/>
    <n v="7859016.9037100002"/>
    <n v="5936522.505619999"/>
    <n v="1329380.1623900007"/>
    <n v="1206837.8507400001"/>
    <n v="2679349.6499699997"/>
    <n v="2190091.5082999999"/>
    <n v="35332811.020000003"/>
    <n v="33505945.09"/>
    <n v="140.405"/>
    <n v="134.59399999999999"/>
    <n v="25593.691749999998"/>
    <n v="55860.407699999996"/>
    <n v="1142353.0208699999"/>
    <n v="1208339.7430199999"/>
    <n v="3009735.0059700003"/>
    <n v="3168599.0870299996"/>
    <n v="3933443.3029700001"/>
    <n v="3293594.0027599996"/>
    <n v="0"/>
    <n v="0"/>
    <n v="0"/>
    <n v="0"/>
    <s v="Vida Gpo y Col"/>
    <s v="Vida"/>
    <s v="Vida"/>
    <x v="37"/>
    <x v="3"/>
    <n v="22924639.598130003"/>
    <n v="19353024.356599998"/>
    <n v="533186385.44996989"/>
    <n v="470746398.87218982"/>
    <n v="512068683.5256899"/>
    <n v="451806369.28899986"/>
    <n v="54726760.39833001"/>
    <n v="53039298.194729991"/>
    <n v="29654774.840070006"/>
    <n v="26664898.107229996"/>
    <n v="5105064.9117200002"/>
    <n v="3900289.6806899998"/>
    <n v="7.1874221575337929"/>
    <n v="6.2097239497170653"/>
    <n v="639849.30021000048"/>
    <n v="19.427084809901075"/>
    <n v="77.049819561348983"/>
    <n v="84.444855956887039"/>
    <n v="17.15814674482759"/>
    <n v="17.018497688382123"/>
    <n v="0.73772388236253728"/>
    <n v="0.76814760002261762"/>
    <n v="0.69965357369716774"/>
    <n v="0.72898352627101592"/>
    <n v="7.1874221575337929"/>
    <m/>
    <m/>
    <n v="639849.30021000048"/>
    <n v="19.427084809901075"/>
    <n v="0"/>
    <m/>
    <n v="0"/>
    <m/>
    <n v="10.153999692242067"/>
    <n v="33.796855833316172"/>
    <n v="36.641973774808974"/>
    <n v="4.4828536704777839"/>
    <n v="-5.4609411410303839"/>
    <n v="-5.0137009036667397"/>
    <n v="37.955269105222563"/>
    <n v="38.134825827795218"/>
    <s v="Grandes"/>
    <n v="2024"/>
    <n v="2"/>
    <d v="2025-08-07T00:00:00"/>
    <x v="37"/>
    <x v="25"/>
  </r>
  <r>
    <n v="2025"/>
    <n v="6"/>
    <n v="43"/>
    <x v="26"/>
    <s v="Vida Gpo y Col"/>
    <n v="31"/>
    <s v="eb1e33e8a81b697b75855af6bfcdbcbf7cbbde9f94962ceaec1ed8af21f5a50f"/>
    <s v="5ee0b1f3d4f170289262539d5c2c0d24e2fb46189fbbd99a0a6b6a68b9dfe06a"/>
    <x v="3"/>
    <n v="2597179.8468000004"/>
    <n v="2565190.94478"/>
    <n v="6090375.3693500012"/>
    <n v="6221129.38961"/>
    <n v="1571419.6742700003"/>
    <n v="1783978.2017900003"/>
    <n v="3503367.4192899992"/>
    <n v="3352846.5594300008"/>
    <n v="35332811.020000003"/>
    <n v="33505945.09"/>
    <n v="140.405"/>
    <n v="134.59399999999999"/>
    <n v="158510.67174000002"/>
    <n v="62665.584820000004"/>
    <n v="1394218.9977200001"/>
    <n v="1568106.04846"/>
    <n v="2954532.8068699995"/>
    <n v="3122972.3992499998"/>
    <n v="2597178.1008000001"/>
    <n v="2565077.1120700003"/>
    <n v="1.746"/>
    <n v="0"/>
    <n v="0"/>
    <n v="113.83271000000001"/>
    <s v="Vida Gpo y Col"/>
    <s v="Vida"/>
    <s v="Vida"/>
    <x v="37"/>
    <x v="3"/>
    <n v="63645419.190459996"/>
    <n v="56310277.221919999"/>
    <n v="533186385.44996989"/>
    <n v="470746398.87218982"/>
    <n v="512068683.5256899"/>
    <n v="451806369.28899986"/>
    <n v="54726760.39833001"/>
    <n v="53039298.194729991"/>
    <n v="29654774.840070006"/>
    <n v="26664898.107229996"/>
    <n v="19484019.931259997"/>
    <n v="17275384.711430002"/>
    <n v="4.7457218879691867"/>
    <n v="4.8363968455277915"/>
    <n v="31988.902020000387"/>
    <n v="1.2470378505387902"/>
    <n v="13.329794652042553"/>
    <n v="14.848820953218944"/>
    <n v="4.0807019261321793"/>
    <n v="4.5554578512738058"/>
    <n v="0.48710543211041907"/>
    <n v="0.50719365006231687"/>
    <n v="0.54491992948340395"/>
    <n v="0.56776334269408335"/>
    <n v="4.7457186975738708"/>
    <n v="3.1903953153661902E-6"/>
    <m/>
    <n v="32100.988729999866"/>
    <n v="1.2514629123213661"/>
    <n v="1.746"/>
    <m/>
    <n v="-113.83271000000001"/>
    <m/>
    <n v="-11.914861252605213"/>
    <n v="60.504846293419192"/>
    <n v="69.54562994307625"/>
    <n v="5.2990443621466081"/>
    <n v="-11.088985398071149"/>
    <n v="-5.393566475978206"/>
    <n v="47.18915269710682"/>
    <n v="50.211972697440096"/>
    <s v="Medianas"/>
    <n v="2024"/>
    <n v="2"/>
    <d v="2025-08-07T00:00:00"/>
    <x v="37"/>
    <x v="3"/>
  </r>
  <r>
    <n v="2025"/>
    <n v="6"/>
    <n v="15.1"/>
    <x v="69"/>
    <s v="Vida Gpo y Col"/>
    <n v="15.1"/>
    <m/>
    <m/>
    <x v="76"/>
    <n v="18314881.301189996"/>
    <n v="17839420.17176"/>
    <n v="37327603.920540005"/>
    <n v="36245927.806160003"/>
    <n v="9206521.5847599991"/>
    <n v="8572397.6527100001"/>
    <n v="18134674.743489999"/>
    <n v="18493068.288120002"/>
    <n v="0"/>
    <n v="0"/>
    <n v="0"/>
    <n v="0"/>
    <n v="408986.62205000001"/>
    <n v="136742.43011000002"/>
    <n v="7449492.3518499993"/>
    <n v="6679669.88062"/>
    <n v="15707376.632119998"/>
    <n v="14924983.50037"/>
    <n v="11664655.111969998"/>
    <n v="11148375.883610003"/>
    <n v="3606765.1958699999"/>
    <n v="3621470.9918300002"/>
    <n v="3043460.9933500001"/>
    <n v="3069573.2963199997"/>
    <s v="Vida Gpo y Col"/>
    <s v="Vida"/>
    <s v="Vida"/>
    <x v="37"/>
    <x v="3"/>
    <n v="191668723.14357001"/>
    <n v="176567495.57517999"/>
    <n v="533186385.44996989"/>
    <n v="470746398.87218982"/>
    <n v="512068683.5256899"/>
    <n v="451806369.28899986"/>
    <n v="54726760.39833001"/>
    <n v="53039298.194729991"/>
    <n v="29654774.840070006"/>
    <n v="26664898.107229996"/>
    <n v="108832971.60782999"/>
    <n v="100488846.18724"/>
    <n v="33.466043244446965"/>
    <n v="33.63434430497901"/>
    <n v="475461.12942999601"/>
    <n v="2.6652274841457935"/>
    <n v="16.828430787671639"/>
    <n v="17.752637082248871"/>
    <n v="9.5554877190219401"/>
    <n v="10.103456535783634"/>
    <n v="3.4349866765134283"/>
    <n v="3.5766454560526082"/>
    <n v="3.7896031099758871"/>
    <n v="3.9484658438599696"/>
    <n v="21.314353393236747"/>
    <n v="6.5904964401657882"/>
    <n v="5.561193411044429"/>
    <n v="516279.22835999541"/>
    <n v="4.6309815326464943"/>
    <n v="-14705.79596000025"/>
    <n v="-0.40607244937695963"/>
    <n v="-26112.302969999611"/>
    <n v="-0.85068185214227654"/>
    <n v="7.3972762083608368"/>
    <n v="50.267983905316449"/>
    <n v="48.053118151677374"/>
    <n v="31.045663419841585"/>
    <n v="11.524858039220121"/>
    <n v="5.2421708320856908"/>
    <n v="47.426712469710189"/>
    <n v="44.754956549562728"/>
    <s v="Resto"/>
    <n v="2024"/>
    <n v="2"/>
    <d v="2025-08-07T00:00:00"/>
    <x v="37"/>
    <x v="76"/>
  </r>
  <r>
    <n v="2025"/>
    <n v="6"/>
    <n v="61"/>
    <x v="46"/>
    <s v="Vida Gpo y Co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94429.99115000002"/>
    <n v="320277.77396000002"/>
    <n v="346653.82153000002"/>
    <n v="380691.3456"/>
    <n v="0"/>
    <n v="0"/>
    <n v="0"/>
    <n v="0"/>
    <n v="0"/>
    <n v="0"/>
    <s v="Vida Gpo y Col"/>
    <s v="Vida"/>
    <s v="Vida"/>
    <x v="37"/>
    <x v="3"/>
    <n v="0"/>
    <n v="0"/>
    <n v="533186385.44996989"/>
    <n v="470746398.87218982"/>
    <n v="512068683.5256899"/>
    <n v="451806369.28899986"/>
    <n v="54726760.39833001"/>
    <n v="53039298.194729991"/>
    <n v="29654774.840070006"/>
    <n v="26664898.10722999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8.0704266457241491"/>
    <n v="-8.9409765846802038"/>
    <n v="84.9348753319656"/>
    <n v="84.130563424082212"/>
    <m/>
    <n v="2024"/>
    <n v="2"/>
    <d v="2025-08-07T00:00:00"/>
    <x v="37"/>
    <x v="69"/>
  </r>
  <r>
    <n v="2025"/>
    <n v="6"/>
    <n v="111"/>
    <x v="36"/>
    <s v="Vida Gpo y Col"/>
    <n v="230"/>
    <s v="a0eaec5a55dc2f5b2ba523018adc485ff620b9d83509b9f37186a7716e438d21"/>
    <s v="5ee0b1f3d4f170289262539d5c2c0d24e2fb46189fbbd99a0a6b6a68b9dfe06a"/>
    <x v="6"/>
    <n v="334731.15514000005"/>
    <n v="313105.84505"/>
    <n v="719681.00965000002"/>
    <n v="733520.12965000002"/>
    <n v="237559.02998999998"/>
    <n v="233232.94931"/>
    <n v="499965.95982000011"/>
    <n v="390665.92848000006"/>
    <n v="35332811.020000003"/>
    <n v="33505945.09"/>
    <n v="140.405"/>
    <n v="134.59399999999999"/>
    <n v="22928.405489999997"/>
    <n v="26991.89428"/>
    <n v="194699.78749000002"/>
    <n v="209602.42249000003"/>
    <n v="253289.73560000001"/>
    <n v="262520.08276999998"/>
    <n v="100404.44493"/>
    <n v="163344.29233999999"/>
    <n v="234326.71021000002"/>
    <n v="149761.55270999999"/>
    <n v="0"/>
    <n v="0"/>
    <s v="Vida Gpo y Col"/>
    <s v="Vida"/>
    <s v="Vida"/>
    <x v="37"/>
    <x v="3"/>
    <n v="1229341.0126700001"/>
    <n v="982633.16572000005"/>
    <n v="533186385.44996989"/>
    <n v="470746398.87218982"/>
    <n v="512068683.5256899"/>
    <n v="451806369.28899986"/>
    <n v="54726760.39833001"/>
    <n v="53039298.194729991"/>
    <n v="29654774.840070006"/>
    <n v="26664898.107229996"/>
    <n v="1229341.0126700001"/>
    <n v="982633.16572000005"/>
    <n v="0.61164072695633998"/>
    <n v="0.59032803168031045"/>
    <n v="21625.310090000043"/>
    <n v="6.9067091630137689"/>
    <n v="27.228503050833631"/>
    <n v="31.863960628743836"/>
    <n v="27.228503050833631"/>
    <n v="31.863960628743836"/>
    <n v="6.2779389023129628E-2"/>
    <n v="6.5368409728810722E-2"/>
    <n v="6.6512637335120639E-2"/>
    <n v="6.9300892225740304E-2"/>
    <n v="0.18346498897286059"/>
    <n v="0.4281757379834793"/>
    <m/>
    <n v="-62939.847409999988"/>
    <n v="-38.53201511258878"/>
    <n v="84565.15750000003"/>
    <n v="56.466533612771073"/>
    <n v="0"/>
    <m/>
    <n v="1.8548325580919567"/>
    <n v="70.970098343741512"/>
    <n v="74.490129455345979"/>
    <n v="0.80108188738970432"/>
    <n v="-7.109953607864905"/>
    <n v="-3.5160537329583574"/>
    <n v="76.868408042193082"/>
    <n v="79.842433492464522"/>
    <s v="Resto"/>
    <n v="2024"/>
    <n v="2"/>
    <d v="2025-08-07T00:00:00"/>
    <x v="37"/>
    <x v="6"/>
  </r>
  <r>
    <n v="2025"/>
    <n v="6"/>
    <n v="120"/>
    <x v="71"/>
    <s v="Vida Gpo y Col"/>
    <n v="234"/>
    <s v="114bd151f8fb0c58642d2170da4ae7d7c57977260ac2cc8905306cab6b2acabc"/>
    <s v="5ee0b1f3d4f170289262539d5c2c0d24e2fb46189fbbd99a0a6b6a68b9dfe06a"/>
    <x v="28"/>
    <n v="1592742.0985599998"/>
    <n v="1640374.7027"/>
    <n v="3351085.3744199993"/>
    <n v="5059014.8071299996"/>
    <n v="1087535.22753"/>
    <n v="1214259.85555"/>
    <n v="2264311.9168500006"/>
    <n v="3418028.3730699997"/>
    <n v="35332811.020000003"/>
    <n v="33505945.09"/>
    <n v="140.405"/>
    <n v="134.59399999999999"/>
    <n v="1662.1494399999999"/>
    <n v="5280.9142300000003"/>
    <n v="530321.45652000001"/>
    <n v="658172.79457999999"/>
    <n v="1143680.0799400001"/>
    <n v="1301739.9100500001"/>
    <n v="1592742.0985599998"/>
    <n v="1640374.7027"/>
    <n v="0"/>
    <n v="0"/>
    <n v="0"/>
    <n v="0"/>
    <s v="Vida Gpo y Col"/>
    <s v="Vida"/>
    <s v="Vida"/>
    <x v="37"/>
    <x v="3"/>
    <n v="1641820.7880200001"/>
    <n v="1703323.0379900001"/>
    <n v="533186385.44996989"/>
    <n v="470746398.87218982"/>
    <n v="512068683.5256899"/>
    <n v="451806369.28899986"/>
    <n v="54726760.39833001"/>
    <n v="53039298.194729991"/>
    <n v="29654774.840070006"/>
    <n v="26664898.107229996"/>
    <n v="1594005.98122"/>
    <n v="1645072.1173099999"/>
    <n v="2.9103533389646841"/>
    <n v="3.092753408383123"/>
    <n v="-47632.604140000185"/>
    <n v="-2.9037636377590159"/>
    <n v="99.920710293757324"/>
    <n v="99.714455399214899"/>
    <n v="97.01071579686915"/>
    <n v="96.304380679058852"/>
    <n v="0.29872144938881801"/>
    <n v="0.31104071578712228"/>
    <n v="0.34846250691030151"/>
    <n v="0.36307029165645238"/>
    <n v="2.9103533389646841"/>
    <m/>
    <m/>
    <n v="-47632.604140000185"/>
    <n v="-2.9037636377590159"/>
    <n v="0"/>
    <m/>
    <n v="0"/>
    <m/>
    <n v="-10.436368083881021"/>
    <n v="68.280685775383347"/>
    <n v="74.023322448911841"/>
    <n v="3.6673191194171708"/>
    <n v="-19.425193370623262"/>
    <n v="-12.142197445872949"/>
    <n v="46.369737990699441"/>
    <n v="50.561006042652522"/>
    <s v="Medianas"/>
    <n v="2024"/>
    <n v="2"/>
    <d v="2025-08-07T00:00:00"/>
    <x v="37"/>
    <x v="28"/>
  </r>
  <r>
    <n v="2025"/>
    <n v="6"/>
    <n v="68"/>
    <x v="8"/>
    <s v="Vida Gpo y Col"/>
    <n v="213"/>
    <s v="d48ff4b2f68a10fd7c86f185a6ccede0dc0f2c48538d697cb33b6ada3f1e85db"/>
    <s v="5ee0b1f3d4f170289262539d5c2c0d24e2fb46189fbbd99a0a6b6a68b9dfe06a"/>
    <x v="27"/>
    <n v="1076794.99083"/>
    <n v="1001554.8187899999"/>
    <n v="1187977.4396700002"/>
    <n v="1090215.1350399998"/>
    <n v="119543.90405"/>
    <n v="102454.98117000001"/>
    <n v="222208.06258000006"/>
    <n v="200124.87409000003"/>
    <n v="35332811.020000003"/>
    <n v="33505945.09"/>
    <n v="140.405"/>
    <n v="134.59399999999999"/>
    <n v="-937.87075000000004"/>
    <n v="-617.72784000000001"/>
    <n v="19991.60383"/>
    <n v="13707.924730000001"/>
    <n v="24596.323100000001"/>
    <n v="28046.848010000002"/>
    <n v="1072430.14163"/>
    <n v="996730.42990999995"/>
    <n v="4364.8492000000006"/>
    <n v="4824.3888799999995"/>
    <n v="0"/>
    <n v="0"/>
    <s v="Vida Gpo y Col"/>
    <s v="Vida"/>
    <s v="Vida"/>
    <x v="37"/>
    <x v="3"/>
    <n v="1076794.99083"/>
    <n v="1001554.8187899999"/>
    <n v="533186385.44996989"/>
    <n v="470746398.87218982"/>
    <n v="512068683.5256899"/>
    <n v="451806369.28899986"/>
    <n v="54726760.39833001"/>
    <n v="53039298.194729991"/>
    <n v="29654774.840070006"/>
    <n v="26664898.107229996"/>
    <n v="1076794.99083"/>
    <n v="1001554.8187899999"/>
    <n v="1.9675840173847718"/>
    <n v="1.888325926019728"/>
    <n v="75240.172040000092"/>
    <n v="7.5123368814599134"/>
    <n v="100"/>
    <n v="100"/>
    <n v="100"/>
    <n v="100"/>
    <n v="0.20195470481138875"/>
    <n v="0.21028331266346195"/>
    <n v="0.21275889123942665"/>
    <n v="0.22167788833214772"/>
    <n v="1.9596083046471087"/>
    <n v="7.9757127376631522E-3"/>
    <m/>
    <n v="75699.711720000021"/>
    <n v="7.5948029124419669"/>
    <n v="-459.53967999999895"/>
    <n v="-9.5253448971551187"/>
    <n v="0"/>
    <m/>
    <n v="16.679445630510557"/>
    <n v="11.101825794885508"/>
    <n v="10.229592953661596"/>
    <n v="0.40311856925135159"/>
    <n v="45.839754913798679"/>
    <n v="-12.302719039122422"/>
    <n v="81.278830777759609"/>
    <n v="48.875098995482453"/>
    <s v="Resto"/>
    <n v="2024"/>
    <n v="2"/>
    <d v="2025-08-07T00:00:00"/>
    <x v="37"/>
    <x v="27"/>
  </r>
  <r>
    <n v="2025"/>
    <n v="6"/>
    <n v="3"/>
    <x v="7"/>
    <s v="Vida Gpo y Col"/>
    <n v="3"/>
    <s v="4e07408562bedb8b60ce05c1decfe3ad16b72230967de01f640b7e4729b49fce"/>
    <s v="5ee0b1f3d4f170289262539d5c2c0d24e2fb46189fbbd99a0a6b6a68b9dfe06a"/>
    <x v="15"/>
    <n v="107258.31442"/>
    <n v="206216.55881000002"/>
    <n v="206404.97528999997"/>
    <n v="343276.01694000006"/>
    <n v="404471.60190000001"/>
    <n v="386573.07272000005"/>
    <n v="865964.14675999992"/>
    <n v="823508.17625000002"/>
    <n v="35332811.020000003"/>
    <n v="33505945.09"/>
    <n v="140.405"/>
    <n v="134.59399999999999"/>
    <n v="2969.6633400000001"/>
    <n v="9761.7396499999995"/>
    <n v="378706.55134999997"/>
    <n v="382578.18277000001"/>
    <n v="131317.54306"/>
    <n v="164364.96670999998"/>
    <n v="17324.09244"/>
    <n v="96530.714590000003"/>
    <n v="89934.221980000002"/>
    <n v="109685.84422"/>
    <n v="0"/>
    <n v="0"/>
    <s v="Vida Gpo y Col"/>
    <s v="Vida"/>
    <s v="Vida"/>
    <x v="37"/>
    <x v="3"/>
    <n v="15439688.598989999"/>
    <n v="12032200.14449"/>
    <n v="533186385.44996989"/>
    <n v="470746398.87218982"/>
    <n v="512068683.5256899"/>
    <n v="451806369.28899986"/>
    <n v="54726760.39833001"/>
    <n v="53039298.194729991"/>
    <n v="29654774.840070006"/>
    <n v="26664898.107229996"/>
    <n v="9776083.8939500004"/>
    <n v="7189400.5811099997"/>
    <n v="0.19598878800666775"/>
    <n v="0.3887995615117128"/>
    <n v="-98958.244390000022"/>
    <n v="-47.987535511722093"/>
    <n v="1.0971501020605763"/>
    <n v="2.8683414769213127"/>
    <n v="0.69469221307362639"/>
    <n v="1.7138724118085285"/>
    <n v="2.011647659185482E-2"/>
    <n v="2.0946079670700848E-2"/>
    <n v="4.3806295556174595E-2"/>
    <n v="4.5642685191561061E-2"/>
    <n v="3.1655614755754201E-2"/>
    <n v="0.16433317325091354"/>
    <m/>
    <n v="-79206.62215000001"/>
    <n v="-82.053284787560585"/>
    <n v="-19751.622239999997"/>
    <n v="-18.007448801126614"/>
    <n v="0"/>
    <m/>
    <n v="4.6300506794388463"/>
    <n v="377.10046450681489"/>
    <n v="187.45976314936647"/>
    <n v="1.3639341525313877"/>
    <n v="-1.01198437191794"/>
    <n v="-20.106123775334527"/>
    <n v="288.38991541059067"/>
    <n v="232.76139096295873"/>
    <s v="Resto"/>
    <n v="2024"/>
    <n v="2"/>
    <d v="2025-08-07T00:00:00"/>
    <x v="37"/>
    <x v="15"/>
  </r>
  <r>
    <n v="2025"/>
    <n v="6"/>
    <n v="91"/>
    <x v="34"/>
    <s v="Vida Gpo y Col"/>
    <n v="218"/>
    <s v="5966abd0cbfc86f98a186531b2b4ee5f6e910120ce13222f98207203dfc9a9a2"/>
    <s v="5ee0b1f3d4f170289262539d5c2c0d24e2fb46189fbbd99a0a6b6a68b9dfe06a"/>
    <x v="19"/>
    <n v="3540283.8057600004"/>
    <n v="2690237.3733800002"/>
    <n v="5426468.21062"/>
    <n v="4980312.0131100006"/>
    <n v="1365189.2965800001"/>
    <n v="1397011.70636"/>
    <n v="2987870.7912699999"/>
    <n v="2478553.1710600001"/>
    <n v="35332811.020000003"/>
    <n v="33505945.09"/>
    <n v="140.405"/>
    <n v="134.59399999999999"/>
    <n v="27549.60916"/>
    <n v="133575.33319"/>
    <n v="766594.87098000001"/>
    <n v="691310.88997999998"/>
    <n v="1783206.6973900001"/>
    <n v="1524939.5893299999"/>
    <n v="631187.51616"/>
    <n v="819276.20525000012"/>
    <n v="2909096.2895999998"/>
    <n v="1870961.1681300001"/>
    <n v="0"/>
    <n v="0"/>
    <s v="Vida Gpo y Col"/>
    <s v="Vida"/>
    <s v="Vida"/>
    <x v="37"/>
    <x v="3"/>
    <n v="3561914.8073400003"/>
    <n v="2714294.16591"/>
    <n v="533186385.44996989"/>
    <n v="470746398.87218982"/>
    <n v="512068683.5256899"/>
    <n v="451806369.28899986"/>
    <n v="54726760.39833001"/>
    <n v="53039298.194729991"/>
    <n v="29654774.840070006"/>
    <n v="26664898.107229996"/>
    <n v="3543259.5221799999"/>
    <n v="2693881.1134899999"/>
    <n v="6.469017679818724"/>
    <n v="5.0721586916610137"/>
    <n v="850046.43238000013"/>
    <n v="31.597450871482245"/>
    <n v="99.916017542565754"/>
    <n v="99.864740129334095"/>
    <n v="99.392714235179767"/>
    <n v="99.113699877038414"/>
    <n v="0.66398615988145726"/>
    <n v="0.69136893539055655"/>
    <n v="0.57148336765299701"/>
    <n v="0.59544033821691844"/>
    <n v="1.1533434677402552"/>
    <n v="5.3156742120784681"/>
    <m/>
    <n v="-188088.68909000012"/>
    <n v="-22.957909418668553"/>
    <n v="1038135.1214699997"/>
    <n v="55.486727311802063"/>
    <n v="0"/>
    <m/>
    <n v="-2.2778914188854693"/>
    <n v="38.561577870080725"/>
    <n v="51.928938322821736"/>
    <n v="4.6036070209352413"/>
    <n v="10.890032558604435"/>
    <n v="16.936218973334725"/>
    <n v="42.989681011294465"/>
    <n v="45.333657465325267"/>
    <s v="Grandes"/>
    <n v="2024"/>
    <n v="2"/>
    <d v="2025-08-07T00:00:00"/>
    <x v="37"/>
    <x v="19"/>
  </r>
  <r>
    <n v="2025"/>
    <n v="6"/>
    <n v="38"/>
    <x v="42"/>
    <s v="Vida Gpo y Col"/>
    <n v="26"/>
    <s v="5f9c4ab08cac7457e9111a30e4664920607ea2c115a1433d7be98e97e64244ca"/>
    <s v="5ee0b1f3d4f170289262539d5c2c0d24e2fb46189fbbd99a0a6b6a68b9dfe06a"/>
    <x v="34"/>
    <n v="331976.84336"/>
    <n v="373217.74317999999"/>
    <n v="568565.33872999996"/>
    <n v="476847.60869000002"/>
    <n v="156481.14066000003"/>
    <n v="222442.48163000002"/>
    <n v="339788.31727000006"/>
    <n v="498634.16398000007"/>
    <n v="35332811.020000003"/>
    <n v="33505945.09"/>
    <n v="140.405"/>
    <n v="134.59399999999999"/>
    <n v="-2453.4645099999998"/>
    <n v="29351.497800000001"/>
    <n v="109797.52036000001"/>
    <n v="133853.21812000001"/>
    <n v="199018.05531999998"/>
    <n v="228443.66994999998"/>
    <n v="12885.733770000001"/>
    <n v="25318.730579999996"/>
    <n v="319091.10959000001"/>
    <n v="347899.01259999996"/>
    <n v="0"/>
    <n v="0"/>
    <s v="Vida Gpo y Col"/>
    <s v="Vida"/>
    <s v="Vida"/>
    <x v="37"/>
    <x v="3"/>
    <n v="22546358.18217"/>
    <n v="20984747.960310001"/>
    <n v="533186385.44996989"/>
    <n v="470746398.87218982"/>
    <n v="512068683.5256899"/>
    <n v="451806369.28899986"/>
    <n v="54726760.39833001"/>
    <n v="53039298.194729991"/>
    <n v="29654774.840070006"/>
    <n v="26664898.107229996"/>
    <n v="14249971.680200001"/>
    <n v="13230043.520049999"/>
    <n v="0.60660788423012568"/>
    <n v="0.70366267255226067"/>
    <n v="-41240.899819999991"/>
    <n v="-11.050090884910002"/>
    <n v="2.3296666885399779"/>
    <n v="2.820986511604382"/>
    <n v="1.4724189187348771"/>
    <n v="1.77851906482696"/>
    <n v="6.2262813233656768E-2"/>
    <n v="6.4830530364457475E-2"/>
    <n v="7.928212389391652E-2"/>
    <n v="8.260568432608123E-2"/>
    <n v="2.3545581131078991E-2"/>
    <n v="0.58306230309904672"/>
    <m/>
    <n v="-12432.996809999995"/>
    <n v="-49.105924843724914"/>
    <n v="-28807.903009999951"/>
    <n v="-8.2805360080518859"/>
    <n v="0"/>
    <m/>
    <n v="-29.653212141247764"/>
    <n v="47.13616138891647"/>
    <n v="59.601261112261149"/>
    <n v="0.52767603700892107"/>
    <n v="-17.971699222378025"/>
    <n v="-12.880906105404655"/>
    <n v="55.169627792542343"/>
    <n v="58.59353342961824"/>
    <s v="Resto"/>
    <n v="2024"/>
    <n v="2"/>
    <d v="2025-08-07T00:00:00"/>
    <x v="37"/>
    <x v="34"/>
  </r>
  <r>
    <n v="2025"/>
    <n v="6"/>
    <n v="46"/>
    <x v="54"/>
    <s v="Automoviles Residentes"/>
    <n v="34"/>
    <s v="86e50149658661312a9e0b35558d84f6c6d3da797f552a9657fe0558ca40cdef"/>
    <s v="5ee0b1f3d4f170289262539d5c2c0d24e2fb46189fbbd99a0a6b6a68b9dfe06a"/>
    <x v="13"/>
    <n v="17481864.368519999"/>
    <n v="14984869.597379999"/>
    <n v="34529994.96728"/>
    <n v="28951954.016149998"/>
    <n v="9466283.5510399975"/>
    <n v="8695556.4831399992"/>
    <n v="19315212.069809988"/>
    <n v="17301765.719310001"/>
    <n v="35332811.020000003"/>
    <n v="33505945.09"/>
    <n v="140.405"/>
    <n v="134.59399999999999"/>
    <n v="115651.28493000001"/>
    <n v="37573.607499999998"/>
    <n v="9461913.8351799995"/>
    <n v="8701547.3620599993"/>
    <n v="15759501.373670001"/>
    <n v="13324037.59564"/>
    <n v="0"/>
    <n v="0"/>
    <n v="0"/>
    <n v="0"/>
    <n v="0"/>
    <n v="0"/>
    <s v="Automoviles Residentes"/>
    <s v="Automóviles"/>
    <s v="Automóviles"/>
    <x v="13"/>
    <x v="3"/>
    <n v="34287174.897239998"/>
    <n v="30526234.37057"/>
    <n v="533186385.44996989"/>
    <n v="470746398.87218982"/>
    <n v="512068683.5256899"/>
    <n v="451806369.28899986"/>
    <n v="63495573.047850005"/>
    <n v="56236686.027219988"/>
    <n v="35779806.134049997"/>
    <n v="33881359.661700003"/>
    <n v="34285902.652720004"/>
    <n v="30525063.82697"/>
    <n v="27.53241451234047"/>
    <n v="26.646075108563366"/>
    <n v="2496994.7711399999"/>
    <n v="16.663440111461369"/>
    <n v="50.98849094216019"/>
    <n v="49.090379244810372"/>
    <n v="50.986598986104369"/>
    <n v="49.088496849866111"/>
    <n v="3.2787529549852623"/>
    <n v="3.4139686590779288"/>
    <n v="3.183214918538011"/>
    <n v="3.3166574479597171"/>
    <m/>
    <m/>
    <m/>
    <n v="0"/>
    <m/>
    <n v="0"/>
    <m/>
    <n v="0"/>
    <m/>
    <n v="8.8634588182409999"/>
    <n v="54.149164822981668"/>
    <n v="58.028909938998453"/>
    <n v="26.457056574242781"/>
    <n v="8.7382903463274495"/>
    <n v="18.278721900536766"/>
    <n v="60.039423905812015"/>
    <n v="65.307136065927878"/>
    <s v="Grandes"/>
    <n v="2024"/>
    <n v="2"/>
    <d v="2025-08-07T00:00:00"/>
    <x v="13"/>
    <x v="13"/>
  </r>
  <r>
    <n v="2025"/>
    <n v="6"/>
    <n v="37"/>
    <x v="76"/>
    <s v="Automoviles Residentes"/>
    <n v="25"/>
    <s v="b7a56873cd771f2c446d369b649430b65a756ba278ff97ec81bb6f55b2e73569"/>
    <s v="5ee0b1f3d4f170289262539d5c2c0d24e2fb46189fbbd99a0a6b6a68b9dfe06a"/>
    <x v="8"/>
    <n v="1458749.4821400002"/>
    <n v="2044996.5913399998"/>
    <n v="3393421.206100001"/>
    <n v="3894945.9997399999"/>
    <n v="957935.84303999972"/>
    <n v="1167816.9766000004"/>
    <n v="2111463.6479699994"/>
    <n v="2409980.7446699999"/>
    <n v="35332811.020000003"/>
    <n v="33505945.09"/>
    <n v="140.405"/>
    <n v="134.59399999999999"/>
    <n v="-267.82695000000001"/>
    <n v="9108.0964999999997"/>
    <n v="942527.05779999995"/>
    <n v="1165582.1944600001"/>
    <n v="1603412.24355"/>
    <n v="1731809.5622400001"/>
    <n v="0"/>
    <n v="0"/>
    <n v="0"/>
    <n v="0"/>
    <n v="0"/>
    <n v="0"/>
    <s v="Automoviles Residentes"/>
    <s v="Automóviles"/>
    <s v="Automóviles"/>
    <x v="13"/>
    <x v="3"/>
    <n v="7089738.4457900003"/>
    <n v="7036483.0011099996"/>
    <n v="533186385.44996989"/>
    <n v="470746398.87218982"/>
    <n v="512068683.5256899"/>
    <n v="451806369.28899986"/>
    <n v="63495573.047850005"/>
    <n v="56236686.027219988"/>
    <n v="35779806.134049997"/>
    <n v="33881359.661700003"/>
    <n v="1469403.8321800001"/>
    <n v="2061176.9799000002"/>
    <n v="2.2974034442380611"/>
    <n v="3.6364102080093579"/>
    <n v="-586247.1091999996"/>
    <n v="-28.667388086737922"/>
    <n v="99.274920222292252"/>
    <n v="99.214992758128645"/>
    <n v="20.575504911697116"/>
    <n v="29.062766029810678"/>
    <n v="0.27359090966077904"/>
    <n v="0.28487379312014038"/>
    <n v="0.43441576956071998"/>
    <n v="0.45262677340254781"/>
    <m/>
    <m/>
    <m/>
    <n v="0"/>
    <m/>
    <n v="0"/>
    <m/>
    <n v="0"/>
    <m/>
    <n v="-17.972091326421001"/>
    <n v="65.66829018747606"/>
    <n v="57.106059811805324"/>
    <n v="2.6773086456954731"/>
    <n v="-19.136800280596155"/>
    <n v="-7.4140553031665446"/>
    <n v="58.782578316429614"/>
    <n v="67.304293721093899"/>
    <s v="Medianas"/>
    <n v="2024"/>
    <n v="2"/>
    <d v="2025-08-07T00:00:00"/>
    <x v="13"/>
    <x v="8"/>
  </r>
  <r>
    <n v="2025"/>
    <n v="6"/>
    <n v="13"/>
    <x v="37"/>
    <s v="Automoviles Residentes"/>
    <n v="13"/>
    <s v="3fdba35f04dc8c462986c992bcf875546257113072a909c162f7e470e581e278"/>
    <s v="5ee0b1f3d4f170289262539d5c2c0d24e2fb46189fbbd99a0a6b6a68b9dfe06a"/>
    <x v="20"/>
    <n v="97320.57226999999"/>
    <n v="118077.59058"/>
    <n v="188492.1145"/>
    <n v="225847.32666000002"/>
    <n v="76068.722269999984"/>
    <n v="113813.55631000001"/>
    <n v="177659.46343000015"/>
    <n v="226619.76489999998"/>
    <n v="35332811.020000003"/>
    <n v="33505945.09"/>
    <n v="140.405"/>
    <n v="134.59399999999999"/>
    <n v="0"/>
    <n v="0"/>
    <n v="41728.03933"/>
    <n v="71104.380599999989"/>
    <n v="58451.973050000001"/>
    <n v="59363.258689999995"/>
    <n v="0"/>
    <n v="0"/>
    <n v="0"/>
    <n v="0"/>
    <n v="0"/>
    <n v="0"/>
    <s v="Automoviles Residentes"/>
    <s v="Automóviles"/>
    <s v="Automóviles"/>
    <x v="13"/>
    <x v="3"/>
    <n v="699707.28188999998"/>
    <n v="799139.89625999995"/>
    <n v="533186385.44996989"/>
    <n v="470746398.87218982"/>
    <n v="512068683.5256899"/>
    <n v="451806369.28899986"/>
    <n v="63495573.047850005"/>
    <n v="56236686.027219988"/>
    <n v="35779806.134049997"/>
    <n v="33881359.661700003"/>
    <n v="143476.45997999999"/>
    <n v="173664.73905"/>
    <n v="0.15327142916980938"/>
    <n v="0.20996541389876255"/>
    <n v="-20757.018310000014"/>
    <n v="-17.579134370917494"/>
    <n v="67.830341146949166"/>
    <n v="67.991689749986705"/>
    <n v="13.908755102151362"/>
    <n v="14.775584491852662"/>
    <n v="1.8252636399908942E-2"/>
    <n v="1.9005374747764189E-2"/>
    <n v="2.5083057642690264E-2"/>
    <n v="2.6134556439701535E-2"/>
    <m/>
    <m/>
    <m/>
    <n v="0"/>
    <m/>
    <n v="0"/>
    <m/>
    <n v="0"/>
    <m/>
    <n v="-33.163741880793552"/>
    <n v="78.16304456056811"/>
    <n v="96.38878617944782"/>
    <n v="0.21260238802023268"/>
    <n v="-41.314390227597308"/>
    <n v="-1.5351004309901661"/>
    <n v="71.388589901500339"/>
    <n v="119.77843226449735"/>
    <s v="Resto"/>
    <n v="2024"/>
    <n v="2"/>
    <d v="2025-08-07T00:00:00"/>
    <x v="13"/>
    <x v="20"/>
  </r>
  <r>
    <n v="2025"/>
    <n v="6"/>
    <n v="81"/>
    <x v="24"/>
    <s v="Automoviles Residentes"/>
    <n v="53"/>
    <s v="2858dcd1057d3eae7f7d5f782167e24b61153c01551450a628cee722509f6529"/>
    <s v="5ee0b1f3d4f170289262539d5c2c0d24e2fb46189fbbd99a0a6b6a68b9dfe06a"/>
    <x v="12"/>
    <n v="471793.42586999998"/>
    <n v="470023.10848"/>
    <n v="963147.41636000003"/>
    <n v="904143.48626000003"/>
    <n v="310693.23509000009"/>
    <n v="328480.47670999996"/>
    <n v="641449.52877000021"/>
    <n v="632664.74748000002"/>
    <n v="35332811.020000003"/>
    <n v="33505945.09"/>
    <n v="140.405"/>
    <n v="134.59399999999999"/>
    <n v="0"/>
    <n v="0"/>
    <n v="304235.00797000004"/>
    <n v="326541.86595999997"/>
    <n v="462729.84094000002"/>
    <n v="453287.51605000003"/>
    <n v="0"/>
    <n v="0"/>
    <n v="0"/>
    <n v="0"/>
    <n v="0"/>
    <n v="0"/>
    <s v="Automoviles Residentes"/>
    <s v="Automóviles"/>
    <s v="Automóviles"/>
    <x v="13"/>
    <x v="3"/>
    <n v="935835.38778999995"/>
    <n v="856751.40549999999"/>
    <n v="533186385.44996989"/>
    <n v="470746398.87218982"/>
    <n v="512068683.5256899"/>
    <n v="451806369.28899986"/>
    <n v="63495573.047850005"/>
    <n v="56236686.027219988"/>
    <n v="35779806.134049997"/>
    <n v="33881359.661700003"/>
    <n v="490756.29407999996"/>
    <n v="491308.59544999996"/>
    <n v="0.74303357419021698"/>
    <n v="0.8357944638709629"/>
    <n v="1770.317389999982"/>
    <n v="0.37664475598337965"/>
    <n v="96.135990829104117"/>
    <n v="95.667593205752055"/>
    <n v="50.414146764010781"/>
    <n v="54.861084027716835"/>
    <n v="8.8485647560531996E-2"/>
    <n v="9.2134793836954221E-2"/>
    <n v="9.9846352432238952E-2"/>
    <n v="0.10403197927901447"/>
    <m/>
    <m/>
    <m/>
    <n v="0"/>
    <m/>
    <n v="0"/>
    <m/>
    <n v="0"/>
    <m/>
    <n v="-5.4150072473571615"/>
    <n v="65.853659261375526"/>
    <n v="69.886027044982441"/>
    <n v="0.86834801151794849"/>
    <n v="-6.8312398241554773"/>
    <n v="2.0830763159509713"/>
    <n v="65.747868637987565"/>
    <n v="72.038574723064002"/>
    <s v="Medianas"/>
    <n v="2024"/>
    <n v="2"/>
    <d v="2025-08-07T00:00:00"/>
    <x v="13"/>
    <x v="12"/>
  </r>
  <r>
    <n v="2025"/>
    <n v="6"/>
    <n v="5.0999999999999996"/>
    <x v="68"/>
    <s v="Automoviles Residentes"/>
    <n v="5.0999999999999996"/>
    <m/>
    <m/>
    <x v="75"/>
    <n v="44619248.757990003"/>
    <n v="38684841.861519992"/>
    <n v="87859267.496519998"/>
    <n v="73052685.522809997"/>
    <n v="24259726.575999998"/>
    <n v="22524696.454769999"/>
    <n v="49267682.399209991"/>
    <n v="44797625.190410003"/>
    <n v="0"/>
    <n v="0"/>
    <n v="0"/>
    <n v="0"/>
    <n v="251307.59879000002"/>
    <n v="95468.78654999999"/>
    <n v="22630905.227370001"/>
    <n v="20818824.20922"/>
    <n v="36414715.787880003"/>
    <n v="30116995.150180001"/>
    <n v="0"/>
    <n v="0"/>
    <n v="0"/>
    <n v="0"/>
    <n v="0"/>
    <n v="0"/>
    <s v="Automoviles Residentes"/>
    <s v="Automóviles"/>
    <s v="Automóviles"/>
    <x v="13"/>
    <x v="3"/>
    <n v="199097535.23965001"/>
    <n v="175023462.39756"/>
    <n v="533186385.44996989"/>
    <n v="470746398.87218982"/>
    <n v="512068683.5256899"/>
    <n v="451806369.28899986"/>
    <n v="63495573.047850005"/>
    <n v="56236686.027219988"/>
    <n v="35779806.134049997"/>
    <n v="33881359.661700003"/>
    <n v="75158280.336649999"/>
    <n v="66089511.600210011"/>
    <n v="70.271432505011205"/>
    <n v="68.78933414176565"/>
    <n v="5934406.8964700103"/>
    <n v="15.34039331920598"/>
    <n v="59.367043202865808"/>
    <n v="58.534010805728308"/>
    <n v="22.410748934828671"/>
    <n v="22.102660598525159"/>
    <n v="8.3684148687207482"/>
    <n v="8.7135281249339496"/>
    <n v="8.2177669238045805"/>
    <n v="8.5622612895868819"/>
    <m/>
    <m/>
    <m/>
    <n v="0"/>
    <m/>
    <n v="0"/>
    <m/>
    <n v="0"/>
    <m/>
    <n v="7.702790244982749"/>
    <n v="54.370540184533681"/>
    <n v="58.226156217470361"/>
    <n v="67.802845228144292"/>
    <n v="8.7040507184237939"/>
    <n v="20.91085317873209"/>
    <n v="62.147691497024674"/>
    <n v="69.126498528175944"/>
    <m/>
    <n v="2024"/>
    <n v="2"/>
    <d v="2025-08-07T00:00:00"/>
    <x v="13"/>
    <x v="75"/>
  </r>
  <r>
    <n v="2025"/>
    <n v="6"/>
    <n v="61"/>
    <x v="46"/>
    <s v="Automoviles Resident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07890.53129000001"/>
    <n v="65534.438820000003"/>
    <n v="269719.65369999997"/>
    <n v="149370.27813999998"/>
    <n v="0"/>
    <n v="0"/>
    <n v="0"/>
    <n v="0"/>
    <n v="0"/>
    <n v="0"/>
    <s v="Automoviles Residentes"/>
    <s v="Automóviles"/>
    <s v="Automóviles"/>
    <x v="13"/>
    <x v="3"/>
    <n v="0"/>
    <n v="0"/>
    <n v="533186385.44996989"/>
    <n v="470746398.87218982"/>
    <n v="512068683.5256899"/>
    <n v="451806369.28899986"/>
    <n v="63495573.047850005"/>
    <n v="56236686.027219988"/>
    <n v="35779806.134049997"/>
    <n v="33881359.661700003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4.631807691734821"/>
    <n v="80.571166539035531"/>
    <n v="40.000989846295369"/>
    <n v="43.87381454734701"/>
    <m/>
    <n v="2024"/>
    <n v="2"/>
    <d v="2025-08-07T00:00:00"/>
    <x v="13"/>
    <x v="69"/>
  </r>
  <r>
    <n v="2025"/>
    <n v="6"/>
    <n v="16"/>
    <x v="74"/>
    <s v="Automoviles Residentes"/>
    <n v="14"/>
    <s v="8527a891e224136950ff32ca212b45bc93f69fbb801c3b1ebedac52775f99e61"/>
    <s v="5ee0b1f3d4f170289262539d5c2c0d24e2fb46189fbbd99a0a6b6a68b9dfe06a"/>
    <x v="5"/>
    <n v="111414.77968000001"/>
    <n v="100649.90127"/>
    <n v="208314.43617"/>
    <n v="202700.63813000001"/>
    <n v="68289.124029999992"/>
    <n v="89321.566019999998"/>
    <n v="166895.53781000001"/>
    <n v="161649.40942000001"/>
    <n v="35332811.020000003"/>
    <n v="33505945.09"/>
    <n v="140.405"/>
    <n v="134.59399999999999"/>
    <n v="0"/>
    <n v="0"/>
    <n v="64017.655030000002"/>
    <n v="86452.042150000008"/>
    <n v="102633.67654"/>
    <n v="91305.200599999996"/>
    <n v="0"/>
    <n v="0"/>
    <n v="0"/>
    <n v="0"/>
    <n v="0"/>
    <n v="0"/>
    <s v="Automoviles Residentes"/>
    <s v="Automóviles"/>
    <s v="Automóviles"/>
    <x v="13"/>
    <x v="3"/>
    <n v="2671500.3155200002"/>
    <n v="2668766.8416399998"/>
    <n v="533186385.44996989"/>
    <n v="470746398.87218982"/>
    <n v="512068683.5256899"/>
    <n v="451806369.28899986"/>
    <n v="63495573.047850005"/>
    <n v="56236686.027219988"/>
    <n v="35779806.134049997"/>
    <n v="33881359.661700003"/>
    <n v="180018.72031"/>
    <n v="158412.80160000001"/>
    <n v="0.17546857888192974"/>
    <n v="0.17897552003914827"/>
    <n v="10764.878410000005"/>
    <n v="10.69536907057913"/>
    <n v="61.890663086671736"/>
    <n v="63.536469435182305"/>
    <n v="4.1704947228618767"/>
    <n v="3.7714010718204607"/>
    <n v="2.0896028615954659E-2"/>
    <n v="2.1757780404161438E-2"/>
    <n v="2.1380917944595259E-2"/>
    <n v="2.2277220533298607E-2"/>
    <m/>
    <m/>
    <m/>
    <n v="0"/>
    <m/>
    <n v="0"/>
    <m/>
    <n v="0"/>
    <m/>
    <n v="-23.546880028156501"/>
    <n v="61.292697635032468"/>
    <n v="88.74481235742995"/>
    <n v="0.19085940201619028"/>
    <n v="-25.950095060883427"/>
    <n v="12.407262527825825"/>
    <n v="62.374901872535027"/>
    <n v="94.68468562786336"/>
    <s v="Resto"/>
    <n v="2024"/>
    <n v="2"/>
    <d v="2025-08-07T00:00:00"/>
    <x v="13"/>
    <x v="5"/>
  </r>
  <r>
    <n v="2025"/>
    <n v="6"/>
    <n v="10"/>
    <x v="62"/>
    <s v="Automoviles Residentes"/>
    <n v="10"/>
    <s v="4a44dc15364204a80fe80e9039455cc1608281820fe2b24f1e5233ade6af1dd5"/>
    <s v="5ee0b1f3d4f170289262539d5c2c0d24e2fb46189fbbd99a0a6b6a68b9dfe06a"/>
    <x v="27"/>
    <n v="325640.17362000002"/>
    <n v="519705.93666000001"/>
    <n v="663463.28369000007"/>
    <n v="947129.92602999997"/>
    <n v="305025.04502999998"/>
    <n v="320239.73822000006"/>
    <n v="633347.2913799996"/>
    <n v="591505.26514999988"/>
    <n v="35332811.020000003"/>
    <n v="33505945.09"/>
    <n v="140.405"/>
    <n v="134.59399999999999"/>
    <n v="658.31693999999993"/>
    <n v="-350.05009999999999"/>
    <n v="304757.82429000002"/>
    <n v="318504.72547"/>
    <n v="391695.23382999998"/>
    <n v="425964.17042000004"/>
    <n v="0"/>
    <n v="0"/>
    <n v="0"/>
    <n v="0"/>
    <n v="0"/>
    <n v="0"/>
    <s v="Automoviles Residentes"/>
    <s v="Automóviles"/>
    <s v="Automóviles"/>
    <x v="13"/>
    <x v="3"/>
    <n v="3211255.1390500003"/>
    <n v="3187333.33329"/>
    <n v="533186385.44996989"/>
    <n v="470746398.87218982"/>
    <n v="512068683.5256899"/>
    <n v="451806369.28899986"/>
    <n v="63495573.047850005"/>
    <n v="56236686.027219988"/>
    <n v="35779806.134049997"/>
    <n v="33881359.661700003"/>
    <n v="782314.56611000001"/>
    <n v="967605.47450000001"/>
    <n v="0.51285492513722009"/>
    <n v="0.92414040259849073"/>
    <n v="-194065.76303999999"/>
    <n v="-37.341455879300632"/>
    <n v="41.625221838731846"/>
    <n v="53.710520491686196"/>
    <n v="10.140588633400695"/>
    <n v="16.30535254132187"/>
    <n v="6.1074360206175141E-2"/>
    <n v="6.3593065558687503E-2"/>
    <n v="0.1104004062283019"/>
    <n v="0.11502846617188078"/>
    <m/>
    <m/>
    <m/>
    <n v="0"/>
    <m/>
    <n v="0"/>
    <m/>
    <n v="0"/>
    <m/>
    <n v="-4.7510322343405793"/>
    <n v="93.66935339677822"/>
    <n v="61.619411215136076"/>
    <n v="0.85250614239556111"/>
    <n v="-4.3160744820079033"/>
    <n v="-8.0450279553350494"/>
    <n v="77.804833444123105"/>
    <n v="74.772656384680147"/>
    <s v="Resto"/>
    <n v="2024"/>
    <n v="2"/>
    <d v="2025-08-07T00:00:00"/>
    <x v="13"/>
    <x v="27"/>
  </r>
  <r>
    <n v="2025"/>
    <n v="6"/>
    <n v="18"/>
    <x v="77"/>
    <s v="Automoviles Residentes"/>
    <n v="5"/>
    <s v="ef2d127de37b942baad06145e54b0c619a1f22327b2ebbcfbec78f5564afe39d"/>
    <s v="5ee0b1f3d4f170289262539d5c2c0d24e2fb46189fbbd99a0a6b6a68b9dfe06a"/>
    <x v="2"/>
    <n v="409.69051999999999"/>
    <n v="459.45676000000003"/>
    <n v="896.85980999999992"/>
    <n v="1027.2453500000001"/>
    <n v="1089.9815100000001"/>
    <n v="53.817409999999931"/>
    <n v="-2936.0383299999994"/>
    <n v="-828.99236000000064"/>
    <n v="35332811.020000003"/>
    <n v="33505945.09"/>
    <n v="140.405"/>
    <n v="134.59399999999999"/>
    <n v="0"/>
    <n v="0"/>
    <n v="1089.9815100000001"/>
    <n v="53.817410000000002"/>
    <n v="449.42703"/>
    <n v="512.84869000000003"/>
    <n v="0"/>
    <n v="0"/>
    <n v="0"/>
    <n v="0"/>
    <n v="0"/>
    <n v="0"/>
    <s v="Automoviles Residentes"/>
    <s v="Automóviles"/>
    <s v="Automóviles"/>
    <x v="13"/>
    <x v="3"/>
    <n v="13516428.326850001"/>
    <n v="10445446.251569999"/>
    <n v="533186385.44996989"/>
    <n v="470746398.87218982"/>
    <n v="512068683.5256899"/>
    <n v="451806369.28899986"/>
    <n v="63495573.047850005"/>
    <n v="56236686.027219988"/>
    <n v="35779806.134049997"/>
    <n v="33881359.661700003"/>
    <n v="409.69051999999999"/>
    <n v="459.45676000000003"/>
    <n v="6.4522690375793431E-4"/>
    <n v="8.1700539711321405E-4"/>
    <n v="-49.766240000000039"/>
    <n v="-10.83153940318563"/>
    <n v="100"/>
    <n v="100"/>
    <n v="3.0310560607654125E-3"/>
    <n v="4.3986321784092427E-3"/>
    <n v="7.6838143504780513E-5"/>
    <n v="8.0006946954694271E-5"/>
    <n v="9.760175778312114E-5"/>
    <n v="1.0169328969908933E-4"/>
    <m/>
    <m/>
    <m/>
    <n v="0"/>
    <m/>
    <n v="0"/>
    <m/>
    <n v="0"/>
    <m/>
    <n v="1925.3325271506033"/>
    <n v="266.04997108549162"/>
    <n v="11.71326981890525"/>
    <n v="3.0463594629785173E-3"/>
    <n v="1925.3325271506008"/>
    <n v="-12.366544214044895"/>
    <n v="242.52691476967908"/>
    <n v="10.493818361903195"/>
    <s v="Resto"/>
    <n v="2024"/>
    <n v="2"/>
    <d v="2025-08-07T00:00:00"/>
    <x v="13"/>
    <x v="2"/>
  </r>
  <r>
    <n v="2025"/>
    <n v="6"/>
    <n v="115"/>
    <x v="58"/>
    <s v="Automoviles Residentes"/>
    <n v="232"/>
    <s v="835d5e8314340ab852a2f979ab4cd53e994dbe38366afb6eed84fe4957b980c8"/>
    <s v="5ee0b1f3d4f170289262539d5c2c0d24e2fb46189fbbd99a0a6b6a68b9dfe06a"/>
    <x v="34"/>
    <n v="30426.777879999998"/>
    <n v="28707.67799"/>
    <n v="59060.216299999993"/>
    <n v="54455.500600000007"/>
    <n v="26053.105159999999"/>
    <n v="19959.182820000002"/>
    <n v="49169.205939999985"/>
    <n v="37127.829089999999"/>
    <n v="35332811.020000003"/>
    <n v="33505945.09"/>
    <n v="140.405"/>
    <n v="134.59399999999999"/>
    <n v="0"/>
    <n v="0"/>
    <n v="26053.105159999999"/>
    <n v="19959.182820000002"/>
    <n v="28324.462760000002"/>
    <n v="24801.98415"/>
    <n v="0"/>
    <n v="0"/>
    <n v="0"/>
    <n v="0"/>
    <n v="0"/>
    <n v="0"/>
    <s v="Automoviles Residentes"/>
    <s v="Automóviles"/>
    <s v="Automóviles"/>
    <x v="13"/>
    <x v="3"/>
    <n v="30426.777879999998"/>
    <n v="28707.67799"/>
    <n v="533186385.44996989"/>
    <n v="470746398.87218982"/>
    <n v="512068683.5256899"/>
    <n v="451806369.28899986"/>
    <n v="63495573.047850005"/>
    <n v="56236686.027219988"/>
    <n v="35779806.134049997"/>
    <n v="33881359.661700003"/>
    <n v="30426.777879999998"/>
    <n v="28707.67799"/>
    <n v="4.7919526385044986E-2"/>
    <n v="5.10479546680698E-2"/>
    <n v="1719.0998899999977"/>
    <n v="5.988293064311323"/>
    <n v="100"/>
    <n v="100"/>
    <n v="100"/>
    <n v="100"/>
    <n v="5.7065931746029201E-3"/>
    <n v="5.9419329591698265E-3"/>
    <n v="6.0983319381258377E-3"/>
    <n v="6.3539781511218604E-3"/>
    <m/>
    <m/>
    <m/>
    <n v="0"/>
    <m/>
    <n v="0"/>
    <m/>
    <n v="0"/>
    <m/>
    <n v="30.531923049943764"/>
    <n v="85.625580410619548"/>
    <n v="69.525591122181879"/>
    <n v="7.2815109904149133E-2"/>
    <n v="30.531923049943764"/>
    <n v="14.202406503836107"/>
    <n v="91.980933162807844"/>
    <n v="80.4741374693605"/>
    <s v="Resto"/>
    <n v="2024"/>
    <n v="2"/>
    <d v="2025-08-07T00:00:00"/>
    <x v="13"/>
    <x v="34"/>
  </r>
  <r>
    <n v="2025"/>
    <n v="6"/>
    <n v="50"/>
    <x v="15"/>
    <s v="Automoviles Residentes"/>
    <n v="38"/>
    <s v="aea92132c4cbeb263e6ac2bf6c183b5d81737f179f21efdc5863739672f0f470"/>
    <s v="5ee0b1f3d4f170289262539d5c2c0d24e2fb46189fbbd99a0a6b6a68b9dfe06a"/>
    <x v="39"/>
    <n v="-0.98080999999999996"/>
    <n v="-1.1606500000000002"/>
    <n v="-3.5364399999999998"/>
    <n v="-3.7163100000000018"/>
    <n v="-306.88237999999996"/>
    <n v="75.283309999999986"/>
    <n v="-270.07200999999998"/>
    <n v="-147.00819000000001"/>
    <n v="35332811.020000003"/>
    <n v="33505945.09"/>
    <n v="140.405"/>
    <n v="134.59399999999999"/>
    <n v="0"/>
    <n v="0"/>
    <n v="5.6075100000000004"/>
    <n v="8.2152900000000013"/>
    <n v="0"/>
    <n v="0"/>
    <n v="0"/>
    <n v="0"/>
    <n v="0"/>
    <n v="0"/>
    <n v="0"/>
    <n v="0"/>
    <s v="Automoviles Residentes"/>
    <s v="Automóviles"/>
    <s v="Automóviles"/>
    <x v="13"/>
    <x v="3"/>
    <n v="26568293.871599998"/>
    <n v="30189132.184919998"/>
    <n v="533186385.44996989"/>
    <n v="470746398.87218982"/>
    <n v="512068683.5256899"/>
    <n v="451806369.28899986"/>
    <n v="63495573.047850005"/>
    <n v="56236686.027219988"/>
    <n v="35779806.134049997"/>
    <n v="33881359.661700003"/>
    <n v="-0.98080999999999996"/>
    <n v="-1.1606500000000002"/>
    <n v="-1.5446903664620298E-6"/>
    <n v="-2.0638662801684583E-6"/>
    <n v="0.17984000000000022"/>
    <n v="-15.494765863955562"/>
    <n v="100"/>
    <n v="100"/>
    <n v="-3.6916559442623083E-6"/>
    <n v="-3.8445954421298838E-6"/>
    <n v="-1.8395255894845643E-7"/>
    <n v="-1.9153875867724175E-7"/>
    <n v="-2.4655525836855585E-7"/>
    <n v="-2.5689102210455681E-7"/>
    <m/>
    <m/>
    <m/>
    <n v="0"/>
    <m/>
    <n v="0"/>
    <m/>
    <n v="0"/>
    <m/>
    <n v="-507.63667272334334"/>
    <n v="31288.667529898754"/>
    <n v="-6486.3059492525717"/>
    <n v="-8.5769715702275454E-4"/>
    <n v="-31.743006029002029"/>
    <m/>
    <m/>
    <m/>
    <s v="Resto"/>
    <n v="2024"/>
    <n v="2"/>
    <d v="2025-08-07T00:00:00"/>
    <x v="13"/>
    <x v="39"/>
  </r>
  <r>
    <n v="2025"/>
    <n v="6"/>
    <n v="22"/>
    <x v="35"/>
    <s v="Automoviles Residentes"/>
    <n v="16"/>
    <s v="b17ef6d19c7a5b1ee83b907c595526dcb1eb06db8227d650d5dda0a9f4ce8cd9"/>
    <s v="5ee0b1f3d4f170289262539d5c2c0d24e2fb46189fbbd99a0a6b6a68b9dfe06a"/>
    <x v="4"/>
    <n v="2456440.64286"/>
    <n v="1901672.8623499998"/>
    <n v="4859722.8934300002"/>
    <n v="3677946.8607699997"/>
    <n v="1377948.6034200001"/>
    <n v="1326492.9249500001"/>
    <n v="2823108.5037799999"/>
    <n v="2647790.87176"/>
    <n v="35332811.020000003"/>
    <n v="33505945.09"/>
    <n v="140.405"/>
    <n v="134.59399999999999"/>
    <n v="0"/>
    <n v="0"/>
    <n v="1377948.6034200001"/>
    <n v="1325808.60295"/>
    <n v="2199808.7413499998"/>
    <n v="1764518.7633099998"/>
    <n v="0"/>
    <n v="0"/>
    <n v="0"/>
    <n v="0"/>
    <n v="0"/>
    <n v="0"/>
    <s v="Automoviles Residentes"/>
    <s v="Automóviles"/>
    <s v="Automóviles"/>
    <x v="13"/>
    <x v="3"/>
    <n v="17846008.112819999"/>
    <n v="17696756.30731"/>
    <n v="533186385.44996989"/>
    <n v="470746398.87218982"/>
    <n v="512068683.5256899"/>
    <n v="451806369.28899986"/>
    <n v="63495573.047850005"/>
    <n v="56236686.027219988"/>
    <n v="35779806.134049997"/>
    <n v="33881359.661700003"/>
    <n v="3851349.4347199998"/>
    <n v="3102947.2417100002"/>
    <n v="3.8686801692597315"/>
    <n v="3.3815521445014407"/>
    <n v="554767.78051000019"/>
    <n v="29.172619092036879"/>
    <n v="63.781297555478446"/>
    <n v="61.2860198455069"/>
    <n v="13.764650488393379"/>
    <n v="10.745883761559602"/>
    <n v="0.46070955858839979"/>
    <n v="0.47970921126184496"/>
    <n v="0.40396970999799708"/>
    <n v="0.42090439436314958"/>
    <m/>
    <m/>
    <m/>
    <n v="0"/>
    <m/>
    <n v="0"/>
    <m/>
    <n v="0"/>
    <m/>
    <n v="3.8790767370236345"/>
    <n v="56.095334826233511"/>
    <n v="69.754001921801688"/>
    <n v="3.8511908037105593"/>
    <n v="3.9326943839393946"/>
    <n v="24.669047849820224"/>
    <n v="62.639473037749973"/>
    <n v="75.137121266025048"/>
    <s v="Medianas"/>
    <n v="2024"/>
    <n v="2"/>
    <d v="2025-08-07T00:00:00"/>
    <x v="13"/>
    <x v="4"/>
  </r>
  <r>
    <n v="2025"/>
    <n v="6"/>
    <n v="15.1"/>
    <x v="69"/>
    <s v="Automoviles Residentes"/>
    <n v="15.1"/>
    <m/>
    <m/>
    <x v="76"/>
    <n v="16829985.519130003"/>
    <n v="15356636.42863"/>
    <n v="33274796.077040002"/>
    <n v="29475003.74064"/>
    <n v="10010466.486020001"/>
    <n v="9960269.2273299992"/>
    <n v="20655451.956369996"/>
    <n v="19925352.381699998"/>
    <n v="0"/>
    <n v="0"/>
    <n v="0"/>
    <n v="0"/>
    <n v="12101.40206"/>
    <n v="22393.167170000001"/>
    <n v="9881830.2035500016"/>
    <n v="9734330.2081899997"/>
    <n v="15404901.52067"/>
    <n v="13894801.515340002"/>
    <n v="0"/>
    <n v="0"/>
    <n v="0"/>
    <n v="0"/>
    <n v="0"/>
    <n v="0"/>
    <s v="Automoviles Residentes"/>
    <s v="Automóviles"/>
    <s v="Automóviles"/>
    <x v="13"/>
    <x v="3"/>
    <n v="111283064.11849999"/>
    <n v="97644910.381200001"/>
    <n v="533186385.44996989"/>
    <n v="470746398.87218982"/>
    <n v="512068683.5256899"/>
    <n v="451806369.28899986"/>
    <n v="63495573.047850005"/>
    <n v="56236686.027219988"/>
    <n v="35779806.134049997"/>
    <n v="33881359.661700003"/>
    <n v="25651862.622900002"/>
    <n v="22540626.07742"/>
    <n v="26.505762073281858"/>
    <n v="27.307150391466873"/>
    <n v="1473349.0905000027"/>
    <n v="9.5942174404362248"/>
    <n v="65.609214295828536"/>
    <n v="68.128704038143212"/>
    <n v="15.12358205846"/>
    <n v="15.727021888471803"/>
    <n v="3.1564919844918284"/>
    <n v="3.2866656486884462"/>
    <n v="3.2621888272371913"/>
    <n v="3.3989419965009531"/>
    <m/>
    <m/>
    <m/>
    <n v="0"/>
    <m/>
    <n v="0"/>
    <m/>
    <n v="0"/>
    <m/>
    <n v="0.50397491819060836"/>
    <n v="59.479947113688745"/>
    <n v="64.859705923366562"/>
    <n v="27.977978551687848"/>
    <n v="1.5152557207880779"/>
    <n v="10.868093392070644"/>
    <n v="64.147311751982002"/>
    <n v="70.05735344577036"/>
    <s v="Resto"/>
    <n v="2024"/>
    <n v="2"/>
    <d v="2025-08-07T00:00:00"/>
    <x v="13"/>
    <x v="76"/>
  </r>
  <r>
    <n v="2025"/>
    <n v="6"/>
    <n v="3"/>
    <x v="7"/>
    <s v="Automoviles Residentes"/>
    <n v="3"/>
    <s v="4e07408562bedb8b60ce05c1decfe3ad16b72230967de01f640b7e4729b49fce"/>
    <s v="5ee0b1f3d4f170289262539d5c2c0d24e2fb46189fbbd99a0a6b6a68b9dfe06a"/>
    <x v="7"/>
    <n v="233346.25516"/>
    <n v="141873.02703"/>
    <n v="477536.84470999998"/>
    <n v="291785.52464000002"/>
    <n v="145163.40726000004"/>
    <n v="93011.725920000026"/>
    <n v="306532.12047000002"/>
    <n v="169567.85198000004"/>
    <n v="35332811.020000003"/>
    <n v="33505945.09"/>
    <n v="140.405"/>
    <n v="134.59399999999999"/>
    <n v="10189.56748"/>
    <n v="-1073.4771799999999"/>
    <n v="141805.35657"/>
    <n v="92470.369919999997"/>
    <n v="208282.17079"/>
    <n v="118688.88645999999"/>
    <n v="0"/>
    <n v="0"/>
    <n v="0"/>
    <n v="0"/>
    <n v="0"/>
    <n v="0"/>
    <s v="Automoviles Residentes"/>
    <s v="Automóviles"/>
    <s v="Automóviles"/>
    <x v="13"/>
    <x v="3"/>
    <n v="15439688.598989999"/>
    <n v="12032200.14449"/>
    <n v="533186385.44996989"/>
    <n v="470746398.87218982"/>
    <n v="512068683.5256899"/>
    <n v="451806369.28899986"/>
    <n v="63495573.047850005"/>
    <n v="56236686.027219988"/>
    <n v="35779806.134049997"/>
    <n v="33881359.661700003"/>
    <n v="233346.25516"/>
    <n v="141873.02703"/>
    <n v="0.36750003812730569"/>
    <n v="0.25227842721978644"/>
    <n v="91473.228130000003"/>
    <n v="64.475418650690642"/>
    <n v="100"/>
    <n v="100"/>
    <n v="1.5113404241537913"/>
    <n v="1.1791112624981477"/>
    <n v="4.3764481151009331E-2"/>
    <n v="4.5569327449077109E-2"/>
    <n v="3.0137888971620001E-2"/>
    <n v="3.1401289728000784E-2"/>
    <m/>
    <m/>
    <m/>
    <n v="0"/>
    <m/>
    <n v="0"/>
    <m/>
    <n v="0"/>
    <m/>
    <n v="56.070007113786914"/>
    <n v="62.20944371293421"/>
    <n v="65.559837459682939"/>
    <n v="0.40571323029571893"/>
    <n v="53.352210759707972"/>
    <n v="75.485824327953694"/>
    <n v="68.083291062380425"/>
    <n v="77.909880763068713"/>
    <s v="Resto"/>
    <n v="2024"/>
    <n v="2"/>
    <d v="2025-08-07T00:00:00"/>
    <x v="13"/>
    <x v="7"/>
  </r>
  <r>
    <n v="2025"/>
    <n v="6"/>
    <n v="79"/>
    <x v="11"/>
    <s v="Automoviles Residentes"/>
    <n v="51"/>
    <s v="031b4af5197ec30a926f48cf40e11a7dbc470048a21e4003b7a3c07c5dab1baa"/>
    <s v="5ee0b1f3d4f170289262539d5c2c0d24e2fb46189fbbd99a0a6b6a68b9dfe06a"/>
    <x v="11"/>
    <n v="4477228.9574300004"/>
    <n v="4017455.946"/>
    <n v="8838808.2431899998"/>
    <n v="7627487.470519999"/>
    <n v="3077322.71875"/>
    <n v="2884323.2941399999"/>
    <n v="6127505.2888200004"/>
    <n v="5847111.5954"/>
    <n v="35332811.020000003"/>
    <n v="33505945.09"/>
    <n v="140.405"/>
    <n v="134.59399999999999"/>
    <n v="0"/>
    <n v="0"/>
    <n v="3076080.46673"/>
    <n v="2867286.7077100002"/>
    <n v="4508428.9714899994"/>
    <n v="3193959.7829999998"/>
    <n v="0"/>
    <n v="0"/>
    <n v="0"/>
    <n v="0"/>
    <n v="0"/>
    <n v="0"/>
    <s v="Automoviles Residentes"/>
    <s v="Automóviles"/>
    <s v="Automóviles"/>
    <x v="13"/>
    <x v="3"/>
    <n v="49586162.051349998"/>
    <n v="42505277.943829998"/>
    <n v="533186385.44996989"/>
    <n v="470746398.87218982"/>
    <n v="512068683.5256899"/>
    <n v="451806369.28899986"/>
    <n v="63495573.047850005"/>
    <n v="56236686.027219988"/>
    <n v="35779806.134049997"/>
    <n v="33881359.661700003"/>
    <n v="6121437.9818500001"/>
    <n v="5431914.1521199998"/>
    <n v="7.0512458467867969"/>
    <n v="7.1438347986142876"/>
    <n v="459773.01143000042"/>
    <n v="11.444382156518129"/>
    <n v="73.140150577444999"/>
    <n v="73.960225318215748"/>
    <n v="9.029190347084155"/>
    <n v="9.451663747050425"/>
    <n v="0.83971179302553844"/>
    <n v="0.87434149001329864"/>
    <n v="0.85342255524949029"/>
    <n v="0.88919860787314786"/>
    <m/>
    <m/>
    <m/>
    <n v="0"/>
    <m/>
    <n v="0"/>
    <m/>
    <n v="0"/>
    <m/>
    <n v="6.6913242701368336"/>
    <n v="68.732752959688511"/>
    <n v="71.794770942337053"/>
    <n v="8.6007249654196798"/>
    <n v="7.2819281887145371"/>
    <n v="41.154844700497591"/>
    <n v="68.229542622990024"/>
    <n v="89.772160656851966"/>
    <s v="Grandes"/>
    <n v="2024"/>
    <n v="2"/>
    <d v="2025-08-07T00:00:00"/>
    <x v="13"/>
    <x v="11"/>
  </r>
  <r>
    <n v="2025"/>
    <n v="6"/>
    <n v="1"/>
    <x v="16"/>
    <s v="Automoviles Residentes"/>
    <n v="30"/>
    <s v="624b60c58c9d8bfb6ff1886c2fd605d2adeb6ea4da576068201b6c6958ce93f4"/>
    <s v="5ee0b1f3d4f170289262539d5c2c0d24e2fb46189fbbd99a0a6b6a68b9dfe06a"/>
    <x v="24"/>
    <n v="3263179.18823"/>
    <n v="3012427.2103899997"/>
    <n v="6209840.8452000003"/>
    <n v="5546683.7419299996"/>
    <n v="2055798.1504899999"/>
    <n v="1824496.6665599996"/>
    <n v="3895190.3808799996"/>
    <n v="3697703.2077000006"/>
    <n v="35332811.020000003"/>
    <n v="33505945.09"/>
    <n v="140.405"/>
    <n v="134.59399999999999"/>
    <n v="1211.6867500000001"/>
    <n v="121.95071"/>
    <n v="2054217.2853900001"/>
    <n v="1811596.17194"/>
    <n v="3057200.0232399995"/>
    <n v="2662806.71948"/>
    <n v="0"/>
    <n v="0"/>
    <n v="0"/>
    <n v="0"/>
    <n v="0"/>
    <n v="0"/>
    <s v="Automoviles Residentes"/>
    <s v="Automóviles"/>
    <s v="Automóviles"/>
    <x v="13"/>
    <x v="3"/>
    <n v="34421360.903379999"/>
    <n v="27815669.804509997"/>
    <n v="533186385.44996989"/>
    <n v="470746398.87218982"/>
    <n v="512068683.5256899"/>
    <n v="451806369.28899986"/>
    <n v="63495573.047850005"/>
    <n v="56236686.027219988"/>
    <n v="35779806.134049997"/>
    <n v="33881359.661700003"/>
    <n v="4591937.50875"/>
    <n v="4041736.9430500004"/>
    <n v="5.1392231483144206"/>
    <n v="5.3566940429809611"/>
    <n v="250751.9778400003"/>
    <n v="8.323918233613913"/>
    <n v="71.06323163178871"/>
    <n v="74.532985516784862"/>
    <n v="9.4800992830866626"/>
    <n v="10.829964662226356"/>
    <n v="0.61201472454629879"/>
    <n v="0.63725419913641135"/>
    <n v="0.63992570471216492"/>
    <n v="0.66675182448857595"/>
    <m/>
    <m/>
    <m/>
    <n v="0"/>
    <m/>
    <n v="0"/>
    <m/>
    <n v="0"/>
    <m/>
    <n v="12.677550371528401"/>
    <n v="62.999854801265066"/>
    <n v="60.565668118626292"/>
    <n v="5.7456939335777761"/>
    <n v="13.392670905800275"/>
    <n v="14.81118779199333"/>
    <n v="67.192766903519612"/>
    <n v="68.033333350374505"/>
    <s v="Medianas"/>
    <n v="2024"/>
    <n v="2"/>
    <d v="2025-08-07T00:00:00"/>
    <x v="13"/>
    <x v="24"/>
  </r>
  <r>
    <n v="2025"/>
    <n v="6"/>
    <n v="12"/>
    <x v="0"/>
    <s v="Automoviles Residentes"/>
    <n v="12"/>
    <s v="6b51d431df5d7f141cbececcf79edf3dd861c3b4069f0b11661a3eefacbba918"/>
    <s v="5ee0b1f3d4f170289262539d5c2c0d24e2fb46189fbbd99a0a6b6a68b9dfe06a"/>
    <x v="9"/>
    <n v="229227.71137999999"/>
    <n v="185724.65377999999"/>
    <n v="408219.39352000004"/>
    <n v="373205.59812000004"/>
    <n v="98649.628289999993"/>
    <n v="126369.19700000001"/>
    <n v="236460.56698000003"/>
    <n v="259166.2437300001"/>
    <n v="35332811.020000003"/>
    <n v="33505945.09"/>
    <n v="140.405"/>
    <n v="134.59399999999999"/>
    <n v="0"/>
    <n v="0"/>
    <n v="101899.228"/>
    <n v="118831.33007"/>
    <n v="195063.37878999999"/>
    <n v="185884.32353999998"/>
    <n v="0"/>
    <n v="0"/>
    <n v="0"/>
    <n v="0"/>
    <n v="0"/>
    <n v="0"/>
    <s v="Automoviles Residentes"/>
    <s v="Automóviles"/>
    <s v="Automóviles"/>
    <x v="13"/>
    <x v="3"/>
    <n v="4354857.8661599997"/>
    <n v="3733425.0511100003"/>
    <n v="533186385.44996989"/>
    <n v="470746398.87218982"/>
    <n v="512068683.5256899"/>
    <n v="451806369.28899986"/>
    <n v="63495573.047850005"/>
    <n v="56236686.027219988"/>
    <n v="35779806.134049997"/>
    <n v="33881359.661700003"/>
    <n v="292861.21198000002"/>
    <n v="250160.00116999997"/>
    <n v="0.36101369020995355"/>
    <n v="0.33025533135096996"/>
    <n v="43503.0576"/>
    <n v="23.423415639547528"/>
    <n v="78.271789504051611"/>
    <n v="74.242346063065469"/>
    <n v="5.2637242919279705"/>
    <n v="4.9746452985518328"/>
    <n v="4.2992041364024847E-2"/>
    <n v="4.4765032261243502E-2"/>
    <n v="3.9453228792606279E-2"/>
    <n v="4.1107134915400106E-2"/>
    <m/>
    <m/>
    <m/>
    <n v="0"/>
    <m/>
    <n v="0"/>
    <m/>
    <n v="0"/>
    <m/>
    <n v="-21.935384071483831"/>
    <n v="43.035646823025047"/>
    <n v="68.041153626104247"/>
    <n v="0.27571314366658817"/>
    <n v="-14.248853446330855"/>
    <n v="4.9380469935243365"/>
    <n v="52.239035657073273"/>
    <n v="63.927569472758137"/>
    <s v="Resto"/>
    <n v="2024"/>
    <n v="2"/>
    <d v="2025-08-07T00:00:00"/>
    <x v="13"/>
    <x v="9"/>
  </r>
  <r>
    <n v="2025"/>
    <n v="6"/>
    <n v="89"/>
    <x v="1"/>
    <s v="Automoviles Residentes"/>
    <n v="61"/>
    <s v="d029fa3a95e174a19934857f535eb9427d967218a36ea014b70ad704bc6c8d1c"/>
    <s v="5ee0b1f3d4f170289262539d5c2c0d24e2fb46189fbbd99a0a6b6a68b9dfe06a"/>
    <x v="10"/>
    <n v="1059871.3253800001"/>
    <n v="895431.66772999999"/>
    <n v="2038431.94894"/>
    <n v="1835158.2449999999"/>
    <n v="608925.30787000002"/>
    <n v="667526.42812999978"/>
    <n v="1349604.2757899999"/>
    <n v="1365551.5107399998"/>
    <n v="35332811.020000003"/>
    <n v="33505945.09"/>
    <n v="140.405"/>
    <n v="134.59399999999999"/>
    <n v="2886.5453900000002"/>
    <n v="15755.6764"/>
    <n v="538023.99384999997"/>
    <n v="529125.01751999999"/>
    <n v="752324.32607000007"/>
    <n v="737037.81504000002"/>
    <n v="0"/>
    <n v="0"/>
    <n v="0"/>
    <n v="0"/>
    <n v="0"/>
    <n v="0"/>
    <s v="Automoviles Residentes"/>
    <s v="Automóviles"/>
    <s v="Automóviles"/>
    <x v="13"/>
    <x v="3"/>
    <n v="2214299.0685000001"/>
    <n v="1797187.84393"/>
    <n v="533186385.44996989"/>
    <n v="470746398.87218982"/>
    <n v="512068683.5256899"/>
    <n v="451806369.28899986"/>
    <n v="63495573.047850005"/>
    <n v="56236686.027219988"/>
    <n v="35779806.134049997"/>
    <n v="33881359.661700003"/>
    <n v="2214299.0685000001"/>
    <n v="1797187.84393"/>
    <n v="1.6692050713225084"/>
    <n v="1.592255395875547"/>
    <n v="164439.65765000007"/>
    <n v="18.364288820259112"/>
    <n v="47.864867960133907"/>
    <n v="49.824044312024455"/>
    <n v="47.864867960133907"/>
    <n v="49.824044312024455"/>
    <n v="0.19878064299889187"/>
    <n v="0.2069783526074247"/>
    <n v="0.19021529848667296"/>
    <n v="0.19818925287377553"/>
    <m/>
    <m/>
    <m/>
    <n v="0"/>
    <m/>
    <n v="0"/>
    <m/>
    <n v="0"/>
    <m/>
    <n v="-8.7788464681711869"/>
    <n v="57.452758017741402"/>
    <n v="74.5480031795435"/>
    <n v="1.7018686618609533"/>
    <n v="1.6818286861032039"/>
    <n v="2.0740470458995963"/>
    <n v="71.514900582908908"/>
    <n v="71.790755741791031"/>
    <s v="Medianas"/>
    <n v="2024"/>
    <n v="2"/>
    <d v="2025-08-07T00:00:00"/>
    <x v="13"/>
    <x v="10"/>
  </r>
  <r>
    <n v="2025"/>
    <n v="6"/>
    <n v="48"/>
    <x v="4"/>
    <s v="Automoviles Residentes"/>
    <n v="36"/>
    <s v="76a50887d8f1c2e9301755428990ad81479ee21c25b43215cf524541e0503269"/>
    <s v="5ee0b1f3d4f170289262539d5c2c0d24e2fb46189fbbd99a0a6b6a68b9dfe06a"/>
    <x v="19"/>
    <n v="4964237.47059"/>
    <n v="4500786.47652"/>
    <n v="9996565.1273300014"/>
    <n v="8393808.4064600002"/>
    <n v="3695941.4877400002"/>
    <n v="3278501.8891700008"/>
    <n v="7320869.2781200018"/>
    <n v="6279436.1109699998"/>
    <n v="35332811.020000003"/>
    <n v="33505945.09"/>
    <n v="140.405"/>
    <n v="134.59399999999999"/>
    <n v="119197.91091999999"/>
    <n v="51461.387069999997"/>
    <n v="3646973.1717399997"/>
    <n v="3233133.2636899999"/>
    <n v="4532962.6941099996"/>
    <n v="4209966.0818600003"/>
    <n v="0"/>
    <n v="0"/>
    <n v="0"/>
    <n v="0"/>
    <n v="0"/>
    <n v="0"/>
    <s v="Automoviles Residentes"/>
    <s v="Automóviles"/>
    <s v="Automóviles"/>
    <x v="13"/>
    <x v="3"/>
    <n v="34581959.66691"/>
    <n v="31734793.481880002"/>
    <n v="533186385.44996989"/>
    <n v="470746398.87218982"/>
    <n v="512068683.5256899"/>
    <n v="451806369.28899986"/>
    <n v="63495573.047850005"/>
    <n v="56236686.027219988"/>
    <n v="35779806.134049997"/>
    <n v="33881359.661700003"/>
    <n v="7805949.9359900001"/>
    <n v="7130541.3686000006"/>
    <n v="7.8182418589229377"/>
    <n v="8.0032925025871986"/>
    <n v="463450.99407000002"/>
    <n v="10.297111326826137"/>
    <n v="63.595558660989596"/>
    <n v="63.119842433558141"/>
    <n v="14.354991788796939"/>
    <n v="14.182498080820563"/>
    <n v="0.93105105570175994"/>
    <n v="0.96944758199433023"/>
    <n v="0.95609578475861856"/>
    <n v="0.996175968834351"/>
    <m/>
    <m/>
    <m/>
    <n v="0"/>
    <m/>
    <n v="0"/>
    <m/>
    <n v="0"/>
    <m/>
    <n v="12.73263254625363"/>
    <n v="74.451343426581431"/>
    <n v="72.842866602837205"/>
    <n v="10.329685616218983"/>
    <n v="12.799964439995936"/>
    <n v="7.6721903685099679"/>
    <n v="80.454515464660034"/>
    <n v="76.797133298080468"/>
    <s v="Grandes"/>
    <n v="2024"/>
    <n v="2"/>
    <d v="2025-08-07T00:00:00"/>
    <x v="13"/>
    <x v="19"/>
  </r>
  <r>
    <n v="2025"/>
    <n v="6"/>
    <n v="27"/>
    <x v="32"/>
    <s v="Automoviles Residentes"/>
    <n v="21"/>
    <s v="6f4b6612125fb3a0daecd2799dfd6c9c299424fd920f9b308110a2c1fbd8f443"/>
    <s v="5ee0b1f3d4f170289262539d5c2c0d24e2fb46189fbbd99a0a6b6a68b9dfe06a"/>
    <x v="3"/>
    <n v="3805336.7386999996"/>
    <n v="2989718.2359799999"/>
    <n v="7404346.6255799998"/>
    <n v="5908294.1044199988"/>
    <n v="1981835.0934899999"/>
    <n v="1975703.2406500005"/>
    <n v="4069914.6550800013"/>
    <n v="3979229.8327900004"/>
    <n v="35332811.020000003"/>
    <n v="33505945.09"/>
    <n v="140.405"/>
    <n v="134.59399999999999"/>
    <n v="0"/>
    <n v="0"/>
    <n v="1972184.50611"/>
    <n v="1947996.7051500001"/>
    <n v="3303945.1453400003"/>
    <n v="2714600.5852299999"/>
    <n v="0"/>
    <n v="0"/>
    <n v="0"/>
    <n v="0"/>
    <n v="0"/>
    <n v="0"/>
    <s v="Automoviles Residentes"/>
    <s v="Automóviles"/>
    <s v="Automóviles"/>
    <x v="13"/>
    <x v="3"/>
    <n v="7432464.5520399995"/>
    <n v="5987192.6770000001"/>
    <n v="533186385.44996989"/>
    <n v="470746398.87218982"/>
    <n v="512068683.5256899"/>
    <n v="451806369.28899986"/>
    <n v="63495573.047850005"/>
    <n v="56236686.027219988"/>
    <n v="35779806.134049997"/>
    <n v="33881359.661700003"/>
    <n v="6009566.5943799997"/>
    <n v="4814807.7526400005"/>
    <n v="5.9930740932636573"/>
    <n v="5.3163129750086986"/>
    <n v="815618.50271999976"/>
    <n v="27.280781610265969"/>
    <n v="63.321317418441758"/>
    <n v="62.094239055354009"/>
    <n v="51.19885486242304"/>
    <n v="49.935226695895423"/>
    <n v="0.7136972815779189"/>
    <n v="0.74313014271826494"/>
    <n v="0.63510166899688258"/>
    <n v="0.6617255619226593"/>
    <m/>
    <m/>
    <m/>
    <n v="0"/>
    <m/>
    <n v="0"/>
    <m/>
    <n v="0"/>
    <m/>
    <n v="0.31036305017053678"/>
    <n v="52.080413103389255"/>
    <n v="66.083258846042554"/>
    <n v="5.5389766117373638"/>
    <n v="1.2416756607469326"/>
    <n v="21.710175829055412"/>
    <n v="59.691805382775129"/>
    <n v="71.759975141424064"/>
    <s v="Medianas"/>
    <n v="2024"/>
    <n v="2"/>
    <d v="2025-08-07T00:00:00"/>
    <x v="13"/>
    <x v="3"/>
  </r>
  <r>
    <n v="2025"/>
    <n v="6"/>
    <n v="129"/>
    <x v="22"/>
    <s v="Automoviles Residentes"/>
    <n v="208"/>
    <s v="8df66f64b57424391d363fd6b811fed3c430c77597da265025728bd637bad804"/>
    <s v="5ee0b1f3d4f170289262539d5c2c0d24e2fb46189fbbd99a0a6b6a68b9dfe06a"/>
    <x v="26"/>
    <n v="168250.55987999999"/>
    <n v="88867.327510000003"/>
    <n v="333004.61885999999"/>
    <n v="157045.82542000001"/>
    <n v="108842.50447"/>
    <n v="57992.784710000007"/>
    <n v="199596.47149999999"/>
    <n v="97764.529089999996"/>
    <n v="35332811.020000003"/>
    <n v="33505945.09"/>
    <n v="140.405"/>
    <n v="134.59399999999999"/>
    <n v="0"/>
    <n v="0"/>
    <n v="109572.70974999999"/>
    <n v="51089.776359999996"/>
    <n v="138600.39637999999"/>
    <n v="62452.569200000005"/>
    <n v="0"/>
    <n v="0"/>
    <n v="0"/>
    <n v="0"/>
    <n v="0"/>
    <n v="0"/>
    <s v="Automoviles Residentes"/>
    <s v="Automóviles"/>
    <s v="Automóviles"/>
    <x v="13"/>
    <x v="3"/>
    <n v="168250.55987999999"/>
    <n v="88867.327510000003"/>
    <n v="533186385.44996989"/>
    <n v="470746398.87218982"/>
    <n v="512068683.5256899"/>
    <n v="451806369.28899986"/>
    <n v="63495573.047850005"/>
    <n v="56236686.027219988"/>
    <n v="35779806.134049997"/>
    <n v="33881359.661700003"/>
    <n v="168250.55987999999"/>
    <n v="88867.327510000003"/>
    <n v="0.26497998490888025"/>
    <n v="0.15802376311254535"/>
    <n v="79383.232369999983"/>
    <n v="89.327804260871019"/>
    <n v="100"/>
    <n v="100"/>
    <n v="100"/>
    <n v="100"/>
    <n v="3.1555674426684575E-2"/>
    <n v="3.2857029787793895E-2"/>
    <n v="1.8877962258002947E-2"/>
    <n v="1.9669339245891784E-2"/>
    <m/>
    <m/>
    <m/>
    <n v="0"/>
    <m/>
    <n v="0"/>
    <m/>
    <n v="0"/>
    <m/>
    <n v="87.682838501858853"/>
    <n v="64.69072349454818"/>
    <n v="65.257712069122633"/>
    <n v="0.30420093407498816"/>
    <n v="114.47091288461455"/>
    <n v="121.92905456962366"/>
    <n v="79.05656304877013"/>
    <n v="81.805723950905119"/>
    <s v="Resto"/>
    <n v="2024"/>
    <n v="2"/>
    <d v="2025-08-07T00:00:00"/>
    <x v="13"/>
    <x v="26"/>
  </r>
  <r>
    <n v="2025"/>
    <n v="6"/>
    <n v="94"/>
    <x v="5"/>
    <s v="Automoviles Residentes"/>
    <n v="7"/>
    <s v="7902699be42c8a8e46fbbb4501726517e86b22c56a189f7625a6da49081b2451"/>
    <s v="5ee0b1f3d4f170289262539d5c2c0d24e2fb46189fbbd99a0a6b6a68b9dfe06a"/>
    <x v="28"/>
    <n v="772051.13532"/>
    <n v="759072.71152000001"/>
    <n v="1576609.6040100001"/>
    <n v="1556822.7674199999"/>
    <n v="617409.07332000008"/>
    <n v="580914.98066999984"/>
    <n v="1274518.5370600002"/>
    <n v="1160090.1518299999"/>
    <n v="35332811.020000003"/>
    <n v="33505945.09"/>
    <n v="140.405"/>
    <n v="134.59399999999999"/>
    <n v="248.18298999999999"/>
    <n v="648.81869999999992"/>
    <n v="617627.07332000008"/>
    <n v="581128.06336999999"/>
    <n v="774544.13899000001"/>
    <n v="746752.00812000001"/>
    <n v="0"/>
    <n v="0"/>
    <n v="0"/>
    <n v="0"/>
    <n v="0"/>
    <n v="0"/>
    <s v="Automoviles Residentes"/>
    <s v="Automóviles"/>
    <s v="Automóviles"/>
    <x v="13"/>
    <x v="3"/>
    <n v="3833520.1551100002"/>
    <n v="3650387.7085300004"/>
    <n v="533186385.44996989"/>
    <n v="470746398.87218982"/>
    <n v="512068683.5256899"/>
    <n v="451806369.28899986"/>
    <n v="63495573.047850005"/>
    <n v="56236686.027219988"/>
    <n v="35779806.134049997"/>
    <n v="33881359.661700003"/>
    <n v="1261437.00364"/>
    <n v="1259968.3082099999"/>
    <n v="1.2159133279074201"/>
    <n v="1.3497820820248716"/>
    <n v="12978.42379999999"/>
    <n v="1.7097734647859353"/>
    <n v="61.204097635646562"/>
    <n v="60.245381298390946"/>
    <n v="20.139482879485385"/>
    <n v="20.794303841924673"/>
    <n v="0.14479948408068333"/>
    <n v="0.15077101181120503"/>
    <n v="0.16124875587759777"/>
    <n v="0.16800841314267881"/>
    <m/>
    <m/>
    <m/>
    <n v="0"/>
    <m/>
    <n v="0"/>
    <m/>
    <n v="0"/>
    <m/>
    <n v="6.2821744772203481"/>
    <n v="79.969971556883493"/>
    <n v="76.529556635852529"/>
    <n v="1.7255797055100313"/>
    <n v="6.2807171517995419"/>
    <n v="3.7217350027579643"/>
    <n v="79.740720022151521"/>
    <n v="77.820756697130307"/>
    <s v="Medianas"/>
    <n v="2024"/>
    <n v="2"/>
    <d v="2025-08-07T00:00:00"/>
    <x v="13"/>
    <x v="28"/>
  </r>
  <r>
    <n v="2025"/>
    <n v="6"/>
    <n v="107"/>
    <x v="51"/>
    <s v="Automoviles Residentes"/>
    <n v="70"/>
    <s v="ff5a1ae012afa5d4c889c50ad427aaf545d31a4fac04ffc1c4d03d403ba4250a"/>
    <s v="5ee0b1f3d4f170289262539d5c2c0d24e2fb46189fbbd99a0a6b6a68b9dfe06a"/>
    <x v="33"/>
    <n v="165276.58697"/>
    <n v="505501.53155000001"/>
    <n v="617594.98144999996"/>
    <n v="873903.39543999999"/>
    <n v="342617.24715000001"/>
    <n v="324755.57654999994"/>
    <n v="671024.97405000031"/>
    <n v="470610.32200000004"/>
    <n v="35332811.020000003"/>
    <n v="33505945.09"/>
    <n v="140.405"/>
    <n v="134.59399999999999"/>
    <n v="0"/>
    <n v="0"/>
    <n v="335472.99226999999"/>
    <n v="322282.50273000001"/>
    <n v="341403.58130000002"/>
    <n v="404231.36721"/>
    <n v="0"/>
    <n v="0"/>
    <n v="0"/>
    <n v="0"/>
    <n v="0"/>
    <n v="0"/>
    <s v="Automoviles Residentes"/>
    <s v="Automóviles"/>
    <s v="Automóviles"/>
    <x v="13"/>
    <x v="3"/>
    <n v="455455.20262"/>
    <n v="991204.89910000004"/>
    <n v="533186385.44996989"/>
    <n v="470746398.87218982"/>
    <n v="512068683.5256899"/>
    <n v="451806369.28899986"/>
    <n v="63495573.047850005"/>
    <n v="56236686.027219988"/>
    <n v="35779806.134049997"/>
    <n v="33881359.661700003"/>
    <n v="310197.03469999996"/>
    <n v="779421.33927999996"/>
    <n v="0.26029623647218403"/>
    <n v="0.89888214839922187"/>
    <n v="-340224.94458000001"/>
    <n v="-67.304433981986421"/>
    <n v="53.281162771218469"/>
    <n v="64.856003559892685"/>
    <n v="36.288220228740094"/>
    <n v="50.998691795105955"/>
    <n v="3.0997900824215305E-2"/>
    <n v="3.2276253613487821E-2"/>
    <n v="0.1073829842907086"/>
    <n v="0.11188455185912924"/>
    <m/>
    <m/>
    <m/>
    <n v="0"/>
    <m/>
    <n v="0"/>
    <m/>
    <n v="0"/>
    <m/>
    <n v="5.5000350693747313"/>
    <n v="207.2993237766882"/>
    <n v="64.244231971803202"/>
    <n v="0.957571558287307"/>
    <n v="4.0928345250721421"/>
    <n v="-15.542531086500432"/>
    <n v="98.262880252334355"/>
    <n v="79.727237634820355"/>
    <s v="Resto"/>
    <n v="2024"/>
    <n v="2"/>
    <d v="2025-08-07T00:00:00"/>
    <x v="13"/>
    <x v="33"/>
  </r>
  <r>
    <n v="2025"/>
    <n v="6"/>
    <n v="93"/>
    <x v="65"/>
    <s v="Automoviles Residentes"/>
    <n v="220"/>
    <s v="36790ecd55c2030dc553685bef719df653f413a20cdad1bfd1dc934c76686ddd"/>
    <s v="5ee0b1f3d4f170289262539d5c2c0d24e2fb46189fbbd99a0a6b6a68b9dfe06a"/>
    <x v="45"/>
    <n v="550.12294999999995"/>
    <n v="340.75803999999999"/>
    <n v="785.16795000000002"/>
    <n v="452.18004000000002"/>
    <n v="39.462649999999996"/>
    <n v="-50.354859999999995"/>
    <n v="50.566399999999994"/>
    <n v="-23.13992000000011"/>
    <n v="35332811.020000003"/>
    <n v="33505945.09"/>
    <n v="140.405"/>
    <n v="134.59399999999999"/>
    <n v="0"/>
    <n v="0"/>
    <n v="39.462650000000004"/>
    <n v="-50.354860000000002"/>
    <n v="410.21072999999996"/>
    <n v="280.82312000000002"/>
    <n v="0"/>
    <n v="0"/>
    <n v="0"/>
    <n v="0"/>
    <n v="0"/>
    <n v="0"/>
    <s v="Automoviles Residentes"/>
    <s v="Automóviles"/>
    <s v="Automóviles"/>
    <x v="13"/>
    <x v="3"/>
    <n v="541187.50646000006"/>
    <n v="571419.13779999991"/>
    <n v="533186385.44996989"/>
    <n v="470746398.87218982"/>
    <n v="512068683.5256899"/>
    <n v="451806369.28899986"/>
    <n v="63495573.047850005"/>
    <n v="56236686.027219988"/>
    <n v="35779806.134049997"/>
    <n v="33881359.661700003"/>
    <n v="744.47752000000003"/>
    <n v="529.6104499999999"/>
    <n v="8.6639575578824921E-4"/>
    <n v="6.0593549170920996E-4"/>
    <n v="209.36490999999995"/>
    <n v="61.440930344592878"/>
    <n v="73.893829594747189"/>
    <n v="64.341260637889619"/>
    <n v="0.10165108089771845"/>
    <n v="5.9633641482842198E-2"/>
    <n v="1.0317648106032131E-4"/>
    <n v="1.0743147700661935E-4"/>
    <n v="7.2386754485299332E-5"/>
    <n v="7.5421256352858681E-5"/>
    <m/>
    <m/>
    <m/>
    <n v="0"/>
    <m/>
    <n v="0"/>
    <m/>
    <n v="0"/>
    <m/>
    <n v="-178.36909883177117"/>
    <n v="7.1734236864686345"/>
    <n v="-14.777306501704256"/>
    <n v="1.1029307943187878E-4"/>
    <n v="-178.36909883177117"/>
    <n v="46.074415098016132"/>
    <n v="9.6200920926666171"/>
    <n v="-17.931166066383707"/>
    <s v="Resto"/>
    <n v="2024"/>
    <n v="2"/>
    <d v="2025-08-07T00:00:00"/>
    <x v="13"/>
    <x v="45"/>
  </r>
  <r>
    <n v="2025"/>
    <n v="6"/>
    <n v="80"/>
    <x v="73"/>
    <s v="Automoviles Residentes"/>
    <n v="52"/>
    <s v="41cfc0d1f2d127b04555b7246d84019b4d27710a3f3aff6e7764375b1e06e05d"/>
    <s v="5ee0b1f3d4f170289262539d5c2c0d24e2fb46189fbbd99a0a6b6a68b9dfe06a"/>
    <x v="31"/>
    <n v="19164.55054"/>
    <n v="18591.72897"/>
    <n v="23906.82936"/>
    <n v="22971.984110000001"/>
    <n v="6071.1883000000016"/>
    <n v="7198.624620000006"/>
    <n v="13719.806989999995"/>
    <n v="17130.740809999999"/>
    <n v="35332811.020000003"/>
    <n v="33505945.09"/>
    <n v="140.405"/>
    <n v="134.59399999999999"/>
    <n v="0"/>
    <n v="0"/>
    <n v="6071.1882999999998"/>
    <n v="7198.6246200000005"/>
    <n v="12214.59757"/>
    <n v="12242.268890000001"/>
    <n v="0"/>
    <n v="0"/>
    <n v="0"/>
    <n v="0"/>
    <n v="0"/>
    <n v="0"/>
    <s v="Automoviles Residentes"/>
    <s v="Automóviles"/>
    <s v="Automóviles"/>
    <x v="13"/>
    <x v="3"/>
    <n v="914305.01283000002"/>
    <n v="669950.54428999999"/>
    <n v="533186385.44996989"/>
    <n v="470746398.87218982"/>
    <n v="512068683.5256899"/>
    <n v="451806369.28899986"/>
    <n v="63495573.047850005"/>
    <n v="56236686.027219988"/>
    <n v="35779806.134049997"/>
    <n v="33881359.661700003"/>
    <n v="28392.501420000001"/>
    <n v="21442.037710000001"/>
    <n v="3.0182498747680683E-2"/>
    <n v="3.3059787628668465E-2"/>
    <n v="572.82157000000007"/>
    <n v="3.0810559411893257"/>
    <n v="67.498633729046048"/>
    <n v="86.706912941064871"/>
    <n v="2.0960784717433607"/>
    <n v="2.7750897627381041"/>
    <n v="3.5943435659608106E-3"/>
    <n v="3.7425742203269371E-3"/>
    <n v="3.9494150172028723E-3"/>
    <n v="4.1149771746815996E-3"/>
    <m/>
    <m/>
    <m/>
    <n v="0"/>
    <m/>
    <n v="0"/>
    <m/>
    <n v="0"/>
    <m/>
    <n v="-15.661829578773112"/>
    <n v="31.679262643432711"/>
    <n v="38.719500653305865"/>
    <n v="1.6968197863493538E-2"/>
    <n v="-15.661829578773068"/>
    <n v="-0.22603097717126541"/>
    <n v="49.70436615047646"/>
    <n v="58.801392819268486"/>
    <s v="Resto"/>
    <n v="2024"/>
    <n v="2"/>
    <d v="2025-08-07T00:00:00"/>
    <x v="13"/>
    <x v="31"/>
  </r>
  <r>
    <n v="2025"/>
    <n v="6"/>
    <n v="39"/>
    <x v="20"/>
    <s v="Automoviles Residentes"/>
    <n v="27"/>
    <s v="670671cd97404156226e507973f2ab8330d3022ca96e0c93bdbdb320c41adcaf"/>
    <s v="5ee0b1f3d4f170289262539d5c2c0d24e2fb46189fbbd99a0a6b6a68b9dfe06a"/>
    <x v="25"/>
    <n v="7338617.2971000001"/>
    <n v="6234394.6559600001"/>
    <n v="12749604.535050001"/>
    <n v="11538841.351849999"/>
    <n v="3115913.2704899991"/>
    <n v="3492046.9908600003"/>
    <n v="6442841.7684899988"/>
    <n v="6994941.61644"/>
    <n v="35332811.020000003"/>
    <n v="33505945.09"/>
    <n v="140.405"/>
    <n v="134.59399999999999"/>
    <n v="14463.793250000001"/>
    <n v="257.95685000000003"/>
    <n v="1692557.34243"/>
    <n v="1893769.4035100001"/>
    <n v="2980816.0400100001"/>
    <n v="2379256.6173999999"/>
    <n v="0"/>
    <n v="0"/>
    <n v="0"/>
    <n v="0"/>
    <n v="0"/>
    <n v="0"/>
    <s v="Automoviles Residentes"/>
    <s v="Automóviles"/>
    <s v="Automóviles"/>
    <x v="13"/>
    <x v="3"/>
    <n v="16996819.43369"/>
    <n v="13946879.379360002"/>
    <n v="533186385.44996989"/>
    <n v="470746398.87218982"/>
    <n v="512068683.5256899"/>
    <n v="451806369.28899986"/>
    <n v="63495573.047850005"/>
    <n v="56236686.027219988"/>
    <n v="35779806.134049997"/>
    <n v="33881359.661700003"/>
    <n v="10657334.927750001"/>
    <n v="8990912.0754799992"/>
    <n v="11.557683386162445"/>
    <n v="11.085992252357107"/>
    <n v="1104222.64114"/>
    <n v="17.71178602054615"/>
    <n v="68.859779174166803"/>
    <n v="69.341070223147113"/>
    <n v="43.17641500946857"/>
    <n v="44.70100074993325"/>
    <n v="1.376369970682344"/>
    <n v="1.4331314398240935"/>
    <n v="1.3243637489094573"/>
    <n v="1.3798819759382681"/>
    <m/>
    <m/>
    <m/>
    <n v="0"/>
    <m/>
    <n v="0"/>
    <m/>
    <n v="0"/>
    <m/>
    <n v="-10.771152889823199"/>
    <n v="42.459132890351349"/>
    <n v="56.012607214746168"/>
    <n v="8.7085806413152351"/>
    <n v="-10.624950466887062"/>
    <n v="25.283503183753719"/>
    <n v="56.781677222332775"/>
    <n v="79.595004156359991"/>
    <s v="Grandes"/>
    <n v="2024"/>
    <n v="2"/>
    <d v="2025-08-07T00:00:00"/>
    <x v="13"/>
    <x v="25"/>
  </r>
  <r>
    <n v="2025"/>
    <n v="6"/>
    <n v="43"/>
    <x v="26"/>
    <s v="Automoviles Residentes"/>
    <n v="31"/>
    <s v="eb1e33e8a81b697b75855af6bfcdbcbf7cbbde9f94962ceaec1ed8af21f5a50f"/>
    <s v="5ee0b1f3d4f170289262539d5c2c0d24e2fb46189fbbd99a0a6b6a68b9dfe06a"/>
    <x v="1"/>
    <n v="10357300.664350001"/>
    <n v="8947335.185659999"/>
    <n v="21744294.623670001"/>
    <n v="16540594.277829997"/>
    <n v="4904265.5479800021"/>
    <n v="4174267.797460001"/>
    <n v="10061253.993970001"/>
    <n v="8374370.1482900027"/>
    <n v="35332811.020000003"/>
    <n v="33505945.09"/>
    <n v="140.405"/>
    <n v="134.59399999999999"/>
    <n v="1994.60969"/>
    <n v="6175.8351299999995"/>
    <n v="4753380.4112900002"/>
    <n v="4123087.4722500001"/>
    <n v="8633006.7085999995"/>
    <n v="7009775.07228"/>
    <n v="0"/>
    <n v="0"/>
    <n v="0"/>
    <n v="0"/>
    <n v="0"/>
    <n v="0"/>
    <s v="Automoviles Residentes"/>
    <s v="Automóviles"/>
    <s v="Automóviles"/>
    <x v="13"/>
    <x v="3"/>
    <n v="63645419.190459996"/>
    <n v="56310277.221919999"/>
    <n v="533186385.44996989"/>
    <n v="470746398.87218982"/>
    <n v="512068683.5256899"/>
    <n v="451806369.28899986"/>
    <n v="63495573.047850005"/>
    <n v="56236686.027219988"/>
    <n v="35779806.134049997"/>
    <n v="33881359.661700003"/>
    <n v="16287654.838339999"/>
    <n v="14011080.177040001"/>
    <n v="16.311846900798553"/>
    <n v="15.910139479643698"/>
    <n v="1409965.4786900021"/>
    <n v="15.758496238631704"/>
    <n v="63.589883056519838"/>
    <n v="63.858996398593334"/>
    <n v="16.273442450517301"/>
    <n v="15.889346718003821"/>
    <n v="1.9425290943258435"/>
    <n v="2.0226389540242971"/>
    <n v="1.900669916349004"/>
    <n v="1.9803472889813996"/>
    <m/>
    <m/>
    <m/>
    <n v="0"/>
    <m/>
    <n v="0"/>
    <m/>
    <n v="0"/>
    <m/>
    <n v="17.488043075822723"/>
    <n v="47.350807965443778"/>
    <n v="46.653754563148034"/>
    <n v="13.706797430947615"/>
    <n v="15.286916498427928"/>
    <n v="23.156686478272782"/>
    <n v="55.060543466910474"/>
    <n v="58.81911230725018"/>
    <s v="Grandes"/>
    <n v="2024"/>
    <n v="2"/>
    <d v="2025-08-07T00:00:00"/>
    <x v="13"/>
    <x v="1"/>
  </r>
  <r>
    <n v="2025"/>
    <n v="6"/>
    <n v="9"/>
    <x v="29"/>
    <s v="Automoviles Residentes"/>
    <n v="9"/>
    <s v="19581e27de7ced00ff1ce50b2047e7a567c76b1cbaebabe5ef03f7c3017bb5b7"/>
    <s v="5ee0b1f3d4f170289262539d5c2c0d24e2fb46189fbbd99a0a6b6a68b9dfe06a"/>
    <x v="29"/>
    <n v="337131.53655999998"/>
    <n v="293473.83775000001"/>
    <n v="633323.06325000012"/>
    <n v="551567.57721000002"/>
    <n v="248247.83067000002"/>
    <n v="216128.69332000002"/>
    <n v="462368.30301000003"/>
    <n v="476822.58169000002"/>
    <n v="35332811.020000003"/>
    <n v="33505945.09"/>
    <n v="140.405"/>
    <n v="134.59399999999999"/>
    <n v="51.055860000000003"/>
    <n v="-25.134820000000001"/>
    <n v="248355.46197999999"/>
    <n v="216160.64314"/>
    <n v="313899.39992"/>
    <n v="281206.40869000001"/>
    <n v="0"/>
    <n v="0"/>
    <n v="0"/>
    <n v="0"/>
    <n v="0"/>
    <n v="0"/>
    <s v="Automoviles Residentes"/>
    <s v="Automóviles"/>
    <s v="Automóviles"/>
    <x v="13"/>
    <x v="3"/>
    <n v="1704189.54003"/>
    <n v="1455805.4776199998"/>
    <n v="533186385.44996989"/>
    <n v="470746398.87218982"/>
    <n v="512068683.5256899"/>
    <n v="451806369.28899986"/>
    <n v="63495573.047850005"/>
    <n v="56236686.027219988"/>
    <n v="35779806.134049997"/>
    <n v="33881359.661700003"/>
    <n v="802500.54908000003"/>
    <n v="763937.73912000004"/>
    <n v="0.53095282139738942"/>
    <n v="0.52185478640749072"/>
    <n v="43657.698809999973"/>
    <n v="14.876180835986631"/>
    <n v="42.010131575173773"/>
    <n v="38.415936629608098"/>
    <n v="19.782514130092903"/>
    <n v="20.158863410088344"/>
    <n v="6.3229584580537609E-2"/>
    <n v="6.5837171341700779E-2"/>
    <n v="6.2342237445278843E-2"/>
    <n v="6.4955666342604884E-2"/>
    <m/>
    <m/>
    <m/>
    <n v="0"/>
    <m/>
    <n v="0"/>
    <m/>
    <n v="0"/>
    <m/>
    <n v="14.861116706260024"/>
    <n v="73.635303657158417"/>
    <n v="73.644960987668156"/>
    <n v="0.69382106135492438"/>
    <n v="14.893931833441343"/>
    <n v="11.625976585064436"/>
    <n v="79.119444651151156"/>
    <n v="76.869031593904396"/>
    <s v="Resto"/>
    <n v="2024"/>
    <n v="2"/>
    <d v="2025-08-07T00:00:00"/>
    <x v="13"/>
    <x v="29"/>
  </r>
  <r>
    <n v="2025"/>
    <n v="6"/>
    <n v="41"/>
    <x v="38"/>
    <s v="Automoviles Residentes"/>
    <n v="29"/>
    <s v="35135aaa6cc23891b40cb3f378c53a17a1127210ce60e125ccf03efcfdaec458"/>
    <s v="5ee0b1f3d4f170289262539d5c2c0d24e2fb46189fbbd99a0a6b6a68b9dfe06a"/>
    <x v="16"/>
    <n v="1482431.9709000001"/>
    <n v="1378293.8522099999"/>
    <n v="2840177.3948499998"/>
    <n v="2644022.3634099998"/>
    <n v="864361.16821999999"/>
    <n v="906226.36924999987"/>
    <n v="1867889.1414900003"/>
    <n v="1781862.04244"/>
    <n v="35332811.020000003"/>
    <n v="33505945.09"/>
    <n v="140.405"/>
    <n v="134.59399999999999"/>
    <n v="330.17303000000004"/>
    <n v="-805.89829000000009"/>
    <n v="856668.55111"/>
    <n v="892698.41125"/>
    <n v="1437949.25385"/>
    <n v="1407126.32372"/>
    <n v="0"/>
    <n v="0"/>
    <n v="0"/>
    <n v="0"/>
    <n v="0"/>
    <n v="0"/>
    <s v="Automoviles Residentes"/>
    <s v="Automóviles"/>
    <s v="Automóviles"/>
    <x v="13"/>
    <x v="3"/>
    <n v="22924639.598130003"/>
    <n v="19353024.356599998"/>
    <n v="533186385.44996989"/>
    <n v="470746398.87218982"/>
    <n v="512068683.5256899"/>
    <n v="451806369.28899986"/>
    <n v="63495573.047850005"/>
    <n v="56236686.027219988"/>
    <n v="35779806.134049997"/>
    <n v="33881359.661700003"/>
    <n v="2041340.17622"/>
    <n v="1690390.3040100001"/>
    <n v="2.3347013023771677"/>
    <n v="2.4508802875455191"/>
    <n v="104138.11869000015"/>
    <n v="7.5555817449973972"/>
    <n v="72.620525876537428"/>
    <n v="81.537018340697145"/>
    <n v="6.4665442811189244"/>
    <n v="7.1218525167615869"/>
    <n v="0.27803260011017294"/>
    <n v="0.28949865879185877"/>
    <n v="0.29278903790068378"/>
    <n v="0.30506295304756281"/>
    <m/>
    <m/>
    <m/>
    <n v="0"/>
    <m/>
    <n v="0"/>
    <m/>
    <n v="0"/>
    <m/>
    <n v="-4.619728850380711"/>
    <n v="58.306970248033515"/>
    <n v="65.749866604783008"/>
    <n v="2.4157793504572043"/>
    <n v="-4.0360618643366042"/>
    <n v="2.1904877771395714"/>
    <n v="59.575715124600883"/>
    <n v="63.441241642753567"/>
    <s v="Medianas"/>
    <n v="2024"/>
    <n v="2"/>
    <d v="2025-08-07T00:00:00"/>
    <x v="13"/>
    <x v="16"/>
  </r>
  <r>
    <n v="2025"/>
    <n v="6"/>
    <n v="8"/>
    <x v="23"/>
    <s v="Automoviles Residentes"/>
    <n v="8"/>
    <s v="2c624232cdd221771294dfbb310aca000a0df6ac8b66b696d90ef06fdefb64a3"/>
    <s v="5ee0b1f3d4f170289262539d5c2c0d24e2fb46189fbbd99a0a6b6a68b9dfe06a"/>
    <x v="14"/>
    <n v="517783.58850000001"/>
    <n v="353229.28933"/>
    <n v="892591.87558999995"/>
    <n v="606134.34444999998"/>
    <n v="265893.43247999984"/>
    <n v="242143.01216999994"/>
    <n v="521663.91227999976"/>
    <n v="432953.80825999996"/>
    <n v="35332811.020000003"/>
    <n v="33505945.09"/>
    <n v="140.405"/>
    <n v="134.59399999999999"/>
    <n v="0"/>
    <n v="0"/>
    <n v="265893.43248000002"/>
    <n v="240799.21074000001"/>
    <n v="436187.84643999999"/>
    <n v="330070.75058999995"/>
    <n v="0"/>
    <n v="0"/>
    <n v="0"/>
    <n v="0"/>
    <n v="0"/>
    <n v="0"/>
    <s v="Automoviles Residentes"/>
    <s v="Automóviles"/>
    <s v="Automóviles"/>
    <x v="13"/>
    <x v="3"/>
    <n v="1860236.7715"/>
    <n v="1362193.3121300002"/>
    <n v="533186385.44996989"/>
    <n v="470746398.87218982"/>
    <n v="512068683.5256899"/>
    <n v="451806369.28899986"/>
    <n v="63495573.047850005"/>
    <n v="56236686.027219988"/>
    <n v="35779806.134049997"/>
    <n v="33881359.661700003"/>
    <n v="1138981.30645"/>
    <n v="725162.38040999998"/>
    <n v="0.81546407669996213"/>
    <n v="0.62811185061478914"/>
    <n v="164554.29917000001"/>
    <n v="46.585689279086729"/>
    <n v="45.460235876376096"/>
    <n v="48.71037147987289"/>
    <n v="27.834284131610072"/>
    <n v="25.930922298955593"/>
    <n v="9.7111179623056015E-2"/>
    <n v="0.10111604266344934"/>
    <n v="7.5036004561322978E-2"/>
    <n v="7.8181564789772895E-2"/>
    <m/>
    <m/>
    <m/>
    <n v="0"/>
    <m/>
    <n v="0"/>
    <m/>
    <n v="0"/>
    <m/>
    <n v="9.8084268867216338"/>
    <n v="51.35223255149576"/>
    <n v="68.551227059707642"/>
    <n v="0.74313827046413561"/>
    <n v="10.421222587434142"/>
    <n v="32.149802931740012"/>
    <n v="60.958468845503496"/>
    <n v="72.953816813386979"/>
    <s v="Medianas"/>
    <n v="2024"/>
    <n v="2"/>
    <d v="2025-08-07T00:00:00"/>
    <x v="13"/>
    <x v="14"/>
  </r>
  <r>
    <n v="2025"/>
    <n v="6"/>
    <n v="201.1"/>
    <x v="67"/>
    <s v="Automoviles Residentes"/>
    <n v="201.1"/>
    <m/>
    <m/>
    <x v="74"/>
    <n v="63495573.047850005"/>
    <n v="56236686.027219988"/>
    <n v="125361181.53525001"/>
    <n v="106585602.94990999"/>
    <n v="35779806.134049989"/>
    <n v="33881359.661699995"/>
    <n v="73000077.392199993"/>
    <n v="67302573.03501001"/>
    <n v="0"/>
    <n v="0"/>
    <n v="0"/>
    <n v="0"/>
    <n v="274307.94113000005"/>
    <n v="116413.29161999999"/>
    <n v="33963707.616689995"/>
    <n v="31882765.63295"/>
    <n v="53815819.318530001"/>
    <n v="45876858.749450006"/>
    <n v="0"/>
    <n v="0"/>
    <n v="0"/>
    <n v="0"/>
    <n v="0"/>
    <n v="0"/>
    <s v="Automoviles Residentes"/>
    <s v="Automóviles"/>
    <s v="Automóviles"/>
    <x v="13"/>
    <x v="3"/>
    <n v="382343407.7254799"/>
    <n v="341032203.91295999"/>
    <n v="533186385.44996989"/>
    <n v="470746398.87218982"/>
    <n v="512068683.5256899"/>
    <n v="451806369.28899986"/>
    <n v="63495573.047850005"/>
    <n v="56236686.027219988"/>
    <n v="35779806.134049997"/>
    <n v="33881359.661700003"/>
    <n v="104117794.29353"/>
    <n v="92198453.218980029"/>
    <n v="100"/>
    <n v="100"/>
    <n v="7258887.0206300169"/>
    <n v="12.907743207194899"/>
    <n v="60.984362450901145"/>
    <n v="60.995259750890341"/>
    <n v="16.606948561132096"/>
    <n v="16.490139459548814"/>
    <n v="11.908701118514951"/>
    <n v="12.399815706492918"/>
    <n v="11.94628066448333"/>
    <n v="12.44707685633532"/>
    <m/>
    <m/>
    <m/>
    <n v="0"/>
    <m/>
    <n v="0"/>
    <m/>
    <n v="0"/>
    <m/>
    <n v="5.6032180860085878"/>
    <n v="56.350079882083236"/>
    <n v="60.24778850820006"/>
    <n v="99.999999999999972"/>
    <n v="6.5268553164327558"/>
    <n v="17.304934961736397"/>
    <n v="63.11101093836831"/>
    <n v="69.496400804321041"/>
    <m/>
    <n v="2024"/>
    <n v="2"/>
    <d v="2025-08-07T00:00:00"/>
    <x v="13"/>
    <x v="74"/>
  </r>
  <r>
    <n v="2025"/>
    <n v="6"/>
    <n v="103"/>
    <x v="61"/>
    <s v="Automoviles Residentes"/>
    <n v="205"/>
    <s v="f8809aff4d69bece79dabe35be0c708b890d7eafb841f121330667b77d2e2590"/>
    <s v="5ee0b1f3d4f170289262539d5c2c0d24e2fb46189fbbd99a0a6b6a68b9dfe06a"/>
    <x v="17"/>
    <n v="279837.65918000002"/>
    <n v="183140.27194000001"/>
    <n v="533876.41385999997"/>
    <n v="343738.16362000001"/>
    <n v="63488.054129999997"/>
    <n v="24105.81235"/>
    <n v="133565.02765"/>
    <n v="68693.303190000006"/>
    <n v="35332811.020000003"/>
    <n v="33505945.09"/>
    <n v="140.405"/>
    <n v="134.59399999999999"/>
    <n v="0"/>
    <n v="0"/>
    <n v="63488.054130000004"/>
    <n v="24105.81235"/>
    <n v="193445.85322999998"/>
    <n v="196687.09711"/>
    <n v="0"/>
    <n v="0"/>
    <n v="0"/>
    <n v="0"/>
    <n v="0"/>
    <n v="0"/>
    <s v="Automoviles Residentes"/>
    <s v="Automóviles"/>
    <s v="Automóviles"/>
    <x v="13"/>
    <x v="3"/>
    <n v="1638035.7448499999"/>
    <n v="1492337.16872"/>
    <n v="533186385.44996989"/>
    <n v="470746398.87218982"/>
    <n v="512068683.5256899"/>
    <n v="451806369.28899986"/>
    <n v="63495573.047850005"/>
    <n v="56236686.027219988"/>
    <n v="35779806.134049997"/>
    <n v="33881359.661700003"/>
    <n v="285486.88752999995"/>
    <n v="183140.27194000001"/>
    <n v="0.44071995219117954"/>
    <n v="0.32565978701404175"/>
    <n v="96697.387240000011"/>
    <n v="52.799630696016322"/>
    <n v="98.021195159302621"/>
    <n v="100"/>
    <n v="17.083733371497679"/>
    <n v="12.27204386372566"/>
    <n v="5.2484021876109552E-2"/>
    <n v="5.4648461853449952E-2"/>
    <n v="3.8904232168056066E-2"/>
    <n v="4.0535123979815686E-2"/>
    <m/>
    <m/>
    <m/>
    <n v="0"/>
    <m/>
    <n v="0"/>
    <m/>
    <n v="0"/>
    <m/>
    <n v="163.37239006176864"/>
    <n v="22.687458977479"/>
    <n v="13.162485833753426"/>
    <n v="0.17744102327480565"/>
    <n v="163.37239006176864"/>
    <n v="-1.6479189167082575"/>
    <n v="32.819547728694417"/>
    <n v="12.255919531172138"/>
    <s v="Resto"/>
    <n v="2024"/>
    <n v="2"/>
    <d v="2025-08-07T00:00:00"/>
    <x v="13"/>
    <x v="17"/>
  </r>
  <r>
    <n v="2025"/>
    <n v="6"/>
    <n v="130"/>
    <x v="41"/>
    <s v="Automoviles Residentes"/>
    <n v="282"/>
    <s v="27e1615212f3c6ea846ed6c412df1361ce97f006ee20bb5aa2483a3b61d5cadd"/>
    <s v="5ee0b1f3d4f170289262539d5c2c0d24e2fb46189fbbd99a0a6b6a68b9dfe06a"/>
    <x v="6"/>
    <n v="48342.774950000006"/>
    <n v="10095.197890000001"/>
    <n v="78647.274700000009"/>
    <n v="12086.517400000001"/>
    <n v="20274.653489999997"/>
    <n v="3418.7759000000001"/>
    <n v="29759.811349999996"/>
    <n v="3936.7623199999998"/>
    <n v="35332811.020000003"/>
    <n v="33505945.09"/>
    <n v="140.405"/>
    <n v="134.59399999999999"/>
    <n v="0"/>
    <n v="0"/>
    <n v="6615.5192900000002"/>
    <n v="1440.1474699999999"/>
    <n v="11327.648060000001"/>
    <n v="1440.87716"/>
    <n v="0"/>
    <n v="0"/>
    <n v="0"/>
    <n v="0"/>
    <n v="0"/>
    <n v="0"/>
    <s v="Automoviles Residentes"/>
    <s v="Automóviles"/>
    <s v="Automóviles"/>
    <x v="13"/>
    <x v="3"/>
    <n v="49226.622719999999"/>
    <n v="10095.197890000001"/>
    <n v="533186385.44996989"/>
    <n v="470746398.87218982"/>
    <n v="512068683.5256899"/>
    <n v="451806369.28899986"/>
    <n v="63495573.047850005"/>
    <n v="56236686.027219988"/>
    <n v="35779806.134049997"/>
    <n v="33881359.661700003"/>
    <n v="49226.622719999999"/>
    <n v="10095.197890000001"/>
    <n v="7.6135662109182142E-2"/>
    <n v="1.7951267407744595E-2"/>
    <n v="38247.577060000003"/>
    <n v="378.86901749481206"/>
    <n v="98.204532992183317"/>
    <n v="100"/>
    <n v="98.204532992183317"/>
    <n v="100"/>
    <n v="9.0667684451849386E-3"/>
    <n v="9.4406817884567437E-3"/>
    <n v="2.1445087873610907E-3"/>
    <n v="2.2344080509282428E-3"/>
    <m/>
    <m/>
    <m/>
    <n v="0"/>
    <m/>
    <n v="0"/>
    <m/>
    <n v="0"/>
    <m/>
    <n v="493.03838809674528"/>
    <n v="41.93936634992442"/>
    <n v="33.865367843720392"/>
    <n v="5.6665073628516784E-2"/>
    <n v="359.36401846402583"/>
    <n v="686.1633437232083"/>
    <n v="58.40152567381228"/>
    <n v="99.949357931386729"/>
    <s v="Resto"/>
    <n v="2024"/>
    <n v="2"/>
    <d v="2025-08-07T00:00:00"/>
    <x v="13"/>
    <x v="6"/>
  </r>
  <r>
    <n v="2025"/>
    <n v="6"/>
    <n v="23"/>
    <x v="9"/>
    <s v="Automoviles Residentes"/>
    <n v="17"/>
    <s v="4523540f1504cd17100c4835e85b7eefd49911580f8efff0599a8f283be6b9e3"/>
    <s v="5ee0b1f3d4f170289262539d5c2c0d24e2fb46189fbbd99a0a6b6a68b9dfe06a"/>
    <x v="0"/>
    <n v="1542348.0212300001"/>
    <n v="1551770.8992999999"/>
    <n v="3096506.2669800008"/>
    <n v="2900851.8272399995"/>
    <n v="969666.57859999989"/>
    <n v="940468.15163999982"/>
    <n v="2100649.3732699999"/>
    <n v="1817525.4640299992"/>
    <n v="35332811.020000003"/>
    <n v="33505945.09"/>
    <n v="140.405"/>
    <n v="134.59399999999999"/>
    <n v="7692.6408499999998"/>
    <n v="-2435.47685"/>
    <n v="952504.69209999999"/>
    <n v="913053.96484999999"/>
    <n v="1376799.9609000001"/>
    <n v="1346791.47156"/>
    <n v="0"/>
    <n v="0"/>
    <n v="0"/>
    <n v="0"/>
    <n v="0"/>
    <n v="0"/>
    <s v="Automoviles Residentes"/>
    <s v="Automóviles"/>
    <s v="Automóviles"/>
    <x v="13"/>
    <x v="3"/>
    <n v="12724961.123440001"/>
    <n v="12089263.964579999"/>
    <n v="533186385.44996989"/>
    <n v="470746398.87218982"/>
    <n v="512068683.5256899"/>
    <n v="451806369.28899986"/>
    <n v="63495573.047850005"/>
    <n v="56236686.027219988"/>
    <n v="35779806.134049997"/>
    <n v="33881359.661700003"/>
    <n v="2582791.4039799999"/>
    <n v="2555939.72811"/>
    <n v="2.4290638657087049"/>
    <n v="2.7593569410347247"/>
    <n v="-9422.8780699998606"/>
    <n v="-0.60723384323358998"/>
    <n v="59.71632160666519"/>
    <n v="60.712343183751962"/>
    <n v="12.120650163629337"/>
    <n v="12.835941905532799"/>
    <n v="0.28926995574509512"/>
    <n v="0.30119944274089205"/>
    <n v="0.32964052471091004"/>
    <n v="0.34345927919121544"/>
    <m/>
    <m/>
    <m/>
    <n v="0"/>
    <m/>
    <n v="0"/>
    <m/>
    <n v="0"/>
    <m/>
    <n v="3.1046694041774403"/>
    <n v="62.869505795890667"/>
    <n v="60.606121178341645"/>
    <n v="2.7100945571563977"/>
    <n v="4.3207443118086886"/>
    <n v="2.2281466710834641"/>
    <n v="69.182504296220159"/>
    <n v="67.794753986109058"/>
    <s v="Medianas"/>
    <n v="2024"/>
    <n v="2"/>
    <d v="2025-08-07T00:00:00"/>
    <x v="13"/>
    <x v="0"/>
  </r>
  <r>
    <n v="2025"/>
    <n v="6"/>
    <n v="150.1"/>
    <x v="70"/>
    <s v="Automoviles Residentes"/>
    <n v="150.1"/>
    <m/>
    <m/>
    <x v="77"/>
    <n v="2046338.77073"/>
    <n v="2195207.7370700003"/>
    <n v="4227117.9616900003"/>
    <n v="4057913.6864600005"/>
    <n v="1509613.0720300002"/>
    <n v="1396393.9796"/>
    <n v="3076943.0366200008"/>
    <n v="2579595.4629000002"/>
    <n v="0"/>
    <n v="0"/>
    <n v="0"/>
    <n v="0"/>
    <n v="10898.940280000001"/>
    <n v="-1448.6620999999998"/>
    <n v="1450972.1857700001"/>
    <n v="1329611.2155399998"/>
    <n v="1996202.0099800001"/>
    <n v="1865062.08393"/>
    <n v="0"/>
    <n v="0"/>
    <n v="0"/>
    <n v="0"/>
    <n v="0"/>
    <n v="0"/>
    <s v="Automoviles Residentes"/>
    <s v="Automóviles"/>
    <s v="Automóviles"/>
    <x v="13"/>
    <x v="3"/>
    <n v="71962808.36733"/>
    <n v="68363831.134199992"/>
    <n v="533186385.44996989"/>
    <n v="470746398.87218982"/>
    <n v="512068683.5256899"/>
    <n v="451806369.28899986"/>
    <n v="63495573.047850005"/>
    <n v="56236686.027219988"/>
    <n v="35779806.134049997"/>
    <n v="33881359.661700003"/>
    <n v="3307651.3339800006"/>
    <n v="3568315.5413500001"/>
    <n v="3.2228054217069388"/>
    <n v="3.903515466767483"/>
    <n v="-148868.96634000028"/>
    <n v="-6.7815434423850736"/>
    <n v="61.866822228439055"/>
    <n v="61.5194399607241"/>
    <n v="2.8436060475635996"/>
    <n v="3.2110659988623955"/>
    <n v="0.38379426530237482"/>
    <n v="0.39962193287052233"/>
    <n v="0.46632491344156007"/>
    <n v="0.48587357024748501"/>
    <m/>
    <m/>
    <m/>
    <n v="0"/>
    <m/>
    <n v="0"/>
    <m/>
    <n v="0"/>
    <m/>
    <n v="8.1079619422615998"/>
    <n v="73.771415252591282"/>
    <n v="63.611017582500075"/>
    <n v="4.2191762201678635"/>
    <n v="9.1275531382090094"/>
    <n v="7.0313973556132892"/>
    <n v="72.686640856780699"/>
    <n v="71.290453384709053"/>
    <s v="Resto"/>
    <n v="2024"/>
    <n v="2"/>
    <d v="2025-08-07T00:00:00"/>
    <x v="13"/>
    <x v="77"/>
  </r>
  <r>
    <n v="2025"/>
    <n v="6"/>
    <n v="41"/>
    <x v="38"/>
    <s v="Gastos Medicos"/>
    <n v="29"/>
    <s v="35135aaa6cc23891b40cb3f378c53a17a1127210ce60e125ccf03efcfdaec458"/>
    <s v="5ee0b1f3d4f170289262539d5c2c0d24e2fb46189fbbd99a0a6b6a68b9dfe06a"/>
    <x v="3"/>
    <n v="3448500.0604599998"/>
    <n v="2698712.6601"/>
    <n v="6121196.0060399994"/>
    <n v="4965957.1402200004"/>
    <n v="2371557.7665200001"/>
    <n v="1800137.7604999999"/>
    <n v="4448074.1330900006"/>
    <n v="3509984.6393699995"/>
    <n v="35332811.020000003"/>
    <n v="33505945.09"/>
    <n v="140.405"/>
    <n v="134.59399999999999"/>
    <n v="0"/>
    <n v="0"/>
    <n v="2371557.7665200001"/>
    <n v="1800137.7605000001"/>
    <n v="3124976.9279"/>
    <n v="2496332.0257299999"/>
    <n v="0"/>
    <n v="0"/>
    <n v="0"/>
    <n v="0"/>
    <n v="0"/>
    <n v="0"/>
    <s v="Gastos Medicos"/>
    <s v="Accidentes y Enfermedades"/>
    <s v="Gastos Medicos"/>
    <x v="28"/>
    <x v="3"/>
    <n v="22924639.598130003"/>
    <n v="19353024.356599998"/>
    <n v="533186385.44996989"/>
    <n v="470746398.87218982"/>
    <n v="512068683.5256899"/>
    <n v="451806369.28899986"/>
    <n v="90208136.069440037"/>
    <n v="80867579.574629992"/>
    <n v="60948248.666680008"/>
    <n v="55478972.46808999"/>
    <n v="3536445.4395100004"/>
    <n v="2772494.86503"/>
    <n v="3.8228259785851559"/>
    <n v="3.3371997459246918"/>
    <n v="749787.40035999985"/>
    <n v="27.783150516373123"/>
    <n v="97.513170200013434"/>
    <n v="97.338779383845619"/>
    <n v="15.042766738811892"/>
    <n v="13.944655937869745"/>
    <n v="0.64677196465729725"/>
    <n v="0.67344482711116471"/>
    <n v="0.57328376097311684"/>
    <n v="0.59731620524671203"/>
    <m/>
    <m/>
    <m/>
    <n v="0"/>
    <m/>
    <n v="0"/>
    <m/>
    <n v="0"/>
    <m/>
    <n v="31.743126473903004"/>
    <n v="68.770703927540453"/>
    <n v="66.703572674287457"/>
    <n v="3.8911007590879545"/>
    <n v="31.743126473902983"/>
    <n v="25.182743949541965"/>
    <n v="75.890408832992534"/>
    <n v="72.111311393907528"/>
    <s v="Medianas"/>
    <n v="2024"/>
    <n v="2"/>
    <d v="2025-08-07T00:00:00"/>
    <x v="28"/>
    <x v="3"/>
  </r>
  <r>
    <n v="2025"/>
    <n v="6"/>
    <n v="3"/>
    <x v="7"/>
    <s v="Gastos Medicos"/>
    <n v="3"/>
    <s v="4e07408562bedb8b60ce05c1decfe3ad16b72230967de01f640b7e4729b49fce"/>
    <s v="5ee0b1f3d4f170289262539d5c2c0d24e2fb46189fbbd99a0a6b6a68b9dfe06a"/>
    <x v="16"/>
    <n v="1522292.48615"/>
    <n v="1492388.5139300001"/>
    <n v="3469090.1486499999"/>
    <n v="3199094.9318300001"/>
    <n v="1300545.01673"/>
    <n v="1175529.3460500001"/>
    <n v="2487233.10096"/>
    <n v="2450426.6181499995"/>
    <n v="35332811.020000003"/>
    <n v="33505945.09"/>
    <n v="140.405"/>
    <n v="134.59399999999999"/>
    <n v="321.78896000000003"/>
    <n v="2538.4867300000001"/>
    <n v="1272870.9153499999"/>
    <n v="1148191.53559"/>
    <n v="1645855.4739400002"/>
    <n v="1448973.20236"/>
    <n v="0"/>
    <n v="0"/>
    <n v="0"/>
    <n v="0"/>
    <n v="0"/>
    <n v="0"/>
    <s v="Gastos Medicos"/>
    <s v="Accidentes y Enfermedades"/>
    <s v="Gastos Medicos"/>
    <x v="28"/>
    <x v="3"/>
    <n v="15439688.598989999"/>
    <n v="12032200.14449"/>
    <n v="533186385.44996989"/>
    <n v="470746398.87218982"/>
    <n v="512068683.5256899"/>
    <n v="451806369.28899986"/>
    <n v="90208136.069440037"/>
    <n v="80867579.574629992"/>
    <n v="60948248.666680008"/>
    <n v="55478972.46808999"/>
    <n v="1522406.3372500001"/>
    <n v="1492404.7979100002"/>
    <n v="1.6875334670236133"/>
    <n v="1.8454719700776063"/>
    <n v="29903.97221999988"/>
    <n v="2.0037659055182511"/>
    <n v="99.992521635176217"/>
    <n v="99.998908876464156"/>
    <n v="9.8596061467818874"/>
    <n v="12.403288642214129"/>
    <n v="0.28550850653572063"/>
    <n v="0.29728287144387111"/>
    <n v="0.31702600752877808"/>
    <n v="0.33031595288896592"/>
    <m/>
    <m/>
    <m/>
    <n v="0"/>
    <m/>
    <n v="0"/>
    <m/>
    <n v="0"/>
    <m/>
    <n v="10.634840474214968"/>
    <n v="85.433320374534787"/>
    <n v="78.768319045447825"/>
    <n v="2.1338513331901514"/>
    <n v="10.858761443136157"/>
    <n v="13.587709645653234"/>
    <n v="77.337951934678955"/>
    <n v="79.241737094923153"/>
    <s v="Medianas"/>
    <n v="2024"/>
    <n v="2"/>
    <d v="2025-08-07T00:00:00"/>
    <x v="28"/>
    <x v="16"/>
  </r>
  <r>
    <n v="2025"/>
    <n v="6"/>
    <n v="106"/>
    <x v="53"/>
    <s v="Gastos Medicos"/>
    <n v="227"/>
    <s v="dfe62e836a0a6f2633422230c81287700a56e2639652c73f264e6562220c207a"/>
    <s v="5ee0b1f3d4f170289262539d5c2c0d24e2fb46189fbbd99a0a6b6a68b9dfe06a"/>
    <x v="32"/>
    <n v="0"/>
    <n v="0"/>
    <n v="0.16563999999999998"/>
    <n v="0"/>
    <n v="1.439E-2"/>
    <n v="0"/>
    <n v="1.9949999999999999E-2"/>
    <n v="0"/>
    <n v="35332811.020000003"/>
    <n v="33505945.09"/>
    <n v="140.405"/>
    <n v="134.59399999999999"/>
    <n v="0"/>
    <n v="0"/>
    <n v="1.1990000000000001E-2"/>
    <n v="0"/>
    <n v="3.832E-2"/>
    <n v="0"/>
    <n v="0"/>
    <n v="0"/>
    <n v="0"/>
    <n v="0"/>
    <n v="0"/>
    <n v="0"/>
    <s v="Gastos Medicos"/>
    <s v="Accidentes y Enfermedades"/>
    <s v="Gastos Medicos"/>
    <x v="28"/>
    <x v="3"/>
    <n v="1197283.1268800001"/>
    <n v="1019377.8698099999"/>
    <n v="533186385.44996989"/>
    <n v="470746398.87218982"/>
    <n v="512068683.5256899"/>
    <n v="451806369.28899986"/>
    <n v="90208136.069440037"/>
    <n v="80867579.574629992"/>
    <n v="60948248.666680008"/>
    <n v="55478972.46808999"/>
    <n v="0"/>
    <n v="0"/>
    <m/>
    <m/>
    <m/>
    <m/>
    <m/>
    <m/>
    <m/>
    <m/>
    <m/>
    <m/>
    <m/>
    <m/>
    <m/>
    <m/>
    <m/>
    <n v="0"/>
    <m/>
    <n v="0"/>
    <m/>
    <n v="0"/>
    <m/>
    <m/>
    <m/>
    <m/>
    <n v="2.3610194410503076E-8"/>
    <m/>
    <m/>
    <n v="31.289144050104383"/>
    <m/>
    <s v="Resto"/>
    <n v="2024"/>
    <n v="2"/>
    <d v="2025-08-07T00:00:00"/>
    <x v="28"/>
    <x v="32"/>
  </r>
  <r>
    <n v="2025"/>
    <n v="6"/>
    <n v="61"/>
    <x v="46"/>
    <s v="Gastos Medic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52166.883969999995"/>
    <n v="85023.01112000001"/>
    <n v="19899.756219999999"/>
    <n v="26355.763059999997"/>
    <n v="0"/>
    <n v="0"/>
    <n v="0"/>
    <n v="0"/>
    <n v="0"/>
    <n v="0"/>
    <s v="Gastos Medicos"/>
    <s v="Accidentes y Enfermedades"/>
    <s v="Gastos Medicos"/>
    <x v="28"/>
    <x v="3"/>
    <n v="0"/>
    <n v="0"/>
    <n v="533186385.44996989"/>
    <n v="470746398.87218982"/>
    <n v="512068683.5256899"/>
    <n v="451806369.28899986"/>
    <n v="90208136.069440037"/>
    <n v="80867579.574629992"/>
    <n v="60948248.666680008"/>
    <n v="55478972.46808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38.643805620607161"/>
    <n v="-24.495617240535317"/>
    <n v="262.14835696112863"/>
    <n v="322.59741797815366"/>
    <m/>
    <n v="2024"/>
    <n v="2"/>
    <d v="2025-08-07T00:00:00"/>
    <x v="28"/>
    <x v="69"/>
  </r>
  <r>
    <n v="2025"/>
    <n v="6"/>
    <n v="150.1"/>
    <x v="70"/>
    <s v="Gastos Medicos"/>
    <n v="150.1"/>
    <m/>
    <m/>
    <x v="77"/>
    <n v="1673967.55684"/>
    <n v="1551846.6395400001"/>
    <n v="4883420.0232699998"/>
    <n v="4093353.40882"/>
    <n v="1534522.29425"/>
    <n v="1336693.5465599997"/>
    <n v="2962929.4417600003"/>
    <n v="2376482.7317400007"/>
    <n v="0"/>
    <n v="0"/>
    <n v="0"/>
    <n v="0"/>
    <n v="1176.9541100000001"/>
    <n v="263.22644000000003"/>
    <n v="1249374.55902"/>
    <n v="1124753.5017200001"/>
    <n v="2192669.8109900001"/>
    <n v="1934466.6818899999"/>
    <n v="0"/>
    <n v="0"/>
    <n v="0"/>
    <n v="0"/>
    <n v="0"/>
    <n v="0"/>
    <s v="Gastos Medicos"/>
    <s v="Accidentes y Enfermedades"/>
    <s v="Gastos Medicos"/>
    <x v="28"/>
    <x v="3"/>
    <n v="131635513.55963001"/>
    <n v="119070239.65437999"/>
    <n v="533186385.44996989"/>
    <n v="470746398.87218982"/>
    <n v="512068683.5256899"/>
    <n v="451806369.28899986"/>
    <n v="90208136.069440037"/>
    <n v="80867579.574629992"/>
    <n v="60948248.666680008"/>
    <n v="55478972.46808999"/>
    <n v="4759516.7911700001"/>
    <n v="5302399.1371100005"/>
    <n v="1.8556724811955103"/>
    <n v="1.9189972640492505"/>
    <n v="122120.91729999986"/>
    <n v="7.8693934173933"/>
    <n v="35.170956008509002"/>
    <n v="29.266877113777834"/>
    <n v="1.2716686489635669"/>
    <n v="1.3033035324733349"/>
    <n v="0.31395542019087663"/>
    <n v="0.32690293523017583"/>
    <n v="0.32965661410430347"/>
    <n v="0.34347604306289775"/>
    <m/>
    <m/>
    <m/>
    <n v="0"/>
    <m/>
    <n v="0"/>
    <m/>
    <n v="0"/>
    <m/>
    <n v="14.799858067626314"/>
    <n v="91.669775078960598"/>
    <n v="86.135672978370053"/>
    <n v="2.5177463304026206"/>
    <n v="11.079855017959627"/>
    <n v="13.347509756421982"/>
    <n v="56.979603256173895"/>
    <n v="58.142821080852158"/>
    <s v="Resto"/>
    <n v="2024"/>
    <n v="2"/>
    <d v="2025-08-07T00:00:00"/>
    <x v="28"/>
    <x v="77"/>
  </r>
  <r>
    <n v="2025"/>
    <n v="6"/>
    <n v="1"/>
    <x v="16"/>
    <s v="Gastos Medicos"/>
    <n v="30"/>
    <s v="624b60c58c9d8bfb6ff1886c2fd605d2adeb6ea4da576068201b6c6958ce93f4"/>
    <s v="5ee0b1f3d4f170289262539d5c2c0d24e2fb46189fbbd99a0a6b6a68b9dfe06a"/>
    <x v="0"/>
    <n v="2062439.2123199999"/>
    <n v="1811793.3934300002"/>
    <n v="4815080.56176"/>
    <n v="4373530.3908299999"/>
    <n v="2136265.8400699999"/>
    <n v="2067584.3623500001"/>
    <n v="4561853.6754399994"/>
    <n v="4076260.8739299998"/>
    <n v="35332811.020000003"/>
    <n v="33505945.09"/>
    <n v="140.405"/>
    <n v="134.59399999999999"/>
    <n v="0"/>
    <n v="0"/>
    <n v="2005489.5507100001"/>
    <n v="1946618.7223499999"/>
    <n v="2363798.3213599999"/>
    <n v="2153544.85195"/>
    <n v="0"/>
    <n v="0"/>
    <n v="0"/>
    <n v="0"/>
    <n v="0"/>
    <n v="0"/>
    <s v="Gastos Medicos"/>
    <s v="Accidentes y Enfermedades"/>
    <s v="Gastos Medicos"/>
    <x v="28"/>
    <x v="3"/>
    <n v="34421360.903379999"/>
    <n v="27815669.804509997"/>
    <n v="533186385.44996989"/>
    <n v="470746398.87218982"/>
    <n v="512068683.5256899"/>
    <n v="451806369.28899986"/>
    <n v="90208136.069440037"/>
    <n v="80867579.574629992"/>
    <n v="60948248.666680008"/>
    <n v="55478972.46808999"/>
    <n v="2149015.9388000001"/>
    <n v="1910232.1869100002"/>
    <n v="2.2863117476813666"/>
    <n v="2.2404446911360272"/>
    <n v="250645.81888999976"/>
    <n v="13.834128096443109"/>
    <n v="95.971331579404477"/>
    <n v="94.846762914238454"/>
    <n v="5.9917422152750479"/>
    <n v="6.5135709697569046"/>
    <n v="0.38681393010053206"/>
    <n v="0.40276612858254002"/>
    <n v="0.38487673995397081"/>
    <n v="0.40101103405894634"/>
    <m/>
    <m/>
    <m/>
    <n v="0"/>
    <m/>
    <n v="0"/>
    <m/>
    <n v="0"/>
    <m/>
    <n v="3.3218222661510755"/>
    <n v="103.57957836085525"/>
    <n v="114.11810915348073"/>
    <n v="3.5050487697407484"/>
    <n v="3.0242608726648967"/>
    <n v="9.7631339890422488"/>
    <n v="84.841821427309895"/>
    <n v="90.391371258758241"/>
    <s v="Medianas"/>
    <n v="2024"/>
    <n v="2"/>
    <d v="2025-08-07T00:00:00"/>
    <x v="28"/>
    <x v="0"/>
  </r>
  <r>
    <n v="2025"/>
    <n v="6"/>
    <n v="48"/>
    <x v="4"/>
    <s v="Gastos Medicos"/>
    <n v="36"/>
    <s v="76a50887d8f1c2e9301755428990ad81479ee21c25b43215cf524541e0503269"/>
    <s v="5ee0b1f3d4f170289262539d5c2c0d24e2fb46189fbbd99a0a6b6a68b9dfe06a"/>
    <x v="25"/>
    <n v="15839954.483719999"/>
    <n v="15140718.248670001"/>
    <n v="30744209.921879999"/>
    <n v="27915646.259290002"/>
    <n v="10756279.183639999"/>
    <n v="10271748.298889998"/>
    <n v="22817262.747240003"/>
    <n v="21187002.030859999"/>
    <n v="35332811.020000003"/>
    <n v="33505945.09"/>
    <n v="140.405"/>
    <n v="134.59399999999999"/>
    <n v="90804.86911"/>
    <n v="-41584.543709999998"/>
    <n v="10419670.908569999"/>
    <n v="9962697.7552099992"/>
    <n v="14281573.762469999"/>
    <n v="13397046.016170001"/>
    <n v="0"/>
    <n v="0"/>
    <n v="0"/>
    <n v="0"/>
    <n v="0"/>
    <n v="0"/>
    <s v="Gastos Medicos"/>
    <s v="Accidentes y Enfermedades"/>
    <s v="Gastos Medicos"/>
    <x v="28"/>
    <x v="3"/>
    <n v="34581959.66691"/>
    <n v="31734793.481880002"/>
    <n v="533186385.44996989"/>
    <n v="470746398.87218982"/>
    <n v="512068683.5256899"/>
    <n v="451806369.28899986"/>
    <n v="90208136.069440037"/>
    <n v="80867579.574629992"/>
    <n v="60948248.666680008"/>
    <n v="55478972.46808999"/>
    <n v="15962384.57817"/>
    <n v="15260459.770629998"/>
    <n v="17.559341289932856"/>
    <n v="18.722853247631996"/>
    <n v="699236.23504999839"/>
    <n v="4.6182500959716322"/>
    <n v="99.233008740953181"/>
    <n v="99.21534787444314"/>
    <n v="45.804097385714591"/>
    <n v="47.710152131020109"/>
    <n v="2.9708100049014283"/>
    <n v="3.0933261480977339"/>
    <n v="3.2163216298508082"/>
    <n v="3.3511520150759928"/>
    <m/>
    <m/>
    <m/>
    <n v="0"/>
    <m/>
    <n v="0"/>
    <m/>
    <n v="0"/>
    <m/>
    <n v="4.7171218632991785"/>
    <n v="67.905998055077106"/>
    <n v="67.841882598880645"/>
    <n v="17.648217002042234"/>
    <n v="4.5868414819773662"/>
    <n v="6.6024088088701749"/>
    <n v="72.958842504818705"/>
    <n v="74.364884193016849"/>
    <s v="Grandes"/>
    <n v="2024"/>
    <n v="2"/>
    <d v="2025-08-07T00:00:00"/>
    <x v="28"/>
    <x v="25"/>
  </r>
  <r>
    <n v="2025"/>
    <n v="6"/>
    <n v="34"/>
    <x v="40"/>
    <s v="Gastos Medicos"/>
    <n v="23"/>
    <s v="535fa30d7e25dd8a49f1536779734ec8286108d115da5045d77f3b4185d8f790"/>
    <s v="5ee0b1f3d4f170289262539d5c2c0d24e2fb46189fbbd99a0a6b6a68b9dfe06a"/>
    <x v="1"/>
    <n v="18646960.375909999"/>
    <n v="15692112.812879998"/>
    <n v="32426898.237910002"/>
    <n v="27977744.804399997"/>
    <n v="11628773.368540002"/>
    <n v="11009868.95087"/>
    <n v="23243154.829970002"/>
    <n v="21185486.375780005"/>
    <n v="35332811.020000003"/>
    <n v="33505945.09"/>
    <n v="140.405"/>
    <n v="134.59399999999999"/>
    <n v="3683.55863"/>
    <n v="3477.7497899999998"/>
    <n v="10466212.50581"/>
    <n v="9984789.5678700004"/>
    <n v="14430804.949969999"/>
    <n v="12423377.037450001"/>
    <n v="0"/>
    <n v="0"/>
    <n v="0"/>
    <n v="0"/>
    <n v="0"/>
    <n v="0"/>
    <s v="Gastos Medicos"/>
    <s v="Accidentes y Enfermedades"/>
    <s v="Gastos Medicos"/>
    <x v="28"/>
    <x v="3"/>
    <n v="45949941.079129994"/>
    <n v="43370839.972830005"/>
    <n v="533186385.44996989"/>
    <n v="470746398.87218982"/>
    <n v="512068683.5256899"/>
    <n v="451806369.28899986"/>
    <n v="90208136.069440037"/>
    <n v="80867579.574629992"/>
    <n v="60948248.666680008"/>
    <n v="55478972.46808999"/>
    <n v="18650169.214959998"/>
    <n v="15696564.2108"/>
    <n v="20.67104053846764"/>
    <n v="19.404701977506662"/>
    <n v="2954847.5630300008"/>
    <n v="18.830144788435877"/>
    <n v="99.982794584794306"/>
    <n v="99.971640940907704"/>
    <n v="40.581032179776315"/>
    <n v="36.181251787400107"/>
    <n v="3.4972686634099528"/>
    <n v="3.6414959508013931"/>
    <n v="3.3334536069686416"/>
    <n v="3.4731942441569417"/>
    <m/>
    <m/>
    <m/>
    <n v="0"/>
    <m/>
    <n v="0"/>
    <m/>
    <n v="0"/>
    <m/>
    <n v="5.6213604397270966"/>
    <n v="62.362836269889918"/>
    <n v="70.16180091334266"/>
    <n v="19.079749825358597"/>
    <n v="4.8215631853591345"/>
    <n v="16.158472100368936"/>
    <n v="72.526879422840224"/>
    <n v="80.370977535102313"/>
    <s v="Grandes"/>
    <n v="2024"/>
    <n v="2"/>
    <d v="2025-08-07T00:00:00"/>
    <x v="28"/>
    <x v="1"/>
  </r>
  <r>
    <n v="2025"/>
    <n v="6"/>
    <n v="65"/>
    <x v="13"/>
    <s v="Gastos Medicos"/>
    <n v="225"/>
    <s v="0e6523810856a138a75dec70a9cf3778a5c70b83ac915f22c33f05db97cb3e68"/>
    <s v="5ee0b1f3d4f170289262539d5c2c0d24e2fb46189fbbd99a0a6b6a68b9dfe06a"/>
    <x v="4"/>
    <n v="2893555.2851399998"/>
    <n v="2291656.38955"/>
    <n v="5741220.9789999994"/>
    <n v="4910093.4877800001"/>
    <n v="1850291.84354"/>
    <n v="1611360.9244300001"/>
    <n v="3674579.43316"/>
    <n v="3055267.6162"/>
    <n v="35332811.020000003"/>
    <n v="33505945.09"/>
    <n v="140.405"/>
    <n v="134.59399999999999"/>
    <n v="0"/>
    <n v="0"/>
    <n v="1734775.9076800002"/>
    <n v="1431156.7479900001"/>
    <n v="2846967.8298000004"/>
    <n v="2453818.7666100003"/>
    <n v="0"/>
    <n v="0"/>
    <n v="0"/>
    <n v="0"/>
    <n v="0"/>
    <n v="0"/>
    <s v="Gastos Medicos"/>
    <s v="Accidentes y Enfermedades"/>
    <s v="Gastos Medicos"/>
    <x v="28"/>
    <x v="3"/>
    <n v="2893563.4842399997"/>
    <n v="2291664.5886500003"/>
    <n v="533186385.44996989"/>
    <n v="470746398.87218982"/>
    <n v="512068683.5256899"/>
    <n v="451806369.28899986"/>
    <n v="90208136.069440037"/>
    <n v="80867579.574629992"/>
    <n v="60948248.666680008"/>
    <n v="55478972.46808999"/>
    <n v="2893563.4842399997"/>
    <n v="2291664.5886500003"/>
    <n v="3.2076433581474411"/>
    <n v="2.8338382348084332"/>
    <n v="601898.89558999985"/>
    <n v="26.264796866348327"/>
    <n v="99.999716643507412"/>
    <n v="99.999642220766475"/>
    <n v="99.999716643507412"/>
    <n v="99.999642220766475"/>
    <n v="0.54269114217874359"/>
    <n v="0.56507171366491771"/>
    <n v="0.48681336597376651"/>
    <n v="0.50722091261270652"/>
    <m/>
    <m/>
    <m/>
    <n v="0"/>
    <m/>
    <n v="0"/>
    <m/>
    <n v="0"/>
    <m/>
    <n v="14.827895816979609"/>
    <n v="63.945273589285399"/>
    <n v="70.314246576312172"/>
    <n v="3.0358408715877374"/>
    <n v="21.214947986404752"/>
    <n v="16.021927476459208"/>
    <n v="60.934159126127817"/>
    <n v="58.323653216132655"/>
    <s v="Medianas"/>
    <n v="2024"/>
    <n v="2"/>
    <d v="2025-08-07T00:00:00"/>
    <x v="28"/>
    <x v="4"/>
  </r>
  <r>
    <n v="2025"/>
    <n v="6"/>
    <n v="23"/>
    <x v="9"/>
    <s v="Gastos Medicos"/>
    <n v="17"/>
    <s v="4523540f1504cd17100c4835e85b7eefd49911580f8efff0599a8f283be6b9e3"/>
    <s v="5ee0b1f3d4f170289262539d5c2c0d24e2fb46189fbbd99a0a6b6a68b9dfe06a"/>
    <x v="11"/>
    <n v="3766274.92392"/>
    <n v="3637546.2894799998"/>
    <n v="6715918.16493"/>
    <n v="6372858.6767599992"/>
    <n v="2632990.7736100005"/>
    <n v="2265309.0265899994"/>
    <n v="5345247.9006800009"/>
    <n v="4522917.3905999996"/>
    <n v="35332811.020000003"/>
    <n v="33505945.09"/>
    <n v="140.405"/>
    <n v="134.59399999999999"/>
    <n v="0"/>
    <n v="0"/>
    <n v="2267372.83023"/>
    <n v="1922844.12766"/>
    <n v="3222775.2509499998"/>
    <n v="2814883.2031399999"/>
    <n v="0"/>
    <n v="0"/>
    <n v="0"/>
    <n v="0"/>
    <n v="0"/>
    <n v="0"/>
    <s v="Gastos Medicos"/>
    <s v="Accidentes y Enfermedades"/>
    <s v="Gastos Medicos"/>
    <x v="28"/>
    <x v="3"/>
    <n v="12724961.123440001"/>
    <n v="12089263.964579999"/>
    <n v="533186385.44996989"/>
    <n v="470746398.87218982"/>
    <n v="512068683.5256899"/>
    <n v="451806369.28899986"/>
    <n v="90208136.069440037"/>
    <n v="80867579.574629992"/>
    <n v="60948248.666680008"/>
    <n v="55478972.46808999"/>
    <n v="3785405.7823000001"/>
    <n v="3653974.3754000003"/>
    <n v="4.1750944959341725"/>
    <n v="4.4981515566730046"/>
    <n v="128728.63444000017"/>
    <n v="3.5388864964355449"/>
    <n v="99.494615386560326"/>
    <n v="99.550405004736746"/>
    <n v="29.597535799007961"/>
    <n v="30.089063322114118"/>
    <n v="0.70637117276382488"/>
    <n v="0.73550190532810622"/>
    <n v="0.77271887755165025"/>
    <n v="0.80511177724305782"/>
    <m/>
    <m/>
    <m/>
    <n v="0"/>
    <m/>
    <n v="0"/>
    <m/>
    <n v="0"/>
    <m/>
    <n v="16.230975231378352"/>
    <n v="69.909680700354755"/>
    <n v="62.275744315375668"/>
    <n v="4.3200433666430165"/>
    <n v="17.917661531372975"/>
    <n v="14.490549638258399"/>
    <n v="70.354668063236204"/>
    <n v="68.309908045743029"/>
    <s v="Grandes"/>
    <n v="2024"/>
    <n v="2"/>
    <d v="2025-08-07T00:00:00"/>
    <x v="28"/>
    <x v="11"/>
  </r>
  <r>
    <n v="2025"/>
    <n v="6"/>
    <n v="120"/>
    <x v="71"/>
    <s v="Gastos Medicos"/>
    <n v="234"/>
    <s v="114bd151f8fb0c58642d2170da4ae7d7c57977260ac2cc8905306cab6b2acabc"/>
    <s v="5ee0b1f3d4f170289262539d5c2c0d24e2fb46189fbbd99a0a6b6a68b9dfe06a"/>
    <x v="31"/>
    <n v="3778.53971"/>
    <n v="163.88004999999998"/>
    <n v="3795.3492500000002"/>
    <n v="251.17085999999998"/>
    <n v="229.22004999999999"/>
    <n v="58.185469999999995"/>
    <n v="250.14022"/>
    <n v="256.13605999999999"/>
    <n v="35332811.020000003"/>
    <n v="33505945.09"/>
    <n v="140.405"/>
    <n v="134.59399999999999"/>
    <n v="0"/>
    <n v="0"/>
    <n v="229.22004999999999"/>
    <n v="58.185470000000002"/>
    <n v="2177.4193399999999"/>
    <n v="108.04438"/>
    <n v="0"/>
    <n v="0"/>
    <n v="0"/>
    <n v="0"/>
    <n v="0"/>
    <n v="0"/>
    <s v="Gastos Medicos"/>
    <s v="Accidentes y Enfermedades"/>
    <s v="Gastos Medicos"/>
    <x v="28"/>
    <x v="3"/>
    <n v="1641820.7880200001"/>
    <n v="1703323.0379900001"/>
    <n v="533186385.44996989"/>
    <n v="470746398.87218982"/>
    <n v="512068683.5256899"/>
    <n v="451806369.28899986"/>
    <n v="90208136.069440037"/>
    <n v="80867579.574629992"/>
    <n v="60948248.666680008"/>
    <n v="55478972.46808999"/>
    <n v="47814.806799999998"/>
    <n v="58250.920680000003"/>
    <n v="4.188690593375493E-3"/>
    <n v="2.0265234951017736E-4"/>
    <n v="3614.6596600000003"/>
    <n v="2205.6740036386373"/>
    <n v="7.9024468838803301"/>
    <n v="0.28133469494889357"/>
    <n v="0.23014324934677163"/>
    <n v="9.6211961175248373E-3"/>
    <n v="7.086714539440447E-4"/>
    <n v="7.3789705005665224E-4"/>
    <n v="3.4812810122949936E-5"/>
    <n v="3.6272186746259306E-5"/>
    <m/>
    <m/>
    <m/>
    <n v="0"/>
    <m/>
    <n v="0"/>
    <m/>
    <n v="0"/>
    <m/>
    <n v="293.94723459310376"/>
    <n v="6.0663660459452995"/>
    <n v="35.50491350228414"/>
    <n v="3.7608964164595108E-4"/>
    <n v="293.9472345931037"/>
    <n v="1915.300879138739"/>
    <n v="10.527143108777567"/>
    <n v="53.853305465772493"/>
    <s v="Resto"/>
    <n v="2024"/>
    <n v="2"/>
    <d v="2025-08-07T00:00:00"/>
    <x v="28"/>
    <x v="31"/>
  </r>
  <r>
    <n v="2025"/>
    <n v="6"/>
    <n v="707"/>
    <x v="28"/>
    <s v="Gastos Medicos"/>
    <n v="9"/>
    <s v="19581e27de7ced00ff1ce50b2047e7a567c76b1cbaebabe5ef03f7c3017bb5b7"/>
    <s v="5ee0b1f3d4f170289262539d5c2c0d24e2fb46189fbbd99a0a6b6a68b9dfe06a"/>
    <x v="45"/>
    <n v="2120.74136"/>
    <n v="2445.91885"/>
    <n v="4336.55555"/>
    <n v="5132.4468699999998"/>
    <n v="899.61896999999999"/>
    <n v="1024.2542899999999"/>
    <n v="1435.6740500000003"/>
    <n v="840.49340999999981"/>
    <n v="35332811.020000003"/>
    <n v="33505945.09"/>
    <n v="140.405"/>
    <n v="134.59399999999999"/>
    <n v="0"/>
    <n v="0"/>
    <n v="489.61896999999999"/>
    <n v="804.50429000000008"/>
    <n v="674.38373999999999"/>
    <n v="1002.98739"/>
    <n v="0"/>
    <n v="0"/>
    <n v="0"/>
    <n v="0"/>
    <n v="0"/>
    <n v="0"/>
    <s v="Gastos Medicos"/>
    <s v="Accidentes y Enfermedades"/>
    <s v="Gastos Medicos"/>
    <x v="28"/>
    <x v="3"/>
    <n v="408268.24757999997"/>
    <n v="924227.3"/>
    <n v="533186385.44996989"/>
    <n v="470746398.87218982"/>
    <n v="512068683.5256899"/>
    <n v="451806369.28899986"/>
    <n v="90208136.069440037"/>
    <n v="80867579.574629992"/>
    <n v="60948248.666680008"/>
    <n v="55478972.46808999"/>
    <n v="408268.24757999997"/>
    <n v="924227.3"/>
    <n v="2.3509424453327632E-3"/>
    <n v="3.024597574041082E-3"/>
    <n v="-325.17749000000003"/>
    <n v="-13.294696592243849"/>
    <n v="0.5194480277539687"/>
    <n v="0.26464473079295536"/>
    <n v="0.5194480277539687"/>
    <n v="0.26464473079295536"/>
    <n v="3.9774859558918617E-4"/>
    <n v="4.1415173944992965E-4"/>
    <n v="5.1958312498192477E-4"/>
    <n v="5.4136440215508724E-4"/>
    <m/>
    <m/>
    <m/>
    <n v="0"/>
    <m/>
    <n v="0"/>
    <m/>
    <n v="0"/>
    <m/>
    <n v="-12.168396189973475"/>
    <n v="42.420022873510611"/>
    <n v="41.876053655663995"/>
    <n v="1.4760374410755063E-3"/>
    <n v="-39.140290973463934"/>
    <n v="-32.762490663018205"/>
    <n v="72.60242810717827"/>
    <n v="80.210808034186755"/>
    <s v="Resto"/>
    <n v="2024"/>
    <n v="2"/>
    <d v="2025-08-07T00:00:00"/>
    <x v="28"/>
    <x v="45"/>
  </r>
  <r>
    <n v="2025"/>
    <n v="6"/>
    <n v="98"/>
    <x v="60"/>
    <s v="Gastos Medicos"/>
    <n v="205"/>
    <s v="f8809aff4d69bece79dabe35be0c708b890d7eafb841f121330667b77d2e2590"/>
    <s v="5ee0b1f3d4f170289262539d5c2c0d24e2fb46189fbbd99a0a6b6a68b9dfe06a"/>
    <x v="20"/>
    <n v="37360.893819999998"/>
    <n v="32376.727600000002"/>
    <n v="75463.799480000001"/>
    <n v="61593.586609999998"/>
    <n v="-2268.28298"/>
    <n v="-89.40100000000001"/>
    <n v="-1644.8131599999999"/>
    <n v="876.59184000000005"/>
    <n v="35332811.020000003"/>
    <n v="33505945.09"/>
    <n v="140.405"/>
    <n v="134.59399999999999"/>
    <n v="0"/>
    <n v="0"/>
    <n v="-2268.28298"/>
    <n v="-89.400999999999996"/>
    <n v="36908.449939999999"/>
    <n v="31451.642039999999"/>
    <n v="0"/>
    <n v="0"/>
    <n v="0"/>
    <n v="0"/>
    <n v="0"/>
    <n v="0"/>
    <s v="Gastos Medicos"/>
    <s v="Accidentes y Enfermedades"/>
    <s v="Gastos Medicos"/>
    <x v="28"/>
    <x v="3"/>
    <n v="1790791.82225"/>
    <n v="2003119.0202000001"/>
    <n v="533186385.44996989"/>
    <n v="470746398.87218982"/>
    <n v="512068683.5256899"/>
    <n v="451806369.28899986"/>
    <n v="90208136.069440037"/>
    <n v="80867579.574629992"/>
    <n v="60948248.666680008"/>
    <n v="55478972.46808999"/>
    <n v="314051.43505999999"/>
    <n v="379474.90561000002"/>
    <n v="4.1416323901472131E-2"/>
    <n v="4.0036721477635671E-2"/>
    <n v="4984.1662199999955"/>
    <n v="15.394286543029123"/>
    <n v="11.896425123121041"/>
    <n v="8.5319811985867453"/>
    <n v="2.0862778886860642"/>
    <n v="1.6163157193109456"/>
    <n v="7.0070982379773572E-3"/>
    <n v="7.2960708244767403E-3"/>
    <n v="6.8777430220534636E-3"/>
    <n v="7.1660626765733103E-3"/>
    <m/>
    <m/>
    <m/>
    <n v="0"/>
    <m/>
    <n v="0"/>
    <m/>
    <n v="0"/>
    <m/>
    <n v="2437.200903793022"/>
    <n v="-6.0712760003234845"/>
    <n v="-0.27612735018964674"/>
    <n v="-3.7216540747627004E-3"/>
    <n v="2437.2009037930225"/>
    <n v="17.349834686087505"/>
    <n v="-6.1457010080006622"/>
    <n v="-0.28424907000499489"/>
    <s v="Resto"/>
    <n v="2024"/>
    <n v="2"/>
    <d v="2025-08-07T00:00:00"/>
    <x v="28"/>
    <x v="20"/>
  </r>
  <r>
    <n v="2025"/>
    <n v="6"/>
    <n v="119"/>
    <x v="45"/>
    <s v="Gastos Medicos"/>
    <n v="217"/>
    <s v="16badfc6202cb3f8889e0f2779b19218af4cbb736e56acadce8148aba9a7a9f8"/>
    <s v="5ee0b1f3d4f170289262539d5c2c0d24e2fb46189fbbd99a0a6b6a68b9dfe06a"/>
    <x v="12"/>
    <n v="379932.91978"/>
    <n v="344500.74533999996"/>
    <n v="619538.02004999993"/>
    <n v="560333.73845000006"/>
    <n v="161666.11913000001"/>
    <n v="142238.48221999998"/>
    <n v="351344.79203000001"/>
    <n v="305004.89432999992"/>
    <n v="35332811.020000003"/>
    <n v="33505945.09"/>
    <n v="140.405"/>
    <n v="134.59399999999999"/>
    <n v="0"/>
    <n v="0"/>
    <n v="152040.86547999998"/>
    <n v="119876.54240999999"/>
    <n v="317410.18499000004"/>
    <n v="283087.255"/>
    <n v="0"/>
    <n v="0"/>
    <n v="0"/>
    <n v="0"/>
    <n v="0"/>
    <n v="0"/>
    <s v="Gastos Medicos"/>
    <s v="Accidentes y Enfermedades"/>
    <s v="Gastos Medicos"/>
    <x v="28"/>
    <x v="3"/>
    <n v="785916.87945000001"/>
    <n v="811961.43577999994"/>
    <n v="533186385.44996989"/>
    <n v="470746398.87218982"/>
    <n v="512068683.5256899"/>
    <n v="451806369.28899986"/>
    <n v="90208136.069440037"/>
    <n v="80867579.574629992"/>
    <n v="60948248.666680008"/>
    <n v="55478972.46808999"/>
    <n v="408210.44712000003"/>
    <n v="375005.02043999999"/>
    <n v="0.42117367272452766"/>
    <n v="0.42600600531399813"/>
    <n v="35432.174440000032"/>
    <n v="10.285079181768019"/>
    <n v="93.072806553702094"/>
    <n v="91.865635541569873"/>
    <n v="48.342633898623539"/>
    <n v="42.42821520323313"/>
    <n v="7.1257055721586873E-2"/>
    <n v="7.4195695226681277E-2"/>
    <n v="7.3181812153072637E-2"/>
    <n v="7.6249643377567927E-2"/>
    <m/>
    <m/>
    <m/>
    <n v="0"/>
    <m/>
    <n v="0"/>
    <m/>
    <n v="0"/>
    <m/>
    <n v="13.658495652358926"/>
    <n v="42.551226996495252"/>
    <n v="41.288294479485025"/>
    <n v="0.26525145950318629"/>
    <n v="26.83120685946383"/>
    <n v="12.124505566313836"/>
    <n v="47.900436932983105"/>
    <n v="42.346146035433492"/>
    <s v="Medianas"/>
    <n v="2024"/>
    <n v="2"/>
    <d v="2025-08-07T00:00:00"/>
    <x v="28"/>
    <x v="12"/>
  </r>
  <r>
    <n v="2025"/>
    <n v="6"/>
    <n v="13"/>
    <x v="37"/>
    <s v="Gastos Medicos"/>
    <n v="13"/>
    <s v="3fdba35f04dc8c462986c992bcf875546257113072a909c162f7e470e581e278"/>
    <s v="5ee0b1f3d4f170289262539d5c2c0d24e2fb46189fbbd99a0a6b6a68b9dfe06a"/>
    <x v="29"/>
    <n v="322847.67379999999"/>
    <n v="264639.71720000001"/>
    <n v="659019.63629000005"/>
    <n v="562944.55368999997"/>
    <n v="187532.62730000005"/>
    <n v="187798.90265999996"/>
    <n v="379733.17662000004"/>
    <n v="331893.82381000009"/>
    <n v="35332811.020000003"/>
    <n v="33505945.09"/>
    <n v="140.405"/>
    <n v="134.59399999999999"/>
    <n v="0"/>
    <n v="0"/>
    <n v="104236.92912"/>
    <n v="88570.219549999994"/>
    <n v="210486.78700000001"/>
    <n v="209662.12761000003"/>
    <n v="0"/>
    <n v="0"/>
    <n v="0"/>
    <n v="0"/>
    <n v="0"/>
    <n v="0"/>
    <s v="Gastos Medicos"/>
    <s v="Accidentes y Enfermedades"/>
    <s v="Gastos Medicos"/>
    <x v="28"/>
    <x v="3"/>
    <n v="699707.28188999998"/>
    <n v="799139.89625999995"/>
    <n v="533186385.44996989"/>
    <n v="470746398.87218982"/>
    <n v="512068683.5256899"/>
    <n v="451806369.28899986"/>
    <n v="90208136.069440037"/>
    <n v="80867579.574629992"/>
    <n v="60948248.666680008"/>
    <n v="55478972.46808999"/>
    <n v="390898.16856999998"/>
    <n v="393734.74427999998"/>
    <n v="0.35789196836023712"/>
    <n v="0.3272506962518556"/>
    <n v="58207.956599999976"/>
    <n v="21.995170345503979"/>
    <n v="82.591247480400028"/>
    <n v="67.21269104252697"/>
    <n v="46.140390725668404"/>
    <n v="33.115568180054865"/>
    <n v="6.0550622185812274E-2"/>
    <n v="6.3047728593190383E-2"/>
    <n v="5.6217045490740143E-2"/>
    <n v="5.8573702184955723E-2"/>
    <m/>
    <m/>
    <m/>
    <n v="0"/>
    <m/>
    <n v="0"/>
    <m/>
    <n v="0"/>
    <m/>
    <n v="-0.14178749514952571"/>
    <n v="58.087030670747254"/>
    <n v="70.963990079415012"/>
    <n v="0.30769157671059194"/>
    <n v="17.688461934042941"/>
    <n v="0.39332777903215987"/>
    <n v="49.521839639273885"/>
    <n v="42.244262499688361"/>
    <s v="Resto"/>
    <n v="2024"/>
    <n v="2"/>
    <d v="2025-08-07T00:00:00"/>
    <x v="28"/>
    <x v="29"/>
  </r>
  <r>
    <n v="2025"/>
    <n v="6"/>
    <n v="22"/>
    <x v="35"/>
    <s v="Gastos Medicos"/>
    <n v="16"/>
    <s v="b17ef6d19c7a5b1ee83b907c595526dcb1eb06db8227d650d5dda0a9f4ce8cd9"/>
    <s v="5ee0b1f3d4f170289262539d5c2c0d24e2fb46189fbbd99a0a6b6a68b9dfe06a"/>
    <x v="24"/>
    <n v="3337910.6358099999"/>
    <n v="3367678.4411799996"/>
    <n v="6043691.7533400003"/>
    <n v="6254207.8539799992"/>
    <n v="2334569.8590700002"/>
    <n v="2130065.1130299997"/>
    <n v="4629132.7772799991"/>
    <n v="4439627.98618"/>
    <n v="35332811.020000003"/>
    <n v="33505945.09"/>
    <n v="140.405"/>
    <n v="134.59399999999999"/>
    <n v="70.103999999999999"/>
    <n v="-27.69023"/>
    <n v="2334569.8590700002"/>
    <n v="2130065.1130300001"/>
    <n v="3263707.8413899997"/>
    <n v="3171289.9504"/>
    <n v="0"/>
    <n v="0"/>
    <n v="0"/>
    <n v="0"/>
    <n v="0"/>
    <n v="0"/>
    <s v="Gastos Medicos"/>
    <s v="Accidentes y Enfermedades"/>
    <s v="Gastos Medicos"/>
    <x v="28"/>
    <x v="3"/>
    <n v="17846008.112819999"/>
    <n v="17696756.30731"/>
    <n v="533186385.44996989"/>
    <n v="470746398.87218982"/>
    <n v="512068683.5256899"/>
    <n v="451806369.28899986"/>
    <n v="90208136.069440037"/>
    <n v="80867579.574629992"/>
    <n v="60948248.666680008"/>
    <n v="55478972.46808999"/>
    <n v="3386900.2049600002"/>
    <n v="3397128.0189200002"/>
    <n v="3.7002323529227534"/>
    <n v="4.1644358083848445"/>
    <n v="-29767.805369999725"/>
    <n v="-0.88392659483158553"/>
    <n v="98.553557347858771"/>
    <n v="99.133103681227681"/>
    <n v="18.703962335488082"/>
    <n v="19.029919284071919"/>
    <n v="0.62603073276018673"/>
    <n v="0.651848227239333"/>
    <n v="0.71539122747370021"/>
    <n v="0.7453809131729725"/>
    <m/>
    <m/>
    <m/>
    <n v="0"/>
    <m/>
    <n v="0"/>
    <m/>
    <n v="0"/>
    <m/>
    <n v="9.6008682921947965"/>
    <n v="69.941053365063439"/>
    <n v="63.250252369215119"/>
    <n v="3.830413359106565"/>
    <n v="9.6008682921947752"/>
    <n v="2.9142050217875193"/>
    <n v="71.531214573290868"/>
    <n v="67.167151107117519"/>
    <s v="Medianas"/>
    <n v="2024"/>
    <n v="2"/>
    <d v="2025-08-07T00:00:00"/>
    <x v="28"/>
    <x v="24"/>
  </r>
  <r>
    <n v="2025"/>
    <n v="6"/>
    <n v="702"/>
    <x v="39"/>
    <s v="Gastos Medicos"/>
    <n v="244"/>
    <s v="82c01ce15b431d420eb6a1febfba7d7a2b69e5bcdcb929cb42cd3e9179d43fc4"/>
    <s v="5ee0b1f3d4f170289262539d5c2c0d24e2fb46189fbbd99a0a6b6a68b9dfe06a"/>
    <x v="15"/>
    <n v="14.65691"/>
    <n v="12.61923"/>
    <n v="14.65691"/>
    <n v="12.61923"/>
    <n v="-0.44983000000000006"/>
    <n v="-0.40983999999999998"/>
    <n v="0.29566999999999999"/>
    <n v="0.25932000000000011"/>
    <n v="35332811.020000003"/>
    <n v="33505945.09"/>
    <n v="140.405"/>
    <n v="134.59399999999999"/>
    <n v="0"/>
    <n v="0"/>
    <n v="-0.44983000000000001"/>
    <n v="-0.40983999999999998"/>
    <n v="8.3593999999999991"/>
    <n v="7.2161099999999996"/>
    <n v="0"/>
    <n v="0"/>
    <n v="0"/>
    <n v="0"/>
    <n v="0"/>
    <n v="0"/>
    <s v="Gastos Medicos"/>
    <s v="Accidentes y Enfermedades"/>
    <s v="Gastos Medicos"/>
    <x v="28"/>
    <x v="3"/>
    <n v="92356.402770000001"/>
    <n v="145545.42882"/>
    <n v="533186385.44996989"/>
    <n v="470746398.87218982"/>
    <n v="512068683.5256899"/>
    <n v="451806369.28899986"/>
    <n v="90208136.069440037"/>
    <n v="80867579.574629992"/>
    <n v="60948248.666680008"/>
    <n v="55478972.46808999"/>
    <n v="92356.402770000001"/>
    <n v="145545.42882"/>
    <n v="1.6247880333895234E-5"/>
    <n v="1.5604807348480284E-5"/>
    <n v="2.0376799999999999"/>
    <n v="16.147419454277312"/>
    <n v="1.5869944649642618E-2"/>
    <n v="8.6703032189396657E-3"/>
    <n v="1.5869944649642618E-2"/>
    <n v="8.6703032189396657E-3"/>
    <n v="2.7489280296665213E-6"/>
    <n v="2.8622937647903787E-6"/>
    <n v="2.6806854030605528E-6"/>
    <n v="2.7930615541916044E-6"/>
    <m/>
    <m/>
    <m/>
    <n v="0"/>
    <m/>
    <n v="0"/>
    <m/>
    <n v="0"/>
    <m/>
    <n v="9.757466328323261"/>
    <n v="-3.0690643525818202"/>
    <n v="-3.2477417401854156"/>
    <n v="-7.3805238024159839E-7"/>
    <n v="9.757466328323261"/>
    <n v="15.843577772511775"/>
    <n v="-5.3811278321410629"/>
    <n v="-5.679514308955933"/>
    <s v="Resto"/>
    <n v="2024"/>
    <n v="2"/>
    <d v="2025-08-07T00:00:00"/>
    <x v="28"/>
    <x v="15"/>
  </r>
  <r>
    <n v="2025"/>
    <n v="6"/>
    <n v="37"/>
    <x v="76"/>
    <s v="Gastos Medicos"/>
    <n v="25"/>
    <s v="b7a56873cd771f2c446d369b649430b65a756ba278ff97ec81bb6f55b2e73569"/>
    <s v="5ee0b1f3d4f170289262539d5c2c0d24e2fb46189fbbd99a0a6b6a68b9dfe06a"/>
    <x v="10"/>
    <n v="1215024.0816500001"/>
    <n v="1060898.9422899999"/>
    <n v="2311395.4296800001"/>
    <n v="1847642.5729199999"/>
    <n v="761619.36647999985"/>
    <n v="584353.65831999981"/>
    <n v="1517898.04345"/>
    <n v="1078178.9335099999"/>
    <n v="35332811.020000003"/>
    <n v="33505945.09"/>
    <n v="140.405"/>
    <n v="134.59399999999999"/>
    <n v="0"/>
    <n v="0"/>
    <n v="673249.00263999996"/>
    <n v="563172.87401000003"/>
    <n v="1089256.0341099999"/>
    <n v="846669.8672000001"/>
    <n v="0"/>
    <n v="0"/>
    <n v="0"/>
    <n v="0"/>
    <n v="0"/>
    <n v="0"/>
    <s v="Gastos Medicos"/>
    <s v="Accidentes y Enfermedades"/>
    <s v="Gastos Medicos"/>
    <x v="28"/>
    <x v="3"/>
    <n v="7089738.4457900003"/>
    <n v="7036483.0011099996"/>
    <n v="533186385.44996989"/>
    <n v="470746398.87218982"/>
    <n v="512068683.5256899"/>
    <n v="451806369.28899986"/>
    <n v="90208136.069440037"/>
    <n v="80867579.574629992"/>
    <n v="60948248.666680008"/>
    <n v="55478972.46808999"/>
    <n v="1227086.2867699999"/>
    <n v="1068448.7176300001"/>
    <n v="1.3469118580553576"/>
    <n v="1.311896495320392"/>
    <n v="154125.13936000015"/>
    <n v="14.527787069644326"/>
    <n v="99.017004325608553"/>
    <n v="99.293389077507925"/>
    <n v="17.137784291203307"/>
    <n v="15.077119380841877"/>
    <n v="0.22787980241179817"/>
    <n v="0.23727756075304762"/>
    <n v="0.22536528050595661"/>
    <n v="0.23481274599105781"/>
    <m/>
    <m/>
    <m/>
    <n v="0"/>
    <m/>
    <n v="0"/>
    <m/>
    <n v="0"/>
    <m/>
    <n v="30.335346692212717"/>
    <n v="62.683479116374585"/>
    <n v="55.080991697347272"/>
    <n v="1.2496164912715071"/>
    <n v="19.545708557696862"/>
    <n v="28.65180116923851"/>
    <n v="61.808149925934771"/>
    <n v="66.516229740460048"/>
    <s v="Medianas"/>
    <n v="2024"/>
    <n v="2"/>
    <d v="2025-08-07T00:00:00"/>
    <x v="28"/>
    <x v="10"/>
  </r>
  <r>
    <n v="2025"/>
    <n v="6"/>
    <n v="18"/>
    <x v="77"/>
    <s v="Gastos Medicos"/>
    <n v="5"/>
    <s v="ef2d127de37b942baad06145e54b0c619a1f22327b2ebbcfbec78f5564afe39d"/>
    <s v="5ee0b1f3d4f170289262539d5c2c0d24e2fb46189fbbd99a0a6b6a68b9dfe06a"/>
    <x v="26"/>
    <n v="153262.74213"/>
    <n v="144978.94716000001"/>
    <n v="296784.29162999999"/>
    <n v="278050.47259000002"/>
    <n v="17119.285630000002"/>
    <n v="15627.711519999999"/>
    <n v="32516.352340000001"/>
    <n v="28252.13247"/>
    <n v="35332811.020000003"/>
    <n v="33505945.09"/>
    <n v="140.405"/>
    <n v="134.59399999999999"/>
    <n v="0"/>
    <n v="0"/>
    <n v="17119.285629999998"/>
    <n v="15627.711519999999"/>
    <n v="150164.5612"/>
    <n v="143582.46021000002"/>
    <n v="0"/>
    <n v="0"/>
    <n v="0"/>
    <n v="0"/>
    <n v="0"/>
    <n v="0"/>
    <s v="Gastos Medicos"/>
    <s v="Accidentes y Enfermedades"/>
    <s v="Gastos Medicos"/>
    <x v="28"/>
    <x v="3"/>
    <n v="13516428.326850001"/>
    <n v="10445446.251569999"/>
    <n v="533186385.44996989"/>
    <n v="470746398.87218982"/>
    <n v="512068683.5256899"/>
    <n v="451806369.28899986"/>
    <n v="90208136.069440037"/>
    <n v="80867579.574629992"/>
    <n v="60948248.666680008"/>
    <n v="55478972.46808999"/>
    <n v="529753.69429000001"/>
    <n v="507588.02674"/>
    <n v="0.16989902331206805"/>
    <n v="0.17927944415129154"/>
    <n v="8283.7949699999881"/>
    <n v="5.7137916451123871"/>
    <n v="28.93094352752173"/>
    <n v="28.562326044436436"/>
    <n v="1.133899713917381"/>
    <n v="1.3879631723556951"/>
    <n v="2.8744684094035442E-2"/>
    <n v="2.9930114271928716E-2"/>
    <n v="3.0797675246659204E-2"/>
    <n v="3.2088734691401312E-2"/>
    <m/>
    <m/>
    <m/>
    <n v="0"/>
    <m/>
    <n v="0"/>
    <m/>
    <n v="0"/>
    <m/>
    <n v="9.5444179916625682"/>
    <n v="11.169893864667474"/>
    <n v="10.779297150470491"/>
    <n v="2.8088232237194699E-2"/>
    <n v="9.5444179916625451"/>
    <n v="4.5841957160875912"/>
    <n v="11.400350051434105"/>
    <n v="10.884136890497146"/>
    <s v="Resto"/>
    <n v="2024"/>
    <n v="2"/>
    <d v="2025-08-07T00:00:00"/>
    <x v="28"/>
    <x v="26"/>
  </r>
  <r>
    <n v="2025"/>
    <n v="6"/>
    <n v="15.1"/>
    <x v="69"/>
    <s v="Gastos Medicos"/>
    <n v="15.1"/>
    <m/>
    <m/>
    <x v="76"/>
    <n v="17614064.408799998"/>
    <n v="15053541.11414"/>
    <n v="34028727.792479999"/>
    <n v="29954400.591769993"/>
    <n v="12643536.577849999"/>
    <n v="10854094.81161"/>
    <n v="24982620.425310001"/>
    <n v="21501009.335039999"/>
    <n v="0"/>
    <n v="0"/>
    <n v="0"/>
    <n v="0"/>
    <n v="391.89296000000002"/>
    <n v="2510.7964999999999"/>
    <n v="12102934.212639999"/>
    <n v="10343904.468739999"/>
    <n v="17016324.6316"/>
    <n v="14727316.094820002"/>
    <n v="0"/>
    <n v="0"/>
    <n v="0"/>
    <n v="0"/>
    <n v="0"/>
    <n v="0"/>
    <s v="Gastos Medicos"/>
    <s v="Accidentes y Enfermedades"/>
    <s v="Gastos Medicos"/>
    <x v="28"/>
    <x v="3"/>
    <n v="109676860.41443002"/>
    <n v="94439844.65395999"/>
    <n v="533186385.44996989"/>
    <n v="470746398.87218982"/>
    <n v="512068683.5256899"/>
    <n v="451806369.28899986"/>
    <n v="90208136.069440037"/>
    <n v="80867579.574629992"/>
    <n v="60948248.666680008"/>
    <n v="55478972.46808999"/>
    <n v="19341039.017310001"/>
    <n v="16435624.604109999"/>
    <n v="19.526026338955855"/>
    <n v="18.615050918208315"/>
    <n v="2560523.2946599983"/>
    <n v="17.009441667215853"/>
    <n v="91.070931572164355"/>
    <n v="91.590928101239385"/>
    <n v="16.059964100214653"/>
    <n v="15.939819860248768"/>
    <n v="3.3035472940545976"/>
    <n v="3.4397855161779916"/>
    <n v="3.1978027129267783"/>
    <n v="3.3318567725881127"/>
    <m/>
    <m/>
    <m/>
    <n v="0"/>
    <m/>
    <n v="0"/>
    <m/>
    <n v="0"/>
    <m/>
    <n v="16.486328867571132"/>
    <n v="71.780914866720252"/>
    <n v="72.103266130615594"/>
    <n v="20.744708592032332"/>
    <n v="17.005471668999927"/>
    <n v="15.542604789918958"/>
    <n v="71.125430871037594"/>
    <n v="70.236181542801489"/>
    <s v="Resto"/>
    <n v="2024"/>
    <n v="2"/>
    <d v="2025-08-07T00:00:00"/>
    <x v="28"/>
    <x v="76"/>
  </r>
  <r>
    <n v="2025"/>
    <n v="6"/>
    <n v="112"/>
    <x v="44"/>
    <s v="Gastos Medicos"/>
    <n v="231"/>
    <s v="138d9e809e386a7b800791d1f664f56d1c55f3d1ba411b950862729bc486c5ce"/>
    <s v="5ee0b1f3d4f170289262539d5c2c0d24e2fb46189fbbd99a0a6b6a68b9dfe06a"/>
    <x v="27"/>
    <n v="304445.77354000002"/>
    <n v="314707.18248000002"/>
    <n v="628257.15720999998"/>
    <n v="600141.31728000008"/>
    <n v="252133.47589999999"/>
    <n v="230464.56006999998"/>
    <n v="490204.46938000002"/>
    <n v="439483.35405000002"/>
    <n v="35332811.020000003"/>
    <n v="33505945.09"/>
    <n v="140.405"/>
    <n v="134.59399999999999"/>
    <n v="0"/>
    <n v="0"/>
    <n v="201088.84044999999"/>
    <n v="219754.72198"/>
    <n v="219542.43275000001"/>
    <n v="299959.50245999999"/>
    <n v="0"/>
    <n v="0"/>
    <n v="0"/>
    <n v="0"/>
    <n v="0"/>
    <n v="0"/>
    <s v="Gastos Medicos"/>
    <s v="Accidentes y Enfermedades"/>
    <s v="Gastos Medicos"/>
    <x v="28"/>
    <x v="3"/>
    <n v="322670.54385000002"/>
    <n v="322505.75637000002"/>
    <n v="533186385.44996989"/>
    <n v="470746398.87218982"/>
    <n v="512068683.5256899"/>
    <n v="451806369.28899986"/>
    <n v="90208136.069440037"/>
    <n v="80867579.574629992"/>
    <n v="60948248.666680008"/>
    <n v="55478972.46808999"/>
    <n v="322670.54385000002"/>
    <n v="322505.75637000002"/>
    <n v="0.33749258859050701"/>
    <n v="0.38916359823724817"/>
    <n v="-10261.408939999994"/>
    <n v="-3.2606211460242451"/>
    <n v="94.351895251252884"/>
    <n v="97.58188071500561"/>
    <n v="94.351895251252884"/>
    <n v="97.58188071500561"/>
    <n v="5.7099314957764782E-2"/>
    <n v="5.9454089526395797E-2"/>
    <n v="6.6852807208716364E-2"/>
    <n v="6.9655322251266499E-2"/>
    <m/>
    <m/>
    <m/>
    <n v="0"/>
    <m/>
    <n v="0"/>
    <m/>
    <n v="0"/>
    <m/>
    <n v="9.4022767853844549"/>
    <n v="82.817203526352472"/>
    <n v="73.231426831081706"/>
    <n v="0.41368452977031911"/>
    <n v="-8.4939615230196548"/>
    <n v="-26.809308940203923"/>
    <n v="91.594521355689935"/>
    <n v="73.261463690187512"/>
    <s v="Resto"/>
    <n v="2024"/>
    <n v="2"/>
    <d v="2025-08-07T00:00:00"/>
    <x v="28"/>
    <x v="27"/>
  </r>
  <r>
    <n v="2025"/>
    <n v="6"/>
    <n v="39"/>
    <x v="20"/>
    <s v="Gastos Medicos"/>
    <n v="27"/>
    <s v="670671cd97404156226e507973f2ab8330d3022ca96e0c93bdbdb320c41adcaf"/>
    <s v="5ee0b1f3d4f170289262539d5c2c0d24e2fb46189fbbd99a0a6b6a68b9dfe06a"/>
    <x v="9"/>
    <n v="212018.26477000001"/>
    <n v="168861.75028000001"/>
    <n v="451268.87134000007"/>
    <n v="478194.63483000011"/>
    <n v="70238.812490000011"/>
    <n v="64858.377399999998"/>
    <n v="122767.97468999999"/>
    <n v="140408.39307000002"/>
    <n v="35332811.020000003"/>
    <n v="33505945.09"/>
    <n v="140.405"/>
    <n v="134.59399999999999"/>
    <n v="0"/>
    <n v="0"/>
    <n v="36774.959670000004"/>
    <n v="37916.792719999998"/>
    <n v="130330.78548999999"/>
    <n v="75031.340760000006"/>
    <n v="0"/>
    <n v="0"/>
    <n v="0"/>
    <n v="0"/>
    <n v="0"/>
    <n v="0"/>
    <s v="Gastos Medicos"/>
    <s v="Accidentes y Enfermedades"/>
    <s v="Gastos Medicos"/>
    <x v="28"/>
    <x v="3"/>
    <n v="16996819.43369"/>
    <n v="13946879.379360002"/>
    <n v="533186385.44996989"/>
    <n v="470746398.87218982"/>
    <n v="512068683.5256899"/>
    <n v="451806369.28899986"/>
    <n v="90208136.069440037"/>
    <n v="80867579.574629992"/>
    <n v="60948248.666680008"/>
    <n v="55478972.46808999"/>
    <n v="873224.77632000006"/>
    <n v="817465.34374000004"/>
    <n v="0.23503230862324159"/>
    <n v="0.20881266778136118"/>
    <n v="43156.514490000001"/>
    <n v="25.557306150409765"/>
    <n v="24.279918586769949"/>
    <n v="20.656747294929673"/>
    <n v="1.247399642016265"/>
    <n v="1.2107493417480806"/>
    <n v="3.9764380816114102E-2"/>
    <n v="4.1404263059051781E-2"/>
    <n v="3.5871065755268126E-2"/>
    <n v="3.7374805172785616E-2"/>
    <m/>
    <m/>
    <m/>
    <n v="0"/>
    <m/>
    <n v="0"/>
    <m/>
    <n v="0"/>
    <m/>
    <n v="8.2956671222552245"/>
    <n v="33.128661139735257"/>
    <n v="38.409158552753567"/>
    <n v="0.11524336470130452"/>
    <n v="-3.0114178127669256"/>
    <n v="73.701794703208478"/>
    <n v="28.216633185888124"/>
    <n v="50.534606387060379"/>
    <s v="Resto"/>
    <n v="2024"/>
    <n v="2"/>
    <d v="2025-08-07T00:00:00"/>
    <x v="28"/>
    <x v="9"/>
  </r>
  <r>
    <n v="2025"/>
    <n v="6"/>
    <n v="201.1"/>
    <x v="67"/>
    <s v="Gastos Medicos"/>
    <n v="201.1"/>
    <m/>
    <m/>
    <x v="74"/>
    <n v="90208136.069440007"/>
    <n v="80867579.574630007"/>
    <n v="167606895.24279001"/>
    <n v="149560383.65483004"/>
    <n v="60948248.666680016"/>
    <n v="55478972.468090005"/>
    <n v="122906841.75280002"/>
    <n v="109183739.83498999"/>
    <n v="0"/>
    <n v="0"/>
    <n v="0"/>
    <n v="0"/>
    <n v="119708.72970000001"/>
    <n v="-19837.053670000001"/>
    <n v="56735234.001309991"/>
    <n v="51822205.13877999"/>
    <n v="78862241.242870003"/>
    <n v="70811174.928729996"/>
    <n v="0"/>
    <n v="0"/>
    <n v="0"/>
    <n v="0"/>
    <n v="0"/>
    <n v="0"/>
    <s v="Gastos Medicos"/>
    <s v="Accidentes y Enfermedades"/>
    <s v="Gastos Medicos"/>
    <x v="28"/>
    <x v="3"/>
    <n v="420761013.21616995"/>
    <n v="378000006.9098599"/>
    <n v="533186385.44996989"/>
    <n v="470746398.87218982"/>
    <n v="512068683.5256899"/>
    <n v="451806369.28899986"/>
    <n v="90208136.069440037"/>
    <n v="80867579.574629992"/>
    <n v="60948248.666680008"/>
    <n v="55478972.46808999"/>
    <n v="95315300.304839969"/>
    <n v="86273463.144019991"/>
    <n v="99.999999999999972"/>
    <n v="100.00000000000003"/>
    <n v="9340556.4948100001"/>
    <n v="11.550434109617335"/>
    <n v="94.641821177642953"/>
    <n v="93.734013481798328"/>
    <n v="21.439281025567528"/>
    <n v="21.393539178932915"/>
    <n v="16.918687072872466"/>
    <n v="17.616413378053096"/>
    <n v="17.178586977695819"/>
    <n v="17.898725000687786"/>
    <m/>
    <m/>
    <m/>
    <n v="0"/>
    <m/>
    <n v="0"/>
    <m/>
    <n v="0"/>
    <m/>
    <n v="9.8582867621345827"/>
    <n v="67.564026175824708"/>
    <n v="68.60471496725124"/>
    <n v="100.00000000000003"/>
    <n v="9.4805476713561312"/>
    <n v="11.369768009418335"/>
    <n v="71.942203400717403"/>
    <n v="73.183653838448507"/>
    <m/>
    <n v="2024"/>
    <n v="2"/>
    <d v="2025-08-07T00:00:00"/>
    <x v="28"/>
    <x v="74"/>
  </r>
  <r>
    <n v="2025"/>
    <n v="6"/>
    <n v="701"/>
    <x v="50"/>
    <s v="Gastos Medicos"/>
    <n v="243"/>
    <s v="72440a20f54075ac43f51a2cf0dbb2a14366b38a5c01b110ae174abc1cb44238"/>
    <s v="5ee0b1f3d4f170289262539d5c2c0d24e2fb46189fbbd99a0a6b6a68b9dfe06a"/>
    <x v="28"/>
    <n v="973503.10005000001"/>
    <n v="447698.16558999999"/>
    <n v="1508257.62934"/>
    <n v="873725.68964999996"/>
    <n v="472917.59987000003"/>
    <n v="276970.69882000005"/>
    <n v="835755.14367000002"/>
    <n v="499587.56026"/>
    <n v="35332811.020000003"/>
    <n v="33505945.09"/>
    <n v="140.405"/>
    <n v="134.59399999999999"/>
    <n v="0"/>
    <n v="0"/>
    <n v="410688.76091000001"/>
    <n v="240395.81388"/>
    <n v="695377.12185"/>
    <n v="377512.38370000001"/>
    <n v="0"/>
    <n v="0"/>
    <n v="0"/>
    <n v="0"/>
    <n v="0"/>
    <n v="0"/>
    <s v="Gastos Medicos"/>
    <s v="Accidentes y Enfermedades"/>
    <s v="Gastos Medicos"/>
    <x v="28"/>
    <x v="3"/>
    <n v="2393188.9370599999"/>
    <n v="1545984.8405799998"/>
    <n v="533186385.44996989"/>
    <n v="470746398.87218982"/>
    <n v="512068683.5256899"/>
    <n v="451806369.28899986"/>
    <n v="90208136.069440037"/>
    <n v="80867579.574629992"/>
    <n v="60948248.666680008"/>
    <n v="55478972.46808999"/>
    <n v="2393188.9370599999"/>
    <n v="1545984.8405799998"/>
    <n v="1.0791743876634596"/>
    <n v="0.55361885188715743"/>
    <n v="525804.93446000002"/>
    <n v="117.4463008502764"/>
    <n v="40.678071211792215"/>
    <n v="28.958768148207664"/>
    <n v="40.678071211792215"/>
    <n v="28.958768148207664"/>
    <n v="0.1825821376193684"/>
    <n v="0.19011182120086836"/>
    <n v="9.5103895996356297E-2"/>
    <n v="9.9090715851247319E-2"/>
    <m/>
    <m/>
    <m/>
    <n v="0"/>
    <m/>
    <n v="0"/>
    <m/>
    <n v="0"/>
    <m/>
    <n v="70.746437036411393"/>
    <n v="48.578951607417643"/>
    <n v="61.865497808103285"/>
    <n v="0.77593304190960422"/>
    <n v="70.838565897410462"/>
    <n v="84.199817509191803"/>
    <n v="59.05986090215228"/>
    <n v="63.678921343951664"/>
    <s v="Medianas"/>
    <n v="2024"/>
    <n v="2"/>
    <d v="2025-08-07T00:00:00"/>
    <x v="28"/>
    <x v="28"/>
  </r>
  <r>
    <n v="2025"/>
    <n v="6"/>
    <n v="27"/>
    <x v="32"/>
    <s v="Gastos Medicos"/>
    <n v="21"/>
    <s v="6f4b6612125fb3a0daecd2799dfd6c9c299424fd920f9b308110a2c1fbd8f443"/>
    <s v="5ee0b1f3d4f170289262539d5c2c0d24e2fb46189fbbd99a0a6b6a68b9dfe06a"/>
    <x v="33"/>
    <n v="68449.256229999999"/>
    <n v="47738.809649999996"/>
    <n v="123238.71894000001"/>
    <n v="75562.789709999997"/>
    <n v="33436.864709999994"/>
    <n v="19784.200389999998"/>
    <n v="69397.196660000016"/>
    <n v="23895.344489999999"/>
    <n v="35332811.020000003"/>
    <n v="33505945.09"/>
    <n v="140.405"/>
    <n v="134.59399999999999"/>
    <n v="0"/>
    <n v="0"/>
    <n v="12326.652"/>
    <n v="14148.97767"/>
    <n v="20768.911"/>
    <n v="10531.28376"/>
    <n v="0"/>
    <n v="0"/>
    <n v="0"/>
    <n v="0"/>
    <n v="0"/>
    <n v="0"/>
    <s v="Gastos Medicos"/>
    <s v="Accidentes y Enfermedades"/>
    <s v="Gastos Medicos"/>
    <x v="28"/>
    <x v="3"/>
    <n v="7432464.5520399995"/>
    <n v="5987192.6770000001"/>
    <n v="533186385.44996989"/>
    <n v="470746398.87218982"/>
    <n v="512068683.5256899"/>
    <n v="451806369.28899986"/>
    <n v="90208136.069440037"/>
    <n v="80867579.574629992"/>
    <n v="60948248.666680008"/>
    <n v="55478972.46808999"/>
    <n v="71148.676430000007"/>
    <n v="50024.707889999998"/>
    <n v="7.5879249048344616E-2"/>
    <n v="5.9033310878240701E-2"/>
    <n v="20710.446580000003"/>
    <n v="43.382829885872539"/>
    <n v="96.205944600169985"/>
    <n v="95.430461593046189"/>
    <n v="0.92094964934898527"/>
    <n v="0.79734881146200987"/>
    <n v="1.2837772699734988E-2"/>
    <n v="1.3367202180518813E-2"/>
    <n v="1.0141088655032141E-2"/>
    <n v="1.0566209972897408E-2"/>
    <m/>
    <m/>
    <m/>
    <n v="0"/>
    <m/>
    <n v="0"/>
    <m/>
    <n v="0"/>
    <m/>
    <n v="69.007915664364134"/>
    <n v="48.849127881896919"/>
    <n v="41.442592588816254"/>
    <n v="5.4861075488588575E-2"/>
    <n v="-12.879557184289482"/>
    <n v="97.211579075332025"/>
    <n v="59.35146045933751"/>
    <n v="134.35187952812316"/>
    <s v="Resto"/>
    <n v="2024"/>
    <n v="2"/>
    <d v="2025-08-07T00:00:00"/>
    <x v="28"/>
    <x v="33"/>
  </r>
  <r>
    <n v="2025"/>
    <n v="6"/>
    <n v="50"/>
    <x v="15"/>
    <s v="Gastos Medicos"/>
    <n v="38"/>
    <s v="aea92132c4cbeb263e6ac2bf6c183b5d81737f179f21efdc5863739672f0f470"/>
    <s v="5ee0b1f3d4f170289262539d5c2c0d24e2fb46189fbbd99a0a6b6a68b9dfe06a"/>
    <x v="32"/>
    <n v="0"/>
    <n v="0"/>
    <n v="0"/>
    <n v="-128.30592000000001"/>
    <n v="0"/>
    <n v="0"/>
    <n v="0"/>
    <n v="0"/>
    <n v="35332811.020000003"/>
    <n v="33505945.09"/>
    <n v="140.405"/>
    <n v="134.59399999999999"/>
    <n v="0"/>
    <n v="0"/>
    <n v="0"/>
    <n v="0"/>
    <n v="0"/>
    <n v="0"/>
    <n v="0"/>
    <n v="0"/>
    <n v="0"/>
    <n v="0"/>
    <n v="0"/>
    <n v="0"/>
    <s v="Gastos Medicos"/>
    <s v="Accidentes y Enfermedades"/>
    <s v="Gastos Medicos"/>
    <x v="28"/>
    <x v="3"/>
    <n v="26568293.871599998"/>
    <n v="30189132.184919998"/>
    <n v="533186385.44996989"/>
    <n v="470746398.87218982"/>
    <n v="512068683.5256899"/>
    <n v="451806369.28899986"/>
    <n v="90208136.069440037"/>
    <n v="80867579.574629992"/>
    <n v="60948248.666680008"/>
    <n v="55478972.46808999"/>
    <n v="455128.81404999999"/>
    <n v="431429.48386000004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28"/>
    <x v="32"/>
  </r>
  <r>
    <n v="2025"/>
    <n v="6"/>
    <n v="77"/>
    <x v="33"/>
    <s v="Gastos Medicos"/>
    <n v="49"/>
    <s v="0e17daca5f3e175f448bacace3bc0da47d0655a74c8dd0dc497a3afbdad95f1f"/>
    <s v="5ee0b1f3d4f170289262539d5c2c0d24e2fb46189fbbd99a0a6b6a68b9dfe06a"/>
    <x v="5"/>
    <n v="56876.586900000002"/>
    <n v="51481.02274"/>
    <n v="114153.68392000001"/>
    <n v="122312.30043"/>
    <n v="21982.587710000003"/>
    <n v="20229.315329999998"/>
    <n v="39473.744660000004"/>
    <n v="44924.365429999998"/>
    <n v="35332811.020000003"/>
    <n v="33505945.09"/>
    <n v="140.405"/>
    <n v="134.59399999999999"/>
    <n v="0"/>
    <n v="0"/>
    <n v="21982.58771"/>
    <n v="20229.315329999998"/>
    <n v="59400.669719999998"/>
    <n v="50805.712820000001"/>
    <n v="0"/>
    <n v="0"/>
    <n v="0"/>
    <n v="0"/>
    <n v="0"/>
    <n v="0"/>
    <s v="Gastos Medicos"/>
    <s v="Accidentes y Enfermedades"/>
    <s v="Gastos Medicos"/>
    <x v="28"/>
    <x v="3"/>
    <n v="8235194.7031499995"/>
    <n v="6922211.3310900005"/>
    <n v="533186385.44996989"/>
    <n v="470746398.87218982"/>
    <n v="512068683.5256899"/>
    <n v="451806369.28899986"/>
    <n v="90208136.069440037"/>
    <n v="80867579.574629992"/>
    <n v="60948248.666680008"/>
    <n v="55478972.46808999"/>
    <n v="242695.76008000001"/>
    <n v="235573.65877000001"/>
    <n v="6.3050395871407636E-2"/>
    <n v="6.3660892301704033E-2"/>
    <n v="5395.5641600000017"/>
    <n v="10.48068564459137"/>
    <n v="23.435344268582082"/>
    <n v="21.853471652474941"/>
    <n v="0.69065260689276053"/>
    <n v="0.74370775865771765"/>
    <n v="1.066729917569076E-2"/>
    <n v="1.1107218373206095E-2"/>
    <n v="1.0936041754825484E-2"/>
    <n v="1.1394488046066024E-2"/>
    <m/>
    <m/>
    <m/>
    <n v="0"/>
    <m/>
    <n v="0"/>
    <m/>
    <n v="0"/>
    <m/>
    <n v="8.6669882366206874"/>
    <n v="38.64962528192774"/>
    <n v="39.294703666176616"/>
    <n v="3.6067628177834307E-2"/>
    <n v="8.6669882366206643"/>
    <n v="16.917304025338929"/>
    <n v="37.007306169476642"/>
    <n v="39.817009165230324"/>
    <s v="Resto"/>
    <n v="2024"/>
    <n v="2"/>
    <d v="2025-08-07T00:00:00"/>
    <x v="28"/>
    <x v="5"/>
  </r>
  <r>
    <n v="2025"/>
    <n v="6"/>
    <n v="16"/>
    <x v="74"/>
    <s v="Gastos Medicos"/>
    <n v="14"/>
    <s v="8527a891e224136950ff32ca212b45bc93f69fbb801c3b1ebedac52775f99e61"/>
    <s v="5ee0b1f3d4f170289262539d5c2c0d24e2fb46189fbbd99a0a6b6a68b9dfe06a"/>
    <x v="8"/>
    <n v="1386693.34702"/>
    <n v="1255103.9449500002"/>
    <n v="2486041.5341899996"/>
    <n v="2275130.3608499998"/>
    <n v="958000.97537"/>
    <n v="859274.64300999988"/>
    <n v="1902612.92356"/>
    <n v="1652131.2092799998"/>
    <n v="35332811.020000003"/>
    <n v="33505945.09"/>
    <n v="140.405"/>
    <n v="134.59399999999999"/>
    <n v="0"/>
    <n v="0"/>
    <n v="889932.63559000008"/>
    <n v="766200.47405999992"/>
    <n v="1251578.88059"/>
    <n v="1156348.7466300002"/>
    <n v="0"/>
    <n v="0"/>
    <n v="0"/>
    <n v="0"/>
    <n v="0"/>
    <n v="0"/>
    <s v="Gastos Medicos"/>
    <s v="Accidentes y Enfermedades"/>
    <s v="Gastos Medicos"/>
    <x v="28"/>
    <x v="3"/>
    <n v="2671500.3155200002"/>
    <n v="2668766.8416399998"/>
    <n v="533186385.44996989"/>
    <n v="470746398.87218982"/>
    <n v="512068683.5256899"/>
    <n v="451806369.28899986"/>
    <n v="90208136.069440037"/>
    <n v="80867579.574629992"/>
    <n v="60948248.666680008"/>
    <n v="55478972.46808999"/>
    <n v="1394067.4186500001"/>
    <n v="1265223.08128"/>
    <n v="1.5372153859298867"/>
    <n v="1.5520483629557709"/>
    <n v="131589.40206999984"/>
    <n v="10.484342958163673"/>
    <n v="99.471039095287011"/>
    <n v="99.200209316465944"/>
    <n v="51.906913091645436"/>
    <n v="47.029359229400455"/>
    <n v="0.26007666078152636"/>
    <n v="0.27080221689644318"/>
    <n v="0.26661997796626113"/>
    <n v="0.27779686836313006"/>
    <m/>
    <m/>
    <m/>
    <n v="0"/>
    <m/>
    <n v="0"/>
    <m/>
    <n v="0"/>
    <m/>
    <n v="11.489496770690955"/>
    <n v="69.085279555767769"/>
    <n v="68.462428667151627"/>
    <n v="1.5718269127128055"/>
    <n v="16.148797308145603"/>
    <n v="8.2354163687670567"/>
    <n v="71.104798058791303"/>
    <n v="66.260328148663874"/>
    <s v="Medianas"/>
    <n v="2024"/>
    <n v="2"/>
    <d v="2025-08-07T00:00:00"/>
    <x v="28"/>
    <x v="8"/>
  </r>
  <r>
    <n v="2025"/>
    <n v="6"/>
    <n v="715"/>
    <x v="43"/>
    <s v="Gastos Medicos"/>
    <n v="251"/>
    <s v="c75d3f1f5bcd6914d0331ce5ec17c0db8f2070a2d4285f8e3ff11c6ca19168ff"/>
    <s v="5ee0b1f3d4f170289262539d5c2c0d24e2fb46189fbbd99a0a6b6a68b9dfe06a"/>
    <x v="34"/>
    <n v="13388.780349999999"/>
    <n v="13972.14423"/>
    <n v="28786.173970000003"/>
    <n v="28616.17482"/>
    <n v="6530.4305599999998"/>
    <n v="3048.7362400000002"/>
    <n v="9400.6513500000001"/>
    <n v="6639.3421699999999"/>
    <n v="35332811.020000003"/>
    <n v="33505945.09"/>
    <n v="140.405"/>
    <n v="134.59399999999999"/>
    <n v="0"/>
    <n v="0"/>
    <n v="6512.4305599999998"/>
    <n v="3043.7362400000002"/>
    <n v="12941.4876"/>
    <n v="13663.92211"/>
    <n v="0"/>
    <n v="0"/>
    <n v="0"/>
    <n v="0"/>
    <n v="0"/>
    <n v="0"/>
    <s v="Gastos Medicos"/>
    <s v="Accidentes y Enfermedades"/>
    <s v="Gastos Medicos"/>
    <x v="28"/>
    <x v="3"/>
    <n v="60253.779270000006"/>
    <n v="80339.313900000008"/>
    <n v="533186385.44996989"/>
    <n v="470746398.87218982"/>
    <n v="512068683.5256899"/>
    <n v="451806369.28899986"/>
    <n v="90208136.069440037"/>
    <n v="80867579.574629992"/>
    <n v="60948248.666680008"/>
    <n v="55478972.46808999"/>
    <n v="60253.779270000006"/>
    <n v="80339.313900000008"/>
    <n v="1.4842098432999037E-2"/>
    <n v="1.7277806883171983E-2"/>
    <n v="-583.36388000000079"/>
    <n v="-4.1751922281724196"/>
    <n v="22.220648251795538"/>
    <n v="17.391415922958235"/>
    <n v="22.220648251795538"/>
    <n v="17.391415922958235"/>
    <n v="2.5110881889268155E-3"/>
    <n v="2.6146454139346523E-3"/>
    <n v="2.9680830832640127E-3"/>
    <n v="3.0925071401688583E-3"/>
    <m/>
    <m/>
    <m/>
    <n v="0"/>
    <m/>
    <n v="0"/>
    <m/>
    <n v="0"/>
    <m/>
    <n v="114.20123113044372"/>
    <n v="48.775395437718124"/>
    <n v="21.82010284043568"/>
    <n v="1.0714714044884674E-2"/>
    <n v="113.96172488323097"/>
    <n v="-5.2871679462464289"/>
    <n v="50.322117219352734"/>
    <n v="22.275714216582287"/>
    <s v="Resto"/>
    <n v="2024"/>
    <n v="2"/>
    <d v="2025-08-07T00:00:00"/>
    <x v="28"/>
    <x v="34"/>
  </r>
  <r>
    <n v="2025"/>
    <n v="6"/>
    <n v="38"/>
    <x v="42"/>
    <s v="Gastos Medicos"/>
    <n v="26"/>
    <s v="5f9c4ab08cac7457e9111a30e4664920607ea2c115a1433d7be98e97e64244ca"/>
    <s v="5ee0b1f3d4f170289262539d5c2c0d24e2fb46189fbbd99a0a6b6a68b9dfe06a"/>
    <x v="19"/>
    <n v="8258069.3581400001"/>
    <n v="7720362.5393300001"/>
    <n v="15242879.80545"/>
    <n v="13583808.870590001"/>
    <n v="5639272.5921200011"/>
    <n v="5244774.5389399994"/>
    <n v="11281129.544480003"/>
    <n v="9926768.0473600011"/>
    <n v="35332811.020000003"/>
    <n v="33505945.09"/>
    <n v="140.405"/>
    <n v="134.59399999999999"/>
    <n v="4543.7257699999991"/>
    <n v="2493.4178900000002"/>
    <n v="4823020.17741"/>
    <n v="4463204.4216599995"/>
    <n v="7110447.1417399999"/>
    <n v="6344823.2827599999"/>
    <n v="0"/>
    <n v="0"/>
    <n v="0"/>
    <n v="0"/>
    <n v="0"/>
    <n v="0"/>
    <s v="Gastos Medicos"/>
    <s v="Accidentes y Enfermedades"/>
    <s v="Gastos Medicos"/>
    <x v="28"/>
    <x v="3"/>
    <n v="22546358.18217"/>
    <n v="20984747.960310001"/>
    <n v="533186385.44996989"/>
    <n v="470746398.87218982"/>
    <n v="512068683.5256899"/>
    <n v="451806369.28899986"/>
    <n v="90208136.069440037"/>
    <n v="80867579.574629992"/>
    <n v="60948248.666680008"/>
    <n v="55478972.46808999"/>
    <n v="8296386.5019700006"/>
    <n v="7754704.4402600005"/>
    <n v="9.1544618012982095"/>
    <n v="9.5469192721480365"/>
    <n v="537706.81881000008"/>
    <n v="6.9647871595504673"/>
    <n v="99.53814659164081"/>
    <n v="99.557147520004648"/>
    <n v="36.627065406379494"/>
    <n v="36.790351515929999"/>
    <n v="1.5488147453672885"/>
    <n v="1.6126878334526589"/>
    <n v="1.6400258308563547"/>
    <n v="1.7087768265594407"/>
    <m/>
    <m/>
    <m/>
    <n v="0"/>
    <m/>
    <n v="0"/>
    <m/>
    <n v="0"/>
    <m/>
    <n v="7.5217352099892665"/>
    <n v="68.288026505388402"/>
    <n v="67.934303761273355"/>
    <n v="9.2525588765653133"/>
    <n v="8.061825579931071"/>
    <n v="12.06690596190969"/>
    <n v="67.830054584018157"/>
    <n v="70.344030444272747"/>
    <s v="Grandes"/>
    <n v="2024"/>
    <n v="2"/>
    <d v="2025-08-07T00:00:00"/>
    <x v="28"/>
    <x v="19"/>
  </r>
  <r>
    <n v="2025"/>
    <n v="6"/>
    <n v="43"/>
    <x v="26"/>
    <s v="Gastos Medicos"/>
    <n v="31"/>
    <s v="eb1e33e8a81b697b75855af6bfcdbcbf7cbbde9f94962ceaec1ed8af21f5a50f"/>
    <s v="5ee0b1f3d4f170289262539d5c2c0d24e2fb46189fbbd99a0a6b6a68b9dfe06a"/>
    <x v="13"/>
    <n v="24408844.962110002"/>
    <n v="22071451.93059"/>
    <n v="43564841.296870001"/>
    <n v="39662571.043200001"/>
    <n v="16112873.876669999"/>
    <n v="14496483.294630002"/>
    <n v="32274496.863359999"/>
    <n v="28484073.923610002"/>
    <n v="35332811.020000003"/>
    <n v="33505945.09"/>
    <n v="140.405"/>
    <n v="134.59399999999999"/>
    <n v="19107.72912"/>
    <n v="13002.299419999999"/>
    <n v="15406648.807629999"/>
    <n v="14020011.295919999"/>
    <n v="20607645.695150003"/>
    <n v="19169262.612500001"/>
    <n v="0"/>
    <n v="0"/>
    <n v="0"/>
    <n v="0"/>
    <n v="0"/>
    <n v="0"/>
    <s v="Gastos Medicos"/>
    <s v="Accidentes y Enfermedades"/>
    <s v="Gastos Medicos"/>
    <x v="28"/>
    <x v="3"/>
    <n v="63645419.190459996"/>
    <n v="56310277.221919999"/>
    <n v="533186385.44996989"/>
    <n v="470746398.87218982"/>
    <n v="512068683.5256899"/>
    <n v="451806369.28899986"/>
    <n v="90208136.069440037"/>
    <n v="80867579.574629992"/>
    <n v="60948248.666680008"/>
    <n v="55478972.46808999"/>
    <n v="24520398.418959998"/>
    <n v="22169736.60571"/>
    <n v="27.058363054215711"/>
    <n v="27.293325763782743"/>
    <n v="2337393.0315200016"/>
    <n v="10.59011903190874"/>
    <n v="99.545058546994326"/>
    <n v="99.556671886238448"/>
    <n v="38.351298919198129"/>
    <n v="39.196134381661693"/>
    <n v="4.5779197721844946"/>
    <n v="4.7667130889650347"/>
    <n v="4.6886077054372786"/>
    <n v="4.8851573220013416"/>
    <m/>
    <m/>
    <m/>
    <n v="0"/>
    <m/>
    <n v="0"/>
    <m/>
    <n v="0"/>
    <m/>
    <n v="11.150225535311487"/>
    <n v="66.012438940400955"/>
    <n v="65.679790075516294"/>
    <n v="26.436976006955877"/>
    <n v="9.8904165085339724"/>
    <n v="7.503591096467388"/>
    <n v="74.761809454322787"/>
    <n v="73.137979166594292"/>
    <s v="Grandes"/>
    <n v="2024"/>
    <n v="2"/>
    <d v="2025-08-07T00:00:00"/>
    <x v="28"/>
    <x v="13"/>
  </r>
  <r>
    <n v="2025"/>
    <n v="6"/>
    <n v="704"/>
    <x v="12"/>
    <s v="Gastos Medicos"/>
    <n v="51"/>
    <s v="031b4af5197ec30a926f48cf40e11a7dbc470048a21e4003b7a3c07c5dab1baa"/>
    <s v="5ee0b1f3d4f170289262539d5c2c0d24e2fb46189fbbd99a0a6b6a68b9dfe06a"/>
    <x v="7"/>
    <n v="228500.92205000002"/>
    <n v="268418.34746000002"/>
    <n v="1918025.19496"/>
    <n v="1591275.07494"/>
    <n v="839804.37449999992"/>
    <n v="708287.07327000005"/>
    <n v="1609182.0814700001"/>
    <n v="1214224.1576"/>
    <n v="35332811.020000003"/>
    <n v="33505945.09"/>
    <n v="140.405"/>
    <n v="134.59399999999999"/>
    <n v="0"/>
    <n v="0"/>
    <n v="748684.05950999993"/>
    <n v="641845.33637999999"/>
    <n v="1047676.88644"/>
    <n v="836122.26358000003"/>
    <n v="0"/>
    <n v="0"/>
    <n v="0"/>
    <n v="0"/>
    <n v="0"/>
    <n v="0"/>
    <s v="Gastos Medicos"/>
    <s v="Accidentes y Enfermedades"/>
    <s v="Gastos Medicos"/>
    <x v="28"/>
    <x v="3"/>
    <n v="232013.13712999999"/>
    <n v="272024.87618999998"/>
    <n v="533186385.44996989"/>
    <n v="470746398.87218982"/>
    <n v="512068683.5256899"/>
    <n v="451806369.28899986"/>
    <n v="90208136.069440037"/>
    <n v="80867579.574629992"/>
    <n v="60948248.666680008"/>
    <n v="55478972.46808999"/>
    <n v="232013.13712999999"/>
    <n v="272024.87618999998"/>
    <n v="0.25330411646473389"/>
    <n v="0.33192331076545417"/>
    <n v="-39917.425409999996"/>
    <n v="-14.871347576546912"/>
    <n v="98.486199909433566"/>
    <n v="98.674191573758534"/>
    <n v="98.486199909433566"/>
    <n v="98.674191573758534"/>
    <n v="4.2855730807372761E-2"/>
    <n v="4.4623100260052589E-2"/>
    <n v="5.7019734639091109E-2"/>
    <n v="5.9410040607086947E-2"/>
    <m/>
    <m/>
    <m/>
    <n v="0"/>
    <m/>
    <n v="0"/>
    <m/>
    <n v="0"/>
    <m/>
    <n v="18.568361077495666"/>
    <n v="367.52778368055601"/>
    <n v="263.87431409678499"/>
    <n v="1.3778974669031223"/>
    <n v="16.645555724151407"/>
    <n v="25.301876540661983"/>
    <n v="71.461351223851466"/>
    <n v="76.764531257884443"/>
    <s v="Resto"/>
    <n v="2024"/>
    <n v="2"/>
    <d v="2025-08-07T00:00:00"/>
    <x v="28"/>
    <x v="7"/>
  </r>
  <r>
    <n v="2025"/>
    <n v="6"/>
    <n v="79"/>
    <x v="11"/>
    <s v="Gastos Medicos"/>
    <n v="51"/>
    <s v="031b4af5197ec30a926f48cf40e11a7dbc470048a21e4003b7a3c07c5dab1baa"/>
    <s v="5ee0b1f3d4f170289262539d5c2c0d24e2fb46189fbbd99a0a6b6a68b9dfe06a"/>
    <x v="39"/>
    <n v="1.94892"/>
    <n v="1.9381199999999998"/>
    <n v="10.83173"/>
    <n v="11.089030000000001"/>
    <n v="0"/>
    <n v="0"/>
    <n v="0"/>
    <n v="0"/>
    <n v="35332811.020000003"/>
    <n v="33505945.09"/>
    <n v="140.405"/>
    <n v="134.59399999999999"/>
    <n v="0"/>
    <n v="0"/>
    <n v="0"/>
    <n v="0"/>
    <n v="4.6756400000000005"/>
    <n v="4.78972"/>
    <n v="0"/>
    <n v="0"/>
    <n v="0"/>
    <n v="0"/>
    <n v="0"/>
    <n v="0"/>
    <s v="Gastos Medicos"/>
    <s v="Accidentes y Enfermedades"/>
    <s v="Gastos Medicos"/>
    <x v="28"/>
    <x v="3"/>
    <n v="49586162.051349998"/>
    <n v="42505277.943829998"/>
    <n v="533186385.44996989"/>
    <n v="470746398.87218982"/>
    <n v="512068683.5256899"/>
    <n v="451806369.28899986"/>
    <n v="90208136.069440037"/>
    <n v="80867579.574629992"/>
    <n v="60948248.666680008"/>
    <n v="55478972.46808999"/>
    <n v="297170.93857999996"/>
    <n v="320703.72170999995"/>
    <n v="2.1604703133426554E-6"/>
    <n v="2.3966588467154179E-6"/>
    <n v="1.0800000000000143E-2"/>
    <n v="0.55724103770664613"/>
    <n v="6.5582455986871026E-4"/>
    <n v="6.0433349188026176E-4"/>
    <n v="3.9303707312168162E-6"/>
    <n v="4.5597160958721231E-6"/>
    <n v="3.6552321161675117E-7"/>
    <n v="3.8059738130856127E-7"/>
    <n v="4.1171212454164941E-7"/>
    <n v="4.28971376178248E-7"/>
    <m/>
    <m/>
    <m/>
    <n v="0"/>
    <m/>
    <n v="0"/>
    <m/>
    <n v="0"/>
    <m/>
    <m/>
    <m/>
    <m/>
    <m/>
    <m/>
    <n v="-2.3817676189839765"/>
    <m/>
    <m/>
    <s v="Resto"/>
    <n v="2024"/>
    <n v="2"/>
    <d v="2025-08-07T00:00:00"/>
    <x v="28"/>
    <x v="39"/>
  </r>
  <r>
    <n v="2025"/>
    <n v="6"/>
    <n v="714"/>
    <x v="78"/>
    <s v="Gastos Medicos"/>
    <n v="250"/>
    <s v="1e472b39b105d349bcd069c4a711b44a2fffb8e274714bb07ecfff69a9a7f67b"/>
    <s v="5ee0b1f3d4f170289262539d5c2c0d24e2fb46189fbbd99a0a6b6a68b9dfe06a"/>
    <x v="17"/>
    <n v="256533.462"/>
    <n v="229289.21296999999"/>
    <n v="448060.14399000001"/>
    <n v="401778.97675999999"/>
    <n v="78282.898759999996"/>
    <n v="66199.124259999997"/>
    <n v="158122.25036000001"/>
    <n v="133736.77552"/>
    <n v="35332811.020000003"/>
    <n v="33505945.09"/>
    <n v="140.405"/>
    <n v="134.59399999999999"/>
    <n v="1176.9541100000001"/>
    <n v="263.22644000000003"/>
    <n v="78282.898760000011"/>
    <n v="66199.124259999997"/>
    <n v="246237.57322999998"/>
    <n v="216715.98828999998"/>
    <n v="0"/>
    <n v="0"/>
    <n v="0"/>
    <n v="0"/>
    <n v="0"/>
    <n v="0"/>
    <s v="Gastos Medicos"/>
    <s v="Accidentes y Enfermedades"/>
    <s v="Gastos Medicos"/>
    <x v="28"/>
    <x v="3"/>
    <n v="370321.25618000003"/>
    <n v="328538.47486000002"/>
    <n v="533186385.44996989"/>
    <n v="470746398.87218982"/>
    <n v="512068683.5256899"/>
    <n v="451806369.28899986"/>
    <n v="90208136.069440037"/>
    <n v="80867579.574629992"/>
    <n v="60948248.666680008"/>
    <n v="55478972.46808999"/>
    <n v="370321.25618000003"/>
    <n v="328538.47486000002"/>
    <n v="0.28437951738912637"/>
    <n v="0.28353663381058242"/>
    <n v="27244.249030000006"/>
    <n v="11.882045682438891"/>
    <n v="69.273220945034865"/>
    <n v="69.790673091700114"/>
    <n v="69.273220945034865"/>
    <n v="69.790673091700114"/>
    <n v="4.8113280646411238E-2"/>
    <n v="5.0097471345780908E-2"/>
    <n v="4.8707587252781778E-2"/>
    <n v="5.0749442361963291E-2"/>
    <m/>
    <m/>
    <m/>
    <n v="0"/>
    <m/>
    <n v="0"/>
    <m/>
    <n v="0"/>
    <m/>
    <n v="18.253677273041326"/>
    <n v="30.515667683150046"/>
    <n v="28.871451649433432"/>
    <n v="0.12844158851572832"/>
    <n v="18.253677273041347"/>
    <n v="13.62224595099808"/>
    <n v="31.791613982029993"/>
    <n v="30.546488416634581"/>
    <s v="Resto"/>
    <n v="2024"/>
    <n v="2"/>
    <d v="2025-08-07T00:00:00"/>
    <x v="28"/>
    <x v="17"/>
  </r>
  <r>
    <n v="2025"/>
    <n v="6"/>
    <n v="104"/>
    <x v="19"/>
    <s v="Gastos Medicos"/>
    <n v="225"/>
    <s v="0e6523810856a138a75dec70a9cf3778a5c70b83ac915f22c33f05db97cb3e68"/>
    <s v="5ee0b1f3d4f170289262539d5c2c0d24e2fb46189fbbd99a0a6b6a68b9dfe06a"/>
    <x v="6"/>
    <n v="14213.65631"/>
    <n v="11464.354140000001"/>
    <n v="47616.903640000004"/>
    <n v="-166479.24883999999"/>
    <n v="5382.6319799999992"/>
    <n v="519.66252999999961"/>
    <n v="12119.181759999999"/>
    <n v="-13130.259190000004"/>
    <n v="35332811.020000003"/>
    <n v="33505945.09"/>
    <n v="140.405"/>
    <n v="134.59399999999999"/>
    <n v="0"/>
    <n v="0"/>
    <n v="4954.0162799999998"/>
    <n v="548.9343100000001"/>
    <n v="19790.941030000002"/>
    <n v="23389.9584"/>
    <n v="0"/>
    <n v="0"/>
    <n v="0"/>
    <n v="0"/>
    <n v="0"/>
    <n v="0"/>
    <s v="Gastos Medicos"/>
    <s v="Accidentes y Enfermedades"/>
    <s v="Gastos Medicos"/>
    <x v="28"/>
    <x v="3"/>
    <n v="2462424.9121500002"/>
    <n v="1467674.2807799999"/>
    <n v="533186385.44996989"/>
    <n v="470746398.87218982"/>
    <n v="512068683.5256899"/>
    <n v="451806369.28899986"/>
    <n v="90208136.069440037"/>
    <n v="80867579.574629992"/>
    <n v="60948248.666680008"/>
    <n v="55478972.46808999"/>
    <n v="29507.031230000001"/>
    <n v="26687.842260000001"/>
    <n v="1.5756512582256077E-2"/>
    <n v="1.4176699983236091E-2"/>
    <n v="2749.302169999999"/>
    <n v="23.98130881536078"/>
    <n v="48.170404535814086"/>
    <n v="42.957216354590372"/>
    <n v="0.57722191811281376"/>
    <n v="0.78112386993027061"/>
    <n v="2.6657950573896827E-3"/>
    <n v="2.7757323904551794E-3"/>
    <n v="2.4353567371871994E-3"/>
    <n v="2.5374485441719791E-3"/>
    <m/>
    <m/>
    <m/>
    <n v="0"/>
    <m/>
    <n v="0"/>
    <m/>
    <n v="0"/>
    <m/>
    <n v="935.79374483667368"/>
    <n v="37.869439520730886"/>
    <n v="4.5328548268310866"/>
    <n v="8.8314793250862458E-3"/>
    <n v="802.47889223757932"/>
    <n v="-15.387019115006195"/>
    <n v="25.031736856223652"/>
    <n v="2.3468802321597977"/>
    <s v="Resto"/>
    <n v="2024"/>
    <n v="2"/>
    <d v="2025-08-07T00:00:00"/>
    <x v="28"/>
    <x v="6"/>
  </r>
  <r>
    <n v="2025"/>
    <n v="6"/>
    <n v="10"/>
    <x v="62"/>
    <s v="Gastos Medicos"/>
    <n v="10"/>
    <s v="4a44dc15364204a80fe80e9039455cc1608281820fe2b24f1e5233ade6af1dd5"/>
    <s v="5ee0b1f3d4f170289262539d5c2c0d24e2fb46189fbbd99a0a6b6a68b9dfe06a"/>
    <x v="14"/>
    <n v="394213.28042000002"/>
    <n v="283109.91777999996"/>
    <n v="913215.73043"/>
    <n v="694684.42525999993"/>
    <n v="296102.19106999994"/>
    <n v="206579.82288000002"/>
    <n v="574136.4026700001"/>
    <n v="434539.00383000006"/>
    <n v="35332811.020000003"/>
    <n v="33505945.09"/>
    <n v="140.405"/>
    <n v="134.59399999999999"/>
    <n v="0"/>
    <n v="0"/>
    <n v="257758.94868999999"/>
    <n v="198088.88491999998"/>
    <n v="417396.01566999999"/>
    <n v="339739.04524000001"/>
    <n v="0"/>
    <n v="0"/>
    <n v="0"/>
    <n v="0"/>
    <n v="0"/>
    <n v="0"/>
    <s v="Gastos Medicos"/>
    <s v="Accidentes y Enfermedades"/>
    <s v="Gastos Medicos"/>
    <x v="28"/>
    <x v="3"/>
    <n v="3211255.1390500003"/>
    <n v="3187333.33329"/>
    <n v="533186385.44996989"/>
    <n v="470746398.87218982"/>
    <n v="512068683.5256899"/>
    <n v="451806369.28899986"/>
    <n v="90208136.069440037"/>
    <n v="80867579.574629992"/>
    <n v="60948248.666680008"/>
    <n v="55478972.46808999"/>
    <n v="430154.52295000001"/>
    <n v="317038.48676"/>
    <n v="0.43700413022229412"/>
    <n v="0.35009075239939297"/>
    <n v="111103.36264000006"/>
    <n v="39.243896332284848"/>
    <n v="91.644574074563963"/>
    <n v="89.298280682974564"/>
    <n v="12.275987529804992"/>
    <n v="8.8823442099095047"/>
    <n v="7.393536128783805E-2"/>
    <n v="7.6984454059124824E-2"/>
    <n v="6.0140644401799413E-2"/>
    <n v="6.2661781024806115E-2"/>
    <m/>
    <m/>
    <m/>
    <n v="0"/>
    <m/>
    <n v="0"/>
    <m/>
    <n v="0"/>
    <m/>
    <n v="43.335485015882938"/>
    <n v="75.112180582685795"/>
    <n v="72.968062899347032"/>
    <n v="0.48582559392207281"/>
    <n v="30.122873271813468"/>
    <n v="22.857829124450845"/>
    <n v="61.754051072156948"/>
    <n v="58.306187556412638"/>
    <s v="Medianas"/>
    <n v="2024"/>
    <n v="2"/>
    <d v="2025-08-07T00:00:00"/>
    <x v="28"/>
    <x v="14"/>
  </r>
  <r>
    <n v="2025"/>
    <n v="6"/>
    <n v="5.0999999999999996"/>
    <x v="68"/>
    <s v="Gastos Medicos"/>
    <n v="5.0999999999999996"/>
    <m/>
    <m/>
    <x v="75"/>
    <n v="70920104.103799999"/>
    <n v="64262191.820950001"/>
    <n v="128694747.42704"/>
    <n v="115512629.65424"/>
    <n v="46770189.794580005"/>
    <n v="43288184.109920003"/>
    <n v="94961291.885730013"/>
    <n v="85306247.768210009"/>
    <n v="0"/>
    <n v="0"/>
    <n v="0"/>
    <n v="0"/>
    <n v="118139.88262999999"/>
    <n v="-22611.076609999996"/>
    <n v="43382925.229649998"/>
    <n v="40353547.168319993"/>
    <n v="59653246.800280005"/>
    <n v="54149392.15202"/>
    <n v="0"/>
    <n v="0"/>
    <n v="0"/>
    <n v="0"/>
    <n v="0"/>
    <n v="0"/>
    <s v="Gastos Medicos"/>
    <s v="Accidentes y Enfermedades"/>
    <s v="Gastos Medicos"/>
    <x v="28"/>
    <x v="3"/>
    <n v="179448639.24210998"/>
    <n v="164489922.60152"/>
    <n v="533186385.44996989"/>
    <n v="470746398.87218982"/>
    <n v="512068683.5256899"/>
    <n v="451806369.28899986"/>
    <n v="90208136.069440037"/>
    <n v="80867579.574629992"/>
    <n v="60948248.666680008"/>
    <n v="55478972.46808999"/>
    <n v="71214744.496360004"/>
    <n v="64535439.402799994"/>
    <n v="78.618301179848586"/>
    <n v="79.465951817742436"/>
    <n v="6657912.2828499973"/>
    <n v="10.360543414704161"/>
    <n v="99.586264902523013"/>
    <n v="99.576592978402914"/>
    <n v="39.521115570074308"/>
    <n v="39.067555510149027"/>
    <n v="13.301184358626989"/>
    <n v="13.849724926644926"/>
    <n v="13.651127650664732"/>
    <n v="14.223392185036776"/>
    <m/>
    <m/>
    <m/>
    <n v="0"/>
    <m/>
    <n v="0"/>
    <m/>
    <n v="0"/>
    <m/>
    <n v="8.0437785882130797"/>
    <n v="65.947717344190977"/>
    <n v="67.361823310557696"/>
    <n v="76.737545077565045"/>
    <n v="7.5070923720635285"/>
    <n v="10.164203935675541"/>
    <n v="72.725170140188183"/>
    <n v="74.52262262710299"/>
    <m/>
    <n v="2024"/>
    <n v="2"/>
    <d v="2025-08-07T00:00:00"/>
    <x v="28"/>
    <x v="75"/>
  </r>
  <r>
    <n v="2025"/>
    <n v="6"/>
    <n v="718"/>
    <x v="55"/>
    <s v="Gastos Medicos"/>
    <n v="281"/>
    <s v="71a1c003a2b855d85582c8f6c7648c49d3fe836408a7e1b5d9b222448acb3c1b"/>
    <s v="5ee0b1f3d4f170289262539d5c2c0d24e2fb46189fbbd99a0a6b6a68b9dfe06a"/>
    <x v="2"/>
    <n v="153.65804"/>
    <n v="1294.06738"/>
    <n v="84587.888819999993"/>
    <n v="54083.755929999999"/>
    <n v="23218.184109999998"/>
    <n v="18883.253969999998"/>
    <n v="39971.045739999994"/>
    <n v="24181.821689999993"/>
    <n v="35332811.020000003"/>
    <n v="33505945.09"/>
    <n v="140.405"/>
    <n v="134.59399999999999"/>
    <n v="0"/>
    <n v="0"/>
    <n v="18961.781129999999"/>
    <n v="16095.752839999999"/>
    <n v="35555.44915"/>
    <n v="22427.44225"/>
    <n v="0"/>
    <n v="0"/>
    <n v="0"/>
    <n v="0"/>
    <n v="0"/>
    <n v="0"/>
    <s v="Gastos Medicos"/>
    <s v="Accidentes y Enfermedades"/>
    <s v="Gastos Medicos"/>
    <x v="28"/>
    <x v="3"/>
    <n v="22239.322980000001"/>
    <n v="8284.6314299999995"/>
    <n v="533186385.44996989"/>
    <n v="470746398.87218982"/>
    <n v="512068683.5256899"/>
    <n v="451806369.28899986"/>
    <n v="90208136.069440037"/>
    <n v="80867579.574629992"/>
    <n v="60948248.666680008"/>
    <n v="55478972.46808999"/>
    <n v="22239.322980000001"/>
    <n v="8284.6314299999995"/>
    <n v="1.7033722976131306E-4"/>
    <n v="1.6002301377225571E-3"/>
    <n v="-1140.4093399999999"/>
    <n v="-88.125962961835882"/>
    <n v="0.69092948619967387"/>
    <n v="15.620095968469657"/>
    <n v="0.69092948619967387"/>
    <n v="15.620095968469657"/>
    <n v="2.8818822871916349E-5"/>
    <n v="3.0007310531477003E-5"/>
    <n v="2.7489692605197095E-4"/>
    <n v="2.864207917290879E-4"/>
    <m/>
    <m/>
    <m/>
    <n v="0"/>
    <m/>
    <n v="0"/>
    <m/>
    <n v="0"/>
    <m/>
    <n v="22.956478512055934"/>
    <n v="15110.295634383985"/>
    <n v="1459.2172140217303"/>
    <n v="3.8094915962192728E-2"/>
    <n v="17.806115181376004"/>
    <n v="58.535461840281869"/>
    <n v="53.330169026988649"/>
    <n v="71.768116312951378"/>
    <s v="Resto"/>
    <n v="2024"/>
    <n v="2"/>
    <d v="2025-08-07T00:00:00"/>
    <x v="28"/>
    <x v="2"/>
  </r>
  <r>
    <n v="2025"/>
    <n v="6"/>
    <n v="76"/>
    <x v="31"/>
    <s v="Daños Sin Autos"/>
    <n v="48"/>
    <s v="98010bd9270f9b100b6214a21754fd33bdc8d41b2bc9f9dd16ff54d3c34ffd71"/>
    <s v="5ee0b1f3d4f170289262539d5c2c0d24e2fb46189fbbd99a0a6b6a68b9dfe06a"/>
    <x v="29"/>
    <n v="1710707.5392099998"/>
    <n v="1380857.6294900002"/>
    <n v="2798289.4503699997"/>
    <n v="2001042.5531200003"/>
    <n v="639730.48316000006"/>
    <n v="867922.58728000009"/>
    <n v="1295647.4983000001"/>
    <n v="1661728.32073"/>
    <n v="35332811.020000003"/>
    <n v="33505945.09"/>
    <n v="140.405"/>
    <n v="134.59399999999999"/>
    <n v="0"/>
    <n v="0"/>
    <n v="16151.48747"/>
    <n v="4762.29162"/>
    <n v="-18265.108090000002"/>
    <n v="-17106.004730000001"/>
    <n v="0"/>
    <n v="0"/>
    <n v="0"/>
    <n v="0"/>
    <n v="0"/>
    <n v="0"/>
    <s v="Daños Sin Autos"/>
    <s v="Totales"/>
    <s v="Daños Sin Autos Total"/>
    <x v="24"/>
    <x v="3"/>
    <n v="1710707.5392100001"/>
    <n v="1380857.62949"/>
    <n v="533186385.44996989"/>
    <n v="470746398.87218982"/>
    <n v="512068683.5256899"/>
    <n v="451806369.28899986"/>
    <n v="95692945.958029971"/>
    <n v="79449067.842999995"/>
    <n v="24212646.750889998"/>
    <n v="25419869.108950004"/>
    <n v="1710707.5392100001"/>
    <n v="1380857.62949"/>
    <n v="1.7877049578558279"/>
    <n v="1.738041322547327"/>
    <n v="329849.90971999965"/>
    <n v="23.887322101542431"/>
    <n v="99.999999999999986"/>
    <n v="100.00000000000003"/>
    <n v="99.999999999999986"/>
    <n v="100.00000000000003"/>
    <n v="0.32084606544600519"/>
    <n v="0.33407775055319816"/>
    <n v="0.29333365752733254"/>
    <n v="0.30563040349852366"/>
    <m/>
    <m/>
    <m/>
    <n v="0"/>
    <m/>
    <n v="0"/>
    <m/>
    <n v="0"/>
    <m/>
    <n v="-26.291757751706378"/>
    <n v="37.39566632502396"/>
    <n v="62.853879266362512"/>
    <n v="2.6421336326499918"/>
    <n v="239.15368395688458"/>
    <n v="6.7760028030811936"/>
    <n v="-88.428096841336554"/>
    <n v="-27.839882515921648"/>
    <s v="Resto"/>
    <n v="2024"/>
    <n v="2"/>
    <d v="2025-08-07T00:00:00"/>
    <x v="24"/>
    <x v="29"/>
  </r>
  <r>
    <n v="2025"/>
    <n v="6"/>
    <n v="1"/>
    <x v="16"/>
    <s v="Daños Sin Autos"/>
    <n v="30"/>
    <s v="624b60c58c9d8bfb6ff1886c2fd605d2adeb6ea4da576068201b6c6958ce93f4"/>
    <s v="5ee0b1f3d4f170289262539d5c2c0d24e2fb46189fbbd99a0a6b6a68b9dfe06a"/>
    <x v="3"/>
    <n v="4905721.5467900001"/>
    <n v="3765624.5667800005"/>
    <n v="6789556.911319999"/>
    <n v="5353460.9759500008"/>
    <n v="1476117.9267300002"/>
    <n v="1763969.1606099999"/>
    <n v="1926610.0624899997"/>
    <n v="2763955.9457200002"/>
    <n v="35332811.020000003"/>
    <n v="33505945.09"/>
    <n v="140.405"/>
    <n v="134.59399999999999"/>
    <n v="0"/>
    <n v="0"/>
    <n v="317536.98527"/>
    <n v="380221.16155000002"/>
    <n v="1377780.93566"/>
    <n v="1350472.3753899999"/>
    <n v="0"/>
    <n v="0"/>
    <n v="0"/>
    <n v="0"/>
    <n v="0"/>
    <n v="0"/>
    <s v="Daños Sin Autos"/>
    <s v="Totales"/>
    <s v="Daños Sin Autos Total"/>
    <x v="24"/>
    <x v="3"/>
    <n v="34421360.903379999"/>
    <n v="27815669.804509997"/>
    <n v="533186385.44996989"/>
    <n v="470746398.87218982"/>
    <n v="512068683.5256899"/>
    <n v="451806369.28899986"/>
    <n v="95692945.958029971"/>
    <n v="79449067.842999995"/>
    <n v="24212646.750889998"/>
    <n v="25419869.108950004"/>
    <n v="9497659.055540001"/>
    <n v="7807361.5098299999"/>
    <n v="5.1265236927093918"/>
    <n v="4.7396711742688842"/>
    <n v="1140096.9800099996"/>
    <n v="30.276437807099299"/>
    <n v="51.651901990822516"/>
    <n v="48.231717745346145"/>
    <n v="14.251968597523648"/>
    <n v="13.537781377349564"/>
    <n v="0.92007629614359598"/>
    <n v="0.95802022357883276"/>
    <n v="0.79992636710586662"/>
    <n v="0.83345982322159395"/>
    <m/>
    <m/>
    <m/>
    <n v="0"/>
    <m/>
    <n v="0"/>
    <m/>
    <n v="0"/>
    <m/>
    <n v="-16.318382447256486"/>
    <n v="30.08972100538157"/>
    <n v="46.843999695869215"/>
    <n v="6.0964748790866556"/>
    <n v="-16.486240803763597"/>
    <n v="2.0221487508853109"/>
    <n v="23.046986429514639"/>
    <n v="28.154678946335114"/>
    <s v="Medianas"/>
    <n v="2024"/>
    <n v="2"/>
    <d v="2025-08-07T00:00:00"/>
    <x v="24"/>
    <x v="3"/>
  </r>
  <r>
    <n v="2025"/>
    <n v="6"/>
    <n v="201.1"/>
    <x v="67"/>
    <s v="Daños Sin Autos"/>
    <n v="201.1"/>
    <m/>
    <m/>
    <x v="74"/>
    <n v="95692945.958029971"/>
    <n v="79449067.842999995"/>
    <n v="154119111.56925005"/>
    <n v="129773198.96326999"/>
    <n v="24212646.75088999"/>
    <n v="25419869.108949997"/>
    <n v="54909543.537469991"/>
    <n v="97394286.900440022"/>
    <n v="0"/>
    <n v="0"/>
    <n v="0"/>
    <n v="0"/>
    <n v="106476.34179999999"/>
    <n v="90935.248549999989"/>
    <n v="7523389.5269899992"/>
    <n v="6999440.4947500015"/>
    <n v="23976745.841689993"/>
    <n v="20765737.708989996"/>
    <n v="0"/>
    <n v="0"/>
    <n v="0"/>
    <n v="0"/>
    <n v="0"/>
    <n v="0"/>
    <s v="Daños Sin Autos"/>
    <s v="Totales"/>
    <s v="Daños Sin Autos Total"/>
    <x v="24"/>
    <x v="3"/>
    <n v="406031406.88229001"/>
    <n v="356271851.6605801"/>
    <n v="533186385.44996989"/>
    <n v="470746398.87218982"/>
    <n v="512068683.5256899"/>
    <n v="451806369.28899986"/>
    <n v="95692945.958029971"/>
    <n v="79449067.842999995"/>
    <n v="24212646.750889998"/>
    <n v="25419869.108950004"/>
    <n v="197914673.09542"/>
    <n v="169723667.97978002"/>
    <n v="100"/>
    <n v="100"/>
    <n v="16243878.115029976"/>
    <n v="20.44564971753935"/>
    <n v="48.350607088082768"/>
    <n v="46.810835983385147"/>
    <n v="23.567867986569745"/>
    <n v="22.300124882919757"/>
    <n v="17.947372357842969"/>
    <n v="18.687521622913142"/>
    <n v="16.87725451184404"/>
    <n v="17.584760473392098"/>
    <m/>
    <m/>
    <m/>
    <n v="0"/>
    <m/>
    <n v="0"/>
    <m/>
    <n v="0"/>
    <m/>
    <n v="-4.7491289309391398"/>
    <n v="25.30243635879852"/>
    <n v="31.995176027971056"/>
    <n v="99.999999999999972"/>
    <n v="7.4855844925461046"/>
    <n v="15.463010164622615"/>
    <n v="31.377859100080929"/>
    <n v="33.706678726466684"/>
    <m/>
    <n v="2024"/>
    <n v="2"/>
    <d v="2025-08-07T00:00:00"/>
    <x v="24"/>
    <x v="74"/>
  </r>
  <r>
    <n v="2025"/>
    <n v="6"/>
    <n v="3"/>
    <x v="7"/>
    <s v="Daños Sin Autos"/>
    <n v="3"/>
    <s v="4e07408562bedb8b60ce05c1decfe3ad16b72230967de01f640b7e4729b49fce"/>
    <s v="5ee0b1f3d4f170289262539d5c2c0d24e2fb46189fbbd99a0a6b6a68b9dfe06a"/>
    <x v="16"/>
    <n v="3907852.1126299994"/>
    <n v="3208521.73844"/>
    <n v="6873001.8748699985"/>
    <n v="5740310.04366"/>
    <n v="-762125.74462999986"/>
    <n v="1030925.36784"/>
    <n v="996578.85669999989"/>
    <n v="2442208.6768200006"/>
    <n v="35332811.020000003"/>
    <n v="33505945.09"/>
    <n v="140.405"/>
    <n v="134.59399999999999"/>
    <n v="1318.7911299999998"/>
    <n v="-314.33440999999999"/>
    <n v="18271.946779999998"/>
    <n v="130888.27883"/>
    <n v="257472.29061000003"/>
    <n v="271160.75556999998"/>
    <n v="0"/>
    <n v="0"/>
    <n v="0"/>
    <n v="0"/>
    <n v="0"/>
    <n v="0"/>
    <s v="Daños Sin Autos"/>
    <s v="Totales"/>
    <s v="Daños Sin Autos Total"/>
    <x v="24"/>
    <x v="3"/>
    <n v="15439688.598989999"/>
    <n v="12032200.14449"/>
    <n v="533186385.44996989"/>
    <n v="470746398.87218982"/>
    <n v="512068683.5256899"/>
    <n v="451806369.28899986"/>
    <n v="95692945.958029971"/>
    <n v="79449067.842999995"/>
    <n v="24212646.750889998"/>
    <n v="25419869.108950004"/>
    <n v="4141198.36779"/>
    <n v="3350394.76547"/>
    <n v="4.0837410464340254"/>
    <n v="4.0384636667863596"/>
    <n v="699330.37418999942"/>
    <n v="21.796030421474335"/>
    <n v="94.365248065029817"/>
    <n v="95.765483265071367"/>
    <n v="25.310433481706589"/>
    <n v="26.666126725869859"/>
    <n v="0.73292421173358746"/>
    <n v="0.7631499910761379"/>
    <n v="0.68158179141188313"/>
    <n v="0.71015416260934894"/>
    <m/>
    <m/>
    <m/>
    <n v="0"/>
    <m/>
    <n v="0"/>
    <m/>
    <n v="0"/>
    <m/>
    <n v="-173.92637414935373"/>
    <n v="-19.502420323605499"/>
    <n v="32.130851896339067"/>
    <n v="-3.1476350044300134"/>
    <n v="-86.040043506315854"/>
    <n v="-5.0480995788737104"/>
    <n v="7.0966653291934207"/>
    <n v="48.269624619854426"/>
    <s v="Medianas"/>
    <n v="2024"/>
    <n v="2"/>
    <d v="2025-08-07T00:00:00"/>
    <x v="24"/>
    <x v="16"/>
  </r>
  <r>
    <n v="2025"/>
    <n v="6"/>
    <n v="39"/>
    <x v="20"/>
    <s v="Daños Sin Autos"/>
    <n v="27"/>
    <s v="670671cd97404156226e507973f2ab8330d3022ca96e0c93bdbdb320c41adcaf"/>
    <s v="5ee0b1f3d4f170289262539d5c2c0d24e2fb46189fbbd99a0a6b6a68b9dfe06a"/>
    <x v="24"/>
    <n v="4781244.4805200007"/>
    <n v="3481513.1834299997"/>
    <n v="8156933.6451200005"/>
    <n v="6267211.4693100005"/>
    <n v="1047178.8341700002"/>
    <n v="866028.57312999992"/>
    <n v="2382863.7195599992"/>
    <n v="3091079.4056199994"/>
    <n v="35332811.020000003"/>
    <n v="33505945.09"/>
    <n v="140.405"/>
    <n v="134.59399999999999"/>
    <n v="44.73395999999957"/>
    <n v="-517.75508999999875"/>
    <n v="12248.128020000007"/>
    <n v="232448.30782999998"/>
    <n v="1015475.45395"/>
    <n v="979257.58828000003"/>
    <n v="0"/>
    <n v="0"/>
    <n v="0"/>
    <n v="0"/>
    <n v="0"/>
    <n v="0"/>
    <s v="Daños Sin Autos"/>
    <s v="Totales"/>
    <s v="Daños Sin Autos Total"/>
    <x v="24"/>
    <x v="3"/>
    <n v="16996819.43369"/>
    <n v="13946879.379360002"/>
    <n v="533186385.44996989"/>
    <n v="470746398.87218982"/>
    <n v="512068683.5256899"/>
    <n v="451806369.28899986"/>
    <n v="95692945.958029971"/>
    <n v="79449067.842999995"/>
    <n v="24212646.750889998"/>
    <n v="25419869.108950004"/>
    <n v="15438579.40827"/>
    <n v="12472425.25891"/>
    <n v="4.9964440248469408"/>
    <n v="4.3820692651924489"/>
    <n v="1299731.2970900009"/>
    <n v="37.332367525591302"/>
    <n v="30.969458744104568"/>
    <n v="27.913682472804481"/>
    <n v="28.13023047737347"/>
    <n v="24.96266791109052"/>
    <n v="0.89673041379047658"/>
    <n v="0.93371155752002377"/>
    <n v="0.73957298277182348"/>
    <n v="0.77057638406222528"/>
    <m/>
    <m/>
    <m/>
    <n v="0"/>
    <m/>
    <n v="0"/>
    <m/>
    <n v="0"/>
    <m/>
    <n v="20.91735384495308"/>
    <n v="21.90180482166247"/>
    <n v="24.875062293367087"/>
    <n v="4.3249250895361468"/>
    <n v="-94.730816440721256"/>
    <n v="3.6985024270901112"/>
    <n v="1.2061471276688369"/>
    <n v="23.737197506764261"/>
    <s v="Medianas"/>
    <n v="2024"/>
    <n v="2"/>
    <d v="2025-08-07T00:00:00"/>
    <x v="24"/>
    <x v="24"/>
  </r>
  <r>
    <n v="2025"/>
    <n v="6"/>
    <n v="41"/>
    <x v="38"/>
    <s v="Daños Sin Autos"/>
    <n v="29"/>
    <s v="35135aaa6cc23891b40cb3f378c53a17a1127210ce60e125ccf03efcfdaec458"/>
    <s v="5ee0b1f3d4f170289262539d5c2c0d24e2fb46189fbbd99a0a6b6a68b9dfe06a"/>
    <x v="13"/>
    <n v="12241789.070680002"/>
    <n v="10989849.506870002"/>
    <n v="15116766.657610001"/>
    <n v="13684517.748960001"/>
    <n v="-3231362.8388599996"/>
    <n v="3054794.2101100003"/>
    <n v="3578271.8275200007"/>
    <n v="20499562.826960005"/>
    <n v="35332811.020000003"/>
    <n v="33505945.09"/>
    <n v="140.405"/>
    <n v="134.59399999999999"/>
    <n v="69247.660149999996"/>
    <n v="59375.218699999998"/>
    <n v="234457.25986999998"/>
    <n v="329136.94564000005"/>
    <n v="742453.59634999989"/>
    <n v="729464.87656"/>
    <n v="0"/>
    <n v="0"/>
    <n v="0"/>
    <n v="0"/>
    <n v="0"/>
    <n v="0"/>
    <s v="Daños Sin Autos"/>
    <s v="Totales"/>
    <s v="Daños Sin Autos Total"/>
    <x v="24"/>
    <x v="3"/>
    <n v="22924639.598130003"/>
    <n v="19353024.356599998"/>
    <n v="533186385.44996989"/>
    <n v="470746398.87218982"/>
    <n v="512068683.5256899"/>
    <n v="451806369.28899986"/>
    <n v="95692945.958029971"/>
    <n v="79449067.842999995"/>
    <n v="24212646.750889998"/>
    <n v="25419869.108950004"/>
    <n v="14283129.2469"/>
    <n v="12680239.81088"/>
    <n v="12.792781064603378"/>
    <n v="13.832571992647088"/>
    <n v="1251939.5638100002"/>
    <n v="11.39178077941272"/>
    <n v="85.708032596126998"/>
    <n v="86.66909830396429"/>
    <n v="53.400137517008481"/>
    <n v="56.786212347849975"/>
    <n v="2.2959680525879964"/>
    <n v="2.3906537276196946"/>
    <n v="2.3345583807331054"/>
    <n v="2.4324246522165116"/>
    <m/>
    <m/>
    <m/>
    <n v="0"/>
    <m/>
    <n v="0"/>
    <m/>
    <n v="0"/>
    <m/>
    <n v="-205.78004986933772"/>
    <n v="-26.396164973952661"/>
    <n v="27.796506296108785"/>
    <n v="-13.345764600234059"/>
    <n v="-28.766046177495319"/>
    <n v="1.7805819316828453"/>
    <n v="31.578708894754214"/>
    <n v="45.120328094772617"/>
    <s v="Grandes"/>
    <n v="2024"/>
    <n v="2"/>
    <d v="2025-08-07T00:00:00"/>
    <x v="24"/>
    <x v="13"/>
  </r>
  <r>
    <n v="2025"/>
    <n v="6"/>
    <n v="74"/>
    <x v="6"/>
    <s v="Daños Sin Autos"/>
    <n v="46"/>
    <s v="25fc0e7096fc653718202dc30b0c580b8ab87eac11a700cba03a7c021bc35b0c"/>
    <s v="5ee0b1f3d4f170289262539d5c2c0d24e2fb46189fbbd99a0a6b6a68b9dfe06a"/>
    <x v="1"/>
    <n v="11809656.505419999"/>
    <n v="4531476.65276"/>
    <n v="13334221.625130001"/>
    <n v="6494535.5273999991"/>
    <n v="1298367.9815199997"/>
    <n v="4838282.0803299993"/>
    <n v="3723740.4123900007"/>
    <n v="9151708.703180002"/>
    <n v="35332811.020000003"/>
    <n v="33505945.09"/>
    <n v="140.405"/>
    <n v="134.59399999999999"/>
    <n v="9829.3207299999976"/>
    <n v="5981.5410599999996"/>
    <n v="1204466.43928"/>
    <n v="1057180.0780000002"/>
    <n v="2472574.3513799999"/>
    <n v="1963271.5379599999"/>
    <n v="0"/>
    <n v="0"/>
    <n v="0"/>
    <n v="0"/>
    <n v="0"/>
    <n v="0"/>
    <s v="Daños Sin Autos"/>
    <s v="Totales"/>
    <s v="Daños Sin Autos Total"/>
    <x v="24"/>
    <x v="3"/>
    <n v="12179486.698700001"/>
    <n v="4855779.2440100005"/>
    <n v="533186385.44996989"/>
    <n v="470746398.87218982"/>
    <n v="512068683.5256899"/>
    <n v="451806369.28899986"/>
    <n v="95692945.958029971"/>
    <n v="79449067.842999995"/>
    <n v="24212646.750889998"/>
    <n v="25419869.108950004"/>
    <n v="11809656.505419999"/>
    <n v="4531476.65276"/>
    <n v="12.341198598483533"/>
    <n v="5.7036246941432855"/>
    <n v="7278179.8526599994"/>
    <n v="160.61386630397971"/>
    <n v="100"/>
    <n v="100"/>
    <n v="96.963499345834691"/>
    <n v="93.321306942648718"/>
    <n v="2.2149208658907376"/>
    <n v="2.3062641566182642"/>
    <n v="0.96261525603094855"/>
    <n v="1.0029687407663397"/>
    <m/>
    <m/>
    <m/>
    <n v="0"/>
    <m/>
    <n v="0"/>
    <m/>
    <n v="0"/>
    <m/>
    <n v="-73.164690277185258"/>
    <n v="10.994121471053104"/>
    <n v="106.77053973969241"/>
    <n v="5.3623546193778866"/>
    <n v="13.932003103826919"/>
    <n v="25.941537050407582"/>
    <n v="48.713052394471376"/>
    <n v="53.847878785962386"/>
    <s v="Grandes"/>
    <n v="2024"/>
    <n v="2"/>
    <d v="2025-08-07T00:00:00"/>
    <x v="24"/>
    <x v="1"/>
  </r>
  <r>
    <n v="2025"/>
    <n v="6"/>
    <n v="8"/>
    <x v="23"/>
    <s v="Daños Sin Autos"/>
    <n v="8"/>
    <s v="2c624232cdd221771294dfbb310aca000a0df6ac8b66b696d90ef06fdefb64a3"/>
    <s v="5ee0b1f3d4f170289262539d5c2c0d24e2fb46189fbbd99a0a6b6a68b9dfe06a"/>
    <x v="15"/>
    <n v="420033.07908999996"/>
    <n v="343203.72236000001"/>
    <n v="779893.61482999986"/>
    <n v="629603.27752999985"/>
    <n v="95575.941889999973"/>
    <n v="134527.99758999998"/>
    <n v="174779.89212"/>
    <n v="183006.77172999998"/>
    <n v="35332811.020000003"/>
    <n v="33505945.09"/>
    <n v="140.405"/>
    <n v="134.59399999999999"/>
    <n v="0"/>
    <n v="0"/>
    <n v="54557.833979999996"/>
    <n v="52368.641029999999"/>
    <n v="170669.14919"/>
    <n v="144418.19297"/>
    <n v="0"/>
    <n v="0"/>
    <n v="0"/>
    <n v="0"/>
    <n v="0"/>
    <n v="0"/>
    <s v="Daños Sin Autos"/>
    <s v="Totales"/>
    <s v="Daños Sin Autos Total"/>
    <x v="24"/>
    <x v="3"/>
    <n v="1860236.7715"/>
    <n v="1362193.3121300002"/>
    <n v="533186385.44996989"/>
    <n v="470746398.87218982"/>
    <n v="512068683.5256899"/>
    <n v="451806369.28899986"/>
    <n v="95692945.958029971"/>
    <n v="79449067.842999995"/>
    <n v="24212646.750889998"/>
    <n v="25419869.108950004"/>
    <n v="1559014.3855399999"/>
    <n v="1068366.10277"/>
    <n v="0.43893839288239961"/>
    <n v="0.43197954573640551"/>
    <n v="76829.356729999941"/>
    <n v="22.385933404711309"/>
    <n v="26.942219583465356"/>
    <n v="32.124168060944704"/>
    <n v="22.579549309269201"/>
    <n v="25.194935205147047"/>
    <n v="7.8777907792135976E-2"/>
    <n v="8.2026707081165884E-2"/>
    <n v="7.2906287373040876E-2"/>
    <n v="7.596256841179419E-2"/>
    <m/>
    <m/>
    <m/>
    <n v="0"/>
    <m/>
    <n v="0"/>
    <m/>
    <n v="0"/>
    <m/>
    <n v="-28.954609001699339"/>
    <n v="22.754384511111571"/>
    <n v="39.197709356103147"/>
    <n v="0.39473562255843359"/>
    <n v="4.1803508873676787"/>
    <n v="18.177042434988167"/>
    <n v="31.96701585431979"/>
    <n v="36.261803276321658"/>
    <s v="Resto"/>
    <n v="2024"/>
    <n v="2"/>
    <d v="2025-08-07T00:00:00"/>
    <x v="24"/>
    <x v="15"/>
  </r>
  <r>
    <n v="2025"/>
    <n v="6"/>
    <n v="13"/>
    <x v="37"/>
    <s v="Daños Sin Autos"/>
    <n v="13"/>
    <s v="3fdba35f04dc8c462986c992bcf875546257113072a909c162f7e470e581e278"/>
    <s v="5ee0b1f3d4f170289262539d5c2c0d24e2fb46189fbbd99a0a6b6a68b9dfe06a"/>
    <x v="53"/>
    <n v="63664.750830000004"/>
    <n v="113040.27471"/>
    <n v="175677.30755"/>
    <n v="213914.10186999998"/>
    <n v="4810.03478"/>
    <n v="5116.8516300000001"/>
    <n v="7345.2047699999994"/>
    <n v="8401.7013799999986"/>
    <n v="35332811.020000003"/>
    <n v="33505945.09"/>
    <n v="140.405"/>
    <n v="134.59399999999999"/>
    <n v="3227.0411800000002"/>
    <n v="252.99187000000001"/>
    <n v="4860.5963300000003"/>
    <n v="1017.4242499999998"/>
    <n v="41075.257510000003"/>
    <n v="63099.734759999999"/>
    <n v="0"/>
    <n v="0"/>
    <n v="0"/>
    <n v="0"/>
    <n v="0"/>
    <n v="0"/>
    <s v="Daños Sin Autos"/>
    <s v="Totales"/>
    <s v="Daños Sin Autos Total"/>
    <x v="24"/>
    <x v="3"/>
    <n v="699707.28188999998"/>
    <n v="799139.89625999995"/>
    <n v="533186385.44996989"/>
    <n v="470746398.87218982"/>
    <n v="512068683.5256899"/>
    <n v="451806369.28899986"/>
    <n v="95692945.958029971"/>
    <n v="79449067.842999995"/>
    <n v="24212646.750889998"/>
    <n v="25419869.108950004"/>
    <n v="207141.21080999999"/>
    <n v="286705.01376"/>
    <n v="6.6530244411038164E-2"/>
    <n v="0.14228017745076618"/>
    <n v="-49375.523879999993"/>
    <n v="-43.679585888012738"/>
    <n v="30.734951572913427"/>
    <n v="39.42737981018557"/>
    <n v="9.0987692250441157"/>
    <n v="14.145242308515952"/>
    <n v="1.1940430695032032E-2"/>
    <n v="1.243285381008972E-2"/>
    <n v="2.4012987668269141E-2"/>
    <n v="2.5019628405834472E-2"/>
    <m/>
    <m/>
    <m/>
    <n v="0"/>
    <m/>
    <n v="0"/>
    <m/>
    <n v="0"/>
    <m/>
    <n v="-5.9962037632894987"/>
    <n v="7.5552558005668384"/>
    <n v="4.5265739517415939"/>
    <n v="1.9865795051188257E-2"/>
    <n v="377.73545106675027"/>
    <n v="-34.904231109322644"/>
    <n v="11.833392228439859"/>
    <n v="1.6124065400112624"/>
    <s v="Resto"/>
    <n v="2024"/>
    <n v="2"/>
    <d v="2025-08-07T00:00:00"/>
    <x v="24"/>
    <x v="53"/>
  </r>
  <r>
    <n v="2025"/>
    <n v="6"/>
    <n v="9"/>
    <x v="29"/>
    <s v="Daños Sin Autos"/>
    <n v="9"/>
    <s v="19581e27de7ced00ff1ce50b2047e7a567c76b1cbaebabe5ef03f7c3017bb5b7"/>
    <s v="5ee0b1f3d4f170289262539d5c2c0d24e2fb46189fbbd99a0a6b6a68b9dfe06a"/>
    <x v="45"/>
    <n v="456341.09083999996"/>
    <n v="442433.16366000002"/>
    <n v="1256556.0137399998"/>
    <n v="1000870.9537200001"/>
    <n v="215403.27225999997"/>
    <n v="181876.14833000003"/>
    <n v="328989.53347000002"/>
    <n v="379318.08716999984"/>
    <n v="35332811.020000003"/>
    <n v="33505945.09"/>
    <n v="140.405"/>
    <n v="134.59399999999999"/>
    <n v="35.601579999999998"/>
    <n v="446.17955999999998"/>
    <n v="154719.99944000001"/>
    <n v="86876.558169999989"/>
    <n v="335814.56569999998"/>
    <n v="208093.7383"/>
    <n v="0"/>
    <n v="0"/>
    <n v="0"/>
    <n v="0"/>
    <n v="0"/>
    <n v="0"/>
    <s v="Daños Sin Autos"/>
    <s v="Totales"/>
    <s v="Daños Sin Autos Total"/>
    <x v="24"/>
    <x v="3"/>
    <n v="1704189.54003"/>
    <n v="1455805.4776199998"/>
    <n v="533186385.44996989"/>
    <n v="470746398.87218982"/>
    <n v="512068683.5256899"/>
    <n v="451806369.28899986"/>
    <n v="95692945.958029971"/>
    <n v="79449067.842999995"/>
    <n v="24212646.750889998"/>
    <n v="25419869.108950004"/>
    <n v="1258841.63992"/>
    <n v="1206370.9027799999"/>
    <n v="0.47688059581752962"/>
    <n v="0.55687646900313048"/>
    <n v="13907.927179999941"/>
    <n v="3.1435091946877325"/>
    <n v="36.250873530764416"/>
    <n v="36.674721069651369"/>
    <n v="26.777601911109411"/>
    <n v="30.390953356165738"/>
    <n v="8.5587536233672185E-2"/>
    <n v="8.9117164458877879E-2"/>
    <n v="9.3985458990228629E-2"/>
    <n v="9.792539320688412E-2"/>
    <m/>
    <m/>
    <m/>
    <n v="0"/>
    <m/>
    <n v="0"/>
    <m/>
    <n v="0"/>
    <m/>
    <n v="18.434041097663666"/>
    <n v="47.202252127569992"/>
    <n v="41.108163507780752"/>
    <n v="0.88963125128847087"/>
    <n v="78.091769171200397"/>
    <n v="61.37658367012957"/>
    <n v="46.073046032857064"/>
    <n v="41.74876134175345"/>
    <s v="Resto"/>
    <n v="2024"/>
    <n v="2"/>
    <d v="2025-08-07T00:00:00"/>
    <x v="24"/>
    <x v="45"/>
  </r>
  <r>
    <n v="2025"/>
    <n v="6"/>
    <n v="15.1"/>
    <x v="69"/>
    <s v="Daños Sin Autos"/>
    <n v="15.1"/>
    <m/>
    <m/>
    <x v="76"/>
    <n v="36744534.404500008"/>
    <n v="30860953.205960002"/>
    <n v="65333797.662560008"/>
    <n v="54077354.867969997"/>
    <n v="10911434.998149998"/>
    <n v="8804992.2955399994"/>
    <n v="20053596.028820001"/>
    <n v="24495178.824919995"/>
    <n v="0"/>
    <n v="0"/>
    <n v="0"/>
    <n v="0"/>
    <n v="14428.632250000001"/>
    <n v="5411.6628800000017"/>
    <n v="2183184.4369600001"/>
    <n v="2372420.79691"/>
    <n v="11007017.786280001"/>
    <n v="9880300.1698699985"/>
    <n v="0"/>
    <n v="0"/>
    <n v="0"/>
    <n v="0"/>
    <n v="0"/>
    <n v="0"/>
    <s v="Daños Sin Autos"/>
    <s v="Totales"/>
    <s v="Daños Sin Autos Total"/>
    <x v="24"/>
    <x v="3"/>
    <n v="219627158.66562"/>
    <n v="187472278.9619"/>
    <n v="533186385.44996989"/>
    <n v="470746398.87218982"/>
    <n v="512068683.5256899"/>
    <n v="451806369.28899986"/>
    <n v="95692945.958029971"/>
    <n v="79449067.842999995"/>
    <n v="24212646.750889998"/>
    <n v="25419869.108950004"/>
    <n v="78981712.055010006"/>
    <n v="68346205.746619999"/>
    <n v="38.398373084486096"/>
    <n v="38.843694512495233"/>
    <n v="5883581.1985400058"/>
    <n v="19.064807101952198"/>
    <n v="46.522838576742664"/>
    <n v="45.153864605697152"/>
    <n v="16.730414684480426"/>
    <n v="16.461608818566649"/>
    <n v="6.8914989968264724"/>
    <n v="7.1757042730101999"/>
    <n v="6.5557491846770164"/>
    <n v="6.8305706390384389"/>
    <m/>
    <m/>
    <m/>
    <n v="0"/>
    <m/>
    <n v="0"/>
    <m/>
    <n v="0"/>
    <m/>
    <n v="23.923277067226699"/>
    <n v="29.695395995584324"/>
    <n v="28.531174124069313"/>
    <n v="45.065023706047008"/>
    <n v="-7.9765090660338984"/>
    <n v="11.403677995997841"/>
    <n v="19.834477233981492"/>
    <n v="24.011626733211035"/>
    <s v="Resto"/>
    <n v="2024"/>
    <n v="2"/>
    <d v="2025-08-07T00:00:00"/>
    <x v="24"/>
    <x v="76"/>
  </r>
  <r>
    <n v="2025"/>
    <n v="6"/>
    <n v="23"/>
    <x v="9"/>
    <s v="Daños Sin Autos"/>
    <n v="17"/>
    <s v="4523540f1504cd17100c4835e85b7eefd49911580f8efff0599a8f283be6b9e3"/>
    <s v="5ee0b1f3d4f170289262539d5c2c0d24e2fb46189fbbd99a0a6b6a68b9dfe06a"/>
    <x v="4"/>
    <n v="4177352.68114"/>
    <n v="3752550.3876899998"/>
    <n v="8280681.4111900013"/>
    <n v="6386526.9258900005"/>
    <n v="871248.13249999995"/>
    <n v="203092.50525999998"/>
    <n v="1572382.5758999991"/>
    <n v="5023769.3887699964"/>
    <n v="35332811.020000003"/>
    <n v="33505945.09"/>
    <n v="140.405"/>
    <n v="134.59399999999999"/>
    <n v="3259.7982000000002"/>
    <n v="3712.20291"/>
    <n v="271181.27392000001"/>
    <n v="255723.24875"/>
    <n v="501505.94958999997"/>
    <n v="418779.20381000004"/>
    <n v="0"/>
    <n v="0"/>
    <n v="0"/>
    <n v="0"/>
    <n v="0"/>
    <n v="0"/>
    <s v="Daños Sin Autos"/>
    <s v="Totales"/>
    <s v="Daños Sin Autos Total"/>
    <x v="24"/>
    <x v="3"/>
    <n v="12724961.123440001"/>
    <n v="12089263.964579999"/>
    <n v="533186385.44996989"/>
    <n v="470746398.87218982"/>
    <n v="512068683.5256899"/>
    <n v="451806369.28899986"/>
    <n v="95692945.958029971"/>
    <n v="79449067.842999995"/>
    <n v="24212646.750889998"/>
    <n v="25419869.108950004"/>
    <n v="6760144.0851199999"/>
    <n v="6308490.1157999998"/>
    <n v="4.3653715948635829"/>
    <n v="4.7232151233107578"/>
    <n v="424802.29345000023"/>
    <n v="11.320362142065754"/>
    <n v="61.793840908434539"/>
    <n v="59.484128829678397"/>
    <n v="32.828019202707914"/>
    <n v="31.040354472236636"/>
    <n v="0.78346949493367568"/>
    <n v="0.81577976071064051"/>
    <n v="0.79714903750306487"/>
    <n v="0.83056606607722816"/>
    <m/>
    <m/>
    <m/>
    <n v="0"/>
    <m/>
    <n v="0"/>
    <m/>
    <n v="0"/>
    <m/>
    <n v="328.99078495517296"/>
    <n v="20.856465781152007"/>
    <n v="5.4121193395892"/>
    <n v="3.598318438557218"/>
    <n v="6.0448258989201475"/>
    <n v="19.754263112246861"/>
    <n v="54.073391181440797"/>
    <n v="61.063979878528428"/>
    <s v="Medianas"/>
    <n v="2024"/>
    <n v="2"/>
    <d v="2025-08-07T00:00:00"/>
    <x v="24"/>
    <x v="4"/>
  </r>
  <r>
    <n v="2025"/>
    <n v="6"/>
    <n v="12"/>
    <x v="0"/>
    <s v="Daños Sin Autos"/>
    <n v="12"/>
    <s v="6b51d431df5d7f141cbececcf79edf3dd861c3b4069f0b11661a3eefacbba918"/>
    <s v="5ee0b1f3d4f170289262539d5c2c0d24e2fb46189fbbd99a0a6b6a68b9dfe06a"/>
    <x v="0"/>
    <n v="3930957.1691300003"/>
    <n v="3360411.4986899998"/>
    <n v="6368519.1217000009"/>
    <n v="5771371.0408999994"/>
    <n v="1300846.56134"/>
    <n v="536646.84291000012"/>
    <n v="2100401.0805100002"/>
    <n v="2102300.3062700001"/>
    <n v="35332811.020000003"/>
    <n v="33505945.09"/>
    <n v="140.405"/>
    <n v="134.59399999999999"/>
    <n v="3038.0819099999999"/>
    <n v="275.78949999999998"/>
    <n v="196948.56020999997"/>
    <n v="184239.36797000002"/>
    <n v="320321.14747000003"/>
    <n v="210803.44673"/>
    <n v="0"/>
    <n v="0"/>
    <n v="0"/>
    <n v="0"/>
    <n v="0"/>
    <n v="0"/>
    <s v="Daños Sin Autos"/>
    <s v="Totales"/>
    <s v="Daños Sin Autos Total"/>
    <x v="24"/>
    <x v="3"/>
    <n v="4354857.8661599997"/>
    <n v="3733425.0511100003"/>
    <n v="533186385.44996989"/>
    <n v="470746398.87218982"/>
    <n v="512068683.5256899"/>
    <n v="451806369.28899986"/>
    <n v="95692945.958029971"/>
    <n v="79449067.842999995"/>
    <n v="24212646.750889998"/>
    <n v="25419869.108950004"/>
    <n v="4223818.3811100004"/>
    <n v="3610571.4998600003"/>
    <n v="4.1078860408938409"/>
    <n v="4.2296424488334328"/>
    <n v="570545.67044000048"/>
    <n v="16.978446558179506"/>
    <n v="93.066434549133305"/>
    <n v="93.071456937504209"/>
    <n v="90.266026812861654"/>
    <n v="90.008811016332089"/>
    <n v="0.73725760379507121"/>
    <n v="0.76766209213666714"/>
    <n v="0.71384752103061111"/>
    <n v="0.74377249350827501"/>
    <m/>
    <m/>
    <m/>
    <n v="0"/>
    <m/>
    <n v="0"/>
    <m/>
    <n v="0"/>
    <m/>
    <n v="142.40272322969059"/>
    <n v="33.092361615018653"/>
    <n v="15.969676425616413"/>
    <n v="5.3725913351136798"/>
    <n v="6.8981957439570696"/>
    <n v="51.952519011831825"/>
    <n v="61.484719871155356"/>
    <n v="87.398650652034348"/>
    <s v="Medianas"/>
    <n v="2024"/>
    <n v="2"/>
    <d v="2025-08-07T00:00:00"/>
    <x v="24"/>
    <x v="0"/>
  </r>
  <r>
    <n v="2025"/>
    <n v="6"/>
    <n v="94"/>
    <x v="5"/>
    <s v="Daños Sin Autos"/>
    <n v="7"/>
    <s v="7902699be42c8a8e46fbbb4501726517e86b22c56a189f7625a6da49081b2451"/>
    <s v="5ee0b1f3d4f170289262539d5c2c0d24e2fb46189fbbd99a0a6b6a68b9dfe06a"/>
    <x v="9"/>
    <n v="1073430.9673000001"/>
    <n v="1037542.38237"/>
    <n v="2561977.4974300005"/>
    <n v="3038721.6110500004"/>
    <n v="-72244.34832999995"/>
    <n v="451811.07695000002"/>
    <n v="391195.79730000003"/>
    <n v="1576761.5790699997"/>
    <n v="35332811.020000003"/>
    <n v="33505945.09"/>
    <n v="140.405"/>
    <n v="134.59399999999999"/>
    <n v="0"/>
    <n v="0"/>
    <n v="99775.070869999996"/>
    <n v="174491.94726999998"/>
    <n v="325868.83566000004"/>
    <n v="321408.79483000003"/>
    <n v="0"/>
    <n v="0"/>
    <n v="0"/>
    <n v="0"/>
    <n v="0"/>
    <n v="0"/>
    <s v="Daños Sin Autos"/>
    <s v="Totales"/>
    <s v="Daños Sin Autos Total"/>
    <x v="24"/>
    <x v="3"/>
    <n v="3833520.1551100002"/>
    <n v="3650387.7085300004"/>
    <n v="533186385.44996989"/>
    <n v="470746398.87218982"/>
    <n v="512068683.5256899"/>
    <n v="451806369.28899986"/>
    <n v="95692945.958029971"/>
    <n v="79449067.842999995"/>
    <n v="24212646.750889998"/>
    <n v="25419869.108950004"/>
    <n v="2334867.9709399999"/>
    <n v="2297510.6905799997"/>
    <n v="1.1217451365441262"/>
    <n v="1.3059214041633525"/>
    <n v="35888.584930000128"/>
    <n v="3.4589994143682024"/>
    <n v="45.973947163609644"/>
    <n v="45.159414779831799"/>
    <n v="28.001182304184308"/>
    <n v="28.422799582234376"/>
    <n v="0.20132377656156838"/>
    <n v="0.20962636494566014"/>
    <n v="0.22040367910529643"/>
    <n v="0.22964315089288428"/>
    <m/>
    <m/>
    <m/>
    <n v="0"/>
    <m/>
    <n v="0"/>
    <m/>
    <n v="0"/>
    <m/>
    <n v="-115.98994624427831"/>
    <n v="-6.7302277026454789"/>
    <n v="43.546276723458107"/>
    <n v="-0.29837443660447582"/>
    <n v="-42.819670230619224"/>
    <n v="1.3876536366588921"/>
    <n v="30.618169015125385"/>
    <n v="54.289723889569508"/>
    <s v="Resto"/>
    <n v="2024"/>
    <n v="2"/>
    <d v="2025-08-07T00:00:00"/>
    <x v="24"/>
    <x v="9"/>
  </r>
  <r>
    <n v="2025"/>
    <n v="6"/>
    <n v="102"/>
    <x v="21"/>
    <s v="Daños Sin Autos"/>
    <n v="224"/>
    <s v="84a5092e4a5b6fe968fd523fb2fc917dbffae44105f82b6b94c8ed5b9a800223"/>
    <s v="5ee0b1f3d4f170289262539d5c2c0d24e2fb46189fbbd99a0a6b6a68b9dfe06a"/>
    <x v="18"/>
    <n v="220672.46857"/>
    <n v="208828.08825"/>
    <n v="354325.00573000003"/>
    <n v="333146.17547999998"/>
    <n v="119475.68799000001"/>
    <n v="67926.640289999996"/>
    <n v="165706.68646"/>
    <n v="109314.59536000001"/>
    <n v="35332811.020000003"/>
    <n v="33505945.09"/>
    <n v="140.405"/>
    <n v="134.59399999999999"/>
    <n v="-5468.3426799999997"/>
    <n v="-8.2017399999999991"/>
    <n v="17557.833360000001"/>
    <n v="14986.553960000001"/>
    <n v="38969.685010000001"/>
    <n v="35752.212500000001"/>
    <n v="0"/>
    <n v="0"/>
    <n v="0"/>
    <n v="0"/>
    <n v="0"/>
    <n v="0"/>
    <s v="Daños Sin Autos"/>
    <s v="Totales"/>
    <s v="Daños Sin Autos Total"/>
    <x v="24"/>
    <x v="3"/>
    <n v="220672.46857"/>
    <n v="208828.08825"/>
    <n v="533186385.44996989"/>
    <n v="470746398.87218982"/>
    <n v="512068683.5256899"/>
    <n v="451806369.28899986"/>
    <n v="95692945.958029971"/>
    <n v="79449067.842999995"/>
    <n v="24212646.750889998"/>
    <n v="25419869.108950004"/>
    <n v="220672.46857"/>
    <n v="208828.08825"/>
    <n v="0.23060473931567002"/>
    <n v="0.26284523395877601"/>
    <n v="11844.380319999997"/>
    <n v="5.6718329508530507"/>
    <n v="100"/>
    <n v="100"/>
    <n v="100"/>
    <n v="100"/>
    <n v="4.1387491239816401E-2"/>
    <n v="4.3094310523078314E-2"/>
    <n v="4.4361059107474544E-2"/>
    <n v="4.6220704807377833E-2"/>
    <m/>
    <m/>
    <m/>
    <n v="0"/>
    <m/>
    <n v="0"/>
    <m/>
    <n v="0"/>
    <m/>
    <n v="75.889293920501672"/>
    <n v="54.141637497520833"/>
    <n v="32.527540169156339"/>
    <n v="0.49344332001047497"/>
    <n v="17.157242464564536"/>
    <n v="8.9993661511158294"/>
    <n v="45.055107208319725"/>
    <n v="41.917836441590858"/>
    <s v="Resto"/>
    <n v="2024"/>
    <n v="2"/>
    <d v="2025-08-07T00:00:00"/>
    <x v="24"/>
    <x v="18"/>
  </r>
  <r>
    <n v="2025"/>
    <n v="6"/>
    <n v="37"/>
    <x v="76"/>
    <s v="Daños Sin Autos"/>
    <n v="25"/>
    <s v="b7a56873cd771f2c446d369b649430b65a756ba278ff97ec81bb6f55b2e73569"/>
    <s v="5ee0b1f3d4f170289262539d5c2c0d24e2fb46189fbbd99a0a6b6a68b9dfe06a"/>
    <x v="10"/>
    <n v="3851048.7418099996"/>
    <n v="3446456.2267299998"/>
    <n v="6937598.5121300016"/>
    <n v="5874591.3262599995"/>
    <n v="996467.10400999978"/>
    <n v="946648.3929399997"/>
    <n v="1581224.2996700001"/>
    <n v="2522622.6569499988"/>
    <n v="35332811.020000003"/>
    <n v="33505945.09"/>
    <n v="140.405"/>
    <n v="134.59399999999999"/>
    <n v="6807.6323499999999"/>
    <n v="2255.7599700000001"/>
    <n v="547518.15843000007"/>
    <n v="507847.46882000001"/>
    <n v="1164785.61485"/>
    <n v="1128571.92509"/>
    <n v="0"/>
    <n v="0"/>
    <n v="0"/>
    <n v="0"/>
    <n v="0"/>
    <n v="0"/>
    <s v="Daños Sin Autos"/>
    <s v="Totales"/>
    <s v="Daños Sin Autos Total"/>
    <x v="24"/>
    <x v="3"/>
    <n v="7089738.4457900003"/>
    <n v="7036483.0011099996"/>
    <n v="533186385.44996989"/>
    <n v="470746398.87218982"/>
    <n v="512068683.5256899"/>
    <n v="451806369.28899986"/>
    <n v="95692945.958029971"/>
    <n v="79449067.842999995"/>
    <n v="24212646.750889998"/>
    <n v="25419869.108950004"/>
    <n v="5320452.5739899995"/>
    <n v="5507633.2066299999"/>
    <n v="4.0243810066198957"/>
    <n v="4.3379441953184052"/>
    <n v="404592.51507999981"/>
    <n v="11.739377739431722"/>
    <n v="72.381976688159057"/>
    <n v="62.575994032812709"/>
    <n v="54.318629259120463"/>
    <n v="48.979813156463592"/>
    <n v="0.72227064435638189"/>
    <n v="0.75205707080050266"/>
    <n v="0.73212588242565213"/>
    <n v="0.7628170962161579"/>
    <m/>
    <m/>
    <m/>
    <n v="0"/>
    <m/>
    <n v="0"/>
    <m/>
    <n v="0"/>
    <m/>
    <n v="5.2626414877522176"/>
    <n v="25.875214021354054"/>
    <n v="27.46729773028861"/>
    <n v="4.1154819390960311"/>
    <n v="7.8115363461742193"/>
    <n v="3.2088065416931322"/>
    <n v="47.005916921502241"/>
    <n v="44.999123009328876"/>
    <s v="Medianas"/>
    <n v="2024"/>
    <n v="2"/>
    <d v="2025-08-07T00:00:00"/>
    <x v="24"/>
    <x v="10"/>
  </r>
  <r>
    <n v="2025"/>
    <n v="6"/>
    <n v="46"/>
    <x v="54"/>
    <s v="Daños Sin Autos"/>
    <n v="34"/>
    <s v="86e50149658661312a9e0b35558d84f6c6d3da797f552a9657fe0558ca40cdef"/>
    <s v="5ee0b1f3d4f170289262539d5c2c0d24e2fb46189fbbd99a0a6b6a68b9dfe06a"/>
    <x v="30"/>
    <n v="1272.24452"/>
    <n v="1170.5436000000002"/>
    <n v="2532.0082799999996"/>
    <n v="1865.36376"/>
    <n v="346.39844999999991"/>
    <n v="-29.349630000000001"/>
    <n v="844.59496999999999"/>
    <n v="-333.61591000000027"/>
    <n v="35332811.020000003"/>
    <n v="33505945.09"/>
    <n v="140.405"/>
    <n v="134.59399999999999"/>
    <n v="0"/>
    <n v="0"/>
    <n v="118.39845"/>
    <n v="-29.349630000000001"/>
    <n v="1135.5328100000002"/>
    <n v="994.34867000000008"/>
    <n v="0"/>
    <n v="0"/>
    <n v="0"/>
    <n v="0"/>
    <n v="0"/>
    <n v="0"/>
    <s v="Daños Sin Autos"/>
    <s v="Totales"/>
    <s v="Daños Sin Autos Total"/>
    <x v="24"/>
    <x v="3"/>
    <n v="34287174.897239998"/>
    <n v="30526234.37057"/>
    <n v="533186385.44996989"/>
    <n v="470746398.87218982"/>
    <n v="512068683.5256899"/>
    <n v="451806369.28899986"/>
    <n v="95692945.958029971"/>
    <n v="79449067.842999995"/>
    <n v="24212646.750889998"/>
    <n v="25419869.108950004"/>
    <n v="34287174.897239998"/>
    <n v="30526234.37057"/>
    <n v="1.3295071097069104E-3"/>
    <n v="1.4733257818872359E-3"/>
    <n v="101.70091999999977"/>
    <n v="8.6883495839026992"/>
    <n v="3.7105551093461809E-3"/>
    <n v="3.8345496067097879E-3"/>
    <n v="3.7105551093461809E-3"/>
    <n v="3.8345496067097879E-3"/>
    <n v="2.3861159150309502E-4"/>
    <n v="2.4845192860464642E-4"/>
    <n v="2.4865694199772498E-4"/>
    <n v="2.5908080973760175E-4"/>
    <m/>
    <m/>
    <m/>
    <n v="0"/>
    <m/>
    <n v="0"/>
    <m/>
    <n v="0"/>
    <m/>
    <n v="-1280.2480985279878"/>
    <n v="27.227348560322344"/>
    <n v="-2.5073504310305057"/>
    <n v="1.4306509055531781E-3"/>
    <n v="-503.40695947444647"/>
    <n v="14.198655286580708"/>
    <n v="10.426686834350473"/>
    <n v="-2.951643712662682"/>
    <s v="Resto"/>
    <n v="2024"/>
    <n v="2"/>
    <d v="2025-08-07T00:00:00"/>
    <x v="24"/>
    <x v="30"/>
  </r>
  <r>
    <n v="2025"/>
    <n v="6"/>
    <n v="22"/>
    <x v="35"/>
    <s v="Daños Sin Autos"/>
    <n v="16"/>
    <s v="b17ef6d19c7a5b1ee83b907c595526dcb1eb06db8227d650d5dda0a9f4ce8cd9"/>
    <s v="5ee0b1f3d4f170289262539d5c2c0d24e2fb46189fbbd99a0a6b6a68b9dfe06a"/>
    <x v="19"/>
    <n v="7109990.412800001"/>
    <n v="7990266.0994899999"/>
    <n v="11040032.535960002"/>
    <n v="11132503.029509999"/>
    <n v="4603513.2233800003"/>
    <n v="1285983.0345600001"/>
    <n v="7939270.1687099999"/>
    <n v="12264617.07371"/>
    <n v="35332811.020000003"/>
    <n v="33505945.09"/>
    <n v="140.405"/>
    <n v="134.59399999999999"/>
    <n v="0"/>
    <n v="0"/>
    <n v="388005.95849999995"/>
    <n v="367594.10943000001"/>
    <n v="957616.45356000005"/>
    <n v="941056.27908999997"/>
    <n v="0"/>
    <n v="0"/>
    <n v="0"/>
    <n v="0"/>
    <n v="0"/>
    <n v="0"/>
    <s v="Daños Sin Autos"/>
    <s v="Totales"/>
    <s v="Daños Sin Autos Total"/>
    <x v="24"/>
    <x v="3"/>
    <n v="17846008.112819999"/>
    <n v="17696756.30731"/>
    <n v="533186385.44996989"/>
    <n v="470746398.87218982"/>
    <n v="512068683.5256899"/>
    <n v="451806369.28899986"/>
    <n v="95692945.958029971"/>
    <n v="79449067.842999995"/>
    <n v="24212646.750889998"/>
    <n v="25419869.108950004"/>
    <n v="10961339.847520001"/>
    <n v="11093213.341200002"/>
    <n v="7.4300047319249387"/>
    <n v="10.057092318917618"/>
    <n v="-880275.68668999895"/>
    <n v="-11.01685069970555"/>
    <n v="64.864245719090931"/>
    <n v="72.028418220483431"/>
    <n v="39.840788863546535"/>
    <n v="45.151020677102622"/>
    <n v="1.3334906154439212"/>
    <n v="1.3884837408619426"/>
    <n v="1.6973610671548442"/>
    <n v="1.7685155948695783"/>
    <m/>
    <m/>
    <m/>
    <n v="0"/>
    <m/>
    <n v="0"/>
    <m/>
    <n v="0"/>
    <m/>
    <n v="257.97620183652697"/>
    <n v="64.747108731572538"/>
    <n v="16.094370557221886"/>
    <n v="19.012845934370169"/>
    <n v="5.5528226776133671"/>
    <n v="1.7597432627529663"/>
    <n v="40.517887621663469"/>
    <n v="39.061862462196515"/>
    <s v="Grandes"/>
    <n v="2024"/>
    <n v="2"/>
    <d v="2025-08-07T00:00:00"/>
    <x v="24"/>
    <x v="19"/>
  </r>
  <r>
    <n v="2025"/>
    <n v="6"/>
    <n v="125"/>
    <x v="75"/>
    <s v="Daños Sin Autos"/>
    <n v="238"/>
    <s v="8ae4c23b80d1e7c8ff79e515fe791ebd68190bae842dda7af193db125f700452"/>
    <s v="5ee0b1f3d4f170289262539d5c2c0d24e2fb46189fbbd99a0a6b6a68b9dfe06a"/>
    <x v="47"/>
    <n v="70997.719799999992"/>
    <n v="65152.756649999996"/>
    <n v="125929.18147"/>
    <n v="123833.24616"/>
    <n v="18598.224129999999"/>
    <n v="18405.783049999998"/>
    <n v="34936.960720000003"/>
    <n v="39437.492180000001"/>
    <n v="35332811.020000003"/>
    <n v="33505945.09"/>
    <n v="140.405"/>
    <n v="134.59399999999999"/>
    <n v="0"/>
    <n v="0"/>
    <n v="14017.86112"/>
    <n v="10913.08562"/>
    <n v="49728.71501"/>
    <n v="41226.678420000004"/>
    <n v="0"/>
    <n v="0"/>
    <n v="0"/>
    <n v="0"/>
    <n v="0"/>
    <n v="0"/>
    <s v="Daños Sin Autos"/>
    <s v="Totales"/>
    <s v="Daños Sin Autos Total"/>
    <x v="24"/>
    <x v="3"/>
    <n v="71767.872759999998"/>
    <n v="66157.721770000004"/>
    <n v="533186385.44996989"/>
    <n v="470746398.87218982"/>
    <n v="512068683.5256899"/>
    <n v="451806369.28899986"/>
    <n v="95692945.958029971"/>
    <n v="79449067.842999995"/>
    <n v="24212646.750889998"/>
    <n v="25419869.108950004"/>
    <n v="71767.872759999998"/>
    <n v="66157.721770000004"/>
    <n v="7.4193263765898604E-2"/>
    <n v="8.2005690461653916E-2"/>
    <n v="5844.9631499999959"/>
    <n v="8.9711678377617723"/>
    <n v="98.926883394502312"/>
    <n v="98.480955672122732"/>
    <n v="98.926883394502312"/>
    <n v="98.480955672122732"/>
    <n v="1.3315741312502412E-2"/>
    <n v="1.3864882208997285E-2"/>
    <n v="1.3840309093408342E-2"/>
    <n v="1.4420504242233192E-2"/>
    <m/>
    <m/>
    <m/>
    <n v="0"/>
    <m/>
    <n v="0"/>
    <m/>
    <n v="0"/>
    <m/>
    <n v="1.0455468233936394"/>
    <n v="26.195523155378858"/>
    <n v="28.250198451119562"/>
    <n v="7.6812024399258924E-2"/>
    <n v="28.450024201312907"/>
    <n v="20.622657259420318"/>
    <n v="28.188665476638864"/>
    <n v="26.47093105299944"/>
    <s v="Resto"/>
    <n v="2024"/>
    <n v="2"/>
    <d v="2025-08-07T00:00:00"/>
    <x v="24"/>
    <x v="47"/>
  </r>
  <r>
    <n v="2025"/>
    <n v="6"/>
    <n v="93"/>
    <x v="65"/>
    <s v="Daños Sin Autos"/>
    <n v="220"/>
    <s v="36790ecd55c2030dc553685bef719df653f413a20cdad1bfd1dc934c76686ddd"/>
    <s v="5ee0b1f3d4f170289262539d5c2c0d24e2fb46189fbbd99a0a6b6a68b9dfe06a"/>
    <x v="20"/>
    <n v="540443.02893999999"/>
    <n v="570889.52734999999"/>
    <n v="759332.10073999979"/>
    <n v="776712.45670999982"/>
    <n v="90274.905869999988"/>
    <n v="79834.371710000021"/>
    <n v="210586.06446999998"/>
    <n v="140399.45270000002"/>
    <n v="35332811.020000003"/>
    <n v="33505945.09"/>
    <n v="140.405"/>
    <n v="134.59399999999999"/>
    <n v="1613.5235"/>
    <n v="7.5557400000000001"/>
    <n v="17530.066200000001"/>
    <n v="4489.0455600000005"/>
    <n v="53681.021000000001"/>
    <n v="12300.530440000002"/>
    <n v="0"/>
    <n v="0"/>
    <n v="0"/>
    <n v="0"/>
    <n v="0"/>
    <n v="0"/>
    <s v="Daños Sin Autos"/>
    <s v="Totales"/>
    <s v="Daños Sin Autos Total"/>
    <x v="24"/>
    <x v="3"/>
    <n v="541187.50646000006"/>
    <n v="571419.13779999991"/>
    <n v="533186385.44996989"/>
    <n v="470746398.87218982"/>
    <n v="512068683.5256899"/>
    <n v="451806369.28899986"/>
    <n v="95692945.958029971"/>
    <n v="79449067.842999995"/>
    <n v="24212646.750889998"/>
    <n v="25419869.108950004"/>
    <n v="541187.50646000006"/>
    <n v="571419.13779999991"/>
    <n v="0.56476788704679781"/>
    <n v="0.71856038446938086"/>
    <n v="-30446.49841"/>
    <n v="-5.3331681439890755"/>
    <n v="99.862436306989082"/>
    <n v="99.907316641154338"/>
    <n v="99.862436306989082"/>
    <n v="99.907316641154338"/>
    <n v="0.1013609956458108"/>
    <n v="0.10554112101114001"/>
    <n v="0.12127326490818245"/>
    <n v="0.126357122465626"/>
    <m/>
    <m/>
    <m/>
    <n v="0"/>
    <m/>
    <n v="0"/>
    <m/>
    <n v="0"/>
    <m/>
    <n v="13.077743253150942"/>
    <n v="16.703870905146285"/>
    <n v="13.984206730955725"/>
    <n v="0.37284195651465363"/>
    <n v="290.507647242502"/>
    <n v="336.41224467389713"/>
    <n v="32.655985064069483"/>
    <n v="36.494731523139087"/>
    <s v="Resto"/>
    <n v="2024"/>
    <n v="2"/>
    <d v="2025-08-07T00:00:00"/>
    <x v="24"/>
    <x v="20"/>
  </r>
  <r>
    <n v="2025"/>
    <n v="6"/>
    <n v="127"/>
    <x v="66"/>
    <s v="Daños Sin Autos"/>
    <n v="263"/>
    <s v="4be84111a613654b362415e563cb7607df7b203b5d303802a8a546061bbc7847"/>
    <s v="5ee0b1f3d4f170289262539d5c2c0d24e2fb46189fbbd99a0a6b6a68b9dfe06a"/>
    <x v="33"/>
    <n v="833808.04033999995"/>
    <n v="539188.42425000004"/>
    <n v="1935724.5356600001"/>
    <n v="1158658.2686200002"/>
    <n v="573943.7517299999"/>
    <n v="127849.51030999998"/>
    <n v="692699.17254000006"/>
    <n v="308603.73938000004"/>
    <n v="35332811.020000003"/>
    <n v="33505945.09"/>
    <n v="140.405"/>
    <n v="134.59399999999999"/>
    <n v="0"/>
    <n v="0"/>
    <n v="5941.8242"/>
    <n v="1003.6803200000001"/>
    <n v="6847.0122900000006"/>
    <n v="7906.6040700000003"/>
    <n v="0"/>
    <n v="0"/>
    <n v="0"/>
    <n v="0"/>
    <n v="0"/>
    <n v="0"/>
    <s v="Daños Sin Autos"/>
    <s v="Totales"/>
    <s v="Daños Sin Autos Total"/>
    <x v="24"/>
    <x v="3"/>
    <n v="833808.04034000007"/>
    <n v="539188.42425000004"/>
    <n v="533186385.44996989"/>
    <n v="470746398.87218982"/>
    <n v="512068683.5256899"/>
    <n v="451806369.28899986"/>
    <n v="95692945.958029971"/>
    <n v="79449067.842999995"/>
    <n v="24212646.750889998"/>
    <n v="25419869.108950004"/>
    <n v="833808.04034000007"/>
    <n v="539188.42425000004"/>
    <n v="0.87133699562943789"/>
    <n v="0.6786592201629037"/>
    <n v="294619.61608999991"/>
    <n v="54.641309575555084"/>
    <n v="99.999999999999986"/>
    <n v="100"/>
    <n v="99.999999999999986"/>
    <n v="100"/>
    <n v="0.15638209509725715"/>
    <n v="0.16283128946669295"/>
    <n v="0.11453904385498924"/>
    <n v="0.11934059829623736"/>
    <m/>
    <m/>
    <m/>
    <n v="0"/>
    <m/>
    <n v="0"/>
    <m/>
    <n v="0"/>
    <m/>
    <n v="348.92135318965541"/>
    <n v="68.83403900686352"/>
    <n v="23.711471641446309"/>
    <n v="2.3704296256207642"/>
    <n v="492.00365710069917"/>
    <n v="-13.401351207409073"/>
    <n v="86.779809183021044"/>
    <n v="12.694202354311134"/>
    <s v="Resto"/>
    <n v="2024"/>
    <n v="2"/>
    <d v="2025-08-07T00:00:00"/>
    <x v="24"/>
    <x v="33"/>
  </r>
  <r>
    <n v="2025"/>
    <n v="6"/>
    <n v="105"/>
    <x v="18"/>
    <s v="Daños Sin Autos"/>
    <n v="226"/>
    <s v="8f1f64db81c40ea10e1e9080c9ae60a7acb8925968c431ee16784dea9841c66f"/>
    <s v="5ee0b1f3d4f170289262539d5c2c0d24e2fb46189fbbd99a0a6b6a68b9dfe06a"/>
    <x v="6"/>
    <n v="536900.66729000013"/>
    <n v="0"/>
    <n v="1846009.2753700004"/>
    <n v="1053639.5071099999"/>
    <n v="76492.817249999978"/>
    <n v="0"/>
    <n v="416547.81330000004"/>
    <n v="209511.89887000003"/>
    <n v="35332811.020000003"/>
    <n v="33505945.09"/>
    <n v="140.405"/>
    <n v="134.59399999999999"/>
    <n v="0"/>
    <n v="0"/>
    <n v="86144.931880000004"/>
    <n v="0"/>
    <n v="558548.34629999998"/>
    <n v="0"/>
    <n v="0"/>
    <n v="0"/>
    <n v="0"/>
    <n v="0"/>
    <n v="0"/>
    <n v="0"/>
    <s v="Daños Sin Autos"/>
    <s v="Totales"/>
    <s v="Daños Sin Autos Total"/>
    <x v="24"/>
    <x v="3"/>
    <n v="1102266.38717"/>
    <n v="0"/>
    <n v="533186385.44996989"/>
    <n v="470746398.87218982"/>
    <n v="512068683.5256899"/>
    <n v="451806369.28899986"/>
    <n v="95692945.958029971"/>
    <n v="79449067.842999995"/>
    <n v="24212646.750889998"/>
    <n v="25419869.108950004"/>
    <n v="1102266.38717"/>
    <n v="0"/>
    <n v="0.56106608686232706"/>
    <m/>
    <m/>
    <m/>
    <n v="48.708794311369594"/>
    <m/>
    <n v="48.708794311369594"/>
    <m/>
    <n v="0.10069661978276052"/>
    <n v="0.10484934630123001"/>
    <m/>
    <m/>
    <m/>
    <m/>
    <m/>
    <n v="0"/>
    <m/>
    <n v="0"/>
    <m/>
    <n v="0"/>
    <m/>
    <m/>
    <n v="14.24710787492528"/>
    <m/>
    <n v="0.31592092362718788"/>
    <m/>
    <m/>
    <n v="15.423003657722942"/>
    <m/>
    <s v="Resto"/>
    <n v="2024"/>
    <n v="2"/>
    <d v="2025-08-07T00:00:00"/>
    <x v="24"/>
    <x v="6"/>
  </r>
  <r>
    <n v="2025"/>
    <n v="6"/>
    <n v="50"/>
    <x v="15"/>
    <s v="Daños Sin Autos"/>
    <n v="38"/>
    <s v="aea92132c4cbeb263e6ac2bf6c183b5d81737f179f21efdc5863739672f0f470"/>
    <s v="5ee0b1f3d4f170289262539d5c2c0d24e2fb46189fbbd99a0a6b6a68b9dfe06a"/>
    <x v="40"/>
    <n v="0"/>
    <n v="0"/>
    <n v="0"/>
    <n v="-14380.812710000002"/>
    <n v="319.83269999999999"/>
    <n v="-33.671089999999978"/>
    <n v="561.62599999999998"/>
    <n v="-3426.9754899999998"/>
    <n v="35332811.020000003"/>
    <n v="33505945.09"/>
    <n v="140.405"/>
    <n v="134.59399999999999"/>
    <n v="0"/>
    <n v="0"/>
    <n v="319.83270000000005"/>
    <n v="692.48071000000004"/>
    <n v="0"/>
    <n v="0"/>
    <n v="0"/>
    <n v="0"/>
    <n v="0"/>
    <n v="0"/>
    <n v="0"/>
    <n v="0"/>
    <s v="Daños Sin Autos"/>
    <s v="Totales"/>
    <s v="Daños Sin Autos Total"/>
    <x v="24"/>
    <x v="3"/>
    <n v="26568293.871599998"/>
    <n v="30189132.184919998"/>
    <n v="533186385.44996989"/>
    <n v="470746398.87218982"/>
    <n v="512068683.5256899"/>
    <n v="451806369.28899986"/>
    <n v="95692945.958029971"/>
    <n v="79449067.842999995"/>
    <n v="24212646.750889998"/>
    <n v="25419869.108950004"/>
    <n v="-0.98080999999999996"/>
    <n v="-1.1606500000000002"/>
    <m/>
    <m/>
    <m/>
    <m/>
    <m/>
    <m/>
    <m/>
    <m/>
    <m/>
    <m/>
    <m/>
    <m/>
    <m/>
    <m/>
    <m/>
    <n v="0"/>
    <m/>
    <n v="0"/>
    <m/>
    <n v="0"/>
    <m/>
    <n v="-1049.8733186243753"/>
    <m/>
    <m/>
    <n v="1.3209324172221845E-3"/>
    <n v="-53.813486010317881"/>
    <m/>
    <m/>
    <m/>
    <s v="Resto"/>
    <n v="2024"/>
    <n v="2"/>
    <d v="2025-08-07T00:00:00"/>
    <x v="24"/>
    <x v="40"/>
  </r>
  <r>
    <n v="2025"/>
    <n v="6"/>
    <n v="7"/>
    <x v="10"/>
    <s v="Daños Sin Autos"/>
    <n v="264"/>
    <s v="bba58959c32abe688d9cb5222b97de973002a67c412d6a8c8d2a79ac692f32b7"/>
    <s v="5ee0b1f3d4f170289262539d5c2c0d24e2fb46189fbbd99a0a6b6a68b9dfe06a"/>
    <x v="31"/>
    <n v="505608.20723"/>
    <n v="423637.85847000004"/>
    <n v="806484.37214999995"/>
    <n v="679099.92347000004"/>
    <n v="296602.02140000009"/>
    <n v="-30358.943589999999"/>
    <n v="839267.28852000018"/>
    <n v="135366.14804999996"/>
    <n v="35332811.020000003"/>
    <n v="33505945.09"/>
    <n v="140.405"/>
    <n v="134.59399999999999"/>
    <n v="-1406.9171799999999"/>
    <n v="4304.4262699999999"/>
    <n v="20623.45378"/>
    <n v="-5353.0725199999997"/>
    <n v="111024.05240999999"/>
    <n v="99493.900739999997"/>
    <n v="0"/>
    <n v="0"/>
    <n v="0"/>
    <n v="0"/>
    <n v="0"/>
    <n v="0"/>
    <s v="Daños Sin Autos"/>
    <s v="Totales"/>
    <s v="Daños Sin Autos Total"/>
    <x v="24"/>
    <x v="3"/>
    <n v="505608.20723"/>
    <n v="423637.85847000004"/>
    <n v="533186385.44996989"/>
    <n v="470746398.87218982"/>
    <n v="512068683.5256899"/>
    <n v="451806369.28899986"/>
    <n v="95692945.958029971"/>
    <n v="79449067.842999995"/>
    <n v="24212646.750889998"/>
    <n v="25419869.108950004"/>
    <n v="505608.20723"/>
    <n v="423637.85847000004"/>
    <n v="0.52836518111978181"/>
    <n v="0.53321941965027775"/>
    <n v="81970.348759999964"/>
    <n v="19.349155681232567"/>
    <n v="100"/>
    <n v="100"/>
    <n v="100"/>
    <n v="100"/>
    <n v="9.4827666464758667E-2"/>
    <n v="9.8738357469703414E-2"/>
    <n v="8.9992798560955115E-2"/>
    <n v="9.3765357743112801E-2"/>
    <m/>
    <m/>
    <m/>
    <n v="0"/>
    <m/>
    <n v="0"/>
    <m/>
    <n v="0"/>
    <m/>
    <n v="-1076.9839998572891"/>
    <n v="58.662422238940536"/>
    <n v="-7.1662489513197913"/>
    <n v="1.224988017425636"/>
    <n v="-485.26385926862059"/>
    <n v="11.588802513765017"/>
    <n v="18.575662959806028"/>
    <n v="-5.3803021895671632"/>
    <s v="Resto"/>
    <n v="2024"/>
    <n v="2"/>
    <d v="2025-08-07T00:00:00"/>
    <x v="24"/>
    <x v="31"/>
  </r>
  <r>
    <n v="2025"/>
    <n v="6"/>
    <n v="603"/>
    <x v="56"/>
    <s v="Daños Sin Autos"/>
    <n v="242"/>
    <s v="14063697603e22d600d336bee6cff12c8be93509ce84a0642918d89b2aef1753"/>
    <s v="5ee0b1f3d4f170289262539d5c2c0d24e2fb46189fbbd99a0a6b6a68b9dfe06a"/>
    <x v="32"/>
    <n v="250911.03250999999"/>
    <n v="233870.02872"/>
    <n v="487058.15479"/>
    <n v="472213.40372999996"/>
    <n v="122038.42145000001"/>
    <n v="49131.226470000001"/>
    <n v="190710.88140000001"/>
    <n v="52058.984870000022"/>
    <n v="35332811.020000003"/>
    <n v="33505945.09"/>
    <n v="140.405"/>
    <n v="134.59399999999999"/>
    <n v="0"/>
    <n v="0"/>
    <n v="119097.80434999999"/>
    <n v="40811.26902"/>
    <n v="308350.70929000003"/>
    <n v="302672.82464999997"/>
    <n v="0"/>
    <n v="0"/>
    <n v="0"/>
    <n v="0"/>
    <n v="0"/>
    <n v="0"/>
    <s v="Daños Sin Autos"/>
    <s v="Totales"/>
    <s v="Daños Sin Autos Total"/>
    <x v="24"/>
    <x v="3"/>
    <n v="250911.03250999999"/>
    <n v="233870.02872"/>
    <n v="533186385.44996989"/>
    <n v="470746398.87218982"/>
    <n v="512068683.5256899"/>
    <n v="451806369.28899986"/>
    <n v="95692945.958029971"/>
    <n v="79449067.842999995"/>
    <n v="24212646.750889998"/>
    <n v="25419869.108950004"/>
    <n v="250911.03250999999"/>
    <n v="233870.02872"/>
    <n v="0.26220431401500299"/>
    <n v="0.29436472329940061"/>
    <n v="17041.003789999988"/>
    <n v="7.2865274286181725"/>
    <n v="100"/>
    <n v="100"/>
    <n v="100"/>
    <n v="100"/>
    <n v="4.7058784574600422E-2"/>
    <n v="4.8999487877764758E-2"/>
    <n v="4.968068354432531E-2"/>
    <n v="5.1763331510363025E-2"/>
    <m/>
    <m/>
    <m/>
    <n v="0"/>
    <m/>
    <n v="0"/>
    <m/>
    <n v="0"/>
    <m/>
    <n v="148.39278442299388"/>
    <n v="48.638124927861114"/>
    <n v="21.007919115972818"/>
    <n v="0.50402759642753292"/>
    <n v="191.82578050105431"/>
    <n v="1.8759149079755622"/>
    <n v="38.624138282098116"/>
    <n v="13.483625121347679"/>
    <s v="Resto"/>
    <n v="2024"/>
    <n v="2"/>
    <d v="2025-08-07T00:00:00"/>
    <x v="24"/>
    <x v="32"/>
  </r>
  <r>
    <n v="2025"/>
    <n v="6"/>
    <n v="601"/>
    <x v="30"/>
    <s v="Daños Sin Autos"/>
    <n v="241"/>
    <s v="749fc650cacb0f06547520d53c31505c8156e0a3be07073eddb2ef3ad9e383ba"/>
    <s v="5ee0b1f3d4f170289262539d5c2c0d24e2fb46189fbbd99a0a6b6a68b9dfe06a"/>
    <x v="49"/>
    <n v="84686.237250000006"/>
    <n v="77651.32746"/>
    <n v="164798.00219999999"/>
    <n v="135984.58527000001"/>
    <n v="83577.872109999997"/>
    <n v="35276.006729999994"/>
    <n v="135101.97373"/>
    <n v="55494.723579999998"/>
    <n v="35332811.020000003"/>
    <n v="33505945.09"/>
    <n v="140.405"/>
    <n v="134.59399999999999"/>
    <n v="0"/>
    <n v="0"/>
    <n v="86332.924610000002"/>
    <n v="36427.395629999999"/>
    <n v="100103.78254"/>
    <n v="99908.919439999998"/>
    <n v="0"/>
    <n v="0"/>
    <n v="0"/>
    <n v="0"/>
    <n v="0"/>
    <n v="0"/>
    <s v="Daños Sin Autos"/>
    <s v="Totales"/>
    <s v="Daños Sin Autos Total"/>
    <x v="24"/>
    <x v="3"/>
    <n v="84686.237250000006"/>
    <n v="77651.32746"/>
    <n v="533186385.44996989"/>
    <n v="470746398.87218982"/>
    <n v="512068683.5256899"/>
    <n v="451806369.28899986"/>
    <n v="95692945.958029971"/>
    <n v="79449067.842999995"/>
    <n v="24212646.750889998"/>
    <n v="25419869.108950004"/>
    <n v="84686.237250000006"/>
    <n v="77651.32746"/>
    <n v="8.849788916221954E-2"/>
    <n v="9.7737241692309698E-2"/>
    <n v="7034.9097900000052"/>
    <n v="9.0596130421902288"/>
    <n v="100"/>
    <n v="100"/>
    <n v="100"/>
    <n v="100"/>
    <n v="1.5883045696774699E-2"/>
    <n v="1.6538062173011483E-2"/>
    <n v="1.6495363033267249E-2"/>
    <n v="1.7186859844892977E-2"/>
    <m/>
    <m/>
    <m/>
    <n v="0"/>
    <m/>
    <n v="0"/>
    <m/>
    <n v="0"/>
    <m/>
    <n v="136.92554758167213"/>
    <n v="98.691209840002642"/>
    <n v="45.428723350764969"/>
    <n v="0.34518271781637372"/>
    <n v="136.99999167357441"/>
    <n v="0.19504074420204631"/>
    <n v="86.243418999179809"/>
    <n v="36.460604152441427"/>
    <s v="Resto"/>
    <n v="2024"/>
    <n v="2"/>
    <d v="2025-08-07T00:00:00"/>
    <x v="24"/>
    <x v="49"/>
  </r>
  <r>
    <n v="2025"/>
    <n v="6"/>
    <n v="107"/>
    <x v="51"/>
    <s v="Daños Sin Autos"/>
    <n v="70"/>
    <s v="ff5a1ae012afa5d4c889c50ad427aaf545d31a4fac04ffc1c4d03d403ba4250a"/>
    <s v="5ee0b1f3d4f170289262539d5c2c0d24e2fb46189fbbd99a0a6b6a68b9dfe06a"/>
    <x v="44"/>
    <n v="145258.16792000001"/>
    <n v="211783.55981999999"/>
    <n v="380043.65836000006"/>
    <n v="421664.28632999992"/>
    <n v="127753.54133000002"/>
    <n v="81059.449519999966"/>
    <n v="206795.16019"/>
    <n v="175785.22676999995"/>
    <n v="35332811.020000003"/>
    <n v="33505945.09"/>
    <n v="140.405"/>
    <n v="134.59399999999999"/>
    <n v="0"/>
    <n v="0"/>
    <n v="29078.399740000001"/>
    <n v="26987.414500000003"/>
    <n v="47485.285550000001"/>
    <n v="51574.753230000002"/>
    <n v="0"/>
    <n v="0"/>
    <n v="0"/>
    <n v="0"/>
    <n v="0"/>
    <n v="0"/>
    <s v="Daños Sin Autos"/>
    <s v="Totales"/>
    <s v="Daños Sin Autos Total"/>
    <x v="24"/>
    <x v="3"/>
    <n v="455455.20262"/>
    <n v="991204.89910000004"/>
    <n v="533186385.44996989"/>
    <n v="470746398.87218982"/>
    <n v="512068683.5256899"/>
    <n v="451806369.28899986"/>
    <n v="95692945.958029971"/>
    <n v="79449067.842999995"/>
    <n v="24212646.750889998"/>
    <n v="25419869.108950004"/>
    <n v="455455.20262"/>
    <n v="991204.89910000004"/>
    <n v="0.15179610833980267"/>
    <n v="0.2665651914739986"/>
    <n v="-66525.391899999988"/>
    <n v="-31.411971711374353"/>
    <n v="31.892964902893706"/>
    <n v="21.366274522280555"/>
    <n v="31.892964902893706"/>
    <n v="21.366274522280555"/>
    <n v="2.7243412788459116E-2"/>
    <n v="2.8366930568741289E-2"/>
    <n v="4.4988885805051136E-2"/>
    <n v="4.687485042614168E-2"/>
    <m/>
    <m/>
    <m/>
    <n v="0"/>
    <m/>
    <n v="0"/>
    <m/>
    <n v="0"/>
    <m/>
    <n v="57.604748226767974"/>
    <n v="87.949299622420867"/>
    <n v="38.274665695908773"/>
    <n v="0.52763145906510245"/>
    <n v="7.7480013507777779"/>
    <n v="-7.9292045504567588"/>
    <n v="61.236653424736545"/>
    <n v="52.326793265783309"/>
    <s v="Resto"/>
    <n v="2024"/>
    <n v="2"/>
    <d v="2025-08-07T00:00:00"/>
    <x v="24"/>
    <x v="44"/>
  </r>
  <r>
    <n v="2025"/>
    <n v="6"/>
    <n v="18"/>
    <x v="77"/>
    <s v="Daños Sin Autos"/>
    <n v="5"/>
    <s v="ef2d127de37b942baad06145e54b0c619a1f22327b2ebbcfbec78f5564afe39d"/>
    <s v="5ee0b1f3d4f170289262539d5c2c0d24e2fb46189fbbd99a0a6b6a68b9dfe06a"/>
    <x v="14"/>
    <n v="2108114.52397"/>
    <n v="2005329.1627299997"/>
    <n v="4078866.87005"/>
    <n v="3739997.3324900004"/>
    <n v="36155.227230000004"/>
    <n v="52724.305630000017"/>
    <n v="175394.88365"/>
    <n v="732841.07767000014"/>
    <n v="35332811.020000003"/>
    <n v="33505945.09"/>
    <n v="140.405"/>
    <n v="134.59399999999999"/>
    <n v="0"/>
    <n v="0"/>
    <n v="40954.249579999989"/>
    <n v="91550.940029999998"/>
    <n v="1607556.2548700001"/>
    <n v="1500719.01425"/>
    <n v="0"/>
    <n v="0"/>
    <n v="0"/>
    <n v="0"/>
    <n v="0"/>
    <n v="0"/>
    <s v="Daños Sin Autos"/>
    <s v="Totales"/>
    <s v="Daños Sin Autos Total"/>
    <x v="24"/>
    <x v="3"/>
    <n v="13516428.326850001"/>
    <n v="10445446.251569999"/>
    <n v="533186385.44996989"/>
    <n v="470746398.87218982"/>
    <n v="512068683.5256899"/>
    <n v="451806369.28899986"/>
    <n v="95692945.958029971"/>
    <n v="79449067.842999995"/>
    <n v="24212646.750889998"/>
    <n v="25419869.108950004"/>
    <n v="2108524.2144900002"/>
    <n v="2005788.61949"/>
    <n v="2.2029988761079622"/>
    <n v="2.5240436636622956"/>
    <n v="102785.36124000023"/>
    <n v="5.1256104558949911"/>
    <n v="99.980569797719909"/>
    <n v="99.977093460620139"/>
    <n v="15.596683332254946"/>
    <n v="19.198118629240845"/>
    <n v="0.39538041133419177"/>
    <n v="0.41168589132520894"/>
    <n v="0.42598927310635831"/>
    <n v="0.44384703249884516"/>
    <m/>
    <m/>
    <m/>
    <n v="0"/>
    <m/>
    <n v="0"/>
    <m/>
    <n v="0"/>
    <m/>
    <n v="-31.42588262096001"/>
    <n v="1.715050431032205"/>
    <n v="2.6292095387583454"/>
    <n v="0.14932372987546694"/>
    <n v="-55.266161585473796"/>
    <n v="7.1190702327039501"/>
    <n v="2.5476091089149397"/>
    <n v="6.1004717845701144"/>
    <s v="Medianas"/>
    <n v="2024"/>
    <n v="2"/>
    <d v="2025-08-07T00:00:00"/>
    <x v="24"/>
    <x v="14"/>
  </r>
  <r>
    <n v="2025"/>
    <n v="6"/>
    <n v="128"/>
    <x v="57"/>
    <s v="Daños Sin Autos"/>
    <n v="267"/>
    <s v="8acc23987b8960d83c44541f9f0eb46454cea080ea94d916f56fccf033db866f"/>
    <s v="5ee0b1f3d4f170289262539d5c2c0d24e2fb46189fbbd99a0a6b6a68b9dfe06a"/>
    <x v="52"/>
    <n v="57592.95465"/>
    <n v="49132.080179999997"/>
    <n v="105524.52160000001"/>
    <n v="89638.574120000005"/>
    <n v="4596.9853299999995"/>
    <n v="1927.4528699999996"/>
    <n v="7158.7331199999999"/>
    <n v="5651.265800000001"/>
    <n v="35332811.020000003"/>
    <n v="33505945.09"/>
    <n v="140.405"/>
    <n v="134.59399999999999"/>
    <n v="0"/>
    <n v="0"/>
    <n v="5179.8507800000007"/>
    <n v="1963.8166000000001"/>
    <n v="49868.052149999996"/>
    <n v="55478.24179"/>
    <n v="0"/>
    <n v="0"/>
    <n v="0"/>
    <n v="0"/>
    <n v="0"/>
    <n v="0"/>
    <s v="Daños Sin Autos"/>
    <s v="Totales"/>
    <s v="Daños Sin Autos Total"/>
    <x v="24"/>
    <x v="3"/>
    <n v="57593.781419999999"/>
    <n v="49157.942630000005"/>
    <n v="533186385.44996989"/>
    <n v="470746398.87218982"/>
    <n v="512068683.5256899"/>
    <n v="451806369.28899986"/>
    <n v="95692945.958029971"/>
    <n v="79449067.842999995"/>
    <n v="24212646.750889998"/>
    <n v="25419869.108950004"/>
    <n v="57592.95465"/>
    <n v="49132.080179999997"/>
    <n v="6.0185162107204572E-2"/>
    <n v="6.184097751416081E-2"/>
    <n v="8460.8744700000025"/>
    <n v="17.220672194221763"/>
    <n v="100"/>
    <n v="100"/>
    <n v="99.998564480435874"/>
    <n v="99.947389071599943"/>
    <n v="1.0801655147551414E-2"/>
    <n v="1.1247115182569182E-2"/>
    <n v="1.0437059167677164E-2"/>
    <n v="1.0874587770269447E-2"/>
    <m/>
    <m/>
    <m/>
    <n v="0"/>
    <m/>
    <n v="0"/>
    <m/>
    <n v="0"/>
    <m/>
    <n v="138.50053101428105"/>
    <n v="7.9818536102835624"/>
    <n v="3.9230027772864382"/>
    <n v="1.8985885257798284E-2"/>
    <n v="163.7644869688952"/>
    <n v="-10.112414270870506"/>
    <n v="10.38711270377943"/>
    <n v="3.5397960292858084"/>
    <s v="Resto"/>
    <n v="2024"/>
    <n v="2"/>
    <d v="2025-08-07T00:00:00"/>
    <x v="24"/>
    <x v="52"/>
  </r>
  <r>
    <n v="2025"/>
    <n v="6"/>
    <n v="81"/>
    <x v="24"/>
    <s v="Daños Sin Autos"/>
    <n v="53"/>
    <s v="2858dcd1057d3eae7f7d5f782167e24b61153c01551450a628cee722509f6529"/>
    <s v="5ee0b1f3d4f170289262539d5c2c0d24e2fb46189fbbd99a0a6b6a68b9dfe06a"/>
    <x v="2"/>
    <n v="445079.09371000004"/>
    <n v="365442.81004999997"/>
    <n v="865406.68247999996"/>
    <n v="762688.86655000015"/>
    <n v="430445.17763000005"/>
    <n v="62411.482890000007"/>
    <n v="486738.93662000011"/>
    <n v="1500746.1349000002"/>
    <n v="35332811.020000003"/>
    <n v="33505945.09"/>
    <n v="140.405"/>
    <n v="134.59399999999999"/>
    <n v="0"/>
    <n v="0"/>
    <n v="69358.080130000002"/>
    <n v="66821.695670000001"/>
    <n v="224613.50047"/>
    <n v="245493.74145000003"/>
    <n v="0"/>
    <n v="0"/>
    <n v="0"/>
    <n v="0"/>
    <n v="0"/>
    <n v="0"/>
    <s v="Daños Sin Autos"/>
    <s v="Totales"/>
    <s v="Daños Sin Autos Total"/>
    <x v="24"/>
    <x v="3"/>
    <n v="935835.38778999995"/>
    <n v="856751.40549999999"/>
    <n v="533186385.44996989"/>
    <n v="470746398.87218982"/>
    <n v="512068683.5256899"/>
    <n v="451806369.28899986"/>
    <n v="95692945.958029971"/>
    <n v="79449067.842999995"/>
    <n v="24212646.750889998"/>
    <n v="25419869.108950004"/>
    <n v="935835.38778999995"/>
    <n v="856751.40549999999"/>
    <n v="0.46511170625388365"/>
    <n v="0.45997117395027814"/>
    <n v="79636.283660000074"/>
    <n v="21.791722663555536"/>
    <n v="47.559549416170945"/>
    <n v="42.654474530651939"/>
    <n v="47.559549416170945"/>
    <n v="42.654474530651939"/>
    <n v="8.3475329801301318E-2"/>
    <n v="8.6917850676894781E-2"/>
    <n v="7.7630505708705305E-2"/>
    <n v="8.0884829185806126E-2"/>
    <m/>
    <m/>
    <m/>
    <n v="0"/>
    <m/>
    <n v="0"/>
    <m/>
    <n v="0"/>
    <m/>
    <n v="589.68907274428648"/>
    <n v="96.71206392598279"/>
    <n v="17.07831736557106"/>
    <n v="1.7777700309206299"/>
    <n v="3.7957499200947709"/>
    <n v="-8.5054066375263364"/>
    <n v="30.878856339832367"/>
    <n v="27.21930721138553"/>
    <s v="Resto"/>
    <n v="2024"/>
    <n v="2"/>
    <d v="2025-08-07T00:00:00"/>
    <x v="24"/>
    <x v="2"/>
  </r>
  <r>
    <n v="2025"/>
    <n v="6"/>
    <n v="123"/>
    <x v="72"/>
    <s v="Daños Sin Autos"/>
    <n v="236"/>
    <s v="9a049b03f6fc40bfcf2f136320359257ed4af8513f71aa6fef47f17059bbae23"/>
    <s v="5ee0b1f3d4f170289262539d5c2c0d24e2fb46189fbbd99a0a6b6a68b9dfe06a"/>
    <x v="48"/>
    <n v="41811.246420000003"/>
    <n v="52495.55702"/>
    <n v="109486.63616000002"/>
    <n v="52495.55702"/>
    <n v="13589.457159999998"/>
    <n v="43912.784670000008"/>
    <n v="64216.92211"/>
    <n v="43912.784670000008"/>
    <n v="35332811.020000003"/>
    <n v="33505945.09"/>
    <n v="140.405"/>
    <n v="134.59399999999999"/>
    <n v="0"/>
    <n v="0"/>
    <n v="1166.5903600000001"/>
    <n v="4971.3094299999993"/>
    <n v="8481.5305700000008"/>
    <n v="12057.66244"/>
    <n v="0"/>
    <n v="0"/>
    <n v="0"/>
    <n v="0"/>
    <n v="0"/>
    <n v="0"/>
    <s v="Daños Sin Autos"/>
    <s v="Totales"/>
    <s v="Daños Sin Autos Total"/>
    <x v="24"/>
    <x v="3"/>
    <n v="41811.246420000003"/>
    <n v="52495.55702"/>
    <n v="533186385.44996989"/>
    <n v="470746398.87218982"/>
    <n v="512068683.5256899"/>
    <n v="451806369.28899986"/>
    <n v="95692945.958029971"/>
    <n v="79449067.842999995"/>
    <n v="24212646.750889998"/>
    <n v="25419869.108950004"/>
    <n v="41811.246420000003"/>
    <n v="52495.55702"/>
    <n v="4.3693133283134601E-2"/>
    <n v="6.6074478210036314E-2"/>
    <n v="-10684.310599999997"/>
    <n v="-20.352790229332051"/>
    <n v="100"/>
    <n v="100"/>
    <n v="100"/>
    <n v="100"/>
    <n v="7.8417693251327854E-3"/>
    <n v="8.1651637300140384E-3"/>
    <n v="1.1151557854880761E-2"/>
    <n v="1.1619038727278543E-2"/>
    <m/>
    <m/>
    <m/>
    <n v="0"/>
    <m/>
    <n v="0"/>
    <m/>
    <n v="0"/>
    <m/>
    <n v="-69.053529030045908"/>
    <n v="32.501918319994431"/>
    <n v="83.650478560061586"/>
    <n v="5.6125450884465918E-2"/>
    <n v="-76.53353957490431"/>
    <n v="-29.65858339288522"/>
    <n v="13.754479222492504"/>
    <n v="41.229462632062202"/>
    <s v="Resto"/>
    <n v="2024"/>
    <n v="2"/>
    <d v="2025-08-07T00:00:00"/>
    <x v="24"/>
    <x v="48"/>
  </r>
  <r>
    <n v="2025"/>
    <n v="6"/>
    <n v="10"/>
    <x v="62"/>
    <s v="Daños Sin Autos"/>
    <n v="10"/>
    <s v="4a44dc15364204a80fe80e9039455cc1608281820fe2b24f1e5233ade6af1dd5"/>
    <s v="5ee0b1f3d4f170289262539d5c2c0d24e2fb46189fbbd99a0a6b6a68b9dfe06a"/>
    <x v="7"/>
    <n v="1325050.09449"/>
    <n v="1219307.07702"/>
    <n v="2641583.4203300001"/>
    <n v="2640752.6761799995"/>
    <n v="442135.44337000005"/>
    <n v="268320.73356000008"/>
    <n v="701768.70584000007"/>
    <n v="1908354.1622500001"/>
    <n v="35332811.020000003"/>
    <n v="33505945.09"/>
    <n v="140.405"/>
    <n v="134.59399999999999"/>
    <n v="3096.8192199999999"/>
    <n v="5929.8586999999989"/>
    <n v="278229.12124999997"/>
    <n v="134123.80969999998"/>
    <n v="526413.28472"/>
    <n v="513848.94878000004"/>
    <n v="0"/>
    <n v="0"/>
    <n v="0"/>
    <n v="0"/>
    <n v="0"/>
    <n v="0"/>
    <s v="Daños Sin Autos"/>
    <s v="Totales"/>
    <s v="Daños Sin Autos Total"/>
    <x v="24"/>
    <x v="3"/>
    <n v="3211255.1390500003"/>
    <n v="3187333.33329"/>
    <n v="533186385.44996989"/>
    <n v="470746398.87218982"/>
    <n v="512068683.5256899"/>
    <n v="451806369.28899986"/>
    <n v="95692945.958029971"/>
    <n v="79449067.842999995"/>
    <n v="24212646.750889998"/>
    <n v="25419869.108950004"/>
    <n v="2107364.6606000001"/>
    <n v="2186912.5515200002"/>
    <n v="1.3846894159483341"/>
    <n v="1.5347028103960685"/>
    <n v="105743.01747000008"/>
    <n v="8.6723861005086"/>
    <n v="62.877114685634773"/>
    <n v="55.754724905325006"/>
    <n v="41.26268505971143"/>
    <n v="38.254771293764186"/>
    <n v="0.24851536547988856"/>
    <n v="0.25876413401553461"/>
    <n v="0.25901569931096768"/>
    <n v="0.26987381318656556"/>
    <m/>
    <m/>
    <m/>
    <n v="0"/>
    <m/>
    <n v="0"/>
    <m/>
    <n v="0"/>
    <m/>
    <n v="64.778709980357391"/>
    <n v="33.367451178528768"/>
    <n v="22.006001491911203"/>
    <n v="1.8260516824900535"/>
    <n v="107.44200591403272"/>
    <n v="2.4451418981844109"/>
    <n v="52.853742359102974"/>
    <n v="26.101797039468877"/>
    <s v="Resto"/>
    <n v="2024"/>
    <n v="2"/>
    <d v="2025-08-07T00:00:00"/>
    <x v="24"/>
    <x v="7"/>
  </r>
  <r>
    <n v="2025"/>
    <n v="6"/>
    <n v="5.0999999999999996"/>
    <x v="68"/>
    <s v="Daños Sin Autos"/>
    <n v="5.0999999999999996"/>
    <m/>
    <m/>
    <x v="75"/>
    <n v="45126687.973030001"/>
    <n v="36712470.899950005"/>
    <n v="62130593.111250013"/>
    <n v="52789448.001719996"/>
    <n v="7718766.06176"/>
    <n v="13012311.555619998"/>
    <n v="25655626.672280002"/>
    <n v="61140493.442170009"/>
    <n v="0"/>
    <n v="0"/>
    <n v="0"/>
    <n v="0"/>
    <n v="79076.980879999988"/>
    <n v="65356.759760000001"/>
    <n v="3619807.6599500002"/>
    <n v="3624140.8610700006"/>
    <n v="8702318.71985"/>
    <n v="7611990.6424900005"/>
    <n v="0"/>
    <n v="0"/>
    <n v="0"/>
    <n v="0"/>
    <n v="0"/>
    <n v="0"/>
    <s v="Daños Sin Autos"/>
    <s v="Totales"/>
    <s v="Daños Sin Autos Total"/>
    <x v="24"/>
    <x v="3"/>
    <n v="93912304.517450005"/>
    <n v="80575418.040010005"/>
    <n v="533186385.44996989"/>
    <n v="470746398.87218982"/>
    <n v="512068683.5256899"/>
    <n v="451806369.28899986"/>
    <n v="95692945.958029971"/>
    <n v="79449067.842999995"/>
    <n v="24212646.750889998"/>
    <n v="25419869.108950004"/>
    <n v="58825327.519960001"/>
    <n v="48636349.814270005"/>
    <n v="47.15779989971481"/>
    <n v="46.208812635156207"/>
    <n v="8414217.0730799958"/>
    <n v="22.919233891967352"/>
    <n v="76.7130246027412"/>
    <n v="75.483606479815407"/>
    <n v="48.051943997013659"/>
    <n v="45.562867426539817"/>
    <n v="8.4635859437683152"/>
    <n v="8.8126240531493156"/>
    <n v="7.7987789153364586"/>
    <n v="8.1257090194907615"/>
    <m/>
    <m/>
    <m/>
    <n v="0"/>
    <m/>
    <n v="0"/>
    <m/>
    <n v="0"/>
    <m/>
    <n v="-40.681054025129946"/>
    <n v="17.104658924610479"/>
    <n v="35.443845746807845"/>
    <n v="31.879067749899242"/>
    <n v="-0.11956491996618634"/>
    <n v="14.323823143893621"/>
    <n v="41.595898478105774"/>
    <n v="47.610947402379992"/>
    <m/>
    <n v="2024"/>
    <n v="2"/>
    <d v="2025-08-07T00:00:00"/>
    <x v="24"/>
    <x v="75"/>
  </r>
  <r>
    <n v="2025"/>
    <n v="6"/>
    <n v="79"/>
    <x v="11"/>
    <s v="Daños Sin Autos"/>
    <n v="51"/>
    <s v="031b4af5197ec30a926f48cf40e11a7dbc470048a21e4003b7a3c07c5dab1baa"/>
    <s v="5ee0b1f3d4f170289262539d5c2c0d24e2fb46189fbbd99a0a6b6a68b9dfe06a"/>
    <x v="8"/>
    <n v="3877174.4210999999"/>
    <n v="3429114.5143099995"/>
    <n v="6990550.0540600009"/>
    <n v="5985684.5165199991"/>
    <n v="482606.16745000001"/>
    <n v="341139.27743999998"/>
    <n v="906931.68002000009"/>
    <n v="926332.1036400001"/>
    <n v="35332811.020000003"/>
    <n v="33505945.09"/>
    <n v="140.405"/>
    <n v="134.59399999999999"/>
    <n v="0"/>
    <n v="0"/>
    <n v="413591.26316999999"/>
    <n v="253578.49591"/>
    <n v="3697838.4302300001"/>
    <n v="3078824.8985000001"/>
    <n v="0"/>
    <n v="0"/>
    <n v="0"/>
    <n v="0"/>
    <n v="0"/>
    <n v="0"/>
    <s v="Daños Sin Autos"/>
    <s v="Totales"/>
    <s v="Daños Sin Autos Total"/>
    <x v="24"/>
    <x v="3"/>
    <n v="49586162.051349998"/>
    <n v="42505277.943829998"/>
    <n v="533186385.44996989"/>
    <n v="470746398.87218982"/>
    <n v="512068683.5256899"/>
    <n v="451806369.28899986"/>
    <n v="95692945.958029971"/>
    <n v="79449067.842999995"/>
    <n v="24212646.750889998"/>
    <n v="25419869.108950004"/>
    <n v="9998612.40295"/>
    <n v="8861028.6664300002"/>
    <n v="4.0516825794040159"/>
    <n v="4.3161167366825532"/>
    <n v="448059.90679000039"/>
    <n v="13.066344239021666"/>
    <n v="38.777124913413736"/>
    <n v="38.698831065756472"/>
    <n v="7.8190653615920302"/>
    <n v="8.0675028612717608"/>
    <n v="0.7271705592834955"/>
    <n v="0.75715905811793049"/>
    <n v="0.72844200667821202"/>
    <n v="0.7589787898976148"/>
    <m/>
    <m/>
    <m/>
    <n v="0"/>
    <m/>
    <n v="0"/>
    <m/>
    <n v="0"/>
    <m/>
    <n v="41.46895399193118"/>
    <n v="12.44736798075437"/>
    <n v="9.9483197780766872"/>
    <n v="1.9931987296360345"/>
    <n v="63.10186780064808"/>
    <n v="20.105512724402818"/>
    <n v="11.18467642579709"/>
    <n v="8.2362103812250957"/>
    <s v="Medianas"/>
    <n v="2024"/>
    <n v="2"/>
    <d v="2025-08-07T00:00:00"/>
    <x v="24"/>
    <x v="8"/>
  </r>
  <r>
    <n v="2025"/>
    <n v="6"/>
    <n v="126"/>
    <x v="17"/>
    <s v="Daños Sin Autos"/>
    <n v="239"/>
    <s v="79bf08685d3138f9b109c3546780f056bc954fd69377b84a2cf23622e464897b"/>
    <s v="5ee0b1f3d4f170289262539d5c2c0d24e2fb46189fbbd99a0a6b6a68b9dfe06a"/>
    <x v="34"/>
    <n v="508175.23067999998"/>
    <n v="466101.05165000004"/>
    <n v="946056.54842999997"/>
    <n v="842436.21383000002"/>
    <n v="173027.61788000001"/>
    <n v="110209.05849999998"/>
    <n v="321109.03925999999"/>
    <n v="221590.35589000001"/>
    <n v="35332811.020000003"/>
    <n v="33505945.09"/>
    <n v="140.405"/>
    <n v="134.59399999999999"/>
    <n v="4623.9155700000001"/>
    <n v="4702.3385999999991"/>
    <n v="11579.44224"/>
    <n v="8483.6007200000004"/>
    <n v="20893.348680000003"/>
    <n v="12726.924319999998"/>
    <n v="0"/>
    <n v="0"/>
    <n v="0"/>
    <n v="0"/>
    <n v="0"/>
    <n v="0"/>
    <s v="Daños Sin Autos"/>
    <s v="Totales"/>
    <s v="Daños Sin Autos Total"/>
    <x v="24"/>
    <x v="3"/>
    <n v="508175.23067999998"/>
    <n v="466101.05164999998"/>
    <n v="533186385.44996989"/>
    <n v="470746398.87218982"/>
    <n v="512068683.5256899"/>
    <n v="451806369.28899986"/>
    <n v="95692945.958029971"/>
    <n v="79449067.842999995"/>
    <n v="24212646.750889998"/>
    <n v="25419869.108950004"/>
    <n v="508175.23067999998"/>
    <n v="466101.05164999998"/>
    <n v="0.53104774400286614"/>
    <n v="0.58666648244516406"/>
    <n v="42074.179029999941"/>
    <n v="9.0268363225221471"/>
    <n v="100"/>
    <n v="100.00000000000003"/>
    <n v="100"/>
    <n v="100.00000000000003"/>
    <n v="9.5309116014119094E-2"/>
    <n v="9.923966198852803E-2"/>
    <n v="9.9013195377953167E-2"/>
    <n v="0.10316389571565703"/>
    <m/>
    <m/>
    <m/>
    <n v="0"/>
    <m/>
    <n v="0"/>
    <m/>
    <n v="0"/>
    <m/>
    <n v="56.999451982433946"/>
    <n v="34.048809826576573"/>
    <n v="23.644885183129148"/>
    <n v="0.71461670283377809"/>
    <n v="36.492070079413175"/>
    <n v="64.166519377872788"/>
    <n v="55.421667523714532"/>
    <n v="66.658687572049629"/>
    <s v="Resto"/>
    <n v="2024"/>
    <n v="2"/>
    <d v="2025-08-07T00:00:00"/>
    <x v="24"/>
    <x v="34"/>
  </r>
  <r>
    <n v="2025"/>
    <n v="6"/>
    <n v="16"/>
    <x v="74"/>
    <s v="Daños Sin Autos"/>
    <n v="14"/>
    <s v="8527a891e224136950ff32ca212b45bc93f69fbb801c3b1ebedac52775f99e61"/>
    <s v="5ee0b1f3d4f170289262539d5c2c0d24e2fb46189fbbd99a0a6b6a68b9dfe06a"/>
    <x v="5"/>
    <n v="619147.38824"/>
    <n v="714538.19296999997"/>
    <n v="1000075.0541699999"/>
    <n v="1012271.05372"/>
    <n v="341860.88169999991"/>
    <n v="78630.288780000003"/>
    <n v="611963.83820999984"/>
    <n v="141817.38553"/>
    <n v="35332811.020000003"/>
    <n v="33505945.09"/>
    <n v="140.405"/>
    <n v="134.59399999999999"/>
    <n v="0"/>
    <n v="0"/>
    <n v="23058.646170000004"/>
    <n v="28295.50849"/>
    <n v="112707.71832000001"/>
    <n v="93285.466430000015"/>
    <n v="0"/>
    <n v="0"/>
    <n v="0"/>
    <n v="0"/>
    <n v="0"/>
    <n v="0"/>
    <s v="Daños Sin Autos"/>
    <s v="Totales"/>
    <s v="Daños Sin Autos Total"/>
    <x v="24"/>
    <x v="3"/>
    <n v="2671500.3155200002"/>
    <n v="2668766.8416399998"/>
    <n v="533186385.44996989"/>
    <n v="470746398.87218982"/>
    <n v="512068683.5256899"/>
    <n v="451806369.28899986"/>
    <n v="95692945.958029971"/>
    <n v="79449067.842999995"/>
    <n v="24212646.750889998"/>
    <n v="25419869.108950004"/>
    <n v="799166.10855"/>
    <n v="872950.9945700001"/>
    <n v="0.64701465927441748"/>
    <n v="0.89936636435056128"/>
    <n v="-95390.804729999974"/>
    <n v="-13.349993837768858"/>
    <n v="77.474179850216075"/>
    <n v="81.853185048717265"/>
    <n v="23.176017784579024"/>
    <n v="26.774095879087916"/>
    <n v="0.11612213010980867"/>
    <n v="0.12091100435532454"/>
    <n v="0.15178835030536281"/>
    <n v="0.1581514209493011"/>
    <m/>
    <m/>
    <m/>
    <n v="0"/>
    <m/>
    <n v="0"/>
    <m/>
    <n v="0"/>
    <m/>
    <n v="334.76996842335637"/>
    <n v="55.214782165484067"/>
    <n v="11.004350719612452"/>
    <n v="1.4119104169701477"/>
    <n v="-18.507751227905199"/>
    <n v="20.820233454665903"/>
    <n v="20.458799551359778"/>
    <n v="30.33217238746672"/>
    <s v="Resto"/>
    <n v="2024"/>
    <n v="2"/>
    <d v="2025-08-07T00:00:00"/>
    <x v="24"/>
    <x v="5"/>
  </r>
  <r>
    <n v="2025"/>
    <n v="6"/>
    <n v="59"/>
    <x v="64"/>
    <s v="Daños Sin Autos"/>
    <n v="209"/>
    <s v="83f814f7a92e365cbd79f9addceed185761a8d38a06a2d4350bb1fe4b7632b34"/>
    <s v="5ee0b1f3d4f170289262539d5c2c0d24e2fb46189fbbd99a0a6b6a68b9dfe06a"/>
    <x v="39"/>
    <n v="350774.27713"/>
    <n v="318360.07158999995"/>
    <n v="657393.75558000011"/>
    <n v="535171.40523999999"/>
    <n v="443757.06481999997"/>
    <n v="113170.67091999999"/>
    <n v="562903.40803000005"/>
    <n v="276120.09456"/>
    <n v="35332811.020000003"/>
    <n v="33505945.09"/>
    <n v="140.405"/>
    <n v="134.59399999999999"/>
    <n v="501.81608"/>
    <n v="102.25014"/>
    <n v="17144.36663"/>
    <n v="2782.1166699999999"/>
    <n v="13883.895420000001"/>
    <n v="13164.53873"/>
    <n v="0"/>
    <n v="0"/>
    <n v="0"/>
    <n v="0"/>
    <n v="0"/>
    <n v="0"/>
    <s v="Daños Sin Autos"/>
    <s v="Totales"/>
    <s v="Daños Sin Autos Total"/>
    <x v="24"/>
    <x v="3"/>
    <n v="350774.27713"/>
    <n v="318360.07158999995"/>
    <n v="533186385.44996989"/>
    <n v="470746398.87218982"/>
    <n v="512068683.5256899"/>
    <n v="451806369.28899986"/>
    <n v="95692945.958029971"/>
    <n v="79449067.842999995"/>
    <n v="24212646.750889998"/>
    <n v="25419869.108950004"/>
    <n v="350774.27713"/>
    <n v="318360.07158999995"/>
    <n v="0.36656231409559314"/>
    <n v="0.40070963729758813"/>
    <n v="32414.205540000054"/>
    <n v="10.181617744371119"/>
    <n v="100"/>
    <n v="100"/>
    <n v="100"/>
    <n v="100"/>
    <n v="6.5788303434262008E-2"/>
    <n v="6.8501411708064758E-2"/>
    <n v="6.7628785340201059E-2"/>
    <n v="7.0463829912579115E-2"/>
    <m/>
    <m/>
    <m/>
    <n v="0"/>
    <m/>
    <n v="0"/>
    <m/>
    <n v="0"/>
    <m/>
    <n v="292.1131342710608"/>
    <n v="126.50786951961695"/>
    <n v="35.548010262338067"/>
    <n v="1.8327490975503888"/>
    <n v="516.23463943372303"/>
    <n v="5.4643516552592475"/>
    <n v="123.48383584986698"/>
    <n v="21.13341551162727"/>
    <s v="Resto"/>
    <n v="2024"/>
    <n v="2"/>
    <d v="2025-08-07T00:00:00"/>
    <x v="24"/>
    <x v="39"/>
  </r>
  <r>
    <n v="2025"/>
    <n v="6"/>
    <n v="92"/>
    <x v="27"/>
    <s v="Daños Sin Autos"/>
    <n v="219"/>
    <s v="314f04b30f62e0056bd059354a5536fb2e302107eed143b5fa2aa0bbba07f608"/>
    <s v="5ee0b1f3d4f170289262539d5c2c0d24e2fb46189fbbd99a0a6b6a68b9dfe06a"/>
    <x v="11"/>
    <n v="6380210.4408900002"/>
    <n v="6935064.6502099996"/>
    <n v="11490479.2579"/>
    <n v="11884414.477120001"/>
    <n v="2603752.8468800001"/>
    <n v="2161295.1529099997"/>
    <n v="6403055.5392000014"/>
    <n v="6753789.7984099975"/>
    <n v="35332811.020000003"/>
    <n v="33505945.09"/>
    <n v="140.405"/>
    <n v="134.59399999999999"/>
    <n v="0"/>
    <n v="0"/>
    <n v="715464.50332999998"/>
    <n v="690891.98333000008"/>
    <n v="1875172.88491"/>
    <n v="1830193.74899"/>
    <n v="0"/>
    <n v="0"/>
    <n v="0"/>
    <n v="0"/>
    <n v="0"/>
    <n v="0"/>
    <s v="Daños Sin Autos"/>
    <s v="Totales"/>
    <s v="Daños Sin Autos Total"/>
    <x v="24"/>
    <x v="3"/>
    <n v="6380210.4408900002"/>
    <n v="6935064.6502099996"/>
    <n v="533186385.44996989"/>
    <n v="470746398.87218982"/>
    <n v="512068683.5256899"/>
    <n v="451806369.28899986"/>
    <n v="95692945.958029971"/>
    <n v="79449067.842999995"/>
    <n v="24212646.750889998"/>
    <n v="25419869.108950004"/>
    <n v="6380210.4408900002"/>
    <n v="6935064.6502099996"/>
    <n v="6.6673780151865119"/>
    <n v="8.7289440121744946"/>
    <n v="-554854.20931999944"/>
    <n v="-8.0007070922287316"/>
    <n v="100"/>
    <n v="100"/>
    <n v="100"/>
    <n v="100"/>
    <n v="1.1966191588904833"/>
    <n v="1.2459677082693366"/>
    <n v="1.4732060971310599"/>
    <n v="1.5349638963973871"/>
    <m/>
    <m/>
    <m/>
    <n v="0"/>
    <m/>
    <n v="0"/>
    <m/>
    <n v="0"/>
    <m/>
    <n v="20.471877400653437"/>
    <n v="40.809827058255976"/>
    <n v="31.164744121665166"/>
    <n v="10.753689481651948"/>
    <n v="3.5566370131498548"/>
    <n v="2.4576160827137539"/>
    <n v="38.154588789520552"/>
    <n v="37.749663592243806"/>
    <s v="Grandes"/>
    <n v="2024"/>
    <n v="2"/>
    <d v="2025-08-07T00:00:00"/>
    <x v="24"/>
    <x v="11"/>
  </r>
  <r>
    <n v="2025"/>
    <n v="6"/>
    <n v="43"/>
    <x v="26"/>
    <s v="Daños Sin Autos"/>
    <n v="31"/>
    <s v="eb1e33e8a81b697b75855af6bfcdbcbf7cbbde9f94962ceaec1ed8af21f5a50f"/>
    <s v="5ee0b1f3d4f170289262539d5c2c0d24e2fb46189fbbd99a0a6b6a68b9dfe06a"/>
    <x v="28"/>
    <n v="3353346.0019"/>
    <n v="2854075.72774"/>
    <n v="6098517.0329800006"/>
    <n v="5038954.6235799994"/>
    <n v="1245115.24829"/>
    <n v="685501.58204999997"/>
    <n v="2082553.88857"/>
    <n v="2313287.1142700003"/>
    <n v="35332811.020000003"/>
    <n v="33505945.09"/>
    <n v="140.405"/>
    <n v="134.59399999999999"/>
    <n v="-40.405300000000004"/>
    <n v="0"/>
    <n v="346533.73697999999"/>
    <n v="338740.51512"/>
    <n v="1002424.08121"/>
    <n v="912491.78682000004"/>
    <n v="0"/>
    <n v="0"/>
    <n v="0"/>
    <n v="0"/>
    <n v="0"/>
    <n v="0"/>
    <s v="Daños Sin Autos"/>
    <s v="Totales"/>
    <s v="Daños Sin Autos Total"/>
    <x v="24"/>
    <x v="3"/>
    <n v="63645419.190459996"/>
    <n v="56310277.221919999"/>
    <n v="533186385.44996989"/>
    <n v="470746398.87218982"/>
    <n v="512068683.5256899"/>
    <n v="451806369.28899986"/>
    <n v="95692945.958029971"/>
    <n v="79449067.842999995"/>
    <n v="24212646.750889998"/>
    <n v="25419869.108950004"/>
    <n v="19641000.840240002"/>
    <n v="16865155.90478"/>
    <n v="3.5042771108444568"/>
    <n v="3.5923338123739406"/>
    <n v="499270.27416000003"/>
    <n v="17.493238504759191"/>
    <n v="17.073193108518925"/>
    <n v="16.922913395251122"/>
    <n v="5.2687939596486206"/>
    <n v="5.0684810456393725"/>
    <n v="0.62892566153391638"/>
    <n v="0.65486254281585377"/>
    <n v="0.60628732042937983"/>
    <n v="0.63170329631063227"/>
    <m/>
    <m/>
    <m/>
    <n v="0"/>
    <m/>
    <n v="0"/>
    <m/>
    <n v="0"/>
    <m/>
    <n v="81.63564912081884"/>
    <n v="37.13053313271341"/>
    <n v="24.01833894550564"/>
    <n v="5.142416940618987"/>
    <n v="2.300646516180449"/>
    <n v="9.8556826142414558"/>
    <n v="34.569574242640719"/>
    <n v="37.122582363233988"/>
    <s v="Medianas"/>
    <n v="2024"/>
    <n v="2"/>
    <d v="2025-08-07T00:00:00"/>
    <x v="24"/>
    <x v="28"/>
  </r>
  <r>
    <n v="2025"/>
    <n v="6"/>
    <n v="48"/>
    <x v="4"/>
    <s v="Daños Sin Autos"/>
    <n v="36"/>
    <s v="76a50887d8f1c2e9301755428990ad81479ee21c25b43215cf524541e0503269"/>
    <s v="5ee0b1f3d4f170289262539d5c2c0d24e2fb46189fbbd99a0a6b6a68b9dfe06a"/>
    <x v="25"/>
    <n v="7585041.5432400005"/>
    <n v="6265813.9906200003"/>
    <n v="11149093.034650002"/>
    <n v="9593477.2187300008"/>
    <n v="2444494.8488399992"/>
    <n v="1671957.0777099996"/>
    <n v="4011288.7244600006"/>
    <n v="12470815.039910002"/>
    <n v="35332811.020000003"/>
    <n v="33505945.09"/>
    <n v="140.405"/>
    <n v="134.59399999999999"/>
    <n v="0"/>
    <n v="0"/>
    <n v="1077413.4989700001"/>
    <n v="1179337.7446699999"/>
    <n v="2654501.43365"/>
    <n v="2148004.1998899998"/>
    <n v="0"/>
    <n v="0"/>
    <n v="0"/>
    <n v="0"/>
    <n v="0"/>
    <n v="0"/>
    <s v="Daños Sin Autos"/>
    <s v="Totales"/>
    <s v="Daños Sin Autos Total"/>
    <x v="24"/>
    <x v="3"/>
    <n v="34581959.66691"/>
    <n v="31734793.481880002"/>
    <n v="533186385.44996989"/>
    <n v="470746398.87218982"/>
    <n v="512068683.5256899"/>
    <n v="451806369.28899986"/>
    <n v="95692945.958029971"/>
    <n v="79449067.842999995"/>
    <n v="24212646.750889998"/>
    <n v="25419869.108950004"/>
    <n v="15390991.47923"/>
    <n v="13396355.35922"/>
    <n v="7.9264374895164469"/>
    <n v="7.8865796172737115"/>
    <n v="1319227.5526200002"/>
    <n v="21.054368268750068"/>
    <n v="49.282345152850901"/>
    <n v="46.77252747186624"/>
    <n v="21.933521455401507"/>
    <n v="19.744303659003386"/>
    <n v="1.4225872509551769"/>
    <n v="1.4812547197800796"/>
    <n v="1.3310381142865"/>
    <n v="1.3868361352409457"/>
    <m/>
    <m/>
    <m/>
    <n v="0"/>
    <m/>
    <n v="0"/>
    <m/>
    <n v="0"/>
    <m/>
    <n v="46.20559830328348"/>
    <n v="32.227837315124539"/>
    <n v="26.683796873206571"/>
    <n v="10.095942314733293"/>
    <n v="-8.6424983988382493"/>
    <n v="23.579899601031418"/>
    <n v="40.588167906488259"/>
    <n v="54.903884486370849"/>
    <s v="Grandes"/>
    <n v="2024"/>
    <n v="2"/>
    <d v="2025-08-07T00:00:00"/>
    <x v="24"/>
    <x v="25"/>
  </r>
  <r>
    <n v="2025"/>
    <n v="6"/>
    <n v="27"/>
    <x v="32"/>
    <s v="Daños Sin Autos"/>
    <n v="21"/>
    <s v="6f4b6612125fb3a0daecd2799dfd6c9c299424fd920f9b308110a2c1fbd8f443"/>
    <s v="5ee0b1f3d4f170289262539d5c2c0d24e2fb46189fbbd99a0a6b6a68b9dfe06a"/>
    <x v="17"/>
    <n v="1350827.1353500001"/>
    <n v="1127068.6768199999"/>
    <n v="2770816.0473800004"/>
    <n v="2302121.9412500001"/>
    <n v="911612.27267999994"/>
    <n v="322914.94155999995"/>
    <n v="1294622.0753999997"/>
    <n v="1106032.2054699999"/>
    <n v="35332811.020000003"/>
    <n v="33505945.09"/>
    <n v="140.405"/>
    <n v="134.59399999999999"/>
    <n v="0"/>
    <n v="0"/>
    <n v="563526.37904000003"/>
    <n v="270100.37690999999"/>
    <n v="1096027.02354"/>
    <n v="884390.38175000006"/>
    <n v="0"/>
    <n v="0"/>
    <n v="0"/>
    <n v="0"/>
    <n v="0"/>
    <n v="0"/>
    <s v="Daños Sin Autos"/>
    <s v="Totales"/>
    <s v="Daños Sin Autos Total"/>
    <x v="24"/>
    <x v="3"/>
    <n v="7432464.5520399995"/>
    <n v="5987192.6770000001"/>
    <n v="533186385.44996989"/>
    <n v="470746398.87218982"/>
    <n v="512068683.5256899"/>
    <n v="451806369.28899986"/>
    <n v="95692945.958029971"/>
    <n v="79449067.842999995"/>
    <n v="24212646.750889998"/>
    <n v="25419869.108950004"/>
    <n v="7360393.7297299998"/>
    <n v="5941876.4294600002"/>
    <n v="1.4116266583980601"/>
    <n v="1.4186052869080985"/>
    <n v="223758.45853000018"/>
    <n v="19.853134341496382"/>
    <n v="18.352647765210683"/>
    <n v="18.968228138033297"/>
    <n v="18.174686551034227"/>
    <n v="18.824660197585953"/>
    <n v="0.25334989268527591"/>
    <n v="0.26379803702294374"/>
    <n v="0.23942162478995513"/>
    <n v="0.24945834176566592"/>
    <m/>
    <m/>
    <m/>
    <n v="0"/>
    <m/>
    <n v="0"/>
    <m/>
    <n v="0"/>
    <m/>
    <n v="182.30724421607965"/>
    <n v="67.485487137760288"/>
    <n v="28.650866464597129"/>
    <n v="3.7650252864094313"/>
    <n v="108.63590991128915"/>
    <n v="23.930228794576092"/>
    <n v="51.415372699470119"/>
    <n v="30.540854184272675"/>
    <s v="Resto"/>
    <n v="2024"/>
    <n v="2"/>
    <d v="2025-08-07T00:00:00"/>
    <x v="24"/>
    <x v="17"/>
  </r>
  <r>
    <n v="2025"/>
    <n v="6"/>
    <n v="61"/>
    <x v="46"/>
    <s v="Daños Sin Aut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2915638.1271300004"/>
    <n v="1926023.9774499999"/>
    <n v="5757490.2879600003"/>
    <n v="4148309.2738400004"/>
    <n v="0"/>
    <n v="0"/>
    <n v="0"/>
    <n v="0"/>
    <n v="0"/>
    <n v="0"/>
    <s v="Daños Sin Autos"/>
    <s v="Totales"/>
    <s v="Daños Sin Autos Total"/>
    <x v="24"/>
    <x v="3"/>
    <n v="0"/>
    <n v="0"/>
    <n v="533186385.44996989"/>
    <n v="470746398.87218982"/>
    <n v="512068683.5256899"/>
    <n v="451806369.28899986"/>
    <n v="95692945.958029971"/>
    <n v="79449067.842999995"/>
    <n v="24212646.750889998"/>
    <n v="25419869.108950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1.381195731022046"/>
    <n v="38.791249829606265"/>
    <n v="50.64078237747357"/>
    <n v="46.429131733158385"/>
    <m/>
    <n v="2024"/>
    <n v="2"/>
    <d v="2025-08-07T00:00:00"/>
    <x v="24"/>
    <x v="69"/>
  </r>
  <r>
    <n v="2025"/>
    <n v="6"/>
    <n v="103"/>
    <x v="61"/>
    <s v="Daños Sin Autos"/>
    <n v="205"/>
    <s v="f8809aff4d69bece79dabe35be0c708b890d7eafb841f121330667b77d2e2590"/>
    <s v="5ee0b1f3d4f170289262539d5c2c0d24e2fb46189fbbd99a0a6b6a68b9dfe06a"/>
    <x v="27"/>
    <n v="1352548.8573200002"/>
    <n v="1309196.8967800001"/>
    <n v="1881872.0144600002"/>
    <n v="1635155.2120400001"/>
    <n v="160086.50957000002"/>
    <n v="251701.70873000007"/>
    <n v="-528695.00509999995"/>
    <n v="713050.07904000022"/>
    <n v="35332811.020000003"/>
    <n v="33505945.09"/>
    <n v="140.405"/>
    <n v="134.59399999999999"/>
    <n v="5170.91885"/>
    <n v="3694.5589999999997"/>
    <n v="-8402.1969300000001"/>
    <n v="6809.6789400000007"/>
    <n v="30742.566129999999"/>
    <n v="8211.8589699999993"/>
    <n v="0"/>
    <n v="0"/>
    <n v="0"/>
    <n v="0"/>
    <n v="0"/>
    <n v="0"/>
    <s v="Daños Sin Autos"/>
    <s v="Totales"/>
    <s v="Daños Sin Autos Total"/>
    <x v="24"/>
    <x v="3"/>
    <n v="1638035.7448499999"/>
    <n v="1492337.16872"/>
    <n v="533186385.44996989"/>
    <n v="470746398.87218982"/>
    <n v="512068683.5256899"/>
    <n v="451806369.28899986"/>
    <n v="95692945.958029971"/>
    <n v="79449067.842999995"/>
    <n v="24212646.750889998"/>
    <n v="25419869.108950004"/>
    <n v="1638035.7448499999"/>
    <n v="1492337.16872"/>
    <n v="1.4134258735363998"/>
    <n v="1.6478442508187956"/>
    <n v="43351.960540000116"/>
    <n v="3.3113400013875083"/>
    <n v="82.571388418868565"/>
    <n v="87.727956136274344"/>
    <n v="82.571388418868565"/>
    <n v="87.727956136274344"/>
    <n v="0.25367280452567242"/>
    <n v="0.26413426574096371"/>
    <n v="0.27811086816947783"/>
    <n v="0.28976946448104779"/>
    <m/>
    <m/>
    <m/>
    <n v="0"/>
    <m/>
    <n v="0"/>
    <m/>
    <n v="0"/>
    <m/>
    <n v="-36.398322292788045"/>
    <n v="11.83591326136658"/>
    <n v="19.22565729792564"/>
    <n v="0.66116898006664904"/>
    <n v="-223.38609505722155"/>
    <n v="274.36792621878163"/>
    <n v="-27.330824936571425"/>
    <n v="82.924937762295755"/>
    <s v="Resto"/>
    <n v="2024"/>
    <n v="2"/>
    <d v="2025-08-07T00:00:00"/>
    <x v="24"/>
    <x v="27"/>
  </r>
  <r>
    <n v="2025"/>
    <n v="6"/>
    <n v="80"/>
    <x v="73"/>
    <s v="Daños Sin Autos"/>
    <n v="52"/>
    <s v="41cfc0d1f2d127b04555b7246d84019b4d27710a3f3aff6e7764375b1e06e05d"/>
    <s v="5ee0b1f3d4f170289262539d5c2c0d24e2fb46189fbbd99a0a6b6a68b9dfe06a"/>
    <x v="26"/>
    <n v="855982.06087000004"/>
    <n v="604752.03584999999"/>
    <n v="1241875.9361800002"/>
    <n v="1007075.69241"/>
    <n v="268635.42267000006"/>
    <n v="279050.44975999999"/>
    <n v="586818.03462000005"/>
    <n v="809912.03479999979"/>
    <n v="35332811.020000003"/>
    <n v="33505945.09"/>
    <n v="140.405"/>
    <n v="134.59399999999999"/>
    <n v="1576.3525500000001"/>
    <n v="734.86777000000006"/>
    <n v="32728.83193"/>
    <n v="28081.558129999998"/>
    <n v="52741.573380000002"/>
    <n v="63043.903679999996"/>
    <n v="0"/>
    <n v="0"/>
    <n v="0"/>
    <n v="0"/>
    <n v="0"/>
    <n v="0"/>
    <s v="Daños Sin Autos"/>
    <s v="Totales"/>
    <s v="Daños Sin Autos Total"/>
    <x v="24"/>
    <x v="3"/>
    <n v="914305.01283000002"/>
    <n v="669950.54428999999"/>
    <n v="533186385.44996989"/>
    <n v="470746398.87218982"/>
    <n v="512068683.5256899"/>
    <n v="451806369.28899986"/>
    <n v="95692945.958029971"/>
    <n v="79449067.842999995"/>
    <n v="24212646.750889998"/>
    <n v="25419869.108950004"/>
    <n v="884374.56228999991"/>
    <n v="626194.07355999993"/>
    <n v="0.89450904902167583"/>
    <n v="0.76118204060626093"/>
    <n v="251230.02502000006"/>
    <n v="41.542650562041942"/>
    <n v="96.789538886500722"/>
    <n v="96.575815930658848"/>
    <n v="93.621061774617644"/>
    <n v="90.268160986555202"/>
    <n v="0.16054086980252028"/>
    <n v="0.16716157195484038"/>
    <n v="0.12846663029156671"/>
    <n v="0.13385203860708919"/>
    <m/>
    <m/>
    <m/>
    <n v="0"/>
    <m/>
    <n v="0"/>
    <m/>
    <n v="0"/>
    <m/>
    <n v="-3.7323097307162434"/>
    <n v="31.383300532836557"/>
    <n v="46.142953345793188"/>
    <n v="1.1094839214970402"/>
    <n v="16.54920207235666"/>
    <n v="-16.3415170994056"/>
    <n v="62.055092088722205"/>
    <n v="44.542860595272074"/>
    <s v="Resto"/>
    <n v="2024"/>
    <n v="2"/>
    <d v="2025-08-07T00:00:00"/>
    <x v="24"/>
    <x v="26"/>
  </r>
  <r>
    <n v="2025"/>
    <n v="6"/>
    <n v="150.1"/>
    <x v="70"/>
    <s v="Daños Sin Autos"/>
    <n v="150.1"/>
    <m/>
    <m/>
    <x v="77"/>
    <n v="13821723.580499999"/>
    <n v="11875643.737090001"/>
    <n v="26654720.795439996"/>
    <n v="22906396.093580004"/>
    <n v="5582445.6909800004"/>
    <n v="3602565.2577900006"/>
    <n v="9200320.8363700025"/>
    <n v="11758614.633349998"/>
    <n v="0"/>
    <n v="0"/>
    <n v="0"/>
    <n v="0"/>
    <n v="12970.72867"/>
    <n v="20166.82591"/>
    <n v="1720397.4300800003"/>
    <n v="1002878.8367700002"/>
    <n v="4267409.3355599996"/>
    <n v="3273446.8966299999"/>
    <n v="0"/>
    <n v="0"/>
    <n v="0"/>
    <n v="0"/>
    <n v="0"/>
    <n v="0"/>
    <s v="Daños Sin Autos"/>
    <s v="Totales"/>
    <s v="Daños Sin Autos Total"/>
    <x v="24"/>
    <x v="3"/>
    <n v="92491943.699220002"/>
    <n v="88224154.658670023"/>
    <n v="533186385.44996989"/>
    <n v="470746398.87218982"/>
    <n v="512068683.5256899"/>
    <n v="451806369.28899986"/>
    <n v="95692945.958029971"/>
    <n v="79449067.842999995"/>
    <n v="24212646.750889998"/>
    <n v="25419869.108950004"/>
    <n v="60107633.520449996"/>
    <n v="52741112.418889992"/>
    <n v="14.443827015799135"/>
    <n v="14.947492852348585"/>
    <n v="1946079.8434099983"/>
    <n v="16.387152448266896"/>
    <n v="22.99495550061463"/>
    <n v="22.516862448347919"/>
    <n v="14.943705394977616"/>
    <n v="13.460762285607174"/>
    <n v="2.5922874172481891"/>
    <n v="2.6991932967536334"/>
    <n v="2.5227264118305666"/>
    <n v="2.6284808148629031"/>
    <m/>
    <m/>
    <m/>
    <n v="0"/>
    <m/>
    <n v="0"/>
    <m/>
    <n v="0"/>
    <m/>
    <n v="54.957517533063658"/>
    <n v="40.388925870691274"/>
    <n v="30.335747160707356"/>
    <n v="23.055908544053754"/>
    <n v="71.545890391000015"/>
    <n v="30.364397844769677"/>
    <n v="40.314797452029232"/>
    <n v="30.6367834407963"/>
    <s v="Resto"/>
    <n v="2024"/>
    <n v="2"/>
    <d v="2025-08-07T00:00:00"/>
    <x v="24"/>
    <x v="77"/>
  </r>
  <r>
    <n v="2025"/>
    <n v="6"/>
    <n v="109"/>
    <x v="25"/>
    <s v="Daños Sin Autos"/>
    <n v="228"/>
    <s v="9d693eeee1d1899cbc50b6d45df953d3835acf28ee869879b45565fccc814765"/>
    <s v="5ee0b1f3d4f170289262539d5c2c0d24e2fb46189fbbd99a0a6b6a68b9dfe06a"/>
    <x v="12"/>
    <n v="1851722.7255099998"/>
    <n v="1557356.19942"/>
    <n v="4759572.2291400004"/>
    <n v="3919246.6134099998"/>
    <n v="4217825.5410599997"/>
    <n v="2378316.28773"/>
    <n v="6328654.9817500012"/>
    <n v="2576782.1491900003"/>
    <n v="35332811.020000003"/>
    <n v="33505945.09"/>
    <n v="140.405"/>
    <n v="134.59399999999999"/>
    <n v="0"/>
    <n v="0"/>
    <n v="18400.134600000001"/>
    <n v="-2816.9879000000001"/>
    <n v="61857.627840000001"/>
    <n v="29219.175429999996"/>
    <n v="0"/>
    <n v="0"/>
    <n v="0"/>
    <n v="0"/>
    <n v="0"/>
    <n v="0"/>
    <s v="Daños Sin Autos"/>
    <s v="Totales"/>
    <s v="Daños Sin Autos Total"/>
    <x v="24"/>
    <x v="3"/>
    <n v="1851722.72551"/>
    <n v="1557356.19942"/>
    <n v="533186385.44996989"/>
    <n v="470746398.87218982"/>
    <n v="512068683.5256899"/>
    <n v="451806369.28899986"/>
    <n v="95692945.958029971"/>
    <n v="79449067.842999995"/>
    <n v="24212646.750889998"/>
    <n v="25419869.108950004"/>
    <n v="1851722.72551"/>
    <n v="1557356.19942"/>
    <n v="1.9350671117619769"/>
    <n v="1.9601944260661504"/>
    <n v="294366.52608999982"/>
    <n v="18.901682620817862"/>
    <n v="99.999999999999986"/>
    <n v="100"/>
    <n v="99.999999999999986"/>
    <n v="100"/>
    <n v="0.34729369992207937"/>
    <n v="0.36161608492840025"/>
    <n v="0.33082700221416467"/>
    <n v="0.3446954946365155"/>
    <m/>
    <m/>
    <m/>
    <n v="0"/>
    <m/>
    <n v="0"/>
    <m/>
    <n v="0"/>
    <m/>
    <n v="77.345021888814117"/>
    <n v="227.77846180498381"/>
    <n v="152.71498508920098"/>
    <n v="17.419927628956806"/>
    <n v="-753.18472258968518"/>
    <n v="111.702167941705"/>
    <n v="29.745942808530433"/>
    <n v="-9.6408877339766885"/>
    <s v="Medianas"/>
    <n v="2024"/>
    <n v="2"/>
    <d v="2025-08-07T00:00:00"/>
    <x v="24"/>
    <x v="12"/>
  </r>
  <r>
    <n v="2025"/>
    <n v="6"/>
    <n v="718"/>
    <x v="55"/>
    <s v="Accidentes y Enfermedades Total"/>
    <n v="281"/>
    <s v="71a1c003a2b855d85582c8f6c7648c49d3fe836408a7e1b5d9b222448acb3c1b"/>
    <s v="5ee0b1f3d4f170289262539d5c2c0d24e2fb46189fbbd99a0a6b6a68b9dfe06a"/>
    <x v="49"/>
    <n v="22239.322980000001"/>
    <n v="8284.6314299999995"/>
    <n v="127712.66108000001"/>
    <n v="68684.40161999999"/>
    <n v="36055.662799999991"/>
    <n v="22175.66646"/>
    <n v="58468.063159999991"/>
    <n v="32559.934279999998"/>
    <n v="35332811.020000003"/>
    <n v="33505945.09"/>
    <n v="140.405"/>
    <n v="134.59399999999999"/>
    <n v="0"/>
    <n v="0"/>
    <n v="28228.790719999997"/>
    <n v="18132.455989999999"/>
    <n v="52475.608209999999"/>
    <n v="28394.721859999998"/>
    <n v="0"/>
    <n v="0"/>
    <n v="0"/>
    <n v="0"/>
    <n v="0"/>
    <n v="0"/>
    <s v="Accidentes y Enfermedades Total"/>
    <s v="Totales"/>
    <s v="Accidentes y Enfermedades Total"/>
    <x v="2"/>
    <x v="3"/>
    <n v="22239.322980000001"/>
    <n v="8284.6314299999995"/>
    <n v="533186385.44996989"/>
    <n v="470746398.87218982"/>
    <n v="512068683.5256899"/>
    <n v="451806369.28899986"/>
    <n v="96161356.508719951"/>
    <n v="87027709.672939986"/>
    <n v="63674470.30387"/>
    <n v="57853903.54711999"/>
    <n v="22239.322980000001"/>
    <n v="8284.6314299999995"/>
    <n v="2.3127089495647173E-2"/>
    <n v="9.5195328719261778E-3"/>
    <n v="13954.691550000001"/>
    <n v="168.44070454924272"/>
    <n v="100"/>
    <n v="100"/>
    <n v="100"/>
    <n v="100"/>
    <n v="4.1710222891816074E-3"/>
    <n v="4.3430351621735674E-3"/>
    <n v="1.759892683161942E-3"/>
    <n v="1.8336685786518206E-3"/>
    <m/>
    <m/>
    <m/>
    <n v="0"/>
    <m/>
    <n v="0"/>
    <m/>
    <n v="0"/>
    <m/>
    <n v="62.591112492769653"/>
    <n v="162.12572132895022"/>
    <n v="267.67233578669897"/>
    <n v="5.6624990562047291E-2"/>
    <n v="55.681010534745546"/>
    <n v="84.807614840288494"/>
    <n v="53.794118225428377"/>
    <n v="63.858544131553607"/>
    <s v="Resto"/>
    <n v="2024"/>
    <n v="2"/>
    <d v="2025-08-07T00:00:00"/>
    <x v="2"/>
    <x v="49"/>
  </r>
  <r>
    <n v="2025"/>
    <n v="6"/>
    <n v="27"/>
    <x v="32"/>
    <s v="Accidentes y Enfermedades Total"/>
    <n v="21"/>
    <s v="6f4b6612125fb3a0daecd2799dfd6c9c299424fd920f9b308110a2c1fbd8f443"/>
    <s v="5ee0b1f3d4f170289262539d5c2c0d24e2fb46189fbbd99a0a6b6a68b9dfe06a"/>
    <x v="15"/>
    <n v="71148.676430000007"/>
    <n v="50024.707889999998"/>
    <n v="157322.53709000003"/>
    <n v="110240.75518000001"/>
    <n v="41084.667789999992"/>
    <n v="30835.77132"/>
    <n v="87702.053860000015"/>
    <n v="48413.161750000021"/>
    <n v="35332811.020000003"/>
    <n v="33505945.09"/>
    <n v="140.405"/>
    <n v="134.59399999999999"/>
    <n v="0"/>
    <n v="0"/>
    <n v="19974.45508"/>
    <n v="25200.548600000002"/>
    <n v="28098.258760000001"/>
    <n v="18229.61004"/>
    <n v="0"/>
    <n v="0"/>
    <n v="0"/>
    <n v="0"/>
    <n v="0"/>
    <n v="0"/>
    <s v="Accidentes y Enfermedades Total"/>
    <s v="Totales"/>
    <s v="Accidentes y Enfermedades Total"/>
    <x v="2"/>
    <x v="3"/>
    <n v="7432464.5520399995"/>
    <n v="5987192.6770000001"/>
    <n v="533186385.44996989"/>
    <n v="470746398.87218982"/>
    <n v="512068683.5256899"/>
    <n v="451806369.28899986"/>
    <n v="96161356.508719951"/>
    <n v="87027709.672939986"/>
    <n v="63674470.30387"/>
    <n v="57853903.54711999"/>
    <n v="71148.676430000007"/>
    <n v="50024.707889999998"/>
    <n v="7.3988844389428113E-2"/>
    <n v="5.7481356315130586E-2"/>
    <n v="21123.968540000009"/>
    <n v="42.227070243867871"/>
    <n v="100"/>
    <n v="100"/>
    <n v="0.95726896417517027"/>
    <n v="0.83552861230224929"/>
    <n v="1.3344053481402341E-2"/>
    <n v="1.3894361971157442E-2"/>
    <n v="1.0626678825339665E-2"/>
    <n v="1.1072156412651519E-2"/>
    <m/>
    <m/>
    <m/>
    <n v="0"/>
    <m/>
    <n v="0"/>
    <m/>
    <n v="0"/>
    <m/>
    <n v="33.237036179966054"/>
    <n v="57.744809673896548"/>
    <n v="61.641082218421332"/>
    <n v="6.4522983220644009E-2"/>
    <n v="-20.738014885914037"/>
    <n v="54.13527057543137"/>
    <n v="71.087875055215704"/>
    <n v="138.23964717130067"/>
    <s v="Resto"/>
    <n v="2024"/>
    <n v="2"/>
    <d v="2025-08-07T00:00:00"/>
    <x v="2"/>
    <x v="15"/>
  </r>
  <r>
    <n v="2025"/>
    <n v="6"/>
    <n v="16"/>
    <x v="74"/>
    <s v="Accidentes y Enfermedades Total"/>
    <n v="14"/>
    <s v="8527a891e224136950ff32ca212b45bc93f69fbb801c3b1ebedac52775f99e61"/>
    <s v="5ee0b1f3d4f170289262539d5c2c0d24e2fb46189fbbd99a0a6b6a68b9dfe06a"/>
    <x v="10"/>
    <n v="1394067.4186500001"/>
    <n v="1265223.08128"/>
    <n v="2508159.58776"/>
    <n v="2305417.7184199998"/>
    <n v="964330.57637000002"/>
    <n v="868483.90802999993"/>
    <n v="1914590.1015100004"/>
    <n v="1669980.3251299998"/>
    <n v="35332811.020000003"/>
    <n v="33505945.09"/>
    <n v="140.405"/>
    <n v="134.59399999999999"/>
    <n v="0"/>
    <n v="0"/>
    <n v="896262.23658999999"/>
    <n v="775409.73908000009"/>
    <n v="1261515.7439900001"/>
    <n v="1168051.12558"/>
    <n v="0"/>
    <n v="0"/>
    <n v="0"/>
    <n v="0"/>
    <n v="0"/>
    <n v="0"/>
    <s v="Accidentes y Enfermedades Total"/>
    <s v="Totales"/>
    <s v="Accidentes y Enfermedades Total"/>
    <x v="2"/>
    <x v="3"/>
    <n v="2671500.3155200002"/>
    <n v="2668766.8416399998"/>
    <n v="533186385.44996989"/>
    <n v="470746398.87218982"/>
    <n v="512068683.5256899"/>
    <n v="451806369.28899986"/>
    <n v="96161356.508719951"/>
    <n v="87027709.672939986"/>
    <n v="63674470.30387"/>
    <n v="57853903.54711999"/>
    <n v="1394067.4186500001"/>
    <n v="1265223.08128"/>
    <n v="1.4497168813582464"/>
    <n v="1.4538163603694179"/>
    <n v="128844.33737000008"/>
    <n v="10.183527259054648"/>
    <n v="100"/>
    <n v="100"/>
    <n v="52.182940445531955"/>
    <n v="47.408528221315137"/>
    <n v="0.26145968027175154"/>
    <n v="0.27224227208185858"/>
    <n v="0.2687695719629955"/>
    <n v="0.28003657479885918"/>
    <m/>
    <m/>
    <m/>
    <n v="0"/>
    <m/>
    <n v="0"/>
    <m/>
    <n v="0"/>
    <m/>
    <n v="11.036090301017909"/>
    <n v="69.173883807129457"/>
    <n v="68.642749320647283"/>
    <n v="1.5144697266706435"/>
    <n v="15.58563059233531"/>
    <n v="8.0017574884481135"/>
    <n v="71.046456681963093"/>
    <n v="66.384914332835194"/>
    <s v="Medianas"/>
    <n v="2024"/>
    <n v="2"/>
    <d v="2025-08-07T00:00:00"/>
    <x v="2"/>
    <x v="10"/>
  </r>
  <r>
    <n v="2025"/>
    <n v="6"/>
    <n v="38"/>
    <x v="42"/>
    <s v="Accidentes y Enfermedades Total"/>
    <n v="26"/>
    <s v="5f9c4ab08cac7457e9111a30e4664920607ea2c115a1433d7be98e97e64244ca"/>
    <s v="5ee0b1f3d4f170289262539d5c2c0d24e2fb46189fbbd99a0a6b6a68b9dfe06a"/>
    <x v="19"/>
    <n v="8296386.5019700006"/>
    <n v="7754704.4402600005"/>
    <n v="15309211.04386"/>
    <n v="13636516.07982"/>
    <n v="5649343.8832699992"/>
    <n v="5252564.8654100001"/>
    <n v="11301383.899810001"/>
    <n v="9940889.0311999954"/>
    <n v="35332811.020000003"/>
    <n v="33505945.09"/>
    <n v="140.405"/>
    <n v="134.59399999999999"/>
    <n v="4543.7257699999991"/>
    <n v="2493.4178900000002"/>
    <n v="4832344.2824099995"/>
    <n v="4470233.8503599996"/>
    <n v="7147227.1575800003"/>
    <n v="6373702.6179099996"/>
    <n v="0"/>
    <n v="0"/>
    <n v="0"/>
    <n v="0"/>
    <n v="0"/>
    <n v="0"/>
    <s v="Accidentes y Enfermedades Total"/>
    <s v="Totales"/>
    <s v="Accidentes y Enfermedades Total"/>
    <x v="2"/>
    <x v="3"/>
    <n v="22546358.18217"/>
    <n v="20984747.960310001"/>
    <n v="533186385.44996989"/>
    <n v="470746398.87218982"/>
    <n v="512068683.5256899"/>
    <n v="451806369.28899986"/>
    <n v="96161356.508719951"/>
    <n v="87027709.672939986"/>
    <n v="63674470.30387"/>
    <n v="57853903.54711999"/>
    <n v="8296386.5019700006"/>
    <n v="7754704.4402600005"/>
    <n v="8.6275680826296171"/>
    <n v="8.910615330913636"/>
    <n v="541682.06171000004"/>
    <n v="6.9852057661637712"/>
    <n v="100"/>
    <n v="100"/>
    <n v="36.797013668180377"/>
    <n v="36.954003235716932"/>
    <n v="1.556001189896937"/>
    <n v="1.6201706468061683"/>
    <n v="1.6473210329040551"/>
    <n v="1.7163778484272918"/>
    <m/>
    <m/>
    <m/>
    <n v="0"/>
    <m/>
    <n v="0"/>
    <m/>
    <n v="0"/>
    <m/>
    <n v="7.5540051008780473"/>
    <n v="68.094029634812046"/>
    <n v="67.733914372549464"/>
    <n v="8.8722275290394439"/>
    <n v="8.1004807392981881"/>
    <n v="12.136188116094559"/>
    <n v="67.611455126133094"/>
    <n v="70.135588657662126"/>
    <s v="Grandes"/>
    <n v="2024"/>
    <n v="2"/>
    <d v="2025-08-07T00:00:00"/>
    <x v="2"/>
    <x v="19"/>
  </r>
  <r>
    <n v="2025"/>
    <n v="6"/>
    <n v="9"/>
    <x v="29"/>
    <s v="Accidentes y Enfermedades Total"/>
    <n v="9"/>
    <s v="19581e27de7ced00ff1ce50b2047e7a567c76b1cbaebabe5ef03f7c3017bb5b7"/>
    <s v="5ee0b1f3d4f170289262539d5c2c0d24e2fb46189fbbd99a0a6b6a68b9dfe06a"/>
    <x v="53"/>
    <n v="17428.810170000001"/>
    <n v="14432.771490000001"/>
    <n v="59869.993229999993"/>
    <n v="60414.311870000005"/>
    <n v="12359.749459999999"/>
    <n v="19740.780550000003"/>
    <n v="19436.472779999996"/>
    <n v="32190.583450000006"/>
    <n v="35332811.020000003"/>
    <n v="33505945.09"/>
    <n v="140.405"/>
    <n v="134.59399999999999"/>
    <n v="0"/>
    <n v="0"/>
    <n v="12359.749460000001"/>
    <n v="19740.780549999999"/>
    <n v="26853.776579999998"/>
    <n v="23951.04392"/>
    <n v="0"/>
    <n v="0"/>
    <n v="0"/>
    <n v="0"/>
    <n v="0"/>
    <n v="0"/>
    <s v="Accidentes y Enfermedades Total"/>
    <s v="Totales"/>
    <s v="Accidentes y Enfermedades Total"/>
    <x v="2"/>
    <x v="3"/>
    <n v="1704189.54003"/>
    <n v="1455805.4776199998"/>
    <n v="533186385.44996989"/>
    <n v="470746398.87218982"/>
    <n v="512068683.5256899"/>
    <n v="451806369.28899986"/>
    <n v="96161356.508719951"/>
    <n v="87027709.672939986"/>
    <n v="63674470.30387"/>
    <n v="57853903.54711999"/>
    <n v="17428.810170000001"/>
    <n v="14432.771490000001"/>
    <n v="1.812454691029608E-2"/>
    <n v="1.6584110445098457E-2"/>
    <n v="2996.0386799999997"/>
    <n v="20.75858182938639"/>
    <n v="100"/>
    <n v="100"/>
    <n v="1.0227037404356554"/>
    <n v="0.99139422895943385"/>
    <n v="3.2688025511550477E-3"/>
    <n v="3.4036079007994284E-3"/>
    <n v="3.0659334887272447E-3"/>
    <n v="3.1944595010275335E-3"/>
    <m/>
    <m/>
    <m/>
    <n v="0"/>
    <m/>
    <n v="0"/>
    <m/>
    <n v="0"/>
    <m/>
    <n v="-37.38976314186322"/>
    <n v="70.915623840316343"/>
    <n v="136.77747592468813"/>
    <n v="1.9410839856250521E-2"/>
    <n v="-37.389763141863199"/>
    <n v="12.119441096995809"/>
    <n v="46.026112651898742"/>
    <n v="82.421378441528901"/>
    <s v="Resto"/>
    <n v="2024"/>
    <n v="2"/>
    <d v="2025-08-07T00:00:00"/>
    <x v="2"/>
    <x v="53"/>
  </r>
  <r>
    <n v="2025"/>
    <n v="6"/>
    <n v="5.0999999999999996"/>
    <x v="68"/>
    <s v="Accidentes y Enfermedades Total"/>
    <n v="5.0999999999999996"/>
    <m/>
    <m/>
    <x v="75"/>
    <n v="71214744.496360004"/>
    <n v="64535439.402800001"/>
    <n v="129251144.86292"/>
    <n v="116178753.18016002"/>
    <n v="46884735.431889996"/>
    <n v="43415933.150689997"/>
    <n v="95204832.345269993"/>
    <n v="85555204.911109984"/>
    <n v="0"/>
    <n v="0"/>
    <n v="0"/>
    <n v="0"/>
    <n v="124668.75196000001"/>
    <n v="-16489.513099999996"/>
    <n v="43477056.843180001"/>
    <n v="40467201.082079999"/>
    <n v="59885116.123580001"/>
    <n v="54385009.791449994"/>
    <n v="0"/>
    <n v="0"/>
    <n v="0"/>
    <n v="0"/>
    <n v="0"/>
    <n v="0"/>
    <s v="Accidentes y Enfermedades Total"/>
    <s v="Totales"/>
    <s v="Accidentes y Enfermedades Total"/>
    <x v="2"/>
    <x v="3"/>
    <n v="179448639.24210998"/>
    <n v="164489922.60152003"/>
    <n v="533186385.44996989"/>
    <n v="470746398.87218982"/>
    <n v="512068683.5256899"/>
    <n v="451806369.28899986"/>
    <n v="96161356.508719951"/>
    <n v="87027709.672939986"/>
    <n v="63674470.30387"/>
    <n v="57853903.54711999"/>
    <n v="71214744.496360004"/>
    <n v="64535439.402800001"/>
    <n v="74.057549812020625"/>
    <n v="74.155047450210404"/>
    <n v="6679305.0935600027"/>
    <n v="10.349825081178899"/>
    <n v="100"/>
    <n v="100"/>
    <n v="39.685307616224335"/>
    <n v="39.233673639167748"/>
    <n v="13.356444657952027"/>
    <n v="13.907264159571914"/>
    <n v="13.709173252820086"/>
    <n v="14.28387109822253"/>
    <m/>
    <m/>
    <m/>
    <n v="0"/>
    <m/>
    <n v="0"/>
    <m/>
    <n v="0"/>
    <m/>
    <n v="7.9896987798472985"/>
    <n v="65.835713886871289"/>
    <n v="67.274560384888787"/>
    <n v="73.631920623987412"/>
    <n v="7.4377660935706524"/>
    <n v="10.113276348062161"/>
    <n v="72.600772374658121"/>
    <n v="74.408741006500563"/>
    <m/>
    <n v="2024"/>
    <n v="2"/>
    <d v="2025-08-07T00:00:00"/>
    <x v="2"/>
    <x v="75"/>
  </r>
  <r>
    <n v="2025"/>
    <n v="6"/>
    <n v="48"/>
    <x v="4"/>
    <s v="Accidentes y Enfermedades Total"/>
    <n v="36"/>
    <s v="76a50887d8f1c2e9301755428990ad81479ee21c25b43215cf524541e0503269"/>
    <s v="5ee0b1f3d4f170289262539d5c2c0d24e2fb46189fbbd99a0a6b6a68b9dfe06a"/>
    <x v="25"/>
    <n v="15962384.57817"/>
    <n v="15260459.770629998"/>
    <n v="30998062.775940001"/>
    <n v="28202568.838769998"/>
    <n v="10811470.23962"/>
    <n v="10346213.69255"/>
    <n v="22941377.447480004"/>
    <n v="21332776.604399994"/>
    <n v="35332811.020000003"/>
    <n v="33505945.09"/>
    <n v="140.405"/>
    <n v="134.59399999999999"/>
    <n v="90804.86911"/>
    <n v="-41584.543709999998"/>
    <n v="10462590.5921"/>
    <n v="10029855.301040001"/>
    <n v="14356953.998049999"/>
    <n v="13471706.15639"/>
    <n v="0"/>
    <n v="0"/>
    <n v="0"/>
    <n v="0"/>
    <n v="0"/>
    <n v="0"/>
    <s v="Accidentes y Enfermedades Total"/>
    <s v="Totales"/>
    <s v="Accidentes y Enfermedades Total"/>
    <x v="2"/>
    <x v="3"/>
    <n v="34581959.66691"/>
    <n v="31734793.481880002"/>
    <n v="533186385.44996989"/>
    <n v="470746398.87218982"/>
    <n v="512068683.5256899"/>
    <n v="451806369.28899986"/>
    <n v="96161356.508719951"/>
    <n v="87027709.672939986"/>
    <n v="63674470.30387"/>
    <n v="57853903.54711999"/>
    <n v="15962384.57817"/>
    <n v="15260459.770629998"/>
    <n v="16.59958340617057"/>
    <n v="17.535173369471103"/>
    <n v="701924.80754000135"/>
    <n v="4.5996307980898044"/>
    <n v="100"/>
    <n v="100"/>
    <n v="46.158126178846146"/>
    <n v="48.087471498257734"/>
    <n v="2.9937719742597944"/>
    <n v="3.1172350685978212"/>
    <n v="3.241758154112464"/>
    <n v="3.3776548556951793"/>
    <m/>
    <m/>
    <m/>
    <n v="0"/>
    <m/>
    <n v="0"/>
    <m/>
    <n v="0"/>
    <m/>
    <n v="4.4968774171465054"/>
    <n v="67.730921947624665"/>
    <n v="67.797522801129048"/>
    <n v="16.97928571376416"/>
    <n v="4.3144719247856678"/>
    <n v="6.5711635288311365"/>
    <n v="72.874723938803854"/>
    <n v="74.451262405857662"/>
    <s v="Grandes"/>
    <n v="2024"/>
    <n v="2"/>
    <d v="2025-08-07T00:00:00"/>
    <x v="2"/>
    <x v="25"/>
  </r>
  <r>
    <n v="2025"/>
    <n v="6"/>
    <n v="23"/>
    <x v="9"/>
    <s v="Accidentes y Enfermedades Total"/>
    <n v="17"/>
    <s v="4523540f1504cd17100c4835e85b7eefd49911580f8efff0599a8f283be6b9e3"/>
    <s v="5ee0b1f3d4f170289262539d5c2c0d24e2fb46189fbbd99a0a6b6a68b9dfe06a"/>
    <x v="11"/>
    <n v="3785405.7823000001"/>
    <n v="3653974.3754000003"/>
    <n v="6757498.2580499994"/>
    <n v="6413688.0405800007"/>
    <n v="2644135.701270001"/>
    <n v="2274598.5738699995"/>
    <n v="5367356.4952900019"/>
    <n v="4543319.8031699993"/>
    <n v="35332811.020000003"/>
    <n v="33505945.09"/>
    <n v="140.405"/>
    <n v="134.59399999999999"/>
    <n v="0"/>
    <n v="0"/>
    <n v="2271122.2927100002"/>
    <n v="1926107.2935299999"/>
    <n v="3230469.1977600004"/>
    <n v="2822951.6206700001"/>
    <n v="0"/>
    <n v="0"/>
    <n v="0"/>
    <n v="0"/>
    <n v="0"/>
    <n v="0"/>
    <s v="Accidentes y Enfermedades Total"/>
    <s v="Totales"/>
    <s v="Accidentes y Enfermedades Total"/>
    <x v="2"/>
    <x v="3"/>
    <n v="12724961.123440001"/>
    <n v="12089263.964579999"/>
    <n v="533186385.44996989"/>
    <n v="470746398.87218982"/>
    <n v="512068683.5256899"/>
    <n v="451806369.28899986"/>
    <n v="96161356.508719951"/>
    <n v="87027709.672939986"/>
    <n v="63674470.30387"/>
    <n v="57853903.54711999"/>
    <n v="3785405.7823000001"/>
    <n v="3653974.3754000003"/>
    <n v="3.9365145415318032"/>
    <n v="4.1986332733930958"/>
    <n v="131431.40689999983"/>
    <n v="3.5969438588526526"/>
    <n v="100"/>
    <n v="100"/>
    <n v="29.747876992151255"/>
    <n v="30.224953199017563"/>
    <n v="0.70995919730872303"/>
    <n v="0.73923789993107247"/>
    <n v="0.77620867289779816"/>
    <n v="0.80874786717818947"/>
    <m/>
    <m/>
    <m/>
    <n v="0"/>
    <m/>
    <n v="0"/>
    <m/>
    <n v="0"/>
    <m/>
    <n v="16.246256884408016"/>
    <n v="69.850786238917635"/>
    <n v="62.24998700547809"/>
    <n v="4.1525837414140154"/>
    <n v="17.912553487489635"/>
    <n v="14.435868263065732"/>
    <n v="70.303171263319612"/>
    <n v="68.230262234280062"/>
    <s v="Grandes"/>
    <n v="2024"/>
    <n v="2"/>
    <d v="2025-08-07T00:00:00"/>
    <x v="2"/>
    <x v="11"/>
  </r>
  <r>
    <n v="2025"/>
    <n v="6"/>
    <n v="120"/>
    <x v="71"/>
    <s v="Accidentes y Enfermedades Total"/>
    <n v="234"/>
    <s v="114bd151f8fb0c58642d2170da4ae7d7c57977260ac2cc8905306cab6b2acabc"/>
    <s v="5ee0b1f3d4f170289262539d5c2c0d24e2fb46189fbbd99a0a6b6a68b9dfe06a"/>
    <x v="32"/>
    <n v="47814.806799999998"/>
    <n v="58250.920680000003"/>
    <n v="129209.21335999999"/>
    <n v="174237.74019000001"/>
    <n v="46793.872719999999"/>
    <n v="38937.360939999999"/>
    <n v="100314.08708999999"/>
    <n v="93811.21087000001"/>
    <n v="35332811.020000003"/>
    <n v="33505945.09"/>
    <n v="140.405"/>
    <n v="134.59399999999999"/>
    <n v="0.32971"/>
    <n v="-3.7909600000000001"/>
    <n v="34676.998820000001"/>
    <n v="30439.6633"/>
    <n v="54396.959479999998"/>
    <n v="52982.916210000003"/>
    <n v="0"/>
    <n v="0"/>
    <n v="0"/>
    <n v="0"/>
    <n v="0"/>
    <n v="0"/>
    <s v="Accidentes y Enfermedades Total"/>
    <s v="Totales"/>
    <s v="Accidentes y Enfermedades Total"/>
    <x v="2"/>
    <x v="3"/>
    <n v="1641820.7880200001"/>
    <n v="1703323.0379900001"/>
    <n v="533186385.44996989"/>
    <n v="470746398.87218982"/>
    <n v="512068683.5256899"/>
    <n v="451806369.28899986"/>
    <n v="96161356.508719951"/>
    <n v="87027709.672939986"/>
    <n v="63674470.30387"/>
    <n v="57853903.54711999"/>
    <n v="47814.806799999998"/>
    <n v="58250.920680000003"/>
    <n v="4.9723515283048379E-2"/>
    <n v="6.6933762704905794E-2"/>
    <n v="-10436.113880000004"/>
    <n v="-17.9157921594588"/>
    <n v="100"/>
    <n v="100"/>
    <n v="2.9123036539002292"/>
    <n v="3.4198398883126"/>
    <n v="8.9677471339872708E-3"/>
    <n v="9.337576840432028E-3"/>
    <n v="1.237416171840232E-2"/>
    <n v="1.2892894974382169E-2"/>
    <m/>
    <m/>
    <m/>
    <n v="0"/>
    <m/>
    <n v="0"/>
    <m/>
    <n v="0"/>
    <m/>
    <n v="20.177309376735586"/>
    <n v="97.864816051081476"/>
    <n v="66.844198315596472"/>
    <n v="7.3489221813213837E-2"/>
    <n v="13.920441491874191"/>
    <n v="2.668866440637907"/>
    <n v="63.748046125169196"/>
    <n v="57.451845759774947"/>
    <s v="Resto"/>
    <n v="2024"/>
    <n v="2"/>
    <d v="2025-08-07T00:00:00"/>
    <x v="2"/>
    <x v="32"/>
  </r>
  <r>
    <n v="2025"/>
    <n v="6"/>
    <n v="8"/>
    <x v="23"/>
    <s v="Accidentes y Enfermedades Total"/>
    <n v="8"/>
    <s v="2c624232cdd221771294dfbb310aca000a0df6ac8b66b696d90ef06fdefb64a3"/>
    <s v="5ee0b1f3d4f170289262539d5c2c0d24e2fb46189fbbd99a0a6b6a68b9dfe06a"/>
    <x v="44"/>
    <n v="25717.088879999999"/>
    <n v="13684.23228"/>
    <n v="68918.944309999992"/>
    <n v="82772.256389999995"/>
    <n v="14523.889430000001"/>
    <n v="19561.625599999996"/>
    <n v="26547.859490000006"/>
    <n v="39048.137389999996"/>
    <n v="35332811.020000003"/>
    <n v="33505945.09"/>
    <n v="140.405"/>
    <n v="134.59399999999999"/>
    <n v="0"/>
    <n v="0"/>
    <n v="14523.889429999999"/>
    <n v="19908.483179999999"/>
    <n v="27191.120859999999"/>
    <n v="27328.668819999999"/>
    <n v="0"/>
    <n v="0"/>
    <n v="0"/>
    <n v="0"/>
    <n v="0"/>
    <n v="0"/>
    <s v="Accidentes y Enfermedades Total"/>
    <s v="Totales"/>
    <s v="Accidentes y Enfermedades Total"/>
    <x v="2"/>
    <x v="3"/>
    <n v="1860236.7715"/>
    <n v="1362193.3121300002"/>
    <n v="533186385.44996989"/>
    <n v="470746398.87218982"/>
    <n v="512068683.5256899"/>
    <n v="451806369.28899986"/>
    <n v="96161356.508719951"/>
    <n v="87027709.672939986"/>
    <n v="63674470.30387"/>
    <n v="57853903.54711999"/>
    <n v="25717.088879999999"/>
    <n v="13684.23228"/>
    <n v="2.6743683547837602E-2"/>
    <n v="1.5723994497185895E-2"/>
    <n v="12032.856599999999"/>
    <n v="87.932273830125297"/>
    <n v="100"/>
    <n v="100"/>
    <n v="1.3824632043620475"/>
    <n v="1.0045734447633268"/>
    <n v="4.8232831110825679E-3"/>
    <n v="5.0221952068876721E-3"/>
    <n v="2.906922349864931E-3"/>
    <n v="3.0287825073238004E-3"/>
    <m/>
    <m/>
    <m/>
    <n v="0"/>
    <m/>
    <n v="0"/>
    <m/>
    <n v="0"/>
    <m/>
    <n v="-25.753157089357625"/>
    <n v="56.475635705778224"/>
    <n v="142.95011367638079"/>
    <n v="2.2809595997718524E-2"/>
    <n v="-27.046730287364863"/>
    <n v="-0.50331013525012347"/>
    <n v="53.414088756324993"/>
    <n v="72.848345856605832"/>
    <s v="Resto"/>
    <n v="2024"/>
    <n v="2"/>
    <d v="2025-08-07T00:00:00"/>
    <x v="2"/>
    <x v="44"/>
  </r>
  <r>
    <n v="2025"/>
    <n v="6"/>
    <n v="39"/>
    <x v="20"/>
    <s v="Accidentes y Enfermedades Total"/>
    <n v="27"/>
    <s v="670671cd97404156226e507973f2ab8330d3022ca96e0c93bdbdb320c41adcaf"/>
    <s v="5ee0b1f3d4f170289262539d5c2c0d24e2fb46189fbbd99a0a6b6a68b9dfe06a"/>
    <x v="14"/>
    <n v="873224.77632000006"/>
    <n v="817465.34374000004"/>
    <n v="1804722.5394499998"/>
    <n v="1540568.6938700001"/>
    <n v="202914.90782000005"/>
    <n v="148545.71592000002"/>
    <n v="327359.48307000007"/>
    <n v="275806.45990000007"/>
    <n v="35332811.020000003"/>
    <n v="33505945.09"/>
    <n v="140.405"/>
    <n v="134.59399999999999"/>
    <n v="7781.9302199999984"/>
    <n v="-1811.08338"/>
    <n v="104963.52339"/>
    <n v="76365.427060000002"/>
    <n v="444169.14182000002"/>
    <n v="348198.38069999998"/>
    <n v="0"/>
    <n v="0"/>
    <n v="0"/>
    <n v="0"/>
    <n v="0"/>
    <n v="0"/>
    <s v="Accidentes y Enfermedades Total"/>
    <s v="Totales"/>
    <s v="Accidentes y Enfermedades Total"/>
    <x v="2"/>
    <x v="3"/>
    <n v="16996819.43369"/>
    <n v="13946879.379360002"/>
    <n v="533186385.44996989"/>
    <n v="470746398.87218982"/>
    <n v="512068683.5256899"/>
    <n v="451806369.28899986"/>
    <n v="96161356.508719951"/>
    <n v="87027709.672939986"/>
    <n v="63674470.30387"/>
    <n v="57853903.54711999"/>
    <n v="873224.77632000006"/>
    <n v="817465.34374000004"/>
    <n v="0.90808283911928356"/>
    <n v="0.93931616356690029"/>
    <n v="55759.432580000022"/>
    <n v="6.8210148609963106"/>
    <n v="100"/>
    <n v="100"/>
    <n v="5.137577531647775"/>
    <n v="5.8612777920039063"/>
    <n v="0.1637747699771184"/>
    <n v="0.17052883810579511"/>
    <n v="0.17365302118050749"/>
    <n v="0.18093267366425836"/>
    <m/>
    <m/>
    <m/>
    <n v="0"/>
    <m/>
    <n v="0"/>
    <m/>
    <n v="0"/>
    <m/>
    <n v="36.600982777100619"/>
    <n v="23.237419885763789"/>
    <n v="18.171500120162392"/>
    <n v="0.31867545478060666"/>
    <n v="37.449009887066566"/>
    <n v="27.562092887125257"/>
    <n v="23.631430801317705"/>
    <n v="21.931585927102507"/>
    <s v="Medianas"/>
    <n v="2024"/>
    <n v="2"/>
    <d v="2025-08-07T00:00:00"/>
    <x v="2"/>
    <x v="14"/>
  </r>
  <r>
    <n v="2025"/>
    <n v="6"/>
    <n v="106"/>
    <x v="53"/>
    <s v="Accidentes y Enfermedades Total"/>
    <n v="227"/>
    <s v="dfe62e836a0a6f2633422230c81287700a56e2639652c73f264e6562220c207a"/>
    <s v="5ee0b1f3d4f170289262539d5c2c0d24e2fb46189fbbd99a0a6b6a68b9dfe06a"/>
    <x v="48"/>
    <n v="0"/>
    <n v="0"/>
    <n v="0.16563999999999998"/>
    <n v="0"/>
    <n v="1.439E-2"/>
    <n v="0"/>
    <n v="1.9949999999999999E-2"/>
    <n v="0"/>
    <n v="35332811.020000003"/>
    <n v="33505945.09"/>
    <n v="140.405"/>
    <n v="134.59399999999999"/>
    <n v="0"/>
    <n v="0"/>
    <n v="1.1990000000000001E-2"/>
    <n v="0"/>
    <n v="3.832E-2"/>
    <n v="0"/>
    <n v="0"/>
    <n v="0"/>
    <n v="0"/>
    <n v="0"/>
    <n v="0"/>
    <n v="0"/>
    <s v="Accidentes y Enfermedades Total"/>
    <s v="Totales"/>
    <s v="Accidentes y Enfermedades Total"/>
    <x v="2"/>
    <x v="3"/>
    <n v="1197283.1268800001"/>
    <n v="1019377.8698099999"/>
    <n v="533186385.44996989"/>
    <n v="470746398.87218982"/>
    <n v="512068683.5256899"/>
    <n v="451806369.28899986"/>
    <n v="96161356.508719951"/>
    <n v="87027709.672939986"/>
    <n v="63674470.30387"/>
    <n v="57853903.54711999"/>
    <n v="0"/>
    <n v="0"/>
    <m/>
    <m/>
    <m/>
    <m/>
    <m/>
    <m/>
    <m/>
    <m/>
    <m/>
    <m/>
    <m/>
    <m/>
    <m/>
    <m/>
    <m/>
    <n v="0"/>
    <m/>
    <n v="0"/>
    <m/>
    <n v="0"/>
    <m/>
    <m/>
    <m/>
    <m/>
    <n v="2.2599324236742658E-8"/>
    <m/>
    <m/>
    <n v="31.289144050104383"/>
    <m/>
    <s v="Resto"/>
    <n v="2024"/>
    <n v="2"/>
    <d v="2025-08-07T00:00:00"/>
    <x v="2"/>
    <x v="48"/>
  </r>
  <r>
    <n v="2025"/>
    <n v="6"/>
    <n v="10"/>
    <x v="62"/>
    <s v="Accidentes y Enfermedades Total"/>
    <n v="10"/>
    <s v="4a44dc15364204a80fe80e9039455cc1608281820fe2b24f1e5233ade6af1dd5"/>
    <s v="5ee0b1f3d4f170289262539d5c2c0d24e2fb46189fbbd99a0a6b6a68b9dfe06a"/>
    <x v="17"/>
    <n v="430154.52295000001"/>
    <n v="317038.48676"/>
    <n v="1095427.24486"/>
    <n v="823741.13705000002"/>
    <n v="346898.07384000003"/>
    <n v="239942.63281000001"/>
    <n v="662506.98705999996"/>
    <n v="497119.32668"/>
    <n v="35332811.020000003"/>
    <n v="33505945.09"/>
    <n v="140.405"/>
    <n v="134.59399999999999"/>
    <n v="0"/>
    <n v="0"/>
    <n v="308554.83145999996"/>
    <n v="231451.69485"/>
    <n v="487467.66366000002"/>
    <n v="387822.09666000004"/>
    <n v="0"/>
    <n v="0"/>
    <n v="0"/>
    <n v="0"/>
    <n v="0"/>
    <n v="0"/>
    <s v="Accidentes y Enfermedades Total"/>
    <s v="Totales"/>
    <s v="Accidentes y Enfermedades Total"/>
    <x v="2"/>
    <x v="3"/>
    <n v="3211255.1390500003"/>
    <n v="3187333.33329"/>
    <n v="533186385.44996989"/>
    <n v="470746398.87218982"/>
    <n v="512068683.5256899"/>
    <n v="451806369.28899986"/>
    <n v="96161356.508719951"/>
    <n v="87027709.672939986"/>
    <n v="63674470.30387"/>
    <n v="57853903.54711999"/>
    <n v="430154.52295000001"/>
    <n v="317038.48676"/>
    <n v="0.4473257642855667"/>
    <n v="0.36429602473909362"/>
    <n v="113116.03619000001"/>
    <n v="35.678960414553565"/>
    <n v="100"/>
    <n v="100"/>
    <n v="13.395214778146048"/>
    <n v="9.9468255625698685"/>
    <n v="8.0676201547603549E-2"/>
    <n v="8.4003286431871715E-2"/>
    <n v="6.7348042920680445E-2"/>
    <n v="7.0171318580328601E-2"/>
    <m/>
    <m/>
    <m/>
    <n v="0"/>
    <m/>
    <n v="0"/>
    <m/>
    <n v="0"/>
    <m/>
    <n v="44.575421957086434"/>
    <n v="80.64499042366748"/>
    <n v="75.682493713022922"/>
    <n v="0.54479930839552859"/>
    <n v="33.31284165361987"/>
    <n v="25.693628047026507"/>
    <n v="63.297497344400554"/>
    <n v="59.679862711100625"/>
    <s v="Resto"/>
    <n v="2024"/>
    <n v="2"/>
    <d v="2025-08-07T00:00:00"/>
    <x v="2"/>
    <x v="17"/>
  </r>
  <r>
    <n v="2025"/>
    <n v="6"/>
    <n v="1"/>
    <x v="16"/>
    <s v="Accidentes y Enfermedades Total"/>
    <n v="30"/>
    <s v="624b60c58c9d8bfb6ff1886c2fd605d2adeb6ea4da576068201b6c6958ce93f4"/>
    <s v="5ee0b1f3d4f170289262539d5c2c0d24e2fb46189fbbd99a0a6b6a68b9dfe06a"/>
    <x v="16"/>
    <n v="2149015.9388000001"/>
    <n v="1910232.1869100002"/>
    <n v="5016532.3267099997"/>
    <n v="4584181.8686200008"/>
    <n v="2155319.5622699996"/>
    <n v="2093911.0963700002"/>
    <n v="4612648.5316000003"/>
    <n v="4139257.8359600003"/>
    <n v="35332811.020000003"/>
    <n v="33505945.09"/>
    <n v="140.405"/>
    <n v="134.59399999999999"/>
    <n v="0"/>
    <n v="0"/>
    <n v="2024513.1229100002"/>
    <n v="1972510.3813699998"/>
    <n v="2443647.6183799999"/>
    <n v="2236429.4534"/>
    <n v="0"/>
    <n v="0"/>
    <n v="0"/>
    <n v="0"/>
    <n v="0"/>
    <n v="0"/>
    <s v="Accidentes y Enfermedades Total"/>
    <s v="Totales"/>
    <s v="Accidentes y Enfermedades Total"/>
    <x v="2"/>
    <x v="3"/>
    <n v="34421360.903379999"/>
    <n v="27815669.804509997"/>
    <n v="533186385.44996989"/>
    <n v="470746398.87218982"/>
    <n v="512068683.5256899"/>
    <n v="451806369.28899986"/>
    <n v="96161356.508719951"/>
    <n v="87027709.672939986"/>
    <n v="63674470.30387"/>
    <n v="57853903.54711999"/>
    <n v="2149015.9388000001"/>
    <n v="1910232.1869100002"/>
    <n v="2.2348020211269861"/>
    <n v="2.194970078023275"/>
    <n v="238783.75188999996"/>
    <n v="12.500247536727848"/>
    <n v="100"/>
    <n v="100"/>
    <n v="6.243262562547252"/>
    <n v="6.8674678709346679"/>
    <n v="0.4030515402201032"/>
    <n v="0.41967337740781535"/>
    <n v="0.40578795535908885"/>
    <n v="0.4227988618035865"/>
    <m/>
    <m/>
    <m/>
    <n v="0"/>
    <m/>
    <n v="0"/>
    <m/>
    <n v="0"/>
    <m/>
    <n v="2.9327160072104785"/>
    <n v="100.29332604547918"/>
    <n v="109.61552792999055"/>
    <n v="3.3849037957980528"/>
    <n v="2.6363735284314238"/>
    <n v="9.2655802160434888"/>
    <n v="82.847997709757266"/>
    <n v="88.199087986935197"/>
    <s v="Medianas"/>
    <n v="2024"/>
    <n v="2"/>
    <d v="2025-08-07T00:00:00"/>
    <x v="2"/>
    <x v="16"/>
  </r>
  <r>
    <n v="2025"/>
    <n v="6"/>
    <n v="80"/>
    <x v="73"/>
    <s v="Accidentes y Enfermedades Total"/>
    <n v="52"/>
    <s v="41cfc0d1f2d127b04555b7246d84019b4d27710a3f3aff6e7764375b1e06e05d"/>
    <s v="5ee0b1f3d4f170289262539d5c2c0d24e2fb46189fbbd99a0a6b6a68b9dfe06a"/>
    <x v="48"/>
    <n v="0"/>
    <n v="0"/>
    <n v="0"/>
    <n v="0"/>
    <n v="0"/>
    <n v="0"/>
    <n v="0"/>
    <n v="-10.99699"/>
    <n v="0"/>
    <n v="0"/>
    <n v="0"/>
    <n v="0"/>
    <n v="0"/>
    <n v="0"/>
    <n v="0"/>
    <n v="0"/>
    <n v="0"/>
    <n v="0"/>
    <n v="0"/>
    <n v="0"/>
    <n v="0"/>
    <n v="0"/>
    <n v="0"/>
    <n v="0"/>
    <s v="Accidentes y Enfermedades Total"/>
    <s v="Totales"/>
    <s v="Accidentes y Enfermedades Total"/>
    <x v="2"/>
    <x v="3"/>
    <n v="914305.01283000002"/>
    <n v="669950.54428999999"/>
    <n v="533186385.44996989"/>
    <n v="470746398.87218982"/>
    <n v="512068683.5256899"/>
    <n v="451806369.28899986"/>
    <n v="96161356.508719951"/>
    <n v="87027709.672939986"/>
    <n v="63674470.30387"/>
    <n v="57853903.54711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m/>
    <m/>
    <m/>
    <m/>
    <s v="Resto"/>
    <n v="2024"/>
    <n v="2"/>
    <d v="2025-08-07T00:00:00"/>
    <x v="2"/>
    <x v="48"/>
  </r>
  <r>
    <n v="2025"/>
    <n v="6"/>
    <n v="201.1"/>
    <x v="67"/>
    <s v="Accidentes y Enfermedades Total"/>
    <n v="201.1"/>
    <m/>
    <m/>
    <x v="74"/>
    <n v="96161356.508719981"/>
    <n v="87027709.672940016"/>
    <n v="178787708.50821"/>
    <n v="160591176.73176"/>
    <n v="63674470.303869992"/>
    <n v="57853903.54711999"/>
    <n v="128099148.03394999"/>
    <n v="113914382.45155001"/>
    <n v="0"/>
    <n v="0"/>
    <n v="0"/>
    <n v="0"/>
    <n v="134117.63118999999"/>
    <n v="-16198.448719999993"/>
    <n v="58468972.260550007"/>
    <n v="53442494.057109997"/>
    <n v="82782031.84149"/>
    <n v="74561818.846310005"/>
    <n v="0"/>
    <n v="0"/>
    <n v="0"/>
    <n v="0"/>
    <n v="0"/>
    <n v="0"/>
    <s v="Accidentes y Enfermedades Total"/>
    <s v="Totales"/>
    <s v="Accidentes y Enfermedades Total"/>
    <x v="2"/>
    <x v="3"/>
    <n v="446046812.40199995"/>
    <n v="393423449.70658994"/>
    <n v="533186385.44996989"/>
    <n v="470746398.87218982"/>
    <n v="512068683.5256899"/>
    <n v="451806369.28899986"/>
    <n v="96161356.508719951"/>
    <n v="87027709.672939986"/>
    <n v="63674470.30387"/>
    <n v="57853903.54711999"/>
    <n v="96161356.508719981"/>
    <n v="87027709.672940016"/>
    <n v="100.00000000000003"/>
    <n v="100.00000000000004"/>
    <n v="9133646.8357799649"/>
    <n v="10.495101928001137"/>
    <n v="100"/>
    <n v="100"/>
    <n v="21.558579466330656"/>
    <n v="22.1206208572072"/>
    <n v="18.035223541495139"/>
    <n v="18.778995787563264"/>
    <n v="18.487174810352293"/>
    <n v="19.262169723258676"/>
    <m/>
    <m/>
    <m/>
    <n v="0"/>
    <m/>
    <n v="0"/>
    <m/>
    <n v="0"/>
    <m/>
    <n v="10.060802123765701"/>
    <n v="66.216277115533344"/>
    <n v="66.477566472266716"/>
    <n v="99.999999999999986"/>
    <n v="9.4053960095286548"/>
    <n v="11.024694840296"/>
    <n v="70.630027990259606"/>
    <n v="71.675416297539556"/>
    <m/>
    <n v="2024"/>
    <n v="2"/>
    <d v="2025-08-07T00:00:00"/>
    <x v="2"/>
    <x v="74"/>
  </r>
  <r>
    <n v="2025"/>
    <n v="6"/>
    <n v="112"/>
    <x v="44"/>
    <s v="Accidentes y Enfermedades Total"/>
    <n v="231"/>
    <s v="138d9e809e386a7b800791d1f664f56d1c55f3d1ba411b950862729bc486c5ce"/>
    <s v="5ee0b1f3d4f170289262539d5c2c0d24e2fb46189fbbd99a0a6b6a68b9dfe06a"/>
    <x v="5"/>
    <n v="322670.54385000002"/>
    <n v="322505.75637000002"/>
    <n v="662351.14461999992"/>
    <n v="626775.37272999994"/>
    <n v="256390.68789999996"/>
    <n v="232942.34510999997"/>
    <n v="496667.31604000006"/>
    <n v="443400.66573999997"/>
    <n v="35332811.020000003"/>
    <n v="33505945.09"/>
    <n v="140.405"/>
    <n v="134.59399999999999"/>
    <n v="0"/>
    <n v="0"/>
    <n v="204903.55244999999"/>
    <n v="222109.53216"/>
    <n v="235266.13952"/>
    <n v="307093.80004"/>
    <n v="0"/>
    <n v="0"/>
    <n v="0"/>
    <n v="0"/>
    <n v="0"/>
    <n v="0"/>
    <s v="Accidentes y Enfermedades Total"/>
    <s v="Totales"/>
    <s v="Accidentes y Enfermedades Total"/>
    <x v="2"/>
    <x v="3"/>
    <n v="322670.54385000002"/>
    <n v="322505.75637000002"/>
    <n v="533186385.44996989"/>
    <n v="470746398.87218982"/>
    <n v="512068683.5256899"/>
    <n v="451806369.28899986"/>
    <n v="96161356.508719951"/>
    <n v="87027709.672939986"/>
    <n v="63674470.30387"/>
    <n v="57853903.54711999"/>
    <n v="322670.54385000002"/>
    <n v="322505.75637000002"/>
    <n v="0.33555115647806"/>
    <n v="0.37057824178300597"/>
    <n v="164.78747999999905"/>
    <n v="5.1095981000393031E-2"/>
    <n v="100"/>
    <n v="100"/>
    <n v="100"/>
    <n v="100"/>
    <n v="6.051740116689025E-2"/>
    <n v="6.3013137540134698E-2"/>
    <n v="6.850944736755428E-2"/>
    <n v="7.1381409889710479E-2"/>
    <m/>
    <m/>
    <m/>
    <n v="0"/>
    <m/>
    <n v="0"/>
    <m/>
    <n v="0"/>
    <m/>
    <n v="10.066157262616727"/>
    <n v="79.458969151887743"/>
    <n v="72.22889530156263"/>
    <n v="0.4026585328098396"/>
    <n v="-7.7466192210091318"/>
    <n v="-23.389485724115634"/>
    <n v="87.094365924502753"/>
    <n v="72.326283412777954"/>
    <s v="Resto"/>
    <n v="2024"/>
    <n v="2"/>
    <d v="2025-08-07T00:00:00"/>
    <x v="2"/>
    <x v="5"/>
  </r>
  <r>
    <n v="2025"/>
    <n v="6"/>
    <n v="91"/>
    <x v="34"/>
    <s v="Accidentes y Enfermedades Total"/>
    <n v="218"/>
    <s v="5966abd0cbfc86f98a186531b2b4ee5f6e910120ce13222f98207203dfc9a9a2"/>
    <s v="5ee0b1f3d4f170289262539d5c2c0d24e2fb46189fbbd99a0a6b6a68b9dfe06a"/>
    <x v="47"/>
    <n v="18655.285159999999"/>
    <n v="20413.05242"/>
    <n v="81056.919170000008"/>
    <n v="67991.774570000009"/>
    <n v="21672.728360000001"/>
    <n v="28277.016500000002"/>
    <n v="43332.385150000002"/>
    <n v="56061.742330000001"/>
    <n v="35332811.020000003"/>
    <n v="33505945.09"/>
    <n v="140.405"/>
    <n v="134.59399999999999"/>
    <n v="0"/>
    <n v="0"/>
    <n v="21672.728360000001"/>
    <n v="28277.016500000002"/>
    <n v="28372.74669"/>
    <n v="27008.246350000001"/>
    <n v="0"/>
    <n v="0"/>
    <n v="0"/>
    <n v="0"/>
    <n v="0"/>
    <n v="0"/>
    <s v="Accidentes y Enfermedades Total"/>
    <s v="Totales"/>
    <s v="Accidentes y Enfermedades Total"/>
    <x v="2"/>
    <x v="3"/>
    <n v="3561914.8073400003"/>
    <n v="2714294.16591"/>
    <n v="533186385.44996989"/>
    <n v="470746398.87218982"/>
    <n v="512068683.5256899"/>
    <n v="451806369.28899986"/>
    <n v="96161356.508719951"/>
    <n v="87027709.672939986"/>
    <n v="63674470.30387"/>
    <n v="57853903.54711999"/>
    <n v="18655.285159999999"/>
    <n v="20413.05242"/>
    <n v="1.9399981278662944E-2"/>
    <n v="2.3455807922229104E-2"/>
    <n v="-1757.7672600000005"/>
    <n v="-8.6109966497602386"/>
    <n v="100"/>
    <n v="100"/>
    <n v="0.52374315976219443"/>
    <n v="0.75205748427625851"/>
    <n v="3.498829990615068E-3"/>
    <n v="3.6431216671081747E-3"/>
    <n v="4.336316213762955E-3"/>
    <n v="4.5180975319413222E-3"/>
    <m/>
    <m/>
    <m/>
    <n v="0"/>
    <m/>
    <n v="0"/>
    <m/>
    <n v="0"/>
    <m/>
    <n v="-23.355675235398333"/>
    <n v="116.1747364037613"/>
    <n v="138.52419480535485"/>
    <n v="3.4036762703439055E-2"/>
    <n v="-23.355675235398333"/>
    <n v="5.0521619297951847"/>
    <n v="76.385725346917411"/>
    <n v="104.69771392617648"/>
    <s v="Resto"/>
    <n v="2024"/>
    <n v="2"/>
    <d v="2025-08-07T00:00:00"/>
    <x v="2"/>
    <x v="47"/>
  </r>
  <r>
    <n v="2025"/>
    <n v="6"/>
    <n v="15.1"/>
    <x v="69"/>
    <s v="Accidentes y Enfermedades Total"/>
    <n v="15.1"/>
    <m/>
    <m/>
    <x v="76"/>
    <n v="20029113.531409997"/>
    <n v="17143883.499680001"/>
    <n v="38068004.870480001"/>
    <n v="33525651.539739996"/>
    <n v="13599615.550509999"/>
    <n v="11672405.550559999"/>
    <n v="26661336.418510001"/>
    <n v="23033720.815089997"/>
    <n v="0"/>
    <n v="0"/>
    <n v="0"/>
    <n v="0"/>
    <n v="8173.8231799999985"/>
    <n v="-28.841979999999921"/>
    <n v="12539780.182090001"/>
    <n v="10723555.62019"/>
    <n v="17809417.360140003"/>
    <n v="15300383.452130001"/>
    <n v="0"/>
    <n v="0"/>
    <n v="0"/>
    <n v="0"/>
    <n v="0"/>
    <n v="0"/>
    <s v="Accidentes y Enfermedades Total"/>
    <s v="Totales"/>
    <s v="Accidentes y Enfermedades Total"/>
    <x v="2"/>
    <x v="3"/>
    <n v="123329722.53747"/>
    <n v="104970266.32328001"/>
    <n v="533186385.44996989"/>
    <n v="470746398.87218982"/>
    <n v="512068683.5256899"/>
    <n v="451806369.28899986"/>
    <n v="96161356.508719951"/>
    <n v="87027709.672939986"/>
    <n v="63674470.30387"/>
    <n v="57853903.54711999"/>
    <n v="20029113.531409997"/>
    <n v="17143883.499680001"/>
    <n v="20.828651194821436"/>
    <n v="19.699338939412129"/>
    <n v="2885230.0317299962"/>
    <n v="16.829500922494312"/>
    <n v="100"/>
    <n v="100"/>
    <n v="16.240297244911712"/>
    <n v="16.332132993624576"/>
    <n v="3.7564938036643429"/>
    <n v="3.9114115304817618"/>
    <n v="3.6418512262129186"/>
    <n v="3.7945201008695486"/>
    <m/>
    <m/>
    <m/>
    <n v="0"/>
    <m/>
    <n v="0"/>
    <m/>
    <n v="0"/>
    <m/>
    <n v="16.510821112255968"/>
    <n v="67.899238422024268"/>
    <n v="68.084956076479813"/>
    <n v="21.358034838153088"/>
    <n v="16.936775694812134"/>
    <n v="16.398503448361048"/>
    <n v="70.41095128780465"/>
    <n v="70.086842292159346"/>
    <s v="Resto"/>
    <n v="2024"/>
    <n v="2"/>
    <d v="2025-08-07T00:00:00"/>
    <x v="2"/>
    <x v="76"/>
  </r>
  <r>
    <n v="2025"/>
    <n v="6"/>
    <n v="704"/>
    <x v="12"/>
    <s v="Accidentes y Enfermedades Total"/>
    <n v="51"/>
    <s v="031b4af5197ec30a926f48cf40e11a7dbc470048a21e4003b7a3c07c5dab1baa"/>
    <s v="5ee0b1f3d4f170289262539d5c2c0d24e2fb46189fbbd99a0a6b6a68b9dfe06a"/>
    <x v="31"/>
    <n v="232013.13712999999"/>
    <n v="272024.87618999998"/>
    <n v="1933594.1437000001"/>
    <n v="1605634.3109599999"/>
    <n v="845758.72635000001"/>
    <n v="713292.55339000013"/>
    <n v="1621935.75657"/>
    <n v="1224084.8083100002"/>
    <n v="35332811.020000003"/>
    <n v="33505945.09"/>
    <n v="140.405"/>
    <n v="134.59399999999999"/>
    <n v="0"/>
    <n v="0"/>
    <n v="754638.41136000003"/>
    <n v="646850.81649999996"/>
    <n v="1053524.4281500001"/>
    <n v="841583.43660000002"/>
    <n v="0"/>
    <n v="0"/>
    <n v="0"/>
    <n v="0"/>
    <n v="0"/>
    <n v="0"/>
    <s v="Accidentes y Enfermedades Total"/>
    <s v="Totales"/>
    <s v="Accidentes y Enfermedades Total"/>
    <x v="2"/>
    <x v="3"/>
    <n v="232013.13712999999"/>
    <n v="272024.87618999998"/>
    <n v="533186385.44996989"/>
    <n v="470746398.87218982"/>
    <n v="512068683.5256899"/>
    <n v="451806369.28899986"/>
    <n v="96161356.508719951"/>
    <n v="87027709.672939986"/>
    <n v="63674470.30387"/>
    <n v="57853903.54711999"/>
    <n v="232013.13712999999"/>
    <n v="272024.87618999998"/>
    <n v="0.24127481719640773"/>
    <n v="0.31257271645123186"/>
    <n v="-40011.739059999993"/>
    <n v="-14.708852962422881"/>
    <n v="100"/>
    <n v="100"/>
    <n v="100"/>
    <n v="100"/>
    <n v="4.3514452630705872E-2"/>
    <n v="4.530898775776436E-2"/>
    <n v="5.7785864499806015E-2"/>
    <n v="6.0208287151436349E-2"/>
    <m/>
    <m/>
    <m/>
    <n v="0"/>
    <m/>
    <n v="0"/>
    <m/>
    <n v="0"/>
    <m/>
    <n v="18.571085921259112"/>
    <n v="364.53053340514521"/>
    <n v="262.21592796233455"/>
    <n v="1.3282540432827072"/>
    <n v="16.663439561415494"/>
    <n v="25.183598242646312"/>
    <n v="71.629892121737797"/>
    <n v="76.861162942236533"/>
    <s v="Resto"/>
    <n v="2024"/>
    <n v="2"/>
    <d v="2025-08-07T00:00:00"/>
    <x v="2"/>
    <x v="31"/>
  </r>
  <r>
    <n v="2025"/>
    <n v="6"/>
    <n v="77"/>
    <x v="33"/>
    <s v="Accidentes y Enfermedades Total"/>
    <n v="49"/>
    <s v="0e17daca5f3e175f448bacace3bc0da47d0655a74c8dd0dc497a3afbdad95f1f"/>
    <s v="5ee0b1f3d4f170289262539d5c2c0d24e2fb46189fbbd99a0a6b6a68b9dfe06a"/>
    <x v="34"/>
    <n v="242695.76008000001"/>
    <n v="235573.65877000001"/>
    <n v="442828.59862"/>
    <n v="427372.49494999996"/>
    <n v="43076.86447"/>
    <n v="48392.717250000002"/>
    <n v="64578.930839999994"/>
    <n v="88514.753339999996"/>
    <n v="35332811.020000003"/>
    <n v="33505945.09"/>
    <n v="140.405"/>
    <n v="134.59399999999999"/>
    <n v="0"/>
    <n v="0"/>
    <n v="43093.889470000002"/>
    <n v="48133.44225"/>
    <n v="237048.21011000001"/>
    <n v="220447.48043999998"/>
    <n v="0"/>
    <n v="0"/>
    <n v="0"/>
    <n v="0"/>
    <n v="0"/>
    <n v="0"/>
    <s v="Accidentes y Enfermedades Total"/>
    <s v="Totales"/>
    <s v="Accidentes y Enfermedades Total"/>
    <x v="2"/>
    <x v="3"/>
    <n v="8235194.7031499995"/>
    <n v="6922211.3310900005"/>
    <n v="533186385.44996989"/>
    <n v="470746398.87218982"/>
    <n v="512068683.5256899"/>
    <n v="451806369.28899986"/>
    <n v="96161356.508719951"/>
    <n v="87027709.672939986"/>
    <n v="63674470.30387"/>
    <n v="57853903.54711999"/>
    <n v="242695.76008000001"/>
    <n v="235573.65877000001"/>
    <n v="0.25238387736137258"/>
    <n v="0.27068810572553564"/>
    <n v="7122.1013099999982"/>
    <n v="3.0233012244181401"/>
    <n v="100"/>
    <n v="100"/>
    <n v="2.9470555199765682"/>
    <n v="3.4031561231301728"/>
    <n v="4.5517996464816468E-2"/>
    <n v="4.7395157698180979E-2"/>
    <n v="5.0042583296311005E-2"/>
    <n v="5.2140402345526547E-2"/>
    <m/>
    <m/>
    <m/>
    <n v="0"/>
    <m/>
    <n v="0"/>
    <m/>
    <n v="0"/>
    <m/>
    <n v="-10.984819787113731"/>
    <n v="17.749327164100656"/>
    <n v="20.542499319606762"/>
    <n v="6.7651704465583717E-2"/>
    <n v="-10.469961308449738"/>
    <n v="7.5304692241734639"/>
    <n v="18.179377709708369"/>
    <n v="21.834426119966775"/>
    <s v="Resto"/>
    <n v="2024"/>
    <n v="2"/>
    <d v="2025-08-07T00:00:00"/>
    <x v="2"/>
    <x v="34"/>
  </r>
  <r>
    <n v="2025"/>
    <n v="6"/>
    <n v="707"/>
    <x v="28"/>
    <s v="Accidentes y Enfermedades Total"/>
    <n v="9"/>
    <s v="19581e27de7ced00ff1ce50b2047e7a567c76b1cbaebabe5ef03f7c3017bb5b7"/>
    <s v="5ee0b1f3d4f170289262539d5c2c0d24e2fb46189fbbd99a0a6b6a68b9dfe06a"/>
    <x v="7"/>
    <n v="408268.24757999997"/>
    <n v="924227.3"/>
    <n v="736224.42053"/>
    <n v="1353059.0015600002"/>
    <n v="535341.24997999996"/>
    <n v="479433.81770000007"/>
    <n v="1055647.0613099996"/>
    <n v="1054518.0103900002"/>
    <n v="35332811.020000003"/>
    <n v="33505945.09"/>
    <n v="140.405"/>
    <n v="134.59399999999999"/>
    <n v="0"/>
    <n v="0"/>
    <n v="256961.99208000003"/>
    <n v="282808.04742000002"/>
    <n v="151484.23168999999"/>
    <n v="290766.39408999996"/>
    <n v="0"/>
    <n v="0"/>
    <n v="0"/>
    <n v="0"/>
    <n v="0"/>
    <n v="0"/>
    <s v="Accidentes y Enfermedades Total"/>
    <s v="Totales"/>
    <s v="Accidentes y Enfermedades Total"/>
    <x v="2"/>
    <x v="3"/>
    <n v="408268.24757999997"/>
    <n v="924227.3"/>
    <n v="533186385.44996989"/>
    <n v="470746398.87218982"/>
    <n v="512068683.5256899"/>
    <n v="451806369.28899986"/>
    <n v="96161356.508719951"/>
    <n v="87027709.672939986"/>
    <n v="63674470.30387"/>
    <n v="57853903.54711999"/>
    <n v="408268.24757999997"/>
    <n v="924227.3"/>
    <n v="0.42456581562779638"/>
    <n v="1.0619919833273233"/>
    <n v="-515959.05242000008"/>
    <n v="-55.825991335681181"/>
    <n v="100"/>
    <n v="100"/>
    <n v="100"/>
    <n v="100"/>
    <n v="7.6571393929245168E-2"/>
    <n v="7.9729196632177493E-2"/>
    <n v="0.19633231442964957"/>
    <n v="0.20456269827590989"/>
    <m/>
    <m/>
    <m/>
    <n v="0"/>
    <m/>
    <n v="0"/>
    <m/>
    <n v="0"/>
    <m/>
    <n v="11.661136577349929"/>
    <n v="131.12488006432588"/>
    <n v="51.874016023980253"/>
    <n v="0.840747080305846"/>
    <n v="-9.1390805798449719"/>
    <n v="-47.90174010167366"/>
    <n v="169.6295312147416"/>
    <n v="97.262975766196476"/>
    <s v="Resto"/>
    <n v="2024"/>
    <n v="2"/>
    <d v="2025-08-07T00:00:00"/>
    <x v="2"/>
    <x v="7"/>
  </r>
  <r>
    <n v="2025"/>
    <n v="6"/>
    <n v="715"/>
    <x v="43"/>
    <s v="Accidentes y Enfermedades Total"/>
    <n v="251"/>
    <s v="c75d3f1f5bcd6914d0331ce5ec17c0db8f2070a2d4285f8e3ff11c6ca19168ff"/>
    <s v="5ee0b1f3d4f170289262539d5c2c0d24e2fb46189fbbd99a0a6b6a68b9dfe06a"/>
    <x v="39"/>
    <n v="60253.779270000006"/>
    <n v="80339.313900000008"/>
    <n v="115108.17971999999"/>
    <n v="130163.64211"/>
    <n v="16665.285220000002"/>
    <n v="16755.914789999999"/>
    <n v="38754.075189999996"/>
    <n v="35914.590289999993"/>
    <n v="35332811.020000003"/>
    <n v="33505945.09"/>
    <n v="140.405"/>
    <n v="134.59399999999999"/>
    <n v="0"/>
    <n v="0"/>
    <n v="16647.285220000002"/>
    <n v="16750.914789999999"/>
    <n v="59013.208679999996"/>
    <n v="69527.794319999986"/>
    <n v="0"/>
    <n v="0"/>
    <n v="0"/>
    <n v="0"/>
    <n v="0"/>
    <n v="0"/>
    <s v="Accidentes y Enfermedades Total"/>
    <s v="Totales"/>
    <s v="Accidentes y Enfermedades Total"/>
    <x v="2"/>
    <x v="3"/>
    <n v="60253.779270000006"/>
    <n v="80339.313900000008"/>
    <n v="533186385.44996989"/>
    <n v="470746398.87218982"/>
    <n v="512068683.5256899"/>
    <n v="451806369.28899986"/>
    <n v="96161356.508719951"/>
    <n v="87027709.672939986"/>
    <n v="63674470.30387"/>
    <n v="57853903.54711999"/>
    <n v="60253.779270000006"/>
    <n v="80339.313900000008"/>
    <n v="6.2659036288174833E-2"/>
    <n v="9.2314636570265118E-2"/>
    <n v="-20085.534630000002"/>
    <n v="-25.00087896568407"/>
    <n v="100"/>
    <n v="100"/>
    <n v="100"/>
    <n v="100"/>
    <n v="1.1300697263518886E-2"/>
    <n v="1.1766737785084086E-2"/>
    <n v="1.7066368238286316E-2"/>
    <n v="1.7781801975573882E-2"/>
    <m/>
    <m/>
    <m/>
    <n v="0"/>
    <m/>
    <n v="0"/>
    <m/>
    <n v="0"/>
    <m/>
    <n v="-0.54088106281183768"/>
    <n v="27.658489512038869"/>
    <n v="20.856432519272484"/>
    <n v="2.6172632674397168E-2"/>
    <n v="-0.61865021283412647"/>
    <n v="-15.122852296459833"/>
    <n v="28.209422250313747"/>
    <n v="24.092400677784081"/>
    <s v="Resto"/>
    <n v="2024"/>
    <n v="2"/>
    <d v="2025-08-07T00:00:00"/>
    <x v="2"/>
    <x v="39"/>
  </r>
  <r>
    <n v="2025"/>
    <n v="6"/>
    <n v="50"/>
    <x v="15"/>
    <s v="Accidentes y Enfermedades Total"/>
    <n v="38"/>
    <s v="aea92132c4cbeb263e6ac2bf6c183b5d81737f179f21efdc5863739672f0f470"/>
    <s v="5ee0b1f3d4f170289262539d5c2c0d24e2fb46189fbbd99a0a6b6a68b9dfe06a"/>
    <x v="27"/>
    <n v="455128.81404999999"/>
    <n v="431429.48386000004"/>
    <n v="1051860.65802"/>
    <n v="902523.73833999992"/>
    <n v="71635.598140000002"/>
    <n v="108842.19682"/>
    <n v="105404.75806000001"/>
    <n v="146495.78675999999"/>
    <n v="35332811.020000003"/>
    <n v="33505945.09"/>
    <n v="140.405"/>
    <n v="134.59399999999999"/>
    <n v="0"/>
    <n v="0"/>
    <n v="71683.91214"/>
    <n v="108843.69682"/>
    <n v="450193.17618000001"/>
    <n v="417186.14260000002"/>
    <n v="0"/>
    <n v="0"/>
    <n v="0"/>
    <n v="0"/>
    <n v="0"/>
    <n v="0"/>
    <s v="Accidentes y Enfermedades Total"/>
    <s v="Totales"/>
    <s v="Accidentes y Enfermedades Total"/>
    <x v="2"/>
    <x v="3"/>
    <n v="26568293.871599998"/>
    <n v="30189132.184919998"/>
    <n v="533186385.44996989"/>
    <n v="470746398.87218982"/>
    <n v="512068683.5256899"/>
    <n v="451806369.28899986"/>
    <n v="96161356.508719951"/>
    <n v="87027709.672939986"/>
    <n v="63674470.30387"/>
    <n v="57853903.54711999"/>
    <n v="455128.81404999999"/>
    <n v="431429.48386000004"/>
    <n v="0.47329699847643969"/>
    <n v="0.4957380649006633"/>
    <n v="23699.33018999995"/>
    <n v="5.49321061183905"/>
    <n v="100"/>
    <n v="100"/>
    <n v="1.7130524686664466"/>
    <n v="1.4290887237742682"/>
    <n v="8.5360171690412712E-2"/>
    <n v="8.8880423406553957E-2"/>
    <n v="9.1647962659643298E-2"/>
    <n v="9.5489907443963976E-2"/>
    <m/>
    <m/>
    <m/>
    <n v="0"/>
    <m/>
    <n v="0"/>
    <m/>
    <n v="0"/>
    <m/>
    <n v="-34.183983571675945"/>
    <n v="15.739631490817935"/>
    <n v="25.228270410772289"/>
    <n v="0.11250285679352741"/>
    <n v="-34.140502174832321"/>
    <n v="7.9118240539564733"/>
    <n v="15.922922854641122"/>
    <n v="26.089959781900003"/>
    <s v="Resto"/>
    <n v="2024"/>
    <n v="2"/>
    <d v="2025-08-07T00:00:00"/>
    <x v="2"/>
    <x v="27"/>
  </r>
  <r>
    <n v="2025"/>
    <n v="6"/>
    <n v="128"/>
    <x v="57"/>
    <s v="Accidentes y Enfermedades Total"/>
    <n v="267"/>
    <s v="8acc23987b8960d83c44541f9f0eb46454cea080ea94d916f56fccf033db866f"/>
    <s v="5ee0b1f3d4f170289262539d5c2c0d24e2fb46189fbbd99a0a6b6a68b9dfe06a"/>
    <x v="52"/>
    <n v="0.82677"/>
    <n v="25.862449999999999"/>
    <n v="90.119280000000003"/>
    <n v="225.04299"/>
    <n v="-1838.6968099999999"/>
    <n v="-15.728220000000009"/>
    <n v="-1847.53874"/>
    <n v="-248.33685"/>
    <n v="35332811.020000003"/>
    <n v="33505945.09"/>
    <n v="140.405"/>
    <n v="134.59399999999999"/>
    <n v="0"/>
    <n v="0"/>
    <n v="-1838.6968100000001"/>
    <n v="-15.728219999999999"/>
    <n v="5.6514300000000004"/>
    <n v="46.432639999999999"/>
    <n v="0"/>
    <n v="0"/>
    <n v="0"/>
    <n v="0"/>
    <n v="0"/>
    <n v="0"/>
    <s v="Accidentes y Enfermedades Total"/>
    <s v="Totales"/>
    <s v="Accidentes y Enfermedades Total"/>
    <x v="2"/>
    <x v="3"/>
    <n v="57593.781419999999"/>
    <n v="49157.942630000005"/>
    <n v="533186385.44996989"/>
    <n v="470746398.87218982"/>
    <n v="512068683.5256899"/>
    <n v="451806369.28899986"/>
    <n v="96161356.508719951"/>
    <n v="87027709.672939986"/>
    <n v="63674470.30387"/>
    <n v="57853903.54711999"/>
    <n v="0.82677"/>
    <n v="25.862449999999999"/>
    <n v="8.5977364506606986E-7"/>
    <n v="2.9717488943687042E-5"/>
    <n v="-25.035679999999999"/>
    <n v="-96.803203099474331"/>
    <n v="100"/>
    <n v="100"/>
    <n v="1.4355195641189418E-3"/>
    <n v="5.2610928400035846E-2"/>
    <n v="1.5506209883852665E-7"/>
    <n v="1.6145685658953638E-7"/>
    <n v="5.4939241302665377E-6"/>
    <n v="5.7242331578236278E-6"/>
    <m/>
    <m/>
    <m/>
    <n v="0"/>
    <m/>
    <n v="0"/>
    <m/>
    <n v="0"/>
    <m/>
    <n v="11590.431657237747"/>
    <n v="-222395.20180945125"/>
    <n v="-60.814887993983589"/>
    <n v="-2.8876515206570125E-3"/>
    <n v="11590.431657237757"/>
    <n v="-87.828755806260418"/>
    <n v="-32535.07183137719"/>
    <n v="-33.87319781946492"/>
    <s v="Resto"/>
    <n v="2024"/>
    <n v="2"/>
    <d v="2025-08-07T00:00:00"/>
    <x v="2"/>
    <x v="52"/>
  </r>
  <r>
    <n v="2025"/>
    <n v="6"/>
    <n v="701"/>
    <x v="50"/>
    <s v="Accidentes y Enfermedades Total"/>
    <n v="243"/>
    <s v="72440a20f54075ac43f51a2cf0dbb2a14366b38a5c01b110ae174abc1cb44238"/>
    <s v="5ee0b1f3d4f170289262539d5c2c0d24e2fb46189fbbd99a0a6b6a68b9dfe06a"/>
    <x v="0"/>
    <n v="2393188.9370599999"/>
    <n v="1545984.8405799998"/>
    <n v="3965882.3950199997"/>
    <n v="2976601.4914799994"/>
    <n v="1278371.1649300002"/>
    <n v="959156.13444000005"/>
    <n v="2219915.7175999992"/>
    <n v="1776632.4950999999"/>
    <n v="35332811.020000003"/>
    <n v="33505945.09"/>
    <n v="140.405"/>
    <n v="134.59399999999999"/>
    <n v="0"/>
    <n v="0"/>
    <n v="991860.89237999998"/>
    <n v="705949.79178999993"/>
    <n v="1604720.79122"/>
    <n v="1041698.8632200001"/>
    <n v="0"/>
    <n v="0"/>
    <n v="0"/>
    <n v="0"/>
    <n v="0"/>
    <n v="0"/>
    <s v="Accidentes y Enfermedades Total"/>
    <s v="Totales"/>
    <s v="Accidentes y Enfermedades Total"/>
    <x v="2"/>
    <x v="3"/>
    <n v="2393188.9370599999"/>
    <n v="1545984.8405799998"/>
    <n v="533186385.44996989"/>
    <n v="470746398.87218982"/>
    <n v="512068683.5256899"/>
    <n v="451806369.28899986"/>
    <n v="96161356.508719951"/>
    <n v="87027709.672939986"/>
    <n v="63674470.30387"/>
    <n v="57853903.54711999"/>
    <n v="2393188.9370599999"/>
    <n v="1545984.8405799998"/>
    <n v="2.4887221062059215"/>
    <n v="1.776428273695799"/>
    <n v="847204.09648000007"/>
    <n v="54.800284856749215"/>
    <n v="100"/>
    <n v="100"/>
    <n v="100"/>
    <n v="100"/>
    <n v="0.4488465951808438"/>
    <n v="0.46735701948856562"/>
    <n v="0.32841140033866578"/>
    <n v="0.34217862909123886"/>
    <m/>
    <m/>
    <m/>
    <n v="0"/>
    <m/>
    <n v="0"/>
    <m/>
    <n v="0"/>
    <m/>
    <n v="33.280820403278"/>
    <n v="53.417059770486063"/>
    <n v="62.041755472851726"/>
    <n v="2.007666744347151"/>
    <n v="40.500203260212956"/>
    <n v="54.048434521627527"/>
    <n v="61.808938838882433"/>
    <n v="67.769085358107745"/>
    <s v="Medianas"/>
    <n v="2024"/>
    <n v="2"/>
    <d v="2025-08-07T00:00:00"/>
    <x v="2"/>
    <x v="0"/>
  </r>
  <r>
    <n v="2025"/>
    <n v="6"/>
    <n v="150.1"/>
    <x v="70"/>
    <s v="Accidentes y Enfermedades Total"/>
    <n v="150.1"/>
    <m/>
    <m/>
    <x v="77"/>
    <n v="4917498.4809499998"/>
    <n v="5348386.7704600012"/>
    <n v="11468558.774809998"/>
    <n v="10886772.011859998"/>
    <n v="3190119.3214700003"/>
    <n v="2765564.8458700003"/>
    <n v="6232979.2701700004"/>
    <n v="5325456.72535"/>
    <n v="0"/>
    <n v="0"/>
    <n v="0"/>
    <n v="0"/>
    <n v="1275.0560500000001"/>
    <n v="319.90636000000001"/>
    <n v="2452135.2352800006"/>
    <n v="2251737.3548400002"/>
    <n v="5087498.3577700006"/>
    <n v="4876425.6027300004"/>
    <n v="0"/>
    <n v="0"/>
    <n v="0"/>
    <n v="0"/>
    <n v="0"/>
    <n v="0"/>
    <s v="Accidentes y Enfermedades Total"/>
    <s v="Totales"/>
    <s v="Accidentes y Enfermedades Total"/>
    <x v="2"/>
    <x v="3"/>
    <n v="143268450.62242001"/>
    <n v="123963260.78178999"/>
    <n v="533186385.44996989"/>
    <n v="470746398.87218982"/>
    <n v="512068683.5256899"/>
    <n v="451806369.28899986"/>
    <n v="96161356.508719951"/>
    <n v="87027709.672939986"/>
    <n v="63674470.30387"/>
    <n v="57853903.54711999"/>
    <n v="4917498.4809499998"/>
    <n v="5348386.7704600012"/>
    <n v="5.1137989931580048"/>
    <n v="6.1456136103774828"/>
    <n v="-430888.28951000143"/>
    <n v="-8.056416037259428"/>
    <n v="100"/>
    <n v="100"/>
    <n v="3.4323666233467756"/>
    <n v="4.3144934529228438"/>
    <n v="0.92228507987877351"/>
    <n v="0.96032009750959402"/>
    <n v="1.136150331319288"/>
    <n v="1.1837785241665957"/>
    <m/>
    <m/>
    <m/>
    <n v="0"/>
    <m/>
    <n v="0"/>
    <m/>
    <n v="0"/>
    <m/>
    <n v="15.351456185669088"/>
    <n v="64.872807461522768"/>
    <n v="51.708392914750647"/>
    <n v="5.0100445378594873"/>
    <n v="8.8997004916783418"/>
    <n v="4.3284317702259933"/>
    <n v="48.199233942452672"/>
    <n v="46.17598089837351"/>
    <s v="Resto"/>
    <n v="2024"/>
    <n v="2"/>
    <d v="2025-08-07T00:00:00"/>
    <x v="2"/>
    <x v="77"/>
  </r>
  <r>
    <n v="2025"/>
    <n v="6"/>
    <n v="43"/>
    <x v="26"/>
    <s v="Accidentes y Enfermedades Total"/>
    <n v="31"/>
    <s v="eb1e33e8a81b697b75855af6bfcdbcbf7cbbde9f94962ceaec1ed8af21f5a50f"/>
    <s v="5ee0b1f3d4f170289262539d5c2c0d24e2fb46189fbbd99a0a6b6a68b9dfe06a"/>
    <x v="13"/>
    <n v="24520398.418959998"/>
    <n v="22169736.60571"/>
    <n v="43755191.336319998"/>
    <n v="39908379.193000004"/>
    <n v="16151199.832350001"/>
    <n v="14532519.206700001"/>
    <n v="32351463.493639991"/>
    <n v="28552314.654909998"/>
    <n v="35332811.020000003"/>
    <n v="33505945.09"/>
    <n v="140.405"/>
    <n v="134.59399999999999"/>
    <n v="25636.598450000001"/>
    <n v="19123.862929999999"/>
    <n v="15444974.76331"/>
    <n v="14056047.20799"/>
    <n v="20716895.2359"/>
    <n v="19288328.31287"/>
    <n v="0"/>
    <n v="0"/>
    <n v="0"/>
    <n v="0"/>
    <n v="0"/>
    <n v="0"/>
    <s v="Accidentes y Enfermedades Total"/>
    <s v="Totales"/>
    <s v="Accidentes y Enfermedades Total"/>
    <x v="2"/>
    <x v="3"/>
    <n v="63645419.190459996"/>
    <n v="56310277.221919999"/>
    <n v="533186385.44996989"/>
    <n v="470746398.87218982"/>
    <n v="512068683.5256899"/>
    <n v="451806369.28899986"/>
    <n v="96161356.508719951"/>
    <n v="87027709.672939986"/>
    <n v="63674470.30387"/>
    <n v="57853903.54711999"/>
    <n v="24520398.418959998"/>
    <n v="22169736.60571"/>
    <n v="25.499222670321291"/>
    <n v="25.474342239990445"/>
    <n v="2350661.8132499978"/>
    <n v="10.603020933701867"/>
    <n v="100"/>
    <n v="100"/>
    <n v="38.526572266862267"/>
    <n v="39.370675655420051"/>
    <n v="4.5988418099360491"/>
    <n v="4.7884979511210117"/>
    <n v="4.7094861816944462"/>
    <n v="4.9069110381507342"/>
    <m/>
    <m/>
    <m/>
    <n v="0"/>
    <m/>
    <n v="0"/>
    <m/>
    <n v="0"/>
    <m/>
    <n v="11.138334672929462"/>
    <n v="65.868423328151749"/>
    <n v="65.551158613932429"/>
    <n v="25.365267673641512"/>
    <n v="9.8813523799954339"/>
    <n v="7.4063801686577335"/>
    <n v="74.552555233014033"/>
    <n v="72.873330337348122"/>
    <s v="Grandes"/>
    <n v="2024"/>
    <n v="2"/>
    <d v="2025-08-07T00:00:00"/>
    <x v="2"/>
    <x v="13"/>
  </r>
  <r>
    <n v="2025"/>
    <n v="6"/>
    <n v="37"/>
    <x v="76"/>
    <s v="Accidentes y Enfermedades Total"/>
    <n v="25"/>
    <s v="b7a56873cd771f2c446d369b649430b65a756ba278ff97ec81bb6f55b2e73569"/>
    <s v="5ee0b1f3d4f170289262539d5c2c0d24e2fb46189fbbd99a0a6b6a68b9dfe06a"/>
    <x v="28"/>
    <n v="1227086.2867699999"/>
    <n v="1068448.7176300001"/>
    <n v="2327287.9144299999"/>
    <n v="1857726.81693"/>
    <n v="764366.49408999993"/>
    <n v="592397.08274999994"/>
    <n v="1527471.9940899999"/>
    <n v="1092730.0279699997"/>
    <n v="35332811.020000003"/>
    <n v="33505945.09"/>
    <n v="140.405"/>
    <n v="134.59399999999999"/>
    <n v="0"/>
    <n v="0"/>
    <n v="675996.13025000005"/>
    <n v="571216.29844000004"/>
    <n v="1099726.00559"/>
    <n v="853550.94706999999"/>
    <n v="0"/>
    <n v="0"/>
    <n v="0"/>
    <n v="0"/>
    <n v="0"/>
    <n v="0"/>
    <s v="Accidentes y Enfermedades Total"/>
    <s v="Totales"/>
    <s v="Accidentes y Enfermedades Total"/>
    <x v="2"/>
    <x v="3"/>
    <n v="7089738.4457900003"/>
    <n v="7036483.0011099996"/>
    <n v="533186385.44996989"/>
    <n v="470746398.87218982"/>
    <n v="512068683.5256899"/>
    <n v="451806369.28899986"/>
    <n v="96161356.508719951"/>
    <n v="87027709.672939986"/>
    <n v="63674470.30387"/>
    <n v="57853903.54711999"/>
    <n v="1227086.2867699999"/>
    <n v="1068448.7176300001"/>
    <n v="1.2760700673546834"/>
    <n v="1.2277109459106206"/>
    <n v="158637.5691399998"/>
    <n v="14.847466848187608"/>
    <n v="100"/>
    <n v="100"/>
    <n v="17.307920400063043"/>
    <n v="15.184414109455721"/>
    <n v="0.23014208919352469"/>
    <n v="0.23963314419489165"/>
    <n v="0.22696906873632605"/>
    <n v="0.23648376611232819"/>
    <m/>
    <m/>
    <m/>
    <n v="0"/>
    <m/>
    <n v="0"/>
    <m/>
    <n v="0"/>
    <m/>
    <n v="29.029415631436105"/>
    <n v="62.291177265292809"/>
    <n v="55.44459672936263"/>
    <n v="1.2004285083837491"/>
    <n v="18.343284688506834"/>
    <n v="28.841284678442403"/>
    <n v="61.469504841556422"/>
    <n v="66.922343698501507"/>
    <s v="Medianas"/>
    <n v="2024"/>
    <n v="2"/>
    <d v="2025-08-07T00:00:00"/>
    <x v="2"/>
    <x v="28"/>
  </r>
  <r>
    <n v="2025"/>
    <n v="6"/>
    <n v="98"/>
    <x v="60"/>
    <s v="Accidentes y Enfermedades Total"/>
    <n v="205"/>
    <s v="f8809aff4d69bece79dabe35be0c708b890d7eafb841f121330667b77d2e2590"/>
    <s v="5ee0b1f3d4f170289262539d5c2c0d24e2fb46189fbbd99a0a6b6a68b9dfe06a"/>
    <x v="20"/>
    <n v="314051.43505999999"/>
    <n v="379474.90561000002"/>
    <n v="392038.64008999994"/>
    <n v="450674.71811000002"/>
    <n v="125740.4154"/>
    <n v="95865.198690000005"/>
    <n v="269640.58361999999"/>
    <n v="194372.30582000001"/>
    <n v="35332811.020000003"/>
    <n v="33505945.09"/>
    <n v="140.405"/>
    <n v="134.59399999999999"/>
    <n v="0"/>
    <n v="0"/>
    <n v="1662.30296"/>
    <n v="25404.008590000001"/>
    <n v="86661.977769999998"/>
    <n v="107285.08527"/>
    <n v="0"/>
    <n v="0"/>
    <n v="0"/>
    <n v="0"/>
    <n v="0"/>
    <n v="0"/>
    <s v="Accidentes y Enfermedades Total"/>
    <s v="Totales"/>
    <s v="Accidentes y Enfermedades Total"/>
    <x v="2"/>
    <x v="3"/>
    <n v="1790791.82225"/>
    <n v="2003119.0202000001"/>
    <n v="533186385.44996989"/>
    <n v="470746398.87218982"/>
    <n v="512068683.5256899"/>
    <n v="451806369.28899986"/>
    <n v="96161356.508719951"/>
    <n v="87027709.672939986"/>
    <n v="63674470.30387"/>
    <n v="57853903.54711999"/>
    <n v="314051.43505999999"/>
    <n v="379474.90561000002"/>
    <n v="0.32658798342920803"/>
    <n v="0.43603917308189521"/>
    <n v="-65423.470550000027"/>
    <n v="-17.240526206820661"/>
    <n v="100"/>
    <n v="100"/>
    <n v="17.537015255375533"/>
    <n v="18.944201606757822"/>
    <n v="5.8900872871118753E-2"/>
    <n v="6.1329943650858781E-2"/>
    <n v="8.0611324169264545E-2"/>
    <n v="8.3990605578928276E-2"/>
    <m/>
    <m/>
    <m/>
    <n v="0"/>
    <m/>
    <n v="0"/>
    <m/>
    <n v="0"/>
    <m/>
    <n v="31.163776968332058"/>
    <n v="40.038159792512047"/>
    <n v="25.262592406709526"/>
    <n v="0.19747383024929185"/>
    <n v="-93.456532837678424"/>
    <n v="-19.222716231336967"/>
    <n v="1.9181456536934052"/>
    <n v="23.678975065421973"/>
    <s v="Resto"/>
    <n v="2024"/>
    <n v="2"/>
    <d v="2025-08-07T00:00:00"/>
    <x v="2"/>
    <x v="20"/>
  </r>
  <r>
    <n v="2025"/>
    <n v="6"/>
    <n v="79"/>
    <x v="11"/>
    <s v="Accidentes y Enfermedades Total"/>
    <n v="51"/>
    <s v="031b4af5197ec30a926f48cf40e11a7dbc470048a21e4003b7a3c07c5dab1baa"/>
    <s v="5ee0b1f3d4f170289262539d5c2c0d24e2fb46189fbbd99a0a6b6a68b9dfe06a"/>
    <x v="6"/>
    <n v="297170.93857999996"/>
    <n v="320703.72170999995"/>
    <n v="559607.02356000012"/>
    <n v="608560.02205000003"/>
    <n v="3695.8506800000018"/>
    <n v="-20951.240760000001"/>
    <n v="26016.762610000005"/>
    <n v="-2870.01784"/>
    <n v="35332811.020000003"/>
    <n v="33505945.09"/>
    <n v="140.405"/>
    <n v="134.59399999999999"/>
    <n v="0"/>
    <n v="0"/>
    <n v="3695.85068"/>
    <n v="-20951.240760000001"/>
    <n v="320594.60657999996"/>
    <n v="323889.86518999998"/>
    <n v="0"/>
    <n v="0"/>
    <n v="0"/>
    <n v="0"/>
    <n v="0"/>
    <n v="0"/>
    <s v="Accidentes y Enfermedades Total"/>
    <s v="Totales"/>
    <s v="Accidentes y Enfermedades Total"/>
    <x v="2"/>
    <x v="3"/>
    <n v="49586162.051349998"/>
    <n v="42505277.943829998"/>
    <n v="533186385.44996989"/>
    <n v="470746398.87218982"/>
    <n v="512068683.5256899"/>
    <n v="451806369.28899986"/>
    <n v="96161356.508719951"/>
    <n v="87027709.672939986"/>
    <n v="63674470.30387"/>
    <n v="57853903.54711999"/>
    <n v="297170.93857999996"/>
    <n v="320703.72170999995"/>
    <n v="0.30903363821937391"/>
    <n v="0.36850759708056313"/>
    <n v="-23532.783129999996"/>
    <n v="-7.3378578223297968"/>
    <n v="100"/>
    <n v="100"/>
    <n v="0.59930215666269615"/>
    <n v="0.75450329282355111"/>
    <n v="5.5734907471279418E-2"/>
    <n v="5.8033413903369704E-2"/>
    <n v="6.812664366171238E-2"/>
    <n v="7.0982558792760289E-2"/>
    <m/>
    <m/>
    <m/>
    <n v="0"/>
    <m/>
    <n v="0"/>
    <m/>
    <n v="0"/>
    <m/>
    <n v="-117.64024728815154"/>
    <n v="1.2436783683021748"/>
    <n v="-6.5328960475692268"/>
    <n v="5.8042896350177812E-3"/>
    <n v="-117.64024728815154"/>
    <n v="-1.017400963771109"/>
    <n v="1.1528112463981053"/>
    <n v="-6.4686311650133304"/>
    <s v="Resto"/>
    <n v="2024"/>
    <n v="2"/>
    <d v="2025-08-07T00:00:00"/>
    <x v="2"/>
    <x v="6"/>
  </r>
  <r>
    <n v="2025"/>
    <n v="6"/>
    <n v="13"/>
    <x v="37"/>
    <s v="Accidentes y Enfermedades Total"/>
    <n v="13"/>
    <s v="3fdba35f04dc8c462986c992bcf875546257113072a909c162f7e470e581e278"/>
    <s v="5ee0b1f3d4f170289262539d5c2c0d24e2fb46189fbbd99a0a6b6a68b9dfe06a"/>
    <x v="26"/>
    <n v="390898.16856999998"/>
    <n v="393734.74427999998"/>
    <n v="794773.06654999999"/>
    <n v="760255.21683000005"/>
    <n v="251062.88656000001"/>
    <n v="244907.38823000001"/>
    <n v="505549.84640000004"/>
    <n v="410257.98586000002"/>
    <n v="35332811.020000003"/>
    <n v="33505945.09"/>
    <n v="140.405"/>
    <n v="134.59399999999999"/>
    <n v="0"/>
    <n v="0"/>
    <n v="167767.18838000001"/>
    <n v="145545.59474"/>
    <n v="281600.80763"/>
    <n v="316433.15327000001"/>
    <n v="0"/>
    <n v="0"/>
    <n v="0"/>
    <n v="0"/>
    <n v="0"/>
    <n v="0"/>
    <s v="Accidentes y Enfermedades Total"/>
    <s v="Totales"/>
    <s v="Accidentes y Enfermedades Total"/>
    <x v="2"/>
    <x v="3"/>
    <n v="699707.28188999998"/>
    <n v="799139.89625999995"/>
    <n v="533186385.44996989"/>
    <n v="470746398.87218982"/>
    <n v="512068683.5256899"/>
    <n v="451806369.28899986"/>
    <n v="96161356.508719951"/>
    <n v="87027709.672939986"/>
    <n v="63674470.30387"/>
    <n v="57853903.54711999"/>
    <n v="390898.16856999998"/>
    <n v="393734.74427999998"/>
    <n v="0.40650234435342347"/>
    <n v="0.45242457346022302"/>
    <n v="-2836.5757100000046"/>
    <n v="-0.72042809307750755"/>
    <n v="100"/>
    <n v="100"/>
    <n v="55.865956906169878"/>
    <n v="49.269814474623416"/>
    <n v="7.3313606505558251E-2"/>
    <n v="7.6337058122475293E-2"/>
    <n v="8.3640521780582136E-2"/>
    <n v="8.7146789209637254E-2"/>
    <m/>
    <m/>
    <m/>
    <n v="0"/>
    <m/>
    <n v="0"/>
    <m/>
    <n v="0"/>
    <m/>
    <n v="2.513398380705123"/>
    <n v="64.227184148354738"/>
    <n v="62.201111735223677"/>
    <n v="0.39429128402932462"/>
    <n v="15.267788543992866"/>
    <n v="-11.00780537059558"/>
    <n v="59.576245463199143"/>
    <n v="45.99568447109322"/>
    <s v="Resto"/>
    <n v="2024"/>
    <n v="2"/>
    <d v="2025-08-07T00:00:00"/>
    <x v="2"/>
    <x v="26"/>
  </r>
  <r>
    <n v="2025"/>
    <n v="6"/>
    <n v="714"/>
    <x v="78"/>
    <s v="Accidentes y Enfermedades Total"/>
    <n v="250"/>
    <s v="1e472b39b105d349bcd069c4a711b44a2fffb8e274714bb07ecfff69a9a7f67b"/>
    <s v="5ee0b1f3d4f170289262539d5c2c0d24e2fb46189fbbd99a0a6b6a68b9dfe06a"/>
    <x v="33"/>
    <n v="370321.25618000003"/>
    <n v="328538.47486000002"/>
    <n v="642384.91501999996"/>
    <n v="596705.87996999989"/>
    <n v="114020.59020000001"/>
    <n v="99380.665250000005"/>
    <n v="229931.97852999999"/>
    <n v="203211.10115000003"/>
    <n v="35332811.020000003"/>
    <n v="33505945.09"/>
    <n v="140.405"/>
    <n v="134.59399999999999"/>
    <n v="1274.7263400000002"/>
    <n v="323.69731999999999"/>
    <n v="114020.59020000001"/>
    <n v="99380.665250000005"/>
    <n v="349176.62062"/>
    <n v="311577.25818"/>
    <n v="0"/>
    <n v="0"/>
    <n v="0"/>
    <n v="0"/>
    <n v="0"/>
    <n v="0"/>
    <s v="Accidentes y Enfermedades Total"/>
    <s v="Totales"/>
    <s v="Accidentes y Enfermedades Total"/>
    <x v="2"/>
    <x v="3"/>
    <n v="370321.25618000003"/>
    <n v="328538.47486000002"/>
    <n v="533186385.44996989"/>
    <n v="470746398.87218982"/>
    <n v="512068683.5256899"/>
    <n v="451806369.28899986"/>
    <n v="96161356.508719951"/>
    <n v="87027709.672939986"/>
    <n v="63674470.30387"/>
    <n v="57853903.54711999"/>
    <n v="370321.25618000003"/>
    <n v="328538.47486000002"/>
    <n v="0.38510402684098904"/>
    <n v="0.37751019312663159"/>
    <n v="41782.781320000009"/>
    <n v="12.717774177835617"/>
    <n v="100"/>
    <n v="100"/>
    <n v="100"/>
    <n v="100"/>
    <n v="6.9454372108071788E-2"/>
    <n v="7.2318668978205825E-2"/>
    <n v="6.979096933021893E-2"/>
    <n v="7.2716654122653365E-2"/>
    <m/>
    <m/>
    <m/>
    <n v="0"/>
    <m/>
    <n v="0"/>
    <m/>
    <n v="0"/>
    <m/>
    <n v="14.73116014384901"/>
    <n v="30.789642316556261"/>
    <n v="30.249323246645325"/>
    <n v="0.17906798384951789"/>
    <n v="14.73116014384901"/>
    <n v="12.067428367406263"/>
    <n v="32.654130736916002"/>
    <n v="31.895994537761553"/>
    <s v="Resto"/>
    <n v="2024"/>
    <n v="2"/>
    <d v="2025-08-07T00:00:00"/>
    <x v="2"/>
    <x v="33"/>
  </r>
  <r>
    <n v="2025"/>
    <n v="6"/>
    <n v="74"/>
    <x v="6"/>
    <s v="Accidentes y Enfermedades Total"/>
    <n v="46"/>
    <s v="25fc0e7096fc653718202dc30b0c580b8ab87eac11a700cba03a7c021bc35b0c"/>
    <s v="5ee0b1f3d4f170289262539d5c2c0d24e2fb46189fbbd99a0a6b6a68b9dfe06a"/>
    <x v="48"/>
    <n v="0"/>
    <n v="0"/>
    <n v="0"/>
    <n v="0"/>
    <n v="-0.87784000000000006"/>
    <n v="-1.9633099999999999"/>
    <n v="-0.58338000000000001"/>
    <n v="-1.9755899999999995"/>
    <n v="0"/>
    <n v="0"/>
    <n v="0"/>
    <n v="0"/>
    <n v="0"/>
    <n v="0"/>
    <n v="-2.4069000000000003"/>
    <n v="-7.5493500000000004"/>
    <n v="0"/>
    <n v="0"/>
    <n v="0"/>
    <n v="0"/>
    <n v="0"/>
    <n v="0"/>
    <n v="0"/>
    <n v="0"/>
    <s v="Accidentes y Enfermedades Total"/>
    <s v="Totales"/>
    <s v="Accidentes y Enfermedades Total"/>
    <x v="2"/>
    <x v="3"/>
    <n v="12179486.698700001"/>
    <n v="4855779.2440100005"/>
    <n v="533186385.44996989"/>
    <n v="470746398.87218982"/>
    <n v="512068683.5256899"/>
    <n v="451806369.28899986"/>
    <n v="96161356.508719951"/>
    <n v="87027709.672939986"/>
    <n v="63674470.30387"/>
    <n v="57853903.54711999"/>
    <n v="0"/>
    <n v="0"/>
    <m/>
    <m/>
    <m/>
    <m/>
    <m/>
    <m/>
    <m/>
    <m/>
    <m/>
    <m/>
    <m/>
    <m/>
    <m/>
    <m/>
    <m/>
    <n v="0"/>
    <m/>
    <n v="0"/>
    <m/>
    <n v="0"/>
    <m/>
    <n v="-55.287753844273183"/>
    <m/>
    <m/>
    <n v="-1.3786373028479624E-6"/>
    <n v="-68.117784974865387"/>
    <m/>
    <m/>
    <m/>
    <s v="Resto"/>
    <n v="2024"/>
    <n v="2"/>
    <d v="2025-08-07T00:00:00"/>
    <x v="2"/>
    <x v="48"/>
  </r>
  <r>
    <n v="2025"/>
    <n v="6"/>
    <n v="61"/>
    <x v="46"/>
    <s v="Accidentes y Enfermedades Tot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29296.64925000002"/>
    <n v="238700.24005000002"/>
    <n v="376511.40532999998"/>
    <n v="210863.61877999999"/>
    <n v="0"/>
    <n v="0"/>
    <n v="0"/>
    <n v="0"/>
    <n v="0"/>
    <n v="0"/>
    <s v="Accidentes y Enfermedades Total"/>
    <s v="Totales"/>
    <s v="Accidentes y Enfermedades Total"/>
    <x v="2"/>
    <x v="3"/>
    <n v="0"/>
    <n v="0"/>
    <n v="533186385.44996989"/>
    <n v="470746398.87218982"/>
    <n v="512068683.5256899"/>
    <n v="451806369.28899986"/>
    <n v="96161356.508719951"/>
    <n v="87027709.672939986"/>
    <n v="63674470.30387"/>
    <n v="57853903.54711999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37.954050310558117"/>
    <n v="78.556835697117108"/>
    <n v="87.459940014667609"/>
    <n v="113.20124421228053"/>
    <m/>
    <n v="2024"/>
    <n v="2"/>
    <d v="2025-08-07T00:00:00"/>
    <x v="2"/>
    <x v="69"/>
  </r>
  <r>
    <n v="2025"/>
    <n v="6"/>
    <n v="18"/>
    <x v="77"/>
    <s v="Accidentes y Enfermedades Total"/>
    <n v="5"/>
    <s v="ef2d127de37b942baad06145e54b0c619a1f22327b2ebbcfbec78f5564afe39d"/>
    <s v="5ee0b1f3d4f170289262539d5c2c0d24e2fb46189fbbd99a0a6b6a68b9dfe06a"/>
    <x v="29"/>
    <n v="529753.69429000001"/>
    <n v="507588.02674"/>
    <n v="1001601.2762"/>
    <n v="964843.9090799999"/>
    <n v="25652.505939999999"/>
    <n v="28489.738279999998"/>
    <n v="47120.336139999999"/>
    <n v="68623.969519999999"/>
    <n v="35332811.020000003"/>
    <n v="33505945.09"/>
    <n v="140.405"/>
    <n v="134.59399999999999"/>
    <n v="0"/>
    <n v="0"/>
    <n v="27893.20938"/>
    <n v="24410.085199999998"/>
    <n v="518295.69050999999"/>
    <n v="496141.98781999998"/>
    <n v="0"/>
    <n v="0"/>
    <n v="0"/>
    <n v="0"/>
    <n v="0"/>
    <n v="0"/>
    <s v="Accidentes y Enfermedades Total"/>
    <s v="Totales"/>
    <s v="Accidentes y Enfermedades Total"/>
    <x v="2"/>
    <x v="3"/>
    <n v="13516428.326850001"/>
    <n v="10445446.251569999"/>
    <n v="533186385.44996989"/>
    <n v="470746398.87218982"/>
    <n v="512068683.5256899"/>
    <n v="451806369.28899986"/>
    <n v="96161356.508719951"/>
    <n v="87027709.672939986"/>
    <n v="63674470.30387"/>
    <n v="57853903.54711999"/>
    <n v="529753.69429000001"/>
    <n v="507588.02674"/>
    <n v="0.55090081247134004"/>
    <n v="0.58324874760874834"/>
    <n v="22165.667550000013"/>
    <n v="4.3668617820557643"/>
    <n v="100"/>
    <n v="100"/>
    <n v="3.9193319527885877"/>
    <n v="4.8594192580686268"/>
    <n v="9.935619302111906E-2"/>
    <n v="0.10345364036764473"/>
    <n v="0.10782621554961973"/>
    <n v="0.1123463636731777"/>
    <m/>
    <m/>
    <m/>
    <n v="0"/>
    <m/>
    <n v="0"/>
    <m/>
    <n v="0"/>
    <m/>
    <n v="-9.9587869573086074"/>
    <n v="4.8423458328838374"/>
    <n v="5.6127679888306732"/>
    <n v="4.0286956165602988E-2"/>
    <n v="14.269201239821982"/>
    <n v="4.4651940843267957"/>
    <n v="5.3817174039308036"/>
    <n v="4.9199797233964322"/>
    <s v="Resto"/>
    <n v="2024"/>
    <n v="2"/>
    <d v="2025-08-07T00:00:00"/>
    <x v="2"/>
    <x v="29"/>
  </r>
  <r>
    <n v="2025"/>
    <n v="6"/>
    <n v="22"/>
    <x v="35"/>
    <s v="Accidentes y Enfermedades Total"/>
    <n v="16"/>
    <s v="b17ef6d19c7a5b1ee83b907c595526dcb1eb06db8227d650d5dda0a9f4ce8cd9"/>
    <s v="5ee0b1f3d4f170289262539d5c2c0d24e2fb46189fbbd99a0a6b6a68b9dfe06a"/>
    <x v="24"/>
    <n v="3386900.2049600002"/>
    <n v="3397128.0189200002"/>
    <n v="6139395.0287899999"/>
    <n v="6318717.9681299999"/>
    <n v="2350048.30327"/>
    <n v="2145686.88099"/>
    <n v="4663727.8175799996"/>
    <n v="4468555.5534899998"/>
    <n v="35332811.020000003"/>
    <n v="33505945.09"/>
    <n v="140.405"/>
    <n v="134.59399999999999"/>
    <n v="70.103999999999999"/>
    <n v="-756.24532999999997"/>
    <n v="2350039.7482099999"/>
    <n v="2145682.537"/>
    <n v="3311843.5937199998"/>
    <n v="3204216.9940599999"/>
    <n v="0"/>
    <n v="0"/>
    <n v="0"/>
    <n v="0"/>
    <n v="0"/>
    <n v="0"/>
    <s v="Accidentes y Enfermedades Total"/>
    <s v="Totales"/>
    <s v="Accidentes y Enfermedades Total"/>
    <x v="2"/>
    <x v="3"/>
    <n v="17846008.112819999"/>
    <n v="17696756.30731"/>
    <n v="533186385.44996989"/>
    <n v="470746398.87218982"/>
    <n v="512068683.5256899"/>
    <n v="451806369.28899986"/>
    <n v="96161356.508719951"/>
    <n v="87027709.672939986"/>
    <n v="63674470.30387"/>
    <n v="57853903.54711999"/>
    <n v="3386900.2049600002"/>
    <n v="3397128.0189200002"/>
    <n v="3.522101109974332"/>
    <n v="3.9035015763218319"/>
    <n v="-10227.813959999941"/>
    <n v="-0.30107237357664962"/>
    <n v="100"/>
    <n v="100"/>
    <n v="18.978475093973312"/>
    <n v="19.196331575842226"/>
    <n v="0.63521880854135215"/>
    <n v="0.6614152190757987"/>
    <n v="0.72164716013947439"/>
    <n v="0.75189909878118888"/>
    <m/>
    <m/>
    <m/>
    <n v="0"/>
    <m/>
    <n v="0"/>
    <m/>
    <n v="0"/>
    <m/>
    <n v="9.5242891258070941"/>
    <n v="69.386405298521467"/>
    <n v="63.161790460641733"/>
    <n v="3.6907229727314577"/>
    <n v="9.5241121501470118"/>
    <n v="3.3589048388270371"/>
    <n v="70.958657367340777"/>
    <n v="66.964332970509844"/>
    <s v="Medianas"/>
    <n v="2024"/>
    <n v="2"/>
    <d v="2025-08-07T00:00:00"/>
    <x v="2"/>
    <x v="24"/>
  </r>
  <r>
    <n v="2025"/>
    <n v="6"/>
    <n v="119"/>
    <x v="45"/>
    <s v="Accidentes y Enfermedades Total"/>
    <n v="217"/>
    <s v="16badfc6202cb3f8889e0f2779b19218af4cbb736e56acadce8148aba9a7a9f8"/>
    <s v="5ee0b1f3d4f170289262539d5c2c0d24e2fb46189fbbd99a0a6b6a68b9dfe06a"/>
    <x v="9"/>
    <n v="408210.44712000003"/>
    <n v="375005.02043999999"/>
    <n v="681167.22083999997"/>
    <n v="624818.41272999998"/>
    <n v="181293.07913999999"/>
    <n v="165529.87242999999"/>
    <n v="392138.73483999993"/>
    <n v="353460.89225000003"/>
    <n v="35332811.020000003"/>
    <n v="33505945.09"/>
    <n v="140.405"/>
    <n v="134.59399999999999"/>
    <n v="0"/>
    <n v="0"/>
    <n v="166024.15919000001"/>
    <n v="134124.3524"/>
    <n v="339781.89395999996"/>
    <n v="310107.94589999999"/>
    <n v="0"/>
    <n v="0"/>
    <n v="0"/>
    <n v="0"/>
    <n v="0"/>
    <n v="0"/>
    <s v="Accidentes y Enfermedades Total"/>
    <s v="Totales"/>
    <s v="Accidentes y Enfermedades Total"/>
    <x v="2"/>
    <x v="3"/>
    <n v="785916.87945000001"/>
    <n v="811961.43577999994"/>
    <n v="533186385.44996989"/>
    <n v="470746398.87218982"/>
    <n v="512068683.5256899"/>
    <n v="451806369.28899986"/>
    <n v="96161356.508719951"/>
    <n v="87027709.672939986"/>
    <n v="63674470.30387"/>
    <n v="57853903.54711999"/>
    <n v="408210.44712000003"/>
    <n v="375005.02043999999"/>
    <n v="0.4245057078442766"/>
    <n v="0.4309030099140968"/>
    <n v="33205.426680000033"/>
    <n v="8.854661903203187"/>
    <n v="100"/>
    <n v="100"/>
    <n v="51.940664183936811"/>
    <n v="46.18507775307782"/>
    <n v="7.6560553356121538E-2"/>
    <n v="7.9717908994042311E-2"/>
    <n v="7.9661792705888732E-2"/>
    <n v="8.3001269112283463E-2"/>
    <m/>
    <m/>
    <m/>
    <n v="0"/>
    <m/>
    <n v="0"/>
    <m/>
    <n v="0"/>
    <m/>
    <n v="9.5228773384489873"/>
    <n v="44.411670602517916"/>
    <n v="44.140708365925576"/>
    <n v="0.28471862942059117"/>
    <n v="23.783754567451698"/>
    <n v="9.568909295077809"/>
    <n v="48.861979446599008"/>
    <n v="43.250859635583431"/>
    <s v="Resto"/>
    <n v="2024"/>
    <n v="2"/>
    <d v="2025-08-07T00:00:00"/>
    <x v="2"/>
    <x v="9"/>
  </r>
  <r>
    <n v="2025"/>
    <n v="6"/>
    <n v="702"/>
    <x v="39"/>
    <s v="Accidentes y Enfermedades Total"/>
    <n v="244"/>
    <s v="82c01ce15b431d420eb6a1febfba7d7a2b69e5bcdcb929cb42cd3e9179d43fc4"/>
    <s v="5ee0b1f3d4f170289262539d5c2c0d24e2fb46189fbbd99a0a6b6a68b9dfe06a"/>
    <x v="2"/>
    <n v="92356.402770000001"/>
    <n v="145545.42882"/>
    <n v="362242.23899000004"/>
    <n v="367278.23404999997"/>
    <n v="147105.95620000002"/>
    <n v="114121.47806000001"/>
    <n v="274037.98653999995"/>
    <n v="228887.68353000001"/>
    <n v="35332811.020000003"/>
    <n v="33505945.09"/>
    <n v="140.405"/>
    <n v="134.59399999999999"/>
    <n v="0"/>
    <n v="0"/>
    <n v="138343.70418"/>
    <n v="111026.88231"/>
    <n v="154865.79605999999"/>
    <n v="168078.12744000001"/>
    <n v="0"/>
    <n v="0"/>
    <n v="0"/>
    <n v="0"/>
    <n v="0"/>
    <n v="0"/>
    <s v="Accidentes y Enfermedades Total"/>
    <s v="Totales"/>
    <s v="Accidentes y Enfermedades Total"/>
    <x v="2"/>
    <x v="3"/>
    <n v="92356.402770000001"/>
    <n v="145545.42882"/>
    <n v="533186385.44996989"/>
    <n v="470746398.87218982"/>
    <n v="512068683.5256899"/>
    <n v="451806369.28899986"/>
    <n v="96161356.508719951"/>
    <n v="87027709.672939986"/>
    <n v="63674470.30387"/>
    <n v="57853903.54711999"/>
    <n v="92356.402770000001"/>
    <n v="145545.42882"/>
    <n v="9.6043157171586999E-2"/>
    <n v="0.16724032996728999"/>
    <n v="-53189.02605"/>
    <n v="-36.544621484320416"/>
    <n v="100"/>
    <n v="100"/>
    <n v="100"/>
    <n v="100"/>
    <n v="1.732159809220523E-2"/>
    <n v="1.8035940439495083E-2"/>
    <n v="3.0918012154462889E-2"/>
    <n v="3.2214116204037233E-2"/>
    <m/>
    <m/>
    <m/>
    <n v="0"/>
    <m/>
    <n v="0"/>
    <m/>
    <n v="0"/>
    <m/>
    <n v="28.902953852962042"/>
    <n v="159.280733969626"/>
    <n v="78.409524081403575"/>
    <n v="0.23102815853508438"/>
    <n v="24.60379081322688"/>
    <n v="-7.8608273314542458"/>
    <n v="89.331348625490676"/>
    <n v="66.056710650607414"/>
    <s v="Resto"/>
    <n v="2024"/>
    <n v="2"/>
    <d v="2025-08-07T00:00:00"/>
    <x v="2"/>
    <x v="2"/>
  </r>
  <r>
    <n v="2025"/>
    <n v="6"/>
    <n v="34"/>
    <x v="40"/>
    <s v="Accidentes y Enfermedades Total"/>
    <n v="23"/>
    <s v="535fa30d7e25dd8a49f1536779734ec8286108d115da5045d77f3b4185d8f790"/>
    <s v="5ee0b1f3d4f170289262539d5c2c0d24e2fb46189fbbd99a0a6b6a68b9dfe06a"/>
    <x v="1"/>
    <n v="18650169.214959998"/>
    <n v="15696564.2108"/>
    <n v="32431181.448749997"/>
    <n v="28017601.027989998"/>
    <n v="11628585.775380002"/>
    <n v="11010036.812159998"/>
    <n v="23243251.00905"/>
    <n v="21185904.817430004"/>
    <n v="35332811.020000003"/>
    <n v="33505945.09"/>
    <n v="140.405"/>
    <n v="134.59399999999999"/>
    <n v="3683.55863"/>
    <n v="3477.7497899999998"/>
    <n v="10466024.91265"/>
    <n v="9984957.4291600008"/>
    <n v="14433570.534290001"/>
    <n v="12428321.08361"/>
    <n v="0"/>
    <n v="0"/>
    <n v="0"/>
    <n v="0"/>
    <n v="0"/>
    <n v="0"/>
    <s v="Accidentes y Enfermedades Total"/>
    <s v="Totales"/>
    <s v="Accidentes y Enfermedades Total"/>
    <x v="2"/>
    <x v="3"/>
    <n v="45949941.079129994"/>
    <n v="43370839.972830005"/>
    <n v="533186385.44996989"/>
    <n v="470746398.87218982"/>
    <n v="512068683.5256899"/>
    <n v="451806369.28899986"/>
    <n v="96161356.508719951"/>
    <n v="87027709.672939986"/>
    <n v="63674470.30387"/>
    <n v="57853903.54711999"/>
    <n v="18650169.214959998"/>
    <n v="15696564.2108"/>
    <n v="19.394661111367324"/>
    <n v="18.036283236442131"/>
    <n v="2953605.0041599981"/>
    <n v="18.816888616476813"/>
    <n v="100"/>
    <n v="100"/>
    <n v="40.588015516369659"/>
    <n v="36.191515360627626"/>
    <n v="3.497870486550521"/>
    <n v="3.6421225931158396"/>
    <n v="3.3343992112113217"/>
    <n v="3.474179488771135"/>
    <m/>
    <m/>
    <m/>
    <n v="0"/>
    <m/>
    <n v="0"/>
    <m/>
    <n v="0"/>
    <m/>
    <n v="5.6180462769829242"/>
    <n v="62.351100632654202"/>
    <n v="70.142973100983198"/>
    <n v="18.2625559661283"/>
    <n v="4.8179222285424483"/>
    <n v="16.134515975166174"/>
    <n v="72.511683008620381"/>
    <n v="80.340356207306101"/>
    <s v="Grandes"/>
    <n v="2024"/>
    <n v="2"/>
    <d v="2025-08-07T00:00:00"/>
    <x v="2"/>
    <x v="1"/>
  </r>
  <r>
    <n v="2025"/>
    <n v="6"/>
    <n v="3"/>
    <x v="7"/>
    <s v="Accidentes y Enfermedades Total"/>
    <n v="3"/>
    <s v="4e07408562bedb8b60ce05c1decfe3ad16b72230967de01f640b7e4729b49fce"/>
    <s v="5ee0b1f3d4f170289262539d5c2c0d24e2fb46189fbbd99a0a6b6a68b9dfe06a"/>
    <x v="8"/>
    <n v="1522406.3372500001"/>
    <n v="1492404.7979100002"/>
    <n v="3469215.5983299995"/>
    <n v="3199139.4080699999"/>
    <n v="1300546.4812"/>
    <n v="1175532.3009900001"/>
    <n v="2487224.8480699994"/>
    <n v="2450385.6557199992"/>
    <n v="35332811.020000003"/>
    <n v="33505945.09"/>
    <n v="140.405"/>
    <n v="134.59399999999999"/>
    <n v="321.78896000000003"/>
    <n v="2538.4867300000001"/>
    <n v="1272872.3798199999"/>
    <n v="1148194.4905300001"/>
    <n v="1645931.35381"/>
    <n v="1448991.9771"/>
    <n v="0"/>
    <n v="0"/>
    <n v="0"/>
    <n v="0"/>
    <n v="0"/>
    <n v="0"/>
    <s v="Accidentes y Enfermedades Total"/>
    <s v="Totales"/>
    <s v="Accidentes y Enfermedades Total"/>
    <x v="2"/>
    <x v="3"/>
    <n v="15439688.598989999"/>
    <n v="12032200.14449"/>
    <n v="533186385.44996989"/>
    <n v="470746398.87218982"/>
    <n v="512068683.5256899"/>
    <n v="451806369.28899986"/>
    <n v="96161356.508719951"/>
    <n v="87027709.672939986"/>
    <n v="63674470.30387"/>
    <n v="57853903.54711999"/>
    <n v="1522406.3372500001"/>
    <n v="1492404.7979100002"/>
    <n v="1.5831789322896539"/>
    <n v="1.7148616268526733"/>
    <n v="30001.539339999901"/>
    <n v="2.0102816194382811"/>
    <n v="100"/>
    <n v="100"/>
    <n v="9.8603435392446297"/>
    <n v="12.403423978892413"/>
    <n v="0.28552985950029491"/>
    <n v="0.2973051050042631"/>
    <n v="0.31702946671190496"/>
    <n v="0.33031955708339672"/>
    <m/>
    <m/>
    <m/>
    <n v="0"/>
    <m/>
    <n v="0"/>
    <m/>
    <n v="0"/>
    <m/>
    <n v="10.634686950304673"/>
    <n v="85.42702755357962"/>
    <n v="78.767657584339318"/>
    <n v="2.0424928153991342"/>
    <n v="10.858603687642599"/>
    <n v="13.591474612865206"/>
    <n v="77.334475515856511"/>
    <n v="79.240914282216153"/>
    <s v="Medianas"/>
    <n v="2024"/>
    <n v="2"/>
    <d v="2025-08-07T00:00:00"/>
    <x v="2"/>
    <x v="8"/>
  </r>
  <r>
    <n v="2025"/>
    <n v="6"/>
    <n v="104"/>
    <x v="19"/>
    <s v="Accidentes y Enfermedades Total"/>
    <n v="225"/>
    <s v="0e6523810856a138a75dec70a9cf3778a5c70b83ac915f22c33f05db97cb3e68"/>
    <s v="5ee0b1f3d4f170289262539d5c2c0d24e2fb46189fbbd99a0a6b6a68b9dfe06a"/>
    <x v="18"/>
    <n v="29507.031230000001"/>
    <n v="26687.842260000001"/>
    <n v="112233.7231"/>
    <n v="-145563.86857999998"/>
    <n v="13676.97695"/>
    <n v="3988.3520899999994"/>
    <n v="27437.207609999998"/>
    <n v="-7845.7871600000053"/>
    <n v="35332811.020000003"/>
    <n v="33505945.09"/>
    <n v="140.405"/>
    <n v="134.59399999999999"/>
    <n v="0"/>
    <n v="0"/>
    <n v="12397.494869999999"/>
    <n v="3324.4888700000001"/>
    <n v="36575.404119999999"/>
    <n v="37264.117200000001"/>
    <n v="0"/>
    <n v="0"/>
    <n v="0"/>
    <n v="0"/>
    <n v="0"/>
    <n v="0"/>
    <s v="Accidentes y Enfermedades Total"/>
    <s v="Totales"/>
    <s v="Accidentes y Enfermedades Total"/>
    <x v="2"/>
    <x v="3"/>
    <n v="2462424.9121500002"/>
    <n v="1467674.2807799999"/>
    <n v="533186385.44996989"/>
    <n v="470746398.87218982"/>
    <n v="512068683.5256899"/>
    <n v="451806369.28899986"/>
    <n v="96161356.508719951"/>
    <n v="87027709.672939986"/>
    <n v="63674470.30387"/>
    <n v="57853903.54711999"/>
    <n v="29507.031230000001"/>
    <n v="26687.842260000001"/>
    <n v="3.0684915751291723E-2"/>
    <n v="3.066591360417957E-2"/>
    <n v="2819.1889699999992"/>
    <n v="10.563570267445055"/>
    <n v="100"/>
    <n v="100"/>
    <n v="1.1982916142704521"/>
    <n v="1.8183763665747872"/>
    <n v="5.5340931492649133E-3"/>
    <n v="5.7623190363524091E-3"/>
    <n v="5.6692610551962808E-3"/>
    <n v="5.906920325624938E-3"/>
    <m/>
    <m/>
    <m/>
    <n v="0"/>
    <m/>
    <n v="0"/>
    <m/>
    <n v="0"/>
    <m/>
    <n v="242.92300783304222"/>
    <n v="46.351585977563623"/>
    <n v="14.944453175136532"/>
    <n v="2.1479529998019855E-2"/>
    <n v="272.91431419350783"/>
    <n v="-1.8481937363593381"/>
    <n v="33.89571535375287"/>
    <n v="8.9214212486429183"/>
    <s v="Resto"/>
    <n v="2024"/>
    <n v="2"/>
    <d v="2025-08-07T00:00:00"/>
    <x v="2"/>
    <x v="18"/>
  </r>
  <r>
    <n v="2025"/>
    <n v="6"/>
    <n v="12"/>
    <x v="0"/>
    <s v="Accidentes y Enfermedades Total"/>
    <n v="12"/>
    <s v="6b51d431df5d7f141cbececcf79edf3dd861c3b4069f0b11661a3eefacbba918"/>
    <s v="5ee0b1f3d4f170289262539d5c2c0d24e2fb46189fbbd99a0a6b6a68b9dfe06a"/>
    <x v="45"/>
    <n v="131039.48505"/>
    <n v="122853.55125"/>
    <n v="260935.72723000002"/>
    <n v="225363.50711000001"/>
    <n v="41453.564200000001"/>
    <n v="35120.685890000001"/>
    <n v="81658.129450000008"/>
    <n v="85487.190070000011"/>
    <n v="35332811.020000003"/>
    <n v="33505945.09"/>
    <n v="140.405"/>
    <n v="134.59399999999999"/>
    <n v="0"/>
    <n v="0"/>
    <n v="34251.341110000001"/>
    <n v="30848.7029"/>
    <n v="108554.3422"/>
    <n v="93279.277870000005"/>
    <n v="0"/>
    <n v="0"/>
    <n v="0"/>
    <n v="0"/>
    <n v="0"/>
    <n v="0"/>
    <s v="Accidentes y Enfermedades Total"/>
    <s v="Totales"/>
    <s v="Accidentes y Enfermedades Total"/>
    <x v="2"/>
    <x v="3"/>
    <n v="4354857.8661599997"/>
    <n v="3733425.0511100003"/>
    <n v="533186385.44996989"/>
    <n v="470746398.87218982"/>
    <n v="512068683.5256899"/>
    <n v="451806369.28899986"/>
    <n v="96161356.508719951"/>
    <n v="87027709.672939986"/>
    <n v="63674470.30387"/>
    <n v="57853903.54711999"/>
    <n v="131039.48505"/>
    <n v="122853.55125"/>
    <n v="0.13627042068413137"/>
    <n v="0.14116601679131577"/>
    <n v="8185.9337999999989"/>
    <n v="6.6631641631116345"/>
    <n v="100"/>
    <n v="100"/>
    <n v="3.0090416054278073"/>
    <n v="3.2906392807717912"/>
    <n v="2.4576674991318912E-2"/>
    <n v="2.5590216559967759E-2"/>
    <n v="2.6097608297021811E-2"/>
    <n v="2.7191637745907077E-2"/>
    <m/>
    <m/>
    <m/>
    <n v="0"/>
    <m/>
    <n v="0"/>
    <m/>
    <n v="0"/>
    <m/>
    <n v="18.031761480498808"/>
    <n v="31.634407128647368"/>
    <n v="28.587440519754615"/>
    <n v="6.5102330654928972E-2"/>
    <n v="11.030085190388995"/>
    <n v="16.375624553277856"/>
    <n v="31.552253383743501"/>
    <n v="33.071335461014968"/>
    <s v="Resto"/>
    <n v="2024"/>
    <n v="2"/>
    <d v="2025-08-07T00:00:00"/>
    <x v="2"/>
    <x v="45"/>
  </r>
  <r>
    <n v="2025"/>
    <n v="6"/>
    <n v="705"/>
    <x v="3"/>
    <s v="Accidentes y Enfermedades Total"/>
    <n v="36"/>
    <s v="76a50887d8f1c2e9301755428990ad81479ee21c25b43215cf524541e0503269"/>
    <s v="5ee0b1f3d4f170289262539d5c2c0d24e2fb46189fbbd99a0a6b6a68b9dfe06a"/>
    <x v="12"/>
    <n v="653214.70785000001"/>
    <n v="582837.05903"/>
    <n v="742303.69960000005"/>
    <n v="671799.41206"/>
    <n v="312458.66760999989"/>
    <n v="241649.74901999996"/>
    <n v="707347.09198000003"/>
    <n v="538666.30701999995"/>
    <n v="35332811.020000003"/>
    <n v="33505945.09"/>
    <n v="140.405"/>
    <n v="134.59399999999999"/>
    <n v="0"/>
    <n v="0"/>
    <n v="62412.839479999995"/>
    <n v="62767.757740000001"/>
    <n v="-43478.768560000004"/>
    <n v="-16870.19328"/>
    <n v="0"/>
    <n v="0"/>
    <n v="0"/>
    <n v="0"/>
    <n v="0"/>
    <n v="0"/>
    <s v="Accidentes y Enfermedades Total"/>
    <s v="Totales"/>
    <s v="Accidentes y Enfermedades Total"/>
    <x v="2"/>
    <x v="3"/>
    <n v="653214.70785000001"/>
    <n v="582837.05903"/>
    <n v="533186385.44996989"/>
    <n v="470746398.87218982"/>
    <n v="512068683.5256899"/>
    <n v="451806369.28899986"/>
    <n v="96161356.508719951"/>
    <n v="87027709.672939986"/>
    <n v="63674470.30387"/>
    <n v="57853903.54711999"/>
    <n v="653214.70785000001"/>
    <n v="582837.05903"/>
    <n v="0.67929023837217417"/>
    <n v="0.66971434870613944"/>
    <n v="70377.648820000002"/>
    <n v="12.075012686586483"/>
    <n v="100"/>
    <n v="100"/>
    <n v="100"/>
    <n v="100"/>
    <n v="0.12251151298597676"/>
    <n v="0.12756388524923903"/>
    <n v="0.1238112623753163"/>
    <n v="0.12900151450879299"/>
    <m/>
    <m/>
    <m/>
    <n v="0"/>
    <m/>
    <n v="0"/>
    <m/>
    <n v="0"/>
    <m/>
    <n v="29.302293454540052"/>
    <n v="47.833991466363443"/>
    <n v="41.460944405657926"/>
    <n v="0.49071262959687206"/>
    <n v="-0.56544677200381921"/>
    <n v="157.72537301955563"/>
    <n v="-143.54785461292741"/>
    <n v="-372.06306233854838"/>
    <s v="Medianas"/>
    <n v="2024"/>
    <n v="2"/>
    <d v="2025-08-07T00:00:00"/>
    <x v="2"/>
    <x v="12"/>
  </r>
  <r>
    <n v="2025"/>
    <n v="6"/>
    <n v="65"/>
    <x v="13"/>
    <s v="Accidentes y Enfermedades Total"/>
    <n v="225"/>
    <s v="0e6523810856a138a75dec70a9cf3778a5c70b83ac915f22c33f05db97cb3e68"/>
    <s v="5ee0b1f3d4f170289262539d5c2c0d24e2fb46189fbbd99a0a6b6a68b9dfe06a"/>
    <x v="4"/>
    <n v="2893563.4842399997"/>
    <n v="2291664.5886500003"/>
    <n v="5741229.1780999992"/>
    <n v="4910101.6868799999"/>
    <n v="1850292.5009599999"/>
    <n v="1611361.0123100001"/>
    <n v="3674580.90955"/>
    <n v="3055267.7040800001"/>
    <n v="35332811.020000003"/>
    <n v="33505945.09"/>
    <n v="140.405"/>
    <n v="134.59399999999999"/>
    <n v="0"/>
    <n v="0"/>
    <n v="1734776.5651"/>
    <n v="1431156.8358699998"/>
    <n v="2846970.6538800001"/>
    <n v="2453817.9448600002"/>
    <n v="0"/>
    <n v="0"/>
    <n v="0"/>
    <n v="0"/>
    <n v="0"/>
    <n v="0"/>
    <s v="Accidentes y Enfermedades Total"/>
    <s v="Totales"/>
    <s v="Accidentes y Enfermedades Total"/>
    <x v="2"/>
    <x v="3"/>
    <n v="2893563.4842399997"/>
    <n v="2291664.5886500003"/>
    <n v="533186385.44996989"/>
    <n v="470746398.87218982"/>
    <n v="512068683.5256899"/>
    <n v="451806369.28899986"/>
    <n v="96161356.508719951"/>
    <n v="87027709.672939986"/>
    <n v="63674470.30387"/>
    <n v="57853903.54711999"/>
    <n v="2893563.4842399997"/>
    <n v="2291664.5886500003"/>
    <n v="3.0090709920232981"/>
    <n v="2.6332585302570135"/>
    <n v="601898.89558999939"/>
    <n v="26.264702896359402"/>
    <n v="100"/>
    <n v="100"/>
    <n v="100"/>
    <n v="100"/>
    <n v="0.54269267993368697"/>
    <n v="0.5650733148368432"/>
    <n v="0.48681510769712749"/>
    <n v="0.50722272735029272"/>
    <m/>
    <m/>
    <m/>
    <n v="0"/>
    <m/>
    <n v="0"/>
    <m/>
    <n v="0"/>
    <m/>
    <n v="14.827930353575724"/>
    <n v="63.945115116283091"/>
    <n v="70.313998841306841"/>
    <n v="2.9058624157059425"/>
    <n v="21.214986479481812"/>
    <n v="16.022081419835366"/>
    <n v="60.934121773814418"/>
    <n v="58.32367632928257"/>
    <s v="Medianas"/>
    <n v="2024"/>
    <n v="2"/>
    <d v="2025-08-07T00:00:00"/>
    <x v="2"/>
    <x v="4"/>
  </r>
  <r>
    <n v="2025"/>
    <n v="6"/>
    <n v="41"/>
    <x v="38"/>
    <s v="Accidentes y Enfermedades Total"/>
    <n v="29"/>
    <s v="35135aaa6cc23891b40cb3f378c53a17a1127210ce60e125ccf03efcfdaec458"/>
    <s v="5ee0b1f3d4f170289262539d5c2c0d24e2fb46189fbbd99a0a6b6a68b9dfe06a"/>
    <x v="3"/>
    <n v="3536445.4395100004"/>
    <n v="2772494.86503"/>
    <n v="6353276.6022900008"/>
    <n v="5161396.4752799999"/>
    <n v="2420966.8919899999"/>
    <n v="1835681.66974"/>
    <n v="4526469.9234600002"/>
    <n v="3566438.4507199987"/>
    <n v="35332811.020000003"/>
    <n v="33505945.09"/>
    <n v="140.405"/>
    <n v="134.59399999999999"/>
    <n v="0"/>
    <n v="0"/>
    <n v="2426082.7439600001"/>
    <n v="1834302.3613099998"/>
    <n v="3194371.2262900001"/>
    <n v="2562297.9594200002"/>
    <n v="0"/>
    <n v="0"/>
    <n v="0"/>
    <n v="0"/>
    <n v="0"/>
    <n v="0"/>
    <s v="Accidentes y Enfermedades Total"/>
    <s v="Totales"/>
    <s v="Accidentes y Enfermedades Total"/>
    <x v="2"/>
    <x v="3"/>
    <n v="22924639.598130003"/>
    <n v="19353024.356599998"/>
    <n v="533186385.44996989"/>
    <n v="470746398.87218982"/>
    <n v="512068683.5256899"/>
    <n v="451806369.28899986"/>
    <n v="96161356.508719951"/>
    <n v="87027709.672939986"/>
    <n v="63674470.30387"/>
    <n v="57853903.54711999"/>
    <n v="3536445.4395100004"/>
    <n v="2772494.86503"/>
    <n v="3.6776160069968586"/>
    <n v="3.1857610357084551"/>
    <n v="763950.57448000042"/>
    <n v="27.554625406735745"/>
    <n v="100"/>
    <n v="100"/>
    <n v="15.4263949248671"/>
    <n v="14.325899735069008"/>
    <n v="0.66326626785969067"/>
    <n v="0.69061935503669225"/>
    <n v="0.58895721171151161"/>
    <n v="0.61364669767560587"/>
    <m/>
    <m/>
    <m/>
    <n v="0"/>
    <m/>
    <n v="0"/>
    <m/>
    <n v="0"/>
    <m/>
    <n v="31.883808173172955"/>
    <n v="68.457634463758112"/>
    <n v="66.210462385117424"/>
    <n v="3.8020997747394829"/>
    <n v="32.26187760164958"/>
    <n v="24.668218797359366"/>
    <n v="75.948678850882828"/>
    <n v="71.588175550247527"/>
    <s v="Medianas"/>
    <n v="2024"/>
    <n v="2"/>
    <d v="2025-08-07T00:00:00"/>
    <x v="2"/>
    <x v="3"/>
  </r>
  <r>
    <n v="2025"/>
    <n v="6"/>
    <n v="50"/>
    <x v="15"/>
    <s v="Automoviles"/>
    <n v="38"/>
    <s v="aea92132c4cbeb263e6ac2bf6c183b5d81737f179f21efdc5863739672f0f470"/>
    <s v="5ee0b1f3d4f170289262539d5c2c0d24e2fb46189fbbd99a0a6b6a68b9dfe06a"/>
    <x v="18"/>
    <n v="-0.98080999999999996"/>
    <n v="-1.1606500000000002"/>
    <n v="-3.5364399999999998"/>
    <n v="-3.7163100000000018"/>
    <n v="-306.88237999999996"/>
    <n v="75.283309999999986"/>
    <n v="-270.07200999999998"/>
    <n v="-147.00819000000001"/>
    <n v="35332811.020000003"/>
    <n v="33505945.09"/>
    <n v="140.405"/>
    <n v="134.59399999999999"/>
    <n v="0"/>
    <n v="0"/>
    <n v="5.6075100000000004"/>
    <n v="8.2152900000000013"/>
    <n v="0"/>
    <n v="0"/>
    <n v="0"/>
    <n v="0"/>
    <n v="0"/>
    <n v="0"/>
    <n v="0"/>
    <n v="0"/>
    <s v="Automoviles"/>
    <s v="Totales"/>
    <s v="Automoviles Total"/>
    <x v="11"/>
    <x v="3"/>
    <n v="26568293.871599998"/>
    <n v="30189132.184919998"/>
    <n v="533186385.44996989"/>
    <n v="470746398.87218982"/>
    <n v="512068683.5256899"/>
    <n v="451806369.28899986"/>
    <n v="104683930.16637003"/>
    <n v="92199458.184100002"/>
    <n v="57891971.036489978"/>
    <n v="54146422.222089998"/>
    <n v="-0.98080999999999996"/>
    <n v="-1.1606500000000002"/>
    <n v="-9.3692508338312996E-7"/>
    <n v="-1.2588468770417967E-6"/>
    <n v="0.17984000000000022"/>
    <n v="-15.494765863955562"/>
    <n v="100"/>
    <n v="100"/>
    <n v="-3.6916559442623083E-6"/>
    <n v="-3.8445954421298838E-6"/>
    <n v="-1.8395255894845643E-7"/>
    <n v="-1.9153875867724175E-7"/>
    <n v="-2.4655525836855585E-7"/>
    <n v="-2.5689102210455681E-7"/>
    <m/>
    <m/>
    <m/>
    <n v="0"/>
    <m/>
    <n v="0"/>
    <m/>
    <n v="0"/>
    <m/>
    <n v="-507.63667272334334"/>
    <n v="31288.667529898754"/>
    <n v="-6486.3059492525717"/>
    <n v="-5.3009488968093423E-4"/>
    <n v="-31.743006029002029"/>
    <m/>
    <m/>
    <m/>
    <s v="Resto"/>
    <n v="2024"/>
    <n v="2"/>
    <d v="2025-08-07T00:00:00"/>
    <x v="11"/>
    <x v="18"/>
  </r>
  <r>
    <n v="2025"/>
    <n v="6"/>
    <n v="94"/>
    <x v="5"/>
    <s v="Automoviles"/>
    <n v="7"/>
    <s v="7902699be42c8a8e46fbbb4501726517e86b22c56a189f7625a6da49081b2451"/>
    <s v="5ee0b1f3d4f170289262539d5c2c0d24e2fb46189fbbd99a0a6b6a68b9dfe06a"/>
    <x v="28"/>
    <n v="1261437.00364"/>
    <n v="1259968.3082099999"/>
    <n v="2428794.6011000006"/>
    <n v="2418271.83549"/>
    <n v="873939.93767000013"/>
    <n v="828407.82392999995"/>
    <n v="1855987.9397000007"/>
    <n v="1726004.2981099996"/>
    <n v="35332811.020000003"/>
    <n v="33505945.09"/>
    <n v="140.405"/>
    <n v="134.59399999999999"/>
    <n v="330.54764999999998"/>
    <n v="1195.1841499999998"/>
    <n v="874155.92767"/>
    <n v="828932.85176999995"/>
    <n v="1207600.89619"/>
    <n v="1171579.6766400002"/>
    <n v="0"/>
    <n v="0"/>
    <n v="0"/>
    <n v="0"/>
    <n v="0"/>
    <n v="0"/>
    <s v="Automoviles"/>
    <s v="Totales"/>
    <s v="Automoviles Total"/>
    <x v="11"/>
    <x v="3"/>
    <n v="3833520.1551100002"/>
    <n v="3650387.7085300004"/>
    <n v="533186385.44996989"/>
    <n v="470746398.87218982"/>
    <n v="512068683.5256899"/>
    <n v="451806369.28899986"/>
    <n v="104683930.16637003"/>
    <n v="92199458.184100002"/>
    <n v="57891971.036489978"/>
    <n v="54146422.222089998"/>
    <n v="1261437.00364"/>
    <n v="1259968.3082099999"/>
    <n v="1.2049958399873295"/>
    <n v="1.366568017888075"/>
    <n v="1468.6954300000798"/>
    <n v="0.11656606125962643"/>
    <n v="100"/>
    <n v="100"/>
    <n v="32.905448585121732"/>
    <n v="34.516013333755858"/>
    <n v="0.23658462370066716"/>
    <n v="0.24634136869194331"/>
    <n v="0.26765330785931046"/>
    <n v="0.27887351614648348"/>
    <m/>
    <m/>
    <m/>
    <n v="0"/>
    <m/>
    <n v="0"/>
    <m/>
    <n v="0"/>
    <m/>
    <n v="5.4963403802723576"/>
    <n v="69.281298641799864"/>
    <n v="65.748306408348839"/>
    <n v="1.509604737968147"/>
    <n v="5.4555777109613013"/>
    <n v="3.0745855589869864"/>
    <n v="72.387817070025022"/>
    <n v="70.753433872061962"/>
    <s v="Medianas"/>
    <n v="2024"/>
    <n v="2"/>
    <d v="2025-08-07T00:00:00"/>
    <x v="11"/>
    <x v="28"/>
  </r>
  <r>
    <n v="2025"/>
    <n v="6"/>
    <n v="129"/>
    <x v="22"/>
    <s v="Automoviles"/>
    <n v="208"/>
    <s v="8df66f64b57424391d363fd6b811fed3c430c77597da265025728bd637bad804"/>
    <s v="5ee0b1f3d4f170289262539d5c2c0d24e2fb46189fbbd99a0a6b6a68b9dfe06a"/>
    <x v="20"/>
    <n v="168250.55987999999"/>
    <n v="88867.327510000003"/>
    <n v="333004.61885999999"/>
    <n v="157045.82542000001"/>
    <n v="108842.50447000001"/>
    <n v="57992.784709999993"/>
    <n v="199596.47150000001"/>
    <n v="97764.529089999996"/>
    <n v="35332811.020000003"/>
    <n v="33505945.09"/>
    <n v="140.405"/>
    <n v="134.59399999999999"/>
    <n v="0"/>
    <n v="0"/>
    <n v="109572.70974999999"/>
    <n v="51089.776359999996"/>
    <n v="138600.39637999999"/>
    <n v="62452.569200000005"/>
    <n v="0"/>
    <n v="0"/>
    <n v="0"/>
    <n v="0"/>
    <n v="0"/>
    <n v="0"/>
    <s v="Automoviles"/>
    <s v="Totales"/>
    <s v="Automoviles Total"/>
    <x v="11"/>
    <x v="3"/>
    <n v="168250.55987999999"/>
    <n v="88867.327510000003"/>
    <n v="533186385.44996989"/>
    <n v="470746398.87218982"/>
    <n v="512068683.5256899"/>
    <n v="451806369.28899986"/>
    <n v="104683930.16637003"/>
    <n v="92199458.184100002"/>
    <n v="57891971.036489978"/>
    <n v="54146422.222089998"/>
    <n v="168250.55987999999"/>
    <n v="88867.327510000003"/>
    <n v="0.16072243334063405"/>
    <n v="9.6385954169658408E-2"/>
    <n v="79383.232369999983"/>
    <n v="89.327804260871019"/>
    <n v="100"/>
    <n v="100"/>
    <n v="100"/>
    <n v="100"/>
    <n v="3.1555674426684575E-2"/>
    <n v="3.2857029787793895E-2"/>
    <n v="1.8877962258002947E-2"/>
    <n v="1.9669339245891784E-2"/>
    <m/>
    <m/>
    <m/>
    <n v="0"/>
    <m/>
    <n v="0"/>
    <m/>
    <n v="0"/>
    <m/>
    <n v="87.682838501858924"/>
    <n v="64.69072349454818"/>
    <n v="65.257712069122604"/>
    <n v="0.1880096713262627"/>
    <n v="114.47091288461455"/>
    <n v="121.92905456962366"/>
    <n v="79.05656304877013"/>
    <n v="81.805723950905119"/>
    <s v="Resto"/>
    <n v="2024"/>
    <n v="2"/>
    <d v="2025-08-07T00:00:00"/>
    <x v="11"/>
    <x v="20"/>
  </r>
  <r>
    <n v="2025"/>
    <n v="6"/>
    <n v="105"/>
    <x v="18"/>
    <s v="Automoviles"/>
    <n v="226"/>
    <s v="8f1f64db81c40ea10e1e9080c9ae60a7acb8925968c431ee16784dea9841c66f"/>
    <s v="5ee0b1f3d4f170289262539d5c2c0d24e2fb46189fbbd99a0a6b6a68b9dfe06a"/>
    <x v="27"/>
    <n v="565365.71987999999"/>
    <n v="0"/>
    <n v="1589155.2892399998"/>
    <n v="610696.3409500001"/>
    <n v="68034.972569999998"/>
    <n v="0"/>
    <n v="182267.12432"/>
    <n v="28656.54569000001"/>
    <n v="35332811.020000003"/>
    <n v="33505945.09"/>
    <n v="140.405"/>
    <n v="134.59399999999999"/>
    <n v="0"/>
    <n v="0"/>
    <n v="68034.972569999998"/>
    <n v="0"/>
    <n v="571910.45941999997"/>
    <n v="0"/>
    <n v="0"/>
    <n v="0"/>
    <n v="0"/>
    <n v="0"/>
    <n v="0"/>
    <n v="0"/>
    <s v="Automoviles"/>
    <s v="Totales"/>
    <s v="Automoviles Total"/>
    <x v="11"/>
    <x v="3"/>
    <n v="1102266.38717"/>
    <n v="0"/>
    <n v="533186385.44996989"/>
    <n v="470746398.87218982"/>
    <n v="512068683.5256899"/>
    <n v="451806369.28899986"/>
    <n v="104683930.16637003"/>
    <n v="92199458.184100002"/>
    <n v="57891971.036489978"/>
    <n v="54146422.222089998"/>
    <n v="565365.71987999999"/>
    <n v="0"/>
    <n v="0.54006925320962507"/>
    <m/>
    <m/>
    <m/>
    <n v="100"/>
    <m/>
    <n v="51.291205688630413"/>
    <m/>
    <n v="0.10603528809215057"/>
    <n v="0.11040818118135048"/>
    <m/>
    <m/>
    <m/>
    <m/>
    <m/>
    <n v="0"/>
    <m/>
    <n v="0"/>
    <m/>
    <n v="0"/>
    <m/>
    <m/>
    <n v="12.033798685997544"/>
    <m/>
    <n v="0.1175205669316679"/>
    <m/>
    <m/>
    <n v="11.896088181180899"/>
    <m/>
    <s v="Resto"/>
    <n v="2024"/>
    <n v="2"/>
    <d v="2025-08-07T00:00:00"/>
    <x v="11"/>
    <x v="27"/>
  </r>
  <r>
    <n v="2025"/>
    <n v="6"/>
    <n v="80"/>
    <x v="73"/>
    <s v="Automoviles"/>
    <n v="52"/>
    <s v="41cfc0d1f2d127b04555b7246d84019b4d27710a3f3aff6e7764375b1e06e05d"/>
    <s v="5ee0b1f3d4f170289262539d5c2c0d24e2fb46189fbbd99a0a6b6a68b9dfe06a"/>
    <x v="45"/>
    <n v="28392.501420000001"/>
    <n v="21442.037710000001"/>
    <n v="36620.599650000004"/>
    <n v="27280.884009999994"/>
    <n v="6841.8221699999986"/>
    <n v="10155.61457"/>
    <n v="16226.557570000001"/>
    <n v="21270.929349999995"/>
    <n v="35332811.020000003"/>
    <n v="33505945.09"/>
    <n v="140.405"/>
    <n v="134.59399999999999"/>
    <n v="0"/>
    <n v="-68.005229999999997"/>
    <n v="6841.8221700000004"/>
    <n v="10155.61457"/>
    <n v="18008.683840000002"/>
    <n v="13730.18958"/>
    <n v="0"/>
    <n v="0"/>
    <n v="0"/>
    <n v="0"/>
    <n v="0"/>
    <n v="0"/>
    <s v="Automoviles"/>
    <s v="Totales"/>
    <s v="Automoviles Total"/>
    <x v="11"/>
    <x v="3"/>
    <n v="914305.01283000002"/>
    <n v="669950.54428999999"/>
    <n v="533186385.44996989"/>
    <n v="470746398.87218982"/>
    <n v="512068683.5256899"/>
    <n v="451806369.28899986"/>
    <n v="104683930.16637003"/>
    <n v="92199458.184100002"/>
    <n v="57891971.036489978"/>
    <n v="54146422.222089998"/>
    <n v="28392.501420000001"/>
    <n v="21442.037710000001"/>
    <n v="2.7122120247947246E-2"/>
    <n v="2.3256142858437891E-2"/>
    <n v="6950.46371"/>
    <n v="32.415126789738302"/>
    <n v="100"/>
    <n v="100"/>
    <n v="3.1053642954573979"/>
    <n v="3.2005403820850447"/>
    <n v="5.3250612158896047E-3"/>
    <n v="5.5446666303653348E-3"/>
    <n v="4.5549021216881643E-3"/>
    <n v="4.7458467094527636E-3"/>
    <m/>
    <m/>
    <m/>
    <n v="0"/>
    <m/>
    <n v="0"/>
    <m/>
    <n v="0"/>
    <m/>
    <n v="-32.630151303585762"/>
    <n v="24.097285648740133"/>
    <n v="47.363103765383684"/>
    <n v="1.1818257432775123E-2"/>
    <n v="-32.630151303585755"/>
    <n v="31.161217658875184"/>
    <n v="37.991794574144734"/>
    <n v="73.965581544431956"/>
    <s v="Resto"/>
    <n v="2024"/>
    <n v="2"/>
    <d v="2025-08-07T00:00:00"/>
    <x v="11"/>
    <x v="45"/>
  </r>
  <r>
    <n v="2025"/>
    <n v="6"/>
    <n v="12"/>
    <x v="0"/>
    <s v="Automoviles"/>
    <n v="12"/>
    <s v="6b51d431df5d7f141cbececcf79edf3dd861c3b4069f0b11661a3eefacbba918"/>
    <s v="5ee0b1f3d4f170289262539d5c2c0d24e2fb46189fbbd99a0a6b6a68b9dfe06a"/>
    <x v="9"/>
    <n v="292861.21198000002"/>
    <n v="250160.00116999997"/>
    <n v="585585.76559000008"/>
    <n v="532905.88800000004"/>
    <n v="134432.00461999999"/>
    <n v="160164.48081000001"/>
    <n v="311064.98719000001"/>
    <n v="332219.46724000003"/>
    <n v="35332811.020000003"/>
    <n v="33505945.09"/>
    <n v="140.405"/>
    <n v="134.59399999999999"/>
    <n v="0"/>
    <n v="0"/>
    <n v="121387.16705"/>
    <n v="137815.82471000002"/>
    <n v="262916.16742000001"/>
    <n v="247306.56041000001"/>
    <n v="0"/>
    <n v="0"/>
    <n v="0"/>
    <n v="0"/>
    <n v="0"/>
    <n v="0"/>
    <s v="Automoviles"/>
    <s v="Totales"/>
    <s v="Automoviles Total"/>
    <x v="11"/>
    <x v="3"/>
    <n v="4354857.8661599997"/>
    <n v="3733425.0511100003"/>
    <n v="533186385.44996989"/>
    <n v="470746398.87218982"/>
    <n v="512068683.5256899"/>
    <n v="451806369.28899986"/>
    <n v="104683930.16637003"/>
    <n v="92199458.184100002"/>
    <n v="57891971.036489978"/>
    <n v="54146422.222089998"/>
    <n v="292861.21198000002"/>
    <n v="250160.00116999997"/>
    <n v="0.27975756308973809"/>
    <n v="0.27132480612900239"/>
    <n v="42701.210810000048"/>
    <n v="17.069559725889903"/>
    <n v="100"/>
    <n v="100"/>
    <n v="6.7249315817105515"/>
    <n v="6.7005497028961081"/>
    <n v="5.4926611026057386E-2"/>
    <n v="5.7191783329453995E-2"/>
    <n v="5.3141139638950223E-2"/>
    <n v="5.5368852272638963E-2"/>
    <m/>
    <m/>
    <m/>
    <n v="0"/>
    <m/>
    <n v="0"/>
    <m/>
    <n v="0"/>
    <m/>
    <n v="-16.066281400135118"/>
    <n v="45.902973531769916"/>
    <n v="64.024816142032975"/>
    <n v="0.23221182870983259"/>
    <n v="-11.920733845021159"/>
    <n v="6.3118450978904228"/>
    <n v="46.169533140990893"/>
    <n v="55.726716056994398"/>
    <s v="Resto"/>
    <n v="2024"/>
    <n v="2"/>
    <d v="2025-08-07T00:00:00"/>
    <x v="11"/>
    <x v="9"/>
  </r>
  <r>
    <n v="2025"/>
    <n v="6"/>
    <n v="3"/>
    <x v="7"/>
    <s v="Automoviles"/>
    <n v="3"/>
    <s v="4e07408562bedb8b60ce05c1decfe3ad16b72230967de01f640b7e4729b49fce"/>
    <s v="5ee0b1f3d4f170289262539d5c2c0d24e2fb46189fbbd99a0a6b6a68b9dfe06a"/>
    <x v="33"/>
    <n v="233346.25516"/>
    <n v="141873.02703"/>
    <n v="477536.84470999998"/>
    <n v="291785.52464000002"/>
    <n v="145210.22384000002"/>
    <n v="93357.87566000002"/>
    <n v="306726.64407000004"/>
    <n v="170209.50133000003"/>
    <n v="35332811.020000003"/>
    <n v="33505945.09"/>
    <n v="140.405"/>
    <n v="134.59399999999999"/>
    <n v="10189.56748"/>
    <n v="-1073.4771799999999"/>
    <n v="141852.17315000002"/>
    <n v="92816.519659999991"/>
    <n v="208282.17079"/>
    <n v="118688.88645999999"/>
    <n v="0"/>
    <n v="0"/>
    <n v="0"/>
    <n v="0"/>
    <n v="0"/>
    <n v="0"/>
    <s v="Automoviles"/>
    <s v="Totales"/>
    <s v="Automoviles Total"/>
    <x v="11"/>
    <x v="3"/>
    <n v="15439688.598989999"/>
    <n v="12032200.14449"/>
    <n v="533186385.44996989"/>
    <n v="470746398.87218982"/>
    <n v="512068683.5256899"/>
    <n v="451806369.28899986"/>
    <n v="104683930.16637003"/>
    <n v="92199458.184100002"/>
    <n v="57891971.036489978"/>
    <n v="54146422.222089998"/>
    <n v="233346.25516"/>
    <n v="141873.02703"/>
    <n v="0.22290551643327877"/>
    <n v="0.15387620472423374"/>
    <n v="91473.228130000003"/>
    <n v="64.475418650690642"/>
    <n v="100"/>
    <n v="100"/>
    <n v="1.5113404241537913"/>
    <n v="1.1791112624981477"/>
    <n v="4.3764481151009331E-2"/>
    <n v="4.5569327449077109E-2"/>
    <n v="3.0137888971620001E-2"/>
    <n v="3.1401289728000784E-2"/>
    <m/>
    <m/>
    <m/>
    <n v="0"/>
    <m/>
    <n v="0"/>
    <m/>
    <n v="0"/>
    <m/>
    <n v="55.541482508493466"/>
    <n v="62.229506850423974"/>
    <n v="65.803823048237959"/>
    <n v="0.25082964224602466"/>
    <n v="52.830739258080925"/>
    <n v="75.485824327953694"/>
    <n v="68.105768540804263"/>
    <n v="78.201525373043751"/>
    <s v="Resto"/>
    <n v="2024"/>
    <n v="2"/>
    <d v="2025-08-07T00:00:00"/>
    <x v="11"/>
    <x v="33"/>
  </r>
  <r>
    <n v="2025"/>
    <n v="6"/>
    <n v="37"/>
    <x v="76"/>
    <s v="Automoviles"/>
    <n v="25"/>
    <s v="b7a56873cd771f2c446d369b649430b65a756ba278ff97ec81bb6f55b2e73569"/>
    <s v="5ee0b1f3d4f170289262539d5c2c0d24e2fb46189fbbd99a0a6b6a68b9dfe06a"/>
    <x v="10"/>
    <n v="1469403.8321800001"/>
    <n v="2061176.9799000002"/>
    <n v="3419333.4928800003"/>
    <n v="3927733.6951000001"/>
    <n v="961448.67320999969"/>
    <n v="1170007.63041"/>
    <n v="2117116.7024299991"/>
    <n v="2414532.2992500002"/>
    <n v="35332811.020000003"/>
    <n v="33505945.09"/>
    <n v="140.405"/>
    <n v="134.59399999999999"/>
    <n v="-267.82695000000001"/>
    <n v="9108.0964999999997"/>
    <n v="946033.73511999997"/>
    <n v="1167765.94756"/>
    <n v="1614065.7046300001"/>
    <n v="1747989.9508"/>
    <n v="0"/>
    <n v="0"/>
    <n v="0"/>
    <n v="0"/>
    <n v="0"/>
    <n v="0"/>
    <s v="Automoviles"/>
    <s v="Totales"/>
    <s v="Automoviles Total"/>
    <x v="11"/>
    <x v="3"/>
    <n v="7089738.4457900003"/>
    <n v="7036483.0011099996"/>
    <n v="533186385.44996989"/>
    <n v="470746398.87218982"/>
    <n v="512068683.5256899"/>
    <n v="451806369.28899986"/>
    <n v="104683930.16637003"/>
    <n v="92199458.184100002"/>
    <n v="57891971.036489978"/>
    <n v="54146422.222089998"/>
    <n v="1469403.8321800001"/>
    <n v="2061176.9799000002"/>
    <n v="1.4036574953240051"/>
    <n v="2.2355630070887496"/>
    <n v="-591773.14772000001"/>
    <n v="-28.710448131858644"/>
    <n v="100"/>
    <n v="100"/>
    <n v="20.725783375726021"/>
    <n v="29.292715971527976"/>
    <n v="0.27558915086324492"/>
    <n v="0.28695444174849288"/>
    <n v="0.43785294690265292"/>
    <n v="0.45620803955102268"/>
    <m/>
    <m/>
    <m/>
    <n v="0"/>
    <m/>
    <n v="0"/>
    <m/>
    <n v="0"/>
    <m/>
    <n v="-17.82543564497233"/>
    <n v="65.431207688059402"/>
    <n v="56.764054800707306"/>
    <n v="1.6607634115687431"/>
    <n v="-18.987727198528148"/>
    <n v="-7.6616141934172433"/>
    <n v="58.611847857634999"/>
    <n v="66.806216307224773"/>
    <s v="Medianas"/>
    <n v="2024"/>
    <n v="2"/>
    <d v="2025-08-07T00:00:00"/>
    <x v="11"/>
    <x v="10"/>
  </r>
  <r>
    <n v="2025"/>
    <n v="6"/>
    <n v="103"/>
    <x v="61"/>
    <s v="Automoviles"/>
    <n v="205"/>
    <s v="f8809aff4d69bece79dabe35be0c708b890d7eafb841f121330667b77d2e2590"/>
    <s v="5ee0b1f3d4f170289262539d5c2c0d24e2fb46189fbbd99a0a6b6a68b9dfe06a"/>
    <x v="26"/>
    <n v="285486.88752999995"/>
    <n v="183140.27194000001"/>
    <n v="541466.79002999992"/>
    <n v="361524.06669999997"/>
    <n v="63355.238040000004"/>
    <n v="37564.591480000003"/>
    <n v="136225.90401999999"/>
    <n v="84431.18336000001"/>
    <n v="35332811.020000003"/>
    <n v="33505945.09"/>
    <n v="140.405"/>
    <n v="134.59399999999999"/>
    <n v="0"/>
    <n v="0"/>
    <n v="63355.238039999997"/>
    <n v="37564.591479999995"/>
    <n v="196203.91300999999"/>
    <n v="199304.5263"/>
    <n v="0"/>
    <n v="0"/>
    <n v="0"/>
    <n v="0"/>
    <n v="0"/>
    <n v="0"/>
    <s v="Automoviles"/>
    <s v="Totales"/>
    <s v="Automoviles Total"/>
    <x v="11"/>
    <x v="3"/>
    <n v="1638035.7448499999"/>
    <n v="1492337.16872"/>
    <n v="533186385.44996989"/>
    <n v="470746398.87218982"/>
    <n v="512068683.5256899"/>
    <n v="451806369.28899986"/>
    <n v="104683930.16637003"/>
    <n v="92199458.184100002"/>
    <n v="57891971.036489978"/>
    <n v="54146422.222089998"/>
    <n v="285486.88752999995"/>
    <n v="183140.27194000001"/>
    <n v="0.27271319205945643"/>
    <n v="0.19863486786908577"/>
    <n v="102346.61558999994"/>
    <n v="55.884276301353594"/>
    <n v="100"/>
    <n v="100"/>
    <n v="17.428611581131452"/>
    <n v="12.27204386372566"/>
    <n v="5.3543544119017621E-2"/>
    <n v="5.5751678771755513E-2"/>
    <n v="3.8904232168056066E-2"/>
    <n v="4.0535123979815686E-2"/>
    <m/>
    <m/>
    <m/>
    <n v="0"/>
    <m/>
    <n v="0"/>
    <m/>
    <n v="0"/>
    <m/>
    <n v="68.656800310822902"/>
    <n v="22.191995782413095"/>
    <n v="20.511376925500485"/>
    <n v="0.10943700293097028"/>
    <n v="68.656800310822931"/>
    <n v="-1.5557164443585458"/>
    <n v="32.290506885441651"/>
    <n v="18.847836613332348"/>
    <s v="Resto"/>
    <n v="2024"/>
    <n v="2"/>
    <d v="2025-08-07T00:00:00"/>
    <x v="11"/>
    <x v="26"/>
  </r>
  <r>
    <n v="2025"/>
    <n v="6"/>
    <n v="48"/>
    <x v="4"/>
    <s v="Automoviles"/>
    <n v="36"/>
    <s v="76a50887d8f1c2e9301755428990ad81479ee21c25b43215cf524541e0503269"/>
    <s v="5ee0b1f3d4f170289262539d5c2c0d24e2fb46189fbbd99a0a6b6a68b9dfe06a"/>
    <x v="19"/>
    <n v="7805949.9359900001"/>
    <n v="7130541.3686000006"/>
    <n v="15747747.854619998"/>
    <n v="13361404.36913"/>
    <n v="5245386.2400199994"/>
    <n v="4576870.3055000007"/>
    <n v="10449572.129310001"/>
    <n v="8609372.5500500016"/>
    <n v="35332811.020000003"/>
    <n v="33505945.09"/>
    <n v="140.405"/>
    <n v="134.59399999999999"/>
    <n v="119197.91091999999"/>
    <n v="51461.387069999997"/>
    <n v="5196417.9240200007"/>
    <n v="4531501.6800200008"/>
    <n v="7201593.2779700002"/>
    <n v="6760434.8188500004"/>
    <n v="0"/>
    <n v="0"/>
    <n v="0"/>
    <n v="0"/>
    <n v="0"/>
    <n v="0"/>
    <s v="Automoviles"/>
    <s v="Totales"/>
    <s v="Automoviles Total"/>
    <x v="11"/>
    <x v="3"/>
    <n v="34581959.66691"/>
    <n v="31734793.481880002"/>
    <n v="533186385.44996989"/>
    <n v="470746398.87218982"/>
    <n v="512068683.5256899"/>
    <n v="451806369.28899986"/>
    <n v="104683930.16637003"/>
    <n v="92199458.184100002"/>
    <n v="57891971.036489978"/>
    <n v="54146422.222089998"/>
    <n v="7805949.9359900001"/>
    <n v="7130541.3686000006"/>
    <n v="7.4566840618080654"/>
    <n v="7.7338213358716654"/>
    <n v="675408.56738999952"/>
    <n v="9.472051734588117"/>
    <n v="100"/>
    <n v="100"/>
    <n v="22.572318084851563"/>
    <n v="22.469159513111098"/>
    <n v="1.4640189901702678"/>
    <n v="1.5243951030640179"/>
    <n v="1.5147309433876266"/>
    <n v="1.5782294923865756"/>
    <m/>
    <m/>
    <m/>
    <n v="0"/>
    <m/>
    <n v="0"/>
    <m/>
    <n v="0"/>
    <m/>
    <n v="14.606398912301422"/>
    <n v="67.197282624574584"/>
    <n v="64.186855792670571"/>
    <n v="9.0606454506684049"/>
    <n v="14.673198664621601"/>
    <n v="6.525592967628735"/>
    <n v="72.156503754746581"/>
    <n v="67.029737013141443"/>
    <s v="Grandes"/>
    <n v="2024"/>
    <n v="2"/>
    <d v="2025-08-07T00:00:00"/>
    <x v="11"/>
    <x v="19"/>
  </r>
  <r>
    <n v="2025"/>
    <n v="6"/>
    <n v="93"/>
    <x v="65"/>
    <s v="Automoviles"/>
    <n v="220"/>
    <s v="36790ecd55c2030dc553685bef719df653f413a20cdad1bfd1dc934c76686ddd"/>
    <s v="5ee0b1f3d4f170289262539d5c2c0d24e2fb46189fbbd99a0a6b6a68b9dfe06a"/>
    <x v="15"/>
    <n v="744.47752000000003"/>
    <n v="529.6104499999999"/>
    <n v="979.52252000000021"/>
    <n v="687.13014999999996"/>
    <n v="54.486889999999995"/>
    <n v="-139.00073999999998"/>
    <n v="103.54460999999998"/>
    <n v="-52.326970000000046"/>
    <n v="35332811.020000003"/>
    <n v="33505945.09"/>
    <n v="140.405"/>
    <n v="134.59399999999999"/>
    <n v="0"/>
    <n v="0"/>
    <n v="54.486890000000002"/>
    <n v="-139.00073999999998"/>
    <n v="526.74374999999998"/>
    <n v="364.43653999999998"/>
    <n v="0"/>
    <n v="0"/>
    <n v="0"/>
    <n v="0"/>
    <n v="0"/>
    <n v="0"/>
    <s v="Automoviles"/>
    <s v="Totales"/>
    <s v="Automoviles Total"/>
    <x v="11"/>
    <x v="3"/>
    <n v="541187.50646000006"/>
    <n v="571419.13779999991"/>
    <n v="533186385.44996989"/>
    <n v="470746398.87218982"/>
    <n v="512068683.5256899"/>
    <n v="451806369.28899986"/>
    <n v="104683930.16637003"/>
    <n v="92199458.184100002"/>
    <n v="57891971.036489978"/>
    <n v="54146422.222089998"/>
    <n v="744.47752000000003"/>
    <n v="529.6104499999999"/>
    <n v="7.1116695639610711E-4"/>
    <n v="5.7441818035686935E-4"/>
    <n v="214.86707000000013"/>
    <n v="40.570776124224928"/>
    <n v="100"/>
    <n v="100"/>
    <n v="0.13756369301090385"/>
    <n v="9.2683358845668681E-2"/>
    <n v="1.3962800632497699E-4"/>
    <n v="1.4538626241974637E-4"/>
    <n v="1.1250440816304406E-4"/>
    <n v="1.1722066929544154E-4"/>
    <m/>
    <m/>
    <m/>
    <n v="0"/>
    <m/>
    <n v="0"/>
    <m/>
    <n v="0"/>
    <m/>
    <n v="-139.19899275356374"/>
    <n v="7.3188093040069218"/>
    <n v="-26.245845413359952"/>
    <n v="9.4118215400985876E-5"/>
    <n v="-139.19899275356377"/>
    <n v="44.536480891844718"/>
    <n v="10.344098055268811"/>
    <n v="-38.141274198245867"/>
    <s v="Resto"/>
    <n v="2024"/>
    <n v="2"/>
    <d v="2025-08-07T00:00:00"/>
    <x v="11"/>
    <x v="15"/>
  </r>
  <r>
    <n v="2025"/>
    <n v="6"/>
    <n v="107"/>
    <x v="51"/>
    <s v="Automoviles"/>
    <n v="70"/>
    <s v="ff5a1ae012afa5d4c889c50ad427aaf545d31a4fac04ffc1c4d03d403ba4250a"/>
    <s v="5ee0b1f3d4f170289262539d5c2c0d24e2fb46189fbbd99a0a6b6a68b9dfe06a"/>
    <x v="7"/>
    <n v="310197.03469999996"/>
    <n v="779421.33927999996"/>
    <n v="1057369.89567"/>
    <n v="1392842.5209299996"/>
    <n v="541811.25420999993"/>
    <n v="521889.78995000001"/>
    <n v="1085051.86451"/>
    <n v="772875.36462000036"/>
    <n v="35332811.020000003"/>
    <n v="33505945.09"/>
    <n v="140.405"/>
    <n v="134.59399999999999"/>
    <n v="0"/>
    <n v="0"/>
    <n v="528180.32600999996"/>
    <n v="510408.27643999999"/>
    <n v="529024.65775999997"/>
    <n v="623823.60612999997"/>
    <n v="0"/>
    <n v="0"/>
    <n v="0"/>
    <n v="0"/>
    <n v="0"/>
    <n v="0"/>
    <s v="Automoviles"/>
    <s v="Totales"/>
    <s v="Automoviles Total"/>
    <x v="11"/>
    <x v="3"/>
    <n v="455455.20262"/>
    <n v="991204.89910000004"/>
    <n v="533186385.44996989"/>
    <n v="470746398.87218982"/>
    <n v="512068683.5256899"/>
    <n v="451806369.28899986"/>
    <n v="104683930.16637003"/>
    <n v="92199458.184100002"/>
    <n v="57891971.036489978"/>
    <n v="54146422.222089998"/>
    <n v="310197.03469999996"/>
    <n v="779421.33927999996"/>
    <n v="0.2963177196414159"/>
    <n v="0.84536433795921462"/>
    <n v="-469224.30458"/>
    <n v="-60.201624068113368"/>
    <n v="100"/>
    <n v="100"/>
    <n v="68.107035097106291"/>
    <n v="78.633725477719437"/>
    <n v="5.8177973625154845E-2"/>
    <n v="6.0577232054933455E-2"/>
    <n v="0.1655713864508217"/>
    <n v="0.17251225132274303"/>
    <m/>
    <m/>
    <m/>
    <n v="0"/>
    <m/>
    <n v="0"/>
    <m/>
    <n v="0"/>
    <m/>
    <n v="3.8171783858635289"/>
    <n v="174.66680644900438"/>
    <n v="66.958622204532162"/>
    <n v="0.93590051350728765"/>
    <n v="3.4819281720815054"/>
    <n v="-15.196434927831925"/>
    <n v="99.840398412887765"/>
    <n v="81.819327038040129"/>
    <s v="Resto"/>
    <n v="2024"/>
    <n v="2"/>
    <d v="2025-08-07T00:00:00"/>
    <x v="11"/>
    <x v="7"/>
  </r>
  <r>
    <n v="2025"/>
    <n v="6"/>
    <n v="130"/>
    <x v="41"/>
    <s v="Automoviles"/>
    <n v="282"/>
    <s v="27e1615212f3c6ea846ed6c412df1361ce97f006ee20bb5aa2483a3b61d5cadd"/>
    <s v="5ee0b1f3d4f170289262539d5c2c0d24e2fb46189fbbd99a0a6b6a68b9dfe06a"/>
    <x v="34"/>
    <n v="49226.622719999999"/>
    <n v="10095.197890000001"/>
    <n v="79531.122470000002"/>
    <n v="12086.517400000001"/>
    <n v="20281.533490000002"/>
    <n v="3418.7758999999996"/>
    <n v="29766.691350000001"/>
    <n v="3936.7623199999998"/>
    <n v="35332811.020000003"/>
    <n v="33505945.09"/>
    <n v="140.405"/>
    <n v="134.59399999999999"/>
    <n v="0"/>
    <n v="0"/>
    <n v="6622.3992900000003"/>
    <n v="1440.1474699999999"/>
    <n v="12211.49583"/>
    <n v="1440.87716"/>
    <n v="0"/>
    <n v="0"/>
    <n v="0"/>
    <n v="0"/>
    <n v="0"/>
    <n v="0"/>
    <s v="Automoviles"/>
    <s v="Totales"/>
    <s v="Automoviles Total"/>
    <x v="11"/>
    <x v="3"/>
    <n v="49226.622719999999"/>
    <n v="10095.197890000001"/>
    <n v="533186385.44996989"/>
    <n v="470746398.87218982"/>
    <n v="512068683.5256899"/>
    <n v="451806369.28899986"/>
    <n v="104683930.16637003"/>
    <n v="92199458.184100002"/>
    <n v="57891971.036489978"/>
    <n v="54146422.222089998"/>
    <n v="49226.622719999999"/>
    <n v="10095.197890000001"/>
    <n v="4.7024049098812082E-2"/>
    <n v="1.0949302836294694E-2"/>
    <n v="39131.424829999996"/>
    <n v="387.6241481978517"/>
    <n v="100"/>
    <n v="100"/>
    <n v="100"/>
    <n v="100"/>
    <n v="9.232535575426663E-3"/>
    <n v="9.6132851517232755E-3"/>
    <n v="2.1445087873610907E-3"/>
    <n v="2.2344080509282428E-3"/>
    <m/>
    <m/>
    <m/>
    <n v="0"/>
    <m/>
    <n v="0"/>
    <m/>
    <n v="0"/>
    <m/>
    <n v="493.2396297165896"/>
    <n v="41.20033504098167"/>
    <n v="33.865367843720392"/>
    <n v="3.5033413316012882E-2"/>
    <n v="359.84174731772436"/>
    <n v="747.5042959248517"/>
    <n v="54.230860675812885"/>
    <n v="99.949357931386729"/>
    <s v="Resto"/>
    <n v="2024"/>
    <n v="2"/>
    <d v="2025-08-07T00:00:00"/>
    <x v="11"/>
    <x v="34"/>
  </r>
  <r>
    <n v="2025"/>
    <n v="6"/>
    <n v="5.0999999999999996"/>
    <x v="68"/>
    <s v="Automoviles"/>
    <n v="5.0999999999999996"/>
    <m/>
    <m/>
    <x v="75"/>
    <n v="75158280.336649999"/>
    <n v="66089511.600210004"/>
    <n v="147986033.20372999"/>
    <n v="122785970.26546"/>
    <n v="40860334.526689991"/>
    <n v="37639083.285169996"/>
    <n v="83342766.982309997"/>
    <n v="74376892.066750005"/>
    <n v="0"/>
    <n v="0"/>
    <n v="0"/>
    <n v="0"/>
    <n v="271820.29414000001"/>
    <n v="129573.26121"/>
    <n v="38095449.023829997"/>
    <n v="34980372.699890003"/>
    <n v="62193034.554260001"/>
    <n v="52904126.440570004"/>
    <n v="0"/>
    <n v="0"/>
    <n v="0"/>
    <n v="0"/>
    <n v="0"/>
    <n v="0"/>
    <s v="Automoviles"/>
    <s v="Totales"/>
    <s v="Automoviles Total"/>
    <x v="11"/>
    <x v="3"/>
    <n v="199097535.23964998"/>
    <n v="175023462.39756"/>
    <n v="533186385.44996989"/>
    <n v="470746398.87218982"/>
    <n v="512068683.5256899"/>
    <n v="451806369.28899986"/>
    <n v="104683930.16637003"/>
    <n v="92199458.184100002"/>
    <n v="57891971.036489978"/>
    <n v="54146422.222089998"/>
    <n v="75158280.336649999"/>
    <n v="66089511.600210004"/>
    <n v="71.795432419478246"/>
    <n v="71.681019500402314"/>
    <n v="9068768.7364399955"/>
    <n v="13.7219484860154"/>
    <n v="100"/>
    <n v="100"/>
    <n v="37.749478036573066"/>
    <n v="37.760372635121264"/>
    <n v="14.096061412600017"/>
    <n v="14.677382693893911"/>
    <n v="14.039302639074178"/>
    <n v="14.627839732364546"/>
    <m/>
    <m/>
    <m/>
    <n v="0"/>
    <m/>
    <n v="0"/>
    <m/>
    <n v="0"/>
    <m/>
    <n v="8.5582616800584645"/>
    <n v="54.365712392124756"/>
    <n v="56.951674136823847"/>
    <n v="70.58031328892784"/>
    <n v="8.9052119331758597"/>
    <n v="17.558003011588742"/>
    <n v="61.253562069871052"/>
    <n v="66.120310556843421"/>
    <m/>
    <n v="2024"/>
    <n v="2"/>
    <d v="2025-08-07T00:00:00"/>
    <x v="11"/>
    <x v="75"/>
  </r>
  <r>
    <n v="2025"/>
    <n v="6"/>
    <n v="125"/>
    <x v="75"/>
    <s v="Automoviles"/>
    <n v="238"/>
    <s v="8ae4c23b80d1e7c8ff79e515fe791ebd68190bae842dda7af193db125f700452"/>
    <s v="5ee0b1f3d4f170289262539d5c2c0d24e2fb46189fbbd99a0a6b6a68b9dfe06a"/>
    <x v="2"/>
    <n v="770.15296000000001"/>
    <n v="1004.96512"/>
    <n v="1787.16038"/>
    <n v="1661.0540100000001"/>
    <n v="168.38224"/>
    <n v="211.64828"/>
    <n v="408.19680999999997"/>
    <n v="362.98121000000003"/>
    <n v="35332811.020000003"/>
    <n v="33505945.09"/>
    <n v="140.405"/>
    <n v="134.59399999999999"/>
    <n v="0"/>
    <n v="0"/>
    <n v="168.38224"/>
    <n v="211.64828"/>
    <n v="852.43282999999997"/>
    <n v="921.16077000000007"/>
    <n v="0"/>
    <n v="0"/>
    <n v="0"/>
    <n v="0"/>
    <n v="0"/>
    <n v="0"/>
    <s v="Automoviles"/>
    <s v="Totales"/>
    <s v="Automoviles Total"/>
    <x v="11"/>
    <x v="3"/>
    <n v="71767.872759999998"/>
    <n v="66157.721770000004"/>
    <n v="533186385.44996989"/>
    <n v="470746398.87218982"/>
    <n v="512068683.5256899"/>
    <n v="451806369.28899986"/>
    <n v="104683930.16637003"/>
    <n v="92199458.184100002"/>
    <n v="57891971.036489978"/>
    <n v="54146422.222089998"/>
    <n v="770.15296000000001"/>
    <n v="1004.96512"/>
    <n v="7.3569358618464774E-4"/>
    <n v="1.089990266529905E-3"/>
    <n v="-234.81215999999995"/>
    <n v="-23.365204953580875"/>
    <n v="100"/>
    <n v="100"/>
    <n v="1.0731166054976715"/>
    <n v="1.5190443278772534"/>
    <n v="1.4444347811882853E-4"/>
    <n v="1.5040032417084189E-4"/>
    <n v="2.134833367621477E-4"/>
    <n v="2.2243270310276874E-4"/>
    <m/>
    <m/>
    <m/>
    <n v="0"/>
    <m/>
    <n v="0"/>
    <m/>
    <n v="0"/>
    <m/>
    <n v="-20.442424573447994"/>
    <n v="21.863480210476631"/>
    <n v="21.060261275535613"/>
    <n v="2.908559459719669E-4"/>
    <n v="-20.442424573447994"/>
    <n v="-7.4610146500268426"/>
    <n v="19.75313878983286"/>
    <n v="22.976258530853414"/>
    <s v="Resto"/>
    <n v="2024"/>
    <n v="2"/>
    <d v="2025-08-07T00:00:00"/>
    <x v="11"/>
    <x v="2"/>
  </r>
  <r>
    <n v="2025"/>
    <n v="6"/>
    <n v="46"/>
    <x v="54"/>
    <s v="Automoviles"/>
    <n v="34"/>
    <s v="86e50149658661312a9e0b35558d84f6c6d3da797f552a9657fe0558ca40cdef"/>
    <s v="5ee0b1f3d4f170289262539d5c2c0d24e2fb46189fbbd99a0a6b6a68b9dfe06a"/>
    <x v="13"/>
    <n v="34285902.652720004"/>
    <n v="30525063.82697"/>
    <n v="69648832.585600004"/>
    <n v="58216449.534720004"/>
    <n v="18806753.900049984"/>
    <n v="17561365.730649997"/>
    <n v="38507049.187159985"/>
    <n v="34865895.352939993"/>
    <n v="35332811.020000003"/>
    <n v="33505945.09"/>
    <n v="140.405"/>
    <n v="134.59399999999999"/>
    <n v="115651.28493000001"/>
    <n v="37573.607499999998"/>
    <n v="18797880.75082"/>
    <n v="17571068.31786"/>
    <n v="31689745.39113"/>
    <n v="27665985.873439997"/>
    <n v="0"/>
    <n v="0"/>
    <n v="0"/>
    <n v="0"/>
    <n v="0"/>
    <n v="0"/>
    <s v="Automoviles"/>
    <s v="Totales"/>
    <s v="Automoviles Total"/>
    <x v="11"/>
    <x v="3"/>
    <n v="34287174.897239998"/>
    <n v="30526234.37057"/>
    <n v="533186385.44996989"/>
    <n v="470746398.87218982"/>
    <n v="512068683.5256899"/>
    <n v="451806369.28899986"/>
    <n v="104683930.16637003"/>
    <n v="92199458.184100002"/>
    <n v="57891971.036489978"/>
    <n v="54146422.222089998"/>
    <n v="34285902.652720004"/>
    <n v="30525063.82697"/>
    <n v="32.751829815933327"/>
    <n v="33.1076390557728"/>
    <n v="3760838.8257500045"/>
    <n v="12.320494551848139"/>
    <n v="100"/>
    <n v="100"/>
    <n v="99.996289444890678"/>
    <n v="99.996165450393292"/>
    <n v="6.4303784920886979"/>
    <n v="6.6955671681882727"/>
    <n v="6.4843966730497957"/>
    <n v="6.7562269817060763"/>
    <m/>
    <m/>
    <m/>
    <n v="0"/>
    <m/>
    <n v="0"/>
    <m/>
    <n v="0"/>
    <m/>
    <n v="7.0916362001754996"/>
    <n v="54.852730845509733"/>
    <n v="57.530971368957118"/>
    <n v="32.485945051336863"/>
    <n v="6.9820025212298242"/>
    <n v="14.544066985709359"/>
    <n v="59.318497257732936"/>
    <n v="63.511448311439509"/>
    <s v="Grandes"/>
    <n v="2024"/>
    <n v="2"/>
    <d v="2025-08-07T00:00:00"/>
    <x v="11"/>
    <x v="13"/>
  </r>
  <r>
    <n v="2025"/>
    <n v="6"/>
    <n v="201.1"/>
    <x v="67"/>
    <s v="Automoviles"/>
    <n v="201.1"/>
    <m/>
    <m/>
    <x v="74"/>
    <n v="104683930.16637003"/>
    <n v="92199458.184099987"/>
    <n v="205701839.39701003"/>
    <n v="172984329.43537998"/>
    <n v="57891971.036489978"/>
    <n v="54146422.222089998"/>
    <n v="118161850.52116996"/>
    <n v="107135564.02685001"/>
    <n v="0"/>
    <n v="0"/>
    <n v="0"/>
    <n v="0"/>
    <n v="293585.88893999998"/>
    <n v="152292.05695"/>
    <n v="54782871.665949985"/>
    <n v="51018753.204619996"/>
    <n v="88905151.041270003"/>
    <n v="76472067.150439978"/>
    <n v="0"/>
    <n v="0"/>
    <n v="0"/>
    <n v="0"/>
    <n v="0"/>
    <n v="0"/>
    <s v="Automoviles"/>
    <s v="Totales"/>
    <s v="Automoviles Total"/>
    <x v="11"/>
    <x v="3"/>
    <n v="383517441.98540998"/>
    <n v="341098361.63472998"/>
    <n v="533186385.44996989"/>
    <n v="470746398.87218982"/>
    <n v="512068683.5256899"/>
    <n v="451806369.28899986"/>
    <n v="104683930.16637003"/>
    <n v="92199458.184100002"/>
    <n v="57891971.036489978"/>
    <n v="54146422.222089998"/>
    <n v="104683930.16637003"/>
    <n v="92199458.184099987"/>
    <n v="100"/>
    <n v="99.999999999999986"/>
    <n v="12484471.982270047"/>
    <n v="13.540721635632158"/>
    <n v="100"/>
    <n v="100"/>
    <n v="27.295741655043809"/>
    <n v="27.030167410429573"/>
    <n v="19.63364651143981"/>
    <n v="20.443337687749491"/>
    <n v="19.585802122966985"/>
    <n v="20.406852238314556"/>
    <m/>
    <m/>
    <m/>
    <n v="0"/>
    <m/>
    <n v="0"/>
    <m/>
    <n v="0"/>
    <m/>
    <n v="6.9174447002925188"/>
    <n v="55.30167901079426"/>
    <n v="58.727484183228832"/>
    <n v="100"/>
    <n v="7.3779115029199316"/>
    <n v="16.258333734291487"/>
    <n v="61.619457392878886"/>
    <n v="66.715540857883639"/>
    <m/>
    <n v="2024"/>
    <n v="2"/>
    <d v="2025-08-07T00:00:00"/>
    <x v="11"/>
    <x v="74"/>
  </r>
  <r>
    <n v="2025"/>
    <n v="6"/>
    <n v="61"/>
    <x v="46"/>
    <s v="Automovil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09753.08009999999"/>
    <n v="66576.436279999994"/>
    <n v="275465.86407999997"/>
    <n v="153552.98095"/>
    <n v="0"/>
    <n v="0"/>
    <n v="0"/>
    <n v="0"/>
    <n v="0"/>
    <n v="0"/>
    <s v="Automoviles"/>
    <s v="Totales"/>
    <s v="Automoviles Total"/>
    <x v="11"/>
    <x v="3"/>
    <n v="0"/>
    <n v="0"/>
    <n v="533186385.44996989"/>
    <n v="470746398.87218982"/>
    <n v="512068683.5256899"/>
    <n v="451806369.28899986"/>
    <n v="104683930.16637003"/>
    <n v="92199458.184100002"/>
    <n v="57891971.036489978"/>
    <n v="54146422.22208999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64.852741048518013"/>
    <n v="79.394670410011315"/>
    <n v="39.842715345711888"/>
    <n v="43.357306297869044"/>
    <m/>
    <n v="2024"/>
    <n v="2"/>
    <d v="2025-08-07T00:00:00"/>
    <x v="11"/>
    <x v="69"/>
  </r>
  <r>
    <n v="2025"/>
    <n v="6"/>
    <n v="41"/>
    <x v="38"/>
    <s v="Automoviles"/>
    <n v="29"/>
    <s v="35135aaa6cc23891b40cb3f378c53a17a1127210ce60e125ccf03efcfdaec458"/>
    <s v="5ee0b1f3d4f170289262539d5c2c0d24e2fb46189fbbd99a0a6b6a68b9dfe06a"/>
    <x v="8"/>
    <n v="2041340.17622"/>
    <n v="1690390.3040100001"/>
    <n v="3784198.6621099999"/>
    <n v="3259223.4054200002"/>
    <n v="1130883.0007499999"/>
    <n v="1115246.8085800002"/>
    <n v="2364371.0649999985"/>
    <n v="2186425.7072300008"/>
    <n v="35332811.020000003"/>
    <n v="33505945.09"/>
    <n v="140.405"/>
    <n v="134.59399999999999"/>
    <n v="967.93931000000009"/>
    <n v="-4195.9590600000001"/>
    <n v="1123116.1813399999"/>
    <n v="1101062.8713199999"/>
    <n v="1881158.3236099998"/>
    <n v="1728833.4199100002"/>
    <n v="0"/>
    <n v="0"/>
    <n v="0"/>
    <n v="0"/>
    <n v="0"/>
    <n v="0"/>
    <s v="Automoviles"/>
    <s v="Totales"/>
    <s v="Automoviles Total"/>
    <x v="11"/>
    <x v="3"/>
    <n v="22924639.598130003"/>
    <n v="19353024.356599998"/>
    <n v="533186385.44996989"/>
    <n v="470746398.87218982"/>
    <n v="512068683.5256899"/>
    <n v="451806369.28899986"/>
    <n v="104683930.16637003"/>
    <n v="92199458.184100002"/>
    <n v="57891971.036489978"/>
    <n v="54146422.222089998"/>
    <n v="2041340.17622"/>
    <n v="1690390.3040100001"/>
    <n v="1.9500033796742047"/>
    <n v="1.8334058977165568"/>
    <n v="350949.87220999994"/>
    <n v="20.761469784668375"/>
    <n v="100"/>
    <n v="100"/>
    <n v="8.9045682375155639"/>
    <n v="8.7345020233673356"/>
    <n v="0.38285677052636291"/>
    <n v="0.39864577582932553"/>
    <n v="0.35908725123757135"/>
    <n v="0.37414043247556228"/>
    <m/>
    <m/>
    <m/>
    <n v="0"/>
    <m/>
    <n v="0"/>
    <m/>
    <n v="0"/>
    <m/>
    <n v="1.4020387280828661"/>
    <n v="55.399046857740473"/>
    <n v="65.975698389559781"/>
    <n v="1.9534366864745221"/>
    <n v="2.0029110593440924"/>
    <n v="8.810849093137584"/>
    <n v="59.70343735793093"/>
    <n v="63.688199142825411"/>
    <s v="Medianas"/>
    <n v="2024"/>
    <n v="2"/>
    <d v="2025-08-07T00:00:00"/>
    <x v="11"/>
    <x v="8"/>
  </r>
  <r>
    <n v="2025"/>
    <n v="6"/>
    <n v="39"/>
    <x v="20"/>
    <s v="Automoviles"/>
    <n v="27"/>
    <s v="670671cd97404156226e507973f2ab8330d3022ca96e0c93bdbdb320c41adcaf"/>
    <s v="5ee0b1f3d4f170289262539d5c2c0d24e2fb46189fbbd99a0a6b6a68b9dfe06a"/>
    <x v="25"/>
    <n v="10657334.927750001"/>
    <n v="8990912.0754799992"/>
    <n v="18387760.259089999"/>
    <n v="16456477.419130001"/>
    <n v="4654629.3137899991"/>
    <n v="5023400.5285299998"/>
    <n v="9382597.7030200008"/>
    <n v="9974950.350390004"/>
    <n v="35332811.020000003"/>
    <n v="33505945.09"/>
    <n v="140.405"/>
    <n v="134.59399999999999"/>
    <n v="8475.86931"/>
    <n v="722.54268000000002"/>
    <n v="2431345.4551900001"/>
    <n v="2669136.4193600002"/>
    <n v="4166798.1510600001"/>
    <n v="3415917.2724699997"/>
    <n v="0"/>
    <n v="0"/>
    <n v="0"/>
    <n v="0"/>
    <n v="0"/>
    <n v="0"/>
    <s v="Automoviles"/>
    <s v="Totales"/>
    <s v="Automoviles Total"/>
    <x v="11"/>
    <x v="3"/>
    <n v="16996819.43369"/>
    <n v="13946879.379360002"/>
    <n v="533186385.44996989"/>
    <n v="470746398.87218982"/>
    <n v="512068683.5256899"/>
    <n v="451806369.28899986"/>
    <n v="104683930.16637003"/>
    <n v="92199458.184100002"/>
    <n v="57891971.036489978"/>
    <n v="54146422.222089998"/>
    <n v="10657334.927750001"/>
    <n v="8990912.0754799992"/>
    <n v="10.18048798016345"/>
    <n v="9.751588840714577"/>
    <n v="1666422.8522700015"/>
    <n v="18.534525065756881"/>
    <n v="100"/>
    <n v="100"/>
    <n v="62.701936496576053"/>
    <n v="64.465403556767384"/>
    <n v="1.9988010231649103"/>
    <n v="2.0812315360455615"/>
    <n v="1.9099268941876877"/>
    <n v="1.9899923256125953"/>
    <m/>
    <m/>
    <m/>
    <n v="0"/>
    <m/>
    <n v="0"/>
    <m/>
    <n v="0"/>
    <m/>
    <n v="-7.3410673237300994"/>
    <n v="43.675359227662881"/>
    <n v="55.871979242571058"/>
    <n v="8.0401983737194449"/>
    <n v="-8.9089101046029402"/>
    <n v="21.981822705180718"/>
    <n v="58.350449602927981"/>
    <n v="78.138204366699625"/>
    <s v="Grandes"/>
    <n v="2024"/>
    <n v="2"/>
    <d v="2025-08-07T00:00:00"/>
    <x v="11"/>
    <x v="25"/>
  </r>
  <r>
    <n v="2025"/>
    <n v="6"/>
    <n v="81"/>
    <x v="24"/>
    <s v="Automoviles"/>
    <n v="53"/>
    <s v="2858dcd1057d3eae7f7d5f782167e24b61153c01551450a628cee722509f6529"/>
    <s v="5ee0b1f3d4f170289262539d5c2c0d24e2fb46189fbbd99a0a6b6a68b9dfe06a"/>
    <x v="17"/>
    <n v="490756.29407999996"/>
    <n v="491308.59544999996"/>
    <n v="1018533.09404"/>
    <n v="957775.03518000001"/>
    <n v="319672.74744000001"/>
    <n v="338474.88282999996"/>
    <n v="659793.81390999991"/>
    <n v="645725.99408000009"/>
    <n v="35332811.020000003"/>
    <n v="33505945.09"/>
    <n v="140.405"/>
    <n v="134.59399999999999"/>
    <n v="0"/>
    <n v="0"/>
    <n v="313214.52032000001"/>
    <n v="336536.27207999997"/>
    <n v="484740.14639999997"/>
    <n v="477318.40922000003"/>
    <n v="0"/>
    <n v="0"/>
    <n v="0"/>
    <n v="0"/>
    <n v="0"/>
    <n v="0"/>
    <s v="Automoviles"/>
    <s v="Totales"/>
    <s v="Automoviles Total"/>
    <x v="11"/>
    <x v="3"/>
    <n v="935835.38778999995"/>
    <n v="856751.40549999999"/>
    <n v="533186385.44996989"/>
    <n v="470746398.87218982"/>
    <n v="512068683.5256899"/>
    <n v="451806369.28899986"/>
    <n v="104683930.16637003"/>
    <n v="92199458.184100002"/>
    <n v="57891971.036489978"/>
    <n v="54146422.222089998"/>
    <n v="490756.29407999996"/>
    <n v="491308.59544999996"/>
    <n v="0.46879811762900031"/>
    <n v="0.53287579463750812"/>
    <n v="-552.30137000000104"/>
    <n v="-0.11241435120713517"/>
    <n v="100"/>
    <n v="100"/>
    <n v="52.440450583829055"/>
    <n v="57.345525469348061"/>
    <n v="9.2042165267561732E-2"/>
    <n v="9.5837982260709609E-2"/>
    <n v="0.1043679986988903"/>
    <n v="0.10874317602542082"/>
    <m/>
    <m/>
    <m/>
    <n v="0"/>
    <m/>
    <n v="0"/>
    <m/>
    <n v="0"/>
    <m/>
    <n v="-5.5549573524613312"/>
    <n v="65.138797259702386"/>
    <n v="68.892522126543227"/>
    <n v="0.55218839800515096"/>
    <n v="-6.9299370364618529"/>
    <n v="1.5548818224145222"/>
    <n v="64.61493289675667"/>
    <n v="70.505613355651576"/>
    <s v="Resto"/>
    <n v="2024"/>
    <n v="2"/>
    <d v="2025-08-07T00:00:00"/>
    <x v="11"/>
    <x v="17"/>
  </r>
  <r>
    <n v="2025"/>
    <n v="6"/>
    <n v="23"/>
    <x v="9"/>
    <s v="Automoviles"/>
    <n v="17"/>
    <s v="4523540f1504cd17100c4835e85b7eefd49911580f8efff0599a8f283be6b9e3"/>
    <s v="5ee0b1f3d4f170289262539d5c2c0d24e2fb46189fbbd99a0a6b6a68b9dfe06a"/>
    <x v="0"/>
    <n v="2582791.4039799999"/>
    <n v="2555939.72811"/>
    <n v="5072132.397880001"/>
    <n v="4709240.1176699996"/>
    <n v="1487012.0230800002"/>
    <n v="1531025.6603199996"/>
    <n v="3183238.1309900004"/>
    <n v="2928321.8545899992"/>
    <n v="35332811.020000003"/>
    <n v="33505945.09"/>
    <n v="140.405"/>
    <n v="134.59399999999999"/>
    <n v="4766.6769899999999"/>
    <n v="1681.0419600000005"/>
    <n v="1468657.4765899999"/>
    <n v="1497391.35565"/>
    <n v="2350666.59173"/>
    <n v="2256061.35586"/>
    <n v="0"/>
    <n v="0"/>
    <n v="0"/>
    <n v="0"/>
    <n v="0"/>
    <n v="0"/>
    <s v="Automoviles"/>
    <s v="Totales"/>
    <s v="Automoviles Total"/>
    <x v="11"/>
    <x v="3"/>
    <n v="12724961.123440001"/>
    <n v="12089263.964579999"/>
    <n v="533186385.44996989"/>
    <n v="470746398.87218982"/>
    <n v="512068683.5256899"/>
    <n v="451806369.28899986"/>
    <n v="104683930.16637003"/>
    <n v="92199458.184100002"/>
    <n v="57891971.036489978"/>
    <n v="54146422.222089998"/>
    <n v="2582791.4039799999"/>
    <n v="2555939.72811"/>
    <n v="2.467228159924137"/>
    <n v="2.7721851933298862"/>
    <n v="26851.675869999919"/>
    <n v="1.0505598224671564"/>
    <n v="100"/>
    <n v="100"/>
    <n v="20.297047503134387"/>
    <n v="21.14222781137526"/>
    <n v="0.48440685555020591"/>
    <n v="0.50438378426053943"/>
    <n v="0.54295470644778132"/>
    <n v="0.56571573617526461"/>
    <m/>
    <m/>
    <m/>
    <n v="0"/>
    <m/>
    <n v="0"/>
    <m/>
    <n v="0"/>
    <m/>
    <n v="-2.8747811601537832"/>
    <n v="57.573833519368293"/>
    <n v="59.90069497656436"/>
    <n v="2.5685980222416669"/>
    <n v="-1.9189291397723518"/>
    <n v="4.1933804514787676"/>
    <n v="62.478340474015269"/>
    <n v="66.371925203213351"/>
    <s v="Medianas"/>
    <n v="2024"/>
    <n v="2"/>
    <d v="2025-08-07T00:00:00"/>
    <x v="11"/>
    <x v="0"/>
  </r>
  <r>
    <n v="2025"/>
    <n v="6"/>
    <n v="115"/>
    <x v="58"/>
    <s v="Automoviles"/>
    <n v="232"/>
    <s v="835d5e8314340ab852a2f979ab4cd53e994dbe38366afb6eed84fe4957b980c8"/>
    <s v="5ee0b1f3d4f170289262539d5c2c0d24e2fb46189fbbd99a0a6b6a68b9dfe06a"/>
    <x v="31"/>
    <n v="30426.777879999998"/>
    <n v="28707.67799"/>
    <n v="59060.216299999993"/>
    <n v="54455.500600000007"/>
    <n v="26053.105159999999"/>
    <n v="19959.182820000002"/>
    <n v="49169.205939999985"/>
    <n v="37127.829089999999"/>
    <n v="35332811.020000003"/>
    <n v="33505945.09"/>
    <n v="140.405"/>
    <n v="134.59399999999999"/>
    <n v="0"/>
    <n v="0"/>
    <n v="26053.105159999999"/>
    <n v="19959.182820000002"/>
    <n v="28324.462760000002"/>
    <n v="24801.98415"/>
    <n v="0"/>
    <n v="0"/>
    <n v="0"/>
    <n v="0"/>
    <n v="0"/>
    <n v="0"/>
    <s v="Automoviles"/>
    <s v="Totales"/>
    <s v="Automoviles Total"/>
    <x v="11"/>
    <x v="3"/>
    <n v="30426.777879999998"/>
    <n v="28707.67799"/>
    <n v="533186385.44996989"/>
    <n v="470746398.87218982"/>
    <n v="512068683.5256899"/>
    <n v="451806369.28899986"/>
    <n v="104683930.16637003"/>
    <n v="92199458.184100002"/>
    <n v="57891971.036489978"/>
    <n v="54146422.222089998"/>
    <n v="30426.777879999998"/>
    <n v="28707.67799"/>
    <n v="2.906537596710777E-2"/>
    <n v="3.1136493158861859E-2"/>
    <n v="1719.0998899999977"/>
    <n v="5.988293064311323"/>
    <n v="100"/>
    <n v="100"/>
    <n v="100"/>
    <n v="100"/>
    <n v="5.7065931746029201E-3"/>
    <n v="5.9419329591698265E-3"/>
    <n v="6.0983319381258377E-3"/>
    <n v="6.3539781511218604E-3"/>
    <m/>
    <m/>
    <m/>
    <n v="0"/>
    <m/>
    <n v="0"/>
    <m/>
    <n v="0"/>
    <m/>
    <n v="30.531923049943764"/>
    <n v="85.625580410619548"/>
    <n v="69.525591122181879"/>
    <n v="4.5002967930697031E-2"/>
    <n v="30.531923049943764"/>
    <n v="14.202406503836107"/>
    <n v="91.980933162807844"/>
    <n v="80.4741374693605"/>
    <s v="Resto"/>
    <n v="2024"/>
    <n v="2"/>
    <d v="2025-08-07T00:00:00"/>
    <x v="11"/>
    <x v="31"/>
  </r>
  <r>
    <n v="2025"/>
    <n v="6"/>
    <n v="18"/>
    <x v="77"/>
    <s v="Automoviles"/>
    <n v="5"/>
    <s v="ef2d127de37b942baad06145e54b0c619a1f22327b2ebbcfbec78f5564afe39d"/>
    <s v="5ee0b1f3d4f170289262539d5c2c0d24e2fb46189fbbd99a0a6b6a68b9dfe06a"/>
    <x v="39"/>
    <n v="409.69051999999999"/>
    <n v="459.45676000000003"/>
    <n v="896.85980999999992"/>
    <n v="1027.2453500000001"/>
    <n v="1089.9815100000001"/>
    <n v="53.817409999999931"/>
    <n v="-2936.0383299999994"/>
    <n v="-828.99236000000064"/>
    <n v="35332811.020000003"/>
    <n v="33505945.09"/>
    <n v="140.405"/>
    <n v="134.59399999999999"/>
    <n v="0"/>
    <n v="0"/>
    <n v="1089.9815100000001"/>
    <n v="53.817410000000002"/>
    <n v="449.42703"/>
    <n v="512.84869000000003"/>
    <n v="0"/>
    <n v="0"/>
    <n v="0"/>
    <n v="0"/>
    <n v="0"/>
    <n v="0"/>
    <s v="Automoviles"/>
    <s v="Totales"/>
    <s v="Automoviles Total"/>
    <x v="11"/>
    <x v="3"/>
    <n v="13516428.326850001"/>
    <n v="10445446.251569999"/>
    <n v="533186385.44996989"/>
    <n v="470746398.87218982"/>
    <n v="512068683.5256899"/>
    <n v="451806369.28899986"/>
    <n v="104683930.16637003"/>
    <n v="92199458.184100002"/>
    <n v="57891971.036489978"/>
    <n v="54146422.222089998"/>
    <n v="409.69051999999999"/>
    <n v="459.45676000000003"/>
    <n v="3.9135951367979307E-4"/>
    <n v="4.9832913234975425E-4"/>
    <n v="-49.766240000000039"/>
    <n v="-10.83153940318563"/>
    <n v="100"/>
    <n v="100"/>
    <n v="3.0310560607654125E-3"/>
    <n v="4.3986321784092427E-3"/>
    <n v="7.6838143504780513E-5"/>
    <n v="8.0006946954694271E-5"/>
    <n v="9.760175778312114E-5"/>
    <n v="1.0169328969908933E-4"/>
    <m/>
    <m/>
    <m/>
    <n v="0"/>
    <m/>
    <n v="0"/>
    <m/>
    <n v="0"/>
    <m/>
    <n v="1925.3325271506033"/>
    <n v="266.04997108549162"/>
    <n v="11.71326981890525"/>
    <n v="1.8827852817672628E-3"/>
    <n v="1925.3325271506008"/>
    <n v="-12.366544214044895"/>
    <n v="242.52691476967908"/>
    <n v="10.493818361903195"/>
    <s v="Resto"/>
    <n v="2024"/>
    <n v="2"/>
    <d v="2025-08-07T00:00:00"/>
    <x v="11"/>
    <x v="39"/>
  </r>
  <r>
    <n v="2025"/>
    <n v="6"/>
    <n v="150.1"/>
    <x v="70"/>
    <s v="Automoviles"/>
    <n v="150.1"/>
    <m/>
    <m/>
    <x v="77"/>
    <n v="3562042.9518199996"/>
    <n v="3296691.3628000002"/>
    <n v="7871897.9435600014"/>
    <n v="6955714.5681999996"/>
    <n v="2244881.3986400003"/>
    <n v="2114819.3524100003"/>
    <n v="4703449.6269900007"/>
    <n v="3741282.0339200008"/>
    <n v="0"/>
    <n v="0"/>
    <n v="0"/>
    <n v="0"/>
    <n v="10847.88442"/>
    <n v="-1491.5325099999998"/>
    <n v="2147983.3459300003"/>
    <n v="2000946.1211999999"/>
    <n v="3525786.4238999994"/>
    <n v="2927223.1890299991"/>
    <n v="0"/>
    <n v="0"/>
    <n v="0"/>
    <n v="0"/>
    <n v="0"/>
    <n v="0"/>
    <s v="Automoviles"/>
    <s v="Totales"/>
    <s v="Automoviles Total"/>
    <x v="11"/>
    <x v="3"/>
    <n v="72368488.475019991"/>
    <n v="67830934.783849999"/>
    <n v="533186385.44996989"/>
    <n v="470746398.87218982"/>
    <n v="512068683.5256899"/>
    <n v="451806369.28899986"/>
    <n v="104683930.16637003"/>
    <n v="92199458.184100002"/>
    <n v="57891971.036489978"/>
    <n v="54146422.222089998"/>
    <n v="3562042.9518199996"/>
    <n v="3296691.3628000002"/>
    <n v="3.4026645218220084"/>
    <n v="3.5756081735505494"/>
    <n v="265351.58901999937"/>
    <n v="8.0490273373551968"/>
    <n v="100"/>
    <n v="100"/>
    <n v="4.9220911295522471"/>
    <n v="4.8601591195893645"/>
    <n v="0.66806712418470671"/>
    <n v="0.69561819857731955"/>
    <n v="0.70031154156424458"/>
    <n v="0.72966907659755853"/>
    <m/>
    <m/>
    <m/>
    <n v="0"/>
    <m/>
    <n v="0"/>
    <m/>
    <n v="0"/>
    <m/>
    <n v="6.1500310218829846"/>
    <n v="63.022300095876005"/>
    <n v="64.149752575376269"/>
    <n v="3.8777076655846203"/>
    <n v="7.3483850050804822"/>
    <n v="20.448158415564734"/>
    <n v="60.922106097227477"/>
    <n v="68.35645907352415"/>
    <s v="Resto"/>
    <n v="2024"/>
    <n v="2"/>
    <d v="2025-08-07T00:00:00"/>
    <x v="11"/>
    <x v="77"/>
  </r>
  <r>
    <n v="2025"/>
    <n v="6"/>
    <n v="15.1"/>
    <x v="69"/>
    <s v="Automoviles"/>
    <n v="15.1"/>
    <m/>
    <m/>
    <x v="76"/>
    <n v="25963606.877900001"/>
    <n v="22813255.221090004"/>
    <n v="49843908.249720007"/>
    <n v="43242644.601720005"/>
    <n v="14786755.111159999"/>
    <n v="14392519.584509999"/>
    <n v="30115633.911869995"/>
    <n v="29017389.926180001"/>
    <n v="0"/>
    <n v="0"/>
    <n v="0"/>
    <n v="0"/>
    <n v="10917.71038"/>
    <n v="24210.328250000002"/>
    <n v="14539439.296190001"/>
    <n v="14037434.38353"/>
    <n v="23186330.063109998"/>
    <n v="20640717.52084"/>
    <n v="0"/>
    <n v="0"/>
    <n v="0"/>
    <n v="0"/>
    <n v="0"/>
    <n v="0"/>
    <s v="Automoviles"/>
    <s v="Totales"/>
    <s v="Automoviles Total"/>
    <x v="11"/>
    <x v="3"/>
    <n v="112051418.27074"/>
    <n v="98243964.453319982"/>
    <n v="533186385.44996989"/>
    <n v="470746398.87218982"/>
    <n v="512068683.5256899"/>
    <n v="451806369.28899986"/>
    <n v="104683930.16637003"/>
    <n v="92199458.184100002"/>
    <n v="57891971.036489978"/>
    <n v="54146422.222089998"/>
    <n v="25963606.877900001"/>
    <n v="22813255.221090004"/>
    <n v="24.801903058699711"/>
    <n v="24.74337232604714"/>
    <n v="3150351.6568099968"/>
    <n v="13.809303522355787"/>
    <n v="100"/>
    <n v="100"/>
    <n v="23.171154170638356"/>
    <n v="23.221024668573488"/>
    <n v="4.8695179746550803"/>
    <n v="5.0703367952782514"/>
    <n v="4.8461879423285668"/>
    <n v="5.0493434293524553"/>
    <m/>
    <m/>
    <m/>
    <n v="0"/>
    <m/>
    <n v="0"/>
    <m/>
    <n v="0"/>
    <m/>
    <n v="2.7391696383328057"/>
    <n v="56.951852570785753"/>
    <n v="63.088408230337286"/>
    <n v="25.541979045487562"/>
    <n v="3.5761870648456817"/>
    <n v="12.332965361789427"/>
    <n v="62.706945241509324"/>
    <n v="68.008461282206085"/>
    <s v="Resto"/>
    <n v="2024"/>
    <n v="2"/>
    <d v="2025-08-07T00:00:00"/>
    <x v="11"/>
    <x v="76"/>
  </r>
  <r>
    <n v="2025"/>
    <n v="6"/>
    <n v="79"/>
    <x v="11"/>
    <s v="Automoviles"/>
    <n v="51"/>
    <s v="031b4af5197ec30a926f48cf40e11a7dbc470048a21e4003b7a3c07c5dab1baa"/>
    <s v="5ee0b1f3d4f170289262539d5c2c0d24e2fb46189fbbd99a0a6b6a68b9dfe06a"/>
    <x v="11"/>
    <n v="6121437.9818500001"/>
    <n v="5431914.1521199998"/>
    <n v="11972744.15113"/>
    <n v="10113101.707599998"/>
    <n v="4136725.2038399992"/>
    <n v="3705886.2958499999"/>
    <n v="8315571.0596100017"/>
    <n v="7348927.3186799968"/>
    <n v="35332811.020000003"/>
    <n v="33505945.09"/>
    <n v="140.405"/>
    <n v="134.59399999999999"/>
    <n v="0"/>
    <n v="0"/>
    <n v="3809850.1614999999"/>
    <n v="3488286.18322"/>
    <n v="5870280.17937"/>
    <n v="4346067.1304099998"/>
    <n v="0"/>
    <n v="0"/>
    <n v="0"/>
    <n v="0"/>
    <n v="0"/>
    <n v="0"/>
    <s v="Automoviles"/>
    <s v="Totales"/>
    <s v="Automoviles Total"/>
    <x v="11"/>
    <x v="3"/>
    <n v="49586162.051349998"/>
    <n v="42505277.943829998"/>
    <n v="533186385.44996989"/>
    <n v="470746398.87218982"/>
    <n v="512068683.5256899"/>
    <n v="451806369.28899986"/>
    <n v="104683930.16637003"/>
    <n v="92199458.184100002"/>
    <n v="57891971.036489978"/>
    <n v="54146422.222089998"/>
    <n v="6121437.9818500001"/>
    <n v="5431914.1521199998"/>
    <n v="5.8475431445126684"/>
    <n v="5.8914816411109294"/>
    <n v="689523.82973000035"/>
    <n v="12.693938277004779"/>
    <n v="100"/>
    <n v="100"/>
    <n v="12.345052991822227"/>
    <n v="12.779387442891638"/>
    <n v="1.1480859505975494"/>
    <n v="1.19543299146957"/>
    <n v="1.1538939363389149"/>
    <n v="1.202265953148937"/>
    <m/>
    <m/>
    <m/>
    <n v="0"/>
    <m/>
    <n v="0"/>
    <m/>
    <n v="0"/>
    <m/>
    <n v="11.625799433524708"/>
    <n v="67.577670738564137"/>
    <n v="68.224316365597275"/>
    <n v="7.1455939913197524"/>
    <n v="9.2183944031555285"/>
    <n v="35.071088485837755"/>
    <n v="64.900652866433944"/>
    <n v="80.26305343541533"/>
    <s v="Grandes"/>
    <n v="2024"/>
    <n v="2"/>
    <d v="2025-08-07T00:00:00"/>
    <x v="11"/>
    <x v="11"/>
  </r>
  <r>
    <n v="2025"/>
    <n v="6"/>
    <n v="22"/>
    <x v="35"/>
    <s v="Automoviles"/>
    <n v="16"/>
    <s v="b17ef6d19c7a5b1ee83b907c595526dcb1eb06db8227d650d5dda0a9f4ce8cd9"/>
    <s v="5ee0b1f3d4f170289262539d5c2c0d24e2fb46189fbbd99a0a6b6a68b9dfe06a"/>
    <x v="4"/>
    <n v="3851349.4347199998"/>
    <n v="3102947.2417100002"/>
    <n v="7455321.6374000004"/>
    <n v="5854557.0763099995"/>
    <n v="2219540.8716900004"/>
    <n v="2061653.6873499996"/>
    <n v="4513060.0156199988"/>
    <n v="4098345.5011799992"/>
    <n v="35332811.020000003"/>
    <n v="33505945.09"/>
    <n v="140.405"/>
    <n v="134.59399999999999"/>
    <n v="0"/>
    <n v="0"/>
    <n v="2219540.8716899999"/>
    <n v="2060777.0893499998"/>
    <n v="3438050.74407"/>
    <n v="2818235.86534"/>
    <n v="0"/>
    <n v="0"/>
    <n v="0"/>
    <n v="0"/>
    <n v="0"/>
    <n v="0"/>
    <s v="Automoviles"/>
    <s v="Totales"/>
    <s v="Automoviles Total"/>
    <x v="11"/>
    <x v="3"/>
    <n v="17846008.112819999"/>
    <n v="17696756.30731"/>
    <n v="533186385.44996989"/>
    <n v="470746398.87218982"/>
    <n v="512068683.5256899"/>
    <n v="451806369.28899986"/>
    <n v="104683930.16637003"/>
    <n v="92199458.184100002"/>
    <n v="57891971.036489978"/>
    <n v="54146422.222089998"/>
    <n v="3851349.4347199998"/>
    <n v="3102947.2417100002"/>
    <n v="3.6790264070131897"/>
    <n v="3.365472317108595"/>
    <n v="748402.19300999958"/>
    <n v="24.11907566296756"/>
    <n v="100"/>
    <n v="100"/>
    <n v="21.581013582266131"/>
    <n v="17.533988646429322"/>
    <n v="0.7223270398154944"/>
    <n v="0.75211579200718337"/>
    <n v="0.65915474853212142"/>
    <n v="0.68678696287373209"/>
    <m/>
    <m/>
    <m/>
    <n v="0"/>
    <m/>
    <n v="0"/>
    <m/>
    <n v="0"/>
    <m/>
    <n v="7.6582786579905804"/>
    <n v="57.630212716633565"/>
    <n v="66.441789909835677"/>
    <n v="3.8339355733647382"/>
    <n v="7.7040735342257083"/>
    <n v="21.993009398282702"/>
    <n v="64.558118448900046"/>
    <n v="73.122945978170705"/>
    <s v="Medianas"/>
    <n v="2024"/>
    <n v="2"/>
    <d v="2025-08-07T00:00:00"/>
    <x v="11"/>
    <x v="4"/>
  </r>
  <r>
    <n v="2025"/>
    <n v="6"/>
    <n v="1"/>
    <x v="16"/>
    <s v="Automoviles"/>
    <n v="30"/>
    <s v="624b60c58c9d8bfb6ff1886c2fd605d2adeb6ea4da576068201b6c6958ce93f4"/>
    <s v="5ee0b1f3d4f170289262539d5c2c0d24e2fb46189fbbd99a0a6b6a68b9dfe06a"/>
    <x v="24"/>
    <n v="4591937.50875"/>
    <n v="4041736.9430500004"/>
    <n v="8636972.2318099998"/>
    <n v="7475987.1368499994"/>
    <n v="2771955.7407699986"/>
    <n v="2508381.1867800001"/>
    <n v="5207807.5476100016"/>
    <n v="5079115.5168900006"/>
    <n v="35332811.020000003"/>
    <n v="33505945.09"/>
    <n v="140.405"/>
    <n v="134.59399999999999"/>
    <n v="1211.6867500000001"/>
    <n v="121.95071"/>
    <n v="2769477.9945500004"/>
    <n v="2493106.9972800002"/>
    <n v="4216068.06164"/>
    <n v="3642028.7584199999"/>
    <n v="0"/>
    <n v="0"/>
    <n v="0"/>
    <n v="0"/>
    <n v="0"/>
    <n v="0"/>
    <s v="Automoviles"/>
    <s v="Totales"/>
    <s v="Automoviles Total"/>
    <x v="11"/>
    <x v="3"/>
    <n v="34421360.903379999"/>
    <n v="27815669.804509997"/>
    <n v="533186385.44996989"/>
    <n v="470746398.87218982"/>
    <n v="512068683.5256899"/>
    <n v="451806369.28899986"/>
    <n v="104683930.16637003"/>
    <n v="92199458.184100002"/>
    <n v="57891971.036489978"/>
    <n v="54146422.222089998"/>
    <n v="4591937.50875"/>
    <n v="4041736.9430500004"/>
    <n v="4.3864779450410536"/>
    <n v="4.3836883889053126"/>
    <n v="550200.56569999969"/>
    <n v="13.612973171005137"/>
    <n v="100"/>
    <n v="100"/>
    <n v="13.340371758221492"/>
    <n v="14.530431844552162"/>
    <n v="0.86122557403162958"/>
    <n v="0.89674249890339708"/>
    <n v="0.85858053353847397"/>
    <n v="0.89457281211205908"/>
    <m/>
    <m/>
    <m/>
    <n v="0"/>
    <m/>
    <n v="0"/>
    <m/>
    <n v="0"/>
    <m/>
    <n v="10.507755176092214"/>
    <n v="60.365711325295671"/>
    <n v="62.061960541328801"/>
    <n v="4.7881522966678798"/>
    <n v="11.085404580369929"/>
    <n v="15.761525822465838"/>
    <n v="65.688645298404097"/>
    <n v="68.453797667472855"/>
    <s v="Medianas"/>
    <n v="2024"/>
    <n v="2"/>
    <d v="2025-08-07T00:00:00"/>
    <x v="11"/>
    <x v="24"/>
  </r>
  <r>
    <n v="2025"/>
    <n v="6"/>
    <n v="9"/>
    <x v="29"/>
    <s v="Automoviles"/>
    <n v="9"/>
    <s v="19581e27de7ced00ff1ce50b2047e7a567c76b1cbaebabe5ef03f7c3017bb5b7"/>
    <s v="5ee0b1f3d4f170289262539d5c2c0d24e2fb46189fbbd99a0a6b6a68b9dfe06a"/>
    <x v="12"/>
    <n v="802500.54908000003"/>
    <n v="763937.73912000004"/>
    <n v="1615051.4590099999"/>
    <n v="1446751.4951900002"/>
    <n v="570591.71739000012"/>
    <n v="543777.96556000004"/>
    <n v="1101982.4678699998"/>
    <n v="1117544.0850000002"/>
    <n v="35332811.020000003"/>
    <n v="33505945.09"/>
    <n v="140.405"/>
    <n v="134.59399999999999"/>
    <n v="1022.14124"/>
    <n v="544.33759000000009"/>
    <n v="570748.32087000005"/>
    <n v="543857.98365999991"/>
    <n v="816970.21626999998"/>
    <n v="745691.63229999994"/>
    <n v="0"/>
    <n v="0"/>
    <n v="0"/>
    <n v="0"/>
    <n v="0"/>
    <n v="0"/>
    <s v="Automoviles"/>
    <s v="Totales"/>
    <s v="Automoviles Total"/>
    <x v="11"/>
    <x v="3"/>
    <n v="1704189.54003"/>
    <n v="1455805.4776199998"/>
    <n v="533186385.44996989"/>
    <n v="470746398.87218982"/>
    <n v="512068683.5256899"/>
    <n v="451806369.28899986"/>
    <n v="104683930.16637003"/>
    <n v="92199458.184100002"/>
    <n v="57891971.036489978"/>
    <n v="54146422.222089998"/>
    <n v="802500.54908000003"/>
    <n v="763937.73912000004"/>
    <n v="0.7665938294489113"/>
    <n v="0.8285707466898572"/>
    <n v="38562.809959999984"/>
    <n v="5.0478995846469754"/>
    <n v="100"/>
    <n v="100"/>
    <n v="47.089864726306971"/>
    <n v="52.475262036306624"/>
    <n v="0.15051032265250902"/>
    <n v="0.15671736524769134"/>
    <n v="0.16228222689546548"/>
    <n v="0.16908520796689877"/>
    <m/>
    <m/>
    <m/>
    <n v="0"/>
    <m/>
    <n v="0"/>
    <m/>
    <n v="0"/>
    <m/>
    <n v="4.9310110979554622"/>
    <n v="71.101722988742623"/>
    <n v="71.18092715073773"/>
    <n v="0.98561459762762194"/>
    <n v="4.9443674668589566"/>
    <n v="9.5587211767616864"/>
    <n v="69.861582405762249"/>
    <n v="72.933362814134398"/>
    <s v="Medianas"/>
    <n v="2024"/>
    <n v="2"/>
    <d v="2025-08-07T00:00:00"/>
    <x v="11"/>
    <x v="12"/>
  </r>
  <r>
    <n v="2025"/>
    <n v="6"/>
    <n v="13"/>
    <x v="37"/>
    <s v="Automoviles"/>
    <n v="13"/>
    <s v="3fdba35f04dc8c462986c992bcf875546257113072a909c162f7e470e581e278"/>
    <s v="5ee0b1f3d4f170289262539d5c2c0d24e2fb46189fbbd99a0a6b6a68b9dfe06a"/>
    <x v="6"/>
    <n v="143476.45997999999"/>
    <n v="173664.73905"/>
    <n v="258227.53679000001"/>
    <n v="312572.75445000001"/>
    <n v="94315.329429999998"/>
    <n v="144284.96599"/>
    <n v="237043.03262999997"/>
    <n v="283755.80545000004"/>
    <n v="35332811.020000003"/>
    <n v="33505945.09"/>
    <n v="140.405"/>
    <n v="134.59399999999999"/>
    <n v="0"/>
    <n v="0"/>
    <n v="53222.500930000002"/>
    <n v="92512.000590000011"/>
    <n v="92953.728129999989"/>
    <n v="94120.654349999997"/>
    <n v="0"/>
    <n v="0"/>
    <n v="0"/>
    <n v="0"/>
    <n v="0"/>
    <n v="0"/>
    <s v="Automoviles"/>
    <s v="Totales"/>
    <s v="Automoviles Total"/>
    <x v="11"/>
    <x v="3"/>
    <n v="699707.28188999998"/>
    <n v="799139.89625999995"/>
    <n v="533186385.44996989"/>
    <n v="470746398.87218982"/>
    <n v="512068683.5256899"/>
    <n v="451806369.28899986"/>
    <n v="104683930.16637003"/>
    <n v="92199458.184100002"/>
    <n v="57891971.036489978"/>
    <n v="54146422.222089998"/>
    <n v="143476.45997999999"/>
    <n v="173664.73905"/>
    <n v="0.13705681450054324"/>
    <n v="0.18835765683485206"/>
    <n v="-30188.279070000019"/>
    <n v="-17.383079164566894"/>
    <n v="100"/>
    <n v="100"/>
    <n v="20.505211778338435"/>
    <n v="21.731456515030285"/>
    <n v="2.6909250478876434E-2"/>
    <n v="2.8018987412418463E-2"/>
    <n v="3.6891357951131326E-2"/>
    <n v="3.8437868709839861E-2"/>
    <m/>
    <m/>
    <m/>
    <n v="0"/>
    <m/>
    <n v="0"/>
    <m/>
    <n v="0"/>
    <m/>
    <n v="-34.63260099008739"/>
    <n v="65.735751664870435"/>
    <n v="83.082476488482072"/>
    <n v="0.1629160792790281"/>
    <n v="-42.469624923717156"/>
    <n v="-1.2398194934563844"/>
    <n v="57.256983663491077"/>
    <n v="98.290859991242726"/>
    <s v="Resto"/>
    <n v="2024"/>
    <n v="2"/>
    <d v="2025-08-07T00:00:00"/>
    <x v="11"/>
    <x v="6"/>
  </r>
  <r>
    <n v="2025"/>
    <n v="6"/>
    <n v="16"/>
    <x v="74"/>
    <s v="Automoviles"/>
    <n v="14"/>
    <s v="8527a891e224136950ff32ca212b45bc93f69fbb801c3b1ebedac52775f99e61"/>
    <s v="5ee0b1f3d4f170289262539d5c2c0d24e2fb46189fbbd99a0a6b6a68b9dfe06a"/>
    <x v="5"/>
    <n v="180018.72031"/>
    <n v="158412.80160000001"/>
    <n v="320097.74941999995"/>
    <n v="296893.20816000004"/>
    <n v="96248.830480000004"/>
    <n v="114694.30895999999"/>
    <n v="221990.99228999999"/>
    <n v="207058.84963000001"/>
    <n v="35332811.020000003"/>
    <n v="33505945.09"/>
    <n v="140.405"/>
    <n v="134.59399999999999"/>
    <n v="0"/>
    <n v="0"/>
    <n v="91977.361480000007"/>
    <n v="111124.78509"/>
    <n v="160320.08184"/>
    <n v="138188.81166000001"/>
    <n v="0"/>
    <n v="0"/>
    <n v="0"/>
    <n v="0"/>
    <n v="0"/>
    <n v="0"/>
    <s v="Automoviles"/>
    <s v="Totales"/>
    <s v="Automoviles Total"/>
    <x v="11"/>
    <x v="3"/>
    <n v="2671500.3155200002"/>
    <n v="2668766.8416399998"/>
    <n v="533186385.44996989"/>
    <n v="470746398.87218982"/>
    <n v="512068683.5256899"/>
    <n v="451806369.28899986"/>
    <n v="104683930.16637003"/>
    <n v="92199458.184100002"/>
    <n v="57891971.036489978"/>
    <n v="54146422.222089998"/>
    <n v="180018.72031"/>
    <n v="158412.80160000001"/>
    <n v="0.17196404455192249"/>
    <n v="0.17181532811579867"/>
    <n v="21605.918709999998"/>
    <n v="13.638997916693629"/>
    <n v="100"/>
    <n v="100"/>
    <n v="6.7384877053611669"/>
    <n v="5.9358052239083126"/>
    <n v="3.3762812634099339E-2"/>
    <n v="3.5155190329261496E-2"/>
    <n v="3.365141018168679E-2"/>
    <n v="3.5062100131366361E-2"/>
    <m/>
    <m/>
    <m/>
    <n v="0"/>
    <m/>
    <n v="0"/>
    <m/>
    <n v="0"/>
    <m/>
    <n v="-16.082296189981761"/>
    <n v="53.466011931567657"/>
    <n v="72.402171921438949"/>
    <n v="0.16625592246519513"/>
    <n v="-17.23056075608379"/>
    <n v="16.015240245680531"/>
    <n v="57.371079420851181"/>
    <n v="80.415182499297856"/>
    <s v="Resto"/>
    <n v="2024"/>
    <n v="2"/>
    <d v="2025-08-07T00:00:00"/>
    <x v="11"/>
    <x v="5"/>
  </r>
  <r>
    <n v="2025"/>
    <n v="6"/>
    <n v="8"/>
    <x v="23"/>
    <s v="Automoviles"/>
    <n v="8"/>
    <s v="2c624232cdd221771294dfbb310aca000a0df6ac8b66b696d90ef06fdefb64a3"/>
    <s v="5ee0b1f3d4f170289262539d5c2c0d24e2fb46189fbbd99a0a6b6a68b9dfe06a"/>
    <x v="14"/>
    <n v="1138981.30645"/>
    <n v="725162.38040999998"/>
    <n v="1795714.67508"/>
    <n v="1197572.1007900001"/>
    <n v="518385.1838"/>
    <n v="402475.44646999985"/>
    <n v="946878.19334999996"/>
    <n v="736812.7900599998"/>
    <n v="35332811.020000003"/>
    <n v="33505945.09"/>
    <n v="140.405"/>
    <n v="134.59399999999999"/>
    <n v="0"/>
    <n v="0"/>
    <n v="517473.67975999997"/>
    <n v="399482.75300000003"/>
    <n v="909698.99728999997"/>
    <n v="635593.44791999995"/>
    <n v="0"/>
    <n v="0"/>
    <n v="0"/>
    <n v="0"/>
    <n v="0"/>
    <n v="0"/>
    <s v="Automoviles"/>
    <s v="Totales"/>
    <s v="Automoviles Total"/>
    <x v="11"/>
    <x v="3"/>
    <n v="1860236.7715"/>
    <n v="1362193.3121300002"/>
    <n v="533186385.44996989"/>
    <n v="470746398.87218982"/>
    <n v="512068683.5256899"/>
    <n v="451806369.28899986"/>
    <n v="104683930.16637003"/>
    <n v="92199458.184100002"/>
    <n v="57891971.036489978"/>
    <n v="54146422.222089998"/>
    <n v="1138981.30645"/>
    <n v="725162.38040999998"/>
    <n v="1.0880192448256978"/>
    <n v="0.78651479595685503"/>
    <n v="413818.92604000005"/>
    <n v="57.065691384325646"/>
    <n v="100"/>
    <n v="100"/>
    <n v="61.227760030331169"/>
    <n v="53.234909755656943"/>
    <n v="0.21361785250551438"/>
    <n v="0.22242744832741929"/>
    <n v="0.15404523160396719"/>
    <n v="0.16050291224339663"/>
    <m/>
    <m/>
    <m/>
    <n v="0"/>
    <m/>
    <n v="0"/>
    <m/>
    <n v="0"/>
    <m/>
    <n v="28.799207093653088"/>
    <n v="45.513054592240273"/>
    <n v="55.501423866257923"/>
    <n v="0.89543536783927391"/>
    <n v="29.535925111640537"/>
    <n v="43.125924325843698"/>
    <n v="56.884055198648987"/>
    <n v="62.851930633854117"/>
    <s v="Medianas"/>
    <n v="2024"/>
    <n v="2"/>
    <d v="2025-08-07T00:00:00"/>
    <x v="11"/>
    <x v="14"/>
  </r>
  <r>
    <n v="2025"/>
    <n v="6"/>
    <n v="27"/>
    <x v="32"/>
    <s v="Automoviles"/>
    <n v="21"/>
    <s v="6f4b6612125fb3a0daecd2799dfd6c9c299424fd920f9b308110a2c1fbd8f443"/>
    <s v="5ee0b1f3d4f170289262539d5c2c0d24e2fb46189fbbd99a0a6b6a68b9dfe06a"/>
    <x v="3"/>
    <n v="6009566.5943799997"/>
    <n v="4814807.7526400005"/>
    <n v="11409032.03269"/>
    <n v="9299416.4734600019"/>
    <n v="3081818.7738000005"/>
    <n v="3056728.0776200001"/>
    <n v="6321341.7271699999"/>
    <n v="6318128.6321799997"/>
    <n v="35332811.020000003"/>
    <n v="33505945.09"/>
    <n v="140.405"/>
    <n v="134.59399999999999"/>
    <n v="0"/>
    <n v="0"/>
    <n v="3051153.3608400002"/>
    <n v="3033378.46001"/>
    <n v="5184834.3961899998"/>
    <n v="4441116.9901700001"/>
    <n v="0"/>
    <n v="0"/>
    <n v="0"/>
    <n v="0"/>
    <n v="0"/>
    <n v="0"/>
    <s v="Automoviles"/>
    <s v="Totales"/>
    <s v="Automoviles Total"/>
    <x v="11"/>
    <x v="3"/>
    <n v="7432464.5520399995"/>
    <n v="5987192.6770000001"/>
    <n v="533186385.44996989"/>
    <n v="470746398.87218982"/>
    <n v="512068683.5256899"/>
    <n v="451806369.28899986"/>
    <n v="104683930.16637003"/>
    <n v="92199458.184100002"/>
    <n v="57891971.036489978"/>
    <n v="54146422.222089998"/>
    <n v="6009566.5943799997"/>
    <n v="4814807.7526400005"/>
    <n v="5.7406772795301366"/>
    <n v="5.2221649101516352"/>
    <n v="1194758.8417399991"/>
    <n v="24.814258494223431"/>
    <n v="100"/>
    <n v="100"/>
    <n v="80.855637484749863"/>
    <n v="80.418453395299011"/>
    <n v="1.1271042844254866"/>
    <n v="1.1735860418182567"/>
    <n v="1.0228028858373162"/>
    <n v="1.0656794768557565"/>
    <m/>
    <m/>
    <m/>
    <n v="0"/>
    <m/>
    <n v="0"/>
    <m/>
    <n v="0"/>
    <m/>
    <n v="0.82083507406836009"/>
    <n v="51.281880737989361"/>
    <n v="63.485983961539681"/>
    <n v="5.3233958330033273"/>
    <n v="0.58597702411131714"/>
    <n v="16.746179118139626"/>
    <n v="58.847653130099886"/>
    <n v="68.302151614652388"/>
    <s v="Medianas"/>
    <n v="2024"/>
    <n v="2"/>
    <d v="2025-08-07T00:00:00"/>
    <x v="11"/>
    <x v="3"/>
  </r>
  <r>
    <n v="2025"/>
    <n v="6"/>
    <n v="10"/>
    <x v="62"/>
    <s v="Automoviles"/>
    <n v="10"/>
    <s v="4a44dc15364204a80fe80e9039455cc1608281820fe2b24f1e5233ade6af1dd5"/>
    <s v="5ee0b1f3d4f170289262539d5c2c0d24e2fb46189fbbd99a0a6b6a68b9dfe06a"/>
    <x v="29"/>
    <n v="782314.56611000001"/>
    <n v="967605.47450000001"/>
    <n v="1512048.4145200001"/>
    <n v="1944478.78856"/>
    <n v="618775.86445999995"/>
    <n v="612660.35046999995"/>
    <n v="1271220.7066099998"/>
    <n v="1056914.6189799998"/>
    <n v="35332811.020000003"/>
    <n v="33505945.09"/>
    <n v="140.405"/>
    <n v="134.59399999999999"/>
    <n v="658.31693999999993"/>
    <n v="-350.05009999999999"/>
    <n v="616350.59186000004"/>
    <n v="599388.44969000004"/>
    <n v="820461.45671000006"/>
    <n v="924247.66840999993"/>
    <n v="0"/>
    <n v="0"/>
    <n v="0"/>
    <n v="0"/>
    <n v="0"/>
    <n v="0"/>
    <s v="Automoviles"/>
    <s v="Totales"/>
    <s v="Automoviles Total"/>
    <x v="11"/>
    <x v="3"/>
    <n v="3211255.1390500003"/>
    <n v="3187333.33329"/>
    <n v="533186385.44996989"/>
    <n v="470746398.87218982"/>
    <n v="512068683.5256899"/>
    <n v="451806369.28899986"/>
    <n v="104683930.16637003"/>
    <n v="92199458.184100002"/>
    <n v="57891971.036489978"/>
    <n v="54146422.222089998"/>
    <n v="782314.56611000001"/>
    <n v="967605.47450000001"/>
    <n v="0.74731103892134965"/>
    <n v="1.0494698055252409"/>
    <n v="-185290.90839"/>
    <n v="-19.149427455001444"/>
    <n v="100"/>
    <n v="100"/>
    <n v="24.361644660269366"/>
    <n v="30.357837518714341"/>
    <n v="0.14672440772278617"/>
    <n v="0.15277531926452054"/>
    <n v="0.20554707945046014"/>
    <n v="0.214163752499263"/>
    <m/>
    <m/>
    <m/>
    <n v="0"/>
    <m/>
    <n v="0"/>
    <m/>
    <n v="0"/>
    <m/>
    <n v="0.99818994085523194"/>
    <n v="79.095531550283681"/>
    <n v="63.31716454855588"/>
    <n v="1.0688457369502558"/>
    <n v="2.829908080272947"/>
    <n v="-11.22926410823899"/>
    <n v="75.122431019676171"/>
    <n v="64.851497079904888"/>
    <s v="Resto"/>
    <n v="2024"/>
    <n v="2"/>
    <d v="2025-08-07T00:00:00"/>
    <x v="11"/>
    <x v="29"/>
  </r>
  <r>
    <n v="2025"/>
    <n v="6"/>
    <n v="89"/>
    <x v="1"/>
    <s v="Automoviles"/>
    <n v="61"/>
    <s v="d029fa3a95e174a19934857f535eb9427d967218a36ea014b70ad704bc6c8d1c"/>
    <s v="5ee0b1f3d4f170289262539d5c2c0d24e2fb46189fbbd99a0a6b6a68b9dfe06a"/>
    <x v="16"/>
    <n v="2214299.0685000001"/>
    <n v="1797187.84393"/>
    <n v="4227357.0597600006"/>
    <n v="3653891.2654400002"/>
    <n v="1171179.1889999995"/>
    <n v="1174815.2974900003"/>
    <n v="2503850.1221299991"/>
    <n v="2412159.2416899996"/>
    <n v="35332811.020000003"/>
    <n v="33505945.09"/>
    <n v="140.405"/>
    <n v="134.59399999999999"/>
    <n v="2886.5453900000002"/>
    <n v="15755.6764"/>
    <n v="999081.74775999994"/>
    <n v="911678.07392999995"/>
    <n v="1567216.1314900001"/>
    <n v="1453586.4234800001"/>
    <n v="0"/>
    <n v="0"/>
    <n v="0"/>
    <n v="0"/>
    <n v="0"/>
    <n v="0"/>
    <s v="Automoviles"/>
    <s v="Totales"/>
    <s v="Automoviles Total"/>
    <x v="11"/>
    <x v="3"/>
    <n v="2214299.0685000001"/>
    <n v="1797187.84393"/>
    <n v="533186385.44996989"/>
    <n v="470746398.87218982"/>
    <n v="512068683.5256899"/>
    <n v="451806369.28899986"/>
    <n v="104683930.16637003"/>
    <n v="92199458.184100002"/>
    <n v="57891971.036489978"/>
    <n v="54146422.222089998"/>
    <n v="2214299.0685000001"/>
    <n v="1797187.84393"/>
    <n v="2.1152234779310461"/>
    <n v="1.9492390512116142"/>
    <n v="417111.22457000008"/>
    <n v="23.209105602332713"/>
    <n v="100"/>
    <n v="100"/>
    <n v="100"/>
    <n v="100"/>
    <n v="0.41529550058396469"/>
    <n v="0.43242227844400311"/>
    <n v="0.38177410347390595"/>
    <n v="0.39777833295227877"/>
    <m/>
    <m/>
    <m/>
    <n v="0"/>
    <m/>
    <n v="0"/>
    <m/>
    <n v="0"/>
    <m/>
    <n v="-0.30950469386713531"/>
    <n v="52.891644388098591"/>
    <n v="65.369644105814402"/>
    <n v="2.0230425187316419"/>
    <n v="9.5871203146551629"/>
    <n v="7.8171965680555511"/>
    <n v="63.748817261735468"/>
    <n v="62.719220488271418"/>
    <s v="Medianas"/>
    <n v="2024"/>
    <n v="2"/>
    <d v="2025-08-07T00:00:00"/>
    <x v="11"/>
    <x v="16"/>
  </r>
  <r>
    <n v="2025"/>
    <n v="6"/>
    <n v="43"/>
    <x v="26"/>
    <s v="Automoviles"/>
    <n v="31"/>
    <s v="eb1e33e8a81b697b75855af6bfcdbcbf7cbbde9f94962ceaec1ed8af21f5a50f"/>
    <s v="5ee0b1f3d4f170289262539d5c2c0d24e2fb46189fbbd99a0a6b6a68b9dfe06a"/>
    <x v="1"/>
    <n v="16287654.838339999"/>
    <n v="14011080.177040001"/>
    <n v="32228948.353289999"/>
    <n v="24638537.23488"/>
    <n v="8016839.8689899994"/>
    <n v="6771560.4246400008"/>
    <n v="16687976.903209999"/>
    <n v="13577746.494689999"/>
    <n v="35332811.020000003"/>
    <n v="33505945.09"/>
    <n v="140.405"/>
    <n v="134.59399999999999"/>
    <n v="28495.22898"/>
    <n v="39815.723960000003"/>
    <n v="7859954.7323000003"/>
    <n v="6720380.0994300004"/>
    <n v="13264617.55473"/>
    <n v="10715721.3454"/>
    <n v="0"/>
    <n v="0"/>
    <n v="0"/>
    <n v="0"/>
    <n v="0"/>
    <n v="0"/>
    <s v="Automoviles"/>
    <s v="Totales"/>
    <s v="Automoviles Total"/>
    <x v="11"/>
    <x v="3"/>
    <n v="63645419.190459996"/>
    <n v="56310277.221919999"/>
    <n v="533186385.44996989"/>
    <n v="470746398.87218982"/>
    <n v="512068683.5256899"/>
    <n v="451806369.28899986"/>
    <n v="104683930.16637003"/>
    <n v="92199458.184100002"/>
    <n v="57891971.036489978"/>
    <n v="54146422.222089998"/>
    <n v="16287654.838339999"/>
    <n v="14011080.177040001"/>
    <n v="15.55888741706074"/>
    <n v="15.196488626932346"/>
    <n v="2276574.6612999979"/>
    <n v="16.248387936788976"/>
    <n v="100"/>
    <n v="100"/>
    <n v="25.591244500407669"/>
    <n v="24.881923635044519"/>
    <n v="3.0547769565785936"/>
    <n v="3.1807558951264916"/>
    <n v="2.9763541921101524"/>
    <n v="3.1011249795103604"/>
    <m/>
    <m/>
    <m/>
    <n v="0"/>
    <m/>
    <n v="0"/>
    <m/>
    <n v="0"/>
    <m/>
    <n v="18.389844677731016"/>
    <n v="49.220344786033401"/>
    <n v="48.330038363041965"/>
    <n v="13.847930421883362"/>
    <n v="16.956996717591231"/>
    <n v="23.786510745953461"/>
    <n v="59.255042219421071"/>
    <n v="62.715144252186974"/>
    <s v="Grandes"/>
    <n v="2024"/>
    <n v="2"/>
    <d v="2025-08-07T00:00:00"/>
    <x v="11"/>
    <x v="1"/>
  </r>
  <r>
    <n v="2025"/>
    <n v="6"/>
    <n v="23"/>
    <x v="9"/>
    <s v="Vida Individual"/>
    <n v="17"/>
    <s v="4523540f1504cd17100c4835e85b7eefd49911580f8efff0599a8f283be6b9e3"/>
    <s v="5ee0b1f3d4f170289262539d5c2c0d24e2fb46189fbbd99a0a6b6a68b9dfe06a"/>
    <x v="27"/>
    <n v="529182.54871"/>
    <n v="473387.87105000002"/>
    <n v="1139989.2469300001"/>
    <n v="1016266.6457700001"/>
    <n v="319492.47632999998"/>
    <n v="292852.76942999993"/>
    <n v="666162.51751000015"/>
    <n v="544422.72982000001"/>
    <n v="35332811.020000003"/>
    <n v="33505945.09"/>
    <n v="140.405"/>
    <n v="134.59399999999999"/>
    <n v="0"/>
    <n v="0"/>
    <n v="324134.19752999995"/>
    <n v="291706.99432999996"/>
    <n v="433137.92824000004"/>
    <n v="172920.35103999998"/>
    <n v="69533.097959999999"/>
    <n v="61407.399570000001"/>
    <n v="407336.35785999999"/>
    <n v="358608.82221000001"/>
    <n v="52313.09289"/>
    <n v="53371.649269999994"/>
    <s v="Vida Individual"/>
    <s v="Vida"/>
    <s v="Vida"/>
    <x v="35"/>
    <x v="3"/>
    <n v="12724961.123440001"/>
    <n v="12089263.964579999"/>
    <n v="533186385.44996989"/>
    <n v="470746398.87218982"/>
    <n v="512068683.5256899"/>
    <n v="451806369.28899986"/>
    <n v="160803690.49424002"/>
    <n v="140090835.39422995"/>
    <n v="77260926.294649988"/>
    <n v="70212279.753020018"/>
    <n v="2179411.2560200002"/>
    <n v="2126799.4733800003"/>
    <n v="0.3290860720195693"/>
    <n v="0.33791494619747114"/>
    <n v="55794.677659999987"/>
    <n v="11.786249938394988"/>
    <n v="24.280986309870823"/>
    <n v="22.258227772535218"/>
    <n v="4.1586181959740518"/>
    <n v="3.9157708230787751"/>
    <n v="9.924907371057666E-2"/>
    <n v="0.10334210345894967"/>
    <n v="0.10056112424527061"/>
    <n v="0.10477671481147169"/>
    <n v="4.324098392660377E-2"/>
    <n v="0.25331281676933326"/>
    <n v="3.2532271323632247E-2"/>
    <n v="8125.6983899999977"/>
    <n v="13.232441769069347"/>
    <n v="48727.535649999976"/>
    <n v="13.587935553204344"/>
    <n v="-1058.5563799999945"/>
    <n v="-1.9833683134746316"/>
    <n v="9.0966211287162544"/>
    <n v="60.37471891483078"/>
    <n v="61.863175492949694"/>
    <n v="0.41352400450332621"/>
    <n v="11.116361222150207"/>
    <n v="150.48406716442906"/>
    <n v="74.833944662172016"/>
    <n v="168.69442640821509"/>
    <s v="Resto"/>
    <n v="2024"/>
    <n v="2"/>
    <d v="2025-08-07T00:00:00"/>
    <x v="35"/>
    <x v="27"/>
  </r>
  <r>
    <n v="2025"/>
    <n v="6"/>
    <n v="37"/>
    <x v="76"/>
    <s v="Vida Individual"/>
    <n v="25"/>
    <s v="b7a56873cd771f2c446d369b649430b65a756ba278ff97ec81bb6f55b2e73569"/>
    <s v="5ee0b1f3d4f170289262539d5c2c0d24e2fb46189fbbd99a0a6b6a68b9dfe06a"/>
    <x v="45"/>
    <n v="2604.9418900000001"/>
    <n v="2552.78892"/>
    <n v="15620.320040000001"/>
    <n v="14631.895769999999"/>
    <n v="40469.011750000005"/>
    <n v="33569.379209999992"/>
    <n v="56130.150049999982"/>
    <n v="35005.590270000008"/>
    <n v="35332811.020000003"/>
    <n v="33505945.09"/>
    <n v="140.405"/>
    <n v="134.59399999999999"/>
    <n v="77.587740000000011"/>
    <n v="-55.357279999999996"/>
    <n v="40469.011749999998"/>
    <n v="33569.379209999999"/>
    <n v="46238.903899999998"/>
    <n v="23072.173449999998"/>
    <n v="150.4907"/>
    <n v="-266.71933000000001"/>
    <n v="2453.4511899999998"/>
    <n v="2819.5082499999999"/>
    <n v="1"/>
    <n v="0"/>
    <s v="Vida Individual"/>
    <s v="Vida"/>
    <s v="Vida"/>
    <x v="35"/>
    <x v="3"/>
    <n v="7089738.4457900003"/>
    <n v="7036483.0011099996"/>
    <n v="533186385.44996989"/>
    <n v="470746398.87218982"/>
    <n v="512068683.5256899"/>
    <n v="451806369.28899986"/>
    <n v="160803690.49424002"/>
    <n v="140090835.39422995"/>
    <n v="77260926.294649988"/>
    <n v="70212279.753020018"/>
    <n v="542199.58502999996"/>
    <n v="460401.07685000001"/>
    <n v="1.619951558321548E-3"/>
    <n v="1.8222383447255423E-3"/>
    <n v="52.152970000000096"/>
    <n v="2.0429801144702608"/>
    <n v="0.48043966869798843"/>
    <n v="0.55447066663393274"/>
    <n v="3.6742425830206135E-2"/>
    <n v="3.627933044956265E-2"/>
    <n v="4.8856121631868409E-4"/>
    <n v="5.0870947078124004E-4"/>
    <n v="5.4228538468184778E-4"/>
    <n v="5.6501835598672093E-4"/>
    <n v="9.3586595890590325E-5"/>
    <n v="1.5257430861562735E-3"/>
    <n v="6.2187627468401917E-7"/>
    <n v="417.21003000000002"/>
    <n v="-156.42286968852238"/>
    <n v="-366.05706000000009"/>
    <n v="-12.983010778563964"/>
    <n v="1"/>
    <m/>
    <n v="20.553351603072478"/>
    <n v="1553.5475822072947"/>
    <n v="1315.0080269856385"/>
    <n v="5.2379661610143451E-2"/>
    <n v="20.553351603072436"/>
    <n v="100.40983135032735"/>
    <n v="87.521563741047075"/>
    <n v="145.49725574293478"/>
    <s v="Resto"/>
    <n v="2024"/>
    <n v="2"/>
    <d v="2025-08-07T00:00:00"/>
    <x v="35"/>
    <x v="45"/>
  </r>
  <r>
    <n v="2025"/>
    <n v="6"/>
    <n v="34"/>
    <x v="40"/>
    <s v="Vida Individual"/>
    <n v="23"/>
    <s v="535fa30d7e25dd8a49f1536779734ec8286108d115da5045d77f3b4185d8f790"/>
    <s v="5ee0b1f3d4f170289262539d5c2c0d24e2fb46189fbbd99a0a6b6a68b9dfe06a"/>
    <x v="25"/>
    <n v="18484363.28097"/>
    <n v="16501587.83873"/>
    <n v="36256028.577070005"/>
    <n v="32856810.287699997"/>
    <n v="9731843.9352599997"/>
    <n v="9399017.8435699996"/>
    <n v="20087344.623180002"/>
    <n v="18867469.032190003"/>
    <n v="35332811.020000003"/>
    <n v="33505945.09"/>
    <n v="140.405"/>
    <n v="134.59399999999999"/>
    <n v="-286.38812000000001"/>
    <n v="-271.01634999999999"/>
    <n v="9731843.9352599997"/>
    <n v="9399017.8435699996"/>
    <n v="15788232.268129999"/>
    <n v="15147723.37604"/>
    <n v="1856246.1399400001"/>
    <n v="1834137.5932200002"/>
    <n v="12451433.836479999"/>
    <n v="11509061.882230001"/>
    <n v="4176683.30455"/>
    <n v="3158388.3632800002"/>
    <s v="Vida Individual"/>
    <s v="Vida"/>
    <s v="Vida"/>
    <x v="35"/>
    <x v="3"/>
    <n v="45949941.079129994"/>
    <n v="43370839.972830005"/>
    <n v="533186385.44996989"/>
    <n v="470746398.87218982"/>
    <n v="512068683.5256899"/>
    <n v="451806369.28899986"/>
    <n v="160803690.49424002"/>
    <n v="140090835.39422995"/>
    <n v="77260926.294649988"/>
    <n v="70212279.753020018"/>
    <n v="27299771.86417"/>
    <n v="27674275.762029998"/>
    <n v="11.494986977075698"/>
    <n v="11.779205821917502"/>
    <n v="1982775.4422399998"/>
    <n v="12.015664562814576"/>
    <n v="67.708856223923547"/>
    <n v="59.627894079781896"/>
    <n v="40.227175153801042"/>
    <n v="38.047655634678847"/>
    <n v="3.4667733058057295"/>
    <n v="3.6097429652799029"/>
    <n v="3.5054092560802088"/>
    <n v="3.6523583907633426"/>
    <n v="1.1543554344024776"/>
    <n v="7.7432512887047267"/>
    <n v="2.5973802539684927"/>
    <n v="22108.546719999984"/>
    <n v="1.205391940153544"/>
    <n v="942371.95424999855"/>
    <n v="8.1880866042176805"/>
    <n v="1018294.9412699998"/>
    <n v="32.24096672558963"/>
    <n v="3.541073091138891"/>
    <n v="52.649062276757554"/>
    <n v="56.958263261854505"/>
    <n v="12.596074629167228"/>
    <n v="3.541073091138891"/>
    <n v="4.2284168794838539"/>
    <n v="61.63985790166403"/>
    <n v="62.049045986916759"/>
    <s v="Grandes"/>
    <n v="2024"/>
    <n v="2"/>
    <d v="2025-08-07T00:00:00"/>
    <x v="35"/>
    <x v="25"/>
  </r>
  <r>
    <n v="2025"/>
    <n v="6"/>
    <n v="201.1"/>
    <x v="67"/>
    <s v="Vida Individual"/>
    <n v="201.1"/>
    <m/>
    <m/>
    <x v="74"/>
    <n v="160803690.49424002"/>
    <n v="140090835.39423001"/>
    <n v="301225366.88620991"/>
    <n v="259026708.70541"/>
    <n v="77260926.294650003"/>
    <n v="70212279.753019989"/>
    <n v="155486901.02307001"/>
    <n v="135551856.02446994"/>
    <n v="0"/>
    <n v="0"/>
    <n v="0"/>
    <n v="0"/>
    <n v="2615.3894100000002"/>
    <n v="3800.3593000000001"/>
    <n v="76877905.275509983"/>
    <n v="70026361.059050009"/>
    <n v="75934215.34984"/>
    <n v="66193099.095560007"/>
    <n v="81099413.315239996"/>
    <n v="71138481.601829991"/>
    <n v="55133173.473580003"/>
    <n v="50495685.342419989"/>
    <n v="24571103.705419995"/>
    <n v="18456668.449980002"/>
    <s v="Vida Individual"/>
    <s v="Vida"/>
    <s v="Vida"/>
    <x v="35"/>
    <x v="3"/>
    <n v="424372077.33119011"/>
    <n v="380384983.10403001"/>
    <n v="533186385.44996989"/>
    <n v="470746398.87218982"/>
    <n v="512068683.5256899"/>
    <n v="451806369.28899986"/>
    <n v="160803690.49424002"/>
    <n v="140090835.39422995"/>
    <n v="77260926.294649988"/>
    <n v="70212279.753020018"/>
    <n v="214052973.11203998"/>
    <n v="191765228.16853997"/>
    <n v="100"/>
    <n v="100.00000000000004"/>
    <n v="20712855.100010008"/>
    <n v="14.785303436675147"/>
    <n v="75.123315577621923"/>
    <n v="73.053304153298313"/>
    <n v="37.892146793801651"/>
    <n v="36.828697665995165"/>
    <n v="30.159001595386499"/>
    <n v="31.402758197801933"/>
    <n v="29.759300491699658"/>
    <n v="31.006830562103101"/>
    <n v="50.43380103154098"/>
    <n v="34.286012531257711"/>
    <n v="15.280186437201285"/>
    <n v="9960931.713410005"/>
    <n v="14.002170821078884"/>
    <n v="4637488.1311600134"/>
    <n v="9.1839294777611222"/>
    <n v="6114435.255439993"/>
    <n v="33.128596702112922"/>
    <n v="10.039050955793583"/>
    <n v="48.046737022753518"/>
    <n v="50.119109901397486"/>
    <n v="100.00000000000003"/>
    <n v="9.7842356975859079"/>
    <n v="14.716211187237471"/>
    <n v="101.24277299939463"/>
    <n v="105.79102960258153"/>
    <m/>
    <n v="2024"/>
    <n v="2"/>
    <d v="2025-08-07T00:00:00"/>
    <x v="35"/>
    <x v="74"/>
  </r>
  <r>
    <n v="2025"/>
    <n v="6"/>
    <n v="9"/>
    <x v="29"/>
    <s v="Vida Individual"/>
    <n v="9"/>
    <s v="19581e27de7ced00ff1ce50b2047e7a567c76b1cbaebabe5ef03f7c3017bb5b7"/>
    <s v="5ee0b1f3d4f170289262539d5c2c0d24e2fb46189fbbd99a0a6b6a68b9dfe06a"/>
    <x v="5"/>
    <n v="57220.184399999998"/>
    <n v="59637.987460000004"/>
    <n v="119492.26509999999"/>
    <n v="115699.40362"/>
    <n v="31438.482309999996"/>
    <n v="46375.726260000003"/>
    <n v="71837.087180000017"/>
    <n v="74521.745639999994"/>
    <n v="35332811.020000003"/>
    <n v="33505945.09"/>
    <n v="140.405"/>
    <n v="134.59399999999999"/>
    <n v="0"/>
    <n v="0"/>
    <n v="30619.939449999998"/>
    <n v="35588.563999999998"/>
    <n v="46841.424579999999"/>
    <n v="49341.004110000002"/>
    <n v="8892.08367"/>
    <n v="10658.58016"/>
    <n v="48328.100729999998"/>
    <n v="48979.407299999999"/>
    <n v="0"/>
    <n v="0"/>
    <s v="Vida Individual"/>
    <s v="Vida"/>
    <s v="Vida"/>
    <x v="35"/>
    <x v="3"/>
    <n v="1704189.54003"/>
    <n v="1455805.4776199998"/>
    <n v="533186385.44996989"/>
    <n v="470746398.87218982"/>
    <n v="512068683.5256899"/>
    <n v="451806369.28899986"/>
    <n v="160803690.49424002"/>
    <n v="140090835.39422995"/>
    <n v="77260926.294649988"/>
    <n v="70212279.753020018"/>
    <n v="427919.08993999998"/>
    <n v="235001.80335"/>
    <n v="3.5583875111404629E-2"/>
    <n v="4.2570941412528956E-2"/>
    <n v="-2417.8030600000056"/>
    <n v="-4.0541325470140332"/>
    <n v="13.371729783782968"/>
    <n v="25.377672260317997"/>
    <n v="3.3576185662419165"/>
    <n v="4.0965629252541493"/>
    <n v="1.073174146254886E-2"/>
    <n v="1.1174318258642216E-2"/>
    <n v="1.2668814377099895E-2"/>
    <n v="1.3199899672475026E-2"/>
    <n v="5.529775866878201E-3"/>
    <n v="3.0054099244526424E-2"/>
    <m/>
    <n v="-1766.4964899999995"/>
    <n v="-16.573469106414262"/>
    <n v="-651.30657000000065"/>
    <n v="-1.3297559237716583"/>
    <n v="0"/>
    <m/>
    <n v="-32.209186043267813"/>
    <n v="54.942993699964369"/>
    <n v="77.762057767467127"/>
    <n v="4.0691309071422543E-2"/>
    <n v="-13.961295403770723"/>
    <n v="-5.0659275689393768"/>
    <n v="65.369359972612514"/>
    <n v="72.127766027337941"/>
    <s v="Resto"/>
    <n v="2024"/>
    <n v="2"/>
    <d v="2025-08-07T00:00:00"/>
    <x v="35"/>
    <x v="5"/>
  </r>
  <r>
    <n v="2025"/>
    <n v="6"/>
    <n v="60"/>
    <x v="59"/>
    <s v="Vida Individual"/>
    <n v="210"/>
    <s v="d29d53701d3c859e29e1b90028eec1ca8e2f29439198b6e036c60951fb458aa1"/>
    <s v="5ee0b1f3d4f170289262539d5c2c0d24e2fb46189fbbd99a0a6b6a68b9dfe06a"/>
    <x v="29"/>
    <n v="547641.7064400001"/>
    <n v="444336.79651000001"/>
    <n v="1072010.5728500001"/>
    <n v="892331.42880999995"/>
    <n v="262342.03364000004"/>
    <n v="313073.16701999999"/>
    <n v="626052.29796000011"/>
    <n v="563629.57738000003"/>
    <n v="35332811.020000003"/>
    <n v="33505945.09"/>
    <n v="140.405"/>
    <n v="134.59399999999999"/>
    <n v="0"/>
    <n v="0"/>
    <n v="233823.65005000003"/>
    <n v="259736.99480000001"/>
    <n v="398608.86307000002"/>
    <n v="396735.21156999998"/>
    <n v="90823.075360000003"/>
    <n v="72887.421799999996"/>
    <n v="310898.59531"/>
    <n v="273670.73267"/>
    <n v="145920.03577000002"/>
    <n v="97778.642040000006"/>
    <s v="Vida Individual"/>
    <s v="Vida"/>
    <s v="Vida"/>
    <x v="35"/>
    <x v="3"/>
    <n v="1886412.94463"/>
    <n v="2157225.3620799999"/>
    <n v="533186385.44996989"/>
    <n v="470746398.87218982"/>
    <n v="512068683.5256899"/>
    <n v="451806369.28899986"/>
    <n v="160803690.49424002"/>
    <n v="140090835.39422995"/>
    <n v="77260926.294649988"/>
    <n v="70212279.753020018"/>
    <n v="1886412.94463"/>
    <n v="2157225.3620799999"/>
    <n v="0.34056538426250643"/>
    <n v="0.31717763354011758"/>
    <n v="103304.90993000008"/>
    <n v="23.249235881745211"/>
    <n v="29.030849687442867"/>
    <n v="20.597606736904382"/>
    <n v="29.030849687442867"/>
    <n v="20.597606736904382"/>
    <n v="0.10271111967306348"/>
    <n v="0.10694692412536991"/>
    <n v="9.4389845057665511E-2"/>
    <n v="9.8346731412672514E-2"/>
    <n v="5.6480715760222733E-2"/>
    <n v="0.19334046025587728"/>
    <n v="9.074420824640643E-2"/>
    <n v="17935.653560000006"/>
    <n v="24.607337064568814"/>
    <n v="37227.862640000007"/>
    <n v="13.603158173618235"/>
    <n v="48141.393730000011"/>
    <n v="49.235081123652733"/>
    <n v="-16.204241923025975"/>
    <n v="47.90395445689861"/>
    <n v="70.458528188302793"/>
    <n v="0.33955331138473055"/>
    <n v="-9.9767631368621661"/>
    <n v="0.47226750874604928"/>
    <n v="58.659922473660117"/>
    <n v="65.46860153202509"/>
    <s v="Resto"/>
    <n v="2024"/>
    <n v="2"/>
    <d v="2025-08-07T00:00:00"/>
    <x v="35"/>
    <x v="29"/>
  </r>
  <r>
    <n v="2025"/>
    <n v="6"/>
    <n v="104"/>
    <x v="19"/>
    <s v="Vida Individual"/>
    <n v="225"/>
    <s v="0e6523810856a138a75dec70a9cf3778a5c70b83ac915f22c33f05db97cb3e68"/>
    <s v="5ee0b1f3d4f170289262539d5c2c0d24e2fb46189fbbd99a0a6b6a68b9dfe06a"/>
    <x v="9"/>
    <n v="113631.44072"/>
    <n v="83002.090580000004"/>
    <n v="372946.61577999999"/>
    <n v="42535.823580000011"/>
    <n v="22850.005209999999"/>
    <n v="6633.2964799999982"/>
    <n v="46039.88768"/>
    <n v="38113.592679999994"/>
    <n v="35332811.020000003"/>
    <n v="33505945.09"/>
    <n v="140.405"/>
    <n v="134.59399999999999"/>
    <n v="0"/>
    <n v="0"/>
    <n v="22863.766170000003"/>
    <n v="4581.5940199999995"/>
    <n v="138824.03361000001"/>
    <n v="119308.08856"/>
    <n v="113676.561"/>
    <n v="33658.842170000004"/>
    <n v="-45.120280000000001"/>
    <n v="2930.5918300000003"/>
    <n v="0"/>
    <n v="46412.656579999995"/>
    <s v="Vida Individual"/>
    <s v="Vida"/>
    <s v="Vida"/>
    <x v="35"/>
    <x v="3"/>
    <n v="2462424.9121500002"/>
    <n v="1467674.2807799999"/>
    <n v="533186385.44996989"/>
    <n v="470746398.87218982"/>
    <n v="512068683.5256899"/>
    <n v="451806369.28899986"/>
    <n v="160803690.49424002"/>
    <n v="140090835.39422995"/>
    <n v="77260926.294649988"/>
    <n v="70212279.753020018"/>
    <n v="2432917.8809199999"/>
    <n v="1440986.4385200001"/>
    <n v="7.0664697041931554E-2"/>
    <n v="5.9248765521615766E-2"/>
    <n v="30629.350139999995"/>
    <n v="36.901902019538248"/>
    <n v="4.6705826617144446"/>
    <n v="5.7600882535195339"/>
    <n v="4.6146154613415504"/>
    <n v="5.655348170023685"/>
    <n v="2.1311767108251171E-2"/>
    <n v="2.2190663943287059E-2"/>
    <n v="1.7632018169200167E-2"/>
    <n v="1.8371164335425152E-2"/>
    <n v="7.0692756273570662E-2"/>
    <n v="-2.8059231639099856E-5"/>
    <m/>
    <n v="80017.718829999998"/>
    <n v="237.73164396403237"/>
    <n v="-2975.7121100000004"/>
    <n v="-101.53963030737036"/>
    <n v="-46412.656579999995"/>
    <m/>
    <n v="244.4743541751055"/>
    <n v="20.108875734758001"/>
    <n v="7.9917221766921882"/>
    <n v="2.9575111645512683E-2"/>
    <n v="399.0351844836747"/>
    <n v="16.357604321341078"/>
    <n v="16.469602255061577"/>
    <n v="3.8401369725204484"/>
    <s v="Resto"/>
    <n v="2024"/>
    <n v="2"/>
    <d v="2025-08-07T00:00:00"/>
    <x v="35"/>
    <x v="9"/>
  </r>
  <r>
    <n v="2025"/>
    <n v="6"/>
    <n v="50"/>
    <x v="15"/>
    <s v="Vida Individual"/>
    <n v="38"/>
    <s v="aea92132c4cbeb263e6ac2bf6c183b5d81737f179f21efdc5863739672f0f470"/>
    <s v="5ee0b1f3d4f170289262539d5c2c0d24e2fb46189fbbd99a0a6b6a68b9dfe06a"/>
    <x v="1"/>
    <n v="24060307.46291"/>
    <n v="27875871.856400002"/>
    <n v="48322520.278020002"/>
    <n v="45020473.821089998"/>
    <n v="15752360.13517"/>
    <n v="16386823.217659999"/>
    <n v="32518544.767999999"/>
    <n v="27994221.990489997"/>
    <n v="35332811.020000003"/>
    <n v="33505945.09"/>
    <n v="140.405"/>
    <n v="134.59399999999999"/>
    <n v="0"/>
    <n v="0"/>
    <n v="15745335.889290001"/>
    <n v="16384323.217660001"/>
    <n v="9087591.8963399995"/>
    <n v="8345739.4163500005"/>
    <n v="18107100.832529999"/>
    <n v="20316535.899020001"/>
    <n v="5953206.63038"/>
    <n v="7559335.9573800005"/>
    <n v="0"/>
    <n v="0"/>
    <s v="Vida Individual"/>
    <s v="Vida"/>
    <s v="Vida"/>
    <x v="35"/>
    <x v="3"/>
    <n v="26568293.871599998"/>
    <n v="30189132.184919998"/>
    <n v="533186385.44996989"/>
    <n v="470746398.87218982"/>
    <n v="512068683.5256899"/>
    <n v="451806369.28899986"/>
    <n v="160803690.49424002"/>
    <n v="140090835.39422995"/>
    <n v="77260926.294649988"/>
    <n v="70212279.753020018"/>
    <n v="26113166.03836"/>
    <n v="29757703.861710001"/>
    <n v="14.962534372786573"/>
    <n v="19.898426458771869"/>
    <n v="-3815564.3934900016"/>
    <n v="-13.687695269749877"/>
    <n v="92.138607120889247"/>
    <n v="93.676151849432841"/>
    <n v="90.560227838450345"/>
    <n v="92.337440127956015"/>
    <n v="4.5125509801989558"/>
    <n v="4.6986484893491678"/>
    <n v="5.9216325229857896"/>
    <n v="6.1698713765960838"/>
    <n v="11.260376411061657"/>
    <n v="3.7021579617249167"/>
    <m/>
    <n v="-2209435.066490002"/>
    <n v="-10.875058019101457"/>
    <n v="-1606129.3270000005"/>
    <n v="-21.246963173160395"/>
    <n v="0"/>
    <m/>
    <n v="-3.8717881682292177"/>
    <n v="65.470319360851647"/>
    <n v="58.78497111076998"/>
    <n v="20.388520938896367"/>
    <n v="-3.8999922052395886"/>
    <n v="8.8889964445408864"/>
    <n v="173.26191656594295"/>
    <n v="196.31961172381853"/>
    <s v="Grandes"/>
    <n v="2024"/>
    <n v="2"/>
    <d v="2025-08-07T00:00:00"/>
    <x v="35"/>
    <x v="1"/>
  </r>
  <r>
    <n v="2025"/>
    <n v="6"/>
    <n v="39"/>
    <x v="20"/>
    <s v="Vida Individual"/>
    <n v="27"/>
    <s v="670671cd97404156226e507973f2ab8330d3022ca96e0c93bdbdb320c41adcaf"/>
    <s v="5ee0b1f3d4f170289262539d5c2c0d24e2fb46189fbbd99a0a6b6a68b9dfe06a"/>
    <x v="26"/>
    <n v="111394.03064"/>
    <n v="116851.6232"/>
    <n v="178855.43667999998"/>
    <n v="187943.24302000002"/>
    <n v="16986.399290000001"/>
    <n v="16416.370169999998"/>
    <n v="29315.025540000006"/>
    <n v="47407.058380000009"/>
    <n v="35332811.020000003"/>
    <n v="33505945.09"/>
    <n v="140.405"/>
    <n v="134.59399999999999"/>
    <n v="127.16836000000001"/>
    <n v="-1106.0182399999999"/>
    <n v="14869.08361"/>
    <n v="24239.314630000001"/>
    <n v="93901.816250000003"/>
    <n v="104184.48123999999"/>
    <n v="111394.03064"/>
    <n v="116851.6232"/>
    <n v="0"/>
    <n v="0"/>
    <n v="0"/>
    <n v="0"/>
    <s v="Vida Individual"/>
    <s v="Vida"/>
    <s v="Vida"/>
    <x v="35"/>
    <x v="3"/>
    <n v="16996819.43369"/>
    <n v="13946879.379360002"/>
    <n v="533186385.44996989"/>
    <n v="470746398.87218982"/>
    <n v="512068683.5256899"/>
    <n v="451806369.28899986"/>
    <n v="160803690.49424002"/>
    <n v="140090835.39422995"/>
    <n v="77260926.294649988"/>
    <n v="70212279.753020018"/>
    <n v="685015.24910000002"/>
    <n v="656988.77671000001"/>
    <n v="6.9273304796440685E-2"/>
    <n v="8.341132585237826E-2"/>
    <n v="-5457.5925600000046"/>
    <n v="-4.670532090648793"/>
    <n v="16.261540277585624"/>
    <n v="17.785939020930826"/>
    <n v="0.65538162051190552"/>
    <n v="0.83783346813000215"/>
    <n v="2.0892137098735494E-2"/>
    <n v="2.1753728400852594E-2"/>
    <n v="2.4822627104519993E-2"/>
    <n v="2.5863208476650617E-2"/>
    <n v="6.9273304796440685E-2"/>
    <m/>
    <m/>
    <n v="-5457.5925600000046"/>
    <n v="-4.670532090648793"/>
    <n v="0"/>
    <m/>
    <n v="0"/>
    <m/>
    <n v="3.4723213115753104"/>
    <n v="15.248931376669683"/>
    <n v="14.048902120856461"/>
    <n v="2.198575671383873E-2"/>
    <n v="-38.657161570083552"/>
    <n v="-9.8696704803019397"/>
    <n v="15.834713537822543"/>
    <n v="23.26576313622196"/>
    <s v="Resto"/>
    <n v="2024"/>
    <n v="2"/>
    <d v="2025-08-07T00:00:00"/>
    <x v="35"/>
    <x v="26"/>
  </r>
  <r>
    <n v="2025"/>
    <n v="6"/>
    <n v="150.1"/>
    <x v="70"/>
    <s v="Vida Individual"/>
    <n v="150.1"/>
    <m/>
    <m/>
    <x v="77"/>
    <n v="2304101.93505"/>
    <n v="1897970.0104200002"/>
    <n v="4531683.2283399999"/>
    <n v="3523430.1072500004"/>
    <n v="1265713.6097800001"/>
    <n v="924640.82465999993"/>
    <n v="2245240.2331400001"/>
    <n v="1676320.2868000004"/>
    <n v="0"/>
    <n v="0"/>
    <n v="0"/>
    <n v="0"/>
    <n v="347.30301000000003"/>
    <n v="-811.96821999999986"/>
    <n v="1221029.2260200002"/>
    <n v="851690.2663299999"/>
    <n v="1906394.3771299997"/>
    <n v="1199134.7755199999"/>
    <n v="800517.17181999993"/>
    <n v="458958.24312999996"/>
    <n v="968088.6688000001"/>
    <n v="880527.35230999999"/>
    <n v="535496.09443000006"/>
    <n v="558484.41498"/>
    <s v="Vida Individual"/>
    <s v="Vida"/>
    <s v="Vida"/>
    <x v="35"/>
    <x v="3"/>
    <n v="62850478.751590006"/>
    <n v="55372207.398710005"/>
    <n v="533186385.44996989"/>
    <n v="470746398.87218982"/>
    <n v="512068683.5256899"/>
    <n v="451806369.28899986"/>
    <n v="160803690.49424002"/>
    <n v="140090835.39422995"/>
    <n v="77260926.294649988"/>
    <n v="70212279.753020018"/>
    <n v="20437552.818810001"/>
    <n v="17058519.757700004"/>
    <n v="1.4328663278611338"/>
    <n v="1.3548138285269828"/>
    <n v="406131.92462999979"/>
    <n v="21.398226652702856"/>
    <n v="11.273864123934574"/>
    <n v="11.126229223747741"/>
    <n v="3.6660053842337845"/>
    <n v="3.4276582054126612"/>
    <n v="0.4321381786793953"/>
    <n v="0.44995954823595574"/>
    <n v="0.40318311833444515"/>
    <n v="0.42008482824330345"/>
    <n v="0.49782263663200843"/>
    <n v="0.6020313749171553"/>
    <n v="0.33301231631197015"/>
    <n v="341558.92868999997"/>
    <n v="74.420480251240065"/>
    <n v="87561.316490000114"/>
    <n v="9.9441904059299535"/>
    <n v="-22988.320549999946"/>
    <n v="-4.1161973250091854"/>
    <n v="36.887056684460816"/>
    <n v="54.933056151985461"/>
    <n v="48.71735694366356"/>
    <n v="1.6382325070151866"/>
    <n v="43.365408093896704"/>
    <n v="58.980826513291596"/>
    <n v="64.049141178133922"/>
    <n v="71.025399622879576"/>
    <s v="Resto"/>
    <n v="2024"/>
    <n v="2"/>
    <d v="2025-08-07T00:00:00"/>
    <x v="35"/>
    <x v="77"/>
  </r>
  <r>
    <n v="2025"/>
    <n v="6"/>
    <n v="22"/>
    <x v="35"/>
    <s v="Vida Individual"/>
    <n v="16"/>
    <s v="b17ef6d19c7a5b1ee83b907c595526dcb1eb06db8227d650d5dda0a9f4ce8cd9"/>
    <s v="5ee0b1f3d4f170289262539d5c2c0d24e2fb46189fbbd99a0a6b6a68b9dfe06a"/>
    <x v="8"/>
    <n v="1854232.4068199999"/>
    <n v="1565678.0311700001"/>
    <n v="3596033.0770599991"/>
    <n v="3037761.5869399998"/>
    <n v="1010147.3071700002"/>
    <n v="770346.64993999992"/>
    <n v="2032967.3226899998"/>
    <n v="1697367.5804300001"/>
    <n v="35332811.020000003"/>
    <n v="33505945.09"/>
    <n v="140.405"/>
    <n v="134.59399999999999"/>
    <n v="0"/>
    <n v="0"/>
    <n v="1005724.29159"/>
    <n v="764670.43489999999"/>
    <n v="1641387.1358599998"/>
    <n v="1248991.96398"/>
    <n v="496917.95260999998"/>
    <n v="311179.87874999997"/>
    <n v="1357314.4542100001"/>
    <n v="1254498.1524199997"/>
    <n v="0"/>
    <n v="0"/>
    <s v="Vida Individual"/>
    <s v="Vida"/>
    <s v="Vida"/>
    <x v="35"/>
    <x v="3"/>
    <n v="17846008.112819999"/>
    <n v="17696756.30731"/>
    <n v="533186385.44996989"/>
    <n v="470746398.87218982"/>
    <n v="512068683.5256899"/>
    <n v="451806369.28899986"/>
    <n v="160803690.49424002"/>
    <n v="140090835.39422995"/>
    <n v="77260926.294649988"/>
    <n v="70212279.753020018"/>
    <n v="3497768.0603400003"/>
    <n v="3206414.9471900002"/>
    <n v="1.1531031415516042"/>
    <n v="1.1176163142749644"/>
    <n v="288554.37564999983"/>
    <n v="18.429994539450046"/>
    <n v="53.011874281903047"/>
    <n v="48.829551288803415"/>
    <n v="10.39018023021058"/>
    <n v="8.8472599383835409"/>
    <n v="0.34776439485700011"/>
    <n v="0.36210619131270799"/>
    <n v="0.33259479730934494"/>
    <n v="0.3465373969016598"/>
    <n v="0.30902148519271677"/>
    <n v="0.84408165635888754"/>
    <m/>
    <n v="185738.07386"/>
    <n v="59.688330301465562"/>
    <n v="102816.30179000041"/>
    <n v="8.1958113363229668"/>
    <n v="0"/>
    <m/>
    <n v="31.12892841796322"/>
    <n v="54.477923234142921"/>
    <n v="49.202111456104113"/>
    <n v="1.3074491280593783"/>
    <n v="31.523888683040813"/>
    <n v="31.416949283613093"/>
    <n v="61.272826478139407"/>
    <n v="61.22300678887671"/>
    <s v="Medianas"/>
    <n v="2024"/>
    <n v="2"/>
    <d v="2025-08-07T00:00:00"/>
    <x v="35"/>
    <x v="8"/>
  </r>
  <r>
    <n v="2025"/>
    <n v="6"/>
    <n v="18"/>
    <x v="77"/>
    <s v="Vida Individual"/>
    <n v="5"/>
    <s v="ef2d127de37b942baad06145e54b0c619a1f22327b2ebbcfbec78f5564afe39d"/>
    <s v="5ee0b1f3d4f170289262539d5c2c0d24e2fb46189fbbd99a0a6b6a68b9dfe06a"/>
    <x v="4"/>
    <n v="8813998.7298600003"/>
    <n v="5773107.21306"/>
    <n v="15068743.272660002"/>
    <n v="13288517.414340001"/>
    <n v="2866354.8676100001"/>
    <n v="2816960.7419400001"/>
    <n v="5477815.564749999"/>
    <n v="4849767.0235299999"/>
    <n v="35332811.020000003"/>
    <n v="33505945.09"/>
    <n v="140.405"/>
    <n v="134.59399999999999"/>
    <n v="0"/>
    <n v="0"/>
    <n v="2838320.8207199997"/>
    <n v="2748171.5471600001"/>
    <n v="3084323.5806799997"/>
    <n v="3137455.9768400001"/>
    <n v="6339721.9103499996"/>
    <n v="3498642.6928699999"/>
    <n v="688945.4436"/>
    <n v="678376.04483999999"/>
    <n v="1785331.3759100002"/>
    <n v="1596088.47535"/>
    <s v="Vida Individual"/>
    <s v="Vida"/>
    <s v="Vida"/>
    <x v="35"/>
    <x v="3"/>
    <n v="13516428.326850001"/>
    <n v="10445446.251569999"/>
    <n v="533186385.44996989"/>
    <n v="470746398.87218982"/>
    <n v="512068683.5256899"/>
    <n v="451806369.28899986"/>
    <n v="160803690.49424002"/>
    <n v="140090835.39422995"/>
    <n v="77260926.294649988"/>
    <n v="70212279.753020018"/>
    <n v="10878150.41807"/>
    <n v="7932069.6053400002"/>
    <n v="5.4812166951950134"/>
    <n v="4.1209742213428058"/>
    <n v="3040891.5168000003"/>
    <n v="52.673394145891741"/>
    <n v="81.02479181772317"/>
    <n v="72.781852660161334"/>
    <n v="65.209525155038492"/>
    <n v="55.269129475366121"/>
    <n v="1.6530802305504548"/>
    <n v="1.72125322508964"/>
    <n v="1.2263731017148853"/>
    <n v="1.2777834943197111"/>
    <n v="3.942522644141111"/>
    <n v="0.42843882592649696"/>
    <n v="1.1102552251274049"/>
    <n v="2841079.2174799996"/>
    <n v="81.205183463573732"/>
    <n v="10569.398760000011"/>
    <n v="1.5580442205167966"/>
    <n v="189242.90056000021"/>
    <n v="11.856667314041092"/>
    <n v="1.7534545275907254"/>
    <n v="32.520481968069539"/>
    <n v="48.794533653687118"/>
    <n v="3.7099669976497345"/>
    <n v="3.280336471468126"/>
    <n v="-1.6934865876114924"/>
    <n v="92.024093661866573"/>
    <n v="87.592354042459533"/>
    <s v="Medianas"/>
    <n v="2024"/>
    <n v="2"/>
    <d v="2025-08-07T00:00:00"/>
    <x v="35"/>
    <x v="4"/>
  </r>
  <r>
    <n v="2025"/>
    <n v="6"/>
    <n v="16"/>
    <x v="74"/>
    <s v="Vida Individual"/>
    <n v="14"/>
    <s v="8527a891e224136950ff32ca212b45bc93f69fbb801c3b1ebedac52775f99e61"/>
    <s v="5ee0b1f3d4f170289262539d5c2c0d24e2fb46189fbbd99a0a6b6a68b9dfe06a"/>
    <x v="7"/>
    <n v="275077.23463999998"/>
    <n v="268700.29711000004"/>
    <n v="378036.26326999988"/>
    <n v="357649.01553000003"/>
    <n v="44055.836189999995"/>
    <n v="44205.146959999998"/>
    <n v="78557.829389999999"/>
    <n v="89332.48642999999"/>
    <n v="35332811.020000003"/>
    <n v="33505945.09"/>
    <n v="140.405"/>
    <n v="134.59399999999999"/>
    <n v="0"/>
    <n v="0"/>
    <n v="41055.836189999995"/>
    <n v="43705.146959999998"/>
    <n v="-458.27071000000001"/>
    <n v="-38698.837479999995"/>
    <n v="681.94965999999999"/>
    <n v="564.09686999999997"/>
    <n v="7654.1099800000002"/>
    <n v="6288.8143300000002"/>
    <n v="266741.17499999999"/>
    <n v="261847.38590999998"/>
    <s v="Vida Individual"/>
    <s v="Vida"/>
    <s v="Vida"/>
    <x v="35"/>
    <x v="3"/>
    <n v="2671500.3155200002"/>
    <n v="2668766.8416399998"/>
    <n v="533186385.44996989"/>
    <n v="470746398.87218982"/>
    <n v="512068683.5256899"/>
    <n v="451806369.28899986"/>
    <n v="160803690.49424002"/>
    <n v="140090835.39422995"/>
    <n v="77260926.294649988"/>
    <n v="70212279.753020018"/>
    <n v="478266.78831999999"/>
    <n v="530592.76578999998"/>
    <n v="0.17106400592830501"/>
    <n v="0.19180433634637833"/>
    <n v="6376.9375299999374"/>
    <n v="2.3732528763782401"/>
    <n v="57.515437274300254"/>
    <n v="50.641530460735162"/>
    <n v="10.296732253481204"/>
    <n v="10.068331669801452"/>
    <n v="5.1591196277049556E-2"/>
    <n v="5.3718816145139181E-2"/>
    <n v="5.707962880942901E-2"/>
    <n v="5.9472445581687843E-2"/>
    <n v="4.2408831408283345E-4"/>
    <n v="4.7599094003841725E-3"/>
    <n v="0.165880008213838"/>
    <n v="117.85279000000003"/>
    <n v="20.892296388739062"/>
    <n v="1365.29565"/>
    <n v="21.709905529998363"/>
    <n v="4893.7890900000057"/>
    <n v="1.8689470864842184"/>
    <n v="-0.33776783987419234"/>
    <n v="16.015805978148972"/>
    <n v="16.451469326773157"/>
    <n v="5.7022143407890628E-2"/>
    <n v="-6.0617820881021522"/>
    <n v="-98.815802386216802"/>
    <n v="-8958.8610605290469"/>
    <n v="-112.93658881248648"/>
    <s v="Resto"/>
    <n v="2024"/>
    <n v="2"/>
    <d v="2025-08-07T00:00:00"/>
    <x v="35"/>
    <x v="7"/>
  </r>
  <r>
    <n v="2025"/>
    <n v="6"/>
    <n v="111"/>
    <x v="36"/>
    <s v="Vida Individual"/>
    <n v="230"/>
    <s v="a0eaec5a55dc2f5b2ba523018adc485ff620b9d83509b9f37186a7716e438d21"/>
    <s v="5ee0b1f3d4f170289262539d5c2c0d24e2fb46189fbbd99a0a6b6a68b9dfe06a"/>
    <x v="14"/>
    <n v="894609.85752999992"/>
    <n v="669527.32066999993"/>
    <n v="1823954.2072900003"/>
    <n v="1504030.4738399996"/>
    <n v="306739.90354000003"/>
    <n v="227151.13355999996"/>
    <n v="672791.08894000016"/>
    <n v="506583.38853999996"/>
    <n v="35332811.020000003"/>
    <n v="33505945.09"/>
    <n v="140.405"/>
    <n v="134.59399999999999"/>
    <n v="0"/>
    <n v="0"/>
    <n v="283705.96160000004"/>
    <n v="224614.09615"/>
    <n v="533877.65046000003"/>
    <n v="593668.14676999999"/>
    <n v="289783.08642000001"/>
    <n v="166279.42586000002"/>
    <n v="605223.2977"/>
    <n v="503960.19698999997"/>
    <n v="-396.52659"/>
    <n v="-712.30218000000002"/>
    <s v="Vida Individual"/>
    <s v="Vida"/>
    <s v="Vida"/>
    <x v="35"/>
    <x v="3"/>
    <n v="1229341.0126700001"/>
    <n v="982633.16572000005"/>
    <n v="533186385.44996989"/>
    <n v="470746398.87218982"/>
    <n v="512068683.5256899"/>
    <n v="451806369.28899986"/>
    <n v="160803690.49424002"/>
    <n v="140090835.39422995"/>
    <n v="77260926.294649988"/>
    <n v="70212279.753020018"/>
    <n v="1229341.0126700001"/>
    <n v="982633.16572000005"/>
    <n v="0.55633664549635753"/>
    <n v="0.47792371198721284"/>
    <n v="225082.53685999999"/>
    <n v="33.618125789812225"/>
    <n v="72.771496949166362"/>
    <n v="68.136039371256146"/>
    <n v="72.771496949166362"/>
    <n v="68.136039371256146"/>
    <n v="0.16778557779096617"/>
    <n v="0.17470505155098368"/>
    <n v="0.1422267535713598"/>
    <n v="0.14818899559198864"/>
    <n v="0.18020922624930677"/>
    <n v="0.37637400972565305"/>
    <n v="-2.4659047860235743E-4"/>
    <n v="123503.66055999999"/>
    <n v="74.274769666323408"/>
    <n v="101263.10071000003"/>
    <n v="20.093471927904936"/>
    <n v="315.77559000000002"/>
    <n v="-44.331689396205419"/>
    <n v="35.037804448806511"/>
    <n v="34.287561327225127"/>
    <n v="33.927089537240761"/>
    <n v="0.39701815426103754"/>
    <n v="26.308173201444028"/>
    <n v="-10.071366745092369"/>
    <n v="53.140632756503884"/>
    <n v="37.834958363871998"/>
    <s v="Medianas"/>
    <n v="2024"/>
    <n v="2"/>
    <d v="2025-08-07T00:00:00"/>
    <x v="35"/>
    <x v="14"/>
  </r>
  <r>
    <n v="2025"/>
    <n v="6"/>
    <n v="5.0999999999999996"/>
    <x v="68"/>
    <s v="Vida Individual"/>
    <n v="5.0999999999999996"/>
    <m/>
    <m/>
    <x v="75"/>
    <n v="110992828.26879999"/>
    <n v="103602283.67551999"/>
    <n v="209294588.14974999"/>
    <n v="187799812.85181001"/>
    <n v="60733081.263589993"/>
    <n v="56122951.027199998"/>
    <n v="123749339.13305999"/>
    <n v="109345617.29075"/>
    <n v="0"/>
    <n v="0"/>
    <n v="0"/>
    <n v="0"/>
    <n v="418.82787999999999"/>
    <n v="1288.2579799999999"/>
    <n v="60530557.327430002"/>
    <n v="55950403.065560006"/>
    <n v="57408823.907309994"/>
    <n v="52027278.340320006"/>
    <n v="58518670.281729996"/>
    <n v="54924788.608620003"/>
    <n v="40244134.132059991"/>
    <n v="38314209.736699998"/>
    <n v="12230023.855009999"/>
    <n v="10363285.3302"/>
    <s v="Vida Individual"/>
    <s v="Vida"/>
    <s v="Vida"/>
    <x v="35"/>
    <x v="3"/>
    <n v="208296174.37470999"/>
    <n v="193360275.28381002"/>
    <n v="533186385.44996989"/>
    <n v="470746398.87218982"/>
    <n v="512068683.5256899"/>
    <n v="451806369.28899986"/>
    <n v="160803690.49424002"/>
    <n v="140090835.39422995"/>
    <n v="77260926.294649988"/>
    <n v="70212279.753020018"/>
    <n v="126437308.22381"/>
    <n v="121260953.41091001"/>
    <n v="69.023806560444427"/>
    <n v="73.953648276828787"/>
    <n v="7390544.5932800025"/>
    <n v="7.133573055616238"/>
    <n v="87.784871275754043"/>
    <n v="85.437464213602951"/>
    <n v="53.286061830944519"/>
    <n v="53.579921482556223"/>
    <n v="20.816890921760926"/>
    <n v="21.675379073094909"/>
    <n v="22.008088415276134"/>
    <n v="22.930682415689972"/>
    <n v="36.391372674264673"/>
    <n v="25.026872211929451"/>
    <n v="7.6055616742503052"/>
    <n v="3593881.6731099933"/>
    <n v="6.5432781156775643"/>
    <n v="1929924.395359993"/>
    <n v="5.0370982688215937"/>
    <n v="1866738.5248099994"/>
    <n v="18.012999404446319"/>
    <n v="8.2143403937467561"/>
    <n v="54.718022966770384"/>
    <n v="54.171538537679162"/>
    <n v="78.6077570853503"/>
    <n v="8.1860969911212056"/>
    <n v="10.343699956373476"/>
    <n v="105.43772404249255"/>
    <n v="107.54051499595678"/>
    <m/>
    <n v="2024"/>
    <n v="2"/>
    <d v="2025-08-07T00:00:00"/>
    <x v="35"/>
    <x v="75"/>
  </r>
  <r>
    <n v="2025"/>
    <n v="6"/>
    <n v="38"/>
    <x v="42"/>
    <s v="Vida Individual"/>
    <n v="26"/>
    <s v="5f9c4ab08cac7457e9111a30e4664920607ea2c115a1433d7be98e97e64244ca"/>
    <s v="5ee0b1f3d4f170289262539d5c2c0d24e2fb46189fbbd99a0a6b6a68b9dfe06a"/>
    <x v="11"/>
    <n v="13917994.83684"/>
    <n v="12856825.776870001"/>
    <n v="28663918.779279999"/>
    <n v="25987344.236809999"/>
    <n v="9402874.8864699993"/>
    <n v="7807452.5316199996"/>
    <n v="18644911.362879999"/>
    <n v="15794720.307"/>
    <n v="35332811.020000003"/>
    <n v="33505945.09"/>
    <n v="140.405"/>
    <n v="134.59399999999999"/>
    <n v="0"/>
    <n v="0"/>
    <n v="9350287.8304099999"/>
    <n v="7733611.91335"/>
    <n v="10564018.87857"/>
    <n v="11130195.75458"/>
    <n v="1399767.2524100002"/>
    <n v="1407039.5930699999"/>
    <n v="9214456.4014400002"/>
    <n v="8113065.4499899996"/>
    <n v="3303771.1829900001"/>
    <n v="3336720.7338100006"/>
    <s v="Vida Individual"/>
    <s v="Vida"/>
    <s v="Vida"/>
    <x v="35"/>
    <x v="3"/>
    <n v="22546358.18217"/>
    <n v="20984747.960310001"/>
    <n v="533186385.44996989"/>
    <n v="470746398.87218982"/>
    <n v="512068683.5256899"/>
    <n v="451806369.28899986"/>
    <n v="160803690.49424002"/>
    <n v="140090835.39422995"/>
    <n v="77260926.294649988"/>
    <n v="70212279.753020018"/>
    <n v="14249971.680200001"/>
    <n v="13230043.520049999"/>
    <n v="8.6552707802054716"/>
    <n v="9.1774924039032086"/>
    <n v="1061169.0599699989"/>
    <n v="8.2537406851937778"/>
    <n v="97.670333311460013"/>
    <n v="97.17901348839564"/>
    <n v="61.730567413084749"/>
    <n v="61.267477699456109"/>
    <n v="2.6103432526871897"/>
    <n v="2.7179937544729289"/>
    <n v="2.731157542080465"/>
    <n v="2.8456495195281493"/>
    <n v="0.87048204435341592"/>
    <n v="5.7302518201658197"/>
    <n v="2.0545369156862359"/>
    <n v="-7272.3406599997543"/>
    <n v="-0.51685401717319612"/>
    <n v="1101390.9514500005"/>
    <n v="13.575521586003703"/>
    <n v="-32949.55082000047"/>
    <n v="-0.98748302445968994"/>
    <n v="20.434608451201932"/>
    <n v="67.559120381200458"/>
    <n v="60.72612841706195"/>
    <n v="12.170284951814136"/>
    <n v="20.904538980928745"/>
    <n v="-5.0868546114925532"/>
    <n v="88.510707315923526"/>
    <n v="69.483161697022894"/>
    <s v="Grandes"/>
    <n v="2024"/>
    <n v="2"/>
    <d v="2025-08-07T00:00:00"/>
    <x v="35"/>
    <x v="11"/>
  </r>
  <r>
    <n v="2025"/>
    <n v="6"/>
    <n v="91"/>
    <x v="34"/>
    <s v="Vida Individual"/>
    <n v="218"/>
    <s v="5966abd0cbfc86f98a186531b2b4ee5f6e910120ce13222f98207203dfc9a9a2"/>
    <s v="5ee0b1f3d4f170289262539d5c2c0d24e2fb46189fbbd99a0a6b6a68b9dfe06a"/>
    <x v="31"/>
    <n v="2975.7164199999997"/>
    <n v="3643.7401099999997"/>
    <n v="124839.55051"/>
    <n v="56161.597999999998"/>
    <n v="6797.5762899999991"/>
    <n v="35550.114650000003"/>
    <n v="10901.989799999999"/>
    <n v="36395.016470000002"/>
    <n v="35332811.020000003"/>
    <n v="33505945.09"/>
    <n v="140.405"/>
    <n v="134.59399999999999"/>
    <n v="0"/>
    <n v="0"/>
    <n v="6263.0442699999994"/>
    <n v="35254.351649999997"/>
    <n v="10116.95969"/>
    <n v="39725.765319999999"/>
    <n v="244.94656000000001"/>
    <n v="161.70965999999999"/>
    <n v="2730.7698599999999"/>
    <n v="3482.0304500000002"/>
    <n v="0"/>
    <n v="0"/>
    <s v="Vida Individual"/>
    <s v="Vida"/>
    <s v="Vida"/>
    <x v="35"/>
    <x v="3"/>
    <n v="3561914.8073400003"/>
    <n v="2714294.16591"/>
    <n v="533186385.44996989"/>
    <n v="470746398.87218982"/>
    <n v="512068683.5256899"/>
    <n v="451806369.28899986"/>
    <n v="160803690.49424002"/>
    <n v="140090835.39422995"/>
    <n v="77260926.294649988"/>
    <n v="70212279.753020018"/>
    <n v="3543259.5221799999"/>
    <n v="2693881.1134899999"/>
    <n v="1.850527441785666E-3"/>
    <n v="2.6009839257123009E-3"/>
    <n v="-668.02368999999999"/>
    <n v="-18.333461493772674"/>
    <n v="8.3982457434254837E-2"/>
    <n v="0.13525987066591183"/>
    <n v="8.3542605058042729E-2"/>
    <n v="0.13424263868534647"/>
    <n v="5.5810060069120388E-4"/>
    <n v="5.8111665792792255E-4"/>
    <n v="7.7403462219352939E-4"/>
    <n v="8.0648267879315034E-4"/>
    <n v="1.5232645422946556E-4"/>
    <n v="1.6982009875562004E-3"/>
    <m/>
    <n v="83.23690000000002"/>
    <n v="51.473053619678645"/>
    <n v="-751.26059000000032"/>
    <n v="-21.575359572171472"/>
    <n v="0"/>
    <m/>
    <n v="-80.878890667656407"/>
    <n v="228.43494912058856"/>
    <n v="975.64901932591465"/>
    <n v="8.7982070834564975E-3"/>
    <n v="-82.234691671035165"/>
    <n v="-74.533002426748467"/>
    <n v="61.906387510772021"/>
    <n v="88.744298230677856"/>
    <s v="Resto"/>
    <n v="2024"/>
    <n v="2"/>
    <d v="2025-08-07T00:00:00"/>
    <x v="35"/>
    <x v="31"/>
  </r>
  <r>
    <n v="2025"/>
    <n v="6"/>
    <n v="43"/>
    <x v="26"/>
    <s v="Vida Individual"/>
    <n v="31"/>
    <s v="eb1e33e8a81b697b75855af6bfcdbcbf7cbbde9f94962ceaec1ed8af21f5a50f"/>
    <s v="5ee0b1f3d4f170289262539d5c2c0d24e2fb46189fbbd99a0a6b6a68b9dfe06a"/>
    <x v="19"/>
    <n v="16886840.084459998"/>
    <n v="14710193.766649999"/>
    <n v="35645407.540959999"/>
    <n v="31035009.767379999"/>
    <n v="10461904.66938"/>
    <n v="8334013.0342999985"/>
    <n v="21282856.493609995"/>
    <n v="17433986.593379997"/>
    <n v="35332811.020000003"/>
    <n v="33505945.09"/>
    <n v="140.405"/>
    <n v="134.59399999999999"/>
    <n v="705.21600000000001"/>
    <n v="1559.27433"/>
    <n v="10322783.59767"/>
    <n v="8237206.2694600001"/>
    <n v="10569562.80019"/>
    <n v="8481476.1529300008"/>
    <n v="1950261.9525300001"/>
    <n v="1873213.1076199999"/>
    <n v="10195900.43053"/>
    <n v="8977441.4169499986"/>
    <n v="4740677.7013999997"/>
    <n v="3859539.2420799998"/>
    <s v="Vida Individual"/>
    <s v="Vida"/>
    <s v="Vida"/>
    <x v="35"/>
    <x v="3"/>
    <n v="63645419.190459996"/>
    <n v="56310277.221919999"/>
    <n v="533186385.44996989"/>
    <n v="470746398.87218982"/>
    <n v="512068683.5256899"/>
    <n v="451806369.28899986"/>
    <n v="160803690.49424002"/>
    <n v="140090835.39422995"/>
    <n v="77260926.294649988"/>
    <n v="70212279.753020018"/>
    <n v="19484019.931259997"/>
    <n v="17275384.711430002"/>
    <n v="10.50152520290875"/>
    <n v="10.500468303478959"/>
    <n v="2176646.317809999"/>
    <n v="14.796856875840426"/>
    <n v="86.670205347957449"/>
    <n v="85.151179046781039"/>
    <n v="26.532687346949263"/>
    <n v="26.123461812622256"/>
    <n v="3.1671551534851647"/>
    <n v="3.2977685665506637"/>
    <n v="3.124865915467979"/>
    <n v="3.2558624150870616"/>
    <n v="1.2128216376973378"/>
    <n v="6.3405885767871828"/>
    <n v="2.9481149884242308"/>
    <n v="77048.844910000218"/>
    <n v="4.1131916382911804"/>
    <n v="1218459.0135800019"/>
    <n v="13.572452962817128"/>
    <n v="881138.45931999991"/>
    <n v="22.830146399680928"/>
    <n v="25.53261707561909"/>
    <n v="61.953003741697643"/>
    <n v="56.654678833628516"/>
    <n v="13.541003416761319"/>
    <n v="25.31898874430787"/>
    <n v="24.619377683902943"/>
    <n v="97.66519006334336"/>
    <n v="97.119960263218857"/>
    <s v="Grandes"/>
    <n v="2024"/>
    <n v="2"/>
    <d v="2025-08-07T00:00:00"/>
    <x v="35"/>
    <x v="19"/>
  </r>
  <r>
    <n v="2025"/>
    <n v="6"/>
    <n v="13"/>
    <x v="37"/>
    <s v="Vida Individual"/>
    <n v="13"/>
    <s v="3fdba35f04dc8c462986c992bcf875546257113072a909c162f7e470e581e278"/>
    <s v="5ee0b1f3d4f170289262539d5c2c0d24e2fb46189fbbd99a0a6b6a68b9dfe06a"/>
    <x v="34"/>
    <n v="8965.2046499999997"/>
    <n v="11213.577090000001"/>
    <n v="19195.314359999997"/>
    <n v="18901.99382"/>
    <n v="2962.9937600000003"/>
    <n v="3383.8128499999993"/>
    <n v="5915.3854700000011"/>
    <n v="6444.4307900000003"/>
    <n v="35332811.020000003"/>
    <n v="33505945.09"/>
    <n v="140.405"/>
    <n v="134.59399999999999"/>
    <n v="142.54691"/>
    <n v="349.40729999999996"/>
    <n v="2962.9937599999998"/>
    <n v="3583.8128500000003"/>
    <n v="12841.510769999999"/>
    <n v="4465.0638200000003"/>
    <n v="1905.5091399999999"/>
    <n v="3938.9942300000002"/>
    <n v="7059.6955099999996"/>
    <n v="7274.5828599999995"/>
    <n v="0"/>
    <n v="0"/>
    <s v="Vida Individual"/>
    <s v="Vida"/>
    <s v="Vida"/>
    <x v="35"/>
    <x v="3"/>
    <n v="699707.28188999998"/>
    <n v="799139.89625999995"/>
    <n v="533186385.44996989"/>
    <n v="470746398.87218982"/>
    <n v="512068683.5256899"/>
    <n v="451806369.28899986"/>
    <n v="160803690.49424002"/>
    <n v="140090835.39422995"/>
    <n v="77260926.294649988"/>
    <n v="70212279.753020018"/>
    <n v="101667.90251"/>
    <n v="118700.13821999999"/>
    <n v="5.5752480695218454E-3"/>
    <n v="8.0045044049054659E-3"/>
    <n v="-2248.372440000001"/>
    <n v="-20.050447969943917"/>
    <n v="8.8181268902623291"/>
    <n v="9.446978965784055"/>
    <n v="1.2812793123695698"/>
    <n v="1.4032057644074458"/>
    <n v="1.681439154233848E-3"/>
    <n v="1.7507816701995654E-3"/>
    <n v="2.382084518727152E-3"/>
    <n v="2.4819431181651161E-3"/>
    <n v="1.1849909253595491E-3"/>
    <n v="4.3902571441622965E-3"/>
    <m/>
    <n v="-2033.4850900000004"/>
    <n v="-51.624474961467513"/>
    <n v="-214.88734999999997"/>
    <n v="-2.9539473827644325"/>
    <n v="0"/>
    <m/>
    <n v="-12.436240083431304"/>
    <n v="33.049928871395032"/>
    <n v="30.17603413113914"/>
    <n v="3.835048195901808E-3"/>
    <n v="-17.322865785248808"/>
    <n v="187.59971386030486"/>
    <n v="23.073560526243284"/>
    <n v="80.263418272932995"/>
    <s v="Resto"/>
    <n v="2024"/>
    <n v="2"/>
    <d v="2025-08-07T00:00:00"/>
    <x v="35"/>
    <x v="34"/>
  </r>
  <r>
    <n v="2025"/>
    <n v="6"/>
    <n v="69"/>
    <x v="47"/>
    <s v="Vida Individual"/>
    <n v="202"/>
    <s v="c17edaae86e4016a583e098582f6dbf3eccade8ef83747df9ba617ded9d31309"/>
    <s v="5ee0b1f3d4f170289262539d5c2c0d24e2fb46189fbbd99a0a6b6a68b9dfe06a"/>
    <x v="15"/>
    <n v="0"/>
    <n v="0"/>
    <n v="0"/>
    <n v="0"/>
    <n v="-2.5950000000000001E-2"/>
    <n v="4.5599999999999998E-3"/>
    <n v="-2.2440000000000002E-2"/>
    <n v="8.4899999999999975E-3"/>
    <n v="0"/>
    <n v="0"/>
    <n v="0"/>
    <n v="0"/>
    <n v="0"/>
    <n v="0"/>
    <n v="-2.5950000000000001E-2"/>
    <n v="4.5599999999999998E-3"/>
    <n v="18.870069999999998"/>
    <n v="0.13059999999999999"/>
    <n v="0"/>
    <n v="0"/>
    <n v="0"/>
    <n v="0"/>
    <n v="0"/>
    <n v="0"/>
    <s v="Vida Individual"/>
    <s v="Vida"/>
    <s v="Vida"/>
    <x v="35"/>
    <x v="3"/>
    <n v="3248263.6864399998"/>
    <n v="1706358.1481900001"/>
    <n v="533186385.44996989"/>
    <n v="470746398.87218982"/>
    <n v="512068683.5256899"/>
    <n v="451806369.28899986"/>
    <n v="160803690.49424002"/>
    <n v="140090835.39422995"/>
    <n v="77260926.294649988"/>
    <n v="70212279.753020018"/>
    <n v="3248263.6864399998"/>
    <n v="1706358.1481900001"/>
    <m/>
    <m/>
    <m/>
    <m/>
    <m/>
    <m/>
    <m/>
    <m/>
    <m/>
    <m/>
    <m/>
    <m/>
    <m/>
    <m/>
    <m/>
    <n v="0"/>
    <m/>
    <n v="0"/>
    <m/>
    <n v="0"/>
    <m/>
    <n v="-669.07894736842104"/>
    <m/>
    <m/>
    <n v="-3.3587482372440747E-8"/>
    <n v="-669.07894736842104"/>
    <n v="14348.751914241959"/>
    <n v="-0.13751936267327045"/>
    <n v="3.4915773353751915"/>
    <s v="Resto"/>
    <n v="2024"/>
    <n v="2"/>
    <d v="2025-08-07T00:00:00"/>
    <x v="35"/>
    <x v="15"/>
  </r>
  <r>
    <n v="2025"/>
    <n v="6"/>
    <n v="10"/>
    <x v="62"/>
    <s v="Vida Individual"/>
    <n v="10"/>
    <s v="4a44dc15364204a80fe80e9039455cc1608281820fe2b24f1e5233ade6af1dd5"/>
    <s v="5ee0b1f3d4f170289262539d5c2c0d24e2fb46189fbbd99a0a6b6a68b9dfe06a"/>
    <x v="6"/>
    <n v="29042.773590000001"/>
    <n v="30080.999609999999"/>
    <n v="62114.594349999999"/>
    <n v="62935.798369999997"/>
    <n v="16748.84345"/>
    <n v="44810.790420000005"/>
    <n v="55281.603309999999"/>
    <n v="83026.410130000004"/>
    <n v="35332811.020000003"/>
    <n v="33505945.09"/>
    <n v="140.405"/>
    <n v="134.59399999999999"/>
    <n v="0"/>
    <n v="0"/>
    <n v="16513.63982"/>
    <n v="42039.187030000001"/>
    <n v="20168.790590000001"/>
    <n v="48932.813170000001"/>
    <n v="16549.793020000001"/>
    <n v="17964.626329999999"/>
    <n v="12459.50282"/>
    <n v="12076.90748"/>
    <n v="33.47775"/>
    <n v="39.465800000000002"/>
    <s v="Vida Individual"/>
    <s v="Vida"/>
    <s v="Vida"/>
    <x v="35"/>
    <x v="3"/>
    <n v="3211255.1390500003"/>
    <n v="3187333.33329"/>
    <n v="533186385.44996989"/>
    <n v="470746398.87218982"/>
    <n v="512068683.5256899"/>
    <n v="451806369.28899986"/>
    <n v="160803690.49424002"/>
    <n v="140090835.39422995"/>
    <n v="77260926.294649988"/>
    <n v="70212279.753020018"/>
    <n v="673735.95550000004"/>
    <n v="683382.29501"/>
    <n v="1.8061011846640617E-2"/>
    <n v="2.1472496416592126E-2"/>
    <n v="-1038.2260199999982"/>
    <n v="-3.4514345715255246"/>
    <n v="4.3107056040146281"/>
    <n v="4.4017821107817579"/>
    <n v="0.90440567106704117"/>
    <n v="0.9437669821295428"/>
    <n v="5.4470208509712877E-3"/>
    <n v="5.6716558782769141E-3"/>
    <n v="6.3900647316830882E-3"/>
    <n v="6.6579405813463784E-3"/>
    <n v="1.0291923630069182E-2"/>
    <n v="7.7482691981166311E-3"/>
    <n v="2.0819018454802924E-5"/>
    <n v="-1414.8333099999982"/>
    <n v="-7.875662337809386"/>
    <n v="382.59533999999985"/>
    <n v="3.1679909830691244"/>
    <n v="-5.9880500000000012"/>
    <n v="-15.172757172032492"/>
    <n v="-62.623191215737542"/>
    <n v="57.669572770305102"/>
    <n v="148.96709218766551"/>
    <n v="2.167828455243332E-2"/>
    <n v="-60.718460591981625"/>
    <n v="-58.782687355557158"/>
    <n v="81.877194104973853"/>
    <n v="85.912058405367986"/>
    <s v="Resto"/>
    <n v="2024"/>
    <n v="2"/>
    <d v="2025-08-07T00:00:00"/>
    <x v="35"/>
    <x v="6"/>
  </r>
  <r>
    <n v="2025"/>
    <n v="6"/>
    <n v="8"/>
    <x v="23"/>
    <s v="Vida Individual"/>
    <n v="8"/>
    <s v="2c624232cdd221771294dfbb310aca000a0df6ac8b66b696d90ef06fdefb64a3"/>
    <s v="5ee0b1f3d4f170289262539d5c2c0d24e2fb46189fbbd99a0a6b6a68b9dfe06a"/>
    <x v="20"/>
    <n v="48822.788770000006"/>
    <n v="45707.622940000001"/>
    <n v="98462.309529999999"/>
    <n v="91278.299409999978"/>
    <n v="26338.711229999997"/>
    <n v="15703.89875"/>
    <n v="44086.773939999977"/>
    <n v="27396.768880000007"/>
    <n v="35332811.020000003"/>
    <n v="33505945.09"/>
    <n v="140.405"/>
    <n v="134.59399999999999"/>
    <n v="0"/>
    <n v="0"/>
    <n v="20458.441070000001"/>
    <n v="12702.864310000001"/>
    <n v="40079.717579999997"/>
    <n v="35780.208979999996"/>
    <n v="5242.7938899999999"/>
    <n v="6144.8152099999998"/>
    <n v="41071.631299999994"/>
    <n v="38563.607729999996"/>
    <n v="2508.3635800000002"/>
    <n v="999.2"/>
    <s v="Vida Individual"/>
    <s v="Vida"/>
    <s v="Vida"/>
    <x v="35"/>
    <x v="3"/>
    <n v="1860236.7715"/>
    <n v="1362193.3121300002"/>
    <n v="533186385.44996989"/>
    <n v="470746398.87218982"/>
    <n v="512068683.5256899"/>
    <n v="451806369.28899986"/>
    <n v="160803690.49424002"/>
    <n v="140090835.39422995"/>
    <n v="77260926.294649988"/>
    <n v="70212279.753020018"/>
    <n v="275505.29707999999"/>
    <n v="280142.97707999998"/>
    <n v="3.0361733999972371E-2"/>
    <n v="3.2627132825194506E-2"/>
    <n v="3115.1658300000054"/>
    <n v="6.8154185880312745"/>
    <n v="17.721179696890932"/>
    <n v="16.315819663381156"/>
    <n v="2.6245470210026975"/>
    <n v="3.35544320567314"/>
    <n v="9.156795841438671E-3"/>
    <n v="9.5344219126711396E-3"/>
    <n v="9.7096064992756043E-3"/>
    <n v="1.0116639792380379E-2"/>
    <n v="3.2603691332493373E-3"/>
    <n v="2.5541473068039555E-2"/>
    <n v="1.5598917986834695E-3"/>
    <n v="-902.02131999999983"/>
    <n v="-14.679388869693932"/>
    <n v="2508.0235699999976"/>
    <n v="6.5036020165948338"/>
    <n v="1509.1635800000001"/>
    <n v="151.03718775020019"/>
    <n v="67.720842125271588"/>
    <n v="53.947576313347071"/>
    <n v="34.35728602779097"/>
    <n v="3.4090597269766161E-2"/>
    <n v="61.053763708194708"/>
    <n v="12.016443510442576"/>
    <n v="51.044374325154621"/>
    <n v="35.502487749863334"/>
    <s v="Resto"/>
    <n v="2024"/>
    <n v="2"/>
    <d v="2025-08-07T00:00:00"/>
    <x v="35"/>
    <x v="20"/>
  </r>
  <r>
    <n v="2025"/>
    <n v="6"/>
    <n v="98"/>
    <x v="60"/>
    <s v="Vida Individual"/>
    <n v="205"/>
    <s v="f8809aff4d69bece79dabe35be0c708b890d7eafb841f121330667b77d2e2590"/>
    <s v="5ee0b1f3d4f170289262539d5c2c0d24e2fb46189fbbd99a0a6b6a68b9dfe06a"/>
    <x v="33"/>
    <n v="67669.440439999991"/>
    <n v="61346.53858"/>
    <n v="139480.64077"/>
    <n v="115453.8612"/>
    <n v="-30558.446049999999"/>
    <n v="11645.870699999999"/>
    <n v="-24358.179090000001"/>
    <n v="26526.434389999999"/>
    <n v="35332811.020000003"/>
    <n v="33505945.09"/>
    <n v="140.405"/>
    <n v="134.59399999999999"/>
    <n v="0"/>
    <n v="0"/>
    <n v="-30558.446050000002"/>
    <n v="11645.870699999999"/>
    <n v="71258.593859999994"/>
    <n v="54887.642520000001"/>
    <n v="0"/>
    <n v="0"/>
    <n v="0"/>
    <n v="0"/>
    <n v="67669.440440000006"/>
    <n v="61346.53858"/>
    <s v="Vida Individual"/>
    <s v="Vida"/>
    <s v="Vida"/>
    <x v="35"/>
    <x v="3"/>
    <n v="1790791.82225"/>
    <n v="2003119.0202000001"/>
    <n v="533186385.44996989"/>
    <n v="470746398.87218982"/>
    <n v="512068683.5256899"/>
    <n v="451806369.28899986"/>
    <n v="160803690.49424002"/>
    <n v="140090835.39422995"/>
    <n v="77260926.294649988"/>
    <n v="70212279.753020018"/>
    <n v="1476740.3871900002"/>
    <n v="1623644.1145899999"/>
    <n v="4.2082019530779308E-2"/>
    <n v="4.3790543762098753E-2"/>
    <n v="6322.9018599999908"/>
    <n v="10.306860022353991"/>
    <n v="4.5823518491807533"/>
    <n v="3.7783242047159535"/>
    <n v="3.7787441063349423"/>
    <n v="3.0625508500176335"/>
    <n v="1.269151694165859E-2"/>
    <n v="1.3214914838002408E-2"/>
    <n v="1.3031759505112202E-2"/>
    <n v="1.3578059706537566E-2"/>
    <m/>
    <m/>
    <n v="4.2082019530779322E-2"/>
    <n v="0"/>
    <m/>
    <n v="0"/>
    <m/>
    <n v="6322.9018600000054"/>
    <n v="10.306860022354014"/>
    <n v="-362.39726369278685"/>
    <n v="-45.158413977273909"/>
    <n v="18.983745406944198"/>
    <n v="-3.9552264664106218E-2"/>
    <n v="-362.39726369278691"/>
    <n v="29.826297119674482"/>
    <n v="-42.883874624353986"/>
    <n v="21.217655132038999"/>
    <s v="Resto"/>
    <n v="2024"/>
    <n v="2"/>
    <d v="2025-08-07T00:00:00"/>
    <x v="35"/>
    <x v="33"/>
  </r>
  <r>
    <n v="2025"/>
    <n v="6"/>
    <n v="119"/>
    <x v="45"/>
    <s v="Vida Individual"/>
    <n v="217"/>
    <s v="16badfc6202cb3f8889e0f2779b19218af4cbb736e56acadce8148aba9a7a9f8"/>
    <s v="5ee0b1f3d4f170289262539d5c2c0d24e2fb46189fbbd99a0a6b6a68b9dfe06a"/>
    <x v="15"/>
    <n v="0"/>
    <n v="33020.311800000003"/>
    <n v="40731.776340000004"/>
    <n v="106066.37904999999"/>
    <n v="461263.20779000001"/>
    <n v="-617.85854000000006"/>
    <n v="464801.96353000001"/>
    <n v="3310.2117799999996"/>
    <n v="35332811.020000003"/>
    <n v="33505945.09"/>
    <n v="140.405"/>
    <n v="134.59399999999999"/>
    <n v="0"/>
    <n v="0"/>
    <n v="461263.20779000001"/>
    <n v="-617.85854000000006"/>
    <n v="454174.25738999998"/>
    <n v="-8401.2567500000005"/>
    <n v="0"/>
    <n v="0"/>
    <n v="0"/>
    <n v="0"/>
    <n v="0"/>
    <n v="33020.311800000003"/>
    <s v="Vida Individual"/>
    <s v="Vida"/>
    <s v="Vida"/>
    <x v="35"/>
    <x v="3"/>
    <n v="785916.87945000001"/>
    <n v="811961.43577999994"/>
    <n v="533186385.44996989"/>
    <n v="470746398.87218982"/>
    <n v="512068683.5256899"/>
    <n v="451806369.28899986"/>
    <n v="160803690.49424002"/>
    <n v="140090835.39422995"/>
    <n v="77260926.294649988"/>
    <n v="70212279.753020018"/>
    <n v="377706.43232999998"/>
    <n v="436956.41533999995"/>
    <m/>
    <n v="2.357064379484744E-2"/>
    <m/>
    <m/>
    <m/>
    <n v="7.5568891177182014"/>
    <m/>
    <n v="4.0667340029861743"/>
    <m/>
    <m/>
    <n v="7.0144587147368065E-3"/>
    <n v="7.3085095838652117E-3"/>
    <m/>
    <m/>
    <m/>
    <n v="0"/>
    <m/>
    <n v="0"/>
    <m/>
    <n v="-33020.311800000003"/>
    <m/>
    <n v="-74755.14805217387"/>
    <m/>
    <n v="-1.871146898134378"/>
    <n v="0.59702003316771091"/>
    <n v="-74755.14805217387"/>
    <n v="-5506.0275849800682"/>
    <n v="101.56084372565238"/>
    <n v="7.354358501184957"/>
    <s v="Resto"/>
    <n v="2024"/>
    <n v="2"/>
    <d v="2025-08-07T00:00:00"/>
    <x v="35"/>
    <x v="15"/>
  </r>
  <r>
    <n v="2025"/>
    <n v="6"/>
    <n v="106"/>
    <x v="53"/>
    <s v="Vida Individual"/>
    <n v="227"/>
    <s v="dfe62e836a0a6f2633422230c81287700a56e2639652c73f264e6562220c207a"/>
    <s v="5ee0b1f3d4f170289262539d5c2c0d24e2fb46189fbbd99a0a6b6a68b9dfe06a"/>
    <x v="10"/>
    <n v="1197283.1268800001"/>
    <n v="1023019.14277"/>
    <n v="2365704.2675399999"/>
    <n v="2024010.6766499998"/>
    <n v="101162.11625000001"/>
    <n v="147061.49332000001"/>
    <n v="262386.93966999999"/>
    <n v="319478.78012000001"/>
    <n v="35332811.020000003"/>
    <n v="33505945.09"/>
    <n v="140.405"/>
    <n v="134.59399999999999"/>
    <n v="0"/>
    <n v="0"/>
    <n v="128227.64953"/>
    <n v="344853.92362999998"/>
    <n v="906121.5769199999"/>
    <n v="1366368.0024100002"/>
    <n v="237478.87198"/>
    <n v="228871.61535000001"/>
    <n v="951896.35109999997"/>
    <n v="780605.93221"/>
    <n v="7907.9038"/>
    <n v="13541.595209999999"/>
    <s v="Vida Individual"/>
    <s v="Vida"/>
    <s v="Vida"/>
    <x v="35"/>
    <x v="3"/>
    <n v="1197283.1268800001"/>
    <n v="1019377.8698099999"/>
    <n v="533186385.44996989"/>
    <n v="470746398.87218982"/>
    <n v="512068683.5256899"/>
    <n v="451806369.28899986"/>
    <n v="160803690.49424002"/>
    <n v="140090835.39422995"/>
    <n v="77260926.294649988"/>
    <n v="70212279.753020018"/>
    <n v="1197283.1268800001"/>
    <n v="1019377.8698099999"/>
    <n v="0.74456197068616825"/>
    <n v="0.73025415252262538"/>
    <n v="174263.98411000008"/>
    <n v="17.034283800218098"/>
    <n v="100"/>
    <n v="100.35720541595423"/>
    <n v="100"/>
    <n v="100.35720541595423"/>
    <n v="0.22455245661788265"/>
    <n v="0.23381299528736632"/>
    <n v="0.2173185276023227"/>
    <n v="0.22642866774541232"/>
    <n v="0.1476824762230855"/>
    <n v="0.59196175670737905"/>
    <n v="4.9177377557035988E-3"/>
    <n v="8607.2566299999889"/>
    <n v="3.7607357368616423"/>
    <n v="171290.41888999997"/>
    <n v="21.943263793173308"/>
    <n v="-5633.6914099999995"/>
    <n v="-41.60286378845317"/>
    <n v="-31.211009784950829"/>
    <n v="8.4493060980169616"/>
    <n v="14.375243548405727"/>
    <n v="0.13093567615821489"/>
    <n v="-62.816821632692864"/>
    <n v="-33.683928830170018"/>
    <n v="14.151263229583266"/>
    <n v="25.238729465396332"/>
    <s v="Medianas"/>
    <n v="2024"/>
    <n v="2"/>
    <d v="2025-08-07T00:00:00"/>
    <x v="35"/>
    <x v="10"/>
  </r>
  <r>
    <n v="2025"/>
    <n v="6"/>
    <n v="88"/>
    <x v="63"/>
    <s v="Vida Individual"/>
    <n v="60"/>
    <s v="39fa9ec190eee7b6f4dff1100d6343e10918d044c75eac8f9e9a2596173f80c9"/>
    <s v="5ee0b1f3d4f170289262539d5c2c0d24e2fb46189fbbd99a0a6b6a68b9dfe06a"/>
    <x v="17"/>
    <n v="508610.04108"/>
    <n v="259790.35084999999"/>
    <n v="768292.97622000007"/>
    <n v="439237.58111999999"/>
    <n v="42573.858489999999"/>
    <n v="60659.223150000005"/>
    <n v="111603.56296"/>
    <n v="98616.309220000025"/>
    <n v="35332811.020000003"/>
    <n v="33505945.09"/>
    <n v="140.405"/>
    <n v="134.59399999999999"/>
    <n v="0"/>
    <n v="0"/>
    <n v="35185.405559999999"/>
    <n v="53624.936439999998"/>
    <n v="139877.09576"/>
    <n v="193307.27368000001"/>
    <n v="380468.46655999997"/>
    <n v="133958.00364999997"/>
    <n v="128141.57451999999"/>
    <n v="125832.3472"/>
    <n v="0"/>
    <n v="0"/>
    <s v="Vida Individual"/>
    <s v="Vida"/>
    <s v="Vida"/>
    <x v="35"/>
    <x v="3"/>
    <n v="514524.86040000001"/>
    <n v="262386.74179"/>
    <n v="533186385.44996989"/>
    <n v="470746398.87218982"/>
    <n v="512068683.5256899"/>
    <n v="451806369.28899986"/>
    <n v="160803690.49424002"/>
    <n v="140090835.39422995"/>
    <n v="77260926.294649988"/>
    <n v="70212279.753020018"/>
    <n v="514524.86040000001"/>
    <n v="262386.74179"/>
    <n v="0.31629251761371635"/>
    <n v="0.18544421561833316"/>
    <n v="248819.69023000001"/>
    <n v="95.77711004888927"/>
    <n v="98.850430800291804"/>
    <n v="99.010471747814904"/>
    <n v="98.850430800291804"/>
    <n v="99.010471747814904"/>
    <n v="9.5390665433208816E-2"/>
    <n v="9.932457450397543E-2"/>
    <n v="5.5186901370335169E-2"/>
    <n v="5.7500373723997682E-2"/>
    <n v="0.23660431261907411"/>
    <n v="7.9688204994642228E-2"/>
    <m/>
    <n v="246510.46291"/>
    <n v="184.02070514134604"/>
    <n v="2309.2273199999909"/>
    <n v="1.8351619209086678"/>
    <n v="0"/>
    <m/>
    <n v="-29.814698772646587"/>
    <n v="8.3706287826322132"/>
    <n v="23.349297982596724"/>
    <n v="5.5103996977250928E-2"/>
    <n v="-34.386112327856402"/>
    <n v="-27.640024559266241"/>
    <n v="25.154515375677256"/>
    <n v="27.740775305108528"/>
    <s v="Resto"/>
    <n v="2024"/>
    <n v="2"/>
    <d v="2025-08-07T00:00:00"/>
    <x v="35"/>
    <x v="17"/>
  </r>
  <r>
    <n v="2025"/>
    <n v="6"/>
    <n v="79"/>
    <x v="11"/>
    <s v="Vida Individual"/>
    <n v="51"/>
    <s v="031b4af5197ec30a926f48cf40e11a7dbc470048a21e4003b7a3c07c5dab1baa"/>
    <s v="5ee0b1f3d4f170289262539d5c2c0d24e2fb46189fbbd99a0a6b6a68b9dfe06a"/>
    <x v="13"/>
    <n v="37643322.60362"/>
    <n v="31657804.436869998"/>
    <n v="60406712.974419996"/>
    <n v="52900174.73883"/>
    <n v="15384097.637309998"/>
    <n v="14195644.400050001"/>
    <n v="31215681.885389999"/>
    <n v="29255219.367689993"/>
    <n v="35332811.020000003"/>
    <n v="33505945.09"/>
    <n v="140.405"/>
    <n v="134.59399999999999"/>
    <n v="0"/>
    <n v="0"/>
    <n v="15380306.0748"/>
    <n v="14196243.821520001"/>
    <n v="11399418.06408"/>
    <n v="8922143.640420001"/>
    <n v="35205294.104319997"/>
    <n v="29493862.415690001"/>
    <n v="2429136.83323"/>
    <n v="2155305.03015"/>
    <n v="8891.6660700000011"/>
    <n v="8636.9910299999992"/>
    <s v="Vida Individual"/>
    <s v="Vida"/>
    <s v="Vida"/>
    <x v="35"/>
    <x v="3"/>
    <n v="49586162.051349998"/>
    <n v="42505277.943829998"/>
    <n v="533186385.44996989"/>
    <n v="470746398.87218982"/>
    <n v="512068683.5256899"/>
    <n v="451806369.28899986"/>
    <n v="160803690.49424002"/>
    <n v="140090835.39422995"/>
    <n v="77260926.294649988"/>
    <n v="70212279.753020018"/>
    <n v="39290378.709820002"/>
    <n v="33323545.555689998"/>
    <n v="23.409489227467937"/>
    <n v="22.598055288757251"/>
    <n v="5985518.1667500027"/>
    <n v="18.906927606701053"/>
    <n v="95.807991268385635"/>
    <n v="95.001308861218774"/>
    <n v="75.914975159072924"/>
    <n v="74.479702211817667"/>
    <n v="7.0600682295838855"/>
    <n v="7.3512252974422472"/>
    <n v="6.7250231786616945"/>
    <n v="7.0069407137153377"/>
    <n v="21.893337146749779"/>
    <n v="1.5106225645468079"/>
    <n v="5.5295161713458931E-3"/>
    <n v="5711431.688629996"/>
    <n v="19.364814306557744"/>
    <n v="273831.80307999998"/>
    <n v="12.705013872720494"/>
    <n v="254.6750400000019"/>
    <n v="2.9486546774843969"/>
    <n v="8.3719569451585549"/>
    <n v="40.868065232452608"/>
    <n v="44.840899906239748"/>
    <n v="19.911873148711244"/>
    <n v="8.3406728439327402"/>
    <n v="27.76546224202443"/>
    <n v="134.92185292566759"/>
    <n v="159.11247782659242"/>
    <s v="Grandes"/>
    <n v="2024"/>
    <n v="2"/>
    <d v="2025-08-07T00:00:00"/>
    <x v="35"/>
    <x v="13"/>
  </r>
  <r>
    <n v="2025"/>
    <n v="6"/>
    <n v="77"/>
    <x v="33"/>
    <s v="Vida Individual"/>
    <n v="49"/>
    <s v="0e17daca5f3e175f448bacace3bc0da47d0655a74c8dd0dc497a3afbdad95f1f"/>
    <s v="5ee0b1f3d4f170289262539d5c2c0d24e2fb46189fbbd99a0a6b6a68b9dfe06a"/>
    <x v="0"/>
    <n v="7869262.4052400002"/>
    <n v="6650891.19802"/>
    <n v="17094020.66965"/>
    <n v="11858612.257650001"/>
    <n v="2023947.1214300001"/>
    <n v="1580742.7307100003"/>
    <n v="3645357.420789999"/>
    <n v="2784788.0463400004"/>
    <n v="35332811.020000003"/>
    <n v="33505945.09"/>
    <n v="140.405"/>
    <n v="134.59399999999999"/>
    <n v="0"/>
    <n v="0"/>
    <n v="2019947.64641"/>
    <n v="1578694.21887"/>
    <n v="1789756.7991099998"/>
    <n v="1559940.50838"/>
    <n v="5513647.4510300001"/>
    <n v="5067474.7959900005"/>
    <n v="2355614.9542100001"/>
    <n v="1583416.40203"/>
    <n v="0"/>
    <n v="0"/>
    <s v="Vida Individual"/>
    <s v="Vida"/>
    <s v="Vida"/>
    <x v="35"/>
    <x v="3"/>
    <n v="8235194.7031499995"/>
    <n v="6922211.3310900005"/>
    <n v="533186385.44996989"/>
    <n v="470746398.87218982"/>
    <n v="512068683.5256899"/>
    <n v="451806369.28899986"/>
    <n v="160803690.49424002"/>
    <n v="140090835.39422995"/>
    <n v="77260926.294649988"/>
    <n v="70212279.753020018"/>
    <n v="7992498.94307"/>
    <n v="6686637.6723199999"/>
    <n v="4.8937075890816555"/>
    <n v="4.747556240423374"/>
    <n v="1218371.2072200002"/>
    <n v="18.318916532309458"/>
    <n v="98.458097539858244"/>
    <n v="99.465404347419991"/>
    <n v="95.556482741445947"/>
    <n v="96.080441348974574"/>
    <n v="1.4758933498646865"/>
    <n v="1.5367591611067948"/>
    <n v="1.4128395276000301"/>
    <n v="1.472066719308627"/>
    <n v="3.4288065367675742"/>
    <n v="1.4649010523140813"/>
    <m/>
    <n v="446172.65503999963"/>
    <n v="8.8046349119104796"/>
    <n v="772198.55218000012"/>
    <n v="48.767876295206513"/>
    <n v="0"/>
    <m/>
    <n v="28.037730752108647"/>
    <n v="25.719654742765851"/>
    <n v="23.767382199555367"/>
    <n v="2.619625751976197"/>
    <n v="27.950531665077037"/>
    <n v="14.732375337099501"/>
    <n v="112.86157132714725"/>
    <n v="101.2022067757876"/>
    <s v="Medianas"/>
    <n v="2024"/>
    <n v="2"/>
    <d v="2025-08-07T00:00:00"/>
    <x v="35"/>
    <x v="0"/>
  </r>
  <r>
    <n v="2025"/>
    <n v="6"/>
    <n v="120"/>
    <x v="71"/>
    <s v="Vida Individual"/>
    <n v="234"/>
    <s v="114bd151f8fb0c58642d2170da4ae7d7c57977260ac2cc8905306cab6b2acabc"/>
    <s v="5ee0b1f3d4f170289262539d5c2c0d24e2fb46189fbbd99a0a6b6a68b9dfe06a"/>
    <x v="2"/>
    <n v="1263.88266"/>
    <n v="4697.4146100000007"/>
    <n v="1615.3456099999992"/>
    <n v="6337.1401800000003"/>
    <n v="1952.6460500000001"/>
    <n v="379.11258999999995"/>
    <n v="2912.3603500000004"/>
    <n v="2171.9160500000003"/>
    <n v="35332811.020000003"/>
    <n v="33505945.09"/>
    <n v="140.405"/>
    <n v="134.59399999999999"/>
    <n v="0"/>
    <n v="0"/>
    <n v="1105.481"/>
    <n v="329.10937999999999"/>
    <n v="763.88247999999999"/>
    <n v="3574.6616899999999"/>
    <n v="954.37365999999997"/>
    <n v="1028.84961"/>
    <n v="0"/>
    <n v="0"/>
    <n v="309.50900000000001"/>
    <n v="3668.5650000000001"/>
    <s v="Vida Individual"/>
    <s v="Vida"/>
    <s v="Vida"/>
    <x v="35"/>
    <x v="3"/>
    <n v="1641820.7880200001"/>
    <n v="1703323.0379900001"/>
    <n v="533186385.44996989"/>
    <n v="470746398.87218982"/>
    <n v="512068683.5256899"/>
    <n v="451806369.28899986"/>
    <n v="160803690.49424002"/>
    <n v="140090835.39422995"/>
    <n v="77260926.294649988"/>
    <n v="70212279.753020018"/>
    <n v="1594005.98122"/>
    <n v="1645072.1173099999"/>
    <n v="7.8597864023852875E-4"/>
    <n v="3.3531205640832929E-3"/>
    <n v="-3433.5319500000005"/>
    <n v="-73.094079085346067"/>
    <n v="7.9289706242674549E-2"/>
    <n v="0.28554460078511035"/>
    <n v="7.6980549230602366E-2"/>
    <n v="0.2757794326285381"/>
    <n v="2.3704331064893498E-4"/>
    <n v="2.4681897188047675E-4"/>
    <n v="9.9786522451452125E-4"/>
    <n v="1.039696411848342E-3"/>
    <n v="5.9350233633735259E-4"/>
    <m/>
    <n v="1.9247630390117608E-4"/>
    <n v="-74.475950000000012"/>
    <n v="-7.2387596084135142"/>
    <n v="0"/>
    <m/>
    <n v="-3359.056"/>
    <n v="-91.563213409057767"/>
    <n v="415.05703094692797"/>
    <n v="154.49583349770776"/>
    <n v="8.0706648545123834"/>
    <n v="2.5273396833907918E-3"/>
    <n v="235.90078775633802"/>
    <n v="-78.630635672826415"/>
    <n v="144.71872689107886"/>
    <n v="9.2067280358494568"/>
    <s v="Resto"/>
    <n v="2024"/>
    <n v="2"/>
    <d v="2025-08-07T00:00:00"/>
    <x v="35"/>
    <x v="2"/>
  </r>
  <r>
    <n v="2025"/>
    <n v="6"/>
    <n v="94"/>
    <x v="5"/>
    <s v="Vida Individual"/>
    <n v="7"/>
    <s v="7902699be42c8a8e46fbbb4501726517e86b22c56a189f7625a6da49081b2451"/>
    <s v="5ee0b1f3d4f170289262539d5c2c0d24e2fb46189fbbd99a0a6b6a68b9dfe06a"/>
    <x v="12"/>
    <n v="805646.38387999998"/>
    <n v="773192.61879999994"/>
    <n v="1460861.9317900001"/>
    <n v="1375423.72976"/>
    <n v="351796.90571000002"/>
    <n v="530856.6342300002"/>
    <n v="836992.90972999996"/>
    <n v="1025569.2130100001"/>
    <n v="35332811.020000003"/>
    <n v="33505945.09"/>
    <n v="140.405"/>
    <n v="134.59399999999999"/>
    <n v="0"/>
    <n v="0"/>
    <n v="349060.96201999998"/>
    <n v="532118.58195999998"/>
    <n v="281485.17470999999"/>
    <n v="463027.60014"/>
    <n v="805646.38387999998"/>
    <n v="773192.61879999994"/>
    <n v="0"/>
    <n v="0"/>
    <n v="0"/>
    <n v="0"/>
    <s v="Vida Individual"/>
    <s v="Vida"/>
    <s v="Vida"/>
    <x v="35"/>
    <x v="3"/>
    <n v="3833520.1551100002"/>
    <n v="3650387.7085300004"/>
    <n v="533186385.44996989"/>
    <n v="470746398.87218982"/>
    <n v="512068683.5256899"/>
    <n v="451806369.28899986"/>
    <n v="160803690.49424002"/>
    <n v="140090835.39422995"/>
    <n v="77260926.294649988"/>
    <n v="70212279.753020018"/>
    <n v="1498652.18417"/>
    <n v="1352877.01795"/>
    <n v="0.50101237191994563"/>
    <n v="0.55192234140381613"/>
    <n v="32453.765080000041"/>
    <n v="4.1973713006169699"/>
    <n v="53.758062904114865"/>
    <n v="57.151729872062603"/>
    <n v="21.015837957864669"/>
    <n v="21.181109529633009"/>
    <n v="0.15110032924042013"/>
    <n v="0.15733170369509261"/>
    <n v="0.16424822805918604"/>
    <n v="0.17113362523347342"/>
    <n v="0.50101237191994563"/>
    <m/>
    <m/>
    <n v="32453.765080000041"/>
    <n v="4.1973713006169699"/>
    <n v="0"/>
    <m/>
    <n v="0"/>
    <m/>
    <n v="-33.730336398587859"/>
    <n v="43.666416525789273"/>
    <n v="68.657747283450945"/>
    <n v="0.45533612212770036"/>
    <n v="-34.401658980922548"/>
    <n v="-39.207689860196069"/>
    <n v="124.00687261047403"/>
    <n v="114.92156877886109"/>
    <s v="Medianas"/>
    <n v="2024"/>
    <n v="2"/>
    <d v="2025-08-07T00:00:00"/>
    <x v="35"/>
    <x v="12"/>
  </r>
  <r>
    <n v="2025"/>
    <n v="6"/>
    <n v="15.1"/>
    <x v="69"/>
    <s v="Vida Individual"/>
    <n v="15.1"/>
    <m/>
    <m/>
    <x v="76"/>
    <n v="47506760.29039"/>
    <n v="34590581.708289996"/>
    <n v="87399095.50812"/>
    <n v="67703465.746350005"/>
    <n v="15262131.421279998"/>
    <n v="13164687.901159998"/>
    <n v="29492321.656869996"/>
    <n v="24529918.44692"/>
    <n v="0"/>
    <n v="0"/>
    <n v="0"/>
    <n v="0"/>
    <n v="1849.2585199999999"/>
    <n v="3324.06954"/>
    <n v="15126318.722060001"/>
    <n v="13224267.727159999"/>
    <n v="16618997.065399997"/>
    <n v="12966685.979720002"/>
    <n v="21780225.86169"/>
    <n v="15754734.750080001"/>
    <n v="13920950.67272"/>
    <n v="11300948.25341"/>
    <n v="11805583.75598"/>
    <n v="7534898.7047999995"/>
    <s v="Vida Individual"/>
    <s v="Vida"/>
    <s v="Vida"/>
    <x v="35"/>
    <x v="3"/>
    <n v="153225424.20488998"/>
    <n v="131652500.42151"/>
    <n v="533186385.44996989"/>
    <n v="470746398.87218982"/>
    <n v="512068683.5256899"/>
    <n v="451806369.28899986"/>
    <n v="160803690.49424002"/>
    <n v="140090835.39422995"/>
    <n v="77260926.294649988"/>
    <n v="70212279.753020018"/>
    <n v="67178112.069419995"/>
    <n v="53445754.999930002"/>
    <n v="29.543327111694424"/>
    <n v="24.691537894644256"/>
    <n v="12916178.582100004"/>
    <n v="37.340160078905257"/>
    <n v="70.717617430656333"/>
    <n v="64.720915081722211"/>
    <n v="31.004489324738245"/>
    <n v="26.274154761620029"/>
    <n v="8.9099724949461727"/>
    <n v="9.2774195764710612"/>
    <n v="7.3480289580890714"/>
    <n v="7.6560633181698199"/>
    <n v="13.544605720644306"/>
    <n v="8.6571089444111049"/>
    <n v="7.3416124466390116"/>
    <n v="6025491.1116099991"/>
    <n v="38.245589070164463"/>
    <n v="2620002.4193099998"/>
    <n v="23.183916610886413"/>
    <n v="4270685.0511800004"/>
    <n v="56.67873210371657"/>
    <n v="15.932345193957742"/>
    <n v="32.126230725876987"/>
    <n v="38.058590665461232"/>
    <n v="19.754010407634524"/>
    <n v="14.383034540306294"/>
    <n v="28.166881587108982"/>
    <n v="91.018240526393228"/>
    <n v="101.98648866674844"/>
    <s v="Resto"/>
    <n v="2024"/>
    <n v="2"/>
    <d v="2025-08-07T00:00:00"/>
    <x v="35"/>
    <x v="76"/>
  </r>
  <r>
    <n v="2025"/>
    <n v="6"/>
    <n v="61"/>
    <x v="46"/>
    <s v="Vida Individu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10589.522720000001"/>
    <n v="19161.939690000003"/>
    <n v="53936.171609999998"/>
    <n v="36075.805679999998"/>
    <n v="0"/>
    <n v="0"/>
    <n v="0"/>
    <n v="0"/>
    <n v="0"/>
    <n v="0"/>
    <s v="Vida Individual"/>
    <s v="Vida"/>
    <s v="Vida"/>
    <x v="35"/>
    <x v="3"/>
    <n v="0"/>
    <n v="0"/>
    <n v="533186385.44996989"/>
    <n v="470746398.87218982"/>
    <n v="512068683.5256899"/>
    <n v="451806369.28899986"/>
    <n v="160803690.49424002"/>
    <n v="140090835.39422995"/>
    <n v="77260926.294649988"/>
    <n v="70212279.753020018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44.736686936102146"/>
    <n v="49.507878184135954"/>
    <n v="19.633434120186347"/>
    <n v="53.115763678212616"/>
    <m/>
    <n v="2024"/>
    <n v="2"/>
    <d v="2025-08-07T00:00:00"/>
    <x v="35"/>
    <x v="69"/>
  </r>
  <r>
    <n v="2025"/>
    <n v="6"/>
    <n v="3"/>
    <x v="7"/>
    <s v="Vida Individual"/>
    <n v="3"/>
    <s v="4e07408562bedb8b60ce05c1decfe3ad16b72230967de01f640b7e4729b49fce"/>
    <s v="5ee0b1f3d4f170289262539d5c2c0d24e2fb46189fbbd99a0a6b6a68b9dfe06a"/>
    <x v="24"/>
    <n v="9668825.5795300007"/>
    <n v="6983184.0223000003"/>
    <n v="17658344.732009999"/>
    <n v="13059950.592879999"/>
    <n v="4538996.7285500001"/>
    <n v="3082817.6695399997"/>
    <n v="7960298.88423"/>
    <n v="5971866.8471499998"/>
    <n v="35332811.020000003"/>
    <n v="33505945.09"/>
    <n v="140.405"/>
    <n v="134.59399999999999"/>
    <n v="813.23150999999996"/>
    <n v="454.36691999999999"/>
    <n v="4502644.37837"/>
    <n v="3079573.0863399999"/>
    <n v="3596983.8725399999"/>
    <n v="87995.204660000003"/>
    <n v="4527583.1858700002"/>
    <n v="2978683.61124"/>
    <n v="5141242.3936600005"/>
    <n v="4004500.4110599998"/>
    <n v="0"/>
    <n v="0"/>
    <s v="Vida Individual"/>
    <s v="Vida"/>
    <s v="Vida"/>
    <x v="35"/>
    <x v="3"/>
    <n v="15439688.598989999"/>
    <n v="12032200.14449"/>
    <n v="533186385.44996989"/>
    <n v="470746398.87218982"/>
    <n v="512068683.5256899"/>
    <n v="451806369.28899986"/>
    <n v="160803690.49424002"/>
    <n v="140090835.39422995"/>
    <n v="77260926.294649988"/>
    <n v="70212279.753020018"/>
    <n v="9776083.8939500004"/>
    <n v="7189400.5811099997"/>
    <n v="6.0128132319676686"/>
    <n v="4.9847543578768772"/>
    <n v="2685641.5572300004"/>
    <n v="38.458696615379331"/>
    <n v="98.902849897939433"/>
    <n v="97.131658523078698"/>
    <n v="62.623190341821378"/>
    <n v="58.037465620931052"/>
    <n v="1.8134044385567396"/>
    <n v="1.8881892001202467"/>
    <n v="1.4834280281336729"/>
    <n v="1.5456143376839331"/>
    <n v="2.8155965649508388"/>
    <n v="3.1972166670168307"/>
    <m/>
    <n v="1548899.5746300002"/>
    <n v="51.999466099227874"/>
    <n v="1136741.9826000007"/>
    <n v="28.38661170967649"/>
    <n v="0"/>
    <m/>
    <n v="47.235328686411847"/>
    <n v="46.944654148685551"/>
    <n v="44.146304317563072"/>
    <n v="5.8748929714350417"/>
    <n v="46.21001847114097"/>
    <n v="3987.7044225741556"/>
    <n v="125.17833101071068"/>
    <n v="3499.705578547148"/>
    <s v="Medianas"/>
    <n v="2024"/>
    <n v="2"/>
    <d v="2025-08-07T00:00:00"/>
    <x v="35"/>
    <x v="24"/>
  </r>
  <r>
    <n v="2025"/>
    <n v="6"/>
    <n v="1"/>
    <x v="16"/>
    <s v="Vida Individual"/>
    <n v="30"/>
    <s v="624b60c58c9d8bfb6ff1886c2fd605d2adeb6ea4da576068201b6c6958ce93f4"/>
    <s v="5ee0b1f3d4f170289262539d5c2c0d24e2fb46189fbbd99a0a6b6a68b9dfe06a"/>
    <x v="3"/>
    <n v="13204263.988080001"/>
    <n v="8748868.801549999"/>
    <n v="21399925.217489995"/>
    <n v="16166679.652489999"/>
    <n v="1544350.4136000001"/>
    <n v="1648768.7143599999"/>
    <n v="3392101.5686799996"/>
    <n v="2667295.9432600001"/>
    <n v="35332811.020000003"/>
    <n v="33505945.09"/>
    <n v="140.405"/>
    <n v="134.59399999999999"/>
    <n v="1036.02701"/>
    <n v="2869.70262"/>
    <n v="1514249.66906"/>
    <n v="1614707.5459"/>
    <n v="2092025.9757399999"/>
    <n v="2148823.5206999998"/>
    <n v="2413210.1663600001"/>
    <n v="2099342.55265"/>
    <n v="807024.08296000003"/>
    <n v="741351.00790999993"/>
    <n v="9984029.7387600001"/>
    <n v="5908175.2409899998"/>
    <s v="Vida Individual"/>
    <s v="Vida"/>
    <s v="Vida"/>
    <x v="35"/>
    <x v="3"/>
    <n v="34421360.903379999"/>
    <n v="27815669.804509997"/>
    <n v="533186385.44996989"/>
    <n v="470746398.87218982"/>
    <n v="512068683.5256899"/>
    <n v="451806369.28899986"/>
    <n v="160803690.49424002"/>
    <n v="140090835.39422995"/>
    <n v="77260926.294649988"/>
    <n v="70212279.753020018"/>
    <n v="22774685.90904"/>
    <n v="18098076.10777"/>
    <n v="8.2114184988515397"/>
    <n v="6.24514000286299"/>
    <n v="4455395.1865300015"/>
    <n v="50.925385756620997"/>
    <n v="57.977809401265148"/>
    <n v="48.341430047329013"/>
    <n v="38.360668031528675"/>
    <n v="31.453022210277563"/>
    <n v="2.4764818360724981"/>
    <n v="2.5786118958039261"/>
    <n v="1.8585099795793369"/>
    <n v="1.9364199790538474"/>
    <n v="1.5007181482855589"/>
    <n v="0.50186913029145164"/>
    <n v="6.2088312202745293"/>
    <n v="313867.61371000018"/>
    <n v="14.950757479469235"/>
    <n v="65673.075050000101"/>
    <n v="8.858566906807642"/>
    <n v="4075854.4977700002"/>
    <n v="68.986689316395982"/>
    <n v="-6.3331078428748411"/>
    <n v="11.695846243260092"/>
    <n v="18.845507365110958"/>
    <n v="1.9988763889657639"/>
    <n v="-6.221428585942923"/>
    <n v="-2.6431926313565945"/>
    <n v="72.381972624616836"/>
    <n v="75.143795213763937"/>
    <s v="Medianas"/>
    <n v="2024"/>
    <n v="2"/>
    <d v="2025-08-07T00:00:00"/>
    <x v="35"/>
    <x v="3"/>
  </r>
  <r>
    <n v="2025"/>
    <n v="6"/>
    <n v="48"/>
    <x v="4"/>
    <s v="Vida Individual"/>
    <n v="36"/>
    <s v="76a50887d8f1c2e9301755428990ad81479ee21c25b43215cf524541e0503269"/>
    <s v="5ee0b1f3d4f170289262539d5c2c0d24e2fb46189fbbd99a0a6b6a68b9dfe06a"/>
    <x v="16"/>
    <n v="2027016.2038199999"/>
    <n v="1796417.6820199999"/>
    <n v="4585204.5111900009"/>
    <n v="4069019.8412300004"/>
    <n v="1823788.2790400002"/>
    <n v="1430444.92255"/>
    <n v="3828722.4257699996"/>
    <n v="3042601.9467700003"/>
    <n v="35332811.020000003"/>
    <n v="33505945.09"/>
    <n v="140.405"/>
    <n v="134.59399999999999"/>
    <n v="0"/>
    <n v="0"/>
    <n v="1789820.6303800002"/>
    <n v="1408772.4808499999"/>
    <n v="1913884.3786300002"/>
    <n v="1586094.74966"/>
    <n v="425662.80299"/>
    <n v="440239.15626999998"/>
    <n v="1579751.8015000001"/>
    <n v="1346918.3711300001"/>
    <n v="21601.599329999997"/>
    <n v="9260.1546199999993"/>
    <s v="Vida Individual"/>
    <s v="Vida"/>
    <s v="Vida"/>
    <x v="35"/>
    <x v="3"/>
    <n v="34581959.66691"/>
    <n v="31734793.481880002"/>
    <n v="533186385.44996989"/>
    <n v="470746398.87218982"/>
    <n v="512068683.5256899"/>
    <n v="451806369.28899986"/>
    <n v="160803690.49424002"/>
    <n v="140090835.39422995"/>
    <n v="77260926.294649988"/>
    <n v="70212279.753020018"/>
    <n v="3228583.6095100003"/>
    <n v="3077978.3520300002"/>
    <n v="1.260553285555724"/>
    <n v="1.2823234845910489"/>
    <n v="230598.52179999999"/>
    <n v="12.836576042866676"/>
    <n v="62.783450855950996"/>
    <n v="58.363558042415065"/>
    <n v="5.8614844946440821"/>
    <n v="5.6607196232290669"/>
    <n v="0.38017028550144771"/>
    <n v="0.39584850021751172"/>
    <n v="0.38161049905508398"/>
    <n v="0.3976078701252026"/>
    <n v="0.26470959819497875"/>
    <n v="0.98241016524218805"/>
    <n v="1.3433522118557202E-2"/>
    <n v="-14576.353279999981"/>
    <n v="-3.3110079084060939"/>
    <n v="232833.43036999996"/>
    <n v="17.286380181648564"/>
    <n v="12341.444709999998"/>
    <n v="133.27471534163217"/>
    <n v="27.497972853704965"/>
    <n v="89.974035511062624"/>
    <n v="79.627635425048908"/>
    <n v="2.3605570972377667"/>
    <n v="27.048239137954354"/>
    <n v="20.666459493688262"/>
    <n v="93.517698893660054"/>
    <n v="88.820196974486464"/>
    <s v="Medianas"/>
    <n v="2024"/>
    <n v="2"/>
    <d v="2025-08-07T00:00:00"/>
    <x v="35"/>
    <x v="16"/>
  </r>
  <r>
    <n v="2025"/>
    <n v="6"/>
    <n v="41"/>
    <x v="38"/>
    <s v="Vida Individual"/>
    <n v="29"/>
    <s v="35135aaa6cc23891b40cb3f378c53a17a1127210ce60e125ccf03efcfdaec458"/>
    <s v="5ee0b1f3d4f170289262539d5c2c0d24e2fb46189fbbd99a0a6b6a68b9dfe06a"/>
    <x v="28"/>
    <n v="1171621.6087499999"/>
    <n v="606695.67793000001"/>
    <n v="2346303.6214399999"/>
    <n v="1319459.5205700002"/>
    <n v="694847.77838000003"/>
    <n v="929537.21101000009"/>
    <n v="1382887.53162"/>
    <n v="1664599.6777700004"/>
    <n v="35332811.020000003"/>
    <n v="33505945.09"/>
    <n v="140.405"/>
    <n v="134.59399999999999"/>
    <n v="0"/>
    <n v="0"/>
    <n v="694616.71238000004"/>
    <n v="928091.81140000001"/>
    <n v="779150.92075000005"/>
    <n v="774320.30617999996"/>
    <n v="730574.05020000006"/>
    <n v="190828.40230000002"/>
    <n v="433937.89377999998"/>
    <n v="407321.73482000001"/>
    <n v="7109.6647699999994"/>
    <n v="8545.5408100000004"/>
    <s v="Vida Individual"/>
    <s v="Vida"/>
    <s v="Vida"/>
    <x v="35"/>
    <x v="3"/>
    <n v="22924639.598130003"/>
    <n v="19353024.356599998"/>
    <n v="533186385.44996989"/>
    <n v="470746398.87218982"/>
    <n v="512068683.5256899"/>
    <n v="451806369.28899986"/>
    <n v="160803690.49424002"/>
    <n v="140090835.39422995"/>
    <n v="77260926.294649988"/>
    <n v="70212279.753020018"/>
    <n v="5105064.9117200002"/>
    <n v="3900289.6806899998"/>
    <n v="0.72860368138874732"/>
    <n v="0.43307306735854373"/>
    <n v="564925.93081999989"/>
    <n v="93.115206086103115"/>
    <n v="22.95018043865101"/>
    <n v="15.555144043112959"/>
    <n v="5.1107525757812606"/>
    <n v="3.1348882053315736"/>
    <n v="0.21973959589407704"/>
    <n v="0.2288016522867915"/>
    <n v="0.12887951546384982"/>
    <n v="0.13428223220596622"/>
    <n v="0.45432666871919158"/>
    <n v="0.26985568082813599"/>
    <n v="4.4213318414198129E-3"/>
    <n v="539745.64789999998"/>
    <n v="282.84345589786454"/>
    <n v="26616.158959999972"/>
    <n v="6.5344313069279014"/>
    <n v="-1435.876040000001"/>
    <n v="-16.802635104377917"/>
    <n v="-25.247986831532586"/>
    <n v="59.306500767029327"/>
    <n v="153.21309263014879"/>
    <n v="0.89935211976369422"/>
    <n v="-25.1564657884234"/>
    <n v="0.6238522393699375"/>
    <n v="89.150470580381452"/>
    <n v="119.85890128319249"/>
    <s v="Medianas"/>
    <n v="2024"/>
    <n v="2"/>
    <d v="2025-08-07T00:00:00"/>
    <x v="35"/>
    <x v="28"/>
  </r>
  <r>
    <n v="2025"/>
    <n v="6"/>
    <n v="37"/>
    <x v="76"/>
    <s v="Daños"/>
    <n v="25"/>
    <s v="b7a56873cd771f2c446d369b649430b65a756ba278ff97ec81bb6f55b2e73569"/>
    <s v="5ee0b1f3d4f170289262539d5c2c0d24e2fb46189fbbd99a0a6b6a68b9dfe06a"/>
    <x v="28"/>
    <n v="5320452.5739899995"/>
    <n v="5507633.2066299999"/>
    <n v="10356932.005010001"/>
    <n v="9802325.0213600006"/>
    <n v="1957915.7772199998"/>
    <n v="2116656.0233500004"/>
    <n v="3698341.0020999992"/>
    <n v="4937154.9561999999"/>
    <n v="35332811.020000003"/>
    <n v="33505945.09"/>
    <n v="140.405"/>
    <n v="134.59399999999999"/>
    <n v="6539.8054000000002"/>
    <n v="11363.856469999999"/>
    <n v="1493551.8935499999"/>
    <n v="1675613.4163800001"/>
    <n v="2778851.3194800001"/>
    <n v="2876561.8758899998"/>
    <n v="0"/>
    <n v="0"/>
    <n v="0"/>
    <n v="0"/>
    <n v="0"/>
    <n v="0"/>
    <s v="Daños"/>
    <s v="Totales"/>
    <s v="Daños Total"/>
    <x v="23"/>
    <x v="3"/>
    <n v="7089738.4457900003"/>
    <n v="7036483.0011099996"/>
    <n v="533186385.44996989"/>
    <n v="470746398.87218982"/>
    <n v="512068683.5256899"/>
    <n v="451806369.28899986"/>
    <n v="200376876.12440008"/>
    <n v="171648526.02709997"/>
    <n v="82104617.78737998"/>
    <n v="79566291.331039965"/>
    <n v="5320452.5739899995"/>
    <n v="5507633.2066299999"/>
    <n v="2.6552228365347408"/>
    <n v="3.2086690949856758"/>
    <n v="-187180.63264000043"/>
    <n v="-3.3985675083568645"/>
    <n v="100"/>
    <n v="100"/>
    <n v="75.044412634846481"/>
    <n v="78.272529127991575"/>
    <n v="0.99785979521962687"/>
    <n v="1.0390115125489956"/>
    <n v="1.1699788293283049"/>
    <n v="1.2190251357671806"/>
    <m/>
    <m/>
    <m/>
    <n v="0"/>
    <m/>
    <n v="0"/>
    <m/>
    <n v="0"/>
    <m/>
    <n v="-7.4995768976559907"/>
    <n v="36.799797573455074"/>
    <n v="38.431317844514481"/>
    <n v="2.3846597548145998"/>
    <n v="-10.865365546148842"/>
    <n v="-3.3967827088637992"/>
    <n v="53.747096258085691"/>
    <n v="58.25056051893791"/>
    <s v="Medianas"/>
    <n v="2024"/>
    <n v="2"/>
    <d v="2025-08-07T00:00:00"/>
    <x v="23"/>
    <x v="28"/>
  </r>
  <r>
    <n v="2025"/>
    <n v="6"/>
    <n v="601"/>
    <x v="30"/>
    <s v="Daños"/>
    <n v="241"/>
    <s v="749fc650cacb0f06547520d53c31505c8156e0a3be07073eddb2ef3ad9e383ba"/>
    <s v="5ee0b1f3d4f170289262539d5c2c0d24e2fb46189fbbd99a0a6b6a68b9dfe06a"/>
    <x v="48"/>
    <n v="84686.237250000006"/>
    <n v="77651.32746"/>
    <n v="164798.00219999999"/>
    <n v="135984.58527000001"/>
    <n v="83577.872109999997"/>
    <n v="35276.006729999994"/>
    <n v="135101.97373"/>
    <n v="55494.723579999998"/>
    <n v="35332811.020000003"/>
    <n v="33505945.09"/>
    <n v="140.405"/>
    <n v="134.59399999999999"/>
    <n v="0"/>
    <n v="0"/>
    <n v="86332.924610000002"/>
    <n v="36427.395629999999"/>
    <n v="100103.78254"/>
    <n v="99908.919439999998"/>
    <n v="0"/>
    <n v="0"/>
    <n v="0"/>
    <n v="0"/>
    <n v="0"/>
    <n v="0"/>
    <s v="Daños"/>
    <s v="Totales"/>
    <s v="Daños Total"/>
    <x v="23"/>
    <x v="3"/>
    <n v="84686.237250000006"/>
    <n v="77651.32746"/>
    <n v="533186385.44996989"/>
    <n v="470746398.87218982"/>
    <n v="512068683.5256899"/>
    <n v="451806369.28899986"/>
    <n v="200376876.12440008"/>
    <n v="171648526.02709997"/>
    <n v="82104617.78737998"/>
    <n v="79566291.331039965"/>
    <n v="84686.237250000006"/>
    <n v="77651.32746"/>
    <n v="4.226347814576379E-2"/>
    <n v="4.5238563509563935E-2"/>
    <n v="7034.9097900000052"/>
    <n v="9.0596130421902288"/>
    <n v="100"/>
    <n v="100"/>
    <n v="100"/>
    <n v="100"/>
    <n v="1.5883045696774699E-2"/>
    <n v="1.6538062173011483E-2"/>
    <n v="1.6495363033267249E-2"/>
    <n v="1.7186859844892977E-2"/>
    <m/>
    <m/>
    <m/>
    <n v="0"/>
    <m/>
    <n v="0"/>
    <m/>
    <n v="0"/>
    <m/>
    <n v="136.92554758167213"/>
    <n v="98.691209840002642"/>
    <n v="45.428723350764969"/>
    <n v="0.10179436231764112"/>
    <n v="136.99999167357441"/>
    <n v="0.19504074420204631"/>
    <n v="86.243418999179809"/>
    <n v="36.460604152441427"/>
    <s v="Resto"/>
    <n v="2024"/>
    <n v="2"/>
    <d v="2025-08-07T00:00:00"/>
    <x v="23"/>
    <x v="48"/>
  </r>
  <r>
    <n v="2025"/>
    <n v="6"/>
    <n v="9"/>
    <x v="29"/>
    <s v="Daños"/>
    <n v="9"/>
    <s v="19581e27de7ced00ff1ce50b2047e7a567c76b1cbaebabe5ef03f7c3017bb5b7"/>
    <s v="5ee0b1f3d4f170289262539d5c2c0d24e2fb46189fbbd99a0a6b6a68b9dfe06a"/>
    <x v="20"/>
    <n v="1258841.63992"/>
    <n v="1206370.9027799999"/>
    <n v="2871607.4727500007"/>
    <n v="2447622.4489099998"/>
    <n v="785994.98964999989"/>
    <n v="725654.1138899998"/>
    <n v="1430972.0013399997"/>
    <n v="1496862.1721700002"/>
    <n v="35332811.020000003"/>
    <n v="33505945.09"/>
    <n v="140.405"/>
    <n v="134.59399999999999"/>
    <n v="1057.7428199999999"/>
    <n v="990.51715000000013"/>
    <n v="725468.32030999998"/>
    <n v="630734.54183"/>
    <n v="1152784.7819700001"/>
    <n v="953785.37060000002"/>
    <n v="0"/>
    <n v="0"/>
    <n v="0"/>
    <n v="0"/>
    <n v="0"/>
    <n v="0"/>
    <s v="Daños"/>
    <s v="Totales"/>
    <s v="Daños Total"/>
    <x v="23"/>
    <x v="3"/>
    <n v="1704189.54003"/>
    <n v="1455805.4776199998"/>
    <n v="533186385.44996989"/>
    <n v="470746398.87218982"/>
    <n v="512068683.5256899"/>
    <n v="451806369.28899986"/>
    <n v="200376876.12440008"/>
    <n v="171648526.02709997"/>
    <n v="82104617.78737998"/>
    <n v="79566291.331039965"/>
    <n v="1258841.63992"/>
    <n v="1206370.9027799999"/>
    <n v="0.6282369823644085"/>
    <n v="0.70281460068555279"/>
    <n v="52470.737140000099"/>
    <n v="4.3494697210521904"/>
    <n v="100"/>
    <n v="100"/>
    <n v="73.867466637416385"/>
    <n v="82.866215392472355"/>
    <n v="0.23609785888618118"/>
    <n v="0.24583452970656922"/>
    <n v="0.2562676858856941"/>
    <n v="0.26701060117378284"/>
    <m/>
    <m/>
    <m/>
    <n v="0"/>
    <m/>
    <n v="0"/>
    <m/>
    <n v="0"/>
    <m/>
    <n v="8.315377065325503"/>
    <n v="62.437956032337013"/>
    <n v="60.151824966747711"/>
    <n v="0.95730911467785018"/>
    <n v="15.019595756582692"/>
    <n v="20.864171070774027"/>
    <n v="62.931809272346854"/>
    <n v="66.129609582208445"/>
    <s v="Resto"/>
    <n v="2024"/>
    <n v="2"/>
    <d v="2025-08-07T00:00:00"/>
    <x v="23"/>
    <x v="20"/>
  </r>
  <r>
    <n v="2025"/>
    <n v="6"/>
    <n v="27"/>
    <x v="32"/>
    <s v="Daños"/>
    <n v="21"/>
    <s v="6f4b6612125fb3a0daecd2799dfd6c9c299424fd920f9b308110a2c1fbd8f443"/>
    <s v="5ee0b1f3d4f170289262539d5c2c0d24e2fb46189fbbd99a0a6b6a68b9dfe06a"/>
    <x v="16"/>
    <n v="7360393.7297299998"/>
    <n v="5941876.4294600002"/>
    <n v="14179848.08007"/>
    <n v="11601538.41471"/>
    <n v="3993431.0464799991"/>
    <n v="3379643.0191799998"/>
    <n v="7615963.8025700003"/>
    <n v="7424160.8376500001"/>
    <n v="35332811.020000003"/>
    <n v="33505945.09"/>
    <n v="140.405"/>
    <n v="134.59399999999999"/>
    <n v="0"/>
    <n v="0"/>
    <n v="3614679.7398800002"/>
    <n v="3303478.8369200001"/>
    <n v="6280861.4197299993"/>
    <n v="5325507.3719199998"/>
    <n v="0"/>
    <n v="0"/>
    <n v="0"/>
    <n v="0"/>
    <n v="0"/>
    <n v="0"/>
    <s v="Daños"/>
    <s v="Totales"/>
    <s v="Daños Total"/>
    <x v="23"/>
    <x v="3"/>
    <n v="7432464.5520399995"/>
    <n v="5987192.6770000001"/>
    <n v="533186385.44996989"/>
    <n v="470746398.87218982"/>
    <n v="512068683.5256899"/>
    <n v="451806369.28899986"/>
    <n v="200376876.12440008"/>
    <n v="171648526.02709997"/>
    <n v="82104617.78737998"/>
    <n v="79566291.331039965"/>
    <n v="7360393.7297299998"/>
    <n v="5941876.4294600002"/>
    <n v="3.6732750166044328"/>
    <n v="3.4616530459002566"/>
    <n v="1418517.3002699995"/>
    <n v="23.873221146723079"/>
    <n v="100"/>
    <n v="100"/>
    <n v="99.030324035784091"/>
    <n v="99.243113592884967"/>
    <n v="1.3804541771107623"/>
    <n v="1.4373840788412005"/>
    <n v="1.2622245106272711"/>
    <n v="1.3151378186214222"/>
    <m/>
    <m/>
    <m/>
    <n v="0"/>
    <m/>
    <n v="0"/>
    <m/>
    <n v="0"/>
    <m/>
    <n v="18.161327211680558"/>
    <n v="54.255671545800446"/>
    <n v="56.878379402567667"/>
    <n v="4.8638324543711784"/>
    <n v="9.420399473488029"/>
    <n v="17.939211817588131"/>
    <n v="57.55070042662058"/>
    <n v="62.031250850170174"/>
    <s v="Medianas"/>
    <n v="2024"/>
    <n v="2"/>
    <d v="2025-08-07T00:00:00"/>
    <x v="23"/>
    <x v="16"/>
  </r>
  <r>
    <n v="2025"/>
    <n v="6"/>
    <n v="201.1"/>
    <x v="67"/>
    <s v="Daños"/>
    <n v="201.1"/>
    <m/>
    <m/>
    <x v="74"/>
    <n v="200376876.12439996"/>
    <n v="171648526.0271"/>
    <n v="359820950.96626008"/>
    <n v="302757528.39864999"/>
    <n v="82104617.78738001"/>
    <n v="79566291.331039995"/>
    <n v="173071394.05864"/>
    <n v="204529850.92729002"/>
    <n v="0"/>
    <n v="0"/>
    <n v="0"/>
    <n v="0"/>
    <n v="400062.23074000009"/>
    <n v="243227.30549999996"/>
    <n v="62306261.192940012"/>
    <n v="58018193.699370004"/>
    <n v="112881896.88296002"/>
    <n v="97237804.85943"/>
    <n v="0"/>
    <n v="0"/>
    <n v="0"/>
    <n v="0"/>
    <n v="0"/>
    <n v="0"/>
    <s v="Daños"/>
    <s v="Totales"/>
    <s v="Daños Total"/>
    <x v="23"/>
    <x v="3"/>
    <n v="408493609.91127002"/>
    <n v="358196709.70789999"/>
    <n v="533186385.44996989"/>
    <n v="470746398.87218982"/>
    <n v="512068683.5256899"/>
    <n v="451806369.28899986"/>
    <n v="200376876.12440008"/>
    <n v="171648526.02709997"/>
    <n v="82104617.78737998"/>
    <n v="79566291.331039965"/>
    <n v="200376876.12439996"/>
    <n v="171648526.0271"/>
    <n v="99.999999999999943"/>
    <n v="100.00000000000003"/>
    <n v="28728350.097299963"/>
    <n v="16.736729852701625"/>
    <n v="100"/>
    <n v="100"/>
    <n v="49.052634181456192"/>
    <n v="47.920185019866565"/>
    <n v="37.581018869282772"/>
    <n v="39.130859310662622"/>
    <n v="36.463056634811032"/>
    <n v="37.991612711706658"/>
    <m/>
    <m/>
    <m/>
    <n v="0"/>
    <m/>
    <n v="0"/>
    <m/>
    <n v="0"/>
    <m/>
    <n v="3.1902033057933599"/>
    <n v="40.975096216395251"/>
    <n v="46.354194336907973"/>
    <n v="100.00000000000004"/>
    <n v="7.3909014054957867"/>
    <n v="16.088487441839728"/>
    <n v="55.195972882650409"/>
    <n v="59.66629314929817"/>
    <m/>
    <n v="2024"/>
    <n v="2"/>
    <d v="2025-08-07T00:00:00"/>
    <x v="23"/>
    <x v="74"/>
  </r>
  <r>
    <n v="2025"/>
    <n v="6"/>
    <n v="12"/>
    <x v="0"/>
    <s v="Daños"/>
    <n v="12"/>
    <s v="6b51d431df5d7f141cbececcf79edf3dd861c3b4069f0b11661a3eefacbba918"/>
    <s v="5ee0b1f3d4f170289262539d5c2c0d24e2fb46189fbbd99a0a6b6a68b9dfe06a"/>
    <x v="14"/>
    <n v="4223818.3811100004"/>
    <n v="3610571.4998600003"/>
    <n v="6954104.8872900009"/>
    <n v="6304276.9288999997"/>
    <n v="1435278.5659599998"/>
    <n v="696811.32371999999"/>
    <n v="2411466.0677"/>
    <n v="2434519.7735100002"/>
    <n v="35332811.020000003"/>
    <n v="33505945.09"/>
    <n v="140.405"/>
    <n v="134.59399999999999"/>
    <n v="3038.0819099999999"/>
    <n v="275.78949999999998"/>
    <n v="318335.72726000001"/>
    <n v="322055.19267999998"/>
    <n v="583237.31489000004"/>
    <n v="458110.00714"/>
    <n v="0"/>
    <n v="0"/>
    <n v="0"/>
    <n v="0"/>
    <n v="0"/>
    <n v="0"/>
    <s v="Daños"/>
    <s v="Totales"/>
    <s v="Daños Total"/>
    <x v="23"/>
    <x v="3"/>
    <n v="4354857.8661599997"/>
    <n v="3733425.0511100003"/>
    <n v="533186385.44996989"/>
    <n v="470746398.87218982"/>
    <n v="512068683.5256899"/>
    <n v="451806369.28899986"/>
    <n v="200376876.12440008"/>
    <n v="171648526.02709997"/>
    <n v="82104617.78737998"/>
    <n v="79566291.331039965"/>
    <n v="4223818.3811100004"/>
    <n v="3610571.4998600003"/>
    <n v="2.1079370348541242"/>
    <n v="2.1034678149755628"/>
    <n v="613246.88125000009"/>
    <n v="16.98475937323991"/>
    <n v="100"/>
    <n v="100"/>
    <n v="96.990958394572218"/>
    <n v="96.709360719228215"/>
    <n v="0.79218421482112866"/>
    <n v="0.82485387546612121"/>
    <n v="0.76698866066956151"/>
    <n v="0.79914134578091423"/>
    <m/>
    <m/>
    <m/>
    <n v="0"/>
    <m/>
    <n v="0"/>
    <m/>
    <n v="0"/>
    <m/>
    <n v="105.97807714972474"/>
    <n v="33.980593776923122"/>
    <n v="19.299197474610843"/>
    <n v="1.7481094299431861"/>
    <n v="-1.1549155252080334"/>
    <n v="27.313812359431978"/>
    <n v="54.580823128581699"/>
    <n v="70.300842081709604"/>
    <s v="Medianas"/>
    <n v="2024"/>
    <n v="2"/>
    <d v="2025-08-07T00:00:00"/>
    <x v="23"/>
    <x v="14"/>
  </r>
  <r>
    <n v="2025"/>
    <n v="6"/>
    <n v="59"/>
    <x v="64"/>
    <s v="Daños"/>
    <n v="209"/>
    <s v="83f814f7a92e365cbd79f9addceed185761a8d38a06a2d4350bb1fe4b7632b34"/>
    <s v="5ee0b1f3d4f170289262539d5c2c0d24e2fb46189fbbd99a0a6b6a68b9dfe06a"/>
    <x v="44"/>
    <n v="350774.27713"/>
    <n v="318360.07158999995"/>
    <n v="657393.75558000011"/>
    <n v="535171.40523999999"/>
    <n v="443757.06481999997"/>
    <n v="113170.67091999999"/>
    <n v="562903.40803000005"/>
    <n v="276120.09456"/>
    <n v="35332811.020000003"/>
    <n v="33505945.09"/>
    <n v="140.405"/>
    <n v="134.59399999999999"/>
    <n v="501.81608"/>
    <n v="102.25014"/>
    <n v="17144.36663"/>
    <n v="2782.1166699999999"/>
    <n v="13883.895420000001"/>
    <n v="13164.53873"/>
    <n v="0"/>
    <n v="0"/>
    <n v="0"/>
    <n v="0"/>
    <n v="0"/>
    <n v="0"/>
    <s v="Daños"/>
    <s v="Totales"/>
    <s v="Daños Total"/>
    <x v="23"/>
    <x v="3"/>
    <n v="350774.27713"/>
    <n v="318360.07158999995"/>
    <n v="533186385.44996989"/>
    <n v="470746398.87218982"/>
    <n v="512068683.5256899"/>
    <n v="451806369.28899986"/>
    <n v="200376876.12440008"/>
    <n v="171648526.02709997"/>
    <n v="82104617.78737998"/>
    <n v="79566291.331039965"/>
    <n v="350774.27713"/>
    <n v="318360.07158999995"/>
    <n v="0.17505726404888589"/>
    <n v="0.18547206839383934"/>
    <n v="32414.205540000054"/>
    <n v="10.181617744371119"/>
    <n v="100"/>
    <n v="100"/>
    <n v="100"/>
    <n v="100"/>
    <n v="6.5788303434262008E-2"/>
    <n v="6.8501411708064758E-2"/>
    <n v="6.7628785340201059E-2"/>
    <n v="7.0463829912579115E-2"/>
    <m/>
    <m/>
    <m/>
    <n v="0"/>
    <m/>
    <n v="0"/>
    <m/>
    <n v="0"/>
    <m/>
    <n v="292.1131342710608"/>
    <n v="126.50786951961695"/>
    <n v="35.548010262338067"/>
    <n v="0.54047759648447979"/>
    <n v="516.23463943372303"/>
    <n v="5.4643516552592475"/>
    <n v="123.48383584986698"/>
    <n v="21.13341551162727"/>
    <s v="Resto"/>
    <n v="2024"/>
    <n v="2"/>
    <d v="2025-08-07T00:00:00"/>
    <x v="23"/>
    <x v="44"/>
  </r>
  <r>
    <n v="2025"/>
    <n v="6"/>
    <n v="3"/>
    <x v="7"/>
    <s v="Daños"/>
    <n v="3"/>
    <s v="4e07408562bedb8b60ce05c1decfe3ad16b72230967de01f640b7e4729b49fce"/>
    <s v="5ee0b1f3d4f170289262539d5c2c0d24e2fb46189fbbd99a0a6b6a68b9dfe06a"/>
    <x v="12"/>
    <n v="4141198.36779"/>
    <n v="3350394.76547"/>
    <n v="7350538.7195800003"/>
    <n v="6032095.5682999995"/>
    <n v="-616915.5207900001"/>
    <n v="1124283.2434999994"/>
    <n v="1303305.5007699998"/>
    <n v="2612418.1781500001"/>
    <n v="35332811.020000003"/>
    <n v="33505945.09"/>
    <n v="140.405"/>
    <n v="134.59399999999999"/>
    <n v="11508.358609999999"/>
    <n v="-1387.8115899999998"/>
    <n v="160124.11993000002"/>
    <n v="223704.79849000002"/>
    <n v="465754.46139999997"/>
    <n v="389849.64202999999"/>
    <n v="0"/>
    <n v="0"/>
    <n v="0"/>
    <n v="0"/>
    <n v="0"/>
    <n v="0"/>
    <s v="Daños"/>
    <s v="Totales"/>
    <s v="Daños Total"/>
    <x v="23"/>
    <x v="3"/>
    <n v="15439688.598989999"/>
    <n v="12032200.14449"/>
    <n v="533186385.44996989"/>
    <n v="470746398.87218982"/>
    <n v="512068683.5256899"/>
    <n v="451806369.28899986"/>
    <n v="200376876.12440008"/>
    <n v="171648526.02709997"/>
    <n v="82104617.78737998"/>
    <n v="79566291.331039965"/>
    <n v="4141198.36779"/>
    <n v="3350394.76547"/>
    <n v="2.0667047255587603"/>
    <n v="1.951892534714244"/>
    <n v="790803.60232000006"/>
    <n v="23.60329625840567"/>
    <n v="100"/>
    <n v="100"/>
    <n v="26.821773905860386"/>
    <n v="27.845237988368009"/>
    <n v="0.77668869288459697"/>
    <n v="0.80871931852521517"/>
    <n v="0.71171968038350308"/>
    <n v="0.74155545233734976"/>
    <m/>
    <m/>
    <m/>
    <n v="0"/>
    <m/>
    <n v="0"/>
    <m/>
    <n v="0"/>
    <m/>
    <n v="-154.87189499235834"/>
    <n v="-14.89702897567847"/>
    <n v="33.556739494913899"/>
    <n v="-0.75137737366682444"/>
    <n v="-28.421687415365014"/>
    <n v="19.470280638133541"/>
    <n v="34.37951392858092"/>
    <n v="57.382327536621233"/>
    <s v="Medianas"/>
    <n v="2024"/>
    <n v="2"/>
    <d v="2025-08-07T00:00:00"/>
    <x v="23"/>
    <x v="12"/>
  </r>
  <r>
    <n v="2025"/>
    <n v="6"/>
    <n v="129"/>
    <x v="22"/>
    <s v="Daños"/>
    <n v="208"/>
    <s v="8df66f64b57424391d363fd6b811fed3c430c77597da265025728bd637bad804"/>
    <s v="5ee0b1f3d4f170289262539d5c2c0d24e2fb46189fbbd99a0a6b6a68b9dfe06a"/>
    <x v="52"/>
    <n v="168250.55987999999"/>
    <n v="88867.327510000003"/>
    <n v="333004.61885999999"/>
    <n v="157045.82542000001"/>
    <n v="108842.50446999999"/>
    <n v="57992.78471"/>
    <n v="199596.47150000001"/>
    <n v="97764.529089999996"/>
    <n v="35332811.020000003"/>
    <n v="33505945.09"/>
    <n v="140.405"/>
    <n v="134.59399999999999"/>
    <n v="0"/>
    <n v="0"/>
    <n v="109572.70974999999"/>
    <n v="51089.776359999996"/>
    <n v="138600.39637999999"/>
    <n v="62452.569200000005"/>
    <n v="0"/>
    <n v="0"/>
    <n v="0"/>
    <n v="0"/>
    <n v="0"/>
    <n v="0"/>
    <s v="Daños"/>
    <s v="Totales"/>
    <s v="Daños Total"/>
    <x v="23"/>
    <x v="3"/>
    <n v="168250.55987999999"/>
    <n v="88867.327510000003"/>
    <n v="533186385.44996989"/>
    <n v="470746398.87218982"/>
    <n v="512068683.5256899"/>
    <n v="451806369.28899986"/>
    <n v="200376876.12440008"/>
    <n v="171648526.02709997"/>
    <n v="82104617.78737998"/>
    <n v="79566291.331039965"/>
    <n v="168250.55987999999"/>
    <n v="88867.327510000003"/>
    <n v="8.3967054050460843E-2"/>
    <n v="5.1772846273069412E-2"/>
    <n v="79383.232369999983"/>
    <n v="89.327804260871019"/>
    <n v="100"/>
    <n v="100"/>
    <n v="100"/>
    <n v="100"/>
    <n v="3.1555674426684575E-2"/>
    <n v="3.2857029787793895E-2"/>
    <n v="1.8877962258002947E-2"/>
    <n v="1.9669339245891784E-2"/>
    <m/>
    <m/>
    <m/>
    <n v="0"/>
    <m/>
    <n v="0"/>
    <m/>
    <n v="0"/>
    <m/>
    <n v="87.682838501858825"/>
    <n v="64.690723494548166"/>
    <n v="65.257712069122618"/>
    <n v="0.13256563078079367"/>
    <n v="114.47091288461455"/>
    <n v="121.92905456962366"/>
    <n v="79.05656304877013"/>
    <n v="81.805723950905119"/>
    <s v="Resto"/>
    <n v="2024"/>
    <n v="2"/>
    <d v="2025-08-07T00:00:00"/>
    <x v="23"/>
    <x v="52"/>
  </r>
  <r>
    <n v="2025"/>
    <n v="6"/>
    <n v="80"/>
    <x v="73"/>
    <s v="Daños"/>
    <n v="52"/>
    <s v="41cfc0d1f2d127b04555b7246d84019b4d27710a3f3aff6e7764375b1e06e05d"/>
    <s v="5ee0b1f3d4f170289262539d5c2c0d24e2fb46189fbbd99a0a6b6a68b9dfe06a"/>
    <x v="31"/>
    <n v="884374.56228999991"/>
    <n v="626194.07355999993"/>
    <n v="1278496.5358299999"/>
    <n v="1034356.5764199999"/>
    <n v="275477.24483999994"/>
    <n v="289206.06432999996"/>
    <n v="603044.59219"/>
    <n v="831182.96415000001"/>
    <n v="35332811.020000003"/>
    <n v="33505945.09"/>
    <n v="140.405"/>
    <n v="134.59399999999999"/>
    <n v="1576.3525500000001"/>
    <n v="666.86254000000008"/>
    <n v="39570.6541"/>
    <n v="38237.172700000003"/>
    <n v="70750.25722"/>
    <n v="76774.093260000009"/>
    <n v="0"/>
    <n v="0"/>
    <n v="0"/>
    <n v="0"/>
    <n v="0"/>
    <n v="0"/>
    <s v="Daños"/>
    <s v="Totales"/>
    <s v="Daños Total"/>
    <x v="23"/>
    <x v="3"/>
    <n v="914305.01283000002"/>
    <n v="669950.54428999999"/>
    <n v="533186385.44996989"/>
    <n v="470746398.87218982"/>
    <n v="512068683.5256899"/>
    <n v="451806369.28899986"/>
    <n v="200376876.12440008"/>
    <n v="171648526.02709997"/>
    <n v="82104617.78737998"/>
    <n v="79566291.331039965"/>
    <n v="884374.56228999991"/>
    <n v="626194.07355999993"/>
    <n v="0.44135559920644396"/>
    <n v="0.3648117977203813"/>
    <n v="258180.48872999998"/>
    <n v="41.230107347105374"/>
    <n v="100"/>
    <n v="100"/>
    <n v="96.726426070075021"/>
    <n v="93.468701368640239"/>
    <n v="0.16586593101840985"/>
    <n v="0.1727062385852057"/>
    <n v="0.13302153241325484"/>
    <n v="0.13859788531654194"/>
    <m/>
    <m/>
    <m/>
    <n v="0"/>
    <m/>
    <n v="0"/>
    <m/>
    <n v="0"/>
    <m/>
    <n v="-4.7470717883476681"/>
    <n v="31.14938585825886"/>
    <n v="46.184733542082803"/>
    <n v="0.33551979445709401"/>
    <n v="3.4873953952144543"/>
    <n v="-7.8461832425684719"/>
    <n v="55.930049804559566"/>
    <n v="49.804785802559145"/>
    <s v="Resto"/>
    <n v="2024"/>
    <n v="2"/>
    <d v="2025-08-07T00:00:00"/>
    <x v="23"/>
    <x v="31"/>
  </r>
  <r>
    <n v="2025"/>
    <n v="6"/>
    <n v="10"/>
    <x v="62"/>
    <s v="Daños"/>
    <n v="10"/>
    <s v="4a44dc15364204a80fe80e9039455cc1608281820fe2b24f1e5233ade6af1dd5"/>
    <s v="5ee0b1f3d4f170289262539d5c2c0d24e2fb46189fbbd99a0a6b6a68b9dfe06a"/>
    <x v="7"/>
    <n v="2107364.6606000001"/>
    <n v="2186912.5515200002"/>
    <n v="4153631.8348500002"/>
    <n v="4585231.4647400007"/>
    <n v="1060911.3078300003"/>
    <n v="880981.08402999979"/>
    <n v="1972989.4124499997"/>
    <n v="2965268.7812300003"/>
    <n v="35332811.020000003"/>
    <n v="33505945.09"/>
    <n v="140.405"/>
    <n v="134.59399999999999"/>
    <n v="3755.13616"/>
    <n v="5579.8085999999985"/>
    <n v="894579.71311000001"/>
    <n v="733512.25939000002"/>
    <n v="1346874.7414300002"/>
    <n v="1438096.6171900001"/>
    <n v="0"/>
    <n v="0"/>
    <n v="0"/>
    <n v="0"/>
    <n v="0"/>
    <n v="0"/>
    <s v="Daños"/>
    <s v="Totales"/>
    <s v="Daños Total"/>
    <x v="23"/>
    <x v="3"/>
    <n v="3211255.1390500003"/>
    <n v="3187333.33329"/>
    <n v="533186385.44996989"/>
    <n v="470746398.87218982"/>
    <n v="512068683.5256899"/>
    <n v="451806369.28899986"/>
    <n v="200376876.12440008"/>
    <n v="171648526.02709997"/>
    <n v="82104617.78737998"/>
    <n v="79566291.331039965"/>
    <n v="2107364.6606000001"/>
    <n v="2186912.5515200002"/>
    <n v="1.0517005262082655"/>
    <n v="1.2740642766572485"/>
    <n v="-79547.890920000151"/>
    <n v="-3.637451843454409"/>
    <n v="100"/>
    <n v="100"/>
    <n v="65.624329719980807"/>
    <n v="68.612608812478527"/>
    <n v="0.39523977320267473"/>
    <n v="0.41153945328005515"/>
    <n v="0.46456277876142799"/>
    <n v="0.48403756568582867"/>
    <m/>
    <m/>
    <m/>
    <n v="0"/>
    <m/>
    <n v="0"/>
    <m/>
    <n v="0"/>
    <m/>
    <n v="20.423846443662509"/>
    <n v="50.343034011396114"/>
    <n v="40.28423923113337"/>
    <n v="1.2921457238585055"/>
    <n v="21.958386060779155"/>
    <n v="-6.3432369334297523"/>
    <n v="66.41892416515357"/>
    <n v="51.005770448390464"/>
    <s v="Resto"/>
    <n v="2024"/>
    <n v="2"/>
    <d v="2025-08-07T00:00:00"/>
    <x v="23"/>
    <x v="7"/>
  </r>
  <r>
    <n v="2025"/>
    <n v="6"/>
    <n v="125"/>
    <x v="75"/>
    <s v="Daños"/>
    <n v="238"/>
    <s v="8ae4c23b80d1e7c8ff79e515fe791ebd68190bae842dda7af193db125f700452"/>
    <s v="5ee0b1f3d4f170289262539d5c2c0d24e2fb46189fbbd99a0a6b6a68b9dfe06a"/>
    <x v="30"/>
    <n v="71767.872759999998"/>
    <n v="66157.721770000004"/>
    <n v="127716.34185"/>
    <n v="125494.30017000002"/>
    <n v="18766.606369999998"/>
    <n v="18617.431329999999"/>
    <n v="35345.157530000004"/>
    <n v="39800.473389999992"/>
    <n v="35332811.020000003"/>
    <n v="33505945.09"/>
    <n v="140.405"/>
    <n v="134.59399999999999"/>
    <n v="0"/>
    <n v="0"/>
    <n v="14186.243359999999"/>
    <n v="11124.733900000001"/>
    <n v="50581.147840000005"/>
    <n v="42147.839189999999"/>
    <n v="0"/>
    <n v="0"/>
    <n v="0"/>
    <n v="0"/>
    <n v="0"/>
    <n v="0"/>
    <s v="Daños"/>
    <s v="Totales"/>
    <s v="Daños Total"/>
    <x v="23"/>
    <x v="3"/>
    <n v="71767.872759999998"/>
    <n v="66157.721770000004"/>
    <n v="533186385.44996989"/>
    <n v="470746398.87218982"/>
    <n v="512068683.5256899"/>
    <n v="451806369.28899986"/>
    <n v="200376876.12440008"/>
    <n v="171648526.02709997"/>
    <n v="82104617.78737998"/>
    <n v="79566291.331039965"/>
    <n v="71767.872759999998"/>
    <n v="66157.721770000004"/>
    <n v="3.5816444565911043E-2"/>
    <n v="3.8542551632255194E-2"/>
    <n v="5610.1509899999946"/>
    <n v="8.4799640010336361"/>
    <n v="100"/>
    <n v="100"/>
    <n v="100"/>
    <n v="100"/>
    <n v="1.3460184790621242E-2"/>
    <n v="1.4015282533168128E-2"/>
    <n v="1.4053792430170494E-2"/>
    <n v="1.4642936945335965E-2"/>
    <m/>
    <m/>
    <m/>
    <n v="0"/>
    <m/>
    <n v="0"/>
    <m/>
    <n v="0"/>
    <m/>
    <n v="0.80126542354754804"/>
    <n v="26.149035283179817"/>
    <n v="28.140980118275916"/>
    <n v="2.2856943830611862E-2"/>
    <n v="27.519844407244619"/>
    <n v="20.008875453811868"/>
    <n v="28.046503422331188"/>
    <n v="26.394553347919807"/>
    <s v="Resto"/>
    <n v="2024"/>
    <n v="2"/>
    <d v="2025-08-07T00:00:00"/>
    <x v="23"/>
    <x v="30"/>
  </r>
  <r>
    <n v="2025"/>
    <n v="6"/>
    <n v="5.0999999999999996"/>
    <x v="68"/>
    <s v="Daños"/>
    <n v="5.0999999999999996"/>
    <m/>
    <m/>
    <x v="75"/>
    <n v="99040875.871879995"/>
    <n v="85940410.704360008"/>
    <n v="180321330.09334999"/>
    <n v="150518118.38761997"/>
    <n v="39360264.814489998"/>
    <n v="41326695.891269997"/>
    <n v="89447389.74278"/>
    <n v="107588801.22615001"/>
    <n v="0"/>
    <n v="0"/>
    <n v="0"/>
    <n v="0"/>
    <n v="342040.22226000001"/>
    <n v="184234.76575999998"/>
    <n v="37079486.065959997"/>
    <n v="34672783.551619999"/>
    <n v="63619902.796470009"/>
    <n v="55057105.53029"/>
    <n v="0"/>
    <n v="0"/>
    <n v="0"/>
    <n v="0"/>
    <n v="0"/>
    <n v="0"/>
    <s v="Daños"/>
    <s v="Totales"/>
    <s v="Daños Total"/>
    <x v="23"/>
    <x v="3"/>
    <n v="172436012.78643"/>
    <n v="151871208.81033"/>
    <n v="533186385.44996989"/>
    <n v="470746398.87218982"/>
    <n v="512068683.5256899"/>
    <n v="451806369.28899986"/>
    <n v="200376876.12440008"/>
    <n v="171648526.02709997"/>
    <n v="82104617.78737998"/>
    <n v="79566291.331039965"/>
    <n v="99040875.871879995"/>
    <n v="85940410.704360008"/>
    <n v="49.427298093215306"/>
    <n v="50.067665999527243"/>
    <n v="13100465.167519987"/>
    <n v="15.243661346448922"/>
    <n v="100"/>
    <n v="100"/>
    <n v="57.436305949933278"/>
    <n v="56.587691227038221"/>
    <n v="18.575282222987898"/>
    <n v="19.341326477917921"/>
    <n v="18.256201409135642"/>
    <n v="19.021513760331224"/>
    <m/>
    <m/>
    <m/>
    <n v="0"/>
    <m/>
    <n v="0"/>
    <m/>
    <n v="0"/>
    <m/>
    <n v="-4.7582586373555058"/>
    <n v="39.741434501656393"/>
    <n v="48.087617399730874"/>
    <n v="47.939160884249226"/>
    <n v="6.9411863364155835"/>
    <n v="15.552574338418745"/>
    <n v="58.282839860008991"/>
    <n v="62.976037729670622"/>
    <m/>
    <n v="2024"/>
    <n v="2"/>
    <d v="2025-08-07T00:00:00"/>
    <x v="23"/>
    <x v="75"/>
  </r>
  <r>
    <n v="2025"/>
    <n v="6"/>
    <n v="46"/>
    <x v="54"/>
    <s v="Daños"/>
    <n v="34"/>
    <s v="86e50149658661312a9e0b35558d84f6c6d3da797f552a9657fe0558ca40cdef"/>
    <s v="5ee0b1f3d4f170289262539d5c2c0d24e2fb46189fbbd99a0a6b6a68b9dfe06a"/>
    <x v="13"/>
    <n v="34287174.897239998"/>
    <n v="30526234.37057"/>
    <n v="69651364.593879998"/>
    <n v="58218314.898479998"/>
    <n v="18807100.298500001"/>
    <n v="17561336.381020002"/>
    <n v="38507893.782129996"/>
    <n v="34865561.737030007"/>
    <n v="35332811.020000003"/>
    <n v="33505945.09"/>
    <n v="140.405"/>
    <n v="134.59399999999999"/>
    <n v="115651.28493000001"/>
    <n v="37573.607499999998"/>
    <n v="18797999.149270002"/>
    <n v="17571038.968229998"/>
    <n v="31690880.923939999"/>
    <n v="27666980.22211"/>
    <n v="0"/>
    <n v="0"/>
    <n v="0"/>
    <n v="0"/>
    <n v="0"/>
    <n v="0"/>
    <s v="Daños"/>
    <s v="Totales"/>
    <s v="Daños Total"/>
    <x v="23"/>
    <x v="3"/>
    <n v="34287174.897239998"/>
    <n v="30526234.37057"/>
    <n v="533186385.44996989"/>
    <n v="470746398.87218982"/>
    <n v="512068683.5256899"/>
    <n v="451806369.28899986"/>
    <n v="200376876.12440008"/>
    <n v="171648526.02709997"/>
    <n v="82104617.78737998"/>
    <n v="79566291.331039965"/>
    <n v="34287174.897239998"/>
    <n v="30526234.37057"/>
    <n v="17.111343165143204"/>
    <n v="17.784151764723283"/>
    <n v="3760940.5266699977"/>
    <n v="12.320355275447525"/>
    <n v="100"/>
    <n v="100"/>
    <n v="100"/>
    <n v="100"/>
    <n v="6.4306171036802002"/>
    <n v="6.6958156201168766"/>
    <n v="6.4846453299917934"/>
    <n v="6.7564860625158136"/>
    <m/>
    <m/>
    <m/>
    <n v="0"/>
    <m/>
    <n v="0"/>
    <m/>
    <n v="0"/>
    <m/>
    <n v="7.0937876847823489"/>
    <n v="54.851705790475933"/>
    <n v="57.528669169724679"/>
    <n v="22.906263746581594"/>
    <n v="6.9828550449319238"/>
    <n v="14.544054571645336"/>
    <n v="59.3167453892693"/>
    <n v="63.509059634156038"/>
    <s v="Grandes"/>
    <n v="2024"/>
    <n v="2"/>
    <d v="2025-08-07T00:00:00"/>
    <x v="23"/>
    <x v="13"/>
  </r>
  <r>
    <n v="2025"/>
    <n v="6"/>
    <n v="23"/>
    <x v="9"/>
    <s v="Daños"/>
    <n v="17"/>
    <s v="4523540f1504cd17100c4835e85b7eefd49911580f8efff0599a8f283be6b9e3"/>
    <s v="5ee0b1f3d4f170289262539d5c2c0d24e2fb46189fbbd99a0a6b6a68b9dfe06a"/>
    <x v="8"/>
    <n v="6760144.0851199999"/>
    <n v="6308490.1157999998"/>
    <n v="13352813.809069999"/>
    <n v="11095767.043559998"/>
    <n v="2358260.15558"/>
    <n v="1734118.1655799998"/>
    <n v="4755620.7068900019"/>
    <n v="7952091.2433599979"/>
    <n v="35332811.020000003"/>
    <n v="33505945.09"/>
    <n v="140.405"/>
    <n v="134.59399999999999"/>
    <n v="8026.4751900000001"/>
    <n v="5393.2448700000004"/>
    <n v="1739838.7505099999"/>
    <n v="1753114.6044000001"/>
    <n v="2852172.5413200003"/>
    <n v="2674840.5596699999"/>
    <n v="0"/>
    <n v="0"/>
    <n v="0"/>
    <n v="0"/>
    <n v="0"/>
    <n v="0"/>
    <s v="Daños"/>
    <s v="Totales"/>
    <s v="Daños Total"/>
    <x v="23"/>
    <x v="3"/>
    <n v="12724961.123440001"/>
    <n v="12089263.964579999"/>
    <n v="533186385.44996989"/>
    <n v="470746398.87218982"/>
    <n v="512068683.5256899"/>
    <n v="451806369.28899986"/>
    <n v="200376876.12440008"/>
    <n v="171648526.02709997"/>
    <n v="82104617.78737998"/>
    <n v="79566291.331039965"/>
    <n v="6760144.0851199999"/>
    <n v="6308490.1157999998"/>
    <n v="3.3737146799928635"/>
    <n v="3.6752369867737817"/>
    <n v="451653.96932000015"/>
    <n v="7.1594622648104789"/>
    <n v="100"/>
    <n v="100"/>
    <n v="53.125066705842293"/>
    <n v="52.1825822836119"/>
    <n v="1.2678763504838815"/>
    <n v="1.3201635449711799"/>
    <n v="1.3401037439508463"/>
    <n v="1.3962818022524925"/>
    <m/>
    <m/>
    <m/>
    <n v="0"/>
    <m/>
    <n v="0"/>
    <m/>
    <n v="0"/>
    <m/>
    <n v="35.99189503855105"/>
    <n v="34.884761713450054"/>
    <n v="27.488640447209306"/>
    <n v="2.8722625098712538"/>
    <n v="-0.75727244851421238"/>
    <n v="6.629628110315422"/>
    <n v="61.000473334084951"/>
    <n v="65.540901047809925"/>
    <s v="Medianas"/>
    <n v="2024"/>
    <n v="2"/>
    <d v="2025-08-07T00:00:00"/>
    <x v="23"/>
    <x v="8"/>
  </r>
  <r>
    <n v="2025"/>
    <n v="6"/>
    <n v="7"/>
    <x v="10"/>
    <s v="Daños"/>
    <n v="264"/>
    <s v="bba58959c32abe688d9cb5222b97de973002a67c412d6a8c8d2a79ac692f32b7"/>
    <s v="5ee0b1f3d4f170289262539d5c2c0d24e2fb46189fbbd99a0a6b6a68b9dfe06a"/>
    <x v="32"/>
    <n v="505608.20723"/>
    <n v="423637.85847000004"/>
    <n v="806484.37214999995"/>
    <n v="679099.92347000004"/>
    <n v="296602.02140000009"/>
    <n v="-30358.943589999999"/>
    <n v="839267.28852000018"/>
    <n v="135366.14804999996"/>
    <n v="35332811.020000003"/>
    <n v="33505945.09"/>
    <n v="140.405"/>
    <n v="134.59399999999999"/>
    <n v="-1406.9171799999999"/>
    <n v="4304.4262699999999"/>
    <n v="20623.45378"/>
    <n v="-5353.0725199999997"/>
    <n v="111024.05240999999"/>
    <n v="99493.900739999997"/>
    <n v="0"/>
    <n v="0"/>
    <n v="0"/>
    <n v="0"/>
    <n v="0"/>
    <n v="0"/>
    <s v="Daños"/>
    <s v="Totales"/>
    <s v="Daños Total"/>
    <x v="23"/>
    <x v="3"/>
    <n v="505608.20723"/>
    <n v="423637.85847000004"/>
    <n v="533186385.44996989"/>
    <n v="470746398.87218982"/>
    <n v="512068683.5256899"/>
    <n v="451806369.28899986"/>
    <n v="200376876.12440008"/>
    <n v="171648526.02709997"/>
    <n v="82104617.78737998"/>
    <n v="79566291.331039965"/>
    <n v="505608.20723"/>
    <n v="423637.85847000004"/>
    <n v="0.25232862045224375"/>
    <n v="0.24680541585490567"/>
    <n v="81970.348759999964"/>
    <n v="19.349155681232567"/>
    <n v="100"/>
    <n v="100"/>
    <n v="100"/>
    <n v="100"/>
    <n v="9.4827666464758667E-2"/>
    <n v="9.8738357469703414E-2"/>
    <n v="8.9992798560955115E-2"/>
    <n v="9.3765357743112801E-2"/>
    <m/>
    <m/>
    <m/>
    <n v="0"/>
    <m/>
    <n v="0"/>
    <m/>
    <n v="0"/>
    <m/>
    <n v="-1076.9839998572891"/>
    <n v="58.662422238940536"/>
    <n v="-7.1662489513197913"/>
    <n v="0.36124889122325315"/>
    <n v="-485.26385926862059"/>
    <n v="11.588802513765017"/>
    <n v="18.575662959806028"/>
    <n v="-5.3803021895671632"/>
    <s v="Resto"/>
    <n v="2024"/>
    <n v="2"/>
    <d v="2025-08-07T00:00:00"/>
    <x v="23"/>
    <x v="32"/>
  </r>
  <r>
    <n v="2025"/>
    <n v="6"/>
    <n v="126"/>
    <x v="17"/>
    <s v="Daños"/>
    <n v="239"/>
    <s v="79bf08685d3138f9b109c3546780f056bc954fd69377b84a2cf23622e464897b"/>
    <s v="5ee0b1f3d4f170289262539d5c2c0d24e2fb46189fbbd99a0a6b6a68b9dfe06a"/>
    <x v="39"/>
    <n v="508175.23067999998"/>
    <n v="466101.05164999998"/>
    <n v="946056.54842999997"/>
    <n v="842436.21382999991"/>
    <n v="173027.61788000001"/>
    <n v="110209.0585"/>
    <n v="321109.03926000005"/>
    <n v="221590.35589000004"/>
    <n v="35332811.020000003"/>
    <n v="33505945.09"/>
    <n v="140.405"/>
    <n v="134.59399999999999"/>
    <n v="4623.9155700000001"/>
    <n v="4702.3385999999991"/>
    <n v="11579.44224"/>
    <n v="8483.6007200000004"/>
    <n v="20893.348679999999"/>
    <n v="12726.92432"/>
    <n v="0"/>
    <n v="0"/>
    <n v="0"/>
    <n v="0"/>
    <n v="0"/>
    <n v="0"/>
    <s v="Daños"/>
    <s v="Totales"/>
    <s v="Daños Total"/>
    <x v="23"/>
    <x v="3"/>
    <n v="508175.23067999998"/>
    <n v="466101.05164999998"/>
    <n v="533186385.44996989"/>
    <n v="470746398.87218982"/>
    <n v="512068683.5256899"/>
    <n v="451806369.28899986"/>
    <n v="200376876.12440008"/>
    <n v="171648526.02709997"/>
    <n v="82104617.78737998"/>
    <n v="79566291.331039965"/>
    <n v="508175.23067999998"/>
    <n v="466101.05164999998"/>
    <n v="0.25360971810165828"/>
    <n v="0.27154387074457703"/>
    <n v="42074.179029999999"/>
    <n v="9.0268363225221684"/>
    <n v="100"/>
    <n v="100"/>
    <n v="100"/>
    <n v="100"/>
    <n v="9.5309116014119094E-2"/>
    <n v="9.923966198852803E-2"/>
    <n v="9.9013195377953153E-2"/>
    <n v="0.103163895715657"/>
    <m/>
    <m/>
    <m/>
    <n v="0"/>
    <m/>
    <n v="0"/>
    <m/>
    <n v="0"/>
    <m/>
    <n v="56.999451982433925"/>
    <n v="34.048809826576573"/>
    <n v="23.644885183129151"/>
    <n v="0.21074042184579231"/>
    <n v="36.492070079413175"/>
    <n v="64.166519377872746"/>
    <n v="55.421667523714547"/>
    <n v="66.658687572049615"/>
    <s v="Resto"/>
    <n v="2024"/>
    <n v="2"/>
    <d v="2025-08-07T00:00:00"/>
    <x v="23"/>
    <x v="39"/>
  </r>
  <r>
    <n v="2025"/>
    <n v="6"/>
    <n v="74"/>
    <x v="6"/>
    <s v="Daños"/>
    <n v="46"/>
    <s v="25fc0e7096fc653718202dc30b0c580b8ab87eac11a700cba03a7c021bc35b0c"/>
    <s v="5ee0b1f3d4f170289262539d5c2c0d24e2fb46189fbbd99a0a6b6a68b9dfe06a"/>
    <x v="3"/>
    <n v="11809656.505419999"/>
    <n v="4531476.65276"/>
    <n v="13334221.625130001"/>
    <n v="6494535.5273999991"/>
    <n v="1298367.9815199999"/>
    <n v="4838282.0803299993"/>
    <n v="3723740.4123900007"/>
    <n v="9151708.703180002"/>
    <n v="35332811.020000003"/>
    <n v="33505945.09"/>
    <n v="140.405"/>
    <n v="134.59399999999999"/>
    <n v="9829.3207299999995"/>
    <n v="5981.5410600000014"/>
    <n v="1204466.43928"/>
    <n v="1057180.078"/>
    <n v="2472574.3513799999"/>
    <n v="1963271.5379600001"/>
    <n v="0"/>
    <n v="0"/>
    <n v="0"/>
    <n v="0"/>
    <n v="0"/>
    <n v="0"/>
    <s v="Daños"/>
    <s v="Totales"/>
    <s v="Daños Total"/>
    <x v="23"/>
    <x v="3"/>
    <n v="12179486.698700001"/>
    <n v="4855779.2440100005"/>
    <n v="533186385.44996989"/>
    <n v="470746398.87218982"/>
    <n v="512068683.5256899"/>
    <n v="451806369.28899986"/>
    <n v="200376876.12440008"/>
    <n v="171648526.02709997"/>
    <n v="82104617.78737998"/>
    <n v="79566291.331039965"/>
    <n v="11809656.505419999"/>
    <n v="4531476.65276"/>
    <n v="5.8937222367356421"/>
    <n v="2.6399741131738983"/>
    <n v="7278179.8526599994"/>
    <n v="160.61386630397971"/>
    <n v="100"/>
    <n v="100"/>
    <n v="96.963499345834691"/>
    <n v="93.321306942648718"/>
    <n v="2.2149208658907376"/>
    <n v="2.3062641566182642"/>
    <n v="0.96261525603094855"/>
    <n v="1.0029687407663397"/>
    <m/>
    <m/>
    <m/>
    <n v="0"/>
    <m/>
    <n v="0"/>
    <m/>
    <n v="0"/>
    <m/>
    <n v="-73.164690277185258"/>
    <n v="10.994121471053104"/>
    <n v="106.77053973969241"/>
    <n v="1.5813580484380105"/>
    <n v="13.93200310382694"/>
    <n v="25.941537050407561"/>
    <n v="48.713052394471376"/>
    <n v="53.847878785962365"/>
    <s v="Medianas"/>
    <n v="2024"/>
    <n v="2"/>
    <d v="2025-08-07T00:00:00"/>
    <x v="23"/>
    <x v="3"/>
  </r>
  <r>
    <n v="2025"/>
    <n v="6"/>
    <n v="92"/>
    <x v="27"/>
    <s v="Daños"/>
    <n v="219"/>
    <s v="314f04b30f62e0056bd059354a5536fb2e302107eed143b5fa2aa0bbba07f608"/>
    <s v="5ee0b1f3d4f170289262539d5c2c0d24e2fb46189fbbd99a0a6b6a68b9dfe06a"/>
    <x v="10"/>
    <n v="6380210.4408900002"/>
    <n v="6935064.6502099996"/>
    <n v="11490479.2579"/>
    <n v="11884414.477119999"/>
    <n v="2603752.8468799996"/>
    <n v="2161295.1529100002"/>
    <n v="6403055.5391999995"/>
    <n v="6753789.7984099984"/>
    <n v="35332811.020000003"/>
    <n v="33505945.09"/>
    <n v="140.405"/>
    <n v="134.59399999999999"/>
    <n v="0"/>
    <n v="0"/>
    <n v="715464.50333000009"/>
    <n v="690891.98333000008"/>
    <n v="1875172.88491"/>
    <n v="1830193.74899"/>
    <n v="0"/>
    <n v="0"/>
    <n v="0"/>
    <n v="0"/>
    <n v="0"/>
    <n v="0"/>
    <s v="Daños"/>
    <s v="Totales"/>
    <s v="Daños Total"/>
    <x v="23"/>
    <x v="3"/>
    <n v="6380210.4408900002"/>
    <n v="6935064.6502099996"/>
    <n v="533186385.44996989"/>
    <n v="470746398.87218982"/>
    <n v="512068683.5256899"/>
    <n v="451806369.28899986"/>
    <n v="200376876.12440008"/>
    <n v="171648526.02709997"/>
    <n v="82104617.78737998"/>
    <n v="79566291.331039965"/>
    <n v="6380210.4408900002"/>
    <n v="6935064.6502099996"/>
    <n v="3.1841051543936487"/>
    <n v="4.0402704355964509"/>
    <n v="-554854.20931999944"/>
    <n v="-8.0007070922287316"/>
    <n v="100"/>
    <n v="100"/>
    <n v="100"/>
    <n v="100"/>
    <n v="1.1966191588904833"/>
    <n v="1.2459677082693366"/>
    <n v="1.4732060971310599"/>
    <n v="1.5349638963973871"/>
    <m/>
    <m/>
    <m/>
    <n v="0"/>
    <m/>
    <n v="0"/>
    <m/>
    <n v="0"/>
    <m/>
    <n v="20.471877400653394"/>
    <n v="40.809827058255962"/>
    <n v="31.164744121665173"/>
    <n v="3.1712623687290504"/>
    <n v="3.556637013149877"/>
    <n v="2.4576160827137539"/>
    <n v="38.154588789520552"/>
    <n v="37.749663592243806"/>
    <s v="Medianas"/>
    <n v="2024"/>
    <n v="2"/>
    <d v="2025-08-07T00:00:00"/>
    <x v="23"/>
    <x v="10"/>
  </r>
  <r>
    <n v="2025"/>
    <n v="6"/>
    <n v="130"/>
    <x v="41"/>
    <s v="Daños"/>
    <n v="282"/>
    <s v="27e1615212f3c6ea846ed6c412df1361ce97f006ee20bb5aa2483a3b61d5cadd"/>
    <s v="5ee0b1f3d4f170289262539d5c2c0d24e2fb46189fbbd99a0a6b6a68b9dfe06a"/>
    <x v="57"/>
    <n v="49226.622719999999"/>
    <n v="10095.197890000001"/>
    <n v="79531.122470000002"/>
    <n v="12086.517400000001"/>
    <n v="20281.533489999994"/>
    <n v="3418.7759000000001"/>
    <n v="29766.691349999994"/>
    <n v="3936.7623199999994"/>
    <n v="35332811.020000003"/>
    <n v="33505945.09"/>
    <n v="140.405"/>
    <n v="134.59399999999999"/>
    <n v="0"/>
    <n v="0"/>
    <n v="6622.3992900000003"/>
    <n v="1440.1474699999999"/>
    <n v="12211.49583"/>
    <n v="1440.87716"/>
    <n v="0"/>
    <n v="0"/>
    <n v="0"/>
    <n v="0"/>
    <n v="0"/>
    <n v="0"/>
    <s v="Daños"/>
    <s v="Totales"/>
    <s v="Daños Total"/>
    <x v="23"/>
    <x v="3"/>
    <n v="49226.622719999999"/>
    <n v="10095.197890000001"/>
    <n v="533186385.44996989"/>
    <n v="470746398.87218982"/>
    <n v="512068683.5256899"/>
    <n v="451806369.28899986"/>
    <n v="200376876.12440008"/>
    <n v="171648526.02709997"/>
    <n v="82104617.78737998"/>
    <n v="79566291.331039965"/>
    <n v="49226.622719999999"/>
    <n v="10095.197890000001"/>
    <n v="2.4567017747815677E-2"/>
    <n v="5.8813193003510941E-3"/>
    <n v="39131.424829999996"/>
    <n v="387.6241481978517"/>
    <n v="100"/>
    <n v="100"/>
    <n v="100"/>
    <n v="100"/>
    <n v="9.232535575426663E-3"/>
    <n v="9.6132851517232755E-3"/>
    <n v="2.1445087873610907E-3"/>
    <n v="2.2344080509282428E-3"/>
    <m/>
    <m/>
    <m/>
    <n v="0"/>
    <m/>
    <n v="0"/>
    <m/>
    <n v="0"/>
    <m/>
    <n v="493.23962971658932"/>
    <n v="41.200335040981649"/>
    <n v="33.865367843720392"/>
    <n v="2.4702061877349607E-2"/>
    <n v="359.84174731772436"/>
    <n v="747.5042959248517"/>
    <n v="54.230860675812885"/>
    <n v="99.949357931386729"/>
    <s v="Resto"/>
    <n v="2024"/>
    <n v="2"/>
    <d v="2025-08-07T00:00:00"/>
    <x v="23"/>
    <x v="57"/>
  </r>
  <r>
    <n v="2025"/>
    <n v="6"/>
    <n v="1"/>
    <x v="16"/>
    <s v="Daños"/>
    <n v="30"/>
    <s v="624b60c58c9d8bfb6ff1886c2fd605d2adeb6ea4da576068201b6c6958ce93f4"/>
    <s v="5ee0b1f3d4f170289262539d5c2c0d24e2fb46189fbbd99a0a6b6a68b9dfe06a"/>
    <x v="0"/>
    <n v="9497659.055540001"/>
    <n v="7807361.5098299999"/>
    <n v="15426529.143130001"/>
    <n v="12829448.112800002"/>
    <n v="4248073.6674999986"/>
    <n v="4272350.3473899998"/>
    <n v="7134417.610100002"/>
    <n v="7843071.4626100007"/>
    <n v="35332811.020000003"/>
    <n v="33505945.09"/>
    <n v="140.405"/>
    <n v="134.59399999999999"/>
    <n v="1211.6867500000001"/>
    <n v="121.95071"/>
    <n v="3087014.97982"/>
    <n v="2873328.1588300001"/>
    <n v="5593848.9972999999"/>
    <n v="4992501.1338100005"/>
    <n v="0"/>
    <n v="0"/>
    <n v="0"/>
    <n v="0"/>
    <n v="0"/>
    <n v="0"/>
    <s v="Daños"/>
    <s v="Totales"/>
    <s v="Daños Total"/>
    <x v="23"/>
    <x v="3"/>
    <n v="34421360.903379999"/>
    <n v="27815669.804509997"/>
    <n v="533186385.44996989"/>
    <n v="470746398.87218982"/>
    <n v="512068683.5256899"/>
    <n v="451806369.28899986"/>
    <n v="200376876.12440008"/>
    <n v="171648526.02709997"/>
    <n v="82104617.78737998"/>
    <n v="79566291.331039965"/>
    <n v="9497659.055540001"/>
    <n v="7807361.5098299999"/>
    <n v="4.7398977562877889"/>
    <n v="4.5484582306272578"/>
    <n v="1690297.5457100011"/>
    <n v="21.650048400881673"/>
    <n v="100"/>
    <n v="100"/>
    <n v="27.592340355745144"/>
    <n v="28.068213221901722"/>
    <n v="1.7813018701752257"/>
    <n v="1.8547627224822301"/>
    <n v="1.6585069006443405"/>
    <n v="1.7280326353336528"/>
    <m/>
    <m/>
    <m/>
    <n v="0"/>
    <m/>
    <n v="0"/>
    <m/>
    <n v="0"/>
    <m/>
    <n v="-0.56822774154821065"/>
    <n v="44.727586478502715"/>
    <n v="54.722076619749451"/>
    <n v="5.1739765459975811"/>
    <n v="7.4369097150745134"/>
    <n v="12.045022071554023"/>
    <n v="55.185883303428795"/>
    <n v="57.552879444961391"/>
    <s v="Medianas"/>
    <n v="2024"/>
    <n v="2"/>
    <d v="2025-08-07T00:00:00"/>
    <x v="23"/>
    <x v="0"/>
  </r>
  <r>
    <n v="2025"/>
    <n v="6"/>
    <n v="18"/>
    <x v="77"/>
    <s v="Daños"/>
    <n v="5"/>
    <s v="ef2d127de37b942baad06145e54b0c619a1f22327b2ebbcfbec78f5564afe39d"/>
    <s v="5ee0b1f3d4f170289262539d5c2c0d24e2fb46189fbbd99a0a6b6a68b9dfe06a"/>
    <x v="17"/>
    <n v="2108524.2144900002"/>
    <n v="2005788.61949"/>
    <n v="4079763.7298599998"/>
    <n v="3741024.5778399999"/>
    <n v="37245.208740000002"/>
    <n v="52778.123039999999"/>
    <n v="172458.84531999996"/>
    <n v="732012.08531000011"/>
    <n v="35332811.020000003"/>
    <n v="33505945.09"/>
    <n v="140.405"/>
    <n v="134.59399999999999"/>
    <n v="0"/>
    <n v="0"/>
    <n v="42044.231090000001"/>
    <n v="91604.757440000001"/>
    <n v="1608005.6819000002"/>
    <n v="1501231.8629400001"/>
    <n v="0"/>
    <n v="0"/>
    <n v="0"/>
    <n v="0"/>
    <n v="0"/>
    <n v="0"/>
    <s v="Daños"/>
    <s v="Totales"/>
    <s v="Daños Total"/>
    <x v="23"/>
    <x v="3"/>
    <n v="13516428.326850001"/>
    <n v="10445446.251569999"/>
    <n v="533186385.44996989"/>
    <n v="470746398.87218982"/>
    <n v="512068683.5256899"/>
    <n v="451806369.28899986"/>
    <n v="200376876.12440008"/>
    <n v="171648526.02709997"/>
    <n v="82104617.78737998"/>
    <n v="79566291.331039965"/>
    <n v="2108524.2144900002"/>
    <n v="2005788.61949"/>
    <n v="1.0522792126876777"/>
    <n v="1.1685440393314679"/>
    <n v="102735.5950000002"/>
    <n v="5.1219552250786116"/>
    <n v="100"/>
    <n v="100"/>
    <n v="15.599714388315711"/>
    <n v="19.202517261419256"/>
    <n v="0.39545724947769656"/>
    <n v="0.41176589827216376"/>
    <n v="0.42608687486414154"/>
    <n v="0.44394872578854438"/>
    <m/>
    <m/>
    <m/>
    <n v="0"/>
    <m/>
    <n v="0"/>
    <m/>
    <n v="0"/>
    <m/>
    <n v="-29.430592460114124"/>
    <n v="1.7664112408122707"/>
    <n v="2.6312903826037055"/>
    <n v="4.5363110801454623E-2"/>
    <n v="-54.10256817989125"/>
    <n v="7.1124135848605663"/>
    <n v="2.6146817491540855"/>
    <n v="6.1019726333680389"/>
    <s v="Resto"/>
    <n v="2024"/>
    <n v="2"/>
    <d v="2025-08-07T00:00:00"/>
    <x v="23"/>
    <x v="17"/>
  </r>
  <r>
    <n v="2025"/>
    <n v="6"/>
    <n v="103"/>
    <x v="61"/>
    <s v="Daños"/>
    <n v="205"/>
    <s v="f8809aff4d69bece79dabe35be0c708b890d7eafb841f121330667b77d2e2590"/>
    <s v="5ee0b1f3d4f170289262539d5c2c0d24e2fb46189fbbd99a0a6b6a68b9dfe06a"/>
    <x v="33"/>
    <n v="1638035.7448499999"/>
    <n v="1492337.16872"/>
    <n v="2423338.80449"/>
    <n v="1996679.2787399997"/>
    <n v="223441.74760999999"/>
    <n v="289266.30021000002"/>
    <n v="-392469.10107999988"/>
    <n v="797481.26240000012"/>
    <n v="35332811.020000003"/>
    <n v="33505945.09"/>
    <n v="140.405"/>
    <n v="134.59399999999999"/>
    <n v="5170.91885"/>
    <n v="3694.5589999999997"/>
    <n v="54953.041109999998"/>
    <n v="44374.270420000001"/>
    <n v="226946.47913999998"/>
    <n v="207516.38527"/>
    <n v="0"/>
    <n v="0"/>
    <n v="0"/>
    <n v="0"/>
    <n v="0"/>
    <n v="0"/>
    <s v="Daños"/>
    <s v="Totales"/>
    <s v="Daños Total"/>
    <x v="23"/>
    <x v="3"/>
    <n v="1638035.7448499999"/>
    <n v="1492337.16872"/>
    <n v="533186385.44996989"/>
    <n v="470746398.87218982"/>
    <n v="512068683.5256899"/>
    <n v="451806369.28899986"/>
    <n v="200376876.12440008"/>
    <n v="171648526.02709997"/>
    <n v="82104617.78737998"/>
    <n v="79566291.331039965"/>
    <n v="1638035.7448499999"/>
    <n v="1492337.16872"/>
    <n v="0.81747743378984372"/>
    <n v="0.86941449673991889"/>
    <n v="145698.57612999994"/>
    <n v="9.7631138045678902"/>
    <n v="100"/>
    <n v="100"/>
    <n v="100"/>
    <n v="100"/>
    <n v="0.30721634864468994"/>
    <n v="0.31988594451271918"/>
    <n v="0.31701510033753388"/>
    <n v="0.33030458846086347"/>
    <m/>
    <m/>
    <m/>
    <n v="0"/>
    <m/>
    <n v="0"/>
    <m/>
    <n v="0"/>
    <m/>
    <n v="-22.755693474218418"/>
    <n v="13.640834658981221"/>
    <n v="19.383441374586152"/>
    <n v="0.27214272915639154"/>
    <n v="23.839875202166748"/>
    <n v="9.3631612967426392"/>
    <n v="24.214097226024936"/>
    <n v="21.383502012269801"/>
    <s v="Resto"/>
    <n v="2024"/>
    <n v="2"/>
    <d v="2025-08-07T00:00:00"/>
    <x v="23"/>
    <x v="33"/>
  </r>
  <r>
    <n v="2025"/>
    <n v="6"/>
    <n v="105"/>
    <x v="18"/>
    <s v="Daños"/>
    <n v="226"/>
    <s v="8f1f64db81c40ea10e1e9080c9ae60a7acb8925968c431ee16784dea9841c66f"/>
    <s v="5ee0b1f3d4f170289262539d5c2c0d24e2fb46189fbbd99a0a6b6a68b9dfe06a"/>
    <x v="6"/>
    <n v="1102266.38717"/>
    <n v="0"/>
    <n v="3435164.5646100002"/>
    <n v="1664335.8480599998"/>
    <n v="144527.78982000001"/>
    <n v="0"/>
    <n v="598814.9376200001"/>
    <n v="238168.44456"/>
    <n v="35332811.020000003"/>
    <n v="33505945.09"/>
    <n v="140.405"/>
    <n v="134.59399999999999"/>
    <n v="0"/>
    <n v="0"/>
    <n v="154179.90445"/>
    <n v="0"/>
    <n v="1130458.8057200001"/>
    <n v="0"/>
    <n v="0"/>
    <n v="0"/>
    <n v="0"/>
    <n v="0"/>
    <n v="0"/>
    <n v="0"/>
    <s v="Daños"/>
    <s v="Totales"/>
    <s v="Daños Total"/>
    <x v="23"/>
    <x v="3"/>
    <n v="1102266.38717"/>
    <n v="0"/>
    <n v="533186385.44996989"/>
    <n v="470746398.87218982"/>
    <n v="512068683.5256899"/>
    <n v="451806369.28899986"/>
    <n v="200376876.12440008"/>
    <n v="171648526.02709997"/>
    <n v="82104617.78737998"/>
    <n v="79566291.331039965"/>
    <n v="1102266.38717"/>
    <n v="0"/>
    <n v="0.55009660220757184"/>
    <m/>
    <m/>
    <m/>
    <n v="100"/>
    <m/>
    <n v="100"/>
    <m/>
    <n v="0.20673190787491108"/>
    <n v="0.21525752748258048"/>
    <m/>
    <m/>
    <m/>
    <m/>
    <m/>
    <n v="0"/>
    <m/>
    <n v="0"/>
    <m/>
    <n v="0"/>
    <m/>
    <m/>
    <n v="13.111874906306999"/>
    <m/>
    <n v="0.17602881995538"/>
    <m/>
    <m/>
    <n v="13.638701708533407"/>
    <m/>
    <s v="Resto"/>
    <n v="2024"/>
    <n v="2"/>
    <d v="2025-08-07T00:00:00"/>
    <x v="23"/>
    <x v="6"/>
  </r>
  <r>
    <n v="2025"/>
    <n v="6"/>
    <n v="603"/>
    <x v="56"/>
    <s v="Daños"/>
    <n v="242"/>
    <s v="14063697603e22d600d336bee6cff12c8be93509ce84a0642918d89b2aef1753"/>
    <s v="5ee0b1f3d4f170289262539d5c2c0d24e2fb46189fbbd99a0a6b6a68b9dfe06a"/>
    <x v="49"/>
    <n v="250911.03250999999"/>
    <n v="233870.02872"/>
    <n v="487058.15479"/>
    <n v="472213.40372999996"/>
    <n v="122038.42145000001"/>
    <n v="49131.226470000001"/>
    <n v="190710.88140000001"/>
    <n v="52058.984870000022"/>
    <n v="35332811.020000003"/>
    <n v="33505945.09"/>
    <n v="140.405"/>
    <n v="134.59399999999999"/>
    <n v="0"/>
    <n v="0"/>
    <n v="119097.80434999999"/>
    <n v="40811.26902"/>
    <n v="308350.70929000003"/>
    <n v="302672.82464999997"/>
    <n v="0"/>
    <n v="0"/>
    <n v="0"/>
    <n v="0"/>
    <n v="0"/>
    <n v="0"/>
    <s v="Daños"/>
    <s v="Totales"/>
    <s v="Daños Total"/>
    <x v="23"/>
    <x v="3"/>
    <n v="250911.03250999999"/>
    <n v="233870.02872"/>
    <n v="533186385.44996989"/>
    <n v="470746398.87218982"/>
    <n v="512068683.5256899"/>
    <n v="451806369.28899986"/>
    <n v="200376876.12440008"/>
    <n v="171648526.02709997"/>
    <n v="82104617.78737998"/>
    <n v="79566291.331039965"/>
    <n v="250911.03250999999"/>
    <n v="233870.02872"/>
    <n v="0.12521955495215265"/>
    <n v="0.13624936615131578"/>
    <n v="17041.003789999988"/>
    <n v="7.2865274286181725"/>
    <n v="100"/>
    <n v="100"/>
    <n v="100"/>
    <n v="100"/>
    <n v="4.7058784574600422E-2"/>
    <n v="4.8999487877764758E-2"/>
    <n v="4.968068354432531E-2"/>
    <n v="5.1763331510363025E-2"/>
    <m/>
    <m/>
    <m/>
    <n v="0"/>
    <m/>
    <n v="0"/>
    <m/>
    <n v="0"/>
    <m/>
    <n v="148.39278442299388"/>
    <n v="48.638124927861114"/>
    <n v="21.007919115972818"/>
    <n v="0.14863770727979458"/>
    <n v="191.82578050105431"/>
    <n v="1.8759149079755622"/>
    <n v="38.624138282098116"/>
    <n v="13.483625121347679"/>
    <s v="Resto"/>
    <n v="2024"/>
    <n v="2"/>
    <d v="2025-08-07T00:00:00"/>
    <x v="23"/>
    <x v="49"/>
  </r>
  <r>
    <n v="2025"/>
    <n v="6"/>
    <n v="109"/>
    <x v="25"/>
    <s v="Daños"/>
    <n v="228"/>
    <s v="9d693eeee1d1899cbc50b6d45df953d3835acf28ee869879b45565fccc814765"/>
    <s v="5ee0b1f3d4f170289262539d5c2c0d24e2fb46189fbbd99a0a6b6a68b9dfe06a"/>
    <x v="9"/>
    <n v="1851722.72551"/>
    <n v="1557356.19942"/>
    <n v="4759572.2291400004"/>
    <n v="3919246.6134099998"/>
    <n v="4217825.5410599997"/>
    <n v="2378316.28773"/>
    <n v="6328654.9817500003"/>
    <n v="2576782.1491900003"/>
    <n v="35332811.020000003"/>
    <n v="33505945.09"/>
    <n v="140.405"/>
    <n v="134.59399999999999"/>
    <n v="0"/>
    <n v="0"/>
    <n v="18400.134600000001"/>
    <n v="-2816.9879000000001"/>
    <n v="61857.627840000001"/>
    <n v="29219.175429999999"/>
    <n v="0"/>
    <n v="0"/>
    <n v="0"/>
    <n v="0"/>
    <n v="0"/>
    <n v="0"/>
    <s v="Daños"/>
    <s v="Totales"/>
    <s v="Daños Total"/>
    <x v="23"/>
    <x v="3"/>
    <n v="1851722.72551"/>
    <n v="1557356.19942"/>
    <n v="533186385.44996989"/>
    <n v="470746398.87218982"/>
    <n v="512068683.5256899"/>
    <n v="451806369.28899986"/>
    <n v="200376876.12440008"/>
    <n v="171648526.02709997"/>
    <n v="82104617.78737998"/>
    <n v="79566291.331039965"/>
    <n v="1851722.72551"/>
    <n v="1557356.19942"/>
    <n v="0.92411996899302595"/>
    <n v="0.90729366308343573"/>
    <n v="294366.52609000006"/>
    <n v="18.901682620817883"/>
    <n v="100"/>
    <n v="100"/>
    <n v="100"/>
    <n v="100"/>
    <n v="0.34729369992207942"/>
    <n v="0.36161608492840025"/>
    <n v="0.33082700221416467"/>
    <n v="0.3446954946365155"/>
    <m/>
    <m/>
    <m/>
    <n v="0"/>
    <m/>
    <n v="0"/>
    <m/>
    <n v="0"/>
    <m/>
    <n v="77.345021888814117"/>
    <n v="227.77846180498375"/>
    <n v="152.71498508920098"/>
    <n v="5.1371355895993309"/>
    <n v="-753.18472258968518"/>
    <n v="111.702167941705"/>
    <n v="29.745942808530433"/>
    <n v="-9.6408877339766885"/>
    <s v="Resto"/>
    <n v="2024"/>
    <n v="2"/>
    <d v="2025-08-07T00:00:00"/>
    <x v="23"/>
    <x v="9"/>
  </r>
  <r>
    <n v="2025"/>
    <n v="6"/>
    <n v="76"/>
    <x v="31"/>
    <s v="Daños"/>
    <n v="48"/>
    <s v="98010bd9270f9b100b6214a21754fd33bdc8d41b2bc9f9dd16ff54d3c34ffd71"/>
    <s v="5ee0b1f3d4f170289262539d5c2c0d24e2fb46189fbbd99a0a6b6a68b9dfe06a"/>
    <x v="26"/>
    <n v="1710707.5392100001"/>
    <n v="1380857.62949"/>
    <n v="2798289.4503699997"/>
    <n v="2001042.5531199998"/>
    <n v="639730.48316000006"/>
    <n v="867922.58728000009"/>
    <n v="1295647.4983000001"/>
    <n v="1661728.3207300003"/>
    <n v="35332811.020000003"/>
    <n v="33505945.09"/>
    <n v="140.405"/>
    <n v="134.59399999999999"/>
    <n v="0"/>
    <n v="0"/>
    <n v="16151.48747"/>
    <n v="4762.29162"/>
    <n v="-18265.108090000002"/>
    <n v="-17106.004730000001"/>
    <n v="0"/>
    <n v="0"/>
    <n v="0"/>
    <n v="0"/>
    <n v="0"/>
    <n v="0"/>
    <s v="Daños"/>
    <s v="Totales"/>
    <s v="Daños Total"/>
    <x v="23"/>
    <x v="3"/>
    <n v="1710707.5392100001"/>
    <n v="1380857.62949"/>
    <n v="533186385.44996989"/>
    <n v="470746398.87218982"/>
    <n v="512068683.5256899"/>
    <n v="451806369.28899986"/>
    <n v="200376876.12440008"/>
    <n v="171648526.02709997"/>
    <n v="82104617.78737998"/>
    <n v="79566291.331039965"/>
    <n v="1710707.5392100001"/>
    <n v="1380857.62949"/>
    <n v="0.85374498909142615"/>
    <n v="0.80446809620257931"/>
    <n v="329849.90972000011"/>
    <n v="23.887322101542473"/>
    <n v="100"/>
    <n v="100"/>
    <n v="100"/>
    <n v="100"/>
    <n v="0.32084606544600525"/>
    <n v="0.33407775055319816"/>
    <n v="0.29333365752733248"/>
    <n v="0.30563040349852361"/>
    <m/>
    <m/>
    <m/>
    <n v="0"/>
    <m/>
    <n v="0"/>
    <m/>
    <n v="0"/>
    <m/>
    <n v="-26.291757751706378"/>
    <n v="37.39566632502396"/>
    <n v="62.853879266362526"/>
    <n v="0.77916504625435434"/>
    <n v="239.15368395688458"/>
    <n v="6.7760028030811936"/>
    <n v="-88.428096841336554"/>
    <n v="-27.839882515921648"/>
    <s v="Resto"/>
    <n v="2024"/>
    <n v="2"/>
    <d v="2025-08-07T00:00:00"/>
    <x v="23"/>
    <x v="26"/>
  </r>
  <r>
    <n v="2025"/>
    <n v="6"/>
    <n v="8"/>
    <x v="23"/>
    <s v="Daños"/>
    <n v="8"/>
    <s v="2c624232cdd221771294dfbb310aca000a0df6ac8b66b696d90ef06fdefb64a3"/>
    <s v="5ee0b1f3d4f170289262539d5c2c0d24e2fb46189fbbd99a0a6b6a68b9dfe06a"/>
    <x v="5"/>
    <n v="1559014.3855399999"/>
    <n v="1068366.10277"/>
    <n v="2575608.2899099998"/>
    <n v="1827175.3783199999"/>
    <n v="613961.12569000002"/>
    <n v="537003.44405999966"/>
    <n v="1121658.08547"/>
    <n v="919819.56178999995"/>
    <n v="35332811.020000003"/>
    <n v="33505945.09"/>
    <n v="140.405"/>
    <n v="134.59399999999999"/>
    <n v="0"/>
    <n v="0"/>
    <n v="572031.51373999997"/>
    <n v="451851.39402999997"/>
    <n v="1080368.1464800001"/>
    <n v="780011.64089000004"/>
    <n v="0"/>
    <n v="0"/>
    <n v="0"/>
    <n v="0"/>
    <n v="0"/>
    <n v="0"/>
    <s v="Daños"/>
    <s v="Totales"/>
    <s v="Daños Total"/>
    <x v="23"/>
    <x v="3"/>
    <n v="1860236.7715"/>
    <n v="1362193.3121300002"/>
    <n v="533186385.44996989"/>
    <n v="470746398.87218982"/>
    <n v="512068683.5256899"/>
    <n v="451806369.28899986"/>
    <n v="200376876.12440008"/>
    <n v="171648526.02709997"/>
    <n v="82104617.78737998"/>
    <n v="79566291.331039965"/>
    <n v="1559014.3855399999"/>
    <n v="1068366.10277"/>
    <n v="0.77804106725973521"/>
    <n v="0.62241495892678145"/>
    <n v="490648.28276999993"/>
    <n v="45.925107647825449"/>
    <n v="100"/>
    <n v="100"/>
    <n v="83.807309339600366"/>
    <n v="78.42984496080399"/>
    <n v="0.29239576029765035"/>
    <n v="0.30445415540858511"/>
    <n v="0.22695151897700808"/>
    <n v="0.23646548065519085"/>
    <m/>
    <m/>
    <m/>
    <n v="0"/>
    <m/>
    <n v="0"/>
    <m/>
    <n v="0"/>
    <m/>
    <n v="14.330947497871517"/>
    <n v="39.381363724706148"/>
    <n v="50.263991216839166"/>
    <n v="0.74777904365857706"/>
    <n v="26.597266556628306"/>
    <n v="38.506669624480303"/>
    <n v="52.94783223697992"/>
    <n v="57.928801359225048"/>
    <s v="Resto"/>
    <n v="2024"/>
    <n v="2"/>
    <d v="2025-08-07T00:00:00"/>
    <x v="23"/>
    <x v="5"/>
  </r>
  <r>
    <n v="2025"/>
    <n v="6"/>
    <n v="22"/>
    <x v="35"/>
    <s v="Daños"/>
    <n v="16"/>
    <s v="b17ef6d19c7a5b1ee83b907c595526dcb1eb06db8227d650d5dda0a9f4ce8cd9"/>
    <s v="5ee0b1f3d4f170289262539d5c2c0d24e2fb46189fbbd99a0a6b6a68b9dfe06a"/>
    <x v="24"/>
    <n v="10961339.847520001"/>
    <n v="11093213.341200002"/>
    <n v="18495354.173360001"/>
    <n v="16987060.10582"/>
    <n v="6823054.0950699998"/>
    <n v="3347636.7219100003"/>
    <n v="12452330.184329996"/>
    <n v="16362962.574889999"/>
    <n v="35332811.020000003"/>
    <n v="33505945.09"/>
    <n v="140.405"/>
    <n v="134.59399999999999"/>
    <n v="0"/>
    <n v="0"/>
    <n v="2607546.8301900001"/>
    <n v="2428371.1987800002"/>
    <n v="4395667.1976300003"/>
    <n v="3759292.1444299999"/>
    <n v="0"/>
    <n v="0"/>
    <n v="0"/>
    <n v="0"/>
    <n v="0"/>
    <n v="0"/>
    <s v="Daños"/>
    <s v="Totales"/>
    <s v="Daños Total"/>
    <x v="23"/>
    <x v="3"/>
    <n v="17846008.112819999"/>
    <n v="17696756.30731"/>
    <n v="533186385.44996989"/>
    <n v="470746398.87218982"/>
    <n v="512068683.5256899"/>
    <n v="451806369.28899986"/>
    <n v="200376876.12440008"/>
    <n v="171648526.02709997"/>
    <n v="82104617.78737998"/>
    <n v="79566291.331039965"/>
    <n v="10961339.847520001"/>
    <n v="11093213.341200002"/>
    <n v="5.470361680214471"/>
    <n v="6.4627489661336206"/>
    <n v="-131873.49368000031"/>
    <n v="-1.1887763231797299"/>
    <n v="100"/>
    <n v="100"/>
    <n v="61.421802445812666"/>
    <n v="62.685009323531951"/>
    <n v="2.0558176552594154"/>
    <n v="2.1405995328691261"/>
    <n v="2.3565158156869659"/>
    <n v="2.4553025577433107"/>
    <m/>
    <m/>
    <m/>
    <n v="0"/>
    <m/>
    <n v="0"/>
    <m/>
    <n v="0"/>
    <m/>
    <n v="103.81704055322625"/>
    <n v="62.246533635335766"/>
    <n v="30.177340135314406"/>
    <n v="8.3101953080631095"/>
    <n v="7.3784284503134012"/>
    <n v="16.928055302722168"/>
    <n v="59.320842842604279"/>
    <n v="64.596501295543774"/>
    <s v="Medianas"/>
    <n v="2024"/>
    <n v="2"/>
    <d v="2025-08-07T00:00:00"/>
    <x v="23"/>
    <x v="24"/>
  </r>
  <r>
    <n v="2025"/>
    <n v="6"/>
    <n v="16"/>
    <x v="74"/>
    <s v="Daños"/>
    <n v="14"/>
    <s v="8527a891e224136950ff32ca212b45bc93f69fbb801c3b1ebedac52775f99e61"/>
    <s v="5ee0b1f3d4f170289262539d5c2c0d24e2fb46189fbbd99a0a6b6a68b9dfe06a"/>
    <x v="2"/>
    <n v="799166.10855"/>
    <n v="872950.9945700001"/>
    <n v="1320172.8035899999"/>
    <n v="1309164.2618800001"/>
    <n v="438109.71218000009"/>
    <n v="193324.59774"/>
    <n v="833954.83050000027"/>
    <n v="348876.2351600001"/>
    <n v="35332811.020000003"/>
    <n v="33505945.09"/>
    <n v="140.405"/>
    <n v="134.59399999999999"/>
    <n v="0"/>
    <n v="0"/>
    <n v="115036.00765"/>
    <n v="139420.29358000003"/>
    <n v="273027.80016000004"/>
    <n v="231474.27809000001"/>
    <n v="0"/>
    <n v="0"/>
    <n v="0"/>
    <n v="0"/>
    <n v="0"/>
    <n v="0"/>
    <s v="Daños"/>
    <s v="Totales"/>
    <s v="Daños Total"/>
    <x v="23"/>
    <x v="3"/>
    <n v="2671500.3155200002"/>
    <n v="2668766.8416399998"/>
    <n v="533186385.44996989"/>
    <n v="470746398.87218982"/>
    <n v="512068683.5256899"/>
    <n v="451806369.28899986"/>
    <n v="200376876.12440008"/>
    <n v="171648526.02709997"/>
    <n v="82104617.78737998"/>
    <n v="79566291.331039965"/>
    <n v="799166.10855"/>
    <n v="872950.9945700001"/>
    <n v="0.39883150391757444"/>
    <n v="0.50856888478738127"/>
    <n v="-73784.886020000093"/>
    <n v="-8.4523514468696099"/>
    <n v="100"/>
    <n v="100"/>
    <n v="29.91450548994019"/>
    <n v="32.709901102996234"/>
    <n v="0.14988494274390801"/>
    <n v="0.15606619468458605"/>
    <n v="0.18543976048704963"/>
    <n v="0.19321352108066747"/>
    <m/>
    <m/>
    <m/>
    <n v="0"/>
    <m/>
    <n v="0"/>
    <m/>
    <n v="0"/>
    <m/>
    <n v="126.61871138053975"/>
    <n v="54.820857327759121"/>
    <n v="22.146099717227337"/>
    <n v="0.53359935651188239"/>
    <n v="-17.489768027212062"/>
    <n v="17.951680166313565"/>
    <n v="42.133441203638043"/>
    <n v="60.231441147768358"/>
    <s v="Resto"/>
    <n v="2024"/>
    <n v="2"/>
    <d v="2025-08-07T00:00:00"/>
    <x v="23"/>
    <x v="2"/>
  </r>
  <r>
    <n v="2025"/>
    <n v="6"/>
    <n v="41"/>
    <x v="38"/>
    <s v="Daños"/>
    <n v="29"/>
    <s v="35135aaa6cc23891b40cb3f378c53a17a1127210ce60e125ccf03efcfdaec458"/>
    <s v="5ee0b1f3d4f170289262539d5c2c0d24e2fb46189fbbd99a0a6b6a68b9dfe06a"/>
    <x v="11"/>
    <n v="14283129.2469"/>
    <n v="12680239.81088"/>
    <n v="18900965.31972"/>
    <n v="16943741.154380001"/>
    <n v="-2100479.8381099999"/>
    <n v="4170041.0186899994"/>
    <n v="5942642.8925200002"/>
    <n v="22685988.534190003"/>
    <n v="35332811.020000003"/>
    <n v="33505945.09"/>
    <n v="140.405"/>
    <n v="134.59399999999999"/>
    <n v="70215.599459999998"/>
    <n v="55179.259639999997"/>
    <n v="1357573.4412100001"/>
    <n v="1430199.81696"/>
    <n v="2623611.9199600001"/>
    <n v="2458298.2964699999"/>
    <n v="0"/>
    <n v="0"/>
    <n v="0"/>
    <n v="0"/>
    <n v="0"/>
    <n v="0"/>
    <s v="Daños"/>
    <s v="Totales"/>
    <s v="Daños Total"/>
    <x v="23"/>
    <x v="3"/>
    <n v="22924639.598130003"/>
    <n v="19353024.356599998"/>
    <n v="533186385.44996989"/>
    <n v="470746398.87218982"/>
    <n v="512068683.5256899"/>
    <n v="451806369.28899986"/>
    <n v="200376876.12440008"/>
    <n v="171648526.02709997"/>
    <n v="82104617.78737998"/>
    <n v="79566291.331039965"/>
    <n v="14283129.2469"/>
    <n v="12680239.81088"/>
    <n v="7.1281325086795926"/>
    <n v="7.3873281084150033"/>
    <n v="1602889.4360199999"/>
    <n v="12.640844809927621"/>
    <n v="100"/>
    <n v="100"/>
    <n v="62.304705754524036"/>
    <n v="65.520714371217309"/>
    <n v="2.6788248231143585"/>
    <n v="2.7892995034490196"/>
    <n v="2.6936456319706767"/>
    <n v="2.8065650846920733"/>
    <m/>
    <m/>
    <m/>
    <n v="0"/>
    <m/>
    <n v="0"/>
    <m/>
    <n v="0"/>
    <m/>
    <n v="-150.3707236618468"/>
    <n v="-14.706019961038205"/>
    <n v="32.886136862427378"/>
    <n v="-2.5582968348375377"/>
    <n v="-5.0780579670589576"/>
    <n v="6.7247178150585896"/>
    <n v="51.744445544015441"/>
    <n v="58.178448848689321"/>
    <s v="Grandes"/>
    <n v="2024"/>
    <n v="2"/>
    <d v="2025-08-07T00:00:00"/>
    <x v="23"/>
    <x v="11"/>
  </r>
  <r>
    <n v="2025"/>
    <n v="6"/>
    <n v="15.1"/>
    <x v="69"/>
    <s v="Daños"/>
    <n v="15.1"/>
    <m/>
    <m/>
    <x v="76"/>
    <n v="76453485.390060008"/>
    <n v="63947110.837649994"/>
    <n v="129904115.90573002"/>
    <n v="109130247.42409001"/>
    <n v="28720549.986709997"/>
    <n v="27718101.651159994"/>
    <n v="58720743.565679997"/>
    <n v="73747136.950279996"/>
    <n v="0"/>
    <n v="0"/>
    <n v="0"/>
    <n v="0"/>
    <n v="40153.728590000006"/>
    <n v="21748.571020000003"/>
    <n v="19164464.40842"/>
    <n v="18069602.946940001"/>
    <n v="36866259.09764"/>
    <n v="31695020.050750002"/>
    <n v="0"/>
    <n v="0"/>
    <n v="0"/>
    <n v="0"/>
    <n v="0"/>
    <n v="0"/>
    <s v="Daños"/>
    <s v="Totales"/>
    <s v="Daños Total"/>
    <x v="23"/>
    <x v="3"/>
    <n v="167454938.79356"/>
    <n v="140687112.78816"/>
    <n v="533186385.44996989"/>
    <n v="470746398.87218982"/>
    <n v="512068683.5256899"/>
    <n v="451806369.28899986"/>
    <n v="200376876.12440008"/>
    <n v="171648526.02709997"/>
    <n v="82104617.78737998"/>
    <n v="79566291.331039965"/>
    <n v="76453485.390060008"/>
    <n v="63947110.837649994"/>
    <n v="38.154844445521427"/>
    <n v="37.254681014594901"/>
    <n v="12506374.552410014"/>
    <n v="19.557372316884504"/>
    <n v="100"/>
    <n v="100"/>
    <n v="45.656154390473112"/>
    <n v="45.453424674325738"/>
    <n v="14.338979290616905"/>
    <n v="14.930318500179171"/>
    <n v="13.584195437469926"/>
    <n v="14.1536541280466"/>
    <m/>
    <m/>
    <m/>
    <n v="0"/>
    <m/>
    <n v="0"/>
    <m/>
    <n v="0"/>
    <m/>
    <n v="3.6165836613419433"/>
    <n v="37.566044033414414"/>
    <n v="43.345354134186266"/>
    <n v="34.980431991152308"/>
    <n v="6.0591340313064679"/>
    <n v="16.315620052013923"/>
    <n v="51.983751206389194"/>
    <n v="57.01085822948523"/>
    <s v="Resto"/>
    <n v="2024"/>
    <n v="2"/>
    <d v="2025-08-07T00:00:00"/>
    <x v="23"/>
    <x v="76"/>
  </r>
  <r>
    <n v="2025"/>
    <n v="6"/>
    <n v="115"/>
    <x v="58"/>
    <s v="Daños"/>
    <n v="232"/>
    <s v="835d5e8314340ab852a2f979ab4cd53e994dbe38366afb6eed84fe4957b980c8"/>
    <s v="5ee0b1f3d4f170289262539d5c2c0d24e2fb46189fbbd99a0a6b6a68b9dfe06a"/>
    <x v="41"/>
    <n v="30426.777879999998"/>
    <n v="28707.67799"/>
    <n v="59060.216299999993"/>
    <n v="54455.500600000007"/>
    <n v="26053.105159999999"/>
    <n v="19959.182820000002"/>
    <n v="49169.205939999985"/>
    <n v="37127.829089999999"/>
    <n v="35332811.020000003"/>
    <n v="33505945.09"/>
    <n v="140.405"/>
    <n v="134.59399999999999"/>
    <n v="0"/>
    <n v="0"/>
    <n v="26053.105159999999"/>
    <n v="19959.182820000002"/>
    <n v="28324.462760000002"/>
    <n v="24801.98415"/>
    <n v="0"/>
    <n v="0"/>
    <n v="0"/>
    <n v="0"/>
    <n v="0"/>
    <n v="0"/>
    <s v="Daños"/>
    <s v="Totales"/>
    <s v="Daños Total"/>
    <x v="23"/>
    <x v="3"/>
    <n v="30426.777879999998"/>
    <n v="28707.67799"/>
    <n v="533186385.44996989"/>
    <n v="470746398.87218982"/>
    <n v="512068683.5256899"/>
    <n v="451806369.28899986"/>
    <n v="200376876.12440008"/>
    <n v="171648526.02709997"/>
    <n v="82104617.78737998"/>
    <n v="79566291.331039965"/>
    <n v="30426.777879999998"/>
    <n v="28707.67799"/>
    <n v="1.5184775044157352E-2"/>
    <n v="1.6724686575792451E-2"/>
    <n v="1719.0998899999977"/>
    <n v="5.988293064311323"/>
    <n v="100"/>
    <n v="100"/>
    <n v="100"/>
    <n v="100"/>
    <n v="5.7065931746029201E-3"/>
    <n v="5.9419329591698265E-3"/>
    <n v="6.0983319381258377E-3"/>
    <n v="6.3539781511218604E-3"/>
    <m/>
    <m/>
    <m/>
    <n v="0"/>
    <m/>
    <n v="0"/>
    <m/>
    <n v="0"/>
    <m/>
    <n v="30.531923049943764"/>
    <n v="85.625580410619548"/>
    <n v="69.525591122181879"/>
    <n v="3.1731595447490817E-2"/>
    <n v="30.531923049943764"/>
    <n v="14.202406503836107"/>
    <n v="91.980933162807844"/>
    <n v="80.4741374693605"/>
    <s v="Resto"/>
    <n v="2024"/>
    <n v="2"/>
    <d v="2025-08-07T00:00:00"/>
    <x v="23"/>
    <x v="41"/>
  </r>
  <r>
    <n v="2025"/>
    <n v="6"/>
    <n v="48"/>
    <x v="4"/>
    <s v="Daños"/>
    <n v="36"/>
    <s v="76a50887d8f1c2e9301755428990ad81479ee21c25b43215cf524541e0503269"/>
    <s v="5ee0b1f3d4f170289262539d5c2c0d24e2fb46189fbbd99a0a6b6a68b9dfe06a"/>
    <x v="19"/>
    <n v="15390991.47923"/>
    <n v="13396355.35922"/>
    <n v="26896840.889269996"/>
    <n v="22954881.587859999"/>
    <n v="7689881.0888600014"/>
    <n v="6248827.3832100006"/>
    <n v="14460860.853769997"/>
    <n v="21080187.589960001"/>
    <n v="35332811.020000003"/>
    <n v="33505945.09"/>
    <n v="140.405"/>
    <n v="134.59399999999999"/>
    <n v="119197.91091999999"/>
    <n v="51461.387069999997"/>
    <n v="6273831.4229899999"/>
    <n v="5710839.4246899998"/>
    <n v="9856094.7116200011"/>
    <n v="8908439.0187400002"/>
    <n v="0"/>
    <n v="0"/>
    <n v="0"/>
    <n v="0"/>
    <n v="0"/>
    <n v="0"/>
    <s v="Daños"/>
    <s v="Totales"/>
    <s v="Daños Total"/>
    <x v="23"/>
    <x v="3"/>
    <n v="34581959.66691"/>
    <n v="31734793.481880002"/>
    <n v="533186385.44996989"/>
    <n v="470746398.87218982"/>
    <n v="512068683.5256899"/>
    <n v="451806369.28899986"/>
    <n v="200376876.12440008"/>
    <n v="171648526.02709997"/>
    <n v="82104617.78737998"/>
    <n v="79566291.331039965"/>
    <n v="15390991.47923"/>
    <n v="13396355.35922"/>
    <n v="7.6810217710325031"/>
    <n v="7.8045268836768082"/>
    <n v="1994636.1200099997"/>
    <n v="14.889393917407535"/>
    <n v="100"/>
    <n v="100"/>
    <n v="44.505839540253071"/>
    <n v="42.21346317211448"/>
    <n v="2.8866062411254445"/>
    <n v="3.0056498228440973"/>
    <n v="2.8457690576741261"/>
    <n v="2.9650656276275211"/>
    <m/>
    <m/>
    <m/>
    <n v="0"/>
    <m/>
    <n v="0"/>
    <m/>
    <n v="0"/>
    <m/>
    <n v="23.061185999824119"/>
    <n v="49.963519889134005"/>
    <n v="46.645727256774094"/>
    <n v="9.3659544323973289"/>
    <n v="9.8583055210059722"/>
    <n v="10.637730032012227"/>
    <n v="63.654333755471782"/>
    <n v="64.105949568454633"/>
    <s v="Grandes"/>
    <n v="2024"/>
    <n v="2"/>
    <d v="2025-08-07T00:00:00"/>
    <x v="23"/>
    <x v="19"/>
  </r>
  <r>
    <n v="2025"/>
    <n v="6"/>
    <n v="43"/>
    <x v="26"/>
    <s v="Daños"/>
    <n v="31"/>
    <s v="eb1e33e8a81b697b75855af6bfcdbcbf7cbbde9f94962ceaec1ed8af21f5a50f"/>
    <s v="5ee0b1f3d4f170289262539d5c2c0d24e2fb46189fbbd99a0a6b6a68b9dfe06a"/>
    <x v="1"/>
    <n v="19641000.840240002"/>
    <n v="16865155.90478"/>
    <n v="38327465.386270002"/>
    <n v="29677491.858460002"/>
    <n v="9261955.117279999"/>
    <n v="7457062.0066899993"/>
    <n v="18770530.791779995"/>
    <n v="15891033.608959999"/>
    <n v="35332811.020000003"/>
    <n v="33505945.09"/>
    <n v="140.405"/>
    <n v="134.59399999999999"/>
    <n v="28454.823680000001"/>
    <n v="39815.723960000003"/>
    <n v="8206488.4692799998"/>
    <n v="7059120.6145500001"/>
    <n v="14267041.63594"/>
    <n v="11628213.13222"/>
    <n v="0"/>
    <n v="0"/>
    <n v="0"/>
    <n v="0"/>
    <n v="0"/>
    <n v="0"/>
    <s v="Daños"/>
    <s v="Totales"/>
    <s v="Daños Total"/>
    <x v="23"/>
    <x v="3"/>
    <n v="63645419.190459996"/>
    <n v="56310277.221919999"/>
    <n v="533186385.44996989"/>
    <n v="470746398.87218982"/>
    <n v="512068683.5256899"/>
    <n v="451806369.28899986"/>
    <n v="200376876.12440008"/>
    <n v="171648526.02709997"/>
    <n v="82104617.78737998"/>
    <n v="79566291.331039965"/>
    <n v="19641000.840240002"/>
    <n v="16865155.90478"/>
    <n v="9.8020296653623191"/>
    <n v="9.8254009487487934"/>
    <n v="2775844.9354600012"/>
    <n v="16.459052920306871"/>
    <n v="100"/>
    <n v="100"/>
    <n v="30.860038460056288"/>
    <n v="29.950404680683889"/>
    <n v="3.6837026181125103"/>
    <n v="3.8356184379423461"/>
    <n v="3.5826415125395319"/>
    <n v="3.7328282758209932"/>
    <m/>
    <m/>
    <m/>
    <n v="0"/>
    <m/>
    <n v="0"/>
    <m/>
    <n v="0"/>
    <m/>
    <n v="24.203809878082883"/>
    <n v="47.156227896005845"/>
    <n v="44.215790525698516"/>
    <n v="11.280675030075619"/>
    <n v="16.253693871798802"/>
    <n v="22.693327630951398"/>
    <n v="57.520603631008512"/>
    <n v="60.706838912250902"/>
    <s v="Grandes"/>
    <n v="2024"/>
    <n v="2"/>
    <d v="2025-08-07T00:00:00"/>
    <x v="23"/>
    <x v="1"/>
  </r>
  <r>
    <n v="2025"/>
    <n v="6"/>
    <n v="93"/>
    <x v="65"/>
    <s v="Daños"/>
    <n v="220"/>
    <s v="36790ecd55c2030dc553685bef719df653f413a20cdad1bfd1dc934c76686ddd"/>
    <s v="5ee0b1f3d4f170289262539d5c2c0d24e2fb46189fbbd99a0a6b6a68b9dfe06a"/>
    <x v="15"/>
    <n v="541187.50646000006"/>
    <n v="571419.13779999991"/>
    <n v="760311.62326000014"/>
    <n v="777399.58685999992"/>
    <n v="90329.392760000002"/>
    <n v="79695.370970000018"/>
    <n v="210689.60908000002"/>
    <n v="140347.12573"/>
    <n v="35332811.020000003"/>
    <n v="33505945.09"/>
    <n v="140.405"/>
    <n v="134.59399999999999"/>
    <n v="1613.5235"/>
    <n v="7.5557400000000001"/>
    <n v="17584.553090000001"/>
    <n v="4350.0448200000001"/>
    <n v="54207.764750000002"/>
    <n v="12664.966980000001"/>
    <n v="0"/>
    <n v="0"/>
    <n v="0"/>
    <n v="0"/>
    <n v="0"/>
    <n v="0"/>
    <s v="Daños"/>
    <s v="Totales"/>
    <s v="Daños Total"/>
    <x v="23"/>
    <x v="3"/>
    <n v="541187.50646000006"/>
    <n v="571419.13779999991"/>
    <n v="533186385.44996989"/>
    <n v="470746398.87218982"/>
    <n v="512068683.5256899"/>
    <n v="451806369.28899986"/>
    <n v="200376876.12440008"/>
    <n v="171648526.02709997"/>
    <n v="82104617.78737998"/>
    <n v="79566291.331039965"/>
    <n v="541187.50646000006"/>
    <n v="571419.13779999991"/>
    <n v="0.27008481064652107"/>
    <n v="0.33290069598953848"/>
    <n v="-30231.631339999847"/>
    <n v="-5.2906228265986233"/>
    <n v="100"/>
    <n v="100"/>
    <n v="100"/>
    <n v="100"/>
    <n v="0.1015006236521358"/>
    <n v="0.10568650727355978"/>
    <n v="0.12138576931634548"/>
    <n v="0.12647434313492142"/>
    <m/>
    <m/>
    <m/>
    <n v="0"/>
    <m/>
    <n v="0"/>
    <m/>
    <n v="0"/>
    <m/>
    <n v="13.343336834460541"/>
    <n v="16.690960467816414"/>
    <n v="13.946920167363011"/>
    <n v="0.11001743287316566"/>
    <n v="304.23843472031172"/>
    <n v="328.01347082548807"/>
    <n v="32.439177617999825"/>
    <n v="34.347067993697991"/>
    <s v="Resto"/>
    <n v="2024"/>
    <n v="2"/>
    <d v="2025-08-07T00:00:00"/>
    <x v="23"/>
    <x v="15"/>
  </r>
  <r>
    <n v="2025"/>
    <n v="6"/>
    <n v="150.1"/>
    <x v="70"/>
    <s v="Daños"/>
    <n v="150.1"/>
    <m/>
    <m/>
    <x v="77"/>
    <n v="24882514.862460002"/>
    <n v="21761004.485089999"/>
    <n v="49595504.967179999"/>
    <n v="43109162.586940005"/>
    <n v="14023802.986179996"/>
    <n v="10521493.78861"/>
    <n v="24903260.750180006"/>
    <n v="23193912.750859998"/>
    <n v="0"/>
    <n v="0"/>
    <n v="0"/>
    <n v="0"/>
    <n v="17868.279890000002"/>
    <n v="37243.968720000004"/>
    <n v="6062310.7185600009"/>
    <n v="5275807.2008099994"/>
    <n v="12395734.988850001"/>
    <n v="10485679.278390002"/>
    <n v="0"/>
    <n v="0"/>
    <n v="0"/>
    <n v="0"/>
    <n v="0"/>
    <n v="0"/>
    <s v="Daños"/>
    <s v="Totales"/>
    <s v="Daños Total"/>
    <x v="23"/>
    <x v="3"/>
    <n v="68602658.331280008"/>
    <n v="65638388.109409988"/>
    <n v="533186385.44996989"/>
    <n v="470746398.87218982"/>
    <n v="512068683.5256899"/>
    <n v="451806369.28899986"/>
    <n v="200376876.12440008"/>
    <n v="171648526.02709997"/>
    <n v="82104617.78737998"/>
    <n v="79566291.331039965"/>
    <n v="24882514.862460002"/>
    <n v="21761004.485089999"/>
    <n v="12.417857461263234"/>
    <n v="12.677652985877874"/>
    <n v="3121510.3773700036"/>
    <n v="14.344514195145596"/>
    <n v="100"/>
    <n v="100"/>
    <n v="36.270482030453024"/>
    <n v="33.152862390248607"/>
    <n v="4.6667573556779773"/>
    <n v="4.8592143325655401"/>
    <n v="4.6226597882054596"/>
    <n v="4.8164448233288359"/>
    <m/>
    <m/>
    <m/>
    <n v="0"/>
    <m/>
    <n v="0"/>
    <m/>
    <n v="0"/>
    <m/>
    <n v="33.28718590663815"/>
    <n v="56.360070771373536"/>
    <n v="48.350221129815118"/>
    <n v="17.080407124598473"/>
    <n v="14.907738054363495"/>
    <n v="18.215850969201817"/>
    <n v="48.906424056444145"/>
    <n v="50.314405588228716"/>
    <s v="Resto"/>
    <n v="2024"/>
    <n v="2"/>
    <d v="2025-08-07T00:00:00"/>
    <x v="23"/>
    <x v="77"/>
  </r>
  <r>
    <n v="2025"/>
    <n v="6"/>
    <n v="94"/>
    <x v="5"/>
    <s v="Daños"/>
    <n v="7"/>
    <s v="7902699be42c8a8e46fbbb4501726517e86b22c56a189f7625a6da49081b2451"/>
    <s v="5ee0b1f3d4f170289262539d5c2c0d24e2fb46189fbbd99a0a6b6a68b9dfe06a"/>
    <x v="29"/>
    <n v="2334867.9709399999"/>
    <n v="2297510.6905799997"/>
    <n v="4990772.0985300001"/>
    <n v="5456993.4465399999"/>
    <n v="801695.5893400003"/>
    <n v="1280218.9008800003"/>
    <n v="2247183.7370000007"/>
    <n v="3302765.8771799989"/>
    <n v="35332811.020000003"/>
    <n v="33505945.09"/>
    <n v="140.405"/>
    <n v="134.59399999999999"/>
    <n v="330.54764999999998"/>
    <n v="1195.1841499999998"/>
    <n v="973930.99853999994"/>
    <n v="1003424.79904"/>
    <n v="1533469.7318499999"/>
    <n v="1492988.47147"/>
    <n v="0"/>
    <n v="0"/>
    <n v="0"/>
    <n v="0"/>
    <n v="0"/>
    <n v="0"/>
    <s v="Daños"/>
    <s v="Totales"/>
    <s v="Daños Total"/>
    <x v="23"/>
    <x v="3"/>
    <n v="3833520.1551100002"/>
    <n v="3650387.7085300004"/>
    <n v="533186385.44996989"/>
    <n v="470746398.87218982"/>
    <n v="512068683.5256899"/>
    <n v="451806369.28899986"/>
    <n v="200376876.12440008"/>
    <n v="171648526.02709997"/>
    <n v="82104617.78737998"/>
    <n v="79566291.331039965"/>
    <n v="2334867.9709399999"/>
    <n v="2297510.6905799997"/>
    <n v="1.1652382331234881"/>
    <n v="1.3384971859398707"/>
    <n v="37357.280360000208"/>
    <n v="1.6259894029293731"/>
    <n v="100"/>
    <n v="100"/>
    <n v="60.906630889306037"/>
    <n v="62.938812915990226"/>
    <n v="0.43790840026223549"/>
    <n v="0.45596773363760335"/>
    <n v="0.48805698696460681"/>
    <n v="0.50851666703936771"/>
    <m/>
    <m/>
    <m/>
    <n v="0"/>
    <m/>
    <n v="0"/>
    <m/>
    <n v="0"/>
    <m/>
    <n v="-37.378241425046241"/>
    <n v="34.335799681951343"/>
    <n v="55.721999733407678"/>
    <n v="0.97643179025093296"/>
    <n v="-2.9393134919744268"/>
    <n v="2.711424847114996"/>
    <n v="63.51158932658133"/>
    <n v="67.20914583165036"/>
    <s v="Resto"/>
    <n v="2024"/>
    <n v="2"/>
    <d v="2025-08-07T00:00:00"/>
    <x v="23"/>
    <x v="29"/>
  </r>
  <r>
    <n v="2025"/>
    <n v="6"/>
    <n v="127"/>
    <x v="66"/>
    <s v="Daños"/>
    <n v="263"/>
    <s v="4be84111a613654b362415e563cb7607df7b203b5d303802a8a546061bbc7847"/>
    <s v="5ee0b1f3d4f170289262539d5c2c0d24e2fb46189fbbd99a0a6b6a68b9dfe06a"/>
    <x v="45"/>
    <n v="833808.04034000007"/>
    <n v="539188.42425000004"/>
    <n v="1935724.5356599998"/>
    <n v="1158658.2686200002"/>
    <n v="573943.75173000002"/>
    <n v="127849.51031"/>
    <n v="692699.17254000006"/>
    <n v="308603.73937999998"/>
    <n v="35332811.020000003"/>
    <n v="33505945.09"/>
    <n v="140.405"/>
    <n v="134.59399999999999"/>
    <n v="0"/>
    <n v="0"/>
    <n v="5941.8242"/>
    <n v="1003.6803199999999"/>
    <n v="6847.0122899999997"/>
    <n v="7906.6040700000003"/>
    <n v="0"/>
    <n v="0"/>
    <n v="0"/>
    <n v="0"/>
    <n v="0"/>
    <n v="0"/>
    <s v="Daños"/>
    <s v="Totales"/>
    <s v="Daños Total"/>
    <x v="23"/>
    <x v="3"/>
    <n v="833808.04034000007"/>
    <n v="539188.42425000004"/>
    <n v="533186385.44996989"/>
    <n v="470746398.87218982"/>
    <n v="512068683.5256899"/>
    <n v="451806369.28899986"/>
    <n v="200376876.12440008"/>
    <n v="171648526.02709997"/>
    <n v="82104617.78737998"/>
    <n v="79566291.331039965"/>
    <n v="833808.04034000007"/>
    <n v="539188.42425000004"/>
    <n v="0.41611989190925736"/>
    <n v="0.3141235387974568"/>
    <n v="294619.61609000002"/>
    <n v="54.641309575555105"/>
    <n v="100"/>
    <n v="100"/>
    <n v="100"/>
    <n v="100"/>
    <n v="0.15638209509725715"/>
    <n v="0.16283128946669298"/>
    <n v="0.11453904385498924"/>
    <n v="0.11934059829623736"/>
    <m/>
    <m/>
    <m/>
    <n v="0"/>
    <m/>
    <n v="0"/>
    <m/>
    <n v="0"/>
    <m/>
    <n v="348.92135318965546"/>
    <n v="68.83403900686352"/>
    <n v="23.711471641446312"/>
    <n v="0.6990395512421701"/>
    <n v="492.00365710069917"/>
    <n v="-13.401351207409085"/>
    <n v="86.779809183021058"/>
    <n v="12.694202354311132"/>
    <s v="Resto"/>
    <n v="2024"/>
    <n v="2"/>
    <d v="2025-08-07T00:00:00"/>
    <x v="23"/>
    <x v="45"/>
  </r>
  <r>
    <n v="2025"/>
    <n v="6"/>
    <n v="128"/>
    <x v="57"/>
    <s v="Daños"/>
    <n v="267"/>
    <s v="8acc23987b8960d83c44541f9f0eb46454cea080ea94d916f56fccf033db866f"/>
    <s v="5ee0b1f3d4f170289262539d5c2c0d24e2fb46189fbbd99a0a6b6a68b9dfe06a"/>
    <x v="40"/>
    <n v="57592.95465"/>
    <n v="49132.080179999997"/>
    <n v="105524.52160000001"/>
    <n v="89638.574120000005"/>
    <n v="4596.9853299999995"/>
    <n v="1927.4528699999996"/>
    <n v="7158.7331199999999"/>
    <n v="5651.265800000001"/>
    <n v="35332811.020000003"/>
    <n v="33505945.09"/>
    <n v="140.405"/>
    <n v="134.59399999999999"/>
    <n v="0"/>
    <n v="0"/>
    <n v="5179.8507800000007"/>
    <n v="1963.8166000000001"/>
    <n v="49868.052149999996"/>
    <n v="55478.24179"/>
    <n v="0"/>
    <n v="0"/>
    <n v="0"/>
    <n v="0"/>
    <n v="0"/>
    <n v="0"/>
    <s v="Daños"/>
    <s v="Totales"/>
    <s v="Daños Total"/>
    <x v="23"/>
    <x v="3"/>
    <n v="57593.781419999999"/>
    <n v="49157.942630000005"/>
    <n v="533186385.44996989"/>
    <n v="470746398.87218982"/>
    <n v="512068683.5256899"/>
    <n v="451806369.28899986"/>
    <n v="200376876.12440008"/>
    <n v="171648526.02709997"/>
    <n v="82104617.78737998"/>
    <n v="79566291.331039965"/>
    <n v="57592.95465"/>
    <n v="49132.080179999997"/>
    <n v="2.8742315861958311E-2"/>
    <n v="2.8623653996447947E-2"/>
    <n v="8460.8744700000025"/>
    <n v="17.220672194221763"/>
    <n v="100"/>
    <n v="100"/>
    <n v="99.998564480435874"/>
    <n v="99.947389071599943"/>
    <n v="1.0801655147551414E-2"/>
    <n v="1.1247115182569182E-2"/>
    <n v="1.0437059167677164E-2"/>
    <n v="1.0874587770269447E-2"/>
    <m/>
    <m/>
    <m/>
    <n v="0"/>
    <m/>
    <n v="0"/>
    <m/>
    <n v="0"/>
    <m/>
    <n v="138.50053101428105"/>
    <n v="7.9818536102835624"/>
    <n v="3.9230027772864382"/>
    <n v="5.5989363983210529E-3"/>
    <n v="163.7644869688952"/>
    <n v="-10.112414270870506"/>
    <n v="10.38711270377943"/>
    <n v="3.5397960292858084"/>
    <s v="Resto"/>
    <n v="2024"/>
    <n v="2"/>
    <d v="2025-08-07T00:00:00"/>
    <x v="23"/>
    <x v="40"/>
  </r>
  <r>
    <n v="2025"/>
    <n v="6"/>
    <n v="89"/>
    <x v="1"/>
    <s v="Daños"/>
    <n v="61"/>
    <s v="d029fa3a95e174a19934857f535eb9427d967218a36ea014b70ad704bc6c8d1c"/>
    <s v="5ee0b1f3d4f170289262539d5c2c0d24e2fb46189fbbd99a0a6b6a68b9dfe06a"/>
    <x v="27"/>
    <n v="2214299.0685000001"/>
    <n v="1797187.84393"/>
    <n v="4227357.0597600006"/>
    <n v="3653891.2654400002"/>
    <n v="1171179.1889999995"/>
    <n v="1174815.2974900003"/>
    <n v="2503850.1221299991"/>
    <n v="2412159.2416899996"/>
    <n v="35332811.020000003"/>
    <n v="33505945.09"/>
    <n v="140.405"/>
    <n v="134.59399999999999"/>
    <n v="2886.5453900000002"/>
    <n v="15755.6764"/>
    <n v="999081.74775999994"/>
    <n v="911678.07392999995"/>
    <n v="1567216.1314900001"/>
    <n v="1453586.4234800001"/>
    <n v="0"/>
    <n v="0"/>
    <n v="0"/>
    <n v="0"/>
    <n v="0"/>
    <n v="0"/>
    <s v="Daños"/>
    <s v="Totales"/>
    <s v="Daños Total"/>
    <x v="23"/>
    <x v="3"/>
    <n v="2214299.0685000001"/>
    <n v="1797187.84393"/>
    <n v="533186385.44996989"/>
    <n v="470746398.87218982"/>
    <n v="512068683.5256899"/>
    <n v="451806369.28899986"/>
    <n v="200376876.12440008"/>
    <n v="171648526.02709997"/>
    <n v="82104617.78737998"/>
    <n v="79566291.331039965"/>
    <n v="2214299.0685000001"/>
    <n v="1797187.84393"/>
    <n v="1.1050671670943186"/>
    <n v="1.0470161821525101"/>
    <n v="417111.22457000008"/>
    <n v="23.209105602332713"/>
    <n v="100"/>
    <n v="100"/>
    <n v="100"/>
    <n v="100"/>
    <n v="0.41529550058396469"/>
    <n v="0.43242227844400311"/>
    <n v="0.38177410347390595"/>
    <n v="0.39777833295227877"/>
    <m/>
    <m/>
    <m/>
    <n v="0"/>
    <m/>
    <n v="0"/>
    <m/>
    <n v="0"/>
    <m/>
    <n v="-0.30950469386713531"/>
    <n v="52.891644388098591"/>
    <n v="65.369644105814402"/>
    <n v="1.4264474040094948"/>
    <n v="9.5871203146551629"/>
    <n v="7.8171965680555511"/>
    <n v="63.748817261735468"/>
    <n v="62.719220488271418"/>
    <s v="Resto"/>
    <n v="2024"/>
    <n v="2"/>
    <d v="2025-08-07T00:00:00"/>
    <x v="23"/>
    <x v="27"/>
  </r>
  <r>
    <n v="2025"/>
    <n v="6"/>
    <n v="102"/>
    <x v="21"/>
    <s v="Daños"/>
    <n v="224"/>
    <s v="84a5092e4a5b6fe968fd523fb2fc917dbffae44105f82b6b94c8ed5b9a800223"/>
    <s v="5ee0b1f3d4f170289262539d5c2c0d24e2fb46189fbbd99a0a6b6a68b9dfe06a"/>
    <x v="47"/>
    <n v="220672.46857"/>
    <n v="208828.08825"/>
    <n v="354325.00573000003"/>
    <n v="333146.17547999998"/>
    <n v="119475.68799000001"/>
    <n v="67926.64029000001"/>
    <n v="165706.68645999997"/>
    <n v="109314.59535999999"/>
    <n v="35332811.020000003"/>
    <n v="33505945.09"/>
    <n v="140.405"/>
    <n v="134.59399999999999"/>
    <n v="-5468.3426799999997"/>
    <n v="-8.2017399999999991"/>
    <n v="17557.833360000001"/>
    <n v="14986.553960000001"/>
    <n v="38969.685010000001"/>
    <n v="35752.212500000001"/>
    <n v="0"/>
    <n v="0"/>
    <n v="0"/>
    <n v="0"/>
    <n v="0"/>
    <n v="0"/>
    <s v="Daños"/>
    <s v="Totales"/>
    <s v="Daños Total"/>
    <x v="23"/>
    <x v="3"/>
    <n v="220672.46857"/>
    <n v="208828.08825"/>
    <n v="533186385.44996989"/>
    <n v="470746398.87218982"/>
    <n v="512068683.5256899"/>
    <n v="451806369.28899986"/>
    <n v="200376876.12440008"/>
    <n v="171648526.02709997"/>
    <n v="82104617.78737998"/>
    <n v="79566291.331039965"/>
    <n v="220672.46857"/>
    <n v="208828.08825"/>
    <n v="0.11012870987817966"/>
    <n v="0.12166028633245013"/>
    <n v="11844.380319999997"/>
    <n v="5.6718329508530507"/>
    <n v="100"/>
    <n v="100"/>
    <n v="100"/>
    <n v="100"/>
    <n v="4.1387491239816401E-2"/>
    <n v="4.3094310523078314E-2"/>
    <n v="4.4361059107474544E-2"/>
    <n v="4.6220704807377833E-2"/>
    <m/>
    <m/>
    <m/>
    <n v="0"/>
    <m/>
    <n v="0"/>
    <m/>
    <n v="0"/>
    <m/>
    <n v="75.889293920501629"/>
    <n v="54.141637497520833"/>
    <n v="32.527540169156346"/>
    <n v="0.14551640481342598"/>
    <n v="17.157242464564536"/>
    <n v="8.9993661511158294"/>
    <n v="45.055107208319725"/>
    <n v="41.917836441590858"/>
    <s v="Resto"/>
    <n v="2024"/>
    <n v="2"/>
    <d v="2025-08-07T00:00:00"/>
    <x v="23"/>
    <x v="47"/>
  </r>
  <r>
    <n v="2025"/>
    <n v="6"/>
    <n v="50"/>
    <x v="15"/>
    <s v="Daños"/>
    <n v="38"/>
    <s v="aea92132c4cbeb263e6ac2bf6c183b5d81737f179f21efdc5863739672f0f470"/>
    <s v="5ee0b1f3d4f170289262539d5c2c0d24e2fb46189fbbd99a0a6b6a68b9dfe06a"/>
    <x v="43"/>
    <n v="-0.98080999999999996"/>
    <n v="-1.1606500000000002"/>
    <n v="-3.5364399999999998"/>
    <n v="-14384.52902"/>
    <n v="12.950320000000016"/>
    <n v="41.612220000000022"/>
    <n v="291.55399"/>
    <n v="-3573.9836799999994"/>
    <n v="35332811.020000003"/>
    <n v="33505945.09"/>
    <n v="140.405"/>
    <n v="134.59399999999999"/>
    <n v="0"/>
    <n v="0"/>
    <n v="325.44021000000004"/>
    <n v="700.69600000000003"/>
    <n v="0"/>
    <n v="0"/>
    <n v="0"/>
    <n v="0"/>
    <n v="0"/>
    <n v="0"/>
    <n v="0"/>
    <n v="0"/>
    <s v="Daños"/>
    <s v="Totales"/>
    <s v="Daños Total"/>
    <x v="23"/>
    <x v="3"/>
    <n v="26568293.871599998"/>
    <n v="30189132.184919998"/>
    <n v="533186385.44996989"/>
    <n v="470746398.87218982"/>
    <n v="512068683.5256899"/>
    <n v="451806369.28899986"/>
    <n v="200376876.12440008"/>
    <n v="171648526.02709997"/>
    <n v="82104617.78737998"/>
    <n v="79566291.331039965"/>
    <n v="-0.98080999999999996"/>
    <n v="-1.1606500000000002"/>
    <n v="-4.8948262842019909E-7"/>
    <n v="-6.761782503257593E-7"/>
    <n v="0.17984000000000022"/>
    <n v="-15.494765863955562"/>
    <n v="100"/>
    <n v="100"/>
    <n v="-3.6916559442623083E-6"/>
    <n v="-3.8445954421298838E-6"/>
    <n v="-1.8395255894845643E-7"/>
    <n v="-1.9153875867724175E-7"/>
    <n v="-2.4655525836855585E-7"/>
    <n v="-2.5689102210455681E-7"/>
    <m/>
    <m/>
    <m/>
    <n v="0"/>
    <m/>
    <n v="0"/>
    <m/>
    <n v="0"/>
    <m/>
    <n v="-68.878564998454763"/>
    <n v="-1320.3698983493252"/>
    <n v="-3585.2513677680627"/>
    <n v="1.5772949620856241E-5"/>
    <n v="-53.554721305673212"/>
    <m/>
    <m/>
    <m/>
    <s v="Resto"/>
    <n v="2024"/>
    <n v="2"/>
    <d v="2025-08-07T00:00:00"/>
    <x v="23"/>
    <x v="43"/>
  </r>
  <r>
    <n v="2025"/>
    <n v="6"/>
    <n v="107"/>
    <x v="51"/>
    <s v="Daños"/>
    <n v="70"/>
    <s v="ff5a1ae012afa5d4c889c50ad427aaf545d31a4fac04ffc1c4d03d403ba4250a"/>
    <s v="5ee0b1f3d4f170289262539d5c2c0d24e2fb46189fbbd99a0a6b6a68b9dfe06a"/>
    <x v="18"/>
    <n v="455455.20262"/>
    <n v="991204.89910000004"/>
    <n v="1437413.5540299998"/>
    <n v="1814506.8072600001"/>
    <n v="669564.79553999985"/>
    <n v="602949.23947000015"/>
    <n v="1291847.0247000004"/>
    <n v="948660.59139000019"/>
    <n v="35332811.020000003"/>
    <n v="33505945.09"/>
    <n v="140.405"/>
    <n v="134.59399999999999"/>
    <n v="0"/>
    <n v="0"/>
    <n v="557258.72574999998"/>
    <n v="537395.69094"/>
    <n v="576509.94330999989"/>
    <n v="675398.35936"/>
    <n v="0"/>
    <n v="0"/>
    <n v="0"/>
    <n v="0"/>
    <n v="0"/>
    <n v="0"/>
    <s v="Daños"/>
    <s v="Totales"/>
    <s v="Daños Total"/>
    <x v="23"/>
    <x v="3"/>
    <n v="455455.20262"/>
    <n v="991204.89910000004"/>
    <n v="533186385.44996989"/>
    <n v="470746398.87218982"/>
    <n v="512068683.5256899"/>
    <n v="451806369.28899986"/>
    <n v="200376876.12440008"/>
    <n v="171648526.02709997"/>
    <n v="82104617.78737998"/>
    <n v="79566291.331039965"/>
    <n v="455455.20262"/>
    <n v="991204.89910000004"/>
    <n v="0.22729928294582233"/>
    <n v="0.57746193459506201"/>
    <n v="-535749.69648000004"/>
    <n v="-54.050347911562291"/>
    <n v="100"/>
    <n v="100"/>
    <n v="100"/>
    <n v="100"/>
    <n v="8.5421386413613978E-2"/>
    <n v="8.8944162623674744E-2"/>
    <n v="0.21056027225587284"/>
    <n v="0.21938710174888471"/>
    <m/>
    <m/>
    <m/>
    <n v="0"/>
    <m/>
    <n v="0"/>
    <m/>
    <n v="0"/>
    <m/>
    <n v="11.048285943366576"/>
    <n v="147.01002243213762"/>
    <n v="60.82992931304814"/>
    <n v="0.81550199438711268"/>
    <n v="3.696165627092407"/>
    <n v="-14.641494857006421"/>
    <n v="96.66073104490269"/>
    <n v="79.567218885344971"/>
    <s v="Resto"/>
    <n v="2024"/>
    <n v="2"/>
    <d v="2025-08-07T00:00:00"/>
    <x v="23"/>
    <x v="18"/>
  </r>
  <r>
    <n v="2025"/>
    <n v="6"/>
    <n v="79"/>
    <x v="11"/>
    <s v="Daños"/>
    <n v="51"/>
    <s v="031b4af5197ec30a926f48cf40e11a7dbc470048a21e4003b7a3c07c5dab1baa"/>
    <s v="5ee0b1f3d4f170289262539d5c2c0d24e2fb46189fbbd99a0a6b6a68b9dfe06a"/>
    <x v="4"/>
    <n v="9998612.40295"/>
    <n v="8861028.6664300002"/>
    <n v="18963294.205189999"/>
    <n v="16098786.224120002"/>
    <n v="4619331.3712899992"/>
    <n v="4047025.5732899993"/>
    <n v="9222502.7396300007"/>
    <n v="8275259.422319999"/>
    <n v="35332811.020000003"/>
    <n v="33505945.09"/>
    <n v="140.405"/>
    <n v="134.59399999999999"/>
    <n v="0"/>
    <n v="0"/>
    <n v="4223441.4246699996"/>
    <n v="3741864.6791300001"/>
    <n v="9568118.6096000001"/>
    <n v="7424892.0289099999"/>
    <n v="0"/>
    <n v="0"/>
    <n v="0"/>
    <n v="0"/>
    <n v="0"/>
    <n v="0"/>
    <s v="Daños"/>
    <s v="Totales"/>
    <s v="Daños Total"/>
    <x v="23"/>
    <x v="3"/>
    <n v="49586162.051349998"/>
    <n v="42505277.943829998"/>
    <n v="533186385.44996989"/>
    <n v="470746398.87218982"/>
    <n v="512068683.5256899"/>
    <n v="451806369.28899986"/>
    <n v="200376876.12440008"/>
    <n v="171648526.02709997"/>
    <n v="82104617.78737998"/>
    <n v="79566291.331039965"/>
    <n v="9998612.40295"/>
    <n v="8861028.6664300002"/>
    <n v="4.9899033243449491"/>
    <n v="5.1623097917141543"/>
    <n v="1137583.7365199998"/>
    <n v="12.838055031124496"/>
    <n v="100"/>
    <n v="100"/>
    <n v="20.164118353414256"/>
    <n v="20.846890304163402"/>
    <n v="1.8752565098810448"/>
    <n v="1.9525920495875007"/>
    <n v="1.8823359430171271"/>
    <n v="1.9612447430465518"/>
    <m/>
    <m/>
    <m/>
    <n v="0"/>
    <m/>
    <n v="0"/>
    <m/>
    <n v="0"/>
    <m/>
    <n v="14.141393169768101"/>
    <n v="46.199724373025077"/>
    <n v="45.672186894306662"/>
    <n v="5.6261529445911638"/>
    <n v="12.869966897145213"/>
    <n v="28.865424202062549"/>
    <n v="44.140772047207747"/>
    <n v="50.396216733663657"/>
    <s v="Medianas"/>
    <n v="2024"/>
    <n v="2"/>
    <d v="2025-08-07T00:00:00"/>
    <x v="23"/>
    <x v="4"/>
  </r>
  <r>
    <n v="2025"/>
    <n v="6"/>
    <n v="39"/>
    <x v="20"/>
    <s v="Daños"/>
    <n v="27"/>
    <s v="670671cd97404156226e507973f2ab8330d3022ca96e0c93bdbdb320c41adcaf"/>
    <s v="5ee0b1f3d4f170289262539d5c2c0d24e2fb46189fbbd99a0a6b6a68b9dfe06a"/>
    <x v="25"/>
    <n v="15438579.40827"/>
    <n v="12472425.25891"/>
    <n v="26544693.904210001"/>
    <n v="22723688.888439998"/>
    <n v="5701808.1479599969"/>
    <n v="5889429.1016599983"/>
    <n v="11765461.422580004"/>
    <n v="13066029.75601"/>
    <n v="35332811.020000003"/>
    <n v="33505945.09"/>
    <n v="140.405"/>
    <n v="134.59399999999999"/>
    <n v="8520.6032699999996"/>
    <n v="204.78759000000025"/>
    <n v="2443593.5832099998"/>
    <n v="2901584.72719"/>
    <n v="5182273.6050100001"/>
    <n v="4395174.86075"/>
    <n v="0"/>
    <n v="0"/>
    <n v="0"/>
    <n v="0"/>
    <n v="0"/>
    <n v="0"/>
    <s v="Daños"/>
    <s v="Totales"/>
    <s v="Daños Total"/>
    <x v="23"/>
    <x v="3"/>
    <n v="16996819.43369"/>
    <n v="13946879.379360002"/>
    <n v="533186385.44996989"/>
    <n v="470746398.87218982"/>
    <n v="512068683.5256899"/>
    <n v="451806369.28899986"/>
    <n v="200376876.12440008"/>
    <n v="171648526.02709997"/>
    <n v="82104617.78737998"/>
    <n v="79566291.331039965"/>
    <n v="15438579.40827"/>
    <n v="12472425.25891"/>
    <n v="7.7047709829976885"/>
    <n v="7.2662582939633555"/>
    <n v="2966154.1493599992"/>
    <n v="23.781695121733048"/>
    <n v="100"/>
    <n v="100"/>
    <n v="90.832166973949498"/>
    <n v="89.428071467857919"/>
    <n v="2.8955314369553866"/>
    <n v="3.0149430935655848"/>
    <n v="2.6494998769595117"/>
    <n v="2.7605687096748213"/>
    <m/>
    <m/>
    <m/>
    <n v="0"/>
    <m/>
    <n v="0"/>
    <m/>
    <n v="0"/>
    <m/>
    <n v="-3.1857239549266003"/>
    <n v="36.932207278771415"/>
    <n v="47.219598269011328"/>
    <n v="6.9445645100322269"/>
    <n v="-15.784172686335285"/>
    <n v="17.908246411058325"/>
    <n v="47.152924941045917"/>
    <n v="66.0175037198604"/>
    <s v="Grandes"/>
    <n v="2024"/>
    <n v="2"/>
    <d v="2025-08-07T00:00:00"/>
    <x v="23"/>
    <x v="25"/>
  </r>
  <r>
    <n v="2025"/>
    <n v="6"/>
    <n v="123"/>
    <x v="72"/>
    <s v="Daños"/>
    <n v="236"/>
    <s v="9a049b03f6fc40bfcf2f136320359257ed4af8513f71aa6fef47f17059bbae23"/>
    <s v="5ee0b1f3d4f170289262539d5c2c0d24e2fb46189fbbd99a0a6b6a68b9dfe06a"/>
    <x v="62"/>
    <n v="41811.246420000003"/>
    <n v="52495.55702"/>
    <n v="109486.63616000002"/>
    <n v="52495.55702"/>
    <n v="13589.457159999998"/>
    <n v="43912.784670000008"/>
    <n v="64216.92211"/>
    <n v="43912.784670000008"/>
    <n v="35332811.020000003"/>
    <n v="33505945.09"/>
    <n v="140.405"/>
    <n v="134.59399999999999"/>
    <n v="0"/>
    <n v="0"/>
    <n v="1166.5903600000001"/>
    <n v="4971.3094299999993"/>
    <n v="8481.5305700000008"/>
    <n v="12057.66244"/>
    <n v="0"/>
    <n v="0"/>
    <n v="0"/>
    <n v="0"/>
    <n v="0"/>
    <n v="0"/>
    <s v="Daños"/>
    <s v="Totales"/>
    <s v="Daños Total"/>
    <x v="23"/>
    <x v="3"/>
    <n v="41811.246420000003"/>
    <n v="52495.55702"/>
    <n v="533186385.44996989"/>
    <n v="470746398.87218982"/>
    <n v="512068683.5256899"/>
    <n v="451806369.28899986"/>
    <n v="200376876.12440008"/>
    <n v="171648526.02709997"/>
    <n v="82104617.78737998"/>
    <n v="79566291.331039965"/>
    <n v="41811.246420000003"/>
    <n v="52495.55702"/>
    <n v="2.0866303152686293E-2"/>
    <n v="3.05831679624863E-2"/>
    <n v="-10684.310599999997"/>
    <n v="-20.352790229332051"/>
    <n v="100"/>
    <n v="100"/>
    <n v="100"/>
    <n v="100"/>
    <n v="7.8417693251327854E-3"/>
    <n v="8.1651637300140384E-3"/>
    <n v="1.1151557854880761E-2"/>
    <n v="1.1619038727278543E-2"/>
    <m/>
    <m/>
    <m/>
    <n v="0"/>
    <m/>
    <n v="0"/>
    <m/>
    <n v="0"/>
    <m/>
    <n v="-69.053529030045908"/>
    <n v="32.501918319994431"/>
    <n v="83.650478560061586"/>
    <n v="1.6551392024248344E-2"/>
    <n v="-76.53353957490431"/>
    <n v="-29.65858339288522"/>
    <n v="13.754479222492504"/>
    <n v="41.229462632062202"/>
    <s v="Resto"/>
    <n v="2024"/>
    <n v="2"/>
    <d v="2025-08-07T00:00:00"/>
    <x v="23"/>
    <x v="62"/>
  </r>
  <r>
    <n v="2025"/>
    <n v="6"/>
    <n v="81"/>
    <x v="24"/>
    <s v="Daños"/>
    <n v="53"/>
    <s v="2858dcd1057d3eae7f7d5f782167e24b61153c01551450a628cee722509f6529"/>
    <s v="5ee0b1f3d4f170289262539d5c2c0d24e2fb46189fbbd99a0a6b6a68b9dfe06a"/>
    <x v="34"/>
    <n v="935835.38778999995"/>
    <n v="856751.40549999999"/>
    <n v="1883939.7765200003"/>
    <n v="1720463.90173"/>
    <n v="750117.92507"/>
    <n v="400886.36572000006"/>
    <n v="1146532.7505300005"/>
    <n v="2146472.1289799996"/>
    <n v="35332811.020000003"/>
    <n v="33505945.09"/>
    <n v="140.405"/>
    <n v="134.59399999999999"/>
    <n v="0"/>
    <n v="0"/>
    <n v="382572.60044999997"/>
    <n v="403357.96775000001"/>
    <n v="709353.64687000006"/>
    <n v="722812.15067"/>
    <n v="0"/>
    <n v="0"/>
    <n v="0"/>
    <n v="0"/>
    <n v="0"/>
    <n v="0"/>
    <s v="Daños"/>
    <s v="Totales"/>
    <s v="Daños Total"/>
    <x v="23"/>
    <x v="3"/>
    <n v="935835.38778999995"/>
    <n v="856751.40549999999"/>
    <n v="533186385.44996989"/>
    <n v="470746398.87218982"/>
    <n v="512068683.5256899"/>
    <n v="451806369.28899986"/>
    <n v="200376876.12440008"/>
    <n v="171648526.02709997"/>
    <n v="82104617.78737998"/>
    <n v="79566291.331039965"/>
    <n v="935835.38778999995"/>
    <n v="856751.40549999999"/>
    <n v="0.46703761725929133"/>
    <n v="0.49913123364935597"/>
    <n v="79083.982289999956"/>
    <n v="9.2306801929139084"/>
    <n v="100"/>
    <n v="100"/>
    <n v="100"/>
    <n v="100"/>
    <n v="0.17551749506886305"/>
    <n v="0.18275583293760439"/>
    <n v="0.1819985044075956"/>
    <n v="0.18962800521122697"/>
    <m/>
    <m/>
    <m/>
    <n v="0"/>
    <m/>
    <n v="0"/>
    <m/>
    <n v="0"/>
    <m/>
    <n v="87.114850793883434"/>
    <n v="80.15490062215143"/>
    <n v="46.791445353514519"/>
    <n v="0.9136123463999587"/>
    <n v="-5.1530821161025697"/>
    <n v="-1.8619642444478557"/>
    <n v="53.932562712278866"/>
    <n v="55.803982732735378"/>
    <s v="Resto"/>
    <n v="2024"/>
    <n v="2"/>
    <d v="2025-08-07T00:00:00"/>
    <x v="23"/>
    <x v="34"/>
  </r>
  <r>
    <n v="2025"/>
    <n v="6"/>
    <n v="13"/>
    <x v="37"/>
    <s v="Daños"/>
    <n v="13"/>
    <s v="3fdba35f04dc8c462986c992bcf875546257113072a909c162f7e470e581e278"/>
    <s v="5ee0b1f3d4f170289262539d5c2c0d24e2fb46189fbbd99a0a6b6a68b9dfe06a"/>
    <x v="53"/>
    <n v="207141.21080999999"/>
    <n v="286705.01376"/>
    <n v="433904.84433999995"/>
    <n v="526486.85632000002"/>
    <n v="99125.364209999985"/>
    <n v="149401.81761999999"/>
    <n v="244388.23740000001"/>
    <n v="292157.50683000003"/>
    <n v="35332811.020000003"/>
    <n v="33505945.09"/>
    <n v="140.405"/>
    <n v="134.59399999999999"/>
    <n v="3227.0411800000002"/>
    <n v="252.99187000000001"/>
    <n v="58083.097259999995"/>
    <n v="93529.424840000007"/>
    <n v="134028.98564"/>
    <n v="157220.38911000002"/>
    <n v="0"/>
    <n v="0"/>
    <n v="0"/>
    <n v="0"/>
    <n v="0"/>
    <n v="0"/>
    <s v="Daños"/>
    <s v="Totales"/>
    <s v="Daños Total"/>
    <x v="23"/>
    <x v="3"/>
    <n v="699707.28188999998"/>
    <n v="799139.89625999995"/>
    <n v="533186385.44996989"/>
    <n v="470746398.87218982"/>
    <n v="512068683.5256899"/>
    <n v="451806369.28899986"/>
    <n v="200376876.12440008"/>
    <n v="171648526.02709997"/>
    <n v="82104617.78737998"/>
    <n v="79566291.331039965"/>
    <n v="207141.21080999999"/>
    <n v="286705.01376"/>
    <n v="0.10337580603931584"/>
    <n v="0.16703028007052903"/>
    <n v="-79563.802950000012"/>
    <n v="-27.75110274723087"/>
    <n v="100"/>
    <n v="100"/>
    <n v="29.60398100338255"/>
    <n v="35.876698823546235"/>
    <n v="3.8849681173908468E-2"/>
    <n v="4.0451841222508181E-2"/>
    <n v="6.0904345619400474E-2"/>
    <n v="6.3457497115674333E-2"/>
    <m/>
    <m/>
    <m/>
    <n v="0"/>
    <m/>
    <n v="0"/>
    <m/>
    <n v="0"/>
    <m/>
    <n v="-33.651835172365161"/>
    <n v="47.854004436095821"/>
    <n v="52.1099424320022"/>
    <n v="0.12073055923199998"/>
    <n v="-37.898583938303631"/>
    <n v="-14.75088797406171"/>
    <n v="43.336220879870261"/>
    <n v="59.48937371892756"/>
    <s v="Resto"/>
    <n v="2024"/>
    <n v="2"/>
    <d v="2025-08-07T00:00:00"/>
    <x v="23"/>
    <x v="53"/>
  </r>
  <r>
    <n v="2025"/>
    <n v="6"/>
    <n v="61"/>
    <x v="46"/>
    <s v="Daño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025391.2072299998"/>
    <n v="1992600.4137299999"/>
    <n v="6032956.1520400001"/>
    <n v="4301862.2547899997"/>
    <n v="0"/>
    <n v="0"/>
    <n v="0"/>
    <n v="0"/>
    <n v="0"/>
    <n v="0"/>
    <s v="Daños"/>
    <s v="Totales"/>
    <s v="Daños Total"/>
    <x v="23"/>
    <x v="3"/>
    <n v="0"/>
    <n v="0"/>
    <n v="533186385.44996989"/>
    <n v="470746398.87218982"/>
    <n v="512068683.5256899"/>
    <n v="451806369.28899986"/>
    <n v="200376876.12440008"/>
    <n v="171648526.02709997"/>
    <n v="82104617.78737998"/>
    <n v="79566291.331039965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51.831304780605379"/>
    <n v="40.240570123380337"/>
    <n v="50.147740692711416"/>
    <n v="46.319484346838316"/>
    <m/>
    <n v="2024"/>
    <n v="2"/>
    <d v="2025-08-07T00:00:00"/>
    <x v="23"/>
    <x v="69"/>
  </r>
  <r>
    <n v="2025"/>
    <n v="6"/>
    <n v="106"/>
    <x v="53"/>
    <s v="Vida Total"/>
    <n v="227"/>
    <s v="dfe62e836a0a6f2633422230c81287700a56e2639652c73f264e6562220c207a"/>
    <s v="5ee0b1f3d4f170289262539d5c2c0d24e2fb46189fbbd99a0a6b6a68b9dfe06a"/>
    <x v="33"/>
    <n v="1197283.1268800001"/>
    <n v="1019377.8698099999"/>
    <n v="2365501.4183900002"/>
    <n v="2033637.2466499999"/>
    <n v="101069.79247"/>
    <n v="149704.57608999999"/>
    <n v="261758.04222999996"/>
    <n v="324271.10676"/>
    <n v="35332811.020000003"/>
    <n v="33505945.09"/>
    <n v="140.405"/>
    <n v="134.59399999999999"/>
    <n v="0"/>
    <n v="0"/>
    <n v="128135.32575"/>
    <n v="347497.00639999995"/>
    <n v="906121.5769199999"/>
    <n v="1370062.9314100002"/>
    <n v="237478.87198"/>
    <n v="225230.34239000001"/>
    <n v="951896.35109999997"/>
    <n v="780605.93221"/>
    <n v="7907.9038"/>
    <n v="13541.595209999999"/>
    <s v="Vida Total"/>
    <s v="Totales"/>
    <s v="Vida Total"/>
    <x v="36"/>
    <x v="3"/>
    <n v="1197283.1268800001"/>
    <n v="1019377.8698099999"/>
    <n v="533186385.44996989"/>
    <n v="470746398.87218982"/>
    <n v="512068683.5256899"/>
    <n v="451806369.28899986"/>
    <n v="215530450.89256996"/>
    <n v="193130133.58895993"/>
    <n v="106915701.13472"/>
    <n v="96877177.860249981"/>
    <n v="1197283.1268800001"/>
    <n v="1019377.8698099999"/>
    <n v="0.5555053227614597"/>
    <n v="0.52781917087032526"/>
    <n v="177905.25707000017"/>
    <n v="17.452336600475693"/>
    <n v="100"/>
    <n v="100"/>
    <n v="100"/>
    <n v="100"/>
    <n v="0.22455245661788265"/>
    <n v="0.23381299528736632"/>
    <n v="0.21654501707335769"/>
    <n v="0.22562273113019143"/>
    <n v="0.11018344321952452"/>
    <n v="0.44165283706220604"/>
    <n v="3.6690424797290724E-3"/>
    <n v="12248.529589999991"/>
    <n v="5.4382235803695167"/>
    <n v="171290.41888999997"/>
    <n v="21.943263793173308"/>
    <n v="-5633.6914099999995"/>
    <n v="-41.60286378845317"/>
    <n v="-32.487172329830138"/>
    <n v="8.4415949912680848"/>
    <n v="14.685876604119644"/>
    <n v="9.4532226228069338E-2"/>
    <n v="-63.126207308242286"/>
    <n v="-33.862776946496545"/>
    <n v="14.141074334146762"/>
    <n v="25.363579908141404"/>
    <s v="Resto"/>
    <n v="2024"/>
    <n v="2"/>
    <d v="2025-08-07T00:00:00"/>
    <x v="36"/>
    <x v="33"/>
  </r>
  <r>
    <n v="2025"/>
    <n v="6"/>
    <n v="111"/>
    <x v="36"/>
    <s v="Vida Total"/>
    <n v="230"/>
    <s v="a0eaec5a55dc2f5b2ba523018adc485ff620b9d83509b9f37186a7716e438d21"/>
    <s v="5ee0b1f3d4f170289262539d5c2c0d24e2fb46189fbbd99a0a6b6a68b9dfe06a"/>
    <x v="26"/>
    <n v="1229341.0126700001"/>
    <n v="982633.16572000005"/>
    <n v="2543635.2169399997"/>
    <n v="2237550.6034900001"/>
    <n v="544298.93353000004"/>
    <n v="460384.08287000004"/>
    <n v="1172757.0487600002"/>
    <n v="897249.31701999996"/>
    <n v="35332811.020000003"/>
    <n v="33505945.09"/>
    <n v="140.405"/>
    <n v="134.59399999999999"/>
    <n v="22928.405489999997"/>
    <n v="26991.89428"/>
    <n v="478405.74909"/>
    <n v="434216.51863999997"/>
    <n v="787167.38605999993"/>
    <n v="856188.22953999997"/>
    <n v="390187.53134999995"/>
    <n v="329623.7182"/>
    <n v="839550.00791000004"/>
    <n v="653721.74969999993"/>
    <n v="-396.52659"/>
    <n v="-712.30218000000002"/>
    <s v="Vida Total"/>
    <s v="Totales"/>
    <s v="Vida Total"/>
    <x v="36"/>
    <x v="3"/>
    <n v="1229341.0126700001"/>
    <n v="982633.16572000005"/>
    <n v="533186385.44996989"/>
    <n v="470746398.87218982"/>
    <n v="512068683.5256899"/>
    <n v="451806369.28899986"/>
    <n v="215530450.89256996"/>
    <n v="193130133.58895993"/>
    <n v="106915701.13472"/>
    <n v="96877177.860249981"/>
    <n v="1229341.0126700001"/>
    <n v="982633.16572000005"/>
    <n v="0.57037927011193368"/>
    <n v="0.50879329261550887"/>
    <n v="246707.84695000004"/>
    <n v="25.106810512469412"/>
    <n v="100"/>
    <n v="100"/>
    <n v="100"/>
    <n v="100"/>
    <n v="0.23056496681409583"/>
    <n v="0.24007346127979443"/>
    <n v="0.20873939090648047"/>
    <n v="0.21748988781772899"/>
    <n v="0.18103591846726425"/>
    <n v="0.38952732870608126"/>
    <n v="-1.8397706141191466E-4"/>
    <n v="60563.813149999944"/>
    <n v="18.373621134038864"/>
    <n v="185828.25821000012"/>
    <n v="28.426200947922986"/>
    <n v="315.77559000000002"/>
    <n v="-44.331689396205419"/>
    <n v="18.227139856113418"/>
    <n v="44.275667037890464"/>
    <n v="46.852080606567462"/>
    <n v="0.50909167479915018"/>
    <n v="10.176773234791735"/>
    <n v="-8.0614099912448616"/>
    <n v="60.77560599716395"/>
    <n v="50.715076855621966"/>
    <s v="Resto"/>
    <n v="2024"/>
    <n v="2"/>
    <d v="2025-08-07T00:00:00"/>
    <x v="36"/>
    <x v="26"/>
  </r>
  <r>
    <n v="2025"/>
    <n v="6"/>
    <n v="61"/>
    <x v="46"/>
    <s v="Vida Tot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05019.51387000002"/>
    <n v="339439.71364999999"/>
    <n v="400589.99313999998"/>
    <n v="416767.15127999999"/>
    <n v="0"/>
    <n v="0"/>
    <n v="0"/>
    <n v="0"/>
    <n v="0"/>
    <n v="0"/>
    <s v="Vida Total"/>
    <s v="Totales"/>
    <s v="Vida Total"/>
    <x v="36"/>
    <x v="3"/>
    <n v="0"/>
    <n v="0"/>
    <n v="533186385.44996989"/>
    <n v="470746398.87218982"/>
    <n v="512068683.5256899"/>
    <n v="451806369.28899986"/>
    <n v="215530450.89256996"/>
    <n v="193130133.58895993"/>
    <n v="106915701.13472"/>
    <n v="96877177.860249981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-10.140298378725065"/>
    <n v="-3.8815818593945672"/>
    <n v="76.142569483357121"/>
    <n v="81.445889535077939"/>
    <m/>
    <n v="2024"/>
    <n v="2"/>
    <d v="2025-08-07T00:00:00"/>
    <x v="36"/>
    <x v="69"/>
  </r>
  <r>
    <n v="2025"/>
    <n v="6"/>
    <n v="37"/>
    <x v="76"/>
    <s v="Vida Total"/>
    <n v="25"/>
    <s v="b7a56873cd771f2c446d369b649430b65a756ba278ff97ec81bb6f55b2e73569"/>
    <s v="5ee0b1f3d4f170289262539d5c2c0d24e2fb46189fbbd99a0a6b6a68b9dfe06a"/>
    <x v="34"/>
    <n v="542199.58502999996"/>
    <n v="460401.07685000001"/>
    <n v="860659.40223999997"/>
    <n v="800123.56365999999"/>
    <n v="171496.99692000001"/>
    <n v="148435.68001000004"/>
    <n v="361414.22692999995"/>
    <n v="287731.89008000004"/>
    <n v="35332811.020000003"/>
    <n v="33505945.09"/>
    <n v="140.405"/>
    <n v="134.59399999999999"/>
    <n v="8945.2974300000005"/>
    <n v="-2080.3150100000003"/>
    <n v="135371.45493000001"/>
    <n v="114449.50245999999"/>
    <n v="367523.83100999997"/>
    <n v="405041.94637000002"/>
    <n v="268282.68781000003"/>
    <n v="173996.04672000001"/>
    <n v="136426.49406999999"/>
    <n v="127766.11976"/>
    <n v="137490.40315"/>
    <n v="158638.91037"/>
    <s v="Vida Total"/>
    <s v="Totales"/>
    <s v="Vida Total"/>
    <x v="36"/>
    <x v="3"/>
    <n v="7089738.4457900003"/>
    <n v="7036483.0011099996"/>
    <n v="533186385.44996989"/>
    <n v="470746398.87218982"/>
    <n v="512068683.5256899"/>
    <n v="451806369.28899986"/>
    <n v="215530450.89256996"/>
    <n v="193130133.58895993"/>
    <n v="106915701.13472"/>
    <n v="96877177.860249981"/>
    <n v="542199.58502999996"/>
    <n v="460401.07685000001"/>
    <n v="0.25156518848478471"/>
    <n v="0.23838904281497289"/>
    <n v="81798.508179999946"/>
    <n v="17.766793409705706"/>
    <n v="100"/>
    <n v="100"/>
    <n v="7.6476669650904645"/>
    <n v="6.5430567625527143"/>
    <n v="0.10169044068378144"/>
    <n v="0.10588415235566703"/>
    <n v="9.7802357692597333E-2"/>
    <n v="0.101902298892892"/>
    <n v="0.12447553777156256"/>
    <n v="6.3298013577673562E-2"/>
    <n v="6.3791637135548612E-2"/>
    <n v="94286.641090000019"/>
    <n v="54.188955937446728"/>
    <n v="8660.3743099999847"/>
    <n v="6.7783026723108764"/>
    <n v="-21148.50722"/>
    <n v="-13.331223197810971"/>
    <n v="15.536235565765821"/>
    <n v="31.629865026641628"/>
    <n v="32.240515384016099"/>
    <n v="0.1604039398328444"/>
    <n v="18.280509762209075"/>
    <n v="-9.2627728303793511"/>
    <n v="36.833381540996371"/>
    <n v="28.256209877939902"/>
    <s v="Resto"/>
    <n v="2024"/>
    <n v="2"/>
    <d v="2025-08-07T00:00:00"/>
    <x v="36"/>
    <x v="34"/>
  </r>
  <r>
    <n v="2025"/>
    <n v="6"/>
    <n v="8"/>
    <x v="23"/>
    <s v="Vida Total"/>
    <n v="8"/>
    <s v="2c624232cdd221771294dfbb310aca000a0df6ac8b66b696d90ef06fdefb64a3"/>
    <s v="5ee0b1f3d4f170289262539d5c2c0d24e2fb46189fbbd99a0a6b6a68b9dfe06a"/>
    <x v="32"/>
    <n v="275505.29707999999"/>
    <n v="280142.97707999998"/>
    <n v="416857.82661000005"/>
    <n v="394294.92888999992"/>
    <n v="124497.24571"/>
    <n v="96735.289240000027"/>
    <n v="237455.85686999996"/>
    <n v="180308.90507000004"/>
    <n v="35332811.020000003"/>
    <n v="33505945.09"/>
    <n v="140.405"/>
    <n v="134.59399999999999"/>
    <n v="1101.1263999999999"/>
    <n v="2996.6098199999997"/>
    <n v="96497.548970000003"/>
    <n v="72082.278539999999"/>
    <n v="185342.14955999999"/>
    <n v="173528.72943000001"/>
    <n v="46237.908149999996"/>
    <n v="106557.53111000001"/>
    <n v="226759.02535000001"/>
    <n v="172586.24596999999"/>
    <n v="2508.3635800000002"/>
    <n v="999.2"/>
    <s v="Vida Total"/>
    <s v="Totales"/>
    <s v="Vida Total"/>
    <x v="36"/>
    <x v="3"/>
    <n v="1860236.7715"/>
    <n v="1362193.3121300002"/>
    <n v="533186385.44996989"/>
    <n v="470746398.87218982"/>
    <n v="512068683.5256899"/>
    <n v="451806369.28899986"/>
    <n v="215530450.89256996"/>
    <n v="193130133.58895993"/>
    <n v="106915701.13472"/>
    <n v="96877177.860249981"/>
    <n v="275505.29707999999"/>
    <n v="280142.97707999998"/>
    <n v="0.12782662307764769"/>
    <n v="0.14505399642928329"/>
    <n v="-4637.679999999993"/>
    <n v="-1.6554689495841379"/>
    <n v="100"/>
    <n v="100"/>
    <n v="14.810227456037575"/>
    <n v="20.565581594432661"/>
    <n v="5.1671480104934386E-2"/>
    <n v="5.3802410876426537E-2"/>
    <n v="5.9510381332956365E-2"/>
    <n v="6.2005096900439073E-2"/>
    <n v="2.1453074476723032E-2"/>
    <n v="0.10520973923217322"/>
    <n v="1.163809368751463E-3"/>
    <n v="-60319.622960000015"/>
    <n v="-56.607564319157966"/>
    <n v="54172.779380000022"/>
    <n v="31.388816110767404"/>
    <n v="1509.1635800000001"/>
    <n v="151.03718775020019"/>
    <n v="28.698892294747402"/>
    <n v="45.188694021316422"/>
    <n v="34.530685098122412"/>
    <n v="0.11644430554977725"/>
    <n v="33.871391033305699"/>
    <n v="6.8077604030204242"/>
    <n v="52.064546137553712"/>
    <n v="41.539103511431733"/>
    <s v="Resto"/>
    <n v="2024"/>
    <n v="2"/>
    <d v="2025-08-07T00:00:00"/>
    <x v="36"/>
    <x v="32"/>
  </r>
  <r>
    <n v="2025"/>
    <n v="6"/>
    <n v="22"/>
    <x v="35"/>
    <s v="Vida Total"/>
    <n v="16"/>
    <s v="b17ef6d19c7a5b1ee83b907c595526dcb1eb06db8227d650d5dda0a9f4ce8cd9"/>
    <s v="5ee0b1f3d4f170289262539d5c2c0d24e2fb46189fbbd99a0a6b6a68b9dfe06a"/>
    <x v="10"/>
    <n v="3497768.0603400003"/>
    <n v="3206414.9471900002"/>
    <n v="6305454.8262699991"/>
    <n v="5261244.82424"/>
    <n v="2162287.9667199999"/>
    <n v="1578442.5586699999"/>
    <n v="4002267.8489300003"/>
    <n v="3411660.9178000009"/>
    <n v="35332811.020000003"/>
    <n v="33505945.09"/>
    <n v="140.405"/>
    <n v="134.59399999999999"/>
    <n v="259060.03599999999"/>
    <n v="30674.108"/>
    <n v="2157864.95114"/>
    <n v="1572766.34363"/>
    <n v="3074251.0969600002"/>
    <n v="2269824.4352699998"/>
    <n v="2140453.6061300002"/>
    <n v="1951916.79477"/>
    <n v="1357314.4542100001"/>
    <n v="1254498.1524199997"/>
    <n v="0"/>
    <n v="0"/>
    <s v="Vida Total"/>
    <s v="Totales"/>
    <s v="Vida Total"/>
    <x v="36"/>
    <x v="3"/>
    <n v="17846008.112819999"/>
    <n v="17696756.30731"/>
    <n v="533186385.44996989"/>
    <n v="470746398.87218982"/>
    <n v="512068683.5256899"/>
    <n v="451806369.28899986"/>
    <n v="215530450.89256996"/>
    <n v="193130133.58895993"/>
    <n v="106915701.13472"/>
    <n v="96877177.860249981"/>
    <n v="3497768.0603400003"/>
    <n v="3206414.9471900002"/>
    <n v="1.6228649111319517"/>
    <n v="1.6602354524407015"/>
    <n v="291353.11315000011"/>
    <n v="9.0865692041927524"/>
    <n v="100"/>
    <n v="100"/>
    <n v="19.599722460214036"/>
    <n v="18.118659100625838"/>
    <n v="0.65601226058841366"/>
    <n v="0.68306619265548607"/>
    <n v="0.68113424868929462"/>
    <n v="0.70968785859214023"/>
    <n v="0.99310960342995724"/>
    <n v="0.6297553077019945"/>
    <m/>
    <n v="188536.81136000017"/>
    <n v="9.6590598464631796"/>
    <n v="102816.30179000041"/>
    <n v="8.1958113363229668"/>
    <n v="0"/>
    <m/>
    <n v="36.988701606091382"/>
    <n v="61.819078035431964"/>
    <n v="49.227644726809196"/>
    <n v="2.0224232210715161"/>
    <n v="37.201877435879751"/>
    <n v="35.440038850155055"/>
    <n v="70.191564809843399"/>
    <n v="69.290219947910487"/>
    <s v="Medianas"/>
    <n v="2024"/>
    <n v="2"/>
    <d v="2025-08-07T00:00:00"/>
    <x v="36"/>
    <x v="10"/>
  </r>
  <r>
    <n v="2025"/>
    <n v="6"/>
    <n v="3"/>
    <x v="7"/>
    <s v="Vida Total"/>
    <n v="3"/>
    <s v="4e07408562bedb8b60ce05c1decfe3ad16b72230967de01f640b7e4729b49fce"/>
    <s v="5ee0b1f3d4f170289262539d5c2c0d24e2fb46189fbbd99a0a6b6a68b9dfe06a"/>
    <x v="4"/>
    <n v="9776083.8939500004"/>
    <n v="7189400.5811099997"/>
    <n v="17864749.7073"/>
    <n v="13403226.609819999"/>
    <n v="4943468.3304500012"/>
    <n v="3469390.7422599997"/>
    <n v="8826263.030989999"/>
    <n v="6795375.0234000012"/>
    <n v="35332811.020000003"/>
    <n v="33505945.09"/>
    <n v="140.405"/>
    <n v="134.59399999999999"/>
    <n v="3782.8948500000001"/>
    <n v="10216.10657"/>
    <n v="4881350.9297200004"/>
    <n v="3462151.2691100002"/>
    <n v="3728301.4155999999"/>
    <n v="252360.17137"/>
    <n v="4544907.27831"/>
    <n v="3075214.32583"/>
    <n v="5231176.6156400004"/>
    <n v="4114186.2552800002"/>
    <n v="0"/>
    <n v="0"/>
    <s v="Vida Total"/>
    <s v="Totales"/>
    <s v="Vida Total"/>
    <x v="36"/>
    <x v="3"/>
    <n v="15439688.598989999"/>
    <n v="12032200.14449"/>
    <n v="533186385.44996989"/>
    <n v="470746398.87218982"/>
    <n v="512068683.5256899"/>
    <n v="451806369.28899986"/>
    <n v="215530450.89256996"/>
    <n v="193130133.58895993"/>
    <n v="106915701.13472"/>
    <n v="96877177.860249981"/>
    <n v="9776083.8939500004"/>
    <n v="7189400.5811099997"/>
    <n v="4.5358249163700952"/>
    <n v="3.7225680154145424"/>
    <n v="2586683.3128400007"/>
    <n v="35.97912348404202"/>
    <n v="100"/>
    <n v="100"/>
    <n v="63.317882554895"/>
    <n v="59.751338032739575"/>
    <n v="1.8335209151485943"/>
    <n v="1.9091352797909473"/>
    <n v="1.5272343236898474"/>
    <n v="1.5912570228754939"/>
    <n v="2.1087077299232235"/>
    <n v="2.4271171864468717"/>
    <m/>
    <n v="1469692.95248"/>
    <n v="47.791561717680594"/>
    <n v="1116990.3603600003"/>
    <n v="27.149727577999052"/>
    <n v="0"/>
    <m/>
    <n v="42.48808213599402"/>
    <n v="50.566958958988707"/>
    <n v="48.25702369924624"/>
    <n v="4.6237066006057832"/>
    <n v="40.991844385090289"/>
    <n v="1377.3731509849545"/>
    <n v="130.92693925698705"/>
    <n v="1371.9087486408216"/>
    <s v="Medianas"/>
    <n v="2024"/>
    <n v="2"/>
    <d v="2025-08-07T00:00:00"/>
    <x v="36"/>
    <x v="4"/>
  </r>
  <r>
    <n v="2025"/>
    <n v="6"/>
    <n v="1"/>
    <x v="16"/>
    <s v="Vida Total"/>
    <n v="30"/>
    <s v="624b60c58c9d8bfb6ff1886c2fd605d2adeb6ea4da576068201b6c6958ce93f4"/>
    <s v="5ee0b1f3d4f170289262539d5c2c0d24e2fb46189fbbd99a0a6b6a68b9dfe06a"/>
    <x v="19"/>
    <n v="22774685.90904"/>
    <n v="18098076.10777"/>
    <n v="31556118.63284"/>
    <n v="25962207.227880001"/>
    <n v="5137218.1750299996"/>
    <n v="4954832.5234299991"/>
    <n v="10483500.54132"/>
    <n v="9085500.114190001"/>
    <n v="35332811.020000003"/>
    <n v="33505945.09"/>
    <n v="140.405"/>
    <n v="134.59399999999999"/>
    <n v="-54952.889000000003"/>
    <n v="-9082.8413400000009"/>
    <n v="4383851.3551599998"/>
    <n v="4347582.8677200004"/>
    <n v="7028611.9401400005"/>
    <n v="7076321.8322200002"/>
    <n v="4584249.9520699997"/>
    <n v="2362226.05113"/>
    <n v="8206406.2182100005"/>
    <n v="9827674.8156499993"/>
    <n v="9984029.7387600001"/>
    <n v="5908175.2409899998"/>
    <s v="Vida Total"/>
    <s v="Totales"/>
    <s v="Vida Total"/>
    <x v="36"/>
    <x v="3"/>
    <n v="34421360.903379999"/>
    <n v="27815669.804509997"/>
    <n v="533186385.44996989"/>
    <n v="470746398.87218982"/>
    <n v="512068683.5256899"/>
    <n v="451806369.28899986"/>
    <n v="215530450.89256996"/>
    <n v="193130133.58895993"/>
    <n v="106915701.13472"/>
    <n v="96877177.860249981"/>
    <n v="22774685.90904"/>
    <n v="18098076.10777"/>
    <n v="10.566806599588995"/>
    <n v="9.3709229996641792"/>
    <n v="4676609.8012700006"/>
    <n v="25.840369846064483"/>
    <n v="100"/>
    <n v="100"/>
    <n v="66.164397081707605"/>
    <n v="65.064318907163624"/>
    <n v="4.2714305035789408"/>
    <n v="4.4475842092572373"/>
    <n v="3.8445490291862483"/>
    <n v="4.0057151332883238"/>
    <n v="2.1269616117283565"/>
    <n v="3.8075391130232643"/>
    <n v="4.6323058748373747"/>
    <n v="2222023.9009399996"/>
    <n v="94.064829226528389"/>
    <n v="-1621268.5974399988"/>
    <n v="-16.496970319553338"/>
    <n v="4075854.4977700002"/>
    <n v="68.986689316395982"/>
    <n v="3.6809650121886195"/>
    <n v="22.556702628293433"/>
    <n v="27.377675361320609"/>
    <n v="4.8049239919932862"/>
    <n v="0.83422187784587543"/>
    <n v="-0.67421879913327487"/>
    <n v="62.371509374761111"/>
    <n v="61.438455892785001"/>
    <s v="Grandes"/>
    <n v="2024"/>
    <n v="2"/>
    <d v="2025-08-07T00:00:00"/>
    <x v="36"/>
    <x v="19"/>
  </r>
  <r>
    <n v="2025"/>
    <n v="6"/>
    <n v="50"/>
    <x v="15"/>
    <s v="Vida Total"/>
    <n v="38"/>
    <s v="aea92132c4cbeb263e6ac2bf6c183b5d81737f179f21efdc5863739672f0f470"/>
    <s v="5ee0b1f3d4f170289262539d5c2c0d24e2fb46189fbbd99a0a6b6a68b9dfe06a"/>
    <x v="25"/>
    <n v="26113166.03836"/>
    <n v="29757703.861710001"/>
    <n v="51527668.809550002"/>
    <n v="47956956.913080007"/>
    <n v="16546180.064640002"/>
    <n v="17067452.5777"/>
    <n v="33989185.351899996"/>
    <n v="29471915.654830001"/>
    <n v="35332811.020000003"/>
    <n v="33505945.09"/>
    <n v="140.405"/>
    <n v="134.59399999999999"/>
    <n v="0"/>
    <n v="0"/>
    <n v="16523578.836239999"/>
    <n v="17036089.69345"/>
    <n v="10805541.543629998"/>
    <n v="9816697.1048600003"/>
    <n v="18107372.766630001"/>
    <n v="20325543.71875"/>
    <n v="8005793.2717300002"/>
    <n v="9432160.1429600008"/>
    <n v="0"/>
    <n v="0"/>
    <s v="Vida Total"/>
    <s v="Totales"/>
    <s v="Vida Total"/>
    <x v="36"/>
    <x v="3"/>
    <n v="26568293.871599998"/>
    <n v="30189132.184919998"/>
    <n v="533186385.44996989"/>
    <n v="470746398.87218982"/>
    <n v="512068683.5256899"/>
    <n v="451806369.28899986"/>
    <n v="215530450.89256996"/>
    <n v="193130133.58895993"/>
    <n v="106915701.13472"/>
    <n v="96877177.860249981"/>
    <n v="26113166.03836"/>
    <n v="29757703.861710001"/>
    <n v="12.115766440527688"/>
    <n v="15.408110225327917"/>
    <n v="-3644537.8233500011"/>
    <n v="-12.247375806570615"/>
    <n v="100"/>
    <n v="100"/>
    <n v="98.286951222989501"/>
    <n v="98.570915120821184"/>
    <n v="4.8975680458011723"/>
    <n v="5.0995436507786227"/>
    <n v="6.3213874674353852"/>
    <n v="6.5863843195790279"/>
    <n v="8.4013060296781585"/>
    <n v="3.7144604108495307"/>
    <m/>
    <n v="-2218170.9521199986"/>
    <n v="-10.913218277520276"/>
    <n v="-1426366.8712300006"/>
    <n v="-15.122377584890945"/>
    <n v="0"/>
    <m/>
    <n v="-3.0541904873436221"/>
    <n v="63.363362528824794"/>
    <n v="57.354736296240681"/>
    <n v="15.47591222713945"/>
    <n v="-3.0083831820106544"/>
    <n v="10.073086988498869"/>
    <n v="152.91763739486854"/>
    <n v="173.54197151520404"/>
    <s v="Grandes"/>
    <n v="2024"/>
    <n v="2"/>
    <d v="2025-08-07T00:00:00"/>
    <x v="36"/>
    <x v="25"/>
  </r>
  <r>
    <n v="2025"/>
    <n v="6"/>
    <n v="18"/>
    <x v="77"/>
    <s v="Vida Total"/>
    <n v="5"/>
    <s v="ef2d127de37b942baad06145e54b0c619a1f22327b2ebbcfbec78f5564afe39d"/>
    <s v="5ee0b1f3d4f170289262539d5c2c0d24e2fb46189fbbd99a0a6b6a68b9dfe06a"/>
    <x v="24"/>
    <n v="10878150.41807"/>
    <n v="7932069.6053400002"/>
    <n v="19630433.361400001"/>
    <n v="17891694.900759995"/>
    <n v="3369406.4783000001"/>
    <n v="3238153.75397"/>
    <n v="6477084.98379"/>
    <n v="5661024.8285499988"/>
    <n v="35332811.020000003"/>
    <n v="33505945.09"/>
    <n v="140.405"/>
    <n v="134.59399999999999"/>
    <n v="0"/>
    <n v="0"/>
    <n v="3233745.4007700002"/>
    <n v="3096969.7694899999"/>
    <n v="4929350.4760500006"/>
    <n v="4914112.9626499992"/>
    <n v="6329552.5917299995"/>
    <n v="4270928.39989"/>
    <n v="1616133.6780099999"/>
    <n v="679087.27610999998"/>
    <n v="2932464.1483300002"/>
    <n v="2982053.9293400003"/>
    <s v="Vida Total"/>
    <s v="Totales"/>
    <s v="Vida Total"/>
    <x v="36"/>
    <x v="3"/>
    <n v="13516428.326850001"/>
    <n v="10445446.251569999"/>
    <n v="533186385.44996989"/>
    <n v="470746398.87218982"/>
    <n v="512068683.5256899"/>
    <n v="451806369.28899986"/>
    <n v="215530450.89256996"/>
    <n v="193130133.58895993"/>
    <n v="106915701.13472"/>
    <n v="96877177.860249981"/>
    <n v="10878150.41807"/>
    <n v="7932069.6053400002"/>
    <n v="5.0471524432026351"/>
    <n v="4.1071113336574774"/>
    <n v="2946080.8127299994"/>
    <n v="37.141388809128074"/>
    <n v="100"/>
    <n v="100"/>
    <n v="80.480953658895686"/>
    <n v="75.938063480512113"/>
    <n v="2.0402153383735868"/>
    <n v="2.1243537767574212"/>
    <n v="1.6849984671881899"/>
    <n v="1.7556347463234228"/>
    <n v="2.9367324039445974"/>
    <n v="0.74984006729311459"/>
    <n v="1.360579971964923"/>
    <n v="2058624.1918399995"/>
    <n v="48.200859370365954"/>
    <n v="937046.40189999994"/>
    <n v="137.98615212873096"/>
    <n v="-49589.781010000035"/>
    <n v="-1.6629404492686461"/>
    <n v="4.0533197093894469"/>
    <n v="30.974075084519743"/>
    <n v="40.82356705228635"/>
    <n v="3.1514608635960326"/>
    <n v="4.4164341747037428"/>
    <n v="0.31007657975743452"/>
    <n v="65.601855994651714"/>
    <n v="63.021949088852821"/>
    <s v="Medianas"/>
    <n v="2024"/>
    <n v="2"/>
    <d v="2025-08-07T00:00:00"/>
    <x v="36"/>
    <x v="24"/>
  </r>
  <r>
    <n v="2025"/>
    <n v="6"/>
    <n v="79"/>
    <x v="11"/>
    <s v="Vida Total"/>
    <n v="51"/>
    <s v="031b4af5197ec30a926f48cf40e11a7dbc470048a21e4003b7a3c07c5dab1baa"/>
    <s v="5ee0b1f3d4f170289262539d5c2c0d24e2fb46189fbbd99a0a6b6a68b9dfe06a"/>
    <x v="13"/>
    <n v="39290378.709820002"/>
    <n v="33323545.555689998"/>
    <n v="64676400.338920005"/>
    <n v="56991306.059540004"/>
    <n v="16662107.25138"/>
    <n v="15123696.93603"/>
    <n v="33412608.261959996"/>
    <n v="30888659.108750001"/>
    <n v="35332811.020000003"/>
    <n v="33505945.09"/>
    <n v="140.405"/>
    <n v="134.59399999999999"/>
    <n v="0"/>
    <n v="0"/>
    <n v="16642028.263540002"/>
    <n v="15118293.811530001"/>
    <n v="13364181.77781"/>
    <n v="10766696.2849"/>
    <n v="35213436.045609996"/>
    <n v="29547127.38724"/>
    <n v="2677213.9240100002"/>
    <n v="2443123.5967600001"/>
    <n v="1399728.7402000001"/>
    <n v="1333294.5716899999"/>
    <s v="Vida Total"/>
    <s v="Totales"/>
    <s v="Vida Total"/>
    <x v="36"/>
    <x v="3"/>
    <n v="49586162.051349998"/>
    <n v="42505277.943829998"/>
    <n v="533186385.44996989"/>
    <n v="470746398.87218982"/>
    <n v="512068683.5256899"/>
    <n v="451806369.28899986"/>
    <n v="215530450.89256996"/>
    <n v="193130133.58895993"/>
    <n v="106915701.13472"/>
    <n v="96877177.860249981"/>
    <n v="39290378.709820002"/>
    <n v="33323545.555689998"/>
    <n v="18.229618389006241"/>
    <n v="17.254451667606002"/>
    <n v="5966833.1541300043"/>
    <n v="17.905757189487193"/>
    <n v="100"/>
    <n v="100"/>
    <n v="79.236579489923059"/>
    <n v="78.398606403013048"/>
    <n v="7.3689763621143154"/>
    <n v="7.6728727949731859"/>
    <n v="7.0788742379179661"/>
    <n v="7.3756254494886164"/>
    <n v="16.338032932136329"/>
    <n v="1.2421511266379912"/>
    <n v="0.64943433023192054"/>
    <n v="5666308.6583699957"/>
    <n v="19.177189660802707"/>
    <n v="234090.32725000009"/>
    <n v="9.5815998650434118"/>
    <n v="66434.168510000221"/>
    <n v="4.9827074916979797"/>
    <n v="10.172184234166725"/>
    <n v="42.407601551612359"/>
    <n v="45.384417185606551"/>
    <n v="15.584340816682085"/>
    <n v="10.078746127078976"/>
    <n v="24.125185889685618"/>
    <n v="124.52710192233816"/>
    <n v="140.41720330435064"/>
    <s v="Grandes"/>
    <n v="2024"/>
    <n v="2"/>
    <d v="2025-08-07T00:00:00"/>
    <x v="36"/>
    <x v="13"/>
  </r>
  <r>
    <n v="2025"/>
    <n v="6"/>
    <n v="150.1"/>
    <x v="70"/>
    <s v="Vida Total"/>
    <n v="150.1"/>
    <m/>
    <m/>
    <x v="77"/>
    <n v="16615865.833520001"/>
    <n v="15937087.531400003"/>
    <n v="30629566.561580002"/>
    <n v="30686800.393109996"/>
    <n v="7260234.5709199999"/>
    <n v="7348984.4717199989"/>
    <n v="14752735.971030001"/>
    <n v="16038426.570719998"/>
    <n v="0"/>
    <n v="0"/>
    <n v="0"/>
    <n v="0"/>
    <n v="111314.14370000002"/>
    <n v="195548.87554000001"/>
    <n v="5367715.4522399995"/>
    <n v="5508303.8626599992"/>
    <n v="10462411.874580001"/>
    <n v="10982003.136389999"/>
    <n v="11854819.280479997"/>
    <n v="10823234.682580002"/>
    <n v="4070812.8770100004"/>
    <n v="4406608.0402700007"/>
    <n v="690233.67602999986"/>
    <n v="707244.80854999996"/>
    <s v="Vida Total"/>
    <s v="Totales"/>
    <s v="Vida Total"/>
    <x v="36"/>
    <x v="3"/>
    <n v="81441070.894720018"/>
    <n v="67650756.831980005"/>
    <n v="533186385.44996989"/>
    <n v="470746398.87218982"/>
    <n v="512068683.5256899"/>
    <n v="451806369.28899986"/>
    <n v="215530450.89256996"/>
    <n v="193130133.58895993"/>
    <n v="106915701.13472"/>
    <n v="96877177.860249981"/>
    <n v="16615865.833520001"/>
    <n v="15937087.531400003"/>
    <n v="7.7092892279068694"/>
    <n v="8.2519942565353404"/>
    <n v="678778.30211999826"/>
    <n v="4.2591113387727697"/>
    <n v="100"/>
    <n v="100"/>
    <n v="20.402317468295028"/>
    <n v="23.557885052168682"/>
    <n v="3.1163334786760242"/>
    <n v="3.2448510069228638"/>
    <n v="3.3854932442567676"/>
    <n v="3.5274154183527626"/>
    <n v="5.5002990210366942"/>
    <n v="1.8887414099268398"/>
    <n v="0.32024879694333458"/>
    <n v="1031584.5978999957"/>
    <n v="9.5312041931450597"/>
    <n v="-335795.16326000029"/>
    <n v="-7.6202639352381691"/>
    <n v="-17011.132520000101"/>
    <n v="-2.4052679234049745"/>
    <n v="-1.207648500844194"/>
    <n v="43.694590722281667"/>
    <n v="46.112468525009241"/>
    <n v="6.7906158720052563"/>
    <n v="-2.5522994723117587"/>
    <n v="-4.7312977000368743"/>
    <n v="51.30476143155547"/>
    <n v="50.157551352427376"/>
    <s v="Resto"/>
    <n v="2024"/>
    <n v="2"/>
    <d v="2025-08-07T00:00:00"/>
    <x v="36"/>
    <x v="77"/>
  </r>
  <r>
    <n v="2025"/>
    <n v="6"/>
    <n v="38"/>
    <x v="42"/>
    <s v="Vida Total"/>
    <n v="26"/>
    <s v="5f9c4ab08cac7457e9111a30e4664920607ea2c115a1433d7be98e97e64244ca"/>
    <s v="5ee0b1f3d4f170289262539d5c2c0d24e2fb46189fbbd99a0a6b6a68b9dfe06a"/>
    <x v="3"/>
    <n v="14249971.680200001"/>
    <n v="13230043.520049999"/>
    <n v="29232484.118010003"/>
    <n v="26464191.845499996"/>
    <n v="9559356.0271300003"/>
    <n v="8029895.0132499989"/>
    <n v="18984699.680150002"/>
    <n v="16293354.470979998"/>
    <n v="35332811.020000003"/>
    <n v="33505945.09"/>
    <n v="140.405"/>
    <n v="134.59399999999999"/>
    <n v="-2453.4645099999998"/>
    <n v="29351.497800000001"/>
    <n v="9460085.3507700004"/>
    <n v="7867465.1314700004"/>
    <n v="10763036.93389"/>
    <n v="11358639.424530001"/>
    <n v="1412652.98618"/>
    <n v="1432358.3236500002"/>
    <n v="9533547.5110299997"/>
    <n v="8460964.4625899997"/>
    <n v="3303771.1829900001"/>
    <n v="3336720.7338100006"/>
    <s v="Vida Total"/>
    <s v="Totales"/>
    <s v="Vida Total"/>
    <x v="36"/>
    <x v="3"/>
    <n v="22546358.18217"/>
    <n v="20984747.960310001"/>
    <n v="533186385.44996989"/>
    <n v="470746398.87218982"/>
    <n v="512068683.5256899"/>
    <n v="451806369.28899986"/>
    <n v="215530450.89256996"/>
    <n v="193130133.58895993"/>
    <n v="106915701.13472"/>
    <n v="96877177.860249981"/>
    <n v="14249971.680200001"/>
    <n v="13230043.520049999"/>
    <n v="6.611581621616347"/>
    <n v="6.8503258783052381"/>
    <n v="1019928.1601500027"/>
    <n v="7.7091822003783506"/>
    <n v="100"/>
    <n v="100"/>
    <n v="63.202986331819631"/>
    <n v="63.045996764283061"/>
    <n v="2.6726060659208466"/>
    <n v="2.7828242848373868"/>
    <n v="2.8104396659743807"/>
    <n v="2.92825520385423"/>
    <n v="0.65543081282938043"/>
    <n v="4.4232949318989485"/>
    <n v="1.5328558768880169"/>
    <n v="-19705.337470000144"/>
    <n v="-1.3757268097403297"/>
    <n v="1072583.04844"/>
    <n v="12.676841430813312"/>
    <n v="-32949.55082000047"/>
    <n v="-0.98748302445968994"/>
    <n v="19.047086062224516"/>
    <n v="67.083333508743038"/>
    <n v="60.694396062120084"/>
    <n v="8.9410216887458418"/>
    <n v="20.243117607594986"/>
    <n v="-5.2436076926057229"/>
    <n v="87.894201319542589"/>
    <n v="69.264150726358153"/>
    <s v="Medianas"/>
    <n v="2024"/>
    <n v="2"/>
    <d v="2025-08-07T00:00:00"/>
    <x v="36"/>
    <x v="3"/>
  </r>
  <r>
    <n v="2025"/>
    <n v="6"/>
    <n v="60"/>
    <x v="59"/>
    <s v="Vida Total"/>
    <n v="210"/>
    <s v="d29d53701d3c859e29e1b90028eec1ca8e2f29439198b6e036c60951fb458aa1"/>
    <s v="5ee0b1f3d4f170289262539d5c2c0d24e2fb46189fbbd99a0a6b6a68b9dfe06a"/>
    <x v="27"/>
    <n v="1886412.94463"/>
    <n v="2157225.3620799999"/>
    <n v="4740373.8845200008"/>
    <n v="4253197.8447500002"/>
    <n v="1344445.27308"/>
    <n v="1535311.6757999999"/>
    <n v="3014637.4124199999"/>
    <n v="3115879.7979199993"/>
    <n v="35332811.020000003"/>
    <n v="33505945.09"/>
    <n v="140.405"/>
    <n v="134.59399999999999"/>
    <n v="-13437.37815"/>
    <n v="27559.659370000001"/>
    <n v="1119913.9979700001"/>
    <n v="1172705.2196099998"/>
    <n v="1513958.04201"/>
    <n v="1756676.3805199999"/>
    <n v="1209233.6990800002"/>
    <n v="770670.55518999998"/>
    <n v="521522.40853999997"/>
    <n v="1265071.3181"/>
    <n v="155656.83701000002"/>
    <n v="121483.48879"/>
    <s v="Vida Total"/>
    <s v="Totales"/>
    <s v="Vida Total"/>
    <x v="36"/>
    <x v="3"/>
    <n v="1886412.94463"/>
    <n v="2157225.3620799999"/>
    <n v="533186385.44996989"/>
    <n v="470746398.87218982"/>
    <n v="512068683.5256899"/>
    <n v="451806369.28899986"/>
    <n v="215530450.89256996"/>
    <n v="193130133.58895993"/>
    <n v="106915701.13472"/>
    <n v="96877177.860249981"/>
    <n v="1886412.94463"/>
    <n v="2157225.3620799999"/>
    <n v="0.87524196085418704"/>
    <n v="1.1169802050006532"/>
    <n v="-270812.41744999983"/>
    <n v="-12.553737880630244"/>
    <n v="100"/>
    <n v="100"/>
    <n v="100"/>
    <n v="100"/>
    <n v="0.35379990864508043"/>
    <n v="0.36839060956465636"/>
    <n v="0.45825637057410573"/>
    <n v="0.47746678858794961"/>
    <n v="0.56105004841415029"/>
    <n v="0.24197156660705457"/>
    <n v="7.2220345832982258E-2"/>
    <n v="438563.14389000018"/>
    <n v="56.906695206731683"/>
    <n v="-743548.90956000006"/>
    <n v="-58.775256297544544"/>
    <n v="34173.348220000014"/>
    <n v="28.130035250364838"/>
    <n v="-12.431769114277447"/>
    <n v="71.269934661294357"/>
    <n v="71.170666856968992"/>
    <n v="1.257481603554113"/>
    <n v="-4.5016616927445856"/>
    <n v="-13.81690681343094"/>
    <n v="73.972591504791708"/>
    <n v="66.757043734080554"/>
    <s v="Resto"/>
    <n v="2024"/>
    <n v="2"/>
    <d v="2025-08-07T00:00:00"/>
    <x v="36"/>
    <x v="27"/>
  </r>
  <r>
    <n v="2025"/>
    <n v="6"/>
    <n v="41"/>
    <x v="38"/>
    <s v="Vida Total"/>
    <n v="29"/>
    <s v="35135aaa6cc23891b40cb3f378c53a17a1127210ce60e125ccf03efcfdaec458"/>
    <s v="5ee0b1f3d4f170289262539d5c2c0d24e2fb46189fbbd99a0a6b6a68b9dfe06a"/>
    <x v="16"/>
    <n v="5105064.9117200002"/>
    <n v="3900289.6806899998"/>
    <n v="10205320.525150001"/>
    <n v="7255982.0261899997"/>
    <n v="2024227.9407700002"/>
    <n v="2136375.0617499999"/>
    <n v="4062237.1815899992"/>
    <n v="3854691.1860699998"/>
    <n v="35332811.020000003"/>
    <n v="33505945.09"/>
    <n v="140.405"/>
    <n v="134.59399999999999"/>
    <n v="25593.691749999998"/>
    <n v="55860.407699999996"/>
    <n v="1836969.73325"/>
    <n v="2136431.5544199999"/>
    <n v="3788885.9267199999"/>
    <n v="3942919.3932099999"/>
    <n v="4664017.35317"/>
    <n v="3484422.4050599998"/>
    <n v="433937.89377999998"/>
    <n v="407321.73482000001"/>
    <n v="7109.6647699999994"/>
    <n v="8545.5408100000004"/>
    <s v="Vida Total"/>
    <s v="Totales"/>
    <s v="Vida Total"/>
    <x v="36"/>
    <x v="3"/>
    <n v="22924639.598130003"/>
    <n v="19353024.356599998"/>
    <n v="533186385.44996989"/>
    <n v="470746398.87218982"/>
    <n v="512068683.5256899"/>
    <n v="451806369.28899986"/>
    <n v="215530450.89256996"/>
    <n v="193130133.58895993"/>
    <n v="106915701.13472"/>
    <n v="96877177.860249981"/>
    <n v="5105064.9117200002"/>
    <n v="3900289.6806899998"/>
    <n v="2.3686049421687487"/>
    <n v="2.0195137901115991"/>
    <n v="1204775.2310300004"/>
    <n v="30.889378217078068"/>
    <n v="100"/>
    <n v="100"/>
    <n v="22.268899320608853"/>
    <n v="20.153385893713697"/>
    <n v="0.95746347825661426"/>
    <n v="0.99694925230940923"/>
    <n v="0.82853308916101753"/>
    <n v="0.86326575847698217"/>
    <n v="2.1639714174285078"/>
    <n v="0.20133484247026145"/>
    <n v="3.2986822699794635E-3"/>
    <n v="1179594.9481100002"/>
    <n v="33.853385467761285"/>
    <n v="26616.158959999972"/>
    <n v="6.5344313069279014"/>
    <n v="-1435.876040000001"/>
    <n v="-16.802635104377917"/>
    <n v="-5.2494116313141603"/>
    <n v="39.651365374862522"/>
    <n v="54.774779225425483"/>
    <n v="1.8932934258358884"/>
    <n v="-14.016916224180086"/>
    <n v="-3.9065842115681315"/>
    <n v="48.483110042857533"/>
    <n v="54.184002800034257"/>
    <s v="Medianas"/>
    <n v="2024"/>
    <n v="2"/>
    <d v="2025-08-07T00:00:00"/>
    <x v="36"/>
    <x v="16"/>
  </r>
  <r>
    <n v="2025"/>
    <n v="6"/>
    <n v="120"/>
    <x v="71"/>
    <s v="Vida Total"/>
    <n v="234"/>
    <s v="114bd151f8fb0c58642d2170da4ae7d7c57977260ac2cc8905306cab6b2acabc"/>
    <s v="5ee0b1f3d4f170289262539d5c2c0d24e2fb46189fbbd99a0a6b6a68b9dfe06a"/>
    <x v="17"/>
    <n v="1594005.98122"/>
    <n v="1645072.1173099999"/>
    <n v="3352700.7200299995"/>
    <n v="5065351.9473099997"/>
    <n v="1089487.8735800004"/>
    <n v="1214638.96814"/>
    <n v="2267224.2772000008"/>
    <n v="3420200.2891200003"/>
    <n v="35332811.020000003"/>
    <n v="33505945.09"/>
    <n v="140.405"/>
    <n v="134.59399999999999"/>
    <n v="1662.1494399999999"/>
    <n v="5280.9142300000003"/>
    <n v="531426.93752000004"/>
    <n v="658501.90396000003"/>
    <n v="1144443.96242"/>
    <n v="1305314.57174"/>
    <n v="1593696.4722199996"/>
    <n v="1641403.5523099999"/>
    <n v="0"/>
    <n v="0"/>
    <n v="309.50900000000001"/>
    <n v="3668.5650000000001"/>
    <s v="Vida Total"/>
    <s v="Totales"/>
    <s v="Vida Total"/>
    <x v="36"/>
    <x v="3"/>
    <n v="1641820.7880200001"/>
    <n v="1703323.0379900001"/>
    <n v="533186385.44996989"/>
    <n v="470746398.87218982"/>
    <n v="512068683.5256899"/>
    <n v="451806369.28899986"/>
    <n v="215530450.89256996"/>
    <n v="193130133.58895993"/>
    <n v="106915701.13472"/>
    <n v="96877177.860249981"/>
    <n v="1594005.98122"/>
    <n v="1645072.1173099999"/>
    <n v="0.73957344524580615"/>
    <n v="0.85179463543023137"/>
    <n v="-51066.136089999927"/>
    <n v="-3.1041882937936194"/>
    <n v="100"/>
    <n v="100"/>
    <n v="97.087696346099762"/>
    <n v="96.580160111687391"/>
    <n v="0.29895849269946695"/>
    <n v="0.31128753475900284"/>
    <n v="0.34946037213481601"/>
    <n v="0.36410998806830064"/>
    <n v="0.73942984187156435"/>
    <m/>
    <n v="1.4360337424166258E-4"/>
    <n v="-47707.080090000294"/>
    <n v="-2.9064808604112424"/>
    <n v="0"/>
    <m/>
    <n v="-3359.056"/>
    <n v="-91.563213409057767"/>
    <n v="-10.303563267992788"/>
    <n v="68.349045512749086"/>
    <n v="73.834998196076754"/>
    <n v="1.0190157872202348"/>
    <n v="-19.297585272846685"/>
    <n v="-12.324278974803571"/>
    <n v="46.435383030573533"/>
    <n v="50.447755523192313"/>
    <s v="Resto"/>
    <n v="2024"/>
    <n v="2"/>
    <d v="2025-08-07T00:00:00"/>
    <x v="36"/>
    <x v="17"/>
  </r>
  <r>
    <n v="2025"/>
    <n v="6"/>
    <n v="74"/>
    <x v="6"/>
    <s v="Vida Total"/>
    <n v="46"/>
    <s v="25fc0e7096fc653718202dc30b0c580b8ab87eac11a700cba03a7c021bc35b0c"/>
    <s v="5ee0b1f3d4f170289262539d5c2c0d24e2fb46189fbbd99a0a6b6a68b9dfe06a"/>
    <x v="39"/>
    <n v="369830.19327999995"/>
    <n v="324302.59125"/>
    <n v="429553.46636000002"/>
    <n v="372154.20600000001"/>
    <n v="266497.61461000005"/>
    <n v="260808.18891"/>
    <n v="525663.87651999993"/>
    <n v="426414.00149000005"/>
    <n v="35332811.020000003"/>
    <n v="33505945.09"/>
    <n v="140.405"/>
    <n v="134.59399999999999"/>
    <n v="0"/>
    <n v="0"/>
    <n v="268321.12688"/>
    <n v="260191.14294999998"/>
    <n v="285290.73229000001"/>
    <n v="253171.04091000001"/>
    <n v="369830.19327999995"/>
    <n v="324302.59125"/>
    <n v="0"/>
    <n v="0"/>
    <n v="0"/>
    <n v="0"/>
    <s v="Vida Total"/>
    <s v="Totales"/>
    <s v="Vida Total"/>
    <x v="36"/>
    <x v="3"/>
    <n v="12179486.698700001"/>
    <n v="4855779.2440100005"/>
    <n v="533186385.44996989"/>
    <n v="470746398.87218982"/>
    <n v="512068683.5256899"/>
    <n v="451806369.28899986"/>
    <n v="215530450.89256996"/>
    <n v="193130133.58895993"/>
    <n v="106915701.13472"/>
    <n v="96877177.860249981"/>
    <n v="369830.19327999995"/>
    <n v="324302.59125"/>
    <n v="0.17159069252090967"/>
    <n v="0.16791920826825255"/>
    <n v="45527.602029999951"/>
    <n v="14.038618024764226"/>
    <n v="100"/>
    <n v="100"/>
    <n v="3.0365006541652892"/>
    <n v="6.6786930573512722"/>
    <n v="6.9362272438350178E-2"/>
    <n v="7.222277112000855E-2"/>
    <n v="6.8891146491393537E-2"/>
    <n v="7.1779110099830956E-2"/>
    <n v="0.17159069252090967"/>
    <m/>
    <m/>
    <n v="45527.602029999951"/>
    <n v="14.038618024764226"/>
    <n v="0"/>
    <m/>
    <n v="0"/>
    <m/>
    <n v="2.1814597631224508"/>
    <n v="72.059453082088837"/>
    <n v="80.42124730016323"/>
    <n v="0.24925956784794179"/>
    <n v="3.1246197844491341"/>
    <n v="12.686953162000169"/>
    <n v="94.051820304926594"/>
    <n v="102.77286928819618"/>
    <s v="Resto"/>
    <n v="2024"/>
    <n v="2"/>
    <d v="2025-08-07T00:00:00"/>
    <x v="36"/>
    <x v="39"/>
  </r>
  <r>
    <n v="2025"/>
    <n v="6"/>
    <n v="104"/>
    <x v="19"/>
    <s v="Vida Total"/>
    <n v="225"/>
    <s v="0e6523810856a138a75dec70a9cf3778a5c70b83ac915f22c33f05db97cb3e68"/>
    <s v="5ee0b1f3d4f170289262539d5c2c0d24e2fb46189fbbd99a0a6b6a68b9dfe06a"/>
    <x v="12"/>
    <n v="2432917.8809199999"/>
    <n v="1440986.4385200001"/>
    <n v="4909318.1376900002"/>
    <n v="2533021.6824899996"/>
    <n v="723457.59918000002"/>
    <n v="353314.90615"/>
    <n v="1342038.8265799996"/>
    <n v="777517.81302999996"/>
    <n v="35332811.020000003"/>
    <n v="33505945.09"/>
    <n v="140.405"/>
    <n v="134.59399999999999"/>
    <n v="0"/>
    <n v="0"/>
    <n v="655727.55945000006"/>
    <n v="267213.73728"/>
    <n v="2065208.4617300001"/>
    <n v="1336724.3182399999"/>
    <n v="1773206.08024"/>
    <n v="592503.89254999999"/>
    <n v="163957.45512"/>
    <n v="466938.30718"/>
    <n v="495754.34555999999"/>
    <n v="381544.23878999997"/>
    <s v="Vida Total"/>
    <s v="Totales"/>
    <s v="Vida Total"/>
    <x v="36"/>
    <x v="3"/>
    <n v="2462424.9121500002"/>
    <n v="1467674.2807799999"/>
    <n v="533186385.44996989"/>
    <n v="470746398.87218982"/>
    <n v="512068683.5256899"/>
    <n v="451806369.28899986"/>
    <n v="215530450.89256996"/>
    <n v="193130133.58895993"/>
    <n v="106915701.13472"/>
    <n v="96877177.860249981"/>
    <n v="2432917.8809199999"/>
    <n v="1440986.4385200001"/>
    <n v="1.1288047098888478"/>
    <n v="0.74612201200402029"/>
    <n v="991931.44239999983"/>
    <n v="68.836972776703377"/>
    <n v="100"/>
    <n v="100"/>
    <n v="98.80170838572954"/>
    <n v="98.181623633425218"/>
    <n v="0.45629782517173556"/>
    <n v="0.47511553805026691"/>
    <n v="0.3061067364449952"/>
    <n v="0.31893893855185274"/>
    <n v="0.82271719513260133"/>
    <n v="7.6071596584616138E-2"/>
    <n v="0.23001591817163053"/>
    <n v="1180702.18769"/>
    <n v="199.27332166688902"/>
    <n v="-302980.85206"/>
    <n v="-64.886698606889823"/>
    <n v="114210.10677000001"/>
    <n v="29.933647309731938"/>
    <n v="104.76282958547345"/>
    <n v="29.736211191247726"/>
    <n v="24.518961227204926"/>
    <n v="0.6766616984238838"/>
    <n v="145.39440454099699"/>
    <n v="54.497710077509474"/>
    <n v="31.751155953559529"/>
    <n v="19.990190470375175"/>
    <s v="Medianas"/>
    <n v="2024"/>
    <n v="2"/>
    <d v="2025-08-07T00:00:00"/>
    <x v="36"/>
    <x v="12"/>
  </r>
  <r>
    <n v="2025"/>
    <n v="6"/>
    <n v="68"/>
    <x v="8"/>
    <s v="Vida Total"/>
    <n v="213"/>
    <s v="d48ff4b2f68a10fd7c86f185a6ccede0dc0f2c48538d697cb33b6ada3f1e85db"/>
    <s v="5ee0b1f3d4f170289262539d5c2c0d24e2fb46189fbbd99a0a6b6a68b9dfe06a"/>
    <x v="5"/>
    <n v="1076794.99083"/>
    <n v="1001554.8187899999"/>
    <n v="1187977.4396700002"/>
    <n v="1090215.1350399998"/>
    <n v="119543.90405"/>
    <n v="102454.98117000001"/>
    <n v="222208.06258000006"/>
    <n v="200124.87409000003"/>
    <n v="35332811.020000003"/>
    <n v="33505945.09"/>
    <n v="140.405"/>
    <n v="134.59399999999999"/>
    <n v="-937.87075000000004"/>
    <n v="-617.72784000000001"/>
    <n v="19991.60383"/>
    <n v="13707.924730000001"/>
    <n v="24596.323100000001"/>
    <n v="28046.848010000002"/>
    <n v="1072430.14163"/>
    <n v="996730.42990999995"/>
    <n v="4364.8492000000006"/>
    <n v="4824.3888799999995"/>
    <n v="0"/>
    <n v="0"/>
    <s v="Vida Total"/>
    <s v="Totales"/>
    <s v="Vida Total"/>
    <x v="36"/>
    <x v="3"/>
    <n v="1076794.99083"/>
    <n v="1001554.8187899999"/>
    <n v="533186385.44996989"/>
    <n v="470746398.87218982"/>
    <n v="512068683.5256899"/>
    <n v="451806369.28899986"/>
    <n v="215530450.89256996"/>
    <n v="193130133.58895993"/>
    <n v="106915701.13472"/>
    <n v="96877177.860249981"/>
    <n v="1076794.99083"/>
    <n v="1001554.8187899999"/>
    <n v="0.49960225405305858"/>
    <n v="0.51859065189775888"/>
    <n v="75240.172040000092"/>
    <n v="7.5123368814599134"/>
    <n v="100"/>
    <n v="100"/>
    <n v="100"/>
    <n v="100"/>
    <n v="0.20195470481138875"/>
    <n v="0.21028331266346195"/>
    <n v="0.21275889123942665"/>
    <n v="0.22167788833214772"/>
    <n v="0.49757708815101365"/>
    <n v="2.0251659020449216E-3"/>
    <m/>
    <n v="75699.711720000021"/>
    <n v="7.5948029124419669"/>
    <n v="-459.53967999999895"/>
    <n v="-9.5253448971551187"/>
    <n v="0"/>
    <m/>
    <n v="16.679445630510557"/>
    <n v="11.101825794885508"/>
    <n v="10.229592953661596"/>
    <n v="0.11181136426292311"/>
    <n v="45.839754913798679"/>
    <n v="-12.302719039122422"/>
    <n v="81.278830777759609"/>
    <n v="48.875098995482453"/>
    <s v="Resto"/>
    <n v="2024"/>
    <n v="2"/>
    <d v="2025-08-07T00:00:00"/>
    <x v="36"/>
    <x v="5"/>
  </r>
  <r>
    <n v="2025"/>
    <n v="6"/>
    <n v="23"/>
    <x v="9"/>
    <s v="Vida Total"/>
    <n v="17"/>
    <s v="4523540f1504cd17100c4835e85b7eefd49911580f8efff0599a8f283be6b9e3"/>
    <s v="5ee0b1f3d4f170289262539d5c2c0d24e2fb46189fbbd99a0a6b6a68b9dfe06a"/>
    <x v="29"/>
    <n v="2179411.2560200002"/>
    <n v="2126799.4733800003"/>
    <n v="3158594.4097999996"/>
    <n v="3041030.8345699999"/>
    <n v="1086065.9706000003"/>
    <n v="926399.79723000003"/>
    <n v="2089198.1849999996"/>
    <n v="1771673.7452699998"/>
    <n v="35332811.020000003"/>
    <n v="33505945.09"/>
    <n v="140.405"/>
    <n v="134.59399999999999"/>
    <n v="3191.14302"/>
    <n v="10562.163689999999"/>
    <n v="485662.50933999999"/>
    <n v="399701.57052999997"/>
    <n v="650927.04981"/>
    <n v="463023.78891"/>
    <n v="1719761.8052699999"/>
    <n v="1714819.0018999998"/>
    <n v="407336.35785999999"/>
    <n v="358608.82221000001"/>
    <n v="52313.09289"/>
    <n v="53371.649269999994"/>
    <s v="Vida Total"/>
    <s v="Totales"/>
    <s v="Vida Total"/>
    <x v="36"/>
    <x v="3"/>
    <n v="12724961.123440001"/>
    <n v="12089263.964579999"/>
    <n v="533186385.44996989"/>
    <n v="470746398.87218982"/>
    <n v="512068683.5256899"/>
    <n v="451806369.28899986"/>
    <n v="215530450.89256996"/>
    <n v="193130133.58895993"/>
    <n v="106915701.13472"/>
    <n v="96877177.860249981"/>
    <n v="2179411.2560200002"/>
    <n v="2126799.4733800003"/>
    <n v="1.011184845108646"/>
    <n v="1.1012261182951808"/>
    <n v="52611.782639999874"/>
    <n v="2.4737537928945841"/>
    <n v="100"/>
    <n v="100"/>
    <n v="17.127056302006441"/>
    <n v="17.592464517370548"/>
    <n v="0.40875223289520762"/>
    <n v="0.42560916653100928"/>
    <n v="0.45179304153475591"/>
    <n v="0.47073251240944414"/>
    <n v="0.7979205713846933"/>
    <n v="0.18899248629282306"/>
    <n v="2.4271787431129715E-2"/>
    <n v="4942.803370000096"/>
    <n v="0.28824052943916545"/>
    <n v="48727.535649999976"/>
    <n v="13.587935553204344"/>
    <n v="-1058.5563799999945"/>
    <n v="-1.9833683134746316"/>
    <n v="17.235126113737653"/>
    <n v="49.832998136540489"/>
    <n v="43.558398844143312"/>
    <n v="1.0158152255219222"/>
    <n v="21.506279971834164"/>
    <n v="40.581772556943839"/>
    <n v="74.610896794312154"/>
    <n v="86.324197612164539"/>
    <s v="Resto"/>
    <n v="2024"/>
    <n v="2"/>
    <d v="2025-08-07T00:00:00"/>
    <x v="36"/>
    <x v="29"/>
  </r>
  <r>
    <n v="2025"/>
    <n v="6"/>
    <n v="10"/>
    <x v="62"/>
    <s v="Vida Total"/>
    <n v="10"/>
    <s v="4a44dc15364204a80fe80e9039455cc1608281820fe2b24f1e5233ade6af1dd5"/>
    <s v="5ee0b1f3d4f170289262539d5c2c0d24e2fb46189fbbd99a0a6b6a68b9dfe06a"/>
    <x v="6"/>
    <n v="673735.95550000004"/>
    <n v="683382.29501"/>
    <n v="1250365.1080800002"/>
    <n v="1377811.9956100001"/>
    <n v="196537.88141"/>
    <n v="213981.86556000001"/>
    <n v="553962.9023099998"/>
    <n v="590480.64648000011"/>
    <n v="35332811.020000003"/>
    <n v="33505945.09"/>
    <n v="140.405"/>
    <n v="134.59399999999999"/>
    <n v="-3650.1324799999998"/>
    <n v="588.11238000000003"/>
    <n v="99848.471849999987"/>
    <n v="128680.48925"/>
    <n v="468036.85668999999"/>
    <n v="558105.0366799999"/>
    <n v="588089.41571999993"/>
    <n v="572938.11720999994"/>
    <n v="85613.062030000001"/>
    <n v="110404.712"/>
    <n v="33.47775"/>
    <n v="39.465800000000002"/>
    <s v="Vida Total"/>
    <s v="Totales"/>
    <s v="Vida Total"/>
    <x v="36"/>
    <x v="3"/>
    <n v="3211255.1390500003"/>
    <n v="3187333.33329"/>
    <n v="533186385.44996989"/>
    <n v="470746398.87218982"/>
    <n v="512068683.5256899"/>
    <n v="451806369.28899986"/>
    <n v="215530450.89256996"/>
    <n v="193130133.58895993"/>
    <n v="106915701.13472"/>
    <n v="96877177.860249981"/>
    <n v="673735.95550000004"/>
    <n v="683382.29501"/>
    <n v="0.31259432377646734"/>
    <n v="0.35384550422589506"/>
    <n v="-9646.3395099999616"/>
    <n v="-1.4115583005934962"/>
    <n v="100"/>
    <n v="100"/>
    <n v="20.980455501873148"/>
    <n v="21.440565624951606"/>
    <n v="0.12636030736820422"/>
    <n v="0.13157140383223601"/>
    <n v="0.14516994641854752"/>
    <n v="0.15125556908049512"/>
    <n v="0.27285676491862865"/>
    <n v="3.9722026133872559E-2"/>
    <n v="1.5532723966084408E-5"/>
    <n v="15151.298509999993"/>
    <n v="2.6444912731206083"/>
    <n v="-24791.649969999999"/>
    <n v="-22.455246267025263"/>
    <n v="-5.9880500000000012"/>
    <n v="-15.172757172032492"/>
    <n v="-8.1520852733704015"/>
    <n v="29.17135115108162"/>
    <n v="31.312175794204439"/>
    <n v="0.18382508773182982"/>
    <n v="-22.405896626632547"/>
    <n v="-16.138213072899077"/>
    <n v="21.333463470406507"/>
    <n v="23.056679440752191"/>
    <s v="Resto"/>
    <n v="2024"/>
    <n v="2"/>
    <d v="2025-08-07T00:00:00"/>
    <x v="36"/>
    <x v="6"/>
  </r>
  <r>
    <n v="2025"/>
    <n v="6"/>
    <n v="201.1"/>
    <x v="67"/>
    <s v="Vida Total"/>
    <n v="201.1"/>
    <m/>
    <m/>
    <x v="74"/>
    <n v="215530450.89256999"/>
    <n v="193130133.58895999"/>
    <n v="398294901.53829998"/>
    <n v="350635167.75050998"/>
    <n v="106915701.13472003"/>
    <n v="96877177.860249996"/>
    <n v="215021434.45344001"/>
    <n v="188492756.87855998"/>
    <n v="0"/>
    <n v="0"/>
    <n v="0"/>
    <n v="0"/>
    <n v="585447.90535000013"/>
    <n v="630805.75295999995"/>
    <n v="101781563.10433999"/>
    <n v="92490276.536109969"/>
    <n v="115873875.58858001"/>
    <n v="103529242.68846998"/>
    <n v="109698882.03178"/>
    <n v="95684837.25846"/>
    <n v="78054151.034269989"/>
    <n v="75132190.388060004"/>
    <n v="27777417.82652"/>
    <n v="22313105.942439999"/>
    <s v="Vida Total"/>
    <s v="Totales"/>
    <s v="Vida Total"/>
    <x v="36"/>
    <x v="3"/>
    <n v="445975128.58559"/>
    <n v="392899460.38811994"/>
    <n v="533186385.44996989"/>
    <n v="470746398.87218982"/>
    <n v="512068683.5256899"/>
    <n v="451806369.28899986"/>
    <n v="215530450.89256996"/>
    <n v="193130133.58895993"/>
    <n v="106915701.13472"/>
    <n v="96877177.860249981"/>
    <n v="215530450.89256999"/>
    <n v="193130133.58895999"/>
    <n v="100.00000000000003"/>
    <n v="100.00000000000003"/>
    <n v="22400317.303609997"/>
    <n v="11.598561491851257"/>
    <n v="100"/>
    <n v="100"/>
    <n v="48.327908234731552"/>
    <n v="49.15510278333781"/>
    <n v="40.423097208432701"/>
    <n v="42.09014490177411"/>
    <n v="41.026364524860846"/>
    <n v="42.746217565034698"/>
    <n v="50.897161666709842"/>
    <n v="36.214906390733475"/>
    <n v="12.887931942556696"/>
    <n v="14014044.773320004"/>
    <n v="14.646045470575286"/>
    <n v="2921960.646209985"/>
    <n v="3.8890928523685586"/>
    <n v="5464311.8840800002"/>
    <n v="24.489248149388132"/>
    <n v="10.362113653796868"/>
    <n v="49.605844878045374"/>
    <n v="50.161606612065142"/>
    <n v="100.00000000000003"/>
    <n v="10.045690115979401"/>
    <n v="11.923812615201189"/>
    <n v="87.838231514516721"/>
    <n v="89.337344825773158"/>
    <m/>
    <n v="2024"/>
    <n v="2"/>
    <d v="2025-08-07T00:00:00"/>
    <x v="36"/>
    <x v="74"/>
  </r>
  <r>
    <n v="2025"/>
    <n v="6"/>
    <n v="98"/>
    <x v="60"/>
    <s v="Vida Total"/>
    <n v="205"/>
    <s v="f8809aff4d69bece79dabe35be0c708b890d7eafb841f121330667b77d2e2590"/>
    <s v="5ee0b1f3d4f170289262539d5c2c0d24e2fb46189fbbd99a0a6b6a68b9dfe06a"/>
    <x v="9"/>
    <n v="1476740.3871900002"/>
    <n v="1623644.1145899999"/>
    <n v="3056336.0871100007"/>
    <n v="3350845.8705499996"/>
    <n v="240702.09544999996"/>
    <n v="545367.50303999998"/>
    <n v="598880.60166000004"/>
    <n v="1593129.7858799996"/>
    <n v="35332811.020000003"/>
    <n v="33505945.09"/>
    <n v="140.405"/>
    <n v="134.59399999999999"/>
    <n v="0"/>
    <n v="0"/>
    <n v="226380.62325999999"/>
    <n v="450731.36714999995"/>
    <n v="1460295.3930499998"/>
    <n v="1574698.2069999999"/>
    <n v="1404785.8520499999"/>
    <n v="1557588.8684200002"/>
    <n v="4285.0947000000006"/>
    <n v="4708.70759"/>
    <n v="67669.440440000006"/>
    <n v="61346.53858"/>
    <s v="Vida Total"/>
    <s v="Totales"/>
    <s v="Vida Total"/>
    <x v="36"/>
    <x v="3"/>
    <n v="1790791.82225"/>
    <n v="2003119.0202000001"/>
    <n v="533186385.44996989"/>
    <n v="470746398.87218982"/>
    <n v="512068683.5256899"/>
    <n v="451806369.28899986"/>
    <n v="215530450.89256996"/>
    <n v="193130133.58895993"/>
    <n v="106915701.13472"/>
    <n v="96877177.860249981"/>
    <n v="1476740.3871900002"/>
    <n v="1623644.1145899999"/>
    <n v="0.68516554439264532"/>
    <n v="0.84069952441787865"/>
    <n v="-146903.72739999974"/>
    <n v="-9.0477787638269298"/>
    <n v="100"/>
    <n v="100"/>
    <n v="82.462984744624478"/>
    <n v="81.055798393242156"/>
    <n v="0.27696513404852607"/>
    <n v="0.28838717045189383"/>
    <n v="0.34490845144645027"/>
    <n v="0.35936724777587831"/>
    <n v="0.65178068631713115"/>
    <n v="1.9881620820882909E-3"/>
    <n v="3.1396695993425768E-2"/>
    <n v="-152803.01637000032"/>
    <n v="-9.8102278122340394"/>
    <n v="-423.61288999999942"/>
    <n v="-8.9963728242466559"/>
    <n v="6322.9018600000054"/>
    <n v="10.306860022354014"/>
    <n v="-55.864239415023299"/>
    <n v="16.299553905207226"/>
    <n v="33.589103556582984"/>
    <n v="0.22513259782742417"/>
    <n v="-49.77482381769488"/>
    <n v="-7.2650628191132549"/>
    <n v="15.502385636318227"/>
    <n v="28.623349232657127"/>
    <s v="Resto"/>
    <n v="2024"/>
    <n v="2"/>
    <d v="2025-08-07T00:00:00"/>
    <x v="36"/>
    <x v="9"/>
  </r>
  <r>
    <n v="2025"/>
    <n v="6"/>
    <n v="39"/>
    <x v="20"/>
    <s v="Vida Total"/>
    <n v="27"/>
    <s v="670671cd97404156226e507973f2ab8330d3022ca96e0c93bdbdb320c41adcaf"/>
    <s v="5ee0b1f3d4f170289262539d5c2c0d24e2fb46189fbbd99a0a6b6a68b9dfe06a"/>
    <x v="20"/>
    <n v="685015.24910000002"/>
    <n v="656988.77671000001"/>
    <n v="1093711.00936"/>
    <n v="1000155.3602799999"/>
    <n v="301206.66354000004"/>
    <n v="284290.33557000005"/>
    <n v="438428.65957000002"/>
    <n v="485412.30483000004"/>
    <n v="35332811.020000003"/>
    <n v="33505945.09"/>
    <n v="140.405"/>
    <n v="134.59399999999999"/>
    <n v="39369.27799000001"/>
    <n v="57364.602030000009"/>
    <n v="268412.4278"/>
    <n v="261267.27169999998"/>
    <n v="582215.18559999997"/>
    <n v="560981.39357000007"/>
    <n v="685015.24910000002"/>
    <n v="656988.77671000001"/>
    <n v="0"/>
    <n v="0"/>
    <n v="0"/>
    <n v="0"/>
    <s v="Vida Total"/>
    <s v="Totales"/>
    <s v="Vida Total"/>
    <x v="36"/>
    <x v="3"/>
    <n v="16996819.43369"/>
    <n v="13946879.379360002"/>
    <n v="533186385.44996989"/>
    <n v="470746398.87218982"/>
    <n v="512068683.5256899"/>
    <n v="451806369.28899986"/>
    <n v="215530450.89256996"/>
    <n v="193130133.58895993"/>
    <n v="106915701.13472"/>
    <n v="96877177.860249981"/>
    <n v="685015.24910000002"/>
    <n v="656988.77671000001"/>
    <n v="0.31782759524845161"/>
    <n v="0.34017932080359525"/>
    <n v="28026.47239000001"/>
    <n v="4.2658981984970978"/>
    <n v="100"/>
    <n v="100"/>
    <n v="4.0302554944027174"/>
    <n v="4.7106507401381714"/>
    <n v="0.12847575778250561"/>
    <n v="0.13377409537789739"/>
    <n v="0.1395632081910787"/>
    <n v="0.1454137925819621"/>
    <n v="0.31782759524845161"/>
    <m/>
    <m/>
    <n v="28026.47239000001"/>
    <n v="4.2658981984970978"/>
    <n v="0"/>
    <m/>
    <n v="0"/>
    <m/>
    <n v="5.9503703972500155"/>
    <n v="43.970796845141358"/>
    <n v="43.27171873371104"/>
    <n v="0.28172350771984567"/>
    <n v="2.7348071779171867"/>
    <n v="3.785115205848677"/>
    <n v="46.101928365779131"/>
    <n v="46.573250859058781"/>
    <s v="Resto"/>
    <n v="2024"/>
    <n v="2"/>
    <d v="2025-08-07T00:00:00"/>
    <x v="36"/>
    <x v="20"/>
  </r>
  <r>
    <n v="2025"/>
    <n v="6"/>
    <n v="5.0999999999999996"/>
    <x v="68"/>
    <s v="Vida Total"/>
    <n v="5.0999999999999996"/>
    <m/>
    <m/>
    <x v="75"/>
    <n v="134962022.45265001"/>
    <n v="126128985.99862999"/>
    <n v="243924745.91788"/>
    <n v="220958357.06279999"/>
    <n v="69537083.917830005"/>
    <n v="64879742.58950001"/>
    <n v="142344203.23134997"/>
    <n v="124224339.50341001"/>
    <n v="0"/>
    <n v="0"/>
    <n v="0"/>
    <n v="0"/>
    <n v="159156.12783000001"/>
    <n v="120586.60482000001"/>
    <n v="68290225.09954001"/>
    <n v="63786000.816270001"/>
    <n v="69232601.98616001"/>
    <n v="61759957.430930004"/>
    <n v="66953121.800819993"/>
    <n v="61779802.165909998"/>
    <n v="47682417.442319997"/>
    <n v="49461447.2962"/>
    <n v="20326483.209510002"/>
    <n v="14887736.536520001"/>
    <s v="Vida Total"/>
    <s v="Totales"/>
    <s v="Vida Total"/>
    <x v="36"/>
    <x v="3"/>
    <n v="220171177.09591997"/>
    <n v="200191197.12801003"/>
    <n v="533186385.44996989"/>
    <n v="470746398.87218982"/>
    <n v="512068683.5256899"/>
    <n v="451806369.28899986"/>
    <n v="215530450.89256996"/>
    <n v="193130133.58895993"/>
    <n v="106915701.13472"/>
    <n v="96877177.860249981"/>
    <n v="134962022.45265001"/>
    <n v="126128985.99862999"/>
    <n v="62.61854039358974"/>
    <n v="65.307771322247973"/>
    <n v="8833036.4540200233"/>
    <n v="7.0031772507201273"/>
    <n v="100"/>
    <n v="100"/>
    <n v="61.298678706637574"/>
    <n v="63.004261829743804"/>
    <n v="25.312353453802473"/>
    <n v="26.356234387037869"/>
    <n v="26.793404325727977"/>
    <n v="27.916602016283449"/>
    <n v="31.064344515380071"/>
    <n v="22.12328570967777"/>
    <n v="9.4309101685318844"/>
    <n v="5173319.6349099949"/>
    <n v="8.373804145596031"/>
    <n v="-1779029.8538800031"/>
    <n v="-3.5968010463306443"/>
    <n v="5438746.6729900017"/>
    <n v="36.531723003349882"/>
    <n v="7.1784214031140881"/>
    <n v="51.523445376810614"/>
    <n v="51.439200970191521"/>
    <n v="65.039169345397866"/>
    <n v="7.0614621164980074"/>
    <n v="12.099497580753882"/>
    <n v="98.638824976116908"/>
    <n v="103.28051292393756"/>
    <m/>
    <n v="2024"/>
    <n v="2"/>
    <d v="2025-08-07T00:00:00"/>
    <x v="36"/>
    <x v="75"/>
  </r>
  <r>
    <n v="2025"/>
    <n v="6"/>
    <n v="13"/>
    <x v="37"/>
    <s v="Vida Total"/>
    <n v="13"/>
    <s v="3fdba35f04dc8c462986c992bcf875546257113072a909c162f7e470e581e278"/>
    <s v="5ee0b1f3d4f170289262539d5c2c0d24e2fb46189fbbd99a0a6b6a68b9dfe06a"/>
    <x v="18"/>
    <n v="101667.90251"/>
    <n v="118700.13821999999"/>
    <n v="215320.04680000001"/>
    <n v="219105.39714000002"/>
    <n v="45453.446290000007"/>
    <n v="71679.364130000016"/>
    <n v="83145.597469999993"/>
    <n v="151752.52131000001"/>
    <n v="35332811.020000003"/>
    <n v="33505945.09"/>
    <n v="140.405"/>
    <n v="134.59399999999999"/>
    <n v="3961.5655900000002"/>
    <n v="550.86562000000004"/>
    <n v="36290.12689"/>
    <n v="53099.164880000004"/>
    <n v="94648.940499999997"/>
    <n v="95862.201969999995"/>
    <n v="2299.4720799999996"/>
    <n v="27342.011979999999"/>
    <n v="99368.430430000008"/>
    <n v="91358.126239999983"/>
    <n v="0"/>
    <n v="0"/>
    <s v="Vida Total"/>
    <s v="Totales"/>
    <s v="Vida Total"/>
    <x v="36"/>
    <x v="3"/>
    <n v="699707.28188999998"/>
    <n v="799139.89625999995"/>
    <n v="533186385.44996989"/>
    <n v="470746398.87218982"/>
    <n v="512068683.5256899"/>
    <n v="451806369.28899986"/>
    <n v="215530450.89256996"/>
    <n v="193130133.58895993"/>
    <n v="106915701.13472"/>
    <n v="96877177.860249981"/>
    <n v="101667.90251"/>
    <n v="118700.13821999999"/>
    <n v="4.7171015552078928E-2"/>
    <n v="6.146122099859893E-2"/>
    <n v="-17032.235709999994"/>
    <n v="-14.348960300646219"/>
    <n v="100"/>
    <n v="100"/>
    <n v="14.53006209044757"/>
    <n v="14.853486701830358"/>
    <n v="1.9067985470821766E-2"/>
    <n v="1.9854348797508418E-2"/>
    <n v="2.5215304568315503E-2"/>
    <n v="2.6272347246187877E-2"/>
    <n v="1.0668896531683867E-3"/>
    <n v="4.6104125898910539E-2"/>
    <m/>
    <n v="-25042.5399"/>
    <n v="-91.589967550003252"/>
    <n v="8010.3041900000244"/>
    <n v="8.768025921368805"/>
    <n v="0"/>
    <m/>
    <n v="-36.587821555497946"/>
    <n v="44.707764365975024"/>
    <n v="60.386925579773788"/>
    <n v="4.2513350057655254E-2"/>
    <n v="-31.655936638527415"/>
    <n v="-1.2656307126970523"/>
    <n v="38.341820519374963"/>
    <n v="55.391138309776508"/>
    <s v="Resto"/>
    <n v="2024"/>
    <n v="2"/>
    <d v="2025-08-07T00:00:00"/>
    <x v="36"/>
    <x v="18"/>
  </r>
  <r>
    <n v="2025"/>
    <n v="6"/>
    <n v="80"/>
    <x v="73"/>
    <s v="Vida Total"/>
    <n v="52"/>
    <s v="41cfc0d1f2d127b04555b7246d84019b4d27710a3f3aff6e7764375b1e06e05d"/>
    <s v="5ee0b1f3d4f170289262539d5c2c0d24e2fb46189fbbd99a0a6b6a68b9dfe06a"/>
    <x v="44"/>
    <n v="29930.450539999998"/>
    <n v="43756.470729999994"/>
    <n v="70101.405469999998"/>
    <n v="89910.372179999991"/>
    <n v="38999.580169999987"/>
    <n v="25355.180369999998"/>
    <n v="50454.842500000006"/>
    <n v="48098.730870000007"/>
    <n v="35332811.020000003"/>
    <n v="33505945.09"/>
    <n v="140.405"/>
    <n v="134.59399999999999"/>
    <n v="557.04739000000006"/>
    <n v="721.63563999999997"/>
    <n v="34437.919020000001"/>
    <n v="20565.97609"/>
    <n v="33923.104020000006"/>
    <n v="38987.946299999996"/>
    <n v="13826.17655"/>
    <n v="21082.322390000001"/>
    <n v="16104.27399"/>
    <n v="22674.14834"/>
    <n v="0"/>
    <n v="0"/>
    <s v="Vida Total"/>
    <s v="Totales"/>
    <s v="Vida Total"/>
    <x v="36"/>
    <x v="3"/>
    <n v="914305.01283000002"/>
    <n v="669950.54428999999"/>
    <n v="533186385.44996989"/>
    <n v="470746398.87218982"/>
    <n v="512068683.5256899"/>
    <n v="451806369.28899986"/>
    <n v="215530450.89256996"/>
    <n v="193130133.58895993"/>
    <n v="106915701.13472"/>
    <n v="96877177.860249981"/>
    <n v="29930.450539999998"/>
    <n v="43756.470729999994"/>
    <n v="1.3886877894074782E-2"/>
    <n v="2.265646997538311E-2"/>
    <n v="-13826.020189999996"/>
    <n v="-31.597658493331593"/>
    <n v="100"/>
    <n v="100"/>
    <n v="3.2735739299249658"/>
    <n v="6.5312986313597543"/>
    <n v="5.6135061503381992E-3"/>
    <n v="5.8450070279485117E-3"/>
    <n v="9.2951259605663205E-3"/>
    <n v="9.6847839482340232E-3"/>
    <n v="6.4149527330092148E-3"/>
    <n v="7.4719251610655662E-3"/>
    <m/>
    <n v="-7256.145840000001"/>
    <n v="-34.418152354229328"/>
    <n v="-6569.87435"/>
    <n v="-28.975175832337353"/>
    <n v="0"/>
    <m/>
    <n v="53.813065420524111"/>
    <n v="130.30067862787337"/>
    <n v="57.946127617226139"/>
    <n v="3.6476943756706272E-2"/>
    <n v="67.450933859371219"/>
    <n v="-12.990790130435748"/>
    <n v="101.51759402587828"/>
    <n v="52.749575296301266"/>
    <s v="Resto"/>
    <n v="2024"/>
    <n v="2"/>
    <d v="2025-08-07T00:00:00"/>
    <x v="36"/>
    <x v="44"/>
  </r>
  <r>
    <n v="2025"/>
    <n v="6"/>
    <n v="88"/>
    <x v="63"/>
    <s v="Vida Total"/>
    <n v="60"/>
    <s v="39fa9ec190eee7b6f4dff1100d6343e10918d044c75eac8f9e9a2596173f80c9"/>
    <s v="5ee0b1f3d4f170289262539d5c2c0d24e2fb46189fbbd99a0a6b6a68b9dfe06a"/>
    <x v="31"/>
    <n v="514524.86040000001"/>
    <n v="262386.74179"/>
    <n v="774649.49820000003"/>
    <n v="441988.76633000001"/>
    <n v="42550.754209999999"/>
    <n v="60978.659690000008"/>
    <n v="111874.90366000001"/>
    <n v="99360.685790000018"/>
    <n v="35332811.020000003"/>
    <n v="33505945.09"/>
    <n v="140.405"/>
    <n v="134.59399999999999"/>
    <n v="0"/>
    <n v="0"/>
    <n v="35065.856530000005"/>
    <n v="53677.521179999996"/>
    <n v="141102.04139"/>
    <n v="194668.17544999998"/>
    <n v="383986.88094999996"/>
    <n v="134061.11937999999"/>
    <n v="130537.97945"/>
    <n v="128325.62241000001"/>
    <n v="0"/>
    <n v="0"/>
    <s v="Vida Total"/>
    <s v="Totales"/>
    <s v="Vida Total"/>
    <x v="36"/>
    <x v="3"/>
    <n v="514524.86040000001"/>
    <n v="262386.74179"/>
    <n v="533186385.44996989"/>
    <n v="470746398.87218982"/>
    <n v="512068683.5256899"/>
    <n v="451806369.28899986"/>
    <n v="215530450.89256996"/>
    <n v="193130133.58895993"/>
    <n v="106915701.13472"/>
    <n v="96877177.860249981"/>
    <n v="514524.86040000001"/>
    <n v="262386.74179"/>
    <n v="0.23872490326504364"/>
    <n v="0.1358600736788384"/>
    <n v="252138.11861"/>
    <n v="96.094077349303546"/>
    <n v="100"/>
    <n v="100"/>
    <n v="100"/>
    <n v="100"/>
    <n v="9.6499999707565509E-2"/>
    <n v="0.10047965770087694"/>
    <n v="5.5738449071224737E-2"/>
    <n v="5.8075042678772691E-2"/>
    <n v="0.17815899301458626"/>
    <n v="6.0565910250457364E-2"/>
    <m/>
    <n v="249925.76156999997"/>
    <n v="186.42673037928202"/>
    <n v="2212.357039999988"/>
    <n v="1.7240181644562869"/>
    <n v="0"/>
    <m/>
    <n v="-30.220253402883557"/>
    <n v="8.2699122015057434"/>
    <n v="23.239992719908077"/>
    <n v="3.9798414786976495E-2"/>
    <n v="-34.673107552020518"/>
    <n v="-27.516636417932784"/>
    <n v="24.85141687856909"/>
    <n v="27.573855385410408"/>
    <s v="Resto"/>
    <n v="2024"/>
    <n v="2"/>
    <d v="2025-08-07T00:00:00"/>
    <x v="36"/>
    <x v="31"/>
  </r>
  <r>
    <n v="2025"/>
    <n v="6"/>
    <n v="9"/>
    <x v="29"/>
    <s v="Vida Total"/>
    <n v="9"/>
    <s v="19581e27de7ced00ff1ce50b2047e7a567c76b1cbaebabe5ef03f7c3017bb5b7"/>
    <s v="5ee0b1f3d4f170289262539d5c2c0d24e2fb46189fbbd99a0a6b6a68b9dfe06a"/>
    <x v="2"/>
    <n v="427919.08993999998"/>
    <n v="235001.80335"/>
    <n v="958115.83817000012"/>
    <n v="696784.18115000008"/>
    <n v="256818.84249999997"/>
    <n v="231037.45076000001"/>
    <n v="518970.38794000004"/>
    <n v="429935.10510999989"/>
    <n v="35332811.020000003"/>
    <n v="33505945.09"/>
    <n v="140.405"/>
    <n v="134.59399999999999"/>
    <n v="41094.500899999999"/>
    <n v="38359.05947"/>
    <n v="238593.48697"/>
    <n v="206267.06234"/>
    <n v="432213.52549000003"/>
    <n v="316931.03691000002"/>
    <n v="310340.57618000003"/>
    <n v="92712.204440000001"/>
    <n v="117578.51376"/>
    <n v="142289.59891"/>
    <n v="0"/>
    <n v="0"/>
    <s v="Vida Total"/>
    <s v="Totales"/>
    <s v="Vida Total"/>
    <x v="36"/>
    <x v="3"/>
    <n v="1704189.54003"/>
    <n v="1455805.4776199998"/>
    <n v="533186385.44996989"/>
    <n v="470746398.87218982"/>
    <n v="512068683.5256899"/>
    <n v="451806369.28899986"/>
    <n v="215530450.89256996"/>
    <n v="193130133.58895993"/>
    <n v="106915701.13472"/>
    <n v="96877177.860249981"/>
    <n v="427919.08993999998"/>
    <n v="235001.80335"/>
    <n v="0.19854228865010543"/>
    <n v="0.12168054719526877"/>
    <n v="192917.28658999997"/>
    <n v="82.09183241997448"/>
    <n v="100"/>
    <n v="100"/>
    <n v="25.109829622147956"/>
    <n v="16.142390378568223"/>
    <n v="8.0256942340879142E-2"/>
    <n v="8.3566736984127976E-2"/>
    <n v="4.992110484817628E-2"/>
    <n v="5.2013831438414294E-2"/>
    <n v="0.14398920194097661"/>
    <n v="5.4553086709128819E-2"/>
    <m/>
    <n v="217628.37174000003"/>
    <n v="234.73540841199741"/>
    <n v="-24711.085149999999"/>
    <n v="-17.36675437930645"/>
    <n v="0"/>
    <m/>
    <n v="11.158966503132639"/>
    <n v="60.015747962076063"/>
    <n v="98.313054396397263"/>
    <n v="0.24020685434816849"/>
    <n v="15.672121502712244"/>
    <n v="36.374628911064065"/>
    <n v="55.202688694090916"/>
    <n v="65.082632597631758"/>
    <s v="Resto"/>
    <n v="2024"/>
    <n v="2"/>
    <d v="2025-08-07T00:00:00"/>
    <x v="36"/>
    <x v="2"/>
  </r>
  <r>
    <n v="2025"/>
    <n v="6"/>
    <n v="94"/>
    <x v="5"/>
    <s v="Vida Total"/>
    <n v="7"/>
    <s v="7902699be42c8a8e46fbbb4501726517e86b22c56a189f7625a6da49081b2451"/>
    <s v="5ee0b1f3d4f170289262539d5c2c0d24e2fb46189fbbd99a0a6b6a68b9dfe06a"/>
    <x v="7"/>
    <n v="1498652.18417"/>
    <n v="1352877.01795"/>
    <n v="2747932.15796"/>
    <n v="2549369.0189599996"/>
    <n v="477117.87530999997"/>
    <n v="688174.01665000001"/>
    <n v="1086917.7764899996"/>
    <n v="1346595.9249400001"/>
    <n v="35332811.020000003"/>
    <n v="33505945.09"/>
    <n v="140.405"/>
    <n v="134.59399999999999"/>
    <n v="11141.18074"/>
    <n v="1983.49027"/>
    <n v="425542.53205000004"/>
    <n v="614200.19439999992"/>
    <n v="616488.49424999999"/>
    <n v="731117.86577000003"/>
    <n v="1498652.1841699998"/>
    <n v="1352877.0179499998"/>
    <n v="0"/>
    <n v="0"/>
    <n v="0"/>
    <n v="0"/>
    <s v="Vida Total"/>
    <s v="Totales"/>
    <s v="Vida Total"/>
    <x v="36"/>
    <x v="3"/>
    <n v="3833520.1551100002"/>
    <n v="3650387.7085300004"/>
    <n v="533186385.44996989"/>
    <n v="470746398.87218982"/>
    <n v="512068683.5256899"/>
    <n v="451806369.28899986"/>
    <n v="215530450.89256996"/>
    <n v="193130133.58895993"/>
    <n v="106915701.13472"/>
    <n v="96877177.860249981"/>
    <n v="1498652.18417"/>
    <n v="1352877.01795"/>
    <n v="0.69533199506783172"/>
    <n v="0.70050022376587617"/>
    <n v="145775.16622000001"/>
    <n v="10.77519717504638"/>
    <n v="100"/>
    <n v="100"/>
    <n v="39.093369110693956"/>
    <n v="37.061187084009752"/>
    <n v="0.28107472828760405"/>
    <n v="0.29266624427244714"/>
    <n v="0.28738977529965415"/>
    <n v="0.2994373496945163"/>
    <n v="0.69533199506783161"/>
    <m/>
    <m/>
    <n v="145775.16622000001"/>
    <n v="10.77519717504638"/>
    <n v="0"/>
    <m/>
    <n v="0"/>
    <m/>
    <n v="-30.669007581456185"/>
    <n v="31.836464814832443"/>
    <n v="50.867448224730929"/>
    <n v="0.44625613473628517"/>
    <n v="-30.715988706955045"/>
    <n v="-15.678644564276167"/>
    <n v="69.026840893065057"/>
    <n v="84.008368986187392"/>
    <s v="Resto"/>
    <n v="2024"/>
    <n v="2"/>
    <d v="2025-08-07T00:00:00"/>
    <x v="36"/>
    <x v="7"/>
  </r>
  <r>
    <n v="2025"/>
    <n v="6"/>
    <n v="27"/>
    <x v="32"/>
    <s v="Vida Total"/>
    <n v="21"/>
    <s v="6f4b6612125fb3a0daecd2799dfd6c9c299424fd920f9b308110a2c1fbd8f443"/>
    <s v="5ee0b1f3d4f170289262539d5c2c0d24e2fb46189fbbd99a0a6b6a68b9dfe06a"/>
    <x v="49"/>
    <n v="922.14588000000003"/>
    <n v="-4708.4603499999994"/>
    <n v="12728.78168"/>
    <n v="22725.495520000004"/>
    <n v="2676.8130500000007"/>
    <n v="2427.2979100000002"/>
    <n v="5389.5542800000003"/>
    <n v="1936.2805800000008"/>
    <n v="35332811.020000003"/>
    <n v="33505945.09"/>
    <n v="140.405"/>
    <n v="134.59399999999999"/>
    <n v="0"/>
    <n v="0"/>
    <n v="2676.8130499999997"/>
    <n v="2427.2979100000002"/>
    <n v="2939.83655"/>
    <n v="-449.71484000000004"/>
    <n v="0"/>
    <n v="0"/>
    <n v="922.14588000000003"/>
    <n v="-4708.4603499999994"/>
    <n v="0"/>
    <n v="0"/>
    <s v="Vida Total"/>
    <s v="Totales"/>
    <s v="Vida Total"/>
    <x v="36"/>
    <x v="3"/>
    <n v="7432464.5520399995"/>
    <n v="5987192.6770000001"/>
    <n v="533186385.44996989"/>
    <n v="470746398.87218982"/>
    <n v="512068683.5256899"/>
    <n v="451806369.28899986"/>
    <n v="215530450.89256996"/>
    <n v="193130133.58895993"/>
    <n v="106915701.13472"/>
    <n v="96877177.860249981"/>
    <n v="922.14588000000003"/>
    <n v="-4708.4603499999994"/>
    <n v="4.2784946451007001E-4"/>
    <n v="-2.4379729162415662E-3"/>
    <n v="5630.6062299999994"/>
    <n v="-119.58487088035052"/>
    <n v="100"/>
    <n v="100"/>
    <n v="1.2407000040745535E-2"/>
    <n v="-7.8642205187210795E-2"/>
    <n v="1.7295000494466434E-4"/>
    <n v="1.8008245957375305E-4"/>
    <n v="-1.0002116556346451E-3"/>
    <n v="-1.0421412069532409E-3"/>
    <m/>
    <n v="4.2784946451007001E-4"/>
    <m/>
    <n v="0"/>
    <m/>
    <n v="5630.6062299999994"/>
    <n v="-119.58487088035052"/>
    <n v="0"/>
    <m/>
    <n v="10.279543313247451"/>
    <n v="290.28086640695079"/>
    <n v="-51.551839233391881"/>
    <n v="2.5036669278603527E-3"/>
    <n v="10.27954331324743"/>
    <n v="-753.71126067354146"/>
    <n v="91.053125045336273"/>
    <n v="-539.74156378739917"/>
    <s v="Resto"/>
    <n v="2024"/>
    <n v="2"/>
    <d v="2025-08-07T00:00:00"/>
    <x v="36"/>
    <x v="49"/>
  </r>
  <r>
    <n v="2025"/>
    <n v="6"/>
    <n v="77"/>
    <x v="33"/>
    <s v="Vida Total"/>
    <n v="49"/>
    <s v="0e17daca5f3e175f448bacace3bc0da47d0655a74c8dd0dc497a3afbdad95f1f"/>
    <s v="5ee0b1f3d4f170289262539d5c2c0d24e2fb46189fbbd99a0a6b6a68b9dfe06a"/>
    <x v="0"/>
    <n v="7992498.94307"/>
    <n v="6686637.6723199999"/>
    <n v="17890390.757909998"/>
    <n v="12638540.227739999"/>
    <n v="2256925.4447999997"/>
    <n v="1776458.43827"/>
    <n v="4077554.24101"/>
    <n v="3197872.0206600004"/>
    <n v="35332811.020000003"/>
    <n v="33505945.09"/>
    <n v="140.405"/>
    <n v="134.59399999999999"/>
    <n v="0"/>
    <n v="0"/>
    <n v="2225269.5280900002"/>
    <n v="1721521.0368299999"/>
    <n v="2020237.4394100001"/>
    <n v="1761665.0164000001"/>
    <n v="5637889.1987600001"/>
    <n v="5103956.2789900005"/>
    <n v="2354609.74431"/>
    <n v="1582681.3933300001"/>
    <n v="0"/>
    <n v="0"/>
    <s v="Vida Total"/>
    <s v="Totales"/>
    <s v="Vida Total"/>
    <x v="36"/>
    <x v="3"/>
    <n v="8235194.7031499995"/>
    <n v="6922211.3310900005"/>
    <n v="533186385.44996989"/>
    <n v="470746398.87218982"/>
    <n v="512068683.5256899"/>
    <n v="451806369.28899986"/>
    <n v="215530450.89256996"/>
    <n v="193130133.58895993"/>
    <n v="106915701.13472"/>
    <n v="96877177.860249981"/>
    <n v="7992498.94307"/>
    <n v="6686637.6723199999"/>
    <n v="3.7082922204128921"/>
    <n v="3.4622446264916964"/>
    <n v="1305861.2707500001"/>
    <n v="19.529415750396375"/>
    <n v="100"/>
    <n v="100"/>
    <n v="97.052944480023442"/>
    <n v="96.596843876869826"/>
    <n v="1.4990065690302505"/>
    <n v="1.5608255689530026"/>
    <n v="1.4204331012068896"/>
    <n v="1.479978620673863"/>
    <n v="2.6158202589991224"/>
    <n v="1.0924719614137692"/>
    <m/>
    <n v="533932.91976999957"/>
    <n v="10.461157787888764"/>
    <n v="771928.35097999987"/>
    <n v="48.773452081586925"/>
    <n v="0"/>
    <m/>
    <n v="27.046340977045389"/>
    <n v="28.238044957852594"/>
    <n v="26.567290248488057"/>
    <n v="2.1109391986834027"/>
    <n v="29.261826052825946"/>
    <n v="14.677729341438495"/>
    <n v="110.14891045380679"/>
    <n v="97.721247842451049"/>
    <s v="Medianas"/>
    <n v="2024"/>
    <n v="2"/>
    <d v="2025-08-07T00:00:00"/>
    <x v="36"/>
    <x v="0"/>
  </r>
  <r>
    <n v="2025"/>
    <n v="6"/>
    <n v="119"/>
    <x v="45"/>
    <s v="Vida Total"/>
    <n v="217"/>
    <s v="16badfc6202cb3f8889e0f2779b19218af4cbb736e56acadce8148aba9a7a9f8"/>
    <s v="5ee0b1f3d4f170289262539d5c2c0d24e2fb46189fbbd99a0a6b6a68b9dfe06a"/>
    <x v="15"/>
    <n v="377706.43232999998"/>
    <n v="436956.41533999995"/>
    <n v="555942.26375000004"/>
    <n v="718897.21901999996"/>
    <n v="624538.93379000004"/>
    <n v="108898.0517"/>
    <n v="755842.84534999996"/>
    <n v="226372.87365000005"/>
    <n v="35332811.020000003"/>
    <n v="33505945.09"/>
    <n v="140.405"/>
    <n v="134.59399999999999"/>
    <n v="783.77575999999999"/>
    <n v="11353.066220000001"/>
    <n v="613796.28709"/>
    <n v="98231.373829999997"/>
    <n v="657281.48207999999"/>
    <n v="203234.19675999999"/>
    <n v="40727.13106"/>
    <n v="92124.201319999993"/>
    <n v="336979.30127"/>
    <n v="311811.90222000005"/>
    <n v="0"/>
    <n v="33020.311800000003"/>
    <s v="Vida Total"/>
    <s v="Totales"/>
    <s v="Vida Total"/>
    <x v="36"/>
    <x v="3"/>
    <n v="785916.87945000001"/>
    <n v="811961.43577999994"/>
    <n v="533186385.44996989"/>
    <n v="470746398.87218982"/>
    <n v="512068683.5256899"/>
    <n v="451806369.28899986"/>
    <n v="215530450.89256996"/>
    <n v="193130133.58895993"/>
    <n v="106915701.13472"/>
    <n v="96877177.860249981"/>
    <n v="377706.43232999998"/>
    <n v="436956.41533999995"/>
    <n v="0.17524504345711492"/>
    <n v="0.22624973494295664"/>
    <n v="-59249.983009999967"/>
    <n v="-13.559700906072514"/>
    <n v="100"/>
    <n v="100"/>
    <n v="48.059335816063189"/>
    <n v="53.81492224692218"/>
    <n v="7.0839474269629679E-2"/>
    <n v="7.3760892724276675E-2"/>
    <n v="9.2822040994228819E-2"/>
    <n v="9.6713203939030559E-2"/>
    <n v="1.8896230621398471E-2"/>
    <n v="0.15634881283571647"/>
    <m/>
    <n v="-51397.070259999993"/>
    <n v="-55.791061983233483"/>
    <n v="25167.399049999949"/>
    <n v="8.0713400838185336"/>
    <n v="-33020.311800000003"/>
    <m/>
    <n v="473.50790398943383"/>
    <n v="165.35035687301823"/>
    <n v="24.921948248606302"/>
    <n v="0.58414145645740534"/>
    <n v="524.84750356056384"/>
    <n v="223.41086911480065"/>
    <n v="93.384083353088101"/>
    <n v="48.33407733345279"/>
    <s v="Resto"/>
    <n v="2024"/>
    <n v="2"/>
    <d v="2025-08-07T00:00:00"/>
    <x v="36"/>
    <x v="15"/>
  </r>
  <r>
    <n v="2025"/>
    <n v="6"/>
    <n v="48"/>
    <x v="4"/>
    <s v="Vida Total"/>
    <n v="36"/>
    <s v="76a50887d8f1c2e9301755428990ad81479ee21c25b43215cf524541e0503269"/>
    <s v="5ee0b1f3d4f170289262539d5c2c0d24e2fb46189fbbd99a0a6b6a68b9dfe06a"/>
    <x v="14"/>
    <n v="3228583.6095100003"/>
    <n v="3077978.3520300002"/>
    <n v="6735756.8617900005"/>
    <n v="6169131.2708000001"/>
    <n v="2496079.8255599998"/>
    <n v="2028705.1571200003"/>
    <n v="5122259.1019599987"/>
    <n v="4340746.0244099991"/>
    <n v="35332811.020000003"/>
    <n v="33505945.09"/>
    <n v="140.405"/>
    <n v="134.59399999999999"/>
    <n v="-1334.6137999999955"/>
    <n v="51051.921060000008"/>
    <n v="2316622.8299600002"/>
    <n v="1858172.5520299999"/>
    <n v="2814923.1020200001"/>
    <n v="2584829.73654"/>
    <n v="508565.70679999999"/>
    <n v="644703.92613000004"/>
    <n v="2698416.3033800004"/>
    <n v="2424014.27128"/>
    <n v="21601.599329999997"/>
    <n v="9260.1546199999993"/>
    <s v="Vida Total"/>
    <s v="Totales"/>
    <s v="Vida Total"/>
    <x v="36"/>
    <x v="3"/>
    <n v="34581959.66691"/>
    <n v="31734793.481880002"/>
    <n v="533186385.44996989"/>
    <n v="470746398.87218982"/>
    <n v="512068683.5256899"/>
    <n v="451806369.28899986"/>
    <n v="215530450.89256996"/>
    <n v="193130133.58895993"/>
    <n v="106915701.13472"/>
    <n v="96877177.860249981"/>
    <n v="3228583.6095100003"/>
    <n v="3077978.3520300002"/>
    <n v="1.4979709809632753"/>
    <n v="1.5937328343493411"/>
    <n v="150605.25748000015"/>
    <n v="4.8929927457310507"/>
    <n v="100"/>
    <n v="100"/>
    <n v="9.336034280900785"/>
    <n v="9.699065329627782"/>
    <n v="0.60552626578889757"/>
    <n v="0.63049815647396956"/>
    <n v="0.65385064217255706"/>
    <n v="0.68126050477636324"/>
    <n v="0.23596002545992534"/>
    <n v="1.2519884277164213"/>
    <n v="1.0022527786928448E-2"/>
    <n v="-136138.21933000005"/>
    <n v="-21.116393713809757"/>
    <n v="274402.03210000042"/>
    <n v="11.320149198424589"/>
    <n v="12341.444709999998"/>
    <n v="133.27471534163217"/>
    <n v="23.038077603326833"/>
    <n v="77.311915299564689"/>
    <n v="65.910312714903313"/>
    <n v="2.3346241937045282"/>
    <n v="24.672104720799837"/>
    <n v="8.9016836284156362"/>
    <n v="82.297908184333082"/>
    <n v="71.887618970111021"/>
    <s v="Medianas"/>
    <n v="2024"/>
    <n v="2"/>
    <d v="2025-08-07T00:00:00"/>
    <x v="36"/>
    <x v="14"/>
  </r>
  <r>
    <n v="2025"/>
    <n v="6"/>
    <n v="69"/>
    <x v="47"/>
    <s v="Vida Total"/>
    <n v="202"/>
    <s v="c17edaae86e4016a583e098582f6dbf3eccade8ef83747df9ba617ded9d31309"/>
    <s v="5ee0b1f3d4f170289262539d5c2c0d24e2fb46189fbbd99a0a6b6a68b9dfe06a"/>
    <x v="28"/>
    <n v="3248263.6864399998"/>
    <n v="1706358.1481900001"/>
    <n v="5415373.0021900004"/>
    <n v="2336503.2959500002"/>
    <n v="1211186.16019"/>
    <n v="605153.34658000001"/>
    <n v="2031317.5749900001"/>
    <n v="1382800.3319999997"/>
    <n v="35332811.020000003"/>
    <n v="33505945.09"/>
    <n v="140.405"/>
    <n v="134.59399999999999"/>
    <n v="2779.4803700000002"/>
    <n v="3940.8982799999999"/>
    <n v="583128.35415999999"/>
    <n v="486715.22129000002"/>
    <n v="1201343.2183800002"/>
    <n v="801541.30828999996"/>
    <n v="3248263.6864399998"/>
    <n v="1706358.1481900001"/>
    <n v="0"/>
    <n v="0"/>
    <n v="0"/>
    <n v="0"/>
    <s v="Vida Total"/>
    <s v="Totales"/>
    <s v="Vida Total"/>
    <x v="36"/>
    <x v="3"/>
    <n v="3248263.6864399998"/>
    <n v="1706358.1481900001"/>
    <n v="533186385.44996989"/>
    <n v="470746398.87218982"/>
    <n v="512068683.5256899"/>
    <n v="451806369.28899986"/>
    <n v="215530450.89256996"/>
    <n v="193130133.58895993"/>
    <n v="106915701.13472"/>
    <n v="96877177.860249981"/>
    <n v="3248263.6864399998"/>
    <n v="1706358.1481900001"/>
    <n v="1.5071019770004936"/>
    <n v="0.88352765903515229"/>
    <n v="1541905.5382499998"/>
    <n v="90.362362666100225"/>
    <n v="100"/>
    <n v="100"/>
    <n v="100"/>
    <n v="100"/>
    <n v="0.60921729719312046"/>
    <n v="0.63434140593701005"/>
    <n v="0.36247927807373109"/>
    <n v="0.37767465537842404"/>
    <n v="1.5071019770004936"/>
    <m/>
    <m/>
    <n v="1541905.5382499998"/>
    <n v="90.362362666100225"/>
    <n v="0"/>
    <m/>
    <n v="0"/>
    <m/>
    <n v="100.1453296152075"/>
    <n v="37.287187159285821"/>
    <n v="35.464614929867423"/>
    <n v="1.1328421806483175"/>
    <n v="19.808941379409628"/>
    <n v="49.879139846570553"/>
    <n v="48.539696669395028"/>
    <n v="60.722412713619619"/>
    <s v="Medianas"/>
    <n v="2024"/>
    <n v="2"/>
    <d v="2025-08-07T00:00:00"/>
    <x v="36"/>
    <x v="28"/>
  </r>
  <r>
    <n v="2025"/>
    <n v="6"/>
    <n v="34"/>
    <x v="40"/>
    <s v="Vida Total"/>
    <n v="23"/>
    <s v="535fa30d7e25dd8a49f1536779734ec8286108d115da5045d77f3b4185d8f790"/>
    <s v="5ee0b1f3d4f170289262539d5c2c0d24e2fb46189fbbd99a0a6b6a68b9dfe06a"/>
    <x v="1"/>
    <n v="27299771.86417"/>
    <n v="27674275.762029998"/>
    <n v="54428775.226260006"/>
    <n v="52791747.705309995"/>
    <n v="19158254.083130002"/>
    <n v="17615769.31625"/>
    <n v="39672685.163269997"/>
    <n v="33991431.472829998"/>
    <n v="35332811.020000003"/>
    <n v="33505945.09"/>
    <n v="140.405"/>
    <n v="134.59399999999999"/>
    <n v="54893.129089999995"/>
    <n v="65444.587009999996"/>
    <n v="19023764.049210001"/>
    <n v="17478722.12565"/>
    <n v="24510171.117520001"/>
    <n v="22495793.656770002"/>
    <n v="4500622.9831799995"/>
    <n v="5106614.7890999997"/>
    <n v="18597101.851840001"/>
    <n v="18781047.323880002"/>
    <n v="4202047.0291499998"/>
    <n v="3786613.6490500001"/>
    <s v="Vida Total"/>
    <s v="Totales"/>
    <s v="Vida Total"/>
    <x v="36"/>
    <x v="3"/>
    <n v="45949941.079129994"/>
    <n v="43370839.972830005"/>
    <n v="533186385.44996989"/>
    <n v="470746398.87218982"/>
    <n v="512068683.5256899"/>
    <n v="451806369.28899986"/>
    <n v="215530450.89256996"/>
    <n v="193130133.58895993"/>
    <n v="106915701.13472"/>
    <n v="96877177.860249981"/>
    <n v="27299771.86417"/>
    <n v="27674275.762029998"/>
    <n v="12.666317799231733"/>
    <n v="14.329341179315566"/>
    <n v="-374503.89785999805"/>
    <n v="-1.3532563637088213"/>
    <n v="100"/>
    <n v="100"/>
    <n v="59.411984483630356"/>
    <n v="63.808484639372352"/>
    <n v="5.1201179567124564"/>
    <n v="5.3312715154158417"/>
    <n v="5.878807746236995"/>
    <n v="6.1252513561463386"/>
    <n v="2.088161076331303"/>
    <n v="8.6285263983926015"/>
    <n v="1.9496303245078295"/>
    <n v="-605991.80592000019"/>
    <n v="-11.866800824951229"/>
    <n v="-183945.4720400013"/>
    <n v="-0.97942073659607054"/>
    <n v="415433.38009999972"/>
    <n v="10.971105547148309"/>
    <n v="8.7562725146332898"/>
    <n v="70.17734132890152"/>
    <n v="63.653948770790983"/>
    <n v="17.919027682369578"/>
    <n v="8.8395588215951726"/>
    <n v="8.9544627386097133"/>
    <n v="77.615794512392085"/>
    <n v="77.69773492916913"/>
    <s v="Grandes"/>
    <n v="2024"/>
    <n v="2"/>
    <d v="2025-08-07T00:00:00"/>
    <x v="36"/>
    <x v="1"/>
  </r>
  <r>
    <n v="2025"/>
    <n v="6"/>
    <n v="43"/>
    <x v="26"/>
    <s v="Vida Total"/>
    <n v="31"/>
    <s v="eb1e33e8a81b697b75855af6bfcdbcbf7cbbde9f94962ceaec1ed8af21f5a50f"/>
    <s v="5ee0b1f3d4f170289262539d5c2c0d24e2fb46189fbbd99a0a6b6a68b9dfe06a"/>
    <x v="11"/>
    <n v="19484019.931259997"/>
    <n v="17275384.711430002"/>
    <n v="41735782.91031"/>
    <n v="37256139.156989999"/>
    <n v="12033324.343650002"/>
    <n v="10117991.236090001"/>
    <n v="24786223.912900001"/>
    <n v="20786833.152810004"/>
    <n v="35332811.020000003"/>
    <n v="33505945.09"/>
    <n v="140.405"/>
    <n v="134.59399999999999"/>
    <n v="159215.88774000001"/>
    <n v="64224.859150000004"/>
    <n v="11717002.595389999"/>
    <n v="9805312.3179199994"/>
    <n v="13524095.60706"/>
    <n v="11604448.55218"/>
    <n v="4547440.0533300005"/>
    <n v="4438290.2196899997"/>
    <n v="10195902.17653"/>
    <n v="8977441.4169499986"/>
    <n v="4740677.7013999997"/>
    <n v="3859653.07479"/>
    <s v="Vida Total"/>
    <s v="Totales"/>
    <s v="Vida Total"/>
    <x v="36"/>
    <x v="3"/>
    <n v="63645419.190459996"/>
    <n v="56310277.221919999"/>
    <n v="533186385.44996989"/>
    <n v="470746398.87218982"/>
    <n v="512068683.5256899"/>
    <n v="451806369.28899986"/>
    <n v="215530450.89256996"/>
    <n v="193130133.58895993"/>
    <n v="106915701.13472"/>
    <n v="96877177.860249981"/>
    <n v="19484019.931259997"/>
    <n v="17275384.711430002"/>
    <n v="9.0400311652350727"/>
    <n v="8.944945250334321"/>
    <n v="2208635.2198299952"/>
    <n v="12.784868509288149"/>
    <n v="100"/>
    <n v="100"/>
    <n v="30.613389273081442"/>
    <n v="30.678919663896064"/>
    <n v="3.6542605855955839"/>
    <n v="3.8049622166129802"/>
    <n v="3.6697858449513836"/>
    <n v="3.8236257577811452"/>
    <n v="2.1098828655059276"/>
    <n v="4.7306086607743856"/>
    <n v="2.1995396389547599"/>
    <n v="109149.83364000078"/>
    <n v="2.459276618635009"/>
    <n v="1218460.7595800012"/>
    <n v="13.572472411565585"/>
    <n v="881024.62660999969"/>
    <n v="22.826523771386764"/>
    <n v="18.929973972780022"/>
    <n v="61.759967327603881"/>
    <n v="58.568833083037411"/>
    <n v="11.254964627213466"/>
    <n v="19.4964751298766"/>
    <n v="16.542337589315071"/>
    <n v="86.637975180191404"/>
    <n v="84.496150539423809"/>
    <s v="Grandes"/>
    <n v="2024"/>
    <n v="2"/>
    <d v="2025-08-07T00:00:00"/>
    <x v="36"/>
    <x v="11"/>
  </r>
  <r>
    <n v="2025"/>
    <n v="6"/>
    <n v="15.1"/>
    <x v="69"/>
    <s v="Vida Total"/>
    <n v="15.1"/>
    <m/>
    <m/>
    <x v="76"/>
    <n v="63952562.606400006"/>
    <n v="51064060.058930002"/>
    <n v="123740589.05883999"/>
    <n v="98990010.29459998"/>
    <n v="30118382.645970002"/>
    <n v="24648450.799029998"/>
    <n v="57924495.251060002"/>
    <n v="48229990.80443"/>
    <n v="0"/>
    <n v="0"/>
    <n v="0"/>
    <n v="0"/>
    <n v="314977.63381999993"/>
    <n v="314670.27260000003"/>
    <n v="28123622.552560002"/>
    <n v="23195971.857179999"/>
    <n v="36178861.727839999"/>
    <n v="30787282.121149994"/>
    <n v="30890940.950479999"/>
    <n v="23081800.40997"/>
    <n v="26300920.71494"/>
    <n v="21264135.051590003"/>
    <n v="6760700.9409800004"/>
    <n v="6718124.5973700006"/>
    <s v="Vida Total"/>
    <s v="Totales"/>
    <s v="Vida Total"/>
    <x v="36"/>
    <x v="3"/>
    <n v="144362880.59494999"/>
    <n v="125057506.42813"/>
    <n v="533186385.44996989"/>
    <n v="470746398.87218982"/>
    <n v="512068683.5256899"/>
    <n v="451806369.28899986"/>
    <n v="215530450.89256996"/>
    <n v="193130133.58895993"/>
    <n v="106915701.13472"/>
    <n v="96877177.860249981"/>
    <n v="63952562.606400006"/>
    <n v="51064060.058930002"/>
    <n v="29.67217037850342"/>
    <n v="26.440234421216712"/>
    <n v="12888502.547470003"/>
    <n v="25.239870336585348"/>
    <n v="100"/>
    <n v="100"/>
    <n v="44.299865964739659"/>
    <n v="40.832463014346359"/>
    <n v="11.994410275954209"/>
    <n v="12.489059507813385"/>
    <n v="10.847466954876095"/>
    <n v="11.302200130398484"/>
    <n v="14.332518130293073"/>
    <n v="12.202879271128866"/>
    <n v="3.1367729770814785"/>
    <n v="7809140.5405099988"/>
    <n v="33.832458481604853"/>
    <n v="5036785.6633499973"/>
    <n v="23.686764832568997"/>
    <n v="42576.343609999865"/>
    <n v="0.63375340830487126"/>
    <n v="22.191787595653945"/>
    <n v="47.094880046223395"/>
    <n v="48.269665143321319"/>
    <n v="28.170214782596886"/>
    <n v="21.243562139668292"/>
    <n v="17.512359764248696"/>
    <n v="77.734956848901064"/>
    <n v="75.342707309798612"/>
    <s v="Resto"/>
    <n v="2024"/>
    <n v="2"/>
    <d v="2025-08-07T00:00:00"/>
    <x v="36"/>
    <x v="76"/>
  </r>
  <r>
    <n v="2025"/>
    <n v="6"/>
    <n v="91"/>
    <x v="34"/>
    <s v="Vida Total"/>
    <n v="218"/>
    <s v="5966abd0cbfc86f98a186531b2b4ee5f6e910120ce13222f98207203dfc9a9a2"/>
    <s v="5ee0b1f3d4f170289262539d5c2c0d24e2fb46189fbbd99a0a6b6a68b9dfe06a"/>
    <x v="8"/>
    <n v="3543259.5221799999"/>
    <n v="2693881.1134899999"/>
    <n v="5551307.7611299995"/>
    <n v="5036473.6111099999"/>
    <n v="1371986.8728700001"/>
    <n v="1432561.8210100001"/>
    <n v="2998772.7810700005"/>
    <n v="2514948.1875299998"/>
    <n v="35332811.020000003"/>
    <n v="33505945.09"/>
    <n v="140.405"/>
    <n v="134.59399999999999"/>
    <n v="27549.60916"/>
    <n v="133575.33319"/>
    <n v="772857.91524999996"/>
    <n v="726565.24162999995"/>
    <n v="1793323.65708"/>
    <n v="1564665.3546500001"/>
    <n v="631432.46272000007"/>
    <n v="819437.91491000005"/>
    <n v="2911827.0594599997"/>
    <n v="1874443.1985800001"/>
    <n v="0"/>
    <n v="0"/>
    <s v="Vida Total"/>
    <s v="Totales"/>
    <s v="Vida Total"/>
    <x v="36"/>
    <x v="3"/>
    <n v="3561914.8073400003"/>
    <n v="2714294.16591"/>
    <n v="533186385.44996989"/>
    <n v="470746398.87218982"/>
    <n v="512068683.5256899"/>
    <n v="451806369.28899986"/>
    <n v="215530450.89256996"/>
    <n v="193130133.58895993"/>
    <n v="106915701.13472"/>
    <n v="96877177.860249981"/>
    <n v="3543259.5221799999"/>
    <n v="2693881.1134899999"/>
    <n v="1.6439716557481332"/>
    <n v="1.3948528194069414"/>
    <n v="849378.40868999995"/>
    <n v="31.529914383994708"/>
    <n v="100"/>
    <n v="100"/>
    <n v="99.476256840237795"/>
    <n v="99.247942515723736"/>
    <n v="0.66454426048214843"/>
    <n v="0.69195005204848437"/>
    <n v="0.57225740227519051"/>
    <n v="0.59624682089571146"/>
    <n v="0.29296670614526499"/>
    <n v="1.3510049496028682"/>
    <m/>
    <n v="-188005.45218999998"/>
    <n v="-22.94322105057207"/>
    <n v="1037383.8608799996"/>
    <n v="55.343574116616523"/>
    <n v="0"/>
    <m/>
    <n v="-4.2284351887371123"/>
    <n v="38.721038193270175"/>
    <n v="53.178360909701595"/>
    <n v="1.2832417112816918"/>
    <n v="6.3714407141395313"/>
    <n v="14.613879047711675"/>
    <n v="43.096398812270998"/>
    <n v="46.435823447533622"/>
    <s v="Medianas"/>
    <n v="2024"/>
    <n v="2"/>
    <d v="2025-08-07T00:00:00"/>
    <x v="36"/>
    <x v="8"/>
  </r>
  <r>
    <n v="2025"/>
    <n v="6"/>
    <n v="16"/>
    <x v="74"/>
    <s v="Vida Total"/>
    <n v="14"/>
    <s v="8527a891e224136950ff32ca212b45bc93f69fbb801c3b1ebedac52775f99e61"/>
    <s v="5ee0b1f3d4f170289262539d5c2c0d24e2fb46189fbbd99a0a6b6a68b9dfe06a"/>
    <x v="45"/>
    <n v="478266.78831999999"/>
    <n v="530592.76578999998"/>
    <n v="838510.58043999993"/>
    <n v="931650.40601000004"/>
    <n v="186228.08065000002"/>
    <n v="221921.50687999997"/>
    <n v="396550.91129000008"/>
    <n v="441497.78446"/>
    <n v="35332811.020000003"/>
    <n v="33505945.09"/>
    <n v="140.405"/>
    <n v="134.59399999999999"/>
    <n v="-5395.9450700000007"/>
    <n v="13934.845369999999"/>
    <n v="122944.65345"/>
    <n v="146103.07611000002"/>
    <n v="107895.96178"/>
    <n v="96812.323980000001"/>
    <n v="19957.031850000003"/>
    <n v="32186.273799999999"/>
    <n v="191568.58146999998"/>
    <n v="236559.10608"/>
    <n v="266741.17499999999"/>
    <n v="261847.38590999998"/>
    <s v="Vida Total"/>
    <s v="Totales"/>
    <s v="Vida Total"/>
    <x v="36"/>
    <x v="3"/>
    <n v="2671500.3155200002"/>
    <n v="2668766.8416399998"/>
    <n v="533186385.44996989"/>
    <n v="470746398.87218982"/>
    <n v="512068683.5256899"/>
    <n v="451806369.28899986"/>
    <n v="215530450.89256996"/>
    <n v="193130133.58895993"/>
    <n v="106915701.13472"/>
    <n v="96877177.860249981"/>
    <n v="478266.78831999999"/>
    <n v="530592.76578999998"/>
    <n v="0.2219021889201121"/>
    <n v="0.27473328782512202"/>
    <n v="-52325.977469999983"/>
    <n v="-9.8617962482190684"/>
    <n v="100"/>
    <n v="100"/>
    <n v="17.902554064527845"/>
    <n v="19.881570675688636"/>
    <n v="8.9699737534816873E-2"/>
    <n v="9.3398952856683704E-2"/>
    <n v="0.11271308013426964"/>
    <n v="0.11743808893729961"/>
    <n v="9.2594952441070518E-3"/>
    <n v="8.8882374011033063E-2"/>
    <n v="0.12376031966497196"/>
    <n v="-12229.241949999996"/>
    <n v="-37.995208845827918"/>
    <n v="-44990.524610000022"/>
    <n v="-19.01872447674242"/>
    <n v="4893.7890900000057"/>
    <n v="1.8689470864842184"/>
    <n v="-16.083806716985084"/>
    <n v="38.938116799654935"/>
    <n v="41.825204033752868"/>
    <n v="0.17418216283812404"/>
    <n v="-15.850742692483898"/>
    <n v="11.448581486681086"/>
    <n v="113.94740954317113"/>
    <n v="150.91371646050226"/>
    <s v="Resto"/>
    <n v="2024"/>
    <n v="2"/>
    <d v="2025-08-07T00:00:00"/>
    <x v="36"/>
    <x v="45"/>
  </r>
  <r>
    <n v="2025"/>
    <n v="6"/>
    <n v="81"/>
    <x v="24"/>
    <s v="Total General Sin Pensiones"/>
    <n v="53"/>
    <s v="2858dcd1057d3eae7f7d5f782167e24b61153c01551450a628cee722509f6529"/>
    <s v="5ee0b1f3d4f170289262539d5c2c0d24e2fb46189fbbd99a0a6b6a68b9dfe06a"/>
    <x v="57"/>
    <n v="935835.38778999995"/>
    <n v="856751.40549999999"/>
    <n v="1883939.7765200003"/>
    <n v="1720463.90173"/>
    <n v="750117.92507"/>
    <n v="400886.36572000006"/>
    <n v="1146532.7505300005"/>
    <n v="2146472.1289799996"/>
    <n v="35332811.020000003"/>
    <n v="33505945.09"/>
    <n v="140.405"/>
    <n v="134.59399999999999"/>
    <n v="0"/>
    <n v="0"/>
    <n v="382572.60044999997"/>
    <n v="403357.96775000001"/>
    <n v="709353.64687000006"/>
    <n v="722812.15067"/>
    <n v="0"/>
    <n v="0"/>
    <n v="0"/>
    <n v="0"/>
    <n v="0"/>
    <n v="0"/>
    <s v="Total General Sin Pensiones"/>
    <s v="Totales"/>
    <s v="Total General Sin Pensiones"/>
    <x v="25"/>
    <x v="3"/>
    <n v="935835.38778999995"/>
    <n v="856751.40549999999"/>
    <n v="533186385.44996989"/>
    <n v="470746398.87218982"/>
    <n v="512068683.5256899"/>
    <n v="451806369.28899986"/>
    <n v="512068683.5256899"/>
    <n v="451806369.28899986"/>
    <n v="252694789.22597"/>
    <n v="234297372.73841006"/>
    <n v="935835.38778999995"/>
    <n v="856751.40549999999"/>
    <n v="0.18275583293760439"/>
    <n v="0.18962800521122697"/>
    <n v="79083.982289999956"/>
    <n v="9.2306801929139084"/>
    <n v="100"/>
    <n v="100"/>
    <n v="100"/>
    <n v="100"/>
    <n v="0.17551749506886305"/>
    <n v="0.18275583293760439"/>
    <n v="0.1819985044075956"/>
    <n v="0.18962800521122697"/>
    <m/>
    <m/>
    <m/>
    <n v="0"/>
    <m/>
    <n v="0"/>
    <m/>
    <n v="0"/>
    <m/>
    <n v="87.114850793883434"/>
    <n v="80.15490062215143"/>
    <n v="46.791445353514519"/>
    <n v="0.29684740527008413"/>
    <n v="-5.1530821161025697"/>
    <n v="-1.8619642444478557"/>
    <n v="53.932562712278866"/>
    <n v="55.803982732735378"/>
    <s v="Resto"/>
    <n v="2024"/>
    <n v="2"/>
    <d v="2025-08-07T00:00:00"/>
    <x v="25"/>
    <x v="57"/>
  </r>
  <r>
    <n v="2025"/>
    <n v="6"/>
    <n v="9"/>
    <x v="29"/>
    <s v="Total General Sin Pensiones"/>
    <n v="9"/>
    <s v="19581e27de7ced00ff1ce50b2047e7a567c76b1cbaebabe5ef03f7c3017bb5b7"/>
    <s v="5ee0b1f3d4f170289262539d5c2c0d24e2fb46189fbbd99a0a6b6a68b9dfe06a"/>
    <x v="49"/>
    <n v="1704189.54003"/>
    <n v="1455805.4776199998"/>
    <n v="3889593.3041500002"/>
    <n v="3204820.9419299997"/>
    <n v="1055173.5816099998"/>
    <n v="976432.34519999998"/>
    <n v="1969378.8620599997"/>
    <n v="1958987.8607300001"/>
    <n v="35332811.020000003"/>
    <n v="33505945.09"/>
    <n v="140.405"/>
    <n v="134.59399999999999"/>
    <n v="42152.243719999999"/>
    <n v="39349.57662"/>
    <n v="976421.55674000003"/>
    <n v="856742.38471999997"/>
    <n v="1611852.0840399999"/>
    <n v="1294667.4514300001"/>
    <n v="310340.57618000003"/>
    <n v="92712.204440000001"/>
    <n v="117578.51376"/>
    <n v="142289.59891"/>
    <n v="0"/>
    <n v="0"/>
    <s v="Total General Sin Pensiones"/>
    <s v="Totales"/>
    <s v="Total General Sin Pensiones"/>
    <x v="25"/>
    <x v="3"/>
    <n v="1704189.54003"/>
    <n v="1455805.4776199998"/>
    <n v="533186385.44996989"/>
    <n v="470746398.87218982"/>
    <n v="512068683.5256899"/>
    <n v="451806369.28899986"/>
    <n v="512068683.5256899"/>
    <n v="451806369.28899986"/>
    <n v="252694789.22597"/>
    <n v="234297372.73841006"/>
    <n v="1704189.54003"/>
    <n v="1455805.4776199998"/>
    <n v="0.3328048745914966"/>
    <n v="0.32221889211322463"/>
    <n v="248384.06241000025"/>
    <n v="17.061624387900153"/>
    <n v="100"/>
    <n v="100"/>
    <n v="100"/>
    <n v="100"/>
    <n v="0.31962360377821541"/>
    <n v="0.3328048745914966"/>
    <n v="0.30925472422259753"/>
    <n v="0.32221889211322463"/>
    <n v="6.0605263739865203E-2"/>
    <n v="2.2961473244262794E-2"/>
    <m/>
    <n v="217628.37174000003"/>
    <n v="234.73540841199741"/>
    <n v="-24711.085149999999"/>
    <n v="-17.36675437930645"/>
    <n v="0"/>
    <m/>
    <n v="8.0641773899728264"/>
    <n v="61.916445138574481"/>
    <n v="67.071621876042443"/>
    <n v="0.41756839737064005"/>
    <n v="13.969096679991333"/>
    <n v="24.499313106208053"/>
    <n v="60.577615428126904"/>
    <n v="66.174706390718455"/>
    <s v="Resto"/>
    <n v="2024"/>
    <n v="2"/>
    <d v="2025-08-07T00:00:00"/>
    <x v="25"/>
    <x v="49"/>
  </r>
  <r>
    <n v="2025"/>
    <n v="6"/>
    <n v="79"/>
    <x v="11"/>
    <s v="Total General Sin Pensiones"/>
    <n v="51"/>
    <s v="031b4af5197ec30a926f48cf40e11a7dbc470048a21e4003b7a3c07c5dab1baa"/>
    <s v="5ee0b1f3d4f170289262539d5c2c0d24e2fb46189fbbd99a0a6b6a68b9dfe06a"/>
    <x v="1"/>
    <n v="49586162.051349998"/>
    <n v="42505277.943829998"/>
    <n v="84199301.567669988"/>
    <n v="73698652.305709988"/>
    <n v="21285134.473350003"/>
    <n v="19149771.268559996"/>
    <n v="42661127.764200002"/>
    <n v="39161048.513229996"/>
    <n v="35332811.020000003"/>
    <n v="33505945.09"/>
    <n v="140.405"/>
    <n v="134.59399999999999"/>
    <n v="0"/>
    <n v="0"/>
    <n v="20869165.53889"/>
    <n v="18839207.249900002"/>
    <n v="23252894.99399"/>
    <n v="18515478.179000001"/>
    <n v="35213436.045609996"/>
    <n v="29547127.38724"/>
    <n v="2677213.9240100002"/>
    <n v="2443123.5967600001"/>
    <n v="1399728.7402000001"/>
    <n v="1333294.5716899999"/>
    <s v="Total General Sin Pensiones"/>
    <s v="Totales"/>
    <s v="Total General Sin Pensiones"/>
    <x v="25"/>
    <x v="3"/>
    <n v="49586162.051349998"/>
    <n v="42505277.943829998"/>
    <n v="533186385.44996989"/>
    <n v="470746398.87218982"/>
    <n v="512068683.5256899"/>
    <n v="451806369.28899986"/>
    <n v="512068683.5256899"/>
    <n v="451806369.28899986"/>
    <n v="252694789.22597"/>
    <n v="234297372.73841006"/>
    <n v="49586162.051349998"/>
    <n v="42505277.943829998"/>
    <n v="9.6834982584640557"/>
    <n v="9.4078527513279298"/>
    <n v="7080884.1075199991"/>
    <n v="16.658834973099722"/>
    <n v="100"/>
    <n v="100"/>
    <n v="100"/>
    <n v="100"/>
    <n v="9.2999677794666393"/>
    <n v="9.6834982584640557"/>
    <n v="9.0293368245968058"/>
    <n v="9.4078527513279298"/>
    <n v="6.8767017352357529"/>
    <n v="0.52282320910095015"/>
    <n v="0.27334785063648154"/>
    <n v="5666308.6583699957"/>
    <n v="19.177189660802707"/>
    <n v="234090.32725000009"/>
    <n v="9.5815998650434118"/>
    <n v="66434.168510000221"/>
    <n v="4.9827074916979797"/>
    <n v="11.150854884078099"/>
    <n v="42.925553406024314"/>
    <n v="45.052690383218042"/>
    <n v="8.4232581679062513"/>
    <n v="10.775178923735096"/>
    <n v="25.586251509092062"/>
    <n v="89.74867664556993"/>
    <n v="101.74842403620539"/>
    <s v="Grandes"/>
    <n v="2024"/>
    <n v="2"/>
    <d v="2025-08-07T00:00:00"/>
    <x v="25"/>
    <x v="1"/>
  </r>
  <r>
    <n v="2025"/>
    <n v="6"/>
    <n v="150.1"/>
    <x v="70"/>
    <s v="Total General Sin Pensiones"/>
    <n v="150.1"/>
    <m/>
    <m/>
    <x v="77"/>
    <n v="88853981.790830016"/>
    <n v="77950046.700309992"/>
    <n v="172351558.93095008"/>
    <n v="148925567.65791997"/>
    <n v="43405899.111380003"/>
    <n v="35790288.235919997"/>
    <n v="83106809.247499973"/>
    <n v="78489650.709150001"/>
    <n v="0"/>
    <n v="0"/>
    <n v="0"/>
    <n v="0"/>
    <n v="127804.03546999999"/>
    <n v="314341.86233999999"/>
    <n v="27454448.990230002"/>
    <n v="24650643.077039998"/>
    <n v="48897813.240059994"/>
    <n v="43783699.624540009"/>
    <n v="20371003.460990004"/>
    <n v="16349380.547359999"/>
    <n v="9093870.7780400012"/>
    <n v="7972062.1171500003"/>
    <n v="1133674.9286999998"/>
    <n v="1035417.3980699999"/>
    <s v="Total General Sin Pensiones"/>
    <s v="Totales"/>
    <s v="Total General Sin Pensiones"/>
    <x v="25"/>
    <x v="3"/>
    <n v="88853981.790830016"/>
    <n v="77950046.700309992"/>
    <n v="533186385.44996989"/>
    <n v="470746398.87218982"/>
    <n v="512068683.5256899"/>
    <n v="451806369.28899986"/>
    <n v="512068683.5256899"/>
    <n v="451806369.28899986"/>
    <n v="252694789.22597"/>
    <n v="234297372.73841006"/>
    <n v="88853981.790830016"/>
    <n v="77950046.700309992"/>
    <n v="17.351965595523929"/>
    <n v="17.252976495877796"/>
    <n v="10903935.090520024"/>
    <n v="13.988362486095429"/>
    <n v="100"/>
    <n v="100"/>
    <n v="100"/>
    <n v="100"/>
    <n v="16.664713168893805"/>
    <n v="17.351965595523929"/>
    <n v="16.558819544251861"/>
    <n v="17.252976495877796"/>
    <n v="3.9781779508037447"/>
    <n v="1.7759084026437582"/>
    <n v="0.22139118543521019"/>
    <n v="4021622.913630005"/>
    <n v="24.598013985792221"/>
    <n v="1121808.6608900009"/>
    <n v="14.071750124433869"/>
    <n v="98257.530629999936"/>
    <n v="9.4896542025612263"/>
    <n v="21.278428453160082"/>
    <n v="48.850820454575974"/>
    <n v="45.914389729002778"/>
    <n v="17.177203868879413"/>
    <n v="11.374169446319682"/>
    <n v="11.680405400583393"/>
    <n v="56.146578284481819"/>
    <n v="56.300959691454992"/>
    <s v="Resto"/>
    <n v="2024"/>
    <n v="2"/>
    <d v="2025-08-07T00:00:00"/>
    <x v="25"/>
    <x v="77"/>
  </r>
  <r>
    <n v="2025"/>
    <n v="6"/>
    <n v="94"/>
    <x v="5"/>
    <s v="Total General Sin Pensiones"/>
    <n v="7"/>
    <s v="7902699be42c8a8e46fbbb4501726517e86b22c56a189f7625a6da49081b2451"/>
    <s v="5ee0b1f3d4f170289262539d5c2c0d24e2fb46189fbbd99a0a6b6a68b9dfe06a"/>
    <x v="26"/>
    <n v="3833520.1551100002"/>
    <n v="3650387.7085300004"/>
    <n v="7738704.2564899996"/>
    <n v="8006362.4654999999"/>
    <n v="1278813.4646500002"/>
    <n v="1968392.91753"/>
    <n v="3334101.5134900003"/>
    <n v="4649361.8021200001"/>
    <n v="35332811.020000003"/>
    <n v="33505945.09"/>
    <n v="140.405"/>
    <n v="134.59399999999999"/>
    <n v="11471.72839"/>
    <n v="3178.6744199999998"/>
    <n v="1399473.5305899999"/>
    <n v="1617624.9934400001"/>
    <n v="2149958.2261000001"/>
    <n v="2224106.3372399998"/>
    <n v="1498652.1841699998"/>
    <n v="1352877.0179499998"/>
    <n v="0"/>
    <n v="0"/>
    <n v="0"/>
    <n v="0"/>
    <s v="Total General Sin Pensiones"/>
    <s v="Totales"/>
    <s v="Total General Sin Pensiones"/>
    <x v="25"/>
    <x v="3"/>
    <n v="3833520.1551100002"/>
    <n v="3650387.7085300004"/>
    <n v="533186385.44996989"/>
    <n v="470746398.87218982"/>
    <n v="512068683.5256899"/>
    <n v="451806369.28899986"/>
    <n v="512068683.5256899"/>
    <n v="451806369.28899986"/>
    <n v="252694789.22597"/>
    <n v="234297372.73841006"/>
    <n v="3833520.1551100002"/>
    <n v="3650387.7085300004"/>
    <n v="0.7486339779100506"/>
    <n v="0.80795401673388423"/>
    <n v="183132.44657999976"/>
    <n v="5.0167944120584007"/>
    <n v="100"/>
    <n v="100"/>
    <n v="100"/>
    <n v="100"/>
    <n v="0.71898312854983959"/>
    <n v="0.7486339779100506"/>
    <n v="0.77544676226426124"/>
    <n v="0.80795401673388423"/>
    <n v="0.29266624427244714"/>
    <m/>
    <m/>
    <n v="145775.16622000001"/>
    <n v="10.77519717504638"/>
    <n v="0"/>
    <m/>
    <n v="0"/>
    <m/>
    <n v="-35.032611971867148"/>
    <n v="33.35872547703628"/>
    <n v="53.922845316687351"/>
    <n v="0.50607037389537657"/>
    <n v="-13.485910747835616"/>
    <n v="-3.3338384005511923"/>
    <n v="65.093056860394398"/>
    <n v="72.731459209247546"/>
    <s v="Resto"/>
    <n v="2024"/>
    <n v="2"/>
    <d v="2025-08-07T00:00:00"/>
    <x v="25"/>
    <x v="26"/>
  </r>
  <r>
    <n v="2025"/>
    <n v="6"/>
    <n v="10"/>
    <x v="62"/>
    <s v="Total General Sin Pensiones"/>
    <n v="10"/>
    <s v="4a44dc15364204a80fe80e9039455cc1608281820fe2b24f1e5233ade6af1dd5"/>
    <s v="5ee0b1f3d4f170289262539d5c2c0d24e2fb46189fbbd99a0a6b6a68b9dfe06a"/>
    <x v="20"/>
    <n v="3211255.1390500003"/>
    <n v="3187333.33329"/>
    <n v="6499424.1877900008"/>
    <n v="6786784.5974000003"/>
    <n v="1604347.2630800002"/>
    <n v="1334905.5824"/>
    <n v="3189459.3018200002"/>
    <n v="4052868.7543899999"/>
    <n v="35332811.020000003"/>
    <n v="33505945.09"/>
    <n v="140.405"/>
    <n v="134.59399999999999"/>
    <n v="105.00368000000026"/>
    <n v="6167.920979999999"/>
    <n v="1302983.01642"/>
    <n v="1093644.44349"/>
    <n v="2302379.2617800003"/>
    <n v="2384023.7505300003"/>
    <n v="588089.41571999993"/>
    <n v="572938.11720999994"/>
    <n v="85613.062030000001"/>
    <n v="110404.712"/>
    <n v="33.47775"/>
    <n v="39.465800000000002"/>
    <s v="Total General Sin Pensiones"/>
    <s v="Totales"/>
    <s v="Total General Sin Pensiones"/>
    <x v="25"/>
    <x v="3"/>
    <n v="3211255.1390500003"/>
    <n v="3187333.33329"/>
    <n v="533186385.44996989"/>
    <n v="470746398.87218982"/>
    <n v="512068683.5256899"/>
    <n v="451806369.28899986"/>
    <n v="512068683.5256899"/>
    <n v="451806369.28899986"/>
    <n v="252694789.22597"/>
    <n v="234297372.73841006"/>
    <n v="3211255.1390500003"/>
    <n v="3187333.33329"/>
    <n v="0.62711414354416295"/>
    <n v="0.70546445334665231"/>
    <n v="23921.805760000367"/>
    <n v="0.75052726710915785"/>
    <n v="100"/>
    <n v="100"/>
    <n v="100"/>
    <n v="100"/>
    <n v="0.6022762821184825"/>
    <n v="0.62711414354416295"/>
    <n v="0.67708076810065587"/>
    <n v="0.70546445334665231"/>
    <n v="0.11484580772854393"/>
    <n v="1.671905835766754E-2"/>
    <n v="6.5377460245175212E-6"/>
    <n v="15151.298509999993"/>
    <n v="2.6444912731206083"/>
    <n v="-24791.649969999999"/>
    <n v="-22.455246267025263"/>
    <n v="-5.9880500000000012"/>
    <n v="-15.172757172032492"/>
    <n v="20.184324961438584"/>
    <n v="49.960130653294065"/>
    <n v="41.881580707534468"/>
    <n v="0.63489526950448005"/>
    <n v="19.141373979093789"/>
    <n v="-3.4246508128054298"/>
    <n v="56.59289232012307"/>
    <n v="45.873890444542262"/>
    <s v="Resto"/>
    <n v="2024"/>
    <n v="2"/>
    <d v="2025-08-07T00:00:00"/>
    <x v="25"/>
    <x v="20"/>
  </r>
  <r>
    <n v="2025"/>
    <n v="6"/>
    <n v="701"/>
    <x v="50"/>
    <s v="Total General Sin Pensiones"/>
    <n v="243"/>
    <s v="72440a20f54075ac43f51a2cf0dbb2a14366b38a5c01b110ae174abc1cb44238"/>
    <s v="5ee0b1f3d4f170289262539d5c2c0d24e2fb46189fbbd99a0a6b6a68b9dfe06a"/>
    <x v="45"/>
    <n v="2393188.9370599999"/>
    <n v="1545984.8405799998"/>
    <n v="3965882.3950200006"/>
    <n v="2976601.4914799994"/>
    <n v="1278371.1649300002"/>
    <n v="959156.13444000005"/>
    <n v="2219915.7175999996"/>
    <n v="1776632.4950999999"/>
    <n v="35332811.020000003"/>
    <n v="33505945.09"/>
    <n v="140.405"/>
    <n v="134.59399999999999"/>
    <n v="0"/>
    <n v="0"/>
    <n v="991860.89237999998"/>
    <n v="705949.79178999993"/>
    <n v="1604720.79122"/>
    <n v="1041698.8632200001"/>
    <n v="0"/>
    <n v="0"/>
    <n v="0"/>
    <n v="0"/>
    <n v="0"/>
    <n v="0"/>
    <s v="Total General Sin Pensiones"/>
    <s v="Totales"/>
    <s v="Total General Sin Pensiones"/>
    <x v="25"/>
    <x v="3"/>
    <n v="2393188.9370599999"/>
    <n v="1545984.8405799998"/>
    <n v="533186385.44996989"/>
    <n v="470746398.87218982"/>
    <n v="512068683.5256899"/>
    <n v="451806369.28899986"/>
    <n v="512068683.5256899"/>
    <n v="451806369.28899986"/>
    <n v="252694789.22597"/>
    <n v="234297372.73841006"/>
    <n v="2393188.9370599999"/>
    <n v="1545984.8405799998"/>
    <n v="0.46735701948856562"/>
    <n v="0.34217862909123886"/>
    <n v="847204.09648000007"/>
    <n v="54.800284856749215"/>
    <n v="100"/>
    <n v="100"/>
    <n v="100"/>
    <n v="100"/>
    <n v="0.4488465951808438"/>
    <n v="0.46735701948856562"/>
    <n v="0.32841140033866578"/>
    <n v="0.34217862909123886"/>
    <m/>
    <m/>
    <m/>
    <n v="0"/>
    <m/>
    <n v="0"/>
    <m/>
    <n v="0"/>
    <m/>
    <n v="33.280820403278"/>
    <n v="53.417059770486063"/>
    <n v="62.041755472851726"/>
    <n v="0.50589534071746467"/>
    <n v="40.500203260212956"/>
    <n v="54.048434521627527"/>
    <n v="61.808938838882433"/>
    <n v="67.769085358107745"/>
    <s v="Resto"/>
    <n v="2024"/>
    <n v="2"/>
    <d v="2025-08-07T00:00:00"/>
    <x v="25"/>
    <x v="45"/>
  </r>
  <r>
    <n v="2025"/>
    <n v="6"/>
    <n v="1"/>
    <x v="16"/>
    <s v="Total General Sin Pensiones"/>
    <n v="30"/>
    <s v="624b60c58c9d8bfb6ff1886c2fd605d2adeb6ea4da576068201b6c6958ce93f4"/>
    <s v="5ee0b1f3d4f170289262539d5c2c0d24e2fb46189fbbd99a0a6b6a68b9dfe06a"/>
    <x v="11"/>
    <n v="34421360.903379999"/>
    <n v="27815669.804509997"/>
    <n v="51999180.102679998"/>
    <n v="43375837.209299996"/>
    <n v="11540611.404799996"/>
    <n v="11321093.967190003"/>
    <n v="22230566.683019999"/>
    <n v="21067829.412760001"/>
    <n v="35332811.020000003"/>
    <n v="33505945.09"/>
    <n v="140.405"/>
    <n v="134.59399999999999"/>
    <n v="-53741.202250000002"/>
    <n v="-8960.8906300000017"/>
    <n v="9495379.4578900002"/>
    <n v="9193421.4079199992"/>
    <n v="15066108.555819999"/>
    <n v="14305252.419430001"/>
    <n v="4584249.9520699997"/>
    <n v="2362226.05113"/>
    <n v="8206406.2182100005"/>
    <n v="9827674.8156499993"/>
    <n v="9984029.7387600001"/>
    <n v="5908175.2409899998"/>
    <s v="Total General Sin Pensiones"/>
    <s v="Totales"/>
    <s v="Total General Sin Pensiones"/>
    <x v="25"/>
    <x v="3"/>
    <n v="34421360.903379999"/>
    <n v="27815669.804509997"/>
    <n v="533186385.44996989"/>
    <n v="470746398.87218982"/>
    <n v="512068683.5256899"/>
    <n v="451806369.28899986"/>
    <n v="512068683.5256899"/>
    <n v="451806369.28899986"/>
    <n v="252694789.22597"/>
    <n v="234297372.73841006"/>
    <n v="34421360.903379999"/>
    <n v="27815669.804509997"/>
    <n v="6.7220203091472825"/>
    <n v="6.1565466304255629"/>
    <n v="6605691.0988700017"/>
    <n v="23.748092874610414"/>
    <n v="100"/>
    <n v="100"/>
    <n v="100"/>
    <n v="100"/>
    <n v="6.4557839139742699"/>
    <n v="6.7220203091472825"/>
    <n v="5.9088438851896772"/>
    <n v="6.1565466304255629"/>
    <n v="0.89524122438157527"/>
    <n v="1.6025987298632165"/>
    <n v="1.9497442550124457"/>
    <n v="2222023.9009399996"/>
    <n v="94.064829226528389"/>
    <n v="-1621268.5974399988"/>
    <n v="-16.496970319553338"/>
    <n v="4075854.4977700002"/>
    <n v="68.986689316395982"/>
    <n v="1.9390125923005597"/>
    <n v="33.527469867313606"/>
    <n v="40.700418313688836"/>
    <n v="4.5670159800881018"/>
    <n v="3.2845013469073425"/>
    <n v="5.3187187061206398"/>
    <n v="63.024764641178422"/>
    <n v="64.26605514092924"/>
    <s v="Grandes"/>
    <n v="2024"/>
    <n v="2"/>
    <d v="2025-08-07T00:00:00"/>
    <x v="25"/>
    <x v="11"/>
  </r>
  <r>
    <n v="2025"/>
    <n v="6"/>
    <n v="201.1"/>
    <x v="67"/>
    <s v="Total General Sin Pensiones"/>
    <n v="201.1"/>
    <m/>
    <m/>
    <x v="74"/>
    <n v="512068683.52569008"/>
    <n v="451806369.28899997"/>
    <n v="936903561.0127697"/>
    <n v="813983872.88092017"/>
    <n v="252694789.22597"/>
    <n v="234297372.73841009"/>
    <n v="516191976.54602998"/>
    <n v="506936990.25739992"/>
    <n v="0"/>
    <n v="0"/>
    <n v="0"/>
    <n v="0"/>
    <n v="1119627.76728"/>
    <n v="857834.6097400001"/>
    <n v="222556796.55783004"/>
    <n v="203950964.29258996"/>
    <n v="311537804.31302994"/>
    <n v="275355958.3387301"/>
    <n v="109698882.03177999"/>
    <n v="95684837.25845997"/>
    <n v="78054151.034269989"/>
    <n v="75132190.388060004"/>
    <n v="27777417.82652"/>
    <n v="22313105.942440003"/>
    <s v="Total General Sin Pensiones"/>
    <s v="Totales"/>
    <s v="Total General Sin Pensiones"/>
    <x v="25"/>
    <x v="3"/>
    <n v="512068683.52569008"/>
    <n v="451806369.28899997"/>
    <n v="533186385.44996989"/>
    <n v="470746398.87218982"/>
    <n v="512068683.5256899"/>
    <n v="451806369.28899986"/>
    <n v="512068683.5256899"/>
    <n v="451806369.28899986"/>
    <n v="252694789.22597"/>
    <n v="234297372.73841006"/>
    <n v="512068683.52569008"/>
    <n v="451806369.28899997"/>
    <n v="100.00000000000004"/>
    <n v="100.00000000000003"/>
    <n v="60262314.236690104"/>
    <n v="13.338084261964678"/>
    <n v="100"/>
    <n v="100"/>
    <n v="100"/>
    <n v="100"/>
    <n v="96.039339619210637"/>
    <n v="100.00000000000004"/>
    <n v="95.976595970024164"/>
    <n v="100.00000000000003"/>
    <n v="21.422689096408394"/>
    <n v="15.242906575901571"/>
    <n v="5.4245492294641444"/>
    <n v="14014044.773320019"/>
    <n v="14.646045470575286"/>
    <n v="2921960.646209985"/>
    <n v="3.8890928523685586"/>
    <n v="5464311.8840799965"/>
    <n v="24.489248149388111"/>
    <n v="7.8521650808694332"/>
    <n v="49.347831131972065"/>
    <n v="51.857917166400256"/>
    <n v="100"/>
    <n v="9.1226988456637024"/>
    <n v="13.140026528785187"/>
    <n v="71.438134787072997"/>
    <n v="74.068113696562534"/>
    <m/>
    <n v="2024"/>
    <n v="2"/>
    <d v="2025-08-07T00:00:00"/>
    <x v="25"/>
    <x v="74"/>
  </r>
  <r>
    <n v="2025"/>
    <n v="6"/>
    <n v="48"/>
    <x v="4"/>
    <s v="Total General Sin Pensiones"/>
    <n v="36"/>
    <s v="76a50887d8f1c2e9301755428990ad81479ee21c25b43215cf524541e0503269"/>
    <s v="5ee0b1f3d4f170289262539d5c2c0d24e2fb46189fbbd99a0a6b6a68b9dfe06a"/>
    <x v="19"/>
    <n v="34581959.66691"/>
    <n v="31734793.481880002"/>
    <n v="64630660.527000003"/>
    <n v="57326581.69743"/>
    <n v="20997431.154040016"/>
    <n v="18623746.232880011"/>
    <n v="42524497.403209992"/>
    <n v="46753710.218770012"/>
    <n v="35332811.020000003"/>
    <n v="33505945.09"/>
    <n v="140.405"/>
    <n v="134.59399999999999"/>
    <n v="208668.16623"/>
    <n v="60928.764420000007"/>
    <n v="19053044.84505"/>
    <n v="17598867.277759999"/>
    <n v="27027971.811689999"/>
    <n v="24964974.911669999"/>
    <n v="508565.70679999999"/>
    <n v="644703.92613000004"/>
    <n v="2698416.3033800004"/>
    <n v="2424014.27128"/>
    <n v="21601.599329999997"/>
    <n v="9260.1546199999993"/>
    <s v="Total General Sin Pensiones"/>
    <s v="Totales"/>
    <s v="Total General Sin Pensiones"/>
    <x v="25"/>
    <x v="3"/>
    <n v="34581959.66691"/>
    <n v="31734793.481880002"/>
    <n v="533186385.44996989"/>
    <n v="470746398.87218982"/>
    <n v="512068683.5256899"/>
    <n v="451806369.28899986"/>
    <n v="512068683.5256899"/>
    <n v="451806369.28899986"/>
    <n v="252694789.22597"/>
    <n v="234297372.73841006"/>
    <n v="34581959.66691"/>
    <n v="31734793.481880002"/>
    <n v="6.7533830479158885"/>
    <n v="7.0239809880990638"/>
    <n v="2847166.1850299984"/>
    <n v="8.9717495299147956"/>
    <n v="100"/>
    <n v="100"/>
    <n v="100"/>
    <n v="100"/>
    <n v="6.4859044811741358"/>
    <n v="6.7533830479158885"/>
    <n v="6.7413778539591478"/>
    <n v="7.0239809880990638"/>
    <n v="9.9315916626345646E-2"/>
    <n v="0.52696374337928509"/>
    <n v="4.2184964683387579E-3"/>
    <n v="-136138.21933000005"/>
    <n v="-21.116393713809757"/>
    <n v="274402.03210000042"/>
    <n v="11.320149198424589"/>
    <n v="12341.444709999998"/>
    <n v="133.27471534163217"/>
    <n v="12.745475005288087"/>
    <n v="60.717875320789183"/>
    <n v="58.685575639601481"/>
    <n v="8.3094040911398679"/>
    <n v="8.2629043354834018"/>
    <n v="8.2635648836788533"/>
    <n v="70.493801672566775"/>
    <n v="70.494231778832358"/>
    <s v="Grandes"/>
    <n v="2024"/>
    <n v="2"/>
    <d v="2025-08-07T00:00:00"/>
    <x v="25"/>
    <x v="19"/>
  </r>
  <r>
    <n v="2025"/>
    <n v="6"/>
    <n v="715"/>
    <x v="43"/>
    <s v="Total General Sin Pensiones"/>
    <n v="251"/>
    <s v="c75d3f1f5bcd6914d0331ce5ec17c0db8f2070a2d4285f8e3ff11c6ca19168ff"/>
    <s v="5ee0b1f3d4f170289262539d5c2c0d24e2fb46189fbbd99a0a6b6a68b9dfe06a"/>
    <x v="61"/>
    <n v="60253.779270000006"/>
    <n v="80339.313900000008"/>
    <n v="115108.17971999999"/>
    <n v="130163.64211"/>
    <n v="16665.285220000002"/>
    <n v="16755.914789999999"/>
    <n v="38754.075189999996"/>
    <n v="35914.590289999993"/>
    <n v="35332811.020000003"/>
    <n v="33505945.09"/>
    <n v="140.405"/>
    <n v="134.59399999999999"/>
    <n v="0"/>
    <n v="0"/>
    <n v="16647.285220000002"/>
    <n v="16750.914789999999"/>
    <n v="59013.208679999996"/>
    <n v="69527.794319999986"/>
    <n v="0"/>
    <n v="0"/>
    <n v="0"/>
    <n v="0"/>
    <n v="0"/>
    <n v="0"/>
    <s v="Total General Sin Pensiones"/>
    <s v="Totales"/>
    <s v="Total General Sin Pensiones"/>
    <x v="25"/>
    <x v="3"/>
    <n v="60253.779270000006"/>
    <n v="80339.313900000008"/>
    <n v="533186385.44996989"/>
    <n v="470746398.87218982"/>
    <n v="512068683.5256899"/>
    <n v="451806369.28899986"/>
    <n v="512068683.5256899"/>
    <n v="451806369.28899986"/>
    <n v="252694789.22597"/>
    <n v="234297372.73841006"/>
    <n v="60253.779270000006"/>
    <n v="80339.313900000008"/>
    <n v="1.1766737785084086E-2"/>
    <n v="1.7781801975573882E-2"/>
    <n v="-20085.534630000002"/>
    <n v="-25.00087896568407"/>
    <n v="100"/>
    <n v="100"/>
    <n v="100"/>
    <n v="100"/>
    <n v="1.1300697263518886E-2"/>
    <n v="1.1766737785084086E-2"/>
    <n v="1.7066368238286316E-2"/>
    <n v="1.7781801975573882E-2"/>
    <m/>
    <m/>
    <m/>
    <n v="0"/>
    <m/>
    <n v="0"/>
    <m/>
    <n v="0"/>
    <m/>
    <n v="-0.54088106281183768"/>
    <n v="27.658489512038869"/>
    <n v="20.856432519272484"/>
    <n v="6.5950252757674497E-3"/>
    <n v="-0.61865021283412647"/>
    <n v="-15.122852296459833"/>
    <n v="28.209422250313747"/>
    <n v="24.092400677784081"/>
    <s v="Resto"/>
    <n v="2024"/>
    <n v="2"/>
    <d v="2025-08-07T00:00:00"/>
    <x v="25"/>
    <x v="61"/>
  </r>
  <r>
    <n v="2025"/>
    <n v="6"/>
    <n v="37"/>
    <x v="76"/>
    <s v="Total General Sin Pensiones"/>
    <n v="25"/>
    <s v="b7a56873cd771f2c446d369b649430b65a756ba278ff97ec81bb6f55b2e73569"/>
    <s v="5ee0b1f3d4f170289262539d5c2c0d24e2fb46189fbbd99a0a6b6a68b9dfe06a"/>
    <x v="17"/>
    <n v="7089738.4457900003"/>
    <n v="7036483.0011099996"/>
    <n v="13544879.321680002"/>
    <n v="12460175.401950002"/>
    <n v="2893779.2682299996"/>
    <n v="2857488.7861100007"/>
    <n v="5587227.2231199993"/>
    <n v="6317616.8742499994"/>
    <n v="35332811.020000003"/>
    <n v="33505945.09"/>
    <n v="140.405"/>
    <n v="134.59399999999999"/>
    <n v="15485.10283"/>
    <n v="9283.5414599999986"/>
    <n v="2304919.4787300001"/>
    <n v="2361279.21728"/>
    <n v="4246101.1560800001"/>
    <n v="4135154.76933"/>
    <n v="268282.68781000003"/>
    <n v="173996.04672000001"/>
    <n v="136426.49406999999"/>
    <n v="127766.11976"/>
    <n v="137490.40315"/>
    <n v="158638.91037"/>
    <s v="Total General Sin Pensiones"/>
    <s v="Totales"/>
    <s v="Total General Sin Pensiones"/>
    <x v="25"/>
    <x v="3"/>
    <n v="7089738.4457900003"/>
    <n v="7036483.0011099996"/>
    <n v="533186385.44996989"/>
    <n v="470746398.87218982"/>
    <n v="512068683.5256899"/>
    <n v="451806369.28899986"/>
    <n v="512068683.5256899"/>
    <n v="451806369.28899986"/>
    <n v="252694789.22597"/>
    <n v="234297372.73841006"/>
    <n v="7089738.4457900003"/>
    <n v="7036483.0011099996"/>
    <n v="1.3845288090995544"/>
    <n v="1.5574112007724006"/>
    <n v="53255.444680000655"/>
    <n v="0.75684748576241301"/>
    <n v="100"/>
    <n v="100"/>
    <n v="100"/>
    <n v="100"/>
    <n v="1.329692325096933"/>
    <n v="1.3845288090995544"/>
    <n v="1.4947502557572283"/>
    <n v="1.5574112007724006"/>
    <n v="5.2391934215313254E-2"/>
    <n v="2.664222563478745E-2"/>
    <n v="2.6849992505566349E-2"/>
    <n v="94286.641090000019"/>
    <n v="54.188955937446728"/>
    <n v="8660.3743099999847"/>
    <n v="6.7783026723108764"/>
    <n v="-21148.50722"/>
    <n v="-13.331223197810971"/>
    <n v="1.2700131071871068"/>
    <n v="40.816446055896066"/>
    <n v="40.6096168449385"/>
    <n v="1.1451677642795648"/>
    <n v="-2.3868307541757727"/>
    <n v="2.6830044566379385"/>
    <n v="54.283197550053217"/>
    <n v="57.102559613810712"/>
    <s v="Resto"/>
    <n v="2024"/>
    <n v="2"/>
    <d v="2025-08-07T00:00:00"/>
    <x v="25"/>
    <x v="17"/>
  </r>
  <r>
    <n v="2025"/>
    <n v="6"/>
    <n v="77"/>
    <x v="33"/>
    <s v="Total General Sin Pensiones"/>
    <n v="49"/>
    <s v="0e17daca5f3e175f448bacace3bc0da47d0655a74c8dd0dc497a3afbdad95f1f"/>
    <s v="5ee0b1f3d4f170289262539d5c2c0d24e2fb46189fbbd99a0a6b6a68b9dfe06a"/>
    <x v="29"/>
    <n v="8235194.7031499995"/>
    <n v="6922211.3310900005"/>
    <n v="18333219.35653"/>
    <n v="13065912.722690001"/>
    <n v="2300002.3092700001"/>
    <n v="1824851.15552"/>
    <n v="4142133.1718500005"/>
    <n v="3286386.7740000002"/>
    <n v="35332811.020000003"/>
    <n v="33505945.09"/>
    <n v="140.405"/>
    <n v="134.59399999999999"/>
    <n v="0"/>
    <n v="0"/>
    <n v="2268363.41756"/>
    <n v="1769654.47908"/>
    <n v="2257285.64952"/>
    <n v="1982112.4968399999"/>
    <n v="5637889.1987600001"/>
    <n v="5103956.2789900005"/>
    <n v="2354609.74431"/>
    <n v="1582681.3933300001"/>
    <n v="0"/>
    <n v="0"/>
    <s v="Total General Sin Pensiones"/>
    <s v="Totales"/>
    <s v="Total General Sin Pensiones"/>
    <x v="25"/>
    <x v="3"/>
    <n v="8235194.7031499995"/>
    <n v="6922211.3310900005"/>
    <n v="533186385.44996989"/>
    <n v="470746398.87218982"/>
    <n v="512068683.5256899"/>
    <n v="451806369.28899986"/>
    <n v="512068683.5256899"/>
    <n v="451806369.28899986"/>
    <n v="252694789.22597"/>
    <n v="234297372.73841006"/>
    <n v="8235194.7031499995"/>
    <n v="6922211.3310900005"/>
    <n v="1.6082207266511834"/>
    <n v="1.5321190230193897"/>
    <n v="1312983.372059999"/>
    <n v="18.967686903214663"/>
    <n v="100"/>
    <n v="100"/>
    <n v="100"/>
    <n v="100"/>
    <n v="1.5445245654950668"/>
    <n v="1.6082207266511834"/>
    <n v="1.4704756845032008"/>
    <n v="1.5321190230193897"/>
    <n v="1.1010025373826935"/>
    <n v="0.45982303157030924"/>
    <m/>
    <n v="533932.91976999957"/>
    <n v="10.461157787888764"/>
    <n v="771928.35097999987"/>
    <n v="48.773452081586925"/>
    <n v="0"/>
    <m/>
    <n v="26.037803264814951"/>
    <n v="27.928936621137069"/>
    <n v="26.362257207086039"/>
    <n v="0.91018984456115726"/>
    <n v="28.181147471186939"/>
    <n v="13.882822146507689"/>
    <n v="100.49075614521163"/>
    <n v="89.281233123815468"/>
    <s v="Resto"/>
    <n v="2024"/>
    <n v="2"/>
    <d v="2025-08-07T00:00:00"/>
    <x v="25"/>
    <x v="29"/>
  </r>
  <r>
    <n v="2025"/>
    <n v="6"/>
    <n v="125"/>
    <x v="75"/>
    <s v="Total General Sin Pensiones"/>
    <n v="238"/>
    <s v="8ae4c23b80d1e7c8ff79e515fe791ebd68190bae842dda7af193db125f700452"/>
    <s v="5ee0b1f3d4f170289262539d5c2c0d24e2fb46189fbbd99a0a6b6a68b9dfe06a"/>
    <x v="51"/>
    <n v="71767.872759999998"/>
    <n v="66157.721770000004"/>
    <n v="127716.34185"/>
    <n v="125494.30017000002"/>
    <n v="18766.606369999998"/>
    <n v="18617.431329999999"/>
    <n v="35345.157530000004"/>
    <n v="39800.473389999992"/>
    <n v="35332811.020000003"/>
    <n v="33505945.09"/>
    <n v="140.405"/>
    <n v="134.59399999999999"/>
    <n v="0"/>
    <n v="0"/>
    <n v="14186.243359999999"/>
    <n v="11124.733900000001"/>
    <n v="50581.147840000005"/>
    <n v="42147.839189999999"/>
    <n v="0"/>
    <n v="0"/>
    <n v="0"/>
    <n v="0"/>
    <n v="0"/>
    <n v="0"/>
    <s v="Total General Sin Pensiones"/>
    <s v="Totales"/>
    <s v="Total General Sin Pensiones"/>
    <x v="25"/>
    <x v="3"/>
    <n v="71767.872759999998"/>
    <n v="66157.721770000004"/>
    <n v="533186385.44996989"/>
    <n v="470746398.87218982"/>
    <n v="512068683.5256899"/>
    <n v="451806369.28899986"/>
    <n v="512068683.5256899"/>
    <n v="451806369.28899986"/>
    <n v="252694789.22597"/>
    <n v="234297372.73841006"/>
    <n v="71767.872759999998"/>
    <n v="66157.721770000004"/>
    <n v="1.4015282533168128E-2"/>
    <n v="1.4642936945335965E-2"/>
    <n v="5610.1509899999946"/>
    <n v="8.4799640010336361"/>
    <n v="100"/>
    <n v="100"/>
    <n v="100"/>
    <n v="100"/>
    <n v="1.3460184790621242E-2"/>
    <n v="1.4015282533168128E-2"/>
    <n v="1.4053792430170494E-2"/>
    <n v="1.4642936945335965E-2"/>
    <m/>
    <m/>
    <m/>
    <n v="0"/>
    <m/>
    <n v="0"/>
    <m/>
    <n v="0"/>
    <m/>
    <n v="0.80126542354754804"/>
    <n v="26.149035283179817"/>
    <n v="28.140980118275916"/>
    <n v="7.4265901673255842E-3"/>
    <n v="27.519844407244619"/>
    <n v="20.008875453811868"/>
    <n v="28.046503422331188"/>
    <n v="26.394553347919807"/>
    <s v="Resto"/>
    <n v="2024"/>
    <n v="2"/>
    <d v="2025-08-07T00:00:00"/>
    <x v="25"/>
    <x v="51"/>
  </r>
  <r>
    <n v="2025"/>
    <n v="6"/>
    <n v="80"/>
    <x v="73"/>
    <s v="Total General Sin Pensiones"/>
    <n v="52"/>
    <s v="41cfc0d1f2d127b04555b7246d84019b4d27710a3f3aff6e7764375b1e06e05d"/>
    <s v="5ee0b1f3d4f170289262539d5c2c0d24e2fb46189fbbd99a0a6b6a68b9dfe06a"/>
    <x v="62"/>
    <n v="914305.01283000002"/>
    <n v="669950.54428999999"/>
    <n v="1348597.9413000001"/>
    <n v="1124266.9486"/>
    <n v="314476.82500999997"/>
    <n v="314561.24469999986"/>
    <n v="653499.43468999991"/>
    <n v="879270.69802999974"/>
    <n v="35332811.020000003"/>
    <n v="33505945.09"/>
    <n v="140.405"/>
    <n v="134.59399999999999"/>
    <n v="2133.3999400000002"/>
    <n v="1388.49818"/>
    <n v="74008.573120000001"/>
    <n v="58803.148789999999"/>
    <n v="104673.36124"/>
    <n v="115762.03956"/>
    <n v="13826.17655"/>
    <n v="21082.322390000001"/>
    <n v="16104.27399"/>
    <n v="22674.14834"/>
    <n v="0"/>
    <n v="0"/>
    <s v="Total General Sin Pensiones"/>
    <s v="Totales"/>
    <s v="Total General Sin Pensiones"/>
    <x v="25"/>
    <x v="3"/>
    <n v="914305.01283000002"/>
    <n v="669950.54428999999"/>
    <n v="533186385.44996989"/>
    <n v="470746398.87218982"/>
    <n v="512068683.5256899"/>
    <n v="451806369.28899986"/>
    <n v="512068683.5256899"/>
    <n v="451806369.28899986"/>
    <n v="252694789.22597"/>
    <n v="234297372.73841006"/>
    <n v="914305.01283000002"/>
    <n v="669950.54428999999"/>
    <n v="0.17855124561315425"/>
    <n v="0.14828266926477596"/>
    <n v="244354.46854000003"/>
    <n v="36.473508473519026"/>
    <n v="100"/>
    <n v="100"/>
    <n v="100"/>
    <n v="100"/>
    <n v="0.17147943716874806"/>
    <n v="0.17855124561315425"/>
    <n v="0.14231665837382118"/>
    <n v="0.14828266926477596"/>
    <n v="2.7000629007038969E-3"/>
    <n v="3.1449441272446152E-3"/>
    <m/>
    <n v="-7256.145840000001"/>
    <n v="-34.418152354229328"/>
    <n v="-6569.87435"/>
    <n v="-28.975175832337353"/>
    <n v="0"/>
    <m/>
    <n v="-2.6837282539493579E-2"/>
    <n v="34.395176729548545"/>
    <n v="46.95290531234145"/>
    <n v="0.12444927177694273"/>
    <n v="25.858180459522973"/>
    <n v="-9.5788553502918266"/>
    <n v="70.704305511227133"/>
    <n v="50.796572877866453"/>
    <s v="Resto"/>
    <n v="2024"/>
    <n v="2"/>
    <d v="2025-08-07T00:00:00"/>
    <x v="25"/>
    <x v="62"/>
  </r>
  <r>
    <n v="2025"/>
    <n v="6"/>
    <n v="43"/>
    <x v="26"/>
    <s v="Total General Sin Pensiones"/>
    <n v="31"/>
    <s v="eb1e33e8a81b697b75855af6bfcdbcbf7cbbde9f94962ceaec1ed8af21f5a50f"/>
    <s v="5ee0b1f3d4f170289262539d5c2c0d24e2fb46189fbbd99a0a6b6a68b9dfe06a"/>
    <x v="13"/>
    <n v="63645419.190459996"/>
    <n v="56310277.221919999"/>
    <n v="123818439.6329"/>
    <n v="106842010.20845"/>
    <n v="37446479.293280005"/>
    <n v="32107572.449480005"/>
    <n v="75908218.198319986"/>
    <n v="65230181.416680008"/>
    <n v="35332811.020000003"/>
    <n v="33505945.09"/>
    <n v="140.405"/>
    <n v="134.59399999999999"/>
    <n v="213307.30987"/>
    <n v="123164.44604000001"/>
    <n v="35368465.827980004"/>
    <n v="30920480.140459999"/>
    <n v="48508032.4789"/>
    <n v="42520989.997269996"/>
    <n v="4547440.0533300005"/>
    <n v="4438290.2196899997"/>
    <n v="10195902.17653"/>
    <n v="8977441.4169499986"/>
    <n v="4740677.7013999997"/>
    <n v="3859653.07479"/>
    <s v="Total General Sin Pensiones"/>
    <s v="Totales"/>
    <s v="Total General Sin Pensiones"/>
    <x v="25"/>
    <x v="3"/>
    <n v="63645419.190459996"/>
    <n v="56310277.221919999"/>
    <n v="533186385.44996989"/>
    <n v="470746398.87218982"/>
    <n v="512068683.5256899"/>
    <n v="451806369.28899986"/>
    <n v="512068683.5256899"/>
    <n v="451806369.28899986"/>
    <n v="252694789.22597"/>
    <n v="234297372.73841006"/>
    <n v="63645419.190459996"/>
    <n v="56310277.221919999"/>
    <n v="12.429078605676338"/>
    <n v="12.463365071752872"/>
    <n v="7335141.9685399979"/>
    <n v="13.02629347682316"/>
    <n v="100"/>
    <n v="100"/>
    <n v="100"/>
    <n v="100"/>
    <n v="11.936805013644145"/>
    <n v="12.429078605676338"/>
    <n v="11.96191353918536"/>
    <n v="12.463365071752872"/>
    <n v="0.8880527553491484"/>
    <n v="1.9911200400558147"/>
    <n v="0.92578942120801755"/>
    <n v="109149.83364000078"/>
    <n v="2.459276618635009"/>
    <n v="1218460.7595800012"/>
    <n v="13.572472411565585"/>
    <n v="881024.62660999969"/>
    <n v="22.826523771386764"/>
    <n v="16.628185927791826"/>
    <n v="58.836094992509643"/>
    <n v="57.019027491097908"/>
    <n v="14.818856933291899"/>
    <n v="14.385241326507536"/>
    <n v="14.080204816525654"/>
    <n v="72.912596163046942"/>
    <n v="72.718156709063479"/>
    <s v="Grandes"/>
    <n v="2024"/>
    <n v="2"/>
    <d v="2025-08-07T00:00:00"/>
    <x v="25"/>
    <x v="13"/>
  </r>
  <r>
    <n v="2025"/>
    <n v="6"/>
    <n v="74"/>
    <x v="6"/>
    <s v="Total General Sin Pensiones"/>
    <n v="46"/>
    <s v="25fc0e7096fc653718202dc30b0c580b8ab87eac11a700cba03a7c021bc35b0c"/>
    <s v="5ee0b1f3d4f170289262539d5c2c0d24e2fb46189fbbd99a0a6b6a68b9dfe06a"/>
    <x v="12"/>
    <n v="12179486.698700001"/>
    <n v="4855779.2440100005"/>
    <n v="13763775.09149"/>
    <n v="6866689.7334000003"/>
    <n v="1564864.7182899998"/>
    <n v="5099088.3059299989"/>
    <n v="4249403.7055299999"/>
    <n v="9578120.729079999"/>
    <n v="35332811.020000003"/>
    <n v="33505945.09"/>
    <n v="140.405"/>
    <n v="134.59399999999999"/>
    <n v="9829.3207299999995"/>
    <n v="5981.5410600000014"/>
    <n v="1472785.1592600001"/>
    <n v="1317363.6716"/>
    <n v="2757865.0836700001"/>
    <n v="2216442.5788699999"/>
    <n v="369830.19327999995"/>
    <n v="324302.59125"/>
    <n v="0"/>
    <n v="0"/>
    <n v="0"/>
    <n v="0"/>
    <s v="Total General Sin Pensiones"/>
    <s v="Totales"/>
    <s v="Total General Sin Pensiones"/>
    <x v="25"/>
    <x v="3"/>
    <n v="12179486.698700001"/>
    <n v="4855779.2440100005"/>
    <n v="533186385.44996989"/>
    <n v="470746398.87218982"/>
    <n v="512068683.5256899"/>
    <n v="451806369.28899986"/>
    <n v="512068683.5256899"/>
    <n v="451806369.28899986"/>
    <n v="252694789.22597"/>
    <n v="234297372.73841006"/>
    <n v="12179486.698700001"/>
    <n v="4855779.2440100005"/>
    <n v="2.378486927738273"/>
    <n v="1.0747478508661705"/>
    <n v="7323707.454690001"/>
    <n v="150.82455537336034"/>
    <n v="100"/>
    <n v="100"/>
    <n v="100"/>
    <n v="100"/>
    <n v="2.2842831383290885"/>
    <n v="2.378486927738273"/>
    <n v="1.0315064025223422"/>
    <n v="1.0747478508661705"/>
    <n v="7.222277112000855E-2"/>
    <m/>
    <m/>
    <n v="45527.602029999951"/>
    <n v="14.038618024764226"/>
    <n v="0"/>
    <m/>
    <n v="0"/>
    <m/>
    <n v="-69.310891979059548"/>
    <n v="12.8483634573617"/>
    <n v="105.01071094243298"/>
    <n v="0.61927067158105653"/>
    <n v="11.797918145961429"/>
    <n v="24.427544839714788"/>
    <n v="53.403089512272537"/>
    <n v="59.435948585305844"/>
    <s v="Medianas"/>
    <n v="2024"/>
    <n v="2"/>
    <d v="2025-08-07T00:00:00"/>
    <x v="25"/>
    <x v="12"/>
  </r>
  <r>
    <n v="2025"/>
    <n v="6"/>
    <n v="109"/>
    <x v="25"/>
    <s v="Total General Sin Pensiones"/>
    <n v="228"/>
    <s v="9d693eeee1d1899cbc50b6d45df953d3835acf28ee869879b45565fccc814765"/>
    <s v="5ee0b1f3d4f170289262539d5c2c0d24e2fb46189fbbd99a0a6b6a68b9dfe06a"/>
    <x v="32"/>
    <n v="1851722.72551"/>
    <n v="1557356.19942"/>
    <n v="4759572.2291400004"/>
    <n v="3919246.6134099998"/>
    <n v="4217825.5410599997"/>
    <n v="2378316.28773"/>
    <n v="6328654.9817500003"/>
    <n v="2576782.1491900003"/>
    <n v="35332811.020000003"/>
    <n v="33505945.09"/>
    <n v="140.405"/>
    <n v="134.59399999999999"/>
    <n v="0"/>
    <n v="0"/>
    <n v="18400.134600000001"/>
    <n v="-2816.9879000000001"/>
    <n v="61857.627840000001"/>
    <n v="29219.175429999999"/>
    <n v="0"/>
    <n v="0"/>
    <n v="0"/>
    <n v="0"/>
    <n v="0"/>
    <n v="0"/>
    <s v="Total General Sin Pensiones"/>
    <s v="Totales"/>
    <s v="Total General Sin Pensiones"/>
    <x v="25"/>
    <x v="3"/>
    <n v="1851722.72551"/>
    <n v="1557356.19942"/>
    <n v="533186385.44996989"/>
    <n v="470746398.87218982"/>
    <n v="512068683.5256899"/>
    <n v="451806369.28899986"/>
    <n v="512068683.5256899"/>
    <n v="451806369.28899986"/>
    <n v="252694789.22597"/>
    <n v="234297372.73841006"/>
    <n v="1851722.72551"/>
    <n v="1557356.19942"/>
    <n v="0.36161608492840025"/>
    <n v="0.3446954946365155"/>
    <n v="294366.52609000006"/>
    <n v="18.901682620817883"/>
    <n v="100"/>
    <n v="100"/>
    <n v="100"/>
    <n v="100"/>
    <n v="0.34729369992207942"/>
    <n v="0.36161608492840025"/>
    <n v="0.33082700221416467"/>
    <n v="0.3446954946365155"/>
    <m/>
    <m/>
    <m/>
    <n v="0"/>
    <m/>
    <n v="0"/>
    <m/>
    <n v="0"/>
    <m/>
    <n v="77.345021888814117"/>
    <n v="227.77846180498375"/>
    <n v="152.71498508920098"/>
    <n v="1.6691383126575861"/>
    <n v="-753.18472258968518"/>
    <n v="111.702167941705"/>
    <n v="29.745942808530433"/>
    <n v="-9.6408877339766885"/>
    <s v="Resto"/>
    <n v="2024"/>
    <n v="2"/>
    <d v="2025-08-07T00:00:00"/>
    <x v="25"/>
    <x v="32"/>
  </r>
  <r>
    <n v="2025"/>
    <n v="6"/>
    <n v="3"/>
    <x v="7"/>
    <s v="Total General Sin Pensiones"/>
    <n v="3"/>
    <s v="4e07408562bedb8b60ce05c1decfe3ad16b72230967de01f640b7e4729b49fce"/>
    <s v="5ee0b1f3d4f170289262539d5c2c0d24e2fb46189fbbd99a0a6b6a68b9dfe06a"/>
    <x v="10"/>
    <n v="15439688.598989999"/>
    <n v="12032200.14449"/>
    <n v="28684504.025210001"/>
    <n v="22634461.58619"/>
    <n v="5627099.290860001"/>
    <n v="5769206.28675"/>
    <n v="12616793.379829999"/>
    <n v="11858178.857270002"/>
    <n v="35332811.020000003"/>
    <n v="33505945.09"/>
    <n v="140.405"/>
    <n v="134.59399999999999"/>
    <n v="15613.042419999998"/>
    <n v="11366.781709999999"/>
    <n v="6314347.4294699999"/>
    <n v="4834050.5581299998"/>
    <n v="5839987.2308100006"/>
    <n v="2091201.7904999999"/>
    <n v="4544907.27831"/>
    <n v="3075214.32583"/>
    <n v="5231176.6156400004"/>
    <n v="4114186.2552800002"/>
    <n v="0"/>
    <n v="0"/>
    <s v="Total General Sin Pensiones"/>
    <s v="Totales"/>
    <s v="Total General Sin Pensiones"/>
    <x v="25"/>
    <x v="3"/>
    <n v="15439688.598989999"/>
    <n v="12032200.14449"/>
    <n v="533186385.44996989"/>
    <n v="470746398.87218982"/>
    <n v="512068683.5256899"/>
    <n v="451806369.28899986"/>
    <n v="512068683.5256899"/>
    <n v="451806369.28899986"/>
    <n v="252694789.22597"/>
    <n v="234297372.73841006"/>
    <n v="15439688.598989999"/>
    <n v="12032200.14449"/>
    <n v="3.0151597033204256"/>
    <n v="2.6631320322962408"/>
    <n v="3407488.4544999991"/>
    <n v="28.319745462848012"/>
    <n v="100"/>
    <n v="100"/>
    <n v="100"/>
    <n v="100"/>
    <n v="2.895739467533486"/>
    <n v="3.0151597033204256"/>
    <n v="2.5559834707852556"/>
    <n v="2.6631320322962408"/>
    <n v="0.88755813907959624"/>
    <n v="1.0215771407113512"/>
    <m/>
    <n v="1469692.95248"/>
    <n v="47.791561717680594"/>
    <n v="1116990.3603600003"/>
    <n v="27.149727577999052"/>
    <n v="0"/>
    <m/>
    <n v="-2.4631983816625347"/>
    <n v="36.445678646835553"/>
    <n v="47.948057856999142"/>
    <n v="2.2268362984833927"/>
    <n v="30.622287738600672"/>
    <n v="179.26464377278853"/>
    <n v="108.12262390159724"/>
    <n v="231.16136281492916"/>
    <s v="Medianas"/>
    <n v="2024"/>
    <n v="2"/>
    <d v="2025-08-07T00:00:00"/>
    <x v="25"/>
    <x v="10"/>
  </r>
  <r>
    <n v="2025"/>
    <n v="6"/>
    <n v="714"/>
    <x v="78"/>
    <s v="Total General Sin Pensiones"/>
    <n v="250"/>
    <s v="1e472b39b105d349bcd069c4a711b44a2fffb8e274714bb07ecfff69a9a7f67b"/>
    <s v="5ee0b1f3d4f170289262539d5c2c0d24e2fb46189fbbd99a0a6b6a68b9dfe06a"/>
    <x v="37"/>
    <n v="370321.25618000003"/>
    <n v="328538.47486000002"/>
    <n v="642384.91501999996"/>
    <n v="596705.87996999989"/>
    <n v="114020.59020000001"/>
    <n v="99380.665250000005"/>
    <n v="229931.97852999999"/>
    <n v="203211.10115000003"/>
    <n v="35332811.020000003"/>
    <n v="33505945.09"/>
    <n v="140.405"/>
    <n v="134.59399999999999"/>
    <n v="1274.7263400000002"/>
    <n v="323.69731999999999"/>
    <n v="114020.59020000001"/>
    <n v="99380.665250000005"/>
    <n v="349176.62062"/>
    <n v="311577.25818"/>
    <n v="0"/>
    <n v="0"/>
    <n v="0"/>
    <n v="0"/>
    <n v="0"/>
    <n v="0"/>
    <s v="Total General Sin Pensiones"/>
    <s v="Totales"/>
    <s v="Total General Sin Pensiones"/>
    <x v="25"/>
    <x v="3"/>
    <n v="370321.25618000003"/>
    <n v="328538.47486000002"/>
    <n v="533186385.44996989"/>
    <n v="470746398.87218982"/>
    <n v="512068683.5256899"/>
    <n v="451806369.28899986"/>
    <n v="512068683.5256899"/>
    <n v="451806369.28899986"/>
    <n v="252694789.22597"/>
    <n v="234297372.73841006"/>
    <n v="370321.25618000003"/>
    <n v="328538.47486000002"/>
    <n v="7.2318668978205825E-2"/>
    <n v="7.2716654122653365E-2"/>
    <n v="41782.781320000009"/>
    <n v="12.717774177835617"/>
    <n v="100"/>
    <n v="100"/>
    <n v="100"/>
    <n v="100"/>
    <n v="6.9454372108071788E-2"/>
    <n v="7.2318668978205825E-2"/>
    <n v="6.979096933021893E-2"/>
    <n v="7.2716654122653365E-2"/>
    <m/>
    <m/>
    <m/>
    <n v="0"/>
    <m/>
    <n v="0"/>
    <m/>
    <n v="0"/>
    <m/>
    <n v="14.73116014384901"/>
    <n v="30.789642316556261"/>
    <n v="30.249323246645325"/>
    <n v="4.5121860466239429E-2"/>
    <n v="14.73116014384901"/>
    <n v="12.067428367406263"/>
    <n v="32.654130736916002"/>
    <n v="31.895994537761553"/>
    <s v="Resto"/>
    <n v="2024"/>
    <n v="2"/>
    <d v="2025-08-07T00:00:00"/>
    <x v="25"/>
    <x v="37"/>
  </r>
  <r>
    <n v="2025"/>
    <n v="6"/>
    <n v="89"/>
    <x v="1"/>
    <s v="Total General Sin Pensiones"/>
    <n v="61"/>
    <s v="d029fa3a95e174a19934857f535eb9427d967218a36ea014b70ad704bc6c8d1c"/>
    <s v="5ee0b1f3d4f170289262539d5c2c0d24e2fb46189fbbd99a0a6b6a68b9dfe06a"/>
    <x v="2"/>
    <n v="2214299.0685000001"/>
    <n v="1797187.84393"/>
    <n v="4227357.0597600006"/>
    <n v="3653891.2654400002"/>
    <n v="1171179.1889999995"/>
    <n v="1174815.2974900003"/>
    <n v="2503850.1221299991"/>
    <n v="2412159.2416899996"/>
    <n v="35332811.020000003"/>
    <n v="33505945.09"/>
    <n v="140.405"/>
    <n v="134.59399999999999"/>
    <n v="2886.5453900000002"/>
    <n v="15755.6764"/>
    <n v="999081.74775999994"/>
    <n v="911678.07392999995"/>
    <n v="1567216.1314900001"/>
    <n v="1453586.4234800001"/>
    <n v="0"/>
    <n v="0"/>
    <n v="0"/>
    <n v="0"/>
    <n v="0"/>
    <n v="0"/>
    <s v="Total General Sin Pensiones"/>
    <s v="Totales"/>
    <s v="Total General Sin Pensiones"/>
    <x v="25"/>
    <x v="3"/>
    <n v="2214299.0685000001"/>
    <n v="1797187.84393"/>
    <n v="533186385.44996989"/>
    <n v="470746398.87218982"/>
    <n v="512068683.5256899"/>
    <n v="451806369.28899986"/>
    <n v="512068683.5256899"/>
    <n v="451806369.28899986"/>
    <n v="252694789.22597"/>
    <n v="234297372.73841006"/>
    <n v="2214299.0685000001"/>
    <n v="1797187.84393"/>
    <n v="0.43242227844400311"/>
    <n v="0.39777833295227877"/>
    <n v="417111.22457000008"/>
    <n v="23.209105602332713"/>
    <n v="100"/>
    <n v="100"/>
    <n v="100"/>
    <n v="100"/>
    <n v="0.41529550058396469"/>
    <n v="0.43242227844400311"/>
    <n v="0.38177410347390595"/>
    <n v="0.39777833295227877"/>
    <m/>
    <m/>
    <m/>
    <n v="0"/>
    <m/>
    <n v="0"/>
    <m/>
    <n v="0"/>
    <m/>
    <n v="-0.30950469386713531"/>
    <n v="52.891644388098591"/>
    <n v="65.369644105814402"/>
    <n v="0.46347579726018151"/>
    <n v="9.5871203146551629"/>
    <n v="7.8171965680555511"/>
    <n v="63.748817261735468"/>
    <n v="62.719220488271418"/>
    <s v="Resto"/>
    <n v="2024"/>
    <n v="2"/>
    <d v="2025-08-07T00:00:00"/>
    <x v="25"/>
    <x v="2"/>
  </r>
  <r>
    <n v="2025"/>
    <n v="6"/>
    <n v="112"/>
    <x v="44"/>
    <s v="Total General Sin Pensiones"/>
    <n v="231"/>
    <s v="138d9e809e386a7b800791d1f664f56d1c55f3d1ba411b950862729bc486c5ce"/>
    <s v="5ee0b1f3d4f170289262539d5c2c0d24e2fb46189fbbd99a0a6b6a68b9dfe06a"/>
    <x v="66"/>
    <n v="322670.54385000002"/>
    <n v="322505.75637000002"/>
    <n v="662351.14461999992"/>
    <n v="626775.37272999994"/>
    <n v="256390.68789999996"/>
    <n v="232942.34510999997"/>
    <n v="496667.31604000006"/>
    <n v="443400.66573999997"/>
    <n v="35332811.020000003"/>
    <n v="33505945.09"/>
    <n v="140.405"/>
    <n v="134.59399999999999"/>
    <n v="0"/>
    <n v="0"/>
    <n v="204903.55244999999"/>
    <n v="222109.53216"/>
    <n v="235266.13952"/>
    <n v="307093.80004"/>
    <n v="0"/>
    <n v="0"/>
    <n v="0"/>
    <n v="0"/>
    <n v="0"/>
    <n v="0"/>
    <s v="Total General Sin Pensiones"/>
    <s v="Totales"/>
    <s v="Total General Sin Pensiones"/>
    <x v="25"/>
    <x v="3"/>
    <n v="322670.54385000002"/>
    <n v="322505.75637000002"/>
    <n v="533186385.44996989"/>
    <n v="470746398.87218982"/>
    <n v="512068683.5256899"/>
    <n v="451806369.28899986"/>
    <n v="512068683.5256899"/>
    <n v="451806369.28899986"/>
    <n v="252694789.22597"/>
    <n v="234297372.73841006"/>
    <n v="322670.54385000002"/>
    <n v="322505.75637000002"/>
    <n v="6.3013137540134698E-2"/>
    <n v="7.1381409889710479E-2"/>
    <n v="164.78747999999905"/>
    <n v="5.1095981000393031E-2"/>
    <n v="100"/>
    <n v="100"/>
    <n v="100"/>
    <n v="100"/>
    <n v="6.051740116689025E-2"/>
    <n v="6.3013137540134698E-2"/>
    <n v="6.850944736755428E-2"/>
    <n v="7.1381409889710479E-2"/>
    <m/>
    <m/>
    <m/>
    <n v="0"/>
    <m/>
    <n v="0"/>
    <m/>
    <n v="0"/>
    <m/>
    <n v="10.066157262616727"/>
    <n v="79.458969151887743"/>
    <n v="72.22889530156263"/>
    <n v="0.10146259394004557"/>
    <n v="-7.7466192210091318"/>
    <n v="-23.389485724115634"/>
    <n v="87.094365924502753"/>
    <n v="72.326283412777954"/>
    <s v="Resto"/>
    <n v="2024"/>
    <n v="2"/>
    <d v="2025-08-07T00:00:00"/>
    <x v="25"/>
    <x v="66"/>
  </r>
  <r>
    <n v="2025"/>
    <n v="6"/>
    <n v="104"/>
    <x v="19"/>
    <s v="Total General Sin Pensiones"/>
    <n v="225"/>
    <s v="0e6523810856a138a75dec70a9cf3778a5c70b83ac915f22c33f05db97cb3e68"/>
    <s v="5ee0b1f3d4f170289262539d5c2c0d24e2fb46189fbbd99a0a6b6a68b9dfe06a"/>
    <x v="31"/>
    <n v="2462424.9121500002"/>
    <n v="1467674.2807799999"/>
    <n v="5021551.8607900003"/>
    <n v="2387457.8139099996"/>
    <n v="737134.57613000006"/>
    <n v="357303.25824000005"/>
    <n v="1369476.0341899998"/>
    <n v="769672.02587000001"/>
    <n v="35332811.020000003"/>
    <n v="33505945.09"/>
    <n v="140.405"/>
    <n v="134.59399999999999"/>
    <n v="0"/>
    <n v="0"/>
    <n v="668125.05432"/>
    <n v="270538.22615"/>
    <n v="2101783.8658499997"/>
    <n v="1373988.4354400001"/>
    <n v="1773206.08024"/>
    <n v="592503.89254999999"/>
    <n v="163957.45512"/>
    <n v="466938.30718"/>
    <n v="495754.34555999999"/>
    <n v="381544.23878999997"/>
    <s v="Total General Sin Pensiones"/>
    <s v="Totales"/>
    <s v="Total General Sin Pensiones"/>
    <x v="25"/>
    <x v="3"/>
    <n v="2462424.9121500002"/>
    <n v="1467674.2807799999"/>
    <n v="533186385.44996989"/>
    <n v="470746398.87218982"/>
    <n v="512068683.5256899"/>
    <n v="451806369.28899986"/>
    <n v="512068683.5256899"/>
    <n v="451806369.28899986"/>
    <n v="252694789.22597"/>
    <n v="234297372.73841006"/>
    <n v="2462424.9121500002"/>
    <n v="1467674.2807799999"/>
    <n v="0.48087785708661934"/>
    <n v="0.32484585887747763"/>
    <n v="994750.63137000031"/>
    <n v="67.777342997476069"/>
    <n v="100"/>
    <n v="100"/>
    <n v="100"/>
    <n v="100"/>
    <n v="0.46183191832100057"/>
    <n v="0.48087785708661934"/>
    <n v="0.31177599750019147"/>
    <n v="0.32484585887747763"/>
    <n v="0.34628285956312349"/>
    <n v="3.2018645231557973E-2"/>
    <n v="9.6814033255585435E-2"/>
    <n v="1180702.18769"/>
    <n v="199.27332166688902"/>
    <n v="-302980.85206"/>
    <n v="-64.886698606889823"/>
    <n v="114210.10677000001"/>
    <n v="29.933647309731938"/>
    <n v="106.30502496981649"/>
    <n v="29.935311833991751"/>
    <n v="24.344860635570324"/>
    <n v="0.29170944853588743"/>
    <n v="146.96142346610856"/>
    <n v="52.96954556804063"/>
    <n v="31.788475740810679"/>
    <n v="19.689992955680445"/>
    <s v="Resto"/>
    <n v="2024"/>
    <n v="2"/>
    <d v="2025-08-07T00:00:00"/>
    <x v="25"/>
    <x v="31"/>
  </r>
  <r>
    <n v="2025"/>
    <n v="6"/>
    <n v="61"/>
    <x v="46"/>
    <s v="Total General Sin Pensiones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659707.37035"/>
    <n v="2570740.3674299996"/>
    <n v="6810057.5505100004"/>
    <n v="4929493.0248500006"/>
    <n v="0"/>
    <n v="0"/>
    <n v="0"/>
    <n v="0"/>
    <n v="0"/>
    <n v="0"/>
    <s v="Total General Sin Pensiones"/>
    <s v="Totales"/>
    <s v="Total General Sin Pensiones"/>
    <x v="25"/>
    <x v="3"/>
    <n v="0"/>
    <n v="0"/>
    <n v="533186385.44996989"/>
    <n v="470746398.87218982"/>
    <n v="512068683.5256899"/>
    <n v="451806369.28899986"/>
    <n v="512068683.5256899"/>
    <n v="451806369.28899986"/>
    <n v="252694789.22597"/>
    <n v="234297372.73841006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2.360053808493078"/>
    <n v="38.149248131195471"/>
    <n v="53.739742185819374"/>
    <n v="52.150197889938688"/>
    <m/>
    <n v="2024"/>
    <n v="2"/>
    <d v="2025-08-07T00:00:00"/>
    <x v="25"/>
    <x v="69"/>
  </r>
  <r>
    <n v="2025"/>
    <n v="6"/>
    <n v="102"/>
    <x v="21"/>
    <s v="Total General Sin Pensiones"/>
    <n v="224"/>
    <s v="84a5092e4a5b6fe968fd523fb2fc917dbffae44105f82b6b94c8ed5b9a800223"/>
    <s v="5ee0b1f3d4f170289262539d5c2c0d24e2fb46189fbbd99a0a6b6a68b9dfe06a"/>
    <x v="55"/>
    <n v="220672.46857"/>
    <n v="208828.08825"/>
    <n v="354325.00573000003"/>
    <n v="333146.17547999998"/>
    <n v="119475.68799000001"/>
    <n v="67926.640289999996"/>
    <n v="165706.68646"/>
    <n v="109314.59535999999"/>
    <n v="35332811.020000003"/>
    <n v="33505945.09"/>
    <n v="140.405"/>
    <n v="134.59399999999999"/>
    <n v="-5468.3426799999997"/>
    <n v="-8.2017399999999991"/>
    <n v="17557.833360000001"/>
    <n v="14986.553960000001"/>
    <n v="38969.685010000001"/>
    <n v="35752.212500000001"/>
    <n v="0"/>
    <n v="0"/>
    <n v="0"/>
    <n v="0"/>
    <n v="0"/>
    <n v="0"/>
    <s v="Total General Sin Pensiones"/>
    <s v="Totales"/>
    <s v="Total General Sin Pensiones"/>
    <x v="25"/>
    <x v="3"/>
    <n v="220672.46857"/>
    <n v="208828.08825"/>
    <n v="533186385.44996989"/>
    <n v="470746398.87218982"/>
    <n v="512068683.5256899"/>
    <n v="451806369.28899986"/>
    <n v="512068683.5256899"/>
    <n v="451806369.28899986"/>
    <n v="252694789.22597"/>
    <n v="234297372.73841006"/>
    <n v="220672.46857"/>
    <n v="208828.08825"/>
    <n v="4.3094310523078314E-2"/>
    <n v="4.6220704807377833E-2"/>
    <n v="11844.380319999997"/>
    <n v="5.6718329508530507"/>
    <n v="100"/>
    <n v="100"/>
    <n v="100"/>
    <n v="100"/>
    <n v="4.1387491239816401E-2"/>
    <n v="4.3094310523078314E-2"/>
    <n v="4.4361059107474544E-2"/>
    <n v="4.6220704807377833E-2"/>
    <m/>
    <m/>
    <m/>
    <n v="0"/>
    <m/>
    <n v="0"/>
    <m/>
    <n v="0"/>
    <m/>
    <n v="75.889293920501672"/>
    <n v="54.141637497520833"/>
    <n v="32.527540169156339"/>
    <n v="4.7280629868137081E-2"/>
    <n v="17.157242464564536"/>
    <n v="8.9993661511158294"/>
    <n v="45.055107208319725"/>
    <n v="41.917836441590858"/>
    <s v="Resto"/>
    <n v="2024"/>
    <n v="2"/>
    <d v="2025-08-07T00:00:00"/>
    <x v="25"/>
    <x v="55"/>
  </r>
  <r>
    <n v="2025"/>
    <n v="6"/>
    <n v="34"/>
    <x v="40"/>
    <s v="Total General Sin Pensiones"/>
    <n v="23"/>
    <s v="535fa30d7e25dd8a49f1536779734ec8286108d115da5045d77f3b4185d8f790"/>
    <s v="5ee0b1f3d4f170289262539d5c2c0d24e2fb46189fbbd99a0a6b6a68b9dfe06a"/>
    <x v="25"/>
    <n v="45949941.079129994"/>
    <n v="43370839.972830005"/>
    <n v="86859956.675009996"/>
    <n v="80809348.73330003"/>
    <n v="30786839.858510002"/>
    <n v="28625806.12841"/>
    <n v="62915936.172320001"/>
    <n v="55177336.290259995"/>
    <n v="35332811.020000003"/>
    <n v="33505945.09"/>
    <n v="140.405"/>
    <n v="134.59399999999999"/>
    <n v="58576.687719999994"/>
    <n v="68922.33679999999"/>
    <n v="29489788.961860001"/>
    <n v="27463679.554810002"/>
    <n v="38943741.651809998"/>
    <n v="34924114.740379997"/>
    <n v="4500622.9831799995"/>
    <n v="5106614.7890999997"/>
    <n v="18597101.851840001"/>
    <n v="18781047.323880002"/>
    <n v="4202047.0291499998"/>
    <n v="3786613.6490500001"/>
    <s v="Total General Sin Pensiones"/>
    <s v="Totales"/>
    <s v="Total General Sin Pensiones"/>
    <x v="25"/>
    <x v="3"/>
    <n v="45949941.079129994"/>
    <n v="43370839.972830005"/>
    <n v="533186385.44996989"/>
    <n v="470746398.87218982"/>
    <n v="512068683.5256899"/>
    <n v="451806369.28899986"/>
    <n v="512068683.5256899"/>
    <n v="451806369.28899986"/>
    <n v="252694789.22597"/>
    <n v="234297372.73841006"/>
    <n v="45949941.079129994"/>
    <n v="43370839.972830005"/>
    <n v="8.9733941085316804"/>
    <n v="9.5994308449174746"/>
    <n v="2579101.1062999889"/>
    <n v="5.9466247550558959"/>
    <n v="100"/>
    <n v="100"/>
    <n v="100"/>
    <n v="100"/>
    <n v="8.617988443262977"/>
    <n v="8.9733941085316804"/>
    <n v="9.2132069574483175"/>
    <n v="9.5994308449174746"/>
    <n v="0.87891002281029129"/>
    <n v="3.6317592639712766"/>
    <n v="0.82060222863427412"/>
    <n v="-605991.80592000019"/>
    <n v="-11.866800824951229"/>
    <n v="-183945.4720400013"/>
    <n v="-0.97942073659607054"/>
    <n v="415433.38009999972"/>
    <n v="10.971105547148309"/>
    <n v="7.5492502129232975"/>
    <n v="67.000825540760218"/>
    <n v="66.00242500800735"/>
    <n v="12.183409065463218"/>
    <n v="7.3774142427144085"/>
    <n v="11.509602866990987"/>
    <n v="75.724077120076615"/>
    <n v="78.638155208715759"/>
    <s v="Grandes"/>
    <n v="2024"/>
    <n v="2"/>
    <d v="2025-08-07T00:00:00"/>
    <x v="25"/>
    <x v="25"/>
  </r>
  <r>
    <n v="2025"/>
    <n v="6"/>
    <n v="601"/>
    <x v="30"/>
    <s v="Total General Sin Pensiones"/>
    <n v="241"/>
    <s v="749fc650cacb0f06547520d53c31505c8156e0a3be07073eddb2ef3ad9e383ba"/>
    <s v="5ee0b1f3d4f170289262539d5c2c0d24e2fb46189fbbd99a0a6b6a68b9dfe06a"/>
    <x v="54"/>
    <n v="84686.237250000006"/>
    <n v="77651.32746"/>
    <n v="164798.00219999999"/>
    <n v="135984.58527000001"/>
    <n v="83577.872109999997"/>
    <n v="35276.006729999994"/>
    <n v="135101.97373"/>
    <n v="55494.723579999998"/>
    <n v="35332811.020000003"/>
    <n v="33505945.09"/>
    <n v="140.405"/>
    <n v="134.59399999999999"/>
    <n v="0"/>
    <n v="0"/>
    <n v="86332.924610000002"/>
    <n v="36427.395629999999"/>
    <n v="100103.78254"/>
    <n v="99908.919439999998"/>
    <n v="0"/>
    <n v="0"/>
    <n v="0"/>
    <n v="0"/>
    <n v="0"/>
    <n v="0"/>
    <s v="Total General Sin Pensiones"/>
    <s v="Totales"/>
    <s v="Total General Sin Pensiones"/>
    <x v="25"/>
    <x v="3"/>
    <n v="84686.237250000006"/>
    <n v="77651.32746"/>
    <n v="533186385.44996989"/>
    <n v="470746398.87218982"/>
    <n v="512068683.5256899"/>
    <n v="451806369.28899986"/>
    <n v="512068683.5256899"/>
    <n v="451806369.28899986"/>
    <n v="252694789.22597"/>
    <n v="234297372.73841006"/>
    <n v="84686.237250000006"/>
    <n v="77651.32746"/>
    <n v="1.6538062173011483E-2"/>
    <n v="1.7186859844892977E-2"/>
    <n v="7034.9097900000052"/>
    <n v="9.0596130421902288"/>
    <n v="100"/>
    <n v="100"/>
    <n v="100"/>
    <n v="100"/>
    <n v="1.5883045696774699E-2"/>
    <n v="1.6538062173011483E-2"/>
    <n v="1.6495363033267249E-2"/>
    <n v="1.7186859844892977E-2"/>
    <m/>
    <m/>
    <m/>
    <n v="0"/>
    <m/>
    <n v="0"/>
    <m/>
    <n v="0"/>
    <m/>
    <n v="136.92554758167213"/>
    <n v="98.691209840002642"/>
    <n v="45.428723350764969"/>
    <n v="3.3074632194042296E-2"/>
    <n v="136.99999167357441"/>
    <n v="0.19504074420204631"/>
    <n v="86.243418999179809"/>
    <n v="36.460604152441427"/>
    <s v="Resto"/>
    <n v="2024"/>
    <n v="2"/>
    <d v="2025-08-07T00:00:00"/>
    <x v="25"/>
    <x v="54"/>
  </r>
  <r>
    <n v="2025"/>
    <n v="6"/>
    <n v="18"/>
    <x v="77"/>
    <s v="Total General Sin Pensiones"/>
    <n v="5"/>
    <s v="ef2d127de37b942baad06145e54b0c619a1f22327b2ebbcfbec78f5564afe39d"/>
    <s v="5ee0b1f3d4f170289262539d5c2c0d24e2fb46189fbbd99a0a6b6a68b9dfe06a"/>
    <x v="28"/>
    <n v="13516428.326850001"/>
    <n v="10445446.251569999"/>
    <n v="24711798.367459998"/>
    <n v="22597563.387679998"/>
    <n v="3432304.1929799998"/>
    <n v="3319421.6152899987"/>
    <n v="6696664.1652500005"/>
    <n v="6461660.8833799995"/>
    <n v="35332811.020000003"/>
    <n v="33505945.09"/>
    <n v="140.405"/>
    <n v="134.59399999999999"/>
    <n v="0"/>
    <n v="0"/>
    <n v="3303682.84124"/>
    <n v="3212984.6121300003"/>
    <n v="7055651.84846"/>
    <n v="6911486.8134099999"/>
    <n v="6329552.5917299995"/>
    <n v="4270928.39989"/>
    <n v="1616133.6780099999"/>
    <n v="679087.27610999998"/>
    <n v="2932464.1483300002"/>
    <n v="2982053.9293400003"/>
    <s v="Total General Sin Pensiones"/>
    <s v="Totales"/>
    <s v="Total General Sin Pensiones"/>
    <x v="25"/>
    <x v="3"/>
    <n v="13516428.326850001"/>
    <n v="10445446.251569999"/>
    <n v="533186385.44996989"/>
    <n v="470746398.87218982"/>
    <n v="512068683.5256899"/>
    <n v="451806369.28899986"/>
    <n v="512068683.5256899"/>
    <n v="451806369.28899986"/>
    <n v="252694789.22597"/>
    <n v="234297372.73841006"/>
    <n v="13516428.326850001"/>
    <n v="10445446.251569999"/>
    <n v="2.6395733153972296"/>
    <n v="2.3119298357851448"/>
    <n v="3070982.0752800014"/>
    <n v="29.40019987004785"/>
    <n v="100"/>
    <n v="100"/>
    <n v="100"/>
    <n v="100"/>
    <n v="2.5350287808724024"/>
    <n v="2.6395733153972296"/>
    <n v="2.2189115576019507"/>
    <n v="2.3119298357851448"/>
    <n v="1.2360749241976352"/>
    <n v="0.31560877085523242"/>
    <n v="0.57267008170455358"/>
    <n v="2058624.1918399995"/>
    <n v="48.200859370365954"/>
    <n v="937046.40189999994"/>
    <n v="137.98615212873096"/>
    <n v="-49589.781010000035"/>
    <n v="-1.6629404492686461"/>
    <n v="3.4006700796921585"/>
    <n v="25.393573731026454"/>
    <n v="31.778648181652112"/>
    <n v="1.3582805579384913"/>
    <n v="2.8228653435682816"/>
    <n v="2.0858758606076444"/>
    <n v="46.823212258709695"/>
    <n v="46.487603881353181"/>
    <s v="Medianas"/>
    <n v="2024"/>
    <n v="2"/>
    <d v="2025-08-07T00:00:00"/>
    <x v="25"/>
    <x v="28"/>
  </r>
  <r>
    <n v="2025"/>
    <n v="6"/>
    <n v="7"/>
    <x v="10"/>
    <s v="Total General Sin Pensiones"/>
    <n v="264"/>
    <s v="bba58959c32abe688d9cb5222b97de973002a67c412d6a8c8d2a79ac692f32b7"/>
    <s v="5ee0b1f3d4f170289262539d5c2c0d24e2fb46189fbbd99a0a6b6a68b9dfe06a"/>
    <x v="38"/>
    <n v="505608.20723"/>
    <n v="423637.85847000004"/>
    <n v="806484.37214999995"/>
    <n v="679099.92347000004"/>
    <n v="296602.02140000009"/>
    <n v="-30358.943589999999"/>
    <n v="839267.28852000018"/>
    <n v="135366.14805000002"/>
    <n v="35332811.020000003"/>
    <n v="33505945.09"/>
    <n v="140.405"/>
    <n v="134.59399999999999"/>
    <n v="-1406.9171799999999"/>
    <n v="4304.4262699999999"/>
    <n v="20623.45378"/>
    <n v="-5353.0725199999997"/>
    <n v="111024.05240999999"/>
    <n v="99493.900739999997"/>
    <n v="0"/>
    <n v="0"/>
    <n v="0"/>
    <n v="0"/>
    <n v="0"/>
    <n v="0"/>
    <s v="Total General Sin Pensiones"/>
    <s v="Totales"/>
    <s v="Total General Sin Pensiones"/>
    <x v="25"/>
    <x v="3"/>
    <n v="505608.20723"/>
    <n v="423637.85847000004"/>
    <n v="533186385.44996989"/>
    <n v="470746398.87218982"/>
    <n v="512068683.5256899"/>
    <n v="451806369.28899986"/>
    <n v="512068683.5256899"/>
    <n v="451806369.28899986"/>
    <n v="252694789.22597"/>
    <n v="234297372.73841006"/>
    <n v="505608.20723"/>
    <n v="423637.85847000004"/>
    <n v="9.8738357469703414E-2"/>
    <n v="9.3765357743112801E-2"/>
    <n v="81970.348759999964"/>
    <n v="19.349155681232567"/>
    <n v="100"/>
    <n v="100"/>
    <n v="100"/>
    <n v="100"/>
    <n v="9.4827666464758667E-2"/>
    <n v="9.8738357469703414E-2"/>
    <n v="8.9992798560955115E-2"/>
    <n v="9.3765357743112801E-2"/>
    <m/>
    <m/>
    <m/>
    <n v="0"/>
    <m/>
    <n v="0"/>
    <m/>
    <n v="0"/>
    <m/>
    <n v="-1076.9839998572891"/>
    <n v="58.662422238940536"/>
    <n v="-7.1662489513197913"/>
    <n v="0.11737559856636634"/>
    <n v="-485.26385926862059"/>
    <n v="11.588802513765017"/>
    <n v="18.575662959806028"/>
    <n v="-5.3803021895671632"/>
    <s v="Resto"/>
    <n v="2024"/>
    <n v="2"/>
    <d v="2025-08-07T00:00:00"/>
    <x v="25"/>
    <x v="38"/>
  </r>
  <r>
    <n v="2025"/>
    <n v="6"/>
    <n v="98"/>
    <x v="60"/>
    <s v="Total General Sin Pensiones"/>
    <n v="205"/>
    <s v="f8809aff4d69bece79dabe35be0c708b890d7eafb841f121330667b77d2e2590"/>
    <s v="5ee0b1f3d4f170289262539d5c2c0d24e2fb46189fbbd99a0a6b6a68b9dfe06a"/>
    <x v="18"/>
    <n v="1790791.82225"/>
    <n v="2003119.0202000001"/>
    <n v="3448374.7271999996"/>
    <n v="3801520.5886599999"/>
    <n v="366442.51084999996"/>
    <n v="641232.70172999986"/>
    <n v="868521.18527999998"/>
    <n v="1787502.0917000002"/>
    <n v="35332811.020000003"/>
    <n v="33505945.09"/>
    <n v="140.405"/>
    <n v="134.59399999999999"/>
    <n v="0"/>
    <n v="0"/>
    <n v="228042.92621999999"/>
    <n v="476135.37573999999"/>
    <n v="1546957.3708199998"/>
    <n v="1681983.2922700001"/>
    <n v="1404785.8520499999"/>
    <n v="1557588.8684200002"/>
    <n v="4285.0947000000006"/>
    <n v="4708.70759"/>
    <n v="67669.440440000006"/>
    <n v="61346.53858"/>
    <s v="Total General Sin Pensiones"/>
    <s v="Totales"/>
    <s v="Total General Sin Pensiones"/>
    <x v="25"/>
    <x v="3"/>
    <n v="1790791.82225"/>
    <n v="2003119.0202000001"/>
    <n v="533186385.44996989"/>
    <n v="470746398.87218982"/>
    <n v="512068683.5256899"/>
    <n v="451806369.28899986"/>
    <n v="512068683.5256899"/>
    <n v="451806369.28899986"/>
    <n v="252694789.22597"/>
    <n v="234297372.73841006"/>
    <n v="1790791.82225"/>
    <n v="2003119.0202000001"/>
    <n v="0.34971711410275258"/>
    <n v="0.44335785335480665"/>
    <n v="-212327.19795000018"/>
    <n v="-10.599829356560175"/>
    <n v="100"/>
    <n v="100"/>
    <n v="100"/>
    <n v="100"/>
    <n v="0.33586600691964485"/>
    <n v="0.34971711410275258"/>
    <n v="0.42551977561571486"/>
    <n v="0.44335785335480665"/>
    <n v="0.2743354353126583"/>
    <n v="8.3682030123309083E-4"/>
    <n v="1.3214914838002412E-2"/>
    <n v="-152803.01637000032"/>
    <n v="-9.8102278122340394"/>
    <n v="-423.61288999999942"/>
    <n v="-8.9963728242466559"/>
    <n v="6322.9018600000054"/>
    <n v="10.306860022354014"/>
    <n v="-42.853427490306665"/>
    <n v="20.462596841077346"/>
    <n v="32.011712497541779"/>
    <n v="0.14501387700650689"/>
    <n v="-52.105443569367161"/>
    <n v="-8.0277801848893322"/>
    <n v="14.741383991668799"/>
    <n v="28.307972970255189"/>
    <s v="Resto"/>
    <n v="2024"/>
    <n v="2"/>
    <d v="2025-08-07T00:00:00"/>
    <x v="25"/>
    <x v="18"/>
  </r>
  <r>
    <n v="2025"/>
    <n v="6"/>
    <n v="16"/>
    <x v="74"/>
    <s v="Total General Sin Pensiones"/>
    <n v="14"/>
    <s v="8527a891e224136950ff32ca212b45bc93f69fbb801c3b1ebedac52775f99e61"/>
    <s v="5ee0b1f3d4f170289262539d5c2c0d24e2fb46189fbbd99a0a6b6a68b9dfe06a"/>
    <x v="34"/>
    <n v="2671500.3155200002"/>
    <n v="2668766.8416399998"/>
    <n v="4666842.9717899999"/>
    <n v="4546232.38631"/>
    <n v="1588668.3692000001"/>
    <n v="1283730.0126500002"/>
    <n v="3145095.8433000008"/>
    <n v="2460354.3447499992"/>
    <n v="35332811.020000003"/>
    <n v="33505945.09"/>
    <n v="140.405"/>
    <n v="134.59399999999999"/>
    <n v="-5395.9450700000007"/>
    <n v="13934.845369999999"/>
    <n v="1134242.89769"/>
    <n v="1060933.10877"/>
    <n v="1642439.50593"/>
    <n v="1496337.72765"/>
    <n v="19957.031850000003"/>
    <n v="32186.273799999999"/>
    <n v="191568.58146999998"/>
    <n v="236559.10608"/>
    <n v="266741.17499999999"/>
    <n v="261847.38590999998"/>
    <s v="Total General Sin Pensiones"/>
    <s v="Totales"/>
    <s v="Total General Sin Pensiones"/>
    <x v="25"/>
    <x v="3"/>
    <n v="2671500.3155200002"/>
    <n v="2668766.8416399998"/>
    <n v="533186385.44996989"/>
    <n v="470746398.87218982"/>
    <n v="512068683.5256899"/>
    <n v="451806369.28899986"/>
    <n v="512068683.5256899"/>
    <n v="451806369.28899986"/>
    <n v="252694789.22597"/>
    <n v="234297372.73841006"/>
    <n v="2671500.3155200002"/>
    <n v="2668766.8416399998"/>
    <n v="0.52170741962312839"/>
    <n v="0.59068818481682628"/>
    <n v="2733.4738800004125"/>
    <n v="0.10242460440346157"/>
    <n v="100"/>
    <n v="100"/>
    <n v="100"/>
    <n v="100"/>
    <n v="0.50104436055047641"/>
    <n v="0.52170741962312839"/>
    <n v="0.56692241258431475"/>
    <n v="0.59068818481682628"/>
    <n v="3.8973349654175407E-3"/>
    <n v="3.7410720013380624E-2"/>
    <n v="5.2090897877885532E-2"/>
    <n v="-12229.241949999996"/>
    <n v="-37.995208845827918"/>
    <n v="-44990.524610000022"/>
    <n v="-19.01872447674242"/>
    <n v="4893.7890900000057"/>
    <n v="1.8689470864842184"/>
    <n v="23.754087973725603"/>
    <n v="59.467272377647838"/>
    <n v="48.10199199946323"/>
    <n v="0.62869059313263009"/>
    <n v="6.9099350669706405"/>
    <n v="9.7639573994737781"/>
    <n v="69.058427637354995"/>
    <n v="70.901982163892683"/>
    <s v="Resto"/>
    <n v="2024"/>
    <n v="2"/>
    <d v="2025-08-07T00:00:00"/>
    <x v="25"/>
    <x v="34"/>
  </r>
  <r>
    <n v="2025"/>
    <n v="6"/>
    <n v="13"/>
    <x v="37"/>
    <s v="Total General Sin Pensiones"/>
    <n v="13"/>
    <s v="3fdba35f04dc8c462986c992bcf875546257113072a909c162f7e470e581e278"/>
    <s v="5ee0b1f3d4f170289262539d5c2c0d24e2fb46189fbbd99a0a6b6a68b9dfe06a"/>
    <x v="43"/>
    <n v="699707.28188999998"/>
    <n v="799139.89625999995"/>
    <n v="1443997.9576900001"/>
    <n v="1505847.4702900001"/>
    <n v="395641.69705999998"/>
    <n v="465988.56997999991"/>
    <n v="833083.68127000018"/>
    <n v="854168.01399999985"/>
    <n v="35332811.020000003"/>
    <n v="33505945.09"/>
    <n v="140.405"/>
    <n v="134.59399999999999"/>
    <n v="7188.6067700000003"/>
    <n v="803.85748999999998"/>
    <n v="262140.41253"/>
    <n v="292174.18445999996"/>
    <n v="510278.73376999999"/>
    <n v="569515.74435000005"/>
    <n v="2299.4720799999996"/>
    <n v="27342.011979999999"/>
    <n v="99368.430430000008"/>
    <n v="91358.126239999983"/>
    <n v="0"/>
    <n v="0"/>
    <s v="Total General Sin Pensiones"/>
    <s v="Totales"/>
    <s v="Total General Sin Pensiones"/>
    <x v="25"/>
    <x v="3"/>
    <n v="699707.28188999998"/>
    <n v="799139.89625999995"/>
    <n v="533186385.44996989"/>
    <n v="470746398.87218982"/>
    <n v="512068683.5256899"/>
    <n v="451806369.28899986"/>
    <n v="512068683.5256899"/>
    <n v="451806369.28899986"/>
    <n v="252694789.22597"/>
    <n v="234297372.73841006"/>
    <n v="699707.28188999998"/>
    <n v="799139.89625999995"/>
    <n v="0.1366432481424919"/>
    <n v="0.17687663357149946"/>
    <n v="-99432.614369999967"/>
    <n v="-12.442454047826635"/>
    <n v="100"/>
    <n v="100"/>
    <n v="100"/>
    <n v="100"/>
    <n v="0.13123127315028849"/>
    <n v="0.1366432481424919"/>
    <n v="0.1697601719682981"/>
    <n v="0.17687663357149946"/>
    <n v="4.4905540096060913E-4"/>
    <n v="1.9405293396547809E-2"/>
    <m/>
    <n v="-25042.5399"/>
    <n v="-91.589967550003252"/>
    <n v="8010.3041900000244"/>
    <n v="8.768025921368805"/>
    <n v="0"/>
    <m/>
    <n v="-15.096265756694249"/>
    <n v="56.543887322613038"/>
    <n v="58.311263417186552"/>
    <n v="0.15656899703863741"/>
    <n v="-10.279406438836736"/>
    <n v="-10.401294638062808"/>
    <n v="51.372004197250284"/>
    <n v="51.302213741863156"/>
    <s v="Resto"/>
    <n v="2024"/>
    <n v="2"/>
    <d v="2025-08-07T00:00:00"/>
    <x v="25"/>
    <x v="43"/>
  </r>
  <r>
    <n v="2025"/>
    <n v="6"/>
    <n v="702"/>
    <x v="39"/>
    <s v="Total General Sin Pensiones"/>
    <n v="244"/>
    <s v="82c01ce15b431d420eb6a1febfba7d7a2b69e5bcdcb929cb42cd3e9179d43fc4"/>
    <s v="5ee0b1f3d4f170289262539d5c2c0d24e2fb46189fbbd99a0a6b6a68b9dfe06a"/>
    <x v="60"/>
    <n v="92356.402770000001"/>
    <n v="145545.42882"/>
    <n v="362242.23899000004"/>
    <n v="367278.23404999997"/>
    <n v="147105.95620000002"/>
    <n v="114121.47806000001"/>
    <n v="274037.98653999995"/>
    <n v="228887.68353000001"/>
    <n v="35332811.020000003"/>
    <n v="33505945.09"/>
    <n v="140.405"/>
    <n v="134.59399999999999"/>
    <n v="0"/>
    <n v="0"/>
    <n v="138343.70418"/>
    <n v="111026.88231"/>
    <n v="154865.79605999999"/>
    <n v="168078.12744000001"/>
    <n v="0"/>
    <n v="0"/>
    <n v="0"/>
    <n v="0"/>
    <n v="0"/>
    <n v="0"/>
    <s v="Total General Sin Pensiones"/>
    <s v="Totales"/>
    <s v="Total General Sin Pensiones"/>
    <x v="25"/>
    <x v="3"/>
    <n v="92356.402770000001"/>
    <n v="145545.42882"/>
    <n v="533186385.44996989"/>
    <n v="470746398.87218982"/>
    <n v="512068683.5256899"/>
    <n v="451806369.28899986"/>
    <n v="512068683.5256899"/>
    <n v="451806369.28899986"/>
    <n v="252694789.22597"/>
    <n v="234297372.73841006"/>
    <n v="92356.402770000001"/>
    <n v="145545.42882"/>
    <n v="1.8035940439495083E-2"/>
    <n v="3.2214116204037233E-2"/>
    <n v="-53189.02605"/>
    <n v="-36.544621484320416"/>
    <n v="100"/>
    <n v="100"/>
    <n v="100"/>
    <n v="100"/>
    <n v="1.732159809220523E-2"/>
    <n v="1.8035940439495083E-2"/>
    <n v="3.0918012154462889E-2"/>
    <n v="3.2214116204037233E-2"/>
    <m/>
    <m/>
    <m/>
    <n v="0"/>
    <m/>
    <n v="0"/>
    <m/>
    <n v="0"/>
    <m/>
    <n v="28.902953852962042"/>
    <n v="159.280733969626"/>
    <n v="78.409524081403575"/>
    <n v="5.821487520601458E-2"/>
    <n v="24.60379081322688"/>
    <n v="-7.8608273314542458"/>
    <n v="89.331348625490676"/>
    <n v="66.056710650607414"/>
    <s v="Resto"/>
    <n v="2024"/>
    <n v="2"/>
    <d v="2025-08-07T00:00:00"/>
    <x v="25"/>
    <x v="60"/>
  </r>
  <r>
    <n v="2025"/>
    <n v="6"/>
    <n v="39"/>
    <x v="20"/>
    <s v="Total General Sin Pensiones"/>
    <n v="27"/>
    <s v="670671cd97404156226e507973f2ab8330d3022ca96e0c93bdbdb320c41adcaf"/>
    <s v="5ee0b1f3d4f170289262539d5c2c0d24e2fb46189fbbd99a0a6b6a68b9dfe06a"/>
    <x v="8"/>
    <n v="16996819.43369"/>
    <n v="13946879.379360002"/>
    <n v="29443127.453019999"/>
    <n v="25264412.942590002"/>
    <n v="6205929.7193200011"/>
    <n v="6322265.1531500015"/>
    <n v="12531249.565220002"/>
    <n v="13827248.520740002"/>
    <n v="35332811.020000003"/>
    <n v="33505945.09"/>
    <n v="140.405"/>
    <n v="134.59399999999999"/>
    <n v="55671.811480000011"/>
    <n v="55758.306240000013"/>
    <n v="2816969.5344000002"/>
    <n v="3239217.4259499996"/>
    <n v="6208657.93243"/>
    <n v="5304354.6350200009"/>
    <n v="685015.24910000002"/>
    <n v="656988.77671000001"/>
    <n v="0"/>
    <n v="0"/>
    <n v="0"/>
    <n v="0"/>
    <s v="Total General Sin Pensiones"/>
    <s v="Totales"/>
    <s v="Total General Sin Pensiones"/>
    <x v="25"/>
    <x v="3"/>
    <n v="16996819.43369"/>
    <n v="13946879.379360002"/>
    <n v="533186385.44996989"/>
    <n v="470746398.87218982"/>
    <n v="512068683.5256899"/>
    <n v="451806369.28899986"/>
    <n v="512068683.5256899"/>
    <n v="451806369.28899986"/>
    <n v="252694789.22597"/>
    <n v="234297372.73841006"/>
    <n v="16996819.43369"/>
    <n v="13946879.379360002"/>
    <n v="3.3192460270492772"/>
    <n v="3.0869151759210416"/>
    <n v="3049940.0543299988"/>
    <n v="21.868261504029405"/>
    <n v="100"/>
    <n v="100"/>
    <n v="100"/>
    <n v="100"/>
    <n v="3.1877819647150107"/>
    <n v="3.3192460270492772"/>
    <n v="2.9627161063310981"/>
    <n v="3.0869151759210416"/>
    <n v="0.13377409537789739"/>
    <m/>
    <m/>
    <n v="28026.47239000001"/>
    <n v="4.2658981984970978"/>
    <n v="0"/>
    <m/>
    <n v="0"/>
    <m/>
    <n v="-1.840091027691837"/>
    <n v="36.512300101388426"/>
    <n v="45.331037726663979"/>
    <n v="2.4558993631524415"/>
    <n v="-13.035490861690525"/>
    <n v="17.048318968714462"/>
    <n v="45.371633693748521"/>
    <n v="61.0671353790014"/>
    <s v="Medianas"/>
    <n v="2024"/>
    <n v="2"/>
    <d v="2025-08-07T00:00:00"/>
    <x v="25"/>
    <x v="8"/>
  </r>
  <r>
    <n v="2025"/>
    <n v="6"/>
    <n v="103"/>
    <x v="61"/>
    <s v="Total General Sin Pensiones"/>
    <n v="205"/>
    <s v="f8809aff4d69bece79dabe35be0c708b890d7eafb841f121330667b77d2e2590"/>
    <s v="5ee0b1f3d4f170289262539d5c2c0d24e2fb46189fbbd99a0a6b6a68b9dfe06a"/>
    <x v="53"/>
    <n v="1638035.7448499999"/>
    <n v="1492337.16872"/>
    <n v="2423338.80449"/>
    <n v="1996679.27874"/>
    <n v="223441.74760999996"/>
    <n v="289266.30021000007"/>
    <n v="-392469.10107999988"/>
    <n v="797481.26240000012"/>
    <n v="35332811.020000003"/>
    <n v="33505945.09"/>
    <n v="140.405"/>
    <n v="134.59399999999999"/>
    <n v="5170.91885"/>
    <n v="3694.5589999999997"/>
    <n v="54953.041109999998"/>
    <n v="44374.270420000001"/>
    <n v="226946.47913999998"/>
    <n v="207516.38527"/>
    <n v="0"/>
    <n v="0"/>
    <n v="0"/>
    <n v="0"/>
    <n v="0"/>
    <n v="0"/>
    <s v="Total General Sin Pensiones"/>
    <s v="Totales"/>
    <s v="Total General Sin Pensiones"/>
    <x v="25"/>
    <x v="3"/>
    <n v="1638035.7448499999"/>
    <n v="1492337.16872"/>
    <n v="533186385.44996989"/>
    <n v="470746398.87218982"/>
    <n v="512068683.5256899"/>
    <n v="451806369.28899986"/>
    <n v="512068683.5256899"/>
    <n v="451806369.28899986"/>
    <n v="252694789.22597"/>
    <n v="234297372.73841006"/>
    <n v="1638035.7448499999"/>
    <n v="1492337.16872"/>
    <n v="0.31988594451271918"/>
    <n v="0.33030458846086347"/>
    <n v="145698.57612999994"/>
    <n v="9.7631138045678902"/>
    <n v="100"/>
    <n v="100"/>
    <n v="100"/>
    <n v="100"/>
    <n v="0.30721634864468994"/>
    <n v="0.31988594451271918"/>
    <n v="0.31701510033753388"/>
    <n v="0.33030458846086347"/>
    <m/>
    <m/>
    <m/>
    <n v="0"/>
    <m/>
    <n v="0"/>
    <m/>
    <n v="0"/>
    <m/>
    <n v="-22.75569347421844"/>
    <n v="13.640834658981218"/>
    <n v="19.383441374586155"/>
    <n v="8.842356753553364E-2"/>
    <n v="23.839875202166748"/>
    <n v="9.3631612967426392"/>
    <n v="24.214097226024936"/>
    <n v="21.383502012269801"/>
    <s v="Resto"/>
    <n v="2024"/>
    <n v="2"/>
    <d v="2025-08-07T00:00:00"/>
    <x v="25"/>
    <x v="53"/>
  </r>
  <r>
    <n v="2025"/>
    <n v="6"/>
    <n v="705"/>
    <x v="3"/>
    <s v="Total General Sin Pensiones"/>
    <n v="36"/>
    <s v="76a50887d8f1c2e9301755428990ad81479ee21c25b43215cf524541e0503269"/>
    <s v="5ee0b1f3d4f170289262539d5c2c0d24e2fb46189fbbd99a0a6b6a68b9dfe06a"/>
    <x v="35"/>
    <n v="653214.70785000001"/>
    <n v="582837.05903"/>
    <n v="742303.69959999993"/>
    <n v="671799.41206"/>
    <n v="312458.66760999989"/>
    <n v="241649.74901999996"/>
    <n v="707347.09198000014"/>
    <n v="538666.30701999995"/>
    <n v="35332811.020000003"/>
    <n v="33505945.09"/>
    <n v="140.405"/>
    <n v="134.59399999999999"/>
    <n v="0"/>
    <n v="0"/>
    <n v="62412.839479999995"/>
    <n v="62767.757740000001"/>
    <n v="-43478.768560000004"/>
    <n v="-16870.19328"/>
    <n v="0"/>
    <n v="0"/>
    <n v="0"/>
    <n v="0"/>
    <n v="0"/>
    <n v="0"/>
    <s v="Total General Sin Pensiones"/>
    <s v="Totales"/>
    <s v="Total General Sin Pensiones"/>
    <x v="25"/>
    <x v="3"/>
    <n v="653214.70785000001"/>
    <n v="582837.05903"/>
    <n v="533186385.44996989"/>
    <n v="470746398.87218982"/>
    <n v="512068683.5256899"/>
    <n v="451806369.28899986"/>
    <n v="512068683.5256899"/>
    <n v="451806369.28899986"/>
    <n v="252694789.22597"/>
    <n v="234297372.73841006"/>
    <n v="653214.70785000001"/>
    <n v="582837.05903"/>
    <n v="0.12756388524923903"/>
    <n v="0.12900151450879299"/>
    <n v="70377.648820000002"/>
    <n v="12.075012686586483"/>
    <n v="100"/>
    <n v="100"/>
    <n v="100"/>
    <n v="100"/>
    <n v="0.12251151298597676"/>
    <n v="0.12756388524923903"/>
    <n v="0.1238112623753163"/>
    <n v="0.12900151450879299"/>
    <m/>
    <m/>
    <m/>
    <n v="0"/>
    <m/>
    <n v="0"/>
    <m/>
    <n v="0"/>
    <m/>
    <n v="29.302293454540052"/>
    <n v="47.833991466363443"/>
    <n v="41.460944405657926"/>
    <n v="0.12365061763524796"/>
    <n v="-0.56544677200381921"/>
    <n v="157.72537301955563"/>
    <n v="-143.54785461292741"/>
    <n v="-372.06306233854838"/>
    <s v="Resto"/>
    <n v="2024"/>
    <n v="2"/>
    <d v="2025-08-07T00:00:00"/>
    <x v="25"/>
    <x v="35"/>
  </r>
  <r>
    <n v="2025"/>
    <n v="6"/>
    <n v="106"/>
    <x v="53"/>
    <s v="Total General Sin Pensiones"/>
    <n v="227"/>
    <s v="dfe62e836a0a6f2633422230c81287700a56e2639652c73f264e6562220c207a"/>
    <s v="5ee0b1f3d4f170289262539d5c2c0d24e2fb46189fbbd99a0a6b6a68b9dfe06a"/>
    <x v="48"/>
    <n v="1197283.1268800001"/>
    <n v="1019377.8698099999"/>
    <n v="2365501.5840300005"/>
    <n v="2033637.2466499999"/>
    <n v="101069.80686000001"/>
    <n v="149704.57609000002"/>
    <n v="261758.06218000001"/>
    <n v="324271.10676"/>
    <n v="35332811.020000003"/>
    <n v="33505945.09"/>
    <n v="140.405"/>
    <n v="134.59399999999999"/>
    <n v="0"/>
    <n v="0"/>
    <n v="128135.33773999999"/>
    <n v="347497.00639999995"/>
    <n v="906121.61523999996"/>
    <n v="1370062.9314100002"/>
    <n v="237478.87198"/>
    <n v="225230.34239000001"/>
    <n v="951896.35109999997"/>
    <n v="780605.93221"/>
    <n v="7907.9038"/>
    <n v="13541.595209999999"/>
    <s v="Total General Sin Pensiones"/>
    <s v="Totales"/>
    <s v="Total General Sin Pensiones"/>
    <x v="25"/>
    <x v="3"/>
    <n v="1197283.1268800001"/>
    <n v="1019377.8698099999"/>
    <n v="533186385.44996989"/>
    <n v="470746398.87218982"/>
    <n v="512068683.5256899"/>
    <n v="451806369.28899986"/>
    <n v="512068683.5256899"/>
    <n v="451806369.28899986"/>
    <n v="252694789.22597"/>
    <n v="234297372.73841006"/>
    <n v="1197283.1268800001"/>
    <n v="1019377.8698099999"/>
    <n v="0.23381299528736632"/>
    <n v="0.22562273113019143"/>
    <n v="177905.25707000017"/>
    <n v="17.452336600475693"/>
    <n v="100"/>
    <n v="100"/>
    <n v="100"/>
    <n v="100"/>
    <n v="0.22455245661788265"/>
    <n v="0.23381299528736632"/>
    <n v="0.21654501707335769"/>
    <n v="0.22562273113019143"/>
    <n v="4.6376370908861868E-2"/>
    <n v="0.1858923190822788"/>
    <n v="1.5443052962256126E-3"/>
    <n v="12248.529589999991"/>
    <n v="5.4382235803695167"/>
    <n v="171290.41888999997"/>
    <n v="21.943263793173308"/>
    <n v="-5633.6914099999995"/>
    <n v="-41.60286378845317"/>
    <n v="-32.487162717565532"/>
    <n v="8.4415961931558989"/>
    <n v="14.685876604119647"/>
    <n v="3.9996791057539081E-2"/>
    <n v="-63.126203857852857"/>
    <n v="-33.862774149544727"/>
    <n v="14.141075059340839"/>
    <n v="25.363579908141404"/>
    <s v="Resto"/>
    <n v="2024"/>
    <n v="2"/>
    <d v="2025-08-07T00:00:00"/>
    <x v="25"/>
    <x v="48"/>
  </r>
  <r>
    <n v="2025"/>
    <n v="6"/>
    <n v="92"/>
    <x v="27"/>
    <s v="Total General Sin Pensiones"/>
    <n v="219"/>
    <s v="314f04b30f62e0056bd059354a5536fb2e302107eed143b5fa2aa0bbba07f608"/>
    <s v="5ee0b1f3d4f170289262539d5c2c0d24e2fb46189fbbd99a0a6b6a68b9dfe06a"/>
    <x v="7"/>
    <n v="6380210.4408900002"/>
    <n v="6935064.6502099996"/>
    <n v="11490479.2579"/>
    <n v="11884414.477119999"/>
    <n v="2603752.8468799996"/>
    <n v="2161295.1529100002"/>
    <n v="6403055.5391999995"/>
    <n v="6753789.7984099984"/>
    <n v="35332811.020000003"/>
    <n v="33505945.09"/>
    <n v="140.405"/>
    <n v="134.59399999999999"/>
    <n v="0"/>
    <n v="0"/>
    <n v="715464.50333000009"/>
    <n v="690891.98333000008"/>
    <n v="1875172.88491"/>
    <n v="1830193.74899"/>
    <n v="0"/>
    <n v="0"/>
    <n v="0"/>
    <n v="0"/>
    <n v="0"/>
    <n v="0"/>
    <s v="Total General Sin Pensiones"/>
    <s v="Totales"/>
    <s v="Total General Sin Pensiones"/>
    <x v="25"/>
    <x v="3"/>
    <n v="6380210.4408900002"/>
    <n v="6935064.6502099996"/>
    <n v="533186385.44996989"/>
    <n v="470746398.87218982"/>
    <n v="512068683.5256899"/>
    <n v="451806369.28899986"/>
    <n v="512068683.5256899"/>
    <n v="451806369.28899986"/>
    <n v="252694789.22597"/>
    <n v="234297372.73841006"/>
    <n v="6380210.4408900002"/>
    <n v="6935064.6502099996"/>
    <n v="1.2459677082693366"/>
    <n v="1.5349638963973871"/>
    <n v="-554854.20931999944"/>
    <n v="-8.0007070922287316"/>
    <n v="100"/>
    <n v="100"/>
    <n v="100"/>
    <n v="100"/>
    <n v="1.1966191588904833"/>
    <n v="1.2459677082693366"/>
    <n v="1.4732060971310599"/>
    <n v="1.5349638963973871"/>
    <m/>
    <m/>
    <m/>
    <n v="0"/>
    <m/>
    <n v="0"/>
    <m/>
    <n v="0"/>
    <m/>
    <n v="20.471877400653394"/>
    <n v="40.809827058255962"/>
    <n v="31.164744121665173"/>
    <n v="1.0303943563124358"/>
    <n v="3.556637013149877"/>
    <n v="2.4576160827137539"/>
    <n v="38.154588789520552"/>
    <n v="37.749663592243806"/>
    <s v="Resto"/>
    <n v="2024"/>
    <n v="2"/>
    <d v="2025-08-07T00:00:00"/>
    <x v="25"/>
    <x v="7"/>
  </r>
  <r>
    <n v="2025"/>
    <n v="6"/>
    <n v="129"/>
    <x v="22"/>
    <s v="Total General Sin Pensiones"/>
    <n v="208"/>
    <s v="8df66f64b57424391d363fd6b811fed3c430c77597da265025728bd637bad804"/>
    <s v="5ee0b1f3d4f170289262539d5c2c0d24e2fb46189fbbd99a0a6b6a68b9dfe06a"/>
    <x v="50"/>
    <n v="168250.55987999999"/>
    <n v="88867.327510000003"/>
    <n v="333004.61886000005"/>
    <n v="157045.82542000001"/>
    <n v="108842.50447000001"/>
    <n v="57992.78471"/>
    <n v="199596.47150000001"/>
    <n v="97764.529090000011"/>
    <n v="35332811.020000003"/>
    <n v="33505945.09"/>
    <n v="140.405"/>
    <n v="134.59399999999999"/>
    <n v="0"/>
    <n v="0"/>
    <n v="109572.70974999999"/>
    <n v="51089.776359999996"/>
    <n v="138600.39637999999"/>
    <n v="62452.569200000005"/>
    <n v="0"/>
    <n v="0"/>
    <n v="0"/>
    <n v="0"/>
    <n v="0"/>
    <n v="0"/>
    <s v="Total General Sin Pensiones"/>
    <s v="Totales"/>
    <s v="Total General Sin Pensiones"/>
    <x v="25"/>
    <x v="3"/>
    <n v="168250.55987999999"/>
    <n v="88867.327510000003"/>
    <n v="533186385.44996989"/>
    <n v="470746398.87218982"/>
    <n v="512068683.5256899"/>
    <n v="451806369.28899986"/>
    <n v="512068683.5256899"/>
    <n v="451806369.28899986"/>
    <n v="252694789.22597"/>
    <n v="234297372.73841006"/>
    <n v="168250.55987999999"/>
    <n v="88867.327510000003"/>
    <n v="3.2857029787793895E-2"/>
    <n v="1.9669339245891784E-2"/>
    <n v="79383.232369999983"/>
    <n v="89.327804260871019"/>
    <n v="100"/>
    <n v="100"/>
    <n v="100"/>
    <n v="100"/>
    <n v="3.1555674426684575E-2"/>
    <n v="3.2857029787793895E-2"/>
    <n v="1.8877962258002947E-2"/>
    <n v="1.9669339245891784E-2"/>
    <m/>
    <m/>
    <m/>
    <n v="0"/>
    <m/>
    <n v="0"/>
    <m/>
    <n v="0"/>
    <m/>
    <n v="87.682838501858896"/>
    <n v="64.69072349454818"/>
    <n v="65.257712069122618"/>
    <n v="4.3072714242899802E-2"/>
    <n v="114.47091288461455"/>
    <n v="121.92905456962366"/>
    <n v="79.05656304877013"/>
    <n v="81.805723950905119"/>
    <s v="Resto"/>
    <n v="2024"/>
    <n v="2"/>
    <d v="2025-08-07T00:00:00"/>
    <x v="25"/>
    <x v="50"/>
  </r>
  <r>
    <n v="2025"/>
    <n v="6"/>
    <n v="91"/>
    <x v="34"/>
    <s v="Total General Sin Pensiones"/>
    <n v="218"/>
    <s v="5966abd0cbfc86f98a186531b2b4ee5f6e910120ce13222f98207203dfc9a9a2"/>
    <s v="5ee0b1f3d4f170289262539d5c2c0d24e2fb46189fbbd99a0a6b6a68b9dfe06a"/>
    <x v="33"/>
    <n v="3561914.8073400003"/>
    <n v="2714294.16591"/>
    <n v="5632364.6803000011"/>
    <n v="5104465.3856799994"/>
    <n v="1393659.6012300001"/>
    <n v="1460838.83751"/>
    <n v="3042105.16622"/>
    <n v="2571009.9298599996"/>
    <n v="35332811.020000003"/>
    <n v="33505945.09"/>
    <n v="140.405"/>
    <n v="134.59399999999999"/>
    <n v="27549.60916"/>
    <n v="133575.33319"/>
    <n v="794530.64361000003"/>
    <n v="754842.25812999997"/>
    <n v="1821696.40377"/>
    <n v="1591673.601"/>
    <n v="631432.46272000007"/>
    <n v="819437.91491000005"/>
    <n v="2911827.0594599997"/>
    <n v="1874443.1985800001"/>
    <n v="0"/>
    <n v="0"/>
    <s v="Total General Sin Pensiones"/>
    <s v="Totales"/>
    <s v="Total General Sin Pensiones"/>
    <x v="25"/>
    <x v="3"/>
    <n v="3561914.8073400003"/>
    <n v="2714294.16591"/>
    <n v="533186385.44996989"/>
    <n v="470746398.87218982"/>
    <n v="512068683.5256899"/>
    <n v="451806369.28899986"/>
    <n v="512068683.5256899"/>
    <n v="451806369.28899986"/>
    <n v="252694789.22597"/>
    <n v="234297372.73841006"/>
    <n v="3561914.8073400003"/>
    <n v="2714294.16591"/>
    <n v="0.69559317371559259"/>
    <n v="0.60076491842765289"/>
    <n v="847620.64143000031"/>
    <n v="31.228031658308673"/>
    <n v="100"/>
    <n v="100"/>
    <n v="100"/>
    <n v="100"/>
    <n v="0.66804309047276356"/>
    <n v="0.69559317371559259"/>
    <n v="0.57659371848895336"/>
    <n v="0.60076491842765289"/>
    <n v="0.12331011113049678"/>
    <n v="0.56863994091798753"/>
    <m/>
    <n v="-188005.45218999998"/>
    <n v="-22.94322105057207"/>
    <n v="1037383.8608799996"/>
    <n v="55.343574116616523"/>
    <n v="0"/>
    <m/>
    <n v="-4.5986754017648401"/>
    <n v="39.126696639630474"/>
    <n v="53.820210641031828"/>
    <n v="0.55151893139503283"/>
    <n v="5.2578383168851328"/>
    <n v="14.451631454180291"/>
    <n v="43.614876878810279"/>
    <n v="47.424437878202887"/>
    <s v="Resto"/>
    <n v="2024"/>
    <n v="2"/>
    <d v="2025-08-07T00:00:00"/>
    <x v="25"/>
    <x v="33"/>
  </r>
  <r>
    <n v="2025"/>
    <n v="6"/>
    <n v="23"/>
    <x v="9"/>
    <s v="Total General Sin Pensiones"/>
    <n v="17"/>
    <s v="4523540f1504cd17100c4835e85b7eefd49911580f8efff0599a8f283be6b9e3"/>
    <s v="5ee0b1f3d4f170289262539d5c2c0d24e2fb46189fbbd99a0a6b6a68b9dfe06a"/>
    <x v="14"/>
    <n v="12724961.123440001"/>
    <n v="12089263.964579999"/>
    <n v="23268906.476920005"/>
    <n v="20550485.918709997"/>
    <n v="6088461.8274500016"/>
    <n v="4935116.5366800008"/>
    <n v="12212175.387180004"/>
    <n v="14267084.791799998"/>
    <n v="35332811.020000003"/>
    <n v="33505945.09"/>
    <n v="140.405"/>
    <n v="134.59399999999999"/>
    <n v="11217.618210000001"/>
    <n v="15955.40856"/>
    <n v="4496623.5525600007"/>
    <n v="4078923.4684600001"/>
    <n v="6733568.7888900004"/>
    <n v="5960815.9692500001"/>
    <n v="1719761.8052699999"/>
    <n v="1714819.0018999998"/>
    <n v="407336.35785999999"/>
    <n v="358608.82221000001"/>
    <n v="52313.09289"/>
    <n v="53371.649269999994"/>
    <s v="Total General Sin Pensiones"/>
    <s v="Totales"/>
    <s v="Total General Sin Pensiones"/>
    <x v="25"/>
    <x v="3"/>
    <n v="12724961.123440001"/>
    <n v="12089263.964579999"/>
    <n v="533186385.44996989"/>
    <n v="470746398.87218982"/>
    <n v="512068683.5256899"/>
    <n v="451806369.28899986"/>
    <n v="512068683.5256899"/>
    <n v="451806369.28899986"/>
    <n v="252694789.22597"/>
    <n v="234297372.73841006"/>
    <n v="12724961.123440001"/>
    <n v="12089263.964579999"/>
    <n v="2.4850106114332622"/>
    <n v="2.6757621818401258"/>
    <n v="635697.15886000171"/>
    <n v="5.2583611435941258"/>
    <n v="100"/>
    <n v="100"/>
    <n v="100"/>
    <n v="100"/>
    <n v="2.3865877806878122"/>
    <n v="2.4850106114332622"/>
    <n v="2.5681054583834002"/>
    <n v="2.6757621818401258"/>
    <n v="0.33584592469688129"/>
    <n v="7.9547211334114784E-2"/>
    <n v="1.0216030500013093E-2"/>
    <n v="4942.803370000096"/>
    <n v="0.28824052943916545"/>
    <n v="48727.535649999976"/>
    <n v="13.587935553204344"/>
    <n v="-1058.5563799999945"/>
    <n v="-1.9833683134746316"/>
    <n v="23.37017337276275"/>
    <n v="47.846604546671323"/>
    <n v="40.822307719802154"/>
    <n v="2.4094132871119278"/>
    <n v="10.240449160908227"/>
    <n v="12.96387648312567"/>
    <n v="66.779202730937712"/>
    <n v="68.428944787121438"/>
    <s v="Medianas"/>
    <n v="2024"/>
    <n v="2"/>
    <d v="2025-08-07T00:00:00"/>
    <x v="25"/>
    <x v="14"/>
  </r>
  <r>
    <n v="2025"/>
    <n v="6"/>
    <n v="12"/>
    <x v="0"/>
    <s v="Total General Sin Pensiones"/>
    <n v="12"/>
    <s v="6b51d431df5d7f141cbececcf79edf3dd861c3b4069f0b11661a3eefacbba918"/>
    <s v="5ee0b1f3d4f170289262539d5c2c0d24e2fb46189fbbd99a0a6b6a68b9dfe06a"/>
    <x v="9"/>
    <n v="4354857.8661599997"/>
    <n v="3733425.0511100003"/>
    <n v="7215040.6145199994"/>
    <n v="6529640.4360100003"/>
    <n v="1476732.1301599999"/>
    <n v="731932.00960999995"/>
    <n v="2493124.1971499994"/>
    <n v="2520006.9635799997"/>
    <n v="35332811.020000003"/>
    <n v="33505945.09"/>
    <n v="140.405"/>
    <n v="134.59399999999999"/>
    <n v="3038.0819099999999"/>
    <n v="275.78949999999998"/>
    <n v="352587.06836999999"/>
    <n v="352903.89558000001"/>
    <n v="691791.65708999999"/>
    <n v="551389.28500999999"/>
    <n v="0"/>
    <n v="0"/>
    <n v="0"/>
    <n v="0"/>
    <n v="0"/>
    <n v="0"/>
    <s v="Total General Sin Pensiones"/>
    <s v="Totales"/>
    <s v="Total General Sin Pensiones"/>
    <x v="25"/>
    <x v="3"/>
    <n v="4354857.8661599997"/>
    <n v="3733425.0511100003"/>
    <n v="533186385.44996989"/>
    <n v="470746398.87218982"/>
    <n v="512068683.5256899"/>
    <n v="451806369.28899986"/>
    <n v="512068683.5256899"/>
    <n v="451806369.28899986"/>
    <n v="252694789.22597"/>
    <n v="234297372.73841006"/>
    <n v="4354857.8661599997"/>
    <n v="3733425.0511100003"/>
    <n v="0.85044409202608884"/>
    <n v="0.82633298352682116"/>
    <n v="621432.81504999939"/>
    <n v="16.645112906853154"/>
    <n v="100"/>
    <n v="100"/>
    <n v="100"/>
    <n v="100"/>
    <n v="0.81676088981244743"/>
    <n v="0.85044409202608884"/>
    <n v="0.7930862689665833"/>
    <n v="0.82633298352682116"/>
    <m/>
    <m/>
    <m/>
    <n v="0"/>
    <m/>
    <n v="0"/>
    <m/>
    <n v="0"/>
    <m/>
    <n v="101.75810195087065"/>
    <n v="33.909996044535525"/>
    <n v="19.604840048747896"/>
    <n v="0.5843935819505347"/>
    <n v="-8.9777192592144228E-2"/>
    <n v="25.463384200049099"/>
    <n v="50.967233379648789"/>
    <n v="64.002675636614839"/>
    <s v="Resto"/>
    <n v="2024"/>
    <n v="2"/>
    <d v="2025-08-07T00:00:00"/>
    <x v="25"/>
    <x v="9"/>
  </r>
  <r>
    <n v="2025"/>
    <n v="6"/>
    <n v="105"/>
    <x v="18"/>
    <s v="Total General Sin Pensiones"/>
    <n v="226"/>
    <s v="8f1f64db81c40ea10e1e9080c9ae60a7acb8925968c431ee16784dea9841c66f"/>
    <s v="5ee0b1f3d4f170289262539d5c2c0d24e2fb46189fbbd99a0a6b6a68b9dfe06a"/>
    <x v="30"/>
    <n v="1102266.38717"/>
    <n v="0"/>
    <n v="3435164.5646100002"/>
    <n v="1664335.8480599998"/>
    <n v="144527.78982000001"/>
    <n v="0"/>
    <n v="598814.9376200001"/>
    <n v="238168.44455999997"/>
    <n v="35332811.020000003"/>
    <n v="33505945.09"/>
    <n v="140.405"/>
    <n v="134.59399999999999"/>
    <n v="0"/>
    <n v="0"/>
    <n v="154179.90445"/>
    <n v="0"/>
    <n v="1130458.8057200001"/>
    <n v="0"/>
    <n v="0"/>
    <n v="0"/>
    <n v="0"/>
    <n v="0"/>
    <n v="0"/>
    <n v="0"/>
    <s v="Total General Sin Pensiones"/>
    <s v="Totales"/>
    <s v="Total General Sin Pensiones"/>
    <x v="25"/>
    <x v="3"/>
    <n v="1102266.38717"/>
    <n v="0"/>
    <n v="533186385.44996989"/>
    <n v="470746398.87218982"/>
    <n v="512068683.5256899"/>
    <n v="451806369.28899986"/>
    <n v="512068683.5256899"/>
    <n v="451806369.28899986"/>
    <n v="252694789.22597"/>
    <n v="234297372.73841006"/>
    <n v="1102266.38717"/>
    <n v="0"/>
    <n v="0.21525752748258048"/>
    <m/>
    <m/>
    <m/>
    <n v="100"/>
    <m/>
    <n v="100"/>
    <m/>
    <n v="0.20673190787491108"/>
    <n v="0.21525752748258048"/>
    <m/>
    <m/>
    <m/>
    <m/>
    <m/>
    <n v="0"/>
    <m/>
    <n v="0"/>
    <m/>
    <n v="0"/>
    <m/>
    <m/>
    <n v="13.111874906306999"/>
    <m/>
    <n v="5.719460629271518E-2"/>
    <m/>
    <m/>
    <n v="13.638701708533407"/>
    <m/>
    <s v="Resto"/>
    <n v="2024"/>
    <n v="2"/>
    <d v="2025-08-07T00:00:00"/>
    <x v="25"/>
    <x v="30"/>
  </r>
  <r>
    <n v="2025"/>
    <n v="6"/>
    <n v="130"/>
    <x v="41"/>
    <s v="Total General Sin Pensiones"/>
    <n v="282"/>
    <s v="27e1615212f3c6ea846ed6c412df1361ce97f006ee20bb5aa2483a3b61d5cadd"/>
    <s v="5ee0b1f3d4f170289262539d5c2c0d24e2fb46189fbbd99a0a6b6a68b9dfe06a"/>
    <x v="59"/>
    <n v="49226.622719999999"/>
    <n v="10095.197890000001"/>
    <n v="79531.122470000002"/>
    <n v="12086.517400000001"/>
    <n v="20281.533489999994"/>
    <n v="3418.7759000000005"/>
    <n v="29766.691349999997"/>
    <n v="3936.7623199999994"/>
    <n v="35332811.020000003"/>
    <n v="33505945.09"/>
    <n v="140.405"/>
    <n v="134.59399999999999"/>
    <n v="0"/>
    <n v="0"/>
    <n v="6622.3992900000003"/>
    <n v="1440.1474699999999"/>
    <n v="12211.49583"/>
    <n v="1440.87716"/>
    <n v="0"/>
    <n v="0"/>
    <n v="0"/>
    <n v="0"/>
    <n v="0"/>
    <n v="0"/>
    <s v="Total General Sin Pensiones"/>
    <s v="Totales"/>
    <s v="Total General Sin Pensiones"/>
    <x v="25"/>
    <x v="3"/>
    <n v="49226.622719999999"/>
    <n v="10095.197890000001"/>
    <n v="533186385.44996989"/>
    <n v="470746398.87218982"/>
    <n v="512068683.5256899"/>
    <n v="451806369.28899986"/>
    <n v="512068683.5256899"/>
    <n v="451806369.28899986"/>
    <n v="252694789.22597"/>
    <n v="234297372.73841006"/>
    <n v="49226.622719999999"/>
    <n v="10095.197890000001"/>
    <n v="9.6132851517232755E-3"/>
    <n v="2.2344080509282428E-3"/>
    <n v="39131.424829999996"/>
    <n v="387.6241481978517"/>
    <n v="100"/>
    <n v="100"/>
    <n v="100"/>
    <n v="100"/>
    <n v="9.232535575426663E-3"/>
    <n v="9.6132851517232755E-3"/>
    <n v="2.1445087873610907E-3"/>
    <n v="2.2344080509282428E-3"/>
    <m/>
    <m/>
    <m/>
    <n v="0"/>
    <m/>
    <n v="0"/>
    <m/>
    <n v="0"/>
    <m/>
    <n v="493.23962971658926"/>
    <n v="41.200335040981649"/>
    <n v="33.865367843720392"/>
    <n v="8.0260988175199048E-3"/>
    <n v="359.84174731772436"/>
    <n v="747.5042959248517"/>
    <n v="54.230860675812885"/>
    <n v="99.949357931386729"/>
    <s v="Resto"/>
    <n v="2024"/>
    <n v="2"/>
    <d v="2025-08-07T00:00:00"/>
    <x v="25"/>
    <x v="59"/>
  </r>
  <r>
    <n v="2025"/>
    <n v="6"/>
    <n v="60"/>
    <x v="59"/>
    <s v="Total General Sin Pensiones"/>
    <n v="210"/>
    <s v="d29d53701d3c859e29e1b90028eec1ca8e2f29439198b6e036c60951fb458aa1"/>
    <s v="5ee0b1f3d4f170289262539d5c2c0d24e2fb46189fbbd99a0a6b6a68b9dfe06a"/>
    <x v="15"/>
    <n v="1886412.94463"/>
    <n v="2157225.3620799999"/>
    <n v="4740373.8845200008"/>
    <n v="4253197.8447500002"/>
    <n v="1344445.2730800002"/>
    <n v="1535311.6758000001"/>
    <n v="3014637.4124199999"/>
    <n v="3115879.7979199998"/>
    <n v="35332811.020000003"/>
    <n v="33505945.09"/>
    <n v="140.405"/>
    <n v="134.59399999999999"/>
    <n v="-13437.37815"/>
    <n v="27559.659370000001"/>
    <n v="1119913.9979700001"/>
    <n v="1172705.2196099998"/>
    <n v="1513958.04201"/>
    <n v="1756676.3805199999"/>
    <n v="1209233.6990800002"/>
    <n v="770670.55518999998"/>
    <n v="521522.40853999997"/>
    <n v="1265071.3181"/>
    <n v="155656.83701000002"/>
    <n v="121483.48879"/>
    <s v="Total General Sin Pensiones"/>
    <s v="Totales"/>
    <s v="Total General Sin Pensiones"/>
    <x v="25"/>
    <x v="3"/>
    <n v="1886412.94463"/>
    <n v="2157225.3620799999"/>
    <n v="533186385.44996989"/>
    <n v="470746398.87218982"/>
    <n v="512068683.5256899"/>
    <n v="451806369.28899986"/>
    <n v="512068683.5256899"/>
    <n v="451806369.28899986"/>
    <n v="252694789.22597"/>
    <n v="234297372.73841006"/>
    <n v="1886412.94463"/>
    <n v="2157225.3620799999"/>
    <n v="0.36839060956465636"/>
    <n v="0.47746678858794961"/>
    <n v="-270812.41744999983"/>
    <n v="-12.553737880630244"/>
    <n v="100"/>
    <n v="100"/>
    <n v="100"/>
    <n v="100"/>
    <n v="0.35379990864508043"/>
    <n v="0.36839060956465636"/>
    <n v="0.45825637057410573"/>
    <n v="0.47746678858794961"/>
    <n v="0.23614677834898964"/>
    <n v="0.10184618300600212"/>
    <n v="3.0397648209664611E-2"/>
    <n v="438563.14389000018"/>
    <n v="56.906695206731683"/>
    <n v="-743548.90956000006"/>
    <n v="-58.775256297544544"/>
    <n v="34173.348220000014"/>
    <n v="28.130035250364838"/>
    <n v="-12.431769114277447"/>
    <n v="71.269934661294371"/>
    <n v="71.170666856969007"/>
    <n v="0.532043132823662"/>
    <n v="-4.5016616927445856"/>
    <n v="-13.81690681343094"/>
    <n v="73.972591504791708"/>
    <n v="66.757043734080554"/>
    <s v="Resto"/>
    <n v="2024"/>
    <n v="2"/>
    <d v="2025-08-07T00:00:00"/>
    <x v="25"/>
    <x v="15"/>
  </r>
  <r>
    <n v="2025"/>
    <n v="6"/>
    <n v="93"/>
    <x v="65"/>
    <s v="Total General Sin Pensiones"/>
    <n v="220"/>
    <s v="36790ecd55c2030dc553685bef719df653f413a20cdad1bfd1dc934c76686ddd"/>
    <s v="5ee0b1f3d4f170289262539d5c2c0d24e2fb46189fbbd99a0a6b6a68b9dfe06a"/>
    <x v="46"/>
    <n v="541187.50646000006"/>
    <n v="571419.13779999991"/>
    <n v="760311.62326000014"/>
    <n v="777399.58685999992"/>
    <n v="90329.392760000002"/>
    <n v="79695.370970000018"/>
    <n v="210689.60907999999"/>
    <n v="140347.12573"/>
    <n v="35332811.020000003"/>
    <n v="33505945.09"/>
    <n v="140.405"/>
    <n v="134.59399999999999"/>
    <n v="1613.5235"/>
    <n v="7.5557400000000001"/>
    <n v="17584.553090000001"/>
    <n v="4350.0448200000001"/>
    <n v="54207.764750000002"/>
    <n v="12664.966980000001"/>
    <n v="0"/>
    <n v="0"/>
    <n v="0"/>
    <n v="0"/>
    <n v="0"/>
    <n v="0"/>
    <s v="Total General Sin Pensiones"/>
    <s v="Totales"/>
    <s v="Total General Sin Pensiones"/>
    <x v="25"/>
    <x v="3"/>
    <n v="541187.50646000006"/>
    <n v="571419.13779999991"/>
    <n v="533186385.44996989"/>
    <n v="470746398.87218982"/>
    <n v="512068683.5256899"/>
    <n v="451806369.28899986"/>
    <n v="512068683.5256899"/>
    <n v="451806369.28899986"/>
    <n v="252694789.22597"/>
    <n v="234297372.73841006"/>
    <n v="541187.50646000006"/>
    <n v="571419.13779999991"/>
    <n v="0.10568650727355978"/>
    <n v="0.12647434313492142"/>
    <n v="-30231.631339999847"/>
    <n v="-5.2906228265986233"/>
    <n v="100"/>
    <n v="100"/>
    <n v="100"/>
    <n v="100"/>
    <n v="0.1015006236521358"/>
    <n v="0.10568650727355978"/>
    <n v="0.12138576931634548"/>
    <n v="0.12647434313492142"/>
    <m/>
    <m/>
    <m/>
    <n v="0"/>
    <m/>
    <n v="0"/>
    <m/>
    <n v="0"/>
    <m/>
    <n v="13.343336834460541"/>
    <n v="16.690960467816414"/>
    <n v="13.946920167363011"/>
    <n v="3.5746440611889217E-2"/>
    <n v="304.23843472031172"/>
    <n v="328.01347082548807"/>
    <n v="32.439177617999825"/>
    <n v="34.347067993697991"/>
    <s v="Resto"/>
    <n v="2024"/>
    <n v="2"/>
    <d v="2025-08-07T00:00:00"/>
    <x v="25"/>
    <x v="46"/>
  </r>
  <r>
    <n v="2025"/>
    <n v="6"/>
    <n v="107"/>
    <x v="51"/>
    <s v="Total General Sin Pensiones"/>
    <n v="70"/>
    <s v="ff5a1ae012afa5d4c889c50ad427aaf545d31a4fac04ffc1c4d03d403ba4250a"/>
    <s v="5ee0b1f3d4f170289262539d5c2c0d24e2fb46189fbbd99a0a6b6a68b9dfe06a"/>
    <x v="23"/>
    <n v="455455.20262"/>
    <n v="991204.89910000004"/>
    <n v="1437413.5540299998"/>
    <n v="1814506.8072600001"/>
    <n v="669564.79553999985"/>
    <n v="602949.23947000015"/>
    <n v="1291847.0247000004"/>
    <n v="948660.59139000019"/>
    <n v="35332811.020000003"/>
    <n v="33505945.09"/>
    <n v="140.405"/>
    <n v="134.59399999999999"/>
    <n v="0"/>
    <n v="0"/>
    <n v="557258.72574999998"/>
    <n v="537395.69094"/>
    <n v="576509.94330999989"/>
    <n v="675398.35936"/>
    <n v="0"/>
    <n v="0"/>
    <n v="0"/>
    <n v="0"/>
    <n v="0"/>
    <n v="0"/>
    <s v="Total General Sin Pensiones"/>
    <s v="Totales"/>
    <s v="Total General Sin Pensiones"/>
    <x v="25"/>
    <x v="3"/>
    <n v="455455.20262"/>
    <n v="991204.89910000004"/>
    <n v="533186385.44996989"/>
    <n v="470746398.87218982"/>
    <n v="512068683.5256899"/>
    <n v="451806369.28899986"/>
    <n v="512068683.5256899"/>
    <n v="451806369.28899986"/>
    <n v="252694789.22597"/>
    <n v="234297372.73841006"/>
    <n v="455455.20262"/>
    <n v="991204.89910000004"/>
    <n v="8.8944162623674744E-2"/>
    <n v="0.21938710174888471"/>
    <n v="-535749.69648000004"/>
    <n v="-54.050347911562291"/>
    <n v="100"/>
    <n v="100"/>
    <n v="100"/>
    <n v="100"/>
    <n v="8.5421386413613978E-2"/>
    <n v="8.8944162623674744E-2"/>
    <n v="0.21056027225587284"/>
    <n v="0.21938710174888471"/>
    <m/>
    <m/>
    <m/>
    <n v="0"/>
    <m/>
    <n v="0"/>
    <m/>
    <n v="0"/>
    <m/>
    <n v="11.048285943366576"/>
    <n v="147.01002243213762"/>
    <n v="60.82992931304814"/>
    <n v="0.26496976751714796"/>
    <n v="3.696165627092407"/>
    <n v="-14.641494857006421"/>
    <n v="96.66073104490269"/>
    <n v="79.567218885344971"/>
    <s v="Resto"/>
    <n v="2024"/>
    <n v="2"/>
    <d v="2025-08-07T00:00:00"/>
    <x v="25"/>
    <x v="23"/>
  </r>
  <r>
    <n v="2025"/>
    <n v="6"/>
    <n v="119"/>
    <x v="45"/>
    <s v="Total General Sin Pensiones"/>
    <n v="217"/>
    <s v="16badfc6202cb3f8889e0f2779b19218af4cbb736e56acadce8148aba9a7a9f8"/>
    <s v="5ee0b1f3d4f170289262539d5c2c0d24e2fb46189fbbd99a0a6b6a68b9dfe06a"/>
    <x v="56"/>
    <n v="785916.87945000001"/>
    <n v="811961.43577999994"/>
    <n v="1237109.48459"/>
    <n v="1343715.6317499999"/>
    <n v="805832.01292999997"/>
    <n v="274427.92413"/>
    <n v="1147981.5801899999"/>
    <n v="579833.76590000011"/>
    <n v="35332811.020000003"/>
    <n v="33505945.09"/>
    <n v="140.405"/>
    <n v="134.59399999999999"/>
    <n v="783.77575999999999"/>
    <n v="11353.066220000001"/>
    <n v="779820.44627999992"/>
    <n v="232355.72623"/>
    <n v="997063.37604"/>
    <n v="513342.14266000001"/>
    <n v="40727.13106"/>
    <n v="92124.201319999993"/>
    <n v="336979.30127"/>
    <n v="311811.90222000005"/>
    <n v="0"/>
    <n v="33020.311800000003"/>
    <s v="Total General Sin Pensiones"/>
    <s v="Totales"/>
    <s v="Total General Sin Pensiones"/>
    <x v="25"/>
    <x v="3"/>
    <n v="785916.87945000001"/>
    <n v="811961.43577999994"/>
    <n v="533186385.44996989"/>
    <n v="470746398.87218982"/>
    <n v="512068683.5256899"/>
    <n v="451806369.28899986"/>
    <n v="512068683.5256899"/>
    <n v="451806369.28899986"/>
    <n v="252694789.22597"/>
    <n v="234297372.73841006"/>
    <n v="785916.87945000001"/>
    <n v="811961.43577999994"/>
    <n v="0.15347880171831901"/>
    <n v="0.17971447305131399"/>
    <n v="-26044.556329999934"/>
    <n v="-3.2076100147515718"/>
    <n v="100"/>
    <n v="100"/>
    <n v="100"/>
    <n v="100"/>
    <n v="0.14740002762575122"/>
    <n v="0.15347880171831901"/>
    <n v="0.17248383370011755"/>
    <n v="0.17971447305131399"/>
    <n v="7.9534508495200263E-3"/>
    <n v="6.5807441874756664E-2"/>
    <m/>
    <n v="-51397.070259999993"/>
    <n v="-55.791061983233483"/>
    <n v="25167.399049999949"/>
    <n v="8.0713400838185336"/>
    <n v="-33020.311800000003"/>
    <m/>
    <n v="193.64067650355693"/>
    <n v="102.53399996879276"/>
    <n v="33.798147551967723"/>
    <n v="0.3188953818154881"/>
    <n v="235.61490346404702"/>
    <n v="94.229792020091608"/>
    <n v="78.211723047855202"/>
    <n v="45.263325747228848"/>
    <s v="Resto"/>
    <n v="2024"/>
    <n v="2"/>
    <d v="2025-08-07T00:00:00"/>
    <x v="25"/>
    <x v="56"/>
  </r>
  <r>
    <n v="2025"/>
    <n v="6"/>
    <n v="5.0999999999999996"/>
    <x v="68"/>
    <s v="Total General Sin Pensiones"/>
    <n v="5.0999999999999996"/>
    <m/>
    <m/>
    <x v="75"/>
    <n v="228184842.89122999"/>
    <n v="201736858.42496997"/>
    <n v="411507538.50525999"/>
    <n v="362052430.15419"/>
    <n v="122056496.18398002"/>
    <n v="109827990.04652002"/>
    <n v="246240346.22106999"/>
    <n v="227390105.85170001"/>
    <n v="0"/>
    <n v="0"/>
    <n v="0"/>
    <n v="0"/>
    <n v="426810.96156999998"/>
    <n v="244054.65663000001"/>
    <n v="114275844.63167"/>
    <n v="104015655.63085"/>
    <n v="152798749.49220997"/>
    <n v="135230810.24774998"/>
    <n v="49354314.740989998"/>
    <n v="42098962.373290002"/>
    <n v="42375040.473970003"/>
    <n v="42453301.424520001"/>
    <n v="20348084.808839999"/>
    <n v="14896996.69114"/>
    <s v="Total General Sin Pensiones"/>
    <s v="Totales"/>
    <s v="Total General Sin Pensiones"/>
    <x v="25"/>
    <x v="3"/>
    <n v="228184842.89122999"/>
    <n v="201736858.42496997"/>
    <n v="533186385.44996989"/>
    <n v="470746398.87218982"/>
    <n v="512068683.5256899"/>
    <n v="451806369.28899986"/>
    <n v="512068683.5256899"/>
    <n v="451806369.28899986"/>
    <n v="252694789.22597"/>
    <n v="234297372.73841006"/>
    <n v="228184842.89122999"/>
    <n v="201736858.42496997"/>
    <n v="44.561374329735244"/>
    <n v="44.651176286522897"/>
    <n v="26447984.466260016"/>
    <n v="13.110139948023702"/>
    <n v="100"/>
    <n v="100"/>
    <n v="100"/>
    <n v="100"/>
    <n v="42.796449631522165"/>
    <n v="44.561374329735244"/>
    <n v="42.854679060379304"/>
    <n v="44.651176286522897"/>
    <n v="9.6382216544031145"/>
    <n v="8.2752649863705443"/>
    <n v="3.9737022519595571"/>
    <n v="7255352.3676999956"/>
    <n v="17.234040837793209"/>
    <n v="-78260.950549997389"/>
    <n v="-0.1843459705698991"/>
    <n v="5451088.1176999994"/>
    <n v="36.591859625920684"/>
    <n v="11.134234663022013"/>
    <n v="53.490185692202743"/>
    <n v="54.44121163776687"/>
    <n v="48.301944237889337"/>
    <n v="9.8640814583078154"/>
    <n v="12.991077412221808"/>
    <n v="74.788468499538368"/>
    <n v="76.917128160578073"/>
    <m/>
    <n v="2024"/>
    <n v="2"/>
    <d v="2025-08-07T00:00:00"/>
    <x v="25"/>
    <x v="75"/>
  </r>
  <r>
    <n v="2025"/>
    <n v="6"/>
    <n v="603"/>
    <x v="56"/>
    <s v="Total General Sin Pensiones"/>
    <n v="242"/>
    <s v="14063697603e22d600d336bee6cff12c8be93509ce84a0642918d89b2aef1753"/>
    <s v="5ee0b1f3d4f170289262539d5c2c0d24e2fb46189fbbd99a0a6b6a68b9dfe06a"/>
    <x v="58"/>
    <n v="250911.03250999999"/>
    <n v="233870.02872"/>
    <n v="487058.15479"/>
    <n v="472213.40372999996"/>
    <n v="122038.42145000001"/>
    <n v="49131.226470000001"/>
    <n v="190710.88140000001"/>
    <n v="52058.984870000022"/>
    <n v="35332811.020000003"/>
    <n v="33505945.09"/>
    <n v="140.405"/>
    <n v="134.59399999999999"/>
    <n v="0"/>
    <n v="0"/>
    <n v="119097.80434999999"/>
    <n v="40811.26902"/>
    <n v="308350.70929000003"/>
    <n v="302672.82464999997"/>
    <n v="0"/>
    <n v="0"/>
    <n v="0"/>
    <n v="0"/>
    <n v="0"/>
    <n v="0"/>
    <s v="Total General Sin Pensiones"/>
    <s v="Totales"/>
    <s v="Total General Sin Pensiones"/>
    <x v="25"/>
    <x v="3"/>
    <n v="250911.03250999999"/>
    <n v="233870.02872"/>
    <n v="533186385.44996989"/>
    <n v="470746398.87218982"/>
    <n v="512068683.5256899"/>
    <n v="451806369.28899986"/>
    <n v="512068683.5256899"/>
    <n v="451806369.28899986"/>
    <n v="252694789.22597"/>
    <n v="234297372.73841006"/>
    <n v="250911.03250999999"/>
    <n v="233870.02872"/>
    <n v="4.8999487877764758E-2"/>
    <n v="5.1763331510363025E-2"/>
    <n v="17041.003789999988"/>
    <n v="7.2865274286181725"/>
    <n v="100"/>
    <n v="100"/>
    <n v="100"/>
    <n v="100"/>
    <n v="4.7058784574600422E-2"/>
    <n v="4.8999487877764758E-2"/>
    <n v="4.968068354432531E-2"/>
    <n v="5.1763331510363025E-2"/>
    <m/>
    <m/>
    <m/>
    <n v="0"/>
    <m/>
    <n v="0"/>
    <m/>
    <n v="0"/>
    <m/>
    <n v="148.39278442299388"/>
    <n v="48.638124927861114"/>
    <n v="21.007919115972818"/>
    <n v="4.8294791445370196E-2"/>
    <n v="191.82578050105431"/>
    <n v="1.8759149079755622"/>
    <n v="38.624138282098116"/>
    <n v="13.483625121347679"/>
    <s v="Resto"/>
    <n v="2024"/>
    <n v="2"/>
    <d v="2025-08-07T00:00:00"/>
    <x v="25"/>
    <x v="58"/>
  </r>
  <r>
    <n v="2025"/>
    <n v="6"/>
    <n v="88"/>
    <x v="63"/>
    <s v="Total General Sin Pensiones"/>
    <n v="60"/>
    <s v="39fa9ec190eee7b6f4dff1100d6343e10918d044c75eac8f9e9a2596173f80c9"/>
    <s v="5ee0b1f3d4f170289262539d5c2c0d24e2fb46189fbbd99a0a6b6a68b9dfe06a"/>
    <x v="68"/>
    <n v="514524.86040000001"/>
    <n v="262386.74179"/>
    <n v="774649.49820000003"/>
    <n v="441988.76633000001"/>
    <n v="42550.754209999999"/>
    <n v="60978.659690000008"/>
    <n v="111874.90366000001"/>
    <n v="99360.685790000018"/>
    <n v="35332811.020000003"/>
    <n v="33505945.09"/>
    <n v="140.405"/>
    <n v="134.59399999999999"/>
    <n v="0"/>
    <n v="0"/>
    <n v="35065.856530000005"/>
    <n v="53677.521179999996"/>
    <n v="141102.04139"/>
    <n v="194668.17544999998"/>
    <n v="383986.88094999996"/>
    <n v="134061.11937999999"/>
    <n v="130537.97945"/>
    <n v="128325.62241000001"/>
    <n v="0"/>
    <n v="0"/>
    <s v="Total General Sin Pensiones"/>
    <s v="Totales"/>
    <s v="Total General Sin Pensiones"/>
    <x v="25"/>
    <x v="3"/>
    <n v="514524.86040000001"/>
    <n v="262386.74179"/>
    <n v="533186385.44996989"/>
    <n v="470746398.87218982"/>
    <n v="512068683.5256899"/>
    <n v="451806369.28899986"/>
    <n v="512068683.5256899"/>
    <n v="451806369.28899986"/>
    <n v="252694789.22597"/>
    <n v="234297372.73841006"/>
    <n v="514524.86040000001"/>
    <n v="262386.74179"/>
    <n v="0.10047965770087694"/>
    <n v="5.8075042678772691E-2"/>
    <n v="252138.11861"/>
    <n v="96.094077349303546"/>
    <n v="100"/>
    <n v="100"/>
    <n v="100"/>
    <n v="100"/>
    <n v="9.6499999707565509E-2"/>
    <n v="0.10047965770087694"/>
    <n v="5.5738449071224737E-2"/>
    <n v="5.8075042678772691E-2"/>
    <n v="7.4987378315380965E-2"/>
    <n v="2.5492279385495961E-2"/>
    <m/>
    <n v="249925.76156999997"/>
    <n v="186.42673037928202"/>
    <n v="2212.357039999988"/>
    <n v="1.7240181644562869"/>
    <n v="0"/>
    <m/>
    <n v="-30.220253402883557"/>
    <n v="8.2699122015057434"/>
    <n v="23.239992719908077"/>
    <n v="1.6838793684799482E-2"/>
    <n v="-34.673107552020518"/>
    <n v="-27.516636417932784"/>
    <n v="24.85141687856909"/>
    <n v="27.573855385410408"/>
    <s v="Resto"/>
    <n v="2024"/>
    <n v="2"/>
    <d v="2025-08-07T00:00:00"/>
    <x v="25"/>
    <x v="68"/>
  </r>
  <r>
    <n v="2025"/>
    <n v="6"/>
    <n v="65"/>
    <x v="13"/>
    <s v="Total General Sin Pensiones"/>
    <n v="225"/>
    <s v="0e6523810856a138a75dec70a9cf3778a5c70b83ac915f22c33f05db97cb3e68"/>
    <s v="5ee0b1f3d4f170289262539d5c2c0d24e2fb46189fbbd99a0a6b6a68b9dfe06a"/>
    <x v="6"/>
    <n v="2893563.4842399997"/>
    <n v="2291664.5886500003"/>
    <n v="5741229.1781000001"/>
    <n v="4910101.6868799999"/>
    <n v="1850292.5009599999"/>
    <n v="1611361.0123099997"/>
    <n v="3674580.90955"/>
    <n v="3055267.7040800001"/>
    <n v="35332811.020000003"/>
    <n v="33505945.09"/>
    <n v="140.405"/>
    <n v="134.59399999999999"/>
    <n v="0"/>
    <n v="0"/>
    <n v="1734776.5651"/>
    <n v="1431156.8358699998"/>
    <n v="2846970.6538800001"/>
    <n v="2453817.9448600002"/>
    <n v="0"/>
    <n v="0"/>
    <n v="0"/>
    <n v="0"/>
    <n v="0"/>
    <n v="0"/>
    <s v="Total General Sin Pensiones"/>
    <s v="Totales"/>
    <s v="Total General Sin Pensiones"/>
    <x v="25"/>
    <x v="3"/>
    <n v="2893563.4842399997"/>
    <n v="2291664.5886500003"/>
    <n v="533186385.44996989"/>
    <n v="470746398.87218982"/>
    <n v="512068683.5256899"/>
    <n v="451806369.28899986"/>
    <n v="512068683.5256899"/>
    <n v="451806369.28899986"/>
    <n v="252694789.22597"/>
    <n v="234297372.73841006"/>
    <n v="2893563.4842399997"/>
    <n v="2291664.5886500003"/>
    <n v="0.5650733148368432"/>
    <n v="0.50722272735029272"/>
    <n v="601898.89558999939"/>
    <n v="26.264702896359402"/>
    <n v="100"/>
    <n v="100"/>
    <n v="100"/>
    <n v="100"/>
    <n v="0.54269267993368697"/>
    <n v="0.5650733148368432"/>
    <n v="0.48681510769712749"/>
    <n v="0.50722272735029272"/>
    <m/>
    <m/>
    <m/>
    <n v="0"/>
    <m/>
    <n v="0"/>
    <m/>
    <n v="0"/>
    <m/>
    <n v="14.82793035357577"/>
    <n v="63.945115116283091"/>
    <n v="70.313998841306812"/>
    <n v="0.73222424040781964"/>
    <n v="21.214986479481812"/>
    <n v="16.022081419835366"/>
    <n v="60.934121773814418"/>
    <n v="58.32367632928257"/>
    <s v="Resto"/>
    <n v="2024"/>
    <n v="2"/>
    <d v="2025-08-07T00:00:00"/>
    <x v="25"/>
    <x v="6"/>
  </r>
  <r>
    <n v="2025"/>
    <n v="6"/>
    <n v="50"/>
    <x v="15"/>
    <s v="Total General Sin Pensiones"/>
    <n v="38"/>
    <s v="aea92132c4cbeb263e6ac2bf6c183b5d81737f179f21efdc5863739672f0f470"/>
    <s v="5ee0b1f3d4f170289262539d5c2c0d24e2fb46189fbbd99a0a6b6a68b9dfe06a"/>
    <x v="24"/>
    <n v="26568293.871599998"/>
    <n v="30189132.184919998"/>
    <n v="52579525.931129992"/>
    <n v="48845096.122399993"/>
    <n v="16617828.613100002"/>
    <n v="17176336.386740003"/>
    <n v="34094881.663949996"/>
    <n v="29614837.457910001"/>
    <n v="35332811.020000003"/>
    <n v="33505945.09"/>
    <n v="140.405"/>
    <n v="134.59399999999999"/>
    <n v="0"/>
    <n v="0"/>
    <n v="16595588.188589999"/>
    <n v="17145634.086270001"/>
    <n v="11255734.71981"/>
    <n v="10233883.247459998"/>
    <n v="18107372.766630001"/>
    <n v="20325543.71875"/>
    <n v="8005793.2717300002"/>
    <n v="9432160.1429600008"/>
    <n v="0"/>
    <n v="0"/>
    <s v="Total General Sin Pensiones"/>
    <s v="Totales"/>
    <s v="Total General Sin Pensiones"/>
    <x v="25"/>
    <x v="3"/>
    <n v="26568293.871599998"/>
    <n v="30189132.184919998"/>
    <n v="533186385.44996989"/>
    <n v="470746398.87218982"/>
    <n v="512068683.5256899"/>
    <n v="451806369.28899986"/>
    <n v="512068683.5256899"/>
    <n v="451806369.28899986"/>
    <n v="252694789.22597"/>
    <n v="234297372.73841006"/>
    <n v="26568293.871599998"/>
    <n v="30189132.184919998"/>
    <n v="5.1884238826464184"/>
    <n v="6.6818739701319689"/>
    <n v="-3620838.3133199997"/>
    <n v="-11.993846961684685"/>
    <n v="100"/>
    <n v="100"/>
    <n v="100"/>
    <n v="100"/>
    <n v="4.9829280335390269"/>
    <n v="5.1884238826464184"/>
    <n v="6.4130351835397699"/>
    <n v="6.6818739701319689"/>
    <n v="3.5361218815330222"/>
    <n v="1.5634217692456014"/>
    <m/>
    <n v="-2218170.9521199986"/>
    <n v="-10.913218277520276"/>
    <n v="-1426366.8712300006"/>
    <n v="-15.122377584890945"/>
    <n v="0"/>
    <m/>
    <n v="-3.2516117585538518"/>
    <n v="62.547594111278329"/>
    <n v="56.895760638392531"/>
    <n v="6.5762450678156492"/>
    <n v="-3.2080813979371681"/>
    <n v="9.9849827054028673"/>
    <n v="147.44118088872423"/>
    <n v="167.53790982055094"/>
    <s v="Medianas"/>
    <n v="2024"/>
    <n v="2"/>
    <d v="2025-08-07T00:00:00"/>
    <x v="25"/>
    <x v="24"/>
  </r>
  <r>
    <n v="2025"/>
    <n v="6"/>
    <n v="128"/>
    <x v="57"/>
    <s v="Total General Sin Pensiones"/>
    <n v="267"/>
    <s v="8acc23987b8960d83c44541f9f0eb46454cea080ea94d916f56fccf033db866f"/>
    <s v="5ee0b1f3d4f170289262539d5c2c0d24e2fb46189fbbd99a0a6b6a68b9dfe06a"/>
    <x v="70"/>
    <n v="57593.781419999999"/>
    <n v="49157.942630000005"/>
    <n v="105614.64087999999"/>
    <n v="89863.617110000007"/>
    <n v="2758.2885200000001"/>
    <n v="1911.7246500000001"/>
    <n v="5311.1943800000008"/>
    <n v="5402.9289499999995"/>
    <n v="35332811.020000003"/>
    <n v="33505945.09"/>
    <n v="140.405"/>
    <n v="134.59399999999999"/>
    <n v="0"/>
    <n v="0"/>
    <n v="3341.1539700000003"/>
    <n v="1948.0883799999999"/>
    <n v="49873.703580000001"/>
    <n v="55524.674429999999"/>
    <n v="0"/>
    <n v="0"/>
    <n v="0"/>
    <n v="0"/>
    <n v="0"/>
    <n v="0"/>
    <s v="Total General Sin Pensiones"/>
    <s v="Totales"/>
    <s v="Total General Sin Pensiones"/>
    <x v="25"/>
    <x v="3"/>
    <n v="57593.781419999999"/>
    <n v="49157.942630000005"/>
    <n v="533186385.44996989"/>
    <n v="470746398.87218982"/>
    <n v="512068683.5256899"/>
    <n v="451806369.28899986"/>
    <n v="512068683.5256899"/>
    <n v="451806369.28899986"/>
    <n v="252694789.22597"/>
    <n v="234297372.73841006"/>
    <n v="57593.781419999999"/>
    <n v="49157.942630000005"/>
    <n v="1.1247276639425772E-2"/>
    <n v="1.0880312003427274E-2"/>
    <n v="8435.8387899999943"/>
    <n v="17.160683174832037"/>
    <n v="100"/>
    <n v="100"/>
    <n v="100"/>
    <n v="100"/>
    <n v="1.0801810209650252E-2"/>
    <n v="1.1247276639425772E-2"/>
    <n v="1.0442553091807432E-2"/>
    <n v="1.0880312003427274E-2"/>
    <m/>
    <m/>
    <m/>
    <n v="0"/>
    <m/>
    <n v="0"/>
    <m/>
    <n v="0"/>
    <m/>
    <n v="44.282730256159006"/>
    <n v="4.7892123975769332"/>
    <n v="3.888943571925072"/>
    <n v="1.0915494254744706E-3"/>
    <n v="71.5093629376302"/>
    <n v="-10.177404744847596"/>
    <n v="6.6992297145942183"/>
    <n v="3.5085093249055546"/>
    <s v="Resto"/>
    <n v="2024"/>
    <n v="2"/>
    <d v="2025-08-07T00:00:00"/>
    <x v="25"/>
    <x v="70"/>
  </r>
  <r>
    <n v="2025"/>
    <n v="6"/>
    <n v="704"/>
    <x v="12"/>
    <s v="Total General Sin Pensiones"/>
    <n v="51"/>
    <s v="031b4af5197ec30a926f48cf40e11a7dbc470048a21e4003b7a3c07c5dab1baa"/>
    <s v="5ee0b1f3d4f170289262539d5c2c0d24e2fb46189fbbd99a0a6b6a68b9dfe06a"/>
    <x v="21"/>
    <n v="232013.13712999999"/>
    <n v="272024.87618999998"/>
    <n v="1933594.1437000001"/>
    <n v="1605634.3109599999"/>
    <n v="845758.72635000001"/>
    <n v="713292.55339000002"/>
    <n v="1621935.75657"/>
    <n v="1224084.8083100002"/>
    <n v="35332811.020000003"/>
    <n v="33505945.09"/>
    <n v="140.405"/>
    <n v="134.59399999999999"/>
    <n v="0"/>
    <n v="0"/>
    <n v="754638.41136000003"/>
    <n v="646850.81649999996"/>
    <n v="1053524.4281500001"/>
    <n v="841583.43660000002"/>
    <n v="0"/>
    <n v="0"/>
    <n v="0"/>
    <n v="0"/>
    <n v="0"/>
    <n v="0"/>
    <s v="Total General Sin Pensiones"/>
    <s v="Totales"/>
    <s v="Total General Sin Pensiones"/>
    <x v="25"/>
    <x v="3"/>
    <n v="232013.13712999999"/>
    <n v="272024.87618999998"/>
    <n v="533186385.44996989"/>
    <n v="470746398.87218982"/>
    <n v="512068683.5256899"/>
    <n v="451806369.28899986"/>
    <n v="512068683.5256899"/>
    <n v="451806369.28899986"/>
    <n v="252694789.22597"/>
    <n v="234297372.73841006"/>
    <n v="232013.13712999999"/>
    <n v="272024.87618999998"/>
    <n v="4.530898775776436E-2"/>
    <n v="6.0208287151436349E-2"/>
    <n v="-40011.739059999993"/>
    <n v="-14.708852962422881"/>
    <n v="100"/>
    <n v="100"/>
    <n v="100"/>
    <n v="100"/>
    <n v="4.3514452630705872E-2"/>
    <n v="4.530898775776436E-2"/>
    <n v="5.7785864499806015E-2"/>
    <n v="6.0208287151436349E-2"/>
    <m/>
    <m/>
    <m/>
    <n v="0"/>
    <m/>
    <n v="0"/>
    <m/>
    <n v="0"/>
    <m/>
    <n v="18.571085921259112"/>
    <n v="364.53053340514521"/>
    <n v="262.21592796233455"/>
    <n v="0.33469575250864708"/>
    <n v="16.663439561415494"/>
    <n v="25.183598242646312"/>
    <n v="71.629892121737797"/>
    <n v="76.861162942236533"/>
    <s v="Resto"/>
    <n v="2024"/>
    <n v="2"/>
    <d v="2025-08-07T00:00:00"/>
    <x v="25"/>
    <x v="21"/>
  </r>
  <r>
    <n v="2025"/>
    <n v="6"/>
    <n v="115"/>
    <x v="58"/>
    <s v="Total General Sin Pensiones"/>
    <n v="232"/>
    <s v="835d5e8314340ab852a2f979ab4cd53e994dbe38366afb6eed84fe4957b980c8"/>
    <s v="5ee0b1f3d4f170289262539d5c2c0d24e2fb46189fbbd99a0a6b6a68b9dfe06a"/>
    <x v="64"/>
    <n v="30426.777879999998"/>
    <n v="28707.67799"/>
    <n v="59060.216299999993"/>
    <n v="54455.500600000007"/>
    <n v="26053.105159999999"/>
    <n v="19959.182820000002"/>
    <n v="49169.205939999985"/>
    <n v="37127.829089999999"/>
    <n v="35332811.020000003"/>
    <n v="33505945.09"/>
    <n v="140.405"/>
    <n v="134.59399999999999"/>
    <n v="0"/>
    <n v="0"/>
    <n v="26053.105159999999"/>
    <n v="19959.182820000002"/>
    <n v="28324.462760000002"/>
    <n v="24801.98415"/>
    <n v="0"/>
    <n v="0"/>
    <n v="0"/>
    <n v="0"/>
    <n v="0"/>
    <n v="0"/>
    <s v="Total General Sin Pensiones"/>
    <s v="Totales"/>
    <s v="Total General Sin Pensiones"/>
    <x v="25"/>
    <x v="3"/>
    <n v="30426.777879999998"/>
    <n v="28707.67799"/>
    <n v="533186385.44996989"/>
    <n v="470746398.87218982"/>
    <n v="512068683.5256899"/>
    <n v="451806369.28899986"/>
    <n v="512068683.5256899"/>
    <n v="451806369.28899986"/>
    <n v="252694789.22597"/>
    <n v="234297372.73841006"/>
    <n v="30426.777879999998"/>
    <n v="28707.67799"/>
    <n v="5.9419329591698265E-3"/>
    <n v="6.3539781511218604E-3"/>
    <n v="1719.0998899999977"/>
    <n v="5.988293064311323"/>
    <n v="100"/>
    <n v="100"/>
    <n v="100"/>
    <n v="100"/>
    <n v="5.7065931746029201E-3"/>
    <n v="5.9419329591698265E-3"/>
    <n v="6.0983319381258377E-3"/>
    <n v="6.3539781511218604E-3"/>
    <m/>
    <m/>
    <m/>
    <n v="0"/>
    <m/>
    <n v="0"/>
    <m/>
    <n v="0"/>
    <m/>
    <n v="30.531923049943764"/>
    <n v="85.625580410619548"/>
    <n v="69.525591122181879"/>
    <n v="1.0310107794388372E-2"/>
    <n v="30.531923049943764"/>
    <n v="14.202406503836107"/>
    <n v="91.980933162807844"/>
    <n v="80.4741374693605"/>
    <s v="Resto"/>
    <n v="2024"/>
    <n v="2"/>
    <d v="2025-08-07T00:00:00"/>
    <x v="25"/>
    <x v="64"/>
  </r>
  <r>
    <n v="2025"/>
    <n v="6"/>
    <n v="718"/>
    <x v="55"/>
    <s v="Total General Sin Pensiones"/>
    <n v="281"/>
    <s v="71a1c003a2b855d85582c8f6c7648c49d3fe836408a7e1b5d9b222448acb3c1b"/>
    <s v="5ee0b1f3d4f170289262539d5c2c0d24e2fb46189fbbd99a0a6b6a68b9dfe06a"/>
    <x v="65"/>
    <n v="22239.322980000001"/>
    <n v="8284.6314299999995"/>
    <n v="127712.66108000001"/>
    <n v="68684.40161999999"/>
    <n v="36055.662799999991"/>
    <n v="22175.66646"/>
    <n v="58468.063159999991"/>
    <n v="32559.934279999998"/>
    <n v="35332811.020000003"/>
    <n v="33505945.09"/>
    <n v="140.405"/>
    <n v="134.59399999999999"/>
    <n v="0"/>
    <n v="0"/>
    <n v="28228.790719999997"/>
    <n v="18132.455989999999"/>
    <n v="52475.608209999999"/>
    <n v="28394.721859999998"/>
    <n v="0"/>
    <n v="0"/>
    <n v="0"/>
    <n v="0"/>
    <n v="0"/>
    <n v="0"/>
    <s v="Total General Sin Pensiones"/>
    <s v="Totales"/>
    <s v="Total General Sin Pensiones"/>
    <x v="25"/>
    <x v="3"/>
    <n v="22239.322980000001"/>
    <n v="8284.6314299999995"/>
    <n v="533186385.44996989"/>
    <n v="470746398.87218982"/>
    <n v="512068683.5256899"/>
    <n v="451806369.28899986"/>
    <n v="512068683.5256899"/>
    <n v="451806369.28899986"/>
    <n v="252694789.22597"/>
    <n v="234297372.73841006"/>
    <n v="22239.322980000001"/>
    <n v="8284.6314299999995"/>
    <n v="4.3430351621735674E-3"/>
    <n v="1.8336685786518206E-3"/>
    <n v="13954.691550000001"/>
    <n v="168.44070454924272"/>
    <n v="100"/>
    <n v="100"/>
    <n v="100"/>
    <n v="100"/>
    <n v="4.1710222891816074E-3"/>
    <n v="4.3430351621735674E-3"/>
    <n v="1.759892683161942E-3"/>
    <n v="1.8336685786518206E-3"/>
    <m/>
    <m/>
    <m/>
    <n v="0"/>
    <m/>
    <n v="0"/>
    <m/>
    <n v="0"/>
    <m/>
    <n v="62.591112492769653"/>
    <n v="162.12572132895022"/>
    <n v="267.67233578669897"/>
    <n v="1.4268463117281593E-2"/>
    <n v="55.681010534745546"/>
    <n v="84.807614840288494"/>
    <n v="53.794118225428377"/>
    <n v="63.858544131553607"/>
    <s v="Resto"/>
    <n v="2024"/>
    <n v="2"/>
    <d v="2025-08-07T00:00:00"/>
    <x v="25"/>
    <x v="65"/>
  </r>
  <r>
    <n v="2025"/>
    <n v="6"/>
    <n v="123"/>
    <x v="72"/>
    <s v="Total General Sin Pensiones"/>
    <n v="236"/>
    <s v="9a049b03f6fc40bfcf2f136320359257ed4af8513f71aa6fef47f17059bbae23"/>
    <s v="5ee0b1f3d4f170289262539d5c2c0d24e2fb46189fbbd99a0a6b6a68b9dfe06a"/>
    <x v="71"/>
    <n v="41811.246420000003"/>
    <n v="52495.55702"/>
    <n v="109486.63616000002"/>
    <n v="52495.55702"/>
    <n v="13589.457159999998"/>
    <n v="43912.784670000008"/>
    <n v="64216.92211"/>
    <n v="43912.784670000008"/>
    <n v="35332811.020000003"/>
    <n v="33505945.09"/>
    <n v="140.405"/>
    <n v="134.59399999999999"/>
    <n v="0"/>
    <n v="0"/>
    <n v="1166.5903600000001"/>
    <n v="4971.3094299999993"/>
    <n v="8481.5305700000008"/>
    <n v="12057.66244"/>
    <n v="0"/>
    <n v="0"/>
    <n v="0"/>
    <n v="0"/>
    <n v="0"/>
    <n v="0"/>
    <s v="Total General Sin Pensiones"/>
    <s v="Totales"/>
    <s v="Total General Sin Pensiones"/>
    <x v="25"/>
    <x v="3"/>
    <n v="41811.246420000003"/>
    <n v="52495.55702"/>
    <n v="533186385.44996989"/>
    <n v="470746398.87218982"/>
    <n v="512068683.5256899"/>
    <n v="451806369.28899986"/>
    <n v="512068683.5256899"/>
    <n v="451806369.28899986"/>
    <n v="252694789.22597"/>
    <n v="234297372.73841006"/>
    <n v="41811.246420000003"/>
    <n v="52495.55702"/>
    <n v="8.1651637300140384E-3"/>
    <n v="1.1619038727278543E-2"/>
    <n v="-10684.310599999997"/>
    <n v="-20.352790229332051"/>
    <n v="100"/>
    <n v="100"/>
    <n v="100"/>
    <n v="100"/>
    <n v="7.8417693251327854E-3"/>
    <n v="8.1651637300140384E-3"/>
    <n v="1.1151557854880761E-2"/>
    <n v="1.1619038727278543E-2"/>
    <m/>
    <m/>
    <m/>
    <n v="0"/>
    <m/>
    <n v="0"/>
    <m/>
    <n v="0"/>
    <m/>
    <n v="-69.053529030045908"/>
    <n v="32.501918319994431"/>
    <n v="83.650478560061586"/>
    <n v="5.3778145570891655E-3"/>
    <n v="-76.53353957490431"/>
    <n v="-29.65858339288522"/>
    <n v="13.754479222492504"/>
    <n v="41.229462632062202"/>
    <s v="Resto"/>
    <n v="2024"/>
    <n v="2"/>
    <d v="2025-08-07T00:00:00"/>
    <x v="25"/>
    <x v="71"/>
  </r>
  <r>
    <n v="2025"/>
    <n v="6"/>
    <n v="68"/>
    <x v="8"/>
    <s v="Total General Sin Pensiones"/>
    <n v="213"/>
    <s v="d48ff4b2f68a10fd7c86f185a6ccede0dc0f2c48538d697cb33b6ada3f1e85db"/>
    <s v="5ee0b1f3d4f170289262539d5c2c0d24e2fb46189fbbd99a0a6b6a68b9dfe06a"/>
    <x v="40"/>
    <n v="1076794.99083"/>
    <n v="1001554.8187899999"/>
    <n v="1187977.4396700002"/>
    <n v="1090215.1350399998"/>
    <n v="119543.90405"/>
    <n v="102454.98117000001"/>
    <n v="222208.06258000006"/>
    <n v="200124.87409000003"/>
    <n v="35332811.020000003"/>
    <n v="33505945.09"/>
    <n v="140.405"/>
    <n v="134.59399999999999"/>
    <n v="-937.87075000000004"/>
    <n v="-617.72784000000001"/>
    <n v="19991.60383"/>
    <n v="13707.924730000001"/>
    <n v="24596.323100000001"/>
    <n v="28046.848010000002"/>
    <n v="1072430.14163"/>
    <n v="996730.42990999995"/>
    <n v="4364.8492000000006"/>
    <n v="4824.3888799999995"/>
    <n v="0"/>
    <n v="0"/>
    <s v="Total General Sin Pensiones"/>
    <s v="Totales"/>
    <s v="Total General Sin Pensiones"/>
    <x v="25"/>
    <x v="3"/>
    <n v="1076794.99083"/>
    <n v="1001554.8187899999"/>
    <n v="533186385.44996989"/>
    <n v="470746398.87218982"/>
    <n v="512068683.5256899"/>
    <n v="451806369.28899986"/>
    <n v="512068683.5256899"/>
    <n v="451806369.28899986"/>
    <n v="252694789.22597"/>
    <n v="234297372.73841006"/>
    <n v="1076794.99083"/>
    <n v="1001554.8187899999"/>
    <n v="0.21028331266346195"/>
    <n v="0.22167788833214772"/>
    <n v="75240.172040000092"/>
    <n v="7.5123368814599134"/>
    <n v="100"/>
    <n v="100"/>
    <n v="100"/>
    <n v="100"/>
    <n v="0.20195470481138875"/>
    <n v="0.21028331266346195"/>
    <n v="0.21275889123942665"/>
    <n v="0.22167788833214772"/>
    <n v="0.20943091740078992"/>
    <n v="8.5239526267202816E-4"/>
    <m/>
    <n v="75699.711720000021"/>
    <n v="7.5948029124419669"/>
    <n v="-459.53967999999895"/>
    <n v="-9.5253448971551187"/>
    <n v="0"/>
    <m/>
    <n v="16.679445630510557"/>
    <n v="11.101825794885508"/>
    <n v="10.229592953661596"/>
    <n v="4.730762530409717E-2"/>
    <n v="45.839754913798679"/>
    <n v="-12.302719039122422"/>
    <n v="81.278830777759609"/>
    <n v="48.875098995482453"/>
    <s v="Resto"/>
    <n v="2024"/>
    <n v="2"/>
    <d v="2025-08-07T00:00:00"/>
    <x v="25"/>
    <x v="40"/>
  </r>
  <r>
    <n v="2025"/>
    <n v="6"/>
    <n v="46"/>
    <x v="54"/>
    <s v="Total General Sin Pensiones"/>
    <n v="34"/>
    <s v="86e50149658661312a9e0b35558d84f6c6d3da797f552a9657fe0558ca40cdef"/>
    <s v="5ee0b1f3d4f170289262539d5c2c0d24e2fb46189fbbd99a0a6b6a68b9dfe06a"/>
    <x v="3"/>
    <n v="34287174.897239998"/>
    <n v="30526234.37057"/>
    <n v="69651364.593879998"/>
    <n v="58218314.898479998"/>
    <n v="18807100.298499994"/>
    <n v="17561336.381020002"/>
    <n v="38507893.782129988"/>
    <n v="34865561.737029992"/>
    <n v="35332811.020000003"/>
    <n v="33505945.09"/>
    <n v="140.405"/>
    <n v="134.59399999999999"/>
    <n v="115651.28493000001"/>
    <n v="37573.607499999998"/>
    <n v="18797999.149270002"/>
    <n v="17571038.968229998"/>
    <n v="31690880.923939999"/>
    <n v="27666980.22211"/>
    <n v="0"/>
    <n v="0"/>
    <n v="0"/>
    <n v="0"/>
    <n v="0"/>
    <n v="0"/>
    <s v="Total General Sin Pensiones"/>
    <s v="Totales"/>
    <s v="Total General Sin Pensiones"/>
    <x v="25"/>
    <x v="3"/>
    <n v="34287174.897239998"/>
    <n v="30526234.37057"/>
    <n v="533186385.44996989"/>
    <n v="470746398.87218982"/>
    <n v="512068683.5256899"/>
    <n v="451806369.28899986"/>
    <n v="512068683.5256899"/>
    <n v="451806369.28899986"/>
    <n v="252694789.22597"/>
    <n v="234297372.73841006"/>
    <n v="34287174.897239998"/>
    <n v="30526234.37057"/>
    <n v="6.6958156201168766"/>
    <n v="6.7564860625158136"/>
    <n v="3760940.5266699977"/>
    <n v="12.320355275447525"/>
    <n v="100"/>
    <n v="100"/>
    <n v="100"/>
    <n v="100"/>
    <n v="6.4306171036802002"/>
    <n v="6.6958156201168766"/>
    <n v="6.4846453299917934"/>
    <n v="6.7564860625158136"/>
    <m/>
    <m/>
    <m/>
    <n v="0"/>
    <m/>
    <n v="0"/>
    <m/>
    <n v="0"/>
    <m/>
    <n v="7.0937876847823045"/>
    <n v="54.851705790475911"/>
    <n v="57.528669169724679"/>
    <n v="7.4426150044914126"/>
    <n v="6.9828550449319238"/>
    <n v="14.544054571645336"/>
    <n v="59.3167453892693"/>
    <n v="63.509059634156038"/>
    <s v="Medianas"/>
    <n v="2024"/>
    <n v="2"/>
    <d v="2025-08-07T00:00:00"/>
    <x v="25"/>
    <x v="3"/>
  </r>
  <r>
    <n v="2025"/>
    <n v="6"/>
    <n v="27"/>
    <x v="32"/>
    <s v="Total General Sin Pensiones"/>
    <n v="21"/>
    <s v="6f4b6612125fb3a0daecd2799dfd6c9c299424fd920f9b308110a2c1fbd8f443"/>
    <s v="5ee0b1f3d4f170289262539d5c2c0d24e2fb46189fbbd99a0a6b6a68b9dfe06a"/>
    <x v="27"/>
    <n v="7432464.5520399995"/>
    <n v="5987192.6770000001"/>
    <n v="14349899.398839995"/>
    <n v="11734504.665410001"/>
    <n v="4037192.5273200003"/>
    <n v="3412906.0884099999"/>
    <n v="7709055.4107099995"/>
    <n v="7474510.2799799992"/>
    <n v="35332811.020000003"/>
    <n v="33505945.09"/>
    <n v="140.405"/>
    <n v="134.59399999999999"/>
    <n v="0"/>
    <n v="0"/>
    <n v="3637331.0080100005"/>
    <n v="3331106.6834299997"/>
    <n v="6311899.51504"/>
    <n v="5343287.26712"/>
    <n v="0"/>
    <n v="0"/>
    <n v="922.14588000000003"/>
    <n v="-4708.4603499999994"/>
    <n v="0"/>
    <n v="0"/>
    <s v="Total General Sin Pensiones"/>
    <s v="Totales"/>
    <s v="Total General Sin Pensiones"/>
    <x v="25"/>
    <x v="3"/>
    <n v="7432464.5520399995"/>
    <n v="5987192.6770000001"/>
    <n v="533186385.44996989"/>
    <n v="470746398.87218982"/>
    <n v="512068683.5256899"/>
    <n v="451806369.28899986"/>
    <n v="512068683.5256899"/>
    <n v="451806369.28899986"/>
    <n v="252694789.22597"/>
    <n v="234297372.73841006"/>
    <n v="7432464.5520399995"/>
    <n v="5987192.6770000001"/>
    <n v="1.4514585232719317"/>
    <n v="1.3251678338271207"/>
    <n v="1445271.8750399994"/>
    <n v="24.139391414478094"/>
    <n v="100"/>
    <n v="100"/>
    <n v="100"/>
    <n v="100"/>
    <n v="1.3939711805971093"/>
    <n v="1.4514585232719317"/>
    <n v="1.2718509777969762"/>
    <n v="1.3251678338271207"/>
    <m/>
    <n v="1.8008245957375305E-4"/>
    <m/>
    <n v="0"/>
    <m/>
    <n v="5630.6062299999994"/>
    <n v="-119.58487088035052"/>
    <n v="0"/>
    <m/>
    <n v="18.291931355217628"/>
    <n v="54.318355628240511"/>
    <n v="57.003445062337676"/>
    <n v="1.5976556302115821"/>
    <n v="9.1928705286822279"/>
    <n v="18.127646886596761"/>
    <n v="57.626567079259814"/>
    <n v="62.341897728913352"/>
    <s v="Resto"/>
    <n v="2024"/>
    <n v="2"/>
    <d v="2025-08-07T00:00:00"/>
    <x v="25"/>
    <x v="27"/>
  </r>
  <r>
    <n v="2025"/>
    <n v="6"/>
    <n v="38"/>
    <x v="42"/>
    <s v="Total General Sin Pensiones"/>
    <n v="26"/>
    <s v="5f9c4ab08cac7457e9111a30e4664920607ea2c115a1433d7be98e97e64244ca"/>
    <s v="5ee0b1f3d4f170289262539d5c2c0d24e2fb46189fbbd99a0a6b6a68b9dfe06a"/>
    <x v="0"/>
    <n v="22546358.18217"/>
    <n v="20984747.960310001"/>
    <n v="44541695.161870003"/>
    <n v="40100707.925319999"/>
    <n v="15208699.910399999"/>
    <n v="13282459.878659999"/>
    <n v="30286083.579960007"/>
    <n v="26234243.502179991"/>
    <n v="35332811.020000003"/>
    <n v="33505945.09"/>
    <n v="140.405"/>
    <n v="134.59399999999999"/>
    <n v="2090.2612599999993"/>
    <n v="31844.915690000002"/>
    <n v="14292429.63318"/>
    <n v="12337698.981829999"/>
    <n v="17910264.091469999"/>
    <n v="17732342.042439997"/>
    <n v="1412652.98618"/>
    <n v="1432358.3236500002"/>
    <n v="9533547.5110299997"/>
    <n v="8460964.4625899997"/>
    <n v="3303771.1829900001"/>
    <n v="3336720.7338100006"/>
    <s v="Total General Sin Pensiones"/>
    <s v="Totales"/>
    <s v="Total General Sin Pensiones"/>
    <x v="25"/>
    <x v="3"/>
    <n v="22546358.18217"/>
    <n v="20984747.960310001"/>
    <n v="533186385.44996989"/>
    <n v="470746398.87218982"/>
    <n v="512068683.5256899"/>
    <n v="451806369.28899986"/>
    <n v="512068683.5256899"/>
    <n v="451806369.28899986"/>
    <n v="252694789.22597"/>
    <n v="234297372.73841006"/>
    <n v="22546358.18217"/>
    <n v="20984747.960310001"/>
    <n v="4.4029949316435539"/>
    <n v="4.644633052281522"/>
    <n v="1561610.221859999"/>
    <n v="7.4416439254528344"/>
    <n v="100"/>
    <n v="100"/>
    <n v="100"/>
    <n v="100"/>
    <n v="4.2286072558177832"/>
    <n v="4.4029949316435539"/>
    <n v="4.4577606988784364"/>
    <n v="4.644633052281522"/>
    <n v="0.27587177885076208"/>
    <n v="1.8617712462690981"/>
    <n v="0.64518125971752649"/>
    <n v="-19705.337470000144"/>
    <n v="-1.3757268097403297"/>
    <n v="1072583.04844"/>
    <n v="12.676841430813312"/>
    <n v="-32949.55082000047"/>
    <n v="-0.98748302445968994"/>
    <n v="14.5021332594782"/>
    <n v="67.455239500396431"/>
    <n v="63.295779886335033"/>
    <n v="6.018604482104994"/>
    <n v="15.843559274940787"/>
    <n v="1.0033759139326914"/>
    <n v="79.800217127937046"/>
    <n v="69.577379865002385"/>
    <s v="Medianas"/>
    <n v="2024"/>
    <n v="2"/>
    <d v="2025-08-07T00:00:00"/>
    <x v="25"/>
    <x v="0"/>
  </r>
  <r>
    <n v="2025"/>
    <n v="6"/>
    <n v="8"/>
    <x v="23"/>
    <s v="Total General Sin Pensiones"/>
    <n v="8"/>
    <s v="2c624232cdd221771294dfbb310aca000a0df6ac8b66b696d90ef06fdefb64a3"/>
    <s v="5ee0b1f3d4f170289262539d5c2c0d24e2fb46189fbbd99a0a6b6a68b9dfe06a"/>
    <x v="39"/>
    <n v="1860236.7715"/>
    <n v="1362193.3121300002"/>
    <n v="3061385.0608299999"/>
    <n v="2304242.5636"/>
    <n v="752982.26083000004"/>
    <n v="653300.35890000011"/>
    <n v="1385661.80183"/>
    <n v="1139176.604250001"/>
    <n v="35332811.020000003"/>
    <n v="33505945.09"/>
    <n v="140.405"/>
    <n v="134.59399999999999"/>
    <n v="1101.1263999999999"/>
    <n v="2996.6098199999997"/>
    <n v="683052.95213999995"/>
    <n v="543842.15575000003"/>
    <n v="1292901.4169000001"/>
    <n v="980869.03914000001"/>
    <n v="46237.908149999996"/>
    <n v="106557.53111000001"/>
    <n v="226759.02535000001"/>
    <n v="172586.24596999999"/>
    <n v="2508.3635800000002"/>
    <n v="999.2"/>
    <s v="Total General Sin Pensiones"/>
    <s v="Totales"/>
    <s v="Total General Sin Pensiones"/>
    <x v="25"/>
    <x v="3"/>
    <n v="1860236.7715"/>
    <n v="1362193.3121300002"/>
    <n v="533186385.44996989"/>
    <n v="470746398.87218982"/>
    <n v="512068683.5256899"/>
    <n v="451806369.28899986"/>
    <n v="512068683.5256899"/>
    <n v="451806369.28899986"/>
    <n v="252694789.22597"/>
    <n v="234297372.73841006"/>
    <n v="1860236.7715"/>
    <n v="1362193.3121300002"/>
    <n v="0.36327876149189942"/>
    <n v="0.30149936006295375"/>
    <n v="498043.45936999982"/>
    <n v="36.561878180948625"/>
    <n v="100"/>
    <n v="100"/>
    <n v="100"/>
    <n v="100"/>
    <n v="0.34889052351366734"/>
    <n v="0.36327876149189942"/>
    <n v="0.28936882265982944"/>
    <n v="0.30149936006295375"/>
    <n v="9.029630133138242E-3"/>
    <n v="4.428293169360039E-2"/>
    <n v="4.8984904968791328E-4"/>
    <n v="-60319.622960000015"/>
    <n v="-56.607564319157966"/>
    <n v="54172.779380000022"/>
    <n v="31.388816110767404"/>
    <n v="1509.1635800000001"/>
    <n v="151.03718775020019"/>
    <n v="15.258204066784863"/>
    <n v="40.477764570949404"/>
    <n v="47.959445482701994"/>
    <n v="0.29798092122772368"/>
    <n v="25.597647206663776"/>
    <n v="31.811828624296457"/>
    <n v="52.831015823136887"/>
    <n v="55.444930367750864"/>
    <s v="Resto"/>
    <n v="2024"/>
    <n v="2"/>
    <d v="2025-08-07T00:00:00"/>
    <x v="25"/>
    <x v="39"/>
  </r>
  <r>
    <n v="2025"/>
    <n v="6"/>
    <n v="22"/>
    <x v="35"/>
    <s v="Total General Sin Pensiones"/>
    <n v="16"/>
    <s v="b17ef6d19c7a5b1ee83b907c595526dcb1eb06db8227d650d5dda0a9f4ce8cd9"/>
    <s v="5ee0b1f3d4f170289262539d5c2c0d24e2fb46189fbbd99a0a6b6a68b9dfe06a"/>
    <x v="16"/>
    <n v="17846008.112819999"/>
    <n v="17696756.30731"/>
    <n v="30940204.028419998"/>
    <n v="28567022.898189999"/>
    <n v="11335390.365059996"/>
    <n v="7071766.1615699995"/>
    <n v="21118325.850839995"/>
    <n v="24243179.046179999"/>
    <n v="35332811.020000003"/>
    <n v="33505945.09"/>
    <n v="140.405"/>
    <n v="134.59399999999999"/>
    <n v="259130.13999999998"/>
    <n v="29917.862669999999"/>
    <n v="7115451.5295399996"/>
    <n v="6146820.0794099998"/>
    <n v="10781761.88831"/>
    <n v="9260425.5182800014"/>
    <n v="2140453.6061300002"/>
    <n v="1951916.79477"/>
    <n v="1357314.4542100001"/>
    <n v="1254498.1524199997"/>
    <n v="0"/>
    <n v="0"/>
    <s v="Total General Sin Pensiones"/>
    <s v="Totales"/>
    <s v="Total General Sin Pensiones"/>
    <x v="25"/>
    <x v="3"/>
    <n v="17846008.112819999"/>
    <n v="17696756.30731"/>
    <n v="533186385.44996989"/>
    <n v="470746398.87218982"/>
    <n v="512068683.5256899"/>
    <n v="451806369.28899986"/>
    <n v="512068683.5256899"/>
    <n v="451806369.28899986"/>
    <n v="252694789.22597"/>
    <n v="234297372.73841006"/>
    <n v="17846008.112819999"/>
    <n v="17696756.30731"/>
    <n v="3.4850809446004103"/>
    <n v="3.9168895151166394"/>
    <n v="149251.80550999939"/>
    <n v="0.84338509791395122"/>
    <n v="100"/>
    <n v="100"/>
    <n v="100"/>
    <n v="100"/>
    <n v="3.3470487243891811"/>
    <n v="3.4850809446004103"/>
    <n v="3.7592972245157341"/>
    <n v="3.9168895151166394"/>
    <n v="0.41800127111710322"/>
    <n v="0.2650649215383829"/>
    <m/>
    <n v="188536.81136000017"/>
    <n v="9.6590598464631796"/>
    <n v="102816.30179000041"/>
    <n v="8.1958113363229668"/>
    <n v="0"/>
    <m/>
    <n v="60.290797321039122"/>
    <n v="63.517792289453325"/>
    <n v="39.960804334797018"/>
    <n v="4.4858029719494636"/>
    <n v="15.75825284645347"/>
    <n v="16.428363545788404"/>
    <n v="65.995257577101981"/>
    <n v="66.37729624061258"/>
    <s v="Medianas"/>
    <n v="2024"/>
    <n v="2"/>
    <d v="2025-08-07T00:00:00"/>
    <x v="25"/>
    <x v="16"/>
  </r>
  <r>
    <n v="2025"/>
    <n v="6"/>
    <n v="76"/>
    <x v="31"/>
    <s v="Total General Sin Pensiones"/>
    <n v="48"/>
    <s v="98010bd9270f9b100b6214a21754fd33bdc8d41b2bc9f9dd16ff54d3c34ffd71"/>
    <s v="5ee0b1f3d4f170289262539d5c2c0d24e2fb46189fbbd99a0a6b6a68b9dfe06a"/>
    <x v="44"/>
    <n v="1710707.5392100001"/>
    <n v="1380857.62949"/>
    <n v="2798289.4503699997"/>
    <n v="2001042.5531199998"/>
    <n v="639730.48316000006"/>
    <n v="867922.58728000009"/>
    <n v="1295647.4983000001"/>
    <n v="1661728.32073"/>
    <n v="35332811.020000003"/>
    <n v="33505945.09"/>
    <n v="140.405"/>
    <n v="134.59399999999999"/>
    <n v="0"/>
    <n v="0"/>
    <n v="16151.48747"/>
    <n v="4762.29162"/>
    <n v="-18265.108090000002"/>
    <n v="-17106.004730000001"/>
    <n v="0"/>
    <n v="0"/>
    <n v="0"/>
    <n v="0"/>
    <n v="0"/>
    <n v="0"/>
    <s v="Total General Sin Pensiones"/>
    <s v="Totales"/>
    <s v="Total General Sin Pensiones"/>
    <x v="25"/>
    <x v="3"/>
    <n v="1710707.5392100001"/>
    <n v="1380857.62949"/>
    <n v="533186385.44996989"/>
    <n v="470746398.87218982"/>
    <n v="512068683.5256899"/>
    <n v="451806369.28899986"/>
    <n v="512068683.5256899"/>
    <n v="451806369.28899986"/>
    <n v="252694789.22597"/>
    <n v="234297372.73841006"/>
    <n v="1710707.5392100001"/>
    <n v="1380857.62949"/>
    <n v="0.33407775055319816"/>
    <n v="0.30563040349852361"/>
    <n v="329849.90972000011"/>
    <n v="23.887322101542473"/>
    <n v="100"/>
    <n v="100"/>
    <n v="100"/>
    <n v="100"/>
    <n v="0.32084606544600525"/>
    <n v="0.33407775055319816"/>
    <n v="0.29333365752733248"/>
    <n v="0.30563040349852361"/>
    <m/>
    <m/>
    <m/>
    <n v="0"/>
    <m/>
    <n v="0"/>
    <m/>
    <n v="0"/>
    <m/>
    <n v="-26.291757751706378"/>
    <n v="37.39566632502396"/>
    <n v="62.853879266362526"/>
    <n v="0.25316330626348094"/>
    <n v="239.15368395688458"/>
    <n v="6.7760028030811936"/>
    <n v="-88.428096841336554"/>
    <n v="-27.839882515921648"/>
    <s v="Resto"/>
    <n v="2024"/>
    <n v="2"/>
    <d v="2025-08-07T00:00:00"/>
    <x v="25"/>
    <x v="44"/>
  </r>
  <r>
    <n v="2025"/>
    <n v="6"/>
    <n v="126"/>
    <x v="17"/>
    <s v="Total General Sin Pensiones"/>
    <n v="239"/>
    <s v="79bf08685d3138f9b109c3546780f056bc954fd69377b84a2cf23622e464897b"/>
    <s v="5ee0b1f3d4f170289262539d5c2c0d24e2fb46189fbbd99a0a6b6a68b9dfe06a"/>
    <x v="36"/>
    <n v="508175.23067999998"/>
    <n v="466101.05164999998"/>
    <n v="946056.54842999997"/>
    <n v="842436.21382999991"/>
    <n v="173027.61788000001"/>
    <n v="110209.0585"/>
    <n v="321109.03926000005"/>
    <n v="221590.35589000004"/>
    <n v="35332811.020000003"/>
    <n v="33505945.09"/>
    <n v="140.405"/>
    <n v="134.59399999999999"/>
    <n v="4623.9155700000001"/>
    <n v="4702.3385999999991"/>
    <n v="11579.44224"/>
    <n v="8483.6007200000004"/>
    <n v="20893.348679999999"/>
    <n v="12726.92432"/>
    <n v="0"/>
    <n v="0"/>
    <n v="0"/>
    <n v="0"/>
    <n v="0"/>
    <n v="0"/>
    <s v="Total General Sin Pensiones"/>
    <s v="Totales"/>
    <s v="Total General Sin Pensiones"/>
    <x v="25"/>
    <x v="3"/>
    <n v="508175.23067999998"/>
    <n v="466101.05164999998"/>
    <n v="533186385.44996989"/>
    <n v="470746398.87218982"/>
    <n v="512068683.5256899"/>
    <n v="451806369.28899986"/>
    <n v="512068683.5256899"/>
    <n v="451806369.28899986"/>
    <n v="252694789.22597"/>
    <n v="234297372.73841006"/>
    <n v="508175.23067999998"/>
    <n v="466101.05164999998"/>
    <n v="9.923966198852803E-2"/>
    <n v="0.103163895715657"/>
    <n v="42074.179029999999"/>
    <n v="9.0268363225221684"/>
    <n v="100"/>
    <n v="100"/>
    <n v="100"/>
    <n v="100"/>
    <n v="9.5309116014119094E-2"/>
    <n v="9.923966198852803E-2"/>
    <n v="9.9013195377953153E-2"/>
    <n v="0.103163895715657"/>
    <m/>
    <m/>
    <m/>
    <n v="0"/>
    <m/>
    <n v="0"/>
    <m/>
    <n v="0"/>
    <m/>
    <n v="56.999451982433925"/>
    <n v="34.048809826576573"/>
    <n v="23.644885183129151"/>
    <n v="6.8472966304529398E-2"/>
    <n v="36.492070079413175"/>
    <n v="64.166519377872746"/>
    <n v="55.421667523714547"/>
    <n v="66.658687572049615"/>
    <s v="Resto"/>
    <n v="2024"/>
    <n v="2"/>
    <d v="2025-08-07T00:00:00"/>
    <x v="25"/>
    <x v="36"/>
  </r>
  <r>
    <n v="2025"/>
    <n v="6"/>
    <n v="69"/>
    <x v="47"/>
    <s v="Total General Sin Pensiones"/>
    <n v="202"/>
    <s v="c17edaae86e4016a583e098582f6dbf3eccade8ef83747df9ba617ded9d31309"/>
    <s v="5ee0b1f3d4f170289262539d5c2c0d24e2fb46189fbbd99a0a6b6a68b9dfe06a"/>
    <x v="5"/>
    <n v="3248263.6864399998"/>
    <n v="1706358.1481900001"/>
    <n v="5415373.0021899994"/>
    <n v="2336503.2959500002"/>
    <n v="1211186.16019"/>
    <n v="605153.34658000001"/>
    <n v="2031317.5749900001"/>
    <n v="1382800.3319999997"/>
    <n v="35332811.020000003"/>
    <n v="33505945.09"/>
    <n v="140.405"/>
    <n v="134.59399999999999"/>
    <n v="2779.4803700000002"/>
    <n v="3940.8982799999999"/>
    <n v="583128.35415999999"/>
    <n v="486715.22129000002"/>
    <n v="1201343.2183800002"/>
    <n v="801541.30828999996"/>
    <n v="3248263.6864399998"/>
    <n v="1706358.1481900001"/>
    <n v="0"/>
    <n v="0"/>
    <n v="0"/>
    <n v="0"/>
    <s v="Total General Sin Pensiones"/>
    <s v="Totales"/>
    <s v="Total General Sin Pensiones"/>
    <x v="25"/>
    <x v="3"/>
    <n v="3248263.6864399998"/>
    <n v="1706358.1481900001"/>
    <n v="533186385.44996989"/>
    <n v="470746398.87218982"/>
    <n v="512068683.5256899"/>
    <n v="451806369.28899986"/>
    <n v="512068683.5256899"/>
    <n v="451806369.28899986"/>
    <n v="252694789.22597"/>
    <n v="234297372.73841006"/>
    <n v="3248263.6864399998"/>
    <n v="1706358.1481900001"/>
    <n v="0.63434140593701005"/>
    <n v="0.37767465537842404"/>
    <n v="1541905.5382499998"/>
    <n v="90.362362666100225"/>
    <n v="100"/>
    <n v="100"/>
    <n v="100"/>
    <n v="100"/>
    <n v="0.60921729719312046"/>
    <n v="0.63434140593701005"/>
    <n v="0.36247927807373109"/>
    <n v="0.37767465537842404"/>
    <n v="0.63434140593701005"/>
    <m/>
    <m/>
    <n v="1541905.5382499998"/>
    <n v="90.362362666100225"/>
    <n v="0"/>
    <m/>
    <n v="0"/>
    <m/>
    <n v="100.1453296152075"/>
    <n v="37.287187159285821"/>
    <n v="35.464614929867423"/>
    <n v="0.47930792870719147"/>
    <n v="19.808941379409628"/>
    <n v="49.879139846570553"/>
    <n v="48.539696669395028"/>
    <n v="60.722412713619619"/>
    <s v="Resto"/>
    <n v="2024"/>
    <n v="2"/>
    <d v="2025-08-07T00:00:00"/>
    <x v="25"/>
    <x v="5"/>
  </r>
  <r>
    <n v="2025"/>
    <n v="6"/>
    <n v="707"/>
    <x v="28"/>
    <s v="Total General Sin Pensiones"/>
    <n v="9"/>
    <s v="19581e27de7ced00ff1ce50b2047e7a567c76b1cbaebabe5ef03f7c3017bb5b7"/>
    <s v="5ee0b1f3d4f170289262539d5c2c0d24e2fb46189fbbd99a0a6b6a68b9dfe06a"/>
    <x v="67"/>
    <n v="408268.24757999997"/>
    <n v="924227.3"/>
    <n v="736224.42053"/>
    <n v="1353059.0015600002"/>
    <n v="535341.24997999996"/>
    <n v="479433.81770000007"/>
    <n v="1055647.0613099998"/>
    <n v="1054518.01039"/>
    <n v="35332811.020000003"/>
    <n v="33505945.09"/>
    <n v="140.405"/>
    <n v="134.59399999999999"/>
    <n v="0"/>
    <n v="0"/>
    <n v="256961.99208000003"/>
    <n v="282808.04742000002"/>
    <n v="151484.23168999999"/>
    <n v="290766.39408999996"/>
    <n v="0"/>
    <n v="0"/>
    <n v="0"/>
    <n v="0"/>
    <n v="0"/>
    <n v="0"/>
    <s v="Total General Sin Pensiones"/>
    <s v="Totales"/>
    <s v="Total General Sin Pensiones"/>
    <x v="25"/>
    <x v="3"/>
    <n v="408268.24757999997"/>
    <n v="924227.3"/>
    <n v="533186385.44996989"/>
    <n v="470746398.87218982"/>
    <n v="512068683.5256899"/>
    <n v="451806369.28899986"/>
    <n v="512068683.5256899"/>
    <n v="451806369.28899986"/>
    <n v="252694789.22597"/>
    <n v="234297372.73841006"/>
    <n v="408268.24757999997"/>
    <n v="924227.3"/>
    <n v="7.9729196632177493E-2"/>
    <n v="0.20456269827590989"/>
    <n v="-515959.05242000008"/>
    <n v="-55.825991335681181"/>
    <n v="100"/>
    <n v="100"/>
    <n v="100"/>
    <n v="100"/>
    <n v="7.6571393929245168E-2"/>
    <n v="7.9729196632177493E-2"/>
    <n v="0.19633231442964957"/>
    <n v="0.20456269827590989"/>
    <m/>
    <m/>
    <m/>
    <n v="0"/>
    <m/>
    <n v="0"/>
    <m/>
    <n v="0"/>
    <m/>
    <n v="11.661136577349929"/>
    <n v="131.12488006432588"/>
    <n v="51.874016023980253"/>
    <n v="0.21185290429605019"/>
    <n v="-9.1390805798449719"/>
    <n v="-47.90174010167366"/>
    <n v="169.6295312147416"/>
    <n v="97.262975766196476"/>
    <s v="Resto"/>
    <n v="2024"/>
    <n v="2"/>
    <d v="2025-08-07T00:00:00"/>
    <x v="25"/>
    <x v="67"/>
  </r>
  <r>
    <n v="2025"/>
    <n v="6"/>
    <n v="127"/>
    <x v="66"/>
    <s v="Total General Sin Pensiones"/>
    <n v="263"/>
    <s v="4be84111a613654b362415e563cb7607df7b203b5d303802a8a546061bbc7847"/>
    <s v="5ee0b1f3d4f170289262539d5c2c0d24e2fb46189fbbd99a0a6b6a68b9dfe06a"/>
    <x v="41"/>
    <n v="833808.04034000007"/>
    <n v="539188.42425000004"/>
    <n v="1935724.5356599998"/>
    <n v="1158658.2686200002"/>
    <n v="573943.7517299999"/>
    <n v="127849.51031"/>
    <n v="692699.17254000006"/>
    <n v="308603.73938000004"/>
    <n v="35332811.020000003"/>
    <n v="33505945.09"/>
    <n v="140.405"/>
    <n v="134.59399999999999"/>
    <n v="0"/>
    <n v="0"/>
    <n v="5941.8242"/>
    <n v="1003.6803199999999"/>
    <n v="6847.0122899999997"/>
    <n v="7906.6040700000003"/>
    <n v="0"/>
    <n v="0"/>
    <n v="0"/>
    <n v="0"/>
    <n v="0"/>
    <n v="0"/>
    <s v="Total General Sin Pensiones"/>
    <s v="Totales"/>
    <s v="Total General Sin Pensiones"/>
    <x v="25"/>
    <x v="3"/>
    <n v="833808.04034000007"/>
    <n v="539188.42425000004"/>
    <n v="533186385.44996989"/>
    <n v="470746398.87218982"/>
    <n v="512068683.5256899"/>
    <n v="451806369.28899986"/>
    <n v="512068683.5256899"/>
    <n v="451806369.28899986"/>
    <n v="252694789.22597"/>
    <n v="234297372.73841006"/>
    <n v="833808.04034000007"/>
    <n v="539188.42425000004"/>
    <n v="0.16283128946669298"/>
    <n v="0.11934059829623736"/>
    <n v="294619.61609000002"/>
    <n v="54.641309575555105"/>
    <n v="100"/>
    <n v="100"/>
    <n v="100"/>
    <n v="100"/>
    <n v="0.15638209509725715"/>
    <n v="0.16283128946669298"/>
    <n v="0.11453904385498924"/>
    <n v="0.11934059829623736"/>
    <m/>
    <m/>
    <m/>
    <n v="0"/>
    <m/>
    <n v="0"/>
    <m/>
    <n v="0"/>
    <m/>
    <n v="348.92135318965529"/>
    <n v="68.834039006863506"/>
    <n v="23.711471641446312"/>
    <n v="0.2271292389874949"/>
    <n v="492.00365710069917"/>
    <n v="-13.401351207409085"/>
    <n v="86.779809183021058"/>
    <n v="12.694202354311132"/>
    <s v="Resto"/>
    <n v="2024"/>
    <n v="2"/>
    <d v="2025-08-07T00:00:00"/>
    <x v="25"/>
    <x v="41"/>
  </r>
  <r>
    <n v="2025"/>
    <n v="6"/>
    <n v="111"/>
    <x v="36"/>
    <s v="Total General Sin Pensiones"/>
    <n v="230"/>
    <s v="a0eaec5a55dc2f5b2ba523018adc485ff620b9d83509b9f37186a7716e438d21"/>
    <s v="5ee0b1f3d4f170289262539d5c2c0d24e2fb46189fbbd99a0a6b6a68b9dfe06a"/>
    <x v="52"/>
    <n v="1229341.0126700001"/>
    <n v="982633.16572000005"/>
    <n v="2543635.2169399997"/>
    <n v="2237550.6034900001"/>
    <n v="544298.93353000004"/>
    <n v="460384.08287000004"/>
    <n v="1172757.0487600002"/>
    <n v="897249.31701999996"/>
    <n v="35332811.020000003"/>
    <n v="33505945.09"/>
    <n v="140.405"/>
    <n v="134.59399999999999"/>
    <n v="22928.405489999997"/>
    <n v="26991.89428"/>
    <n v="478405.74909"/>
    <n v="434216.51863999997"/>
    <n v="787167.38605999993"/>
    <n v="856188.22953999997"/>
    <n v="390187.53134999995"/>
    <n v="329623.7182"/>
    <n v="839550.00791000004"/>
    <n v="653721.74969999993"/>
    <n v="-396.52659"/>
    <n v="-712.30218000000002"/>
    <s v="Total General Sin Pensiones"/>
    <s v="Totales"/>
    <s v="Total General Sin Pensiones"/>
    <x v="25"/>
    <x v="3"/>
    <n v="1229341.0126700001"/>
    <n v="982633.16572000005"/>
    <n v="533186385.44996989"/>
    <n v="470746398.87218982"/>
    <n v="512068683.5256899"/>
    <n v="451806369.28899986"/>
    <n v="512068683.5256899"/>
    <n v="451806369.28899986"/>
    <n v="252694789.22597"/>
    <n v="234297372.73841006"/>
    <n v="1229341.0126700001"/>
    <n v="982633.16572000005"/>
    <n v="0.24007346127979443"/>
    <n v="0.21748988781772899"/>
    <n v="246707.84695000004"/>
    <n v="25.106810512469412"/>
    <n v="100"/>
    <n v="100"/>
    <n v="100"/>
    <n v="100"/>
    <n v="0.23056496681409583"/>
    <n v="0.24007346127979443"/>
    <n v="0.20873939090648047"/>
    <n v="0.21748988781772899"/>
    <n v="7.6198280407129157E-2"/>
    <n v="0.16395261708439954"/>
    <n v="-7.7436211734300823E-5"/>
    <n v="60563.813149999944"/>
    <n v="18.373621134038864"/>
    <n v="185828.25821000012"/>
    <n v="28.426200947922986"/>
    <n v="315.77559000000002"/>
    <n v="-44.331689396205419"/>
    <n v="18.227139856113418"/>
    <n v="44.275667037890464"/>
    <n v="46.852080606567462"/>
    <n v="0.21539776708385772"/>
    <n v="10.176773234791735"/>
    <n v="-8.0614099912448616"/>
    <n v="60.77560599716395"/>
    <n v="50.715076855621966"/>
    <s v="Resto"/>
    <n v="2024"/>
    <n v="2"/>
    <d v="2025-08-07T00:00:00"/>
    <x v="25"/>
    <x v="52"/>
  </r>
  <r>
    <n v="2025"/>
    <n v="6"/>
    <n v="120"/>
    <x v="71"/>
    <s v="Total General Sin Pensiones"/>
    <n v="234"/>
    <s v="114bd151f8fb0c58642d2170da4ae7d7c57977260ac2cc8905306cab6b2acabc"/>
    <s v="5ee0b1f3d4f170289262539d5c2c0d24e2fb46189fbbd99a0a6b6a68b9dfe06a"/>
    <x v="47"/>
    <n v="1641820.7880200001"/>
    <n v="1703323.0379900001"/>
    <n v="3481909.9333899999"/>
    <n v="5239589.6875"/>
    <n v="1136281.7463"/>
    <n v="1253576.3290799996"/>
    <n v="2367538.3642900004"/>
    <n v="3514011.4999900004"/>
    <n v="35332811.020000003"/>
    <n v="33505945.09"/>
    <n v="140.405"/>
    <n v="134.59399999999999"/>
    <n v="1662.4791499999999"/>
    <n v="5277.12327"/>
    <n v="566103.93634000001"/>
    <n v="688941.56726000004"/>
    <n v="1198840.9219000002"/>
    <n v="1358297.48795"/>
    <n v="1593696.4722199996"/>
    <n v="1641403.5523099999"/>
    <n v="0"/>
    <n v="0"/>
    <n v="309.50900000000001"/>
    <n v="3668.5650000000001"/>
    <s v="Total General Sin Pensiones"/>
    <s v="Totales"/>
    <s v="Total General Sin Pensiones"/>
    <x v="25"/>
    <x v="3"/>
    <n v="1641820.7880200001"/>
    <n v="1703323.0379900001"/>
    <n v="533186385.44996989"/>
    <n v="470746398.87218982"/>
    <n v="512068683.5256899"/>
    <n v="451806369.28899986"/>
    <n v="512068683.5256899"/>
    <n v="451806369.28899986"/>
    <n v="252694789.22597"/>
    <n v="234297372.73841006"/>
    <n v="1641820.7880200001"/>
    <n v="1703323.0379900001"/>
    <n v="0.32062511159943485"/>
    <n v="0.37700288304268287"/>
    <n v="-61502.249970000004"/>
    <n v="-3.6107214308904956"/>
    <n v="100"/>
    <n v="100"/>
    <n v="100"/>
    <n v="100"/>
    <n v="0.30792623983345424"/>
    <n v="0.32062511159943485"/>
    <n v="0.3618345338532184"/>
    <n v="0.37700288304268287"/>
    <n v="0.31122709189070058"/>
    <m/>
    <n v="6.0442868302152728E-5"/>
    <n v="-47707.080090000294"/>
    <n v="-2.9064808604112424"/>
    <n v="0"/>
    <m/>
    <n v="-3359.056"/>
    <n v="-91.563213409057767"/>
    <n v="-9.3567962364192176"/>
    <n v="69.208634376613716"/>
    <n v="73.595924033251947"/>
    <n v="0.44966568158391679"/>
    <n v="-17.829905576541051"/>
    <n v="-11.739443491915635"/>
    <n v="47.220938658216809"/>
    <n v="50.720963071188464"/>
    <s v="Resto"/>
    <n v="2024"/>
    <n v="2"/>
    <d v="2025-08-07T00:00:00"/>
    <x v="25"/>
    <x v="47"/>
  </r>
  <r>
    <n v="2025"/>
    <n v="6"/>
    <n v="15.1"/>
    <x v="69"/>
    <s v="Total General Sin Pensiones"/>
    <n v="15.1"/>
    <m/>
    <m/>
    <x v="76"/>
    <n v="195029858.84363002"/>
    <n v="172119464.16372001"/>
    <n v="353044463.57655996"/>
    <n v="303005875.06880999"/>
    <n v="87232393.930610001"/>
    <n v="88679094.455969989"/>
    <n v="186844821.07745999"/>
    <n v="201057233.69655001"/>
    <n v="0"/>
    <n v="0"/>
    <n v="0"/>
    <n v="0"/>
    <n v="565012.77023999998"/>
    <n v="299438.09077000001"/>
    <n v="80826502.935930014"/>
    <n v="75284665.584700003"/>
    <n v="109841241.58076"/>
    <n v="96341448.466439992"/>
    <n v="39973563.829799995"/>
    <n v="37236494.337809995"/>
    <n v="26585239.782260001"/>
    <n v="24706826.846390001"/>
    <n v="6295658.0889800005"/>
    <n v="6380691.8532300014"/>
    <s v="Total General Sin Pensiones"/>
    <s v="Totales"/>
    <s v="Total General Sin Pensiones"/>
    <x v="25"/>
    <x v="3"/>
    <n v="195029858.84363002"/>
    <n v="172119464.16372001"/>
    <n v="533186385.44996989"/>
    <n v="470746398.87218982"/>
    <n v="512068683.5256899"/>
    <n v="451806369.28899986"/>
    <n v="512068683.5256899"/>
    <n v="451806369.28899986"/>
    <n v="252694789.22597"/>
    <n v="234297372.73841006"/>
    <n v="195029858.84363002"/>
    <n v="172119464.16372001"/>
    <n v="38.086660074740855"/>
    <n v="38.095847217599335"/>
    <n v="22910394.679910004"/>
    <n v="13.310751803246168"/>
    <n v="100"/>
    <n v="100"/>
    <n v="100"/>
    <n v="100"/>
    <n v="36.578176818794653"/>
    <n v="38.086660074740855"/>
    <n v="36.563097365392991"/>
    <n v="38.095847217599335"/>
    <n v="7.8062894912015386"/>
    <n v="5.191733186887272"/>
    <n v="1.2294557920693767"/>
    <n v="2737069.49199"/>
    <n v="7.3505026202500989"/>
    <n v="1878412.9358699992"/>
    <n v="7.6028093269470576"/>
    <n v="-85033.764250000939"/>
    <n v="-1.3326731051422791"/>
    <n v="-1.6313884735012607"/>
    <n v="44.72771218101056"/>
    <n v="51.521828101683163"/>
    <n v="34.52085189323126"/>
    <n v="7.3611768189301374"/>
    <n v="14.01244565989952"/>
    <n v="73.584840969321064"/>
    <n v="78.143589060657519"/>
    <s v="Resto"/>
    <n v="2024"/>
    <n v="2"/>
    <d v="2025-08-07T00:00:00"/>
    <x v="25"/>
    <x v="76"/>
  </r>
  <r>
    <n v="2025"/>
    <n v="6"/>
    <n v="41"/>
    <x v="38"/>
    <s v="Total General Sin Pensiones"/>
    <n v="29"/>
    <s v="35135aaa6cc23891b40cb3f378c53a17a1127210ce60e125ccf03efcfdaec458"/>
    <s v="5ee0b1f3d4f170289262539d5c2c0d24e2fb46189fbbd99a0a6b6a68b9dfe06a"/>
    <x v="4"/>
    <n v="22924639.598130003"/>
    <n v="19353024.356599998"/>
    <n v="35459562.447160006"/>
    <n v="29361119.655849997"/>
    <n v="2344714.9946500007"/>
    <n v="8142097.7501799976"/>
    <n v="14531349.997570002"/>
    <n v="30107118.170979999"/>
    <n v="35332811.020000003"/>
    <n v="33505945.09"/>
    <n v="140.405"/>
    <n v="134.59399999999999"/>
    <n v="95809.291209999996"/>
    <n v="111039.66733999999"/>
    <n v="5620625.91842"/>
    <n v="5400933.73269"/>
    <n v="9606869.0729699992"/>
    <n v="8963515.6491"/>
    <n v="4664017.35317"/>
    <n v="3484422.4050599998"/>
    <n v="433937.89377999998"/>
    <n v="407321.73482000001"/>
    <n v="7109.6647699999994"/>
    <n v="8545.5408100000004"/>
    <s v="Total General Sin Pensiones"/>
    <s v="Totales"/>
    <s v="Total General Sin Pensiones"/>
    <x v="25"/>
    <x v="3"/>
    <n v="22924639.598130003"/>
    <n v="19353024.356599998"/>
    <n v="533186385.44996989"/>
    <n v="470746398.87218982"/>
    <n v="512068683.5256899"/>
    <n v="451806369.28899986"/>
    <n v="512068683.5256899"/>
    <n v="451806369.28899986"/>
    <n v="252694789.22597"/>
    <n v="234297372.73841006"/>
    <n v="22924639.598130003"/>
    <n v="19353024.356599998"/>
    <n v="4.4768681107951211"/>
    <n v="4.283477540844661"/>
    <n v="3571615.2415300049"/>
    <n v="18.45507542242084"/>
    <n v="100"/>
    <n v="100"/>
    <n v="100"/>
    <n v="100"/>
    <n v="4.2995545692306649"/>
    <n v="4.4768681107951211"/>
    <n v="4.1111359328432053"/>
    <n v="4.283477540844661"/>
    <n v="0.91081870522863406"/>
    <n v="8.4742126933491688E-2"/>
    <n v="1.3884201472834875E-3"/>
    <n v="1179594.9481100002"/>
    <n v="33.853385467761285"/>
    <n v="26616.158959999972"/>
    <n v="6.5344313069279014"/>
    <n v="-1435.876040000001"/>
    <n v="-16.802635104377917"/>
    <n v="-71.202568839238438"/>
    <n v="10.227925218249725"/>
    <n v="42.071448886505856"/>
    <n v="0.92788418860242539"/>
    <n v="4.0676704548378018"/>
    <n v="7.177467514485758"/>
    <n v="58.506323712001652"/>
    <n v="60.254636061602582"/>
    <s v="Medianas"/>
    <n v="2024"/>
    <n v="2"/>
    <d v="2025-08-07T00:00:00"/>
    <x v="25"/>
    <x v="4"/>
  </r>
  <r>
    <n v="2025"/>
    <n v="6"/>
    <n v="59"/>
    <x v="64"/>
    <s v="Total General Sin Pensiones"/>
    <n v="209"/>
    <s v="83f814f7a92e365cbd79f9addceed185761a8d38a06a2d4350bb1fe4b7632b34"/>
    <s v="5ee0b1f3d4f170289262539d5c2c0d24e2fb46189fbbd99a0a6b6a68b9dfe06a"/>
    <x v="22"/>
    <n v="350774.27713"/>
    <n v="318360.07158999995"/>
    <n v="657393.75558"/>
    <n v="535171.40523999999"/>
    <n v="443757.06481999997"/>
    <n v="113170.67092"/>
    <n v="562903.40803000005"/>
    <n v="276120.09456"/>
    <n v="35332811.020000003"/>
    <n v="33505945.09"/>
    <n v="140.405"/>
    <n v="134.59399999999999"/>
    <n v="501.81608"/>
    <n v="102.25014"/>
    <n v="17144.36663"/>
    <n v="2782.1166699999999"/>
    <n v="13883.895420000001"/>
    <n v="13164.53873"/>
    <n v="0"/>
    <n v="0"/>
    <n v="0"/>
    <n v="0"/>
    <n v="0"/>
    <n v="0"/>
    <s v="Total General Sin Pensiones"/>
    <s v="Totales"/>
    <s v="Total General Sin Pensiones"/>
    <x v="25"/>
    <x v="3"/>
    <n v="350774.27713"/>
    <n v="318360.07158999995"/>
    <n v="533186385.44996989"/>
    <n v="470746398.87218982"/>
    <n v="512068683.5256899"/>
    <n v="451806369.28899986"/>
    <n v="512068683.5256899"/>
    <n v="451806369.28899986"/>
    <n v="252694789.22597"/>
    <n v="234297372.73841006"/>
    <n v="350774.27713"/>
    <n v="318360.07158999995"/>
    <n v="6.8501411708064758E-2"/>
    <n v="7.0463829912579115E-2"/>
    <n v="32414.205540000054"/>
    <n v="10.181617744371119"/>
    <n v="100"/>
    <n v="100"/>
    <n v="100"/>
    <n v="100"/>
    <n v="6.5788303434262008E-2"/>
    <n v="6.8501411708064758E-2"/>
    <n v="6.7628785340201059E-2"/>
    <n v="7.0463829912579115E-2"/>
    <m/>
    <m/>
    <m/>
    <n v="0"/>
    <m/>
    <n v="0"/>
    <m/>
    <n v="0"/>
    <m/>
    <n v="292.1131342710608"/>
    <n v="126.50786951961695"/>
    <n v="35.548010262338067"/>
    <n v="0.17560989926989523"/>
    <n v="516.23463943372303"/>
    <n v="5.4643516552592475"/>
    <n v="123.48383584986698"/>
    <n v="21.13341551162727"/>
    <s v="Resto"/>
    <n v="2024"/>
    <n v="2"/>
    <d v="2025-08-07T00:00:00"/>
    <x v="25"/>
    <x v="22"/>
  </r>
  <r>
    <n v="2025"/>
    <n v="6"/>
    <n v="119"/>
    <x v="45"/>
    <s v="Total General"/>
    <n v="217"/>
    <s v="16badfc6202cb3f8889e0f2779b19218af4cbb736e56acadce8148aba9a7a9f8"/>
    <s v="5ee0b1f3d4f170289262539d5c2c0d24e2fb46189fbbd99a0a6b6a68b9dfe06a"/>
    <x v="46"/>
    <n v="785916.87945000001"/>
    <n v="811961.43577999994"/>
    <n v="1237109.48459"/>
    <n v="1343715.6317499999"/>
    <n v="805832.01293000008"/>
    <n v="274427.92413"/>
    <n v="1147981.5801899999"/>
    <n v="579833.76590000011"/>
    <n v="35332811.020000003"/>
    <n v="33505945.09"/>
    <n v="140.405"/>
    <n v="134.59399999999999"/>
    <n v="783.77575999999999"/>
    <n v="11353.066220000001"/>
    <n v="779820.44627999992"/>
    <n v="232355.72623"/>
    <n v="997063.37604"/>
    <n v="513342.14266000001"/>
    <n v="40727.13106"/>
    <n v="92124.201319999993"/>
    <n v="336979.30127"/>
    <n v="311811.90222000005"/>
    <n v="0"/>
    <n v="33020.311800000003"/>
    <s v="Total General"/>
    <s v="Totales"/>
    <s v="Total General"/>
    <x v="26"/>
    <x v="3"/>
    <n v="785916.87945000001"/>
    <n v="811961.43577999994"/>
    <n v="533186385.44996989"/>
    <n v="470746398.87218982"/>
    <n v="512068683.5256899"/>
    <n v="451806369.28899986"/>
    <n v="533186385.44996989"/>
    <n v="470746398.87218982"/>
    <n v="269811598.98250002"/>
    <n v="249752118.29644004"/>
    <n v="785916.87945000001"/>
    <n v="811961.43577999994"/>
    <n v="0.14740002762575122"/>
    <n v="0.17248383370011755"/>
    <n v="-26044.556329999934"/>
    <n v="-3.2076100147515718"/>
    <n v="100"/>
    <n v="100"/>
    <n v="100"/>
    <n v="100"/>
    <n v="0.14740002762575122"/>
    <n v="0.15347880171831901"/>
    <n v="0.17248383370011755"/>
    <n v="0.17971447305131399"/>
    <n v="7.6384416728175293E-3"/>
    <n v="6.3201032596812159E-2"/>
    <m/>
    <n v="-51397.070259999993"/>
    <n v="-55.791061983233483"/>
    <n v="25167.399049999949"/>
    <n v="8.0713400838185336"/>
    <n v="-33020.311800000003"/>
    <m/>
    <n v="193.64067650355699"/>
    <n v="102.53399996879276"/>
    <n v="33.798147551967723"/>
    <n v="0.29866470380402971"/>
    <n v="235.61490346404702"/>
    <n v="94.229792020091608"/>
    <n v="78.211723047855202"/>
    <n v="45.263325747228848"/>
    <s v="Resto"/>
    <n v="2024"/>
    <n v="2"/>
    <d v="2025-08-07T00:00:00"/>
    <x v="26"/>
    <x v="46"/>
  </r>
  <r>
    <n v="2025"/>
    <n v="6"/>
    <n v="201.1"/>
    <x v="67"/>
    <s v="Total General"/>
    <n v="201.1"/>
    <m/>
    <m/>
    <x v="74"/>
    <n v="533186385.44996995"/>
    <n v="470746398.87218994"/>
    <n v="977669311.23042989"/>
    <n v="850502845.02912033"/>
    <n v="269811598.9824999"/>
    <n v="249752118.29644001"/>
    <n v="549559909.80661988"/>
    <n v="537109457.41674995"/>
    <n v="0"/>
    <n v="0"/>
    <n v="0"/>
    <n v="0"/>
    <n v="1119627.76728"/>
    <n v="857834.60973999975"/>
    <n v="239673606.31436002"/>
    <n v="219405709.85062006"/>
    <n v="309531926.32807994"/>
    <n v="273883973.04647988"/>
    <n v="109698882.03178003"/>
    <n v="95684837.258460015"/>
    <n v="78054151.034270003"/>
    <n v="75132190.388060018"/>
    <n v="48896985.22161001"/>
    <n v="41255277.399820007"/>
    <s v="Total General"/>
    <s v="Totales"/>
    <s v="Total General"/>
    <x v="26"/>
    <x v="3"/>
    <n v="533186385.44996995"/>
    <n v="470746398.87218994"/>
    <n v="533186385.44996989"/>
    <n v="470746398.87218982"/>
    <n v="512068683.5256899"/>
    <n v="451806369.28899986"/>
    <n v="533186385.44996989"/>
    <n v="470746398.87218982"/>
    <n v="269811598.98250002"/>
    <n v="249752118.29644004"/>
    <n v="533186385.44996995"/>
    <n v="470746398.87218994"/>
    <n v="100.00000000000003"/>
    <n v="100.00000000000003"/>
    <n v="62439986.577780008"/>
    <n v="13.264039136013196"/>
    <n v="100"/>
    <n v="100"/>
    <n v="100"/>
    <n v="100"/>
    <n v="100.00000000000003"/>
    <n v="104.1239979330274"/>
    <n v="100.00000000000003"/>
    <n v="104.19206785707684"/>
    <n v="20.574209136867267"/>
    <n v="14.639186814269097"/>
    <n v="9.1707115102619454"/>
    <n v="14014044.773320019"/>
    <n v="14.646045470575286"/>
    <n v="2921960.646209985"/>
    <n v="3.8890928523685586"/>
    <n v="7641707.8217900023"/>
    <n v="18.522982521075825"/>
    <n v="8.0317559758394275"/>
    <n v="50.603617486369011"/>
    <n v="53.054493649828004"/>
    <n v="99.999999999999957"/>
    <n v="9.2376340057599862"/>
    <n v="13.015713510023597"/>
    <n v="77.430980757805429"/>
    <n v="80.108999226977588"/>
    <m/>
    <n v="2024"/>
    <n v="2"/>
    <d v="2025-08-07T00:00:00"/>
    <x v="26"/>
    <x v="74"/>
  </r>
  <r>
    <n v="2025"/>
    <n v="6"/>
    <n v="718"/>
    <x v="55"/>
    <s v="Total General"/>
    <n v="281"/>
    <s v="71a1c003a2b855d85582c8f6c7648c49d3fe836408a7e1b5d9b222448acb3c1b"/>
    <s v="5ee0b1f3d4f170289262539d5c2c0d24e2fb46189fbbd99a0a6b6a68b9dfe06a"/>
    <x v="73"/>
    <n v="22239.322980000001"/>
    <n v="8284.6314299999995"/>
    <n v="127712.66108000001"/>
    <n v="68684.40161999999"/>
    <n v="36055.662799999991"/>
    <n v="22175.66646"/>
    <n v="58468.063159999991"/>
    <n v="32559.934279999998"/>
    <n v="35332811.020000003"/>
    <n v="33505945.09"/>
    <n v="140.405"/>
    <n v="134.59399999999999"/>
    <n v="0"/>
    <n v="0"/>
    <n v="28228.790719999997"/>
    <n v="18132.455989999999"/>
    <n v="52475.608209999999"/>
    <n v="28394.721859999998"/>
    <n v="0"/>
    <n v="0"/>
    <n v="0"/>
    <n v="0"/>
    <n v="0"/>
    <n v="0"/>
    <s v="Total General"/>
    <s v="Totales"/>
    <s v="Total General"/>
    <x v="26"/>
    <x v="3"/>
    <n v="22239.322980000001"/>
    <n v="8284.6314299999995"/>
    <n v="533186385.44996989"/>
    <n v="470746398.87218982"/>
    <n v="512068683.5256899"/>
    <n v="451806369.28899986"/>
    <n v="533186385.44996989"/>
    <n v="470746398.87218982"/>
    <n v="269811598.98250002"/>
    <n v="249752118.29644004"/>
    <n v="22239.322980000001"/>
    <n v="8284.6314299999995"/>
    <n v="4.1710222891816074E-3"/>
    <n v="1.759892683161942E-3"/>
    <n v="13954.691550000001"/>
    <n v="168.44070454924272"/>
    <n v="100"/>
    <n v="100"/>
    <n v="100"/>
    <n v="100"/>
    <n v="4.1710222891816074E-3"/>
    <n v="4.3430351621735674E-3"/>
    <n v="1.759892683161942E-3"/>
    <n v="1.8336685786518206E-3"/>
    <m/>
    <m/>
    <m/>
    <n v="0"/>
    <m/>
    <n v="0"/>
    <m/>
    <n v="0"/>
    <m/>
    <n v="62.591112492769653"/>
    <n v="162.12572132895022"/>
    <n v="267.67233578669897"/>
    <n v="1.3363273831062599E-2"/>
    <n v="55.681010534745546"/>
    <n v="84.807614840288494"/>
    <n v="53.794118225428377"/>
    <n v="63.858544131553607"/>
    <s v="Resto"/>
    <n v="2024"/>
    <n v="2"/>
    <d v="2025-08-07T00:00:00"/>
    <x v="26"/>
    <x v="73"/>
  </r>
  <r>
    <n v="2025"/>
    <n v="6"/>
    <n v="714"/>
    <x v="78"/>
    <s v="Total General"/>
    <n v="250"/>
    <s v="1e472b39b105d349bcd069c4a711b44a2fffb8e274714bb07ecfff69a9a7f67b"/>
    <s v="5ee0b1f3d4f170289262539d5c2c0d24e2fb46189fbbd99a0a6b6a68b9dfe06a"/>
    <x v="58"/>
    <n v="370321.25618000003"/>
    <n v="328538.47486000002"/>
    <n v="642384.91501999996"/>
    <n v="596705.87996999989"/>
    <n v="114020.59020000001"/>
    <n v="99380.665250000005"/>
    <n v="229931.97852999999"/>
    <n v="203211.10115000003"/>
    <n v="35332811.020000003"/>
    <n v="33505945.09"/>
    <n v="140.405"/>
    <n v="134.59399999999999"/>
    <n v="1274.7263400000002"/>
    <n v="323.69731999999999"/>
    <n v="114020.59020000001"/>
    <n v="99380.665250000005"/>
    <n v="349176.62062"/>
    <n v="311577.25818"/>
    <n v="0"/>
    <n v="0"/>
    <n v="0"/>
    <n v="0"/>
    <n v="0"/>
    <n v="0"/>
    <s v="Total General"/>
    <s v="Totales"/>
    <s v="Total General"/>
    <x v="26"/>
    <x v="3"/>
    <n v="370321.25618000003"/>
    <n v="328538.47486000002"/>
    <n v="533186385.44996989"/>
    <n v="470746398.87218982"/>
    <n v="512068683.5256899"/>
    <n v="451806369.28899986"/>
    <n v="533186385.44996989"/>
    <n v="470746398.87218982"/>
    <n v="269811598.98250002"/>
    <n v="249752118.29644004"/>
    <n v="370321.25618000003"/>
    <n v="328538.47486000002"/>
    <n v="6.9454372108071788E-2"/>
    <n v="6.979096933021893E-2"/>
    <n v="41782.781320000009"/>
    <n v="12.717774177835617"/>
    <n v="100"/>
    <n v="100"/>
    <n v="100"/>
    <n v="100"/>
    <n v="6.9454372108071788E-2"/>
    <n v="7.2318668978205825E-2"/>
    <n v="6.979096933021893E-2"/>
    <n v="7.2716654122653365E-2"/>
    <m/>
    <m/>
    <m/>
    <n v="0"/>
    <m/>
    <n v="0"/>
    <m/>
    <n v="0"/>
    <m/>
    <n v="14.73116014384901"/>
    <n v="30.789642316556261"/>
    <n v="30.249323246645325"/>
    <n v="4.2259336007046677E-2"/>
    <n v="14.73116014384901"/>
    <n v="12.067428367406263"/>
    <n v="32.654130736916002"/>
    <n v="31.895994537761553"/>
    <s v="Resto"/>
    <n v="2024"/>
    <n v="2"/>
    <d v="2025-08-07T00:00:00"/>
    <x v="26"/>
    <x v="58"/>
  </r>
  <r>
    <n v="2025"/>
    <n v="6"/>
    <n v="126"/>
    <x v="17"/>
    <s v="Total General"/>
    <n v="239"/>
    <s v="79bf08685d3138f9b109c3546780f056bc954fd69377b84a2cf23622e464897b"/>
    <s v="5ee0b1f3d4f170289262539d5c2c0d24e2fb46189fbbd99a0a6b6a68b9dfe06a"/>
    <x v="67"/>
    <n v="508175.23067999998"/>
    <n v="466101.05164999998"/>
    <n v="946056.54842999997"/>
    <n v="842436.21382999991"/>
    <n v="173027.61788000001"/>
    <n v="110209.0585"/>
    <n v="321109.03926000005"/>
    <n v="221590.35589000004"/>
    <n v="35332811.020000003"/>
    <n v="33505945.09"/>
    <n v="140.405"/>
    <n v="134.59399999999999"/>
    <n v="4623.9155700000001"/>
    <n v="4702.3385999999991"/>
    <n v="11579.44224"/>
    <n v="8483.6007200000004"/>
    <n v="20893.348679999999"/>
    <n v="12726.92432"/>
    <n v="0"/>
    <n v="0"/>
    <n v="0"/>
    <n v="0"/>
    <n v="0"/>
    <n v="0"/>
    <s v="Total General"/>
    <s v="Totales"/>
    <s v="Total General"/>
    <x v="26"/>
    <x v="3"/>
    <n v="508175.23067999998"/>
    <n v="466101.05164999998"/>
    <n v="533186385.44996989"/>
    <n v="470746398.87218982"/>
    <n v="512068683.5256899"/>
    <n v="451806369.28899986"/>
    <n v="533186385.44996989"/>
    <n v="470746398.87218982"/>
    <n v="269811598.98250002"/>
    <n v="249752118.29644004"/>
    <n v="508175.23067999998"/>
    <n v="466101.05164999998"/>
    <n v="9.5309116014119094E-2"/>
    <n v="9.9013195377953153E-2"/>
    <n v="42074.179029999999"/>
    <n v="9.0268363225221684"/>
    <n v="100"/>
    <n v="100"/>
    <n v="100"/>
    <n v="100"/>
    <n v="9.5309116014119094E-2"/>
    <n v="9.923966198852803E-2"/>
    <n v="9.9013195377953153E-2"/>
    <n v="0.103163895715657"/>
    <m/>
    <m/>
    <m/>
    <n v="0"/>
    <m/>
    <n v="0"/>
    <m/>
    <n v="0"/>
    <m/>
    <n v="56.999451982433925"/>
    <n v="34.048809826576573"/>
    <n v="23.644885183129151"/>
    <n v="6.4129050986878655E-2"/>
    <n v="36.492070079413175"/>
    <n v="64.166519377872746"/>
    <n v="55.421667523714547"/>
    <n v="66.658687572049615"/>
    <s v="Resto"/>
    <n v="2024"/>
    <n v="2"/>
    <d v="2025-08-07T00:00:00"/>
    <x v="26"/>
    <x v="67"/>
  </r>
  <r>
    <n v="2025"/>
    <n v="6"/>
    <n v="125"/>
    <x v="75"/>
    <s v="Total General"/>
    <n v="238"/>
    <s v="8ae4c23b80d1e7c8ff79e515fe791ebd68190bae842dda7af193db125f700452"/>
    <s v="5ee0b1f3d4f170289262539d5c2c0d24e2fb46189fbbd99a0a6b6a68b9dfe06a"/>
    <x v="59"/>
    <n v="71767.872759999998"/>
    <n v="66157.721770000004"/>
    <n v="127716.34185"/>
    <n v="125494.30017000002"/>
    <n v="18766.606369999998"/>
    <n v="18617.431329999999"/>
    <n v="35345.157530000004"/>
    <n v="39800.473389999992"/>
    <n v="35332811.020000003"/>
    <n v="33505945.09"/>
    <n v="140.405"/>
    <n v="134.59399999999999"/>
    <n v="0"/>
    <n v="0"/>
    <n v="14186.243359999999"/>
    <n v="11124.733900000001"/>
    <n v="50581.147840000005"/>
    <n v="42147.839189999999"/>
    <n v="0"/>
    <n v="0"/>
    <n v="0"/>
    <n v="0"/>
    <n v="0"/>
    <n v="0"/>
    <s v="Total General"/>
    <s v="Totales"/>
    <s v="Total General"/>
    <x v="26"/>
    <x v="3"/>
    <n v="71767.872759999998"/>
    <n v="66157.721770000004"/>
    <n v="533186385.44996989"/>
    <n v="470746398.87218982"/>
    <n v="512068683.5256899"/>
    <n v="451806369.28899986"/>
    <n v="533186385.44996989"/>
    <n v="470746398.87218982"/>
    <n v="269811598.98250002"/>
    <n v="249752118.29644004"/>
    <n v="71767.872759999998"/>
    <n v="66157.721770000004"/>
    <n v="1.3460184790621242E-2"/>
    <n v="1.4053792430170494E-2"/>
    <n v="5610.1509899999946"/>
    <n v="8.4799640010336361"/>
    <n v="100"/>
    <n v="100"/>
    <n v="100"/>
    <n v="100"/>
    <n v="1.3460184790621242E-2"/>
    <n v="1.4015282533168128E-2"/>
    <n v="1.4053792430170494E-2"/>
    <n v="1.4642936945335965E-2"/>
    <m/>
    <m/>
    <m/>
    <n v="0"/>
    <m/>
    <n v="0"/>
    <m/>
    <n v="0"/>
    <m/>
    <n v="0.80126542354754804"/>
    <n v="26.149035283179817"/>
    <n v="28.140980118275916"/>
    <n v="6.9554483353464723E-3"/>
    <n v="27.519844407244619"/>
    <n v="20.008875453811868"/>
    <n v="28.046503422331188"/>
    <n v="26.394553347919807"/>
    <s v="Resto"/>
    <n v="2024"/>
    <n v="2"/>
    <d v="2025-08-07T00:00:00"/>
    <x v="26"/>
    <x v="59"/>
  </r>
  <r>
    <n v="2025"/>
    <n v="6"/>
    <n v="103"/>
    <x v="61"/>
    <s v="Total General"/>
    <n v="205"/>
    <s v="f8809aff4d69bece79dabe35be0c708b890d7eafb841f121330667b77d2e2590"/>
    <s v="5ee0b1f3d4f170289262539d5c2c0d24e2fb46189fbbd99a0a6b6a68b9dfe06a"/>
    <x v="30"/>
    <n v="1638035.7448499999"/>
    <n v="1492337.16872"/>
    <n v="2423338.80449"/>
    <n v="1996679.27874"/>
    <n v="223441.74760999999"/>
    <n v="289266.30021000007"/>
    <n v="-392469.10107999993"/>
    <n v="797481.26240000012"/>
    <n v="35332811.020000003"/>
    <n v="33505945.09"/>
    <n v="140.405"/>
    <n v="134.59399999999999"/>
    <n v="5170.91885"/>
    <n v="3694.5589999999997"/>
    <n v="54953.041109999998"/>
    <n v="44374.270420000001"/>
    <n v="226946.47913999998"/>
    <n v="207516.38527"/>
    <n v="0"/>
    <n v="0"/>
    <n v="0"/>
    <n v="0"/>
    <n v="0"/>
    <n v="0"/>
    <s v="Total General"/>
    <s v="Totales"/>
    <s v="Total General"/>
    <x v="26"/>
    <x v="3"/>
    <n v="1638035.7448499999"/>
    <n v="1492337.16872"/>
    <n v="533186385.44996989"/>
    <n v="470746398.87218982"/>
    <n v="512068683.5256899"/>
    <n v="451806369.28899986"/>
    <n v="533186385.44996989"/>
    <n v="470746398.87218982"/>
    <n v="269811598.98250002"/>
    <n v="249752118.29644004"/>
    <n v="1638035.7448499999"/>
    <n v="1492337.16872"/>
    <n v="0.30721634864468994"/>
    <n v="0.31701510033753388"/>
    <n v="145698.57612999994"/>
    <n v="9.7631138045678902"/>
    <n v="100"/>
    <n v="100"/>
    <n v="100"/>
    <n v="100"/>
    <n v="0.30721634864468994"/>
    <n v="0.31988594451271918"/>
    <n v="0.31701510033753388"/>
    <n v="0.33030458846086347"/>
    <m/>
    <m/>
    <m/>
    <n v="0"/>
    <m/>
    <n v="0"/>
    <m/>
    <n v="0"/>
    <m/>
    <n v="-22.755693474218429"/>
    <n v="13.640834658981221"/>
    <n v="19.383441374586155"/>
    <n v="8.2813988891742366E-2"/>
    <n v="23.839875202166748"/>
    <n v="9.3631612967426392"/>
    <n v="24.214097226024936"/>
    <n v="21.383502012269801"/>
    <s v="Resto"/>
    <n v="2024"/>
    <n v="2"/>
    <d v="2025-08-07T00:00:00"/>
    <x v="26"/>
    <x v="30"/>
  </r>
  <r>
    <n v="2025"/>
    <n v="6"/>
    <n v="123"/>
    <x v="72"/>
    <s v="Total General"/>
    <n v="236"/>
    <s v="9a049b03f6fc40bfcf2f136320359257ed4af8513f71aa6fef47f17059bbae23"/>
    <s v="5ee0b1f3d4f170289262539d5c2c0d24e2fb46189fbbd99a0a6b6a68b9dfe06a"/>
    <x v="72"/>
    <n v="41811.246420000003"/>
    <n v="52495.55702"/>
    <n v="109486.63616000002"/>
    <n v="52495.55702"/>
    <n v="13589.457159999998"/>
    <n v="43912.784670000008"/>
    <n v="64216.92211"/>
    <n v="43912.784670000008"/>
    <n v="35332811.020000003"/>
    <n v="33505945.09"/>
    <n v="140.405"/>
    <n v="134.59399999999999"/>
    <n v="0"/>
    <n v="0"/>
    <n v="1166.5903600000001"/>
    <n v="4971.3094299999993"/>
    <n v="8481.5305700000008"/>
    <n v="12057.66244"/>
    <n v="0"/>
    <n v="0"/>
    <n v="0"/>
    <n v="0"/>
    <n v="0"/>
    <n v="0"/>
    <s v="Total General"/>
    <s v="Totales"/>
    <s v="Total General"/>
    <x v="26"/>
    <x v="3"/>
    <n v="41811.246420000003"/>
    <n v="52495.55702"/>
    <n v="533186385.44996989"/>
    <n v="470746398.87218982"/>
    <n v="512068683.5256899"/>
    <n v="451806369.28899986"/>
    <n v="533186385.44996989"/>
    <n v="470746398.87218982"/>
    <n v="269811598.98250002"/>
    <n v="249752118.29644004"/>
    <n v="41811.246420000003"/>
    <n v="52495.55702"/>
    <n v="7.8417693251327854E-3"/>
    <n v="1.1151557854880761E-2"/>
    <n v="-10684.310599999997"/>
    <n v="-20.352790229332051"/>
    <n v="100"/>
    <n v="100"/>
    <n v="100"/>
    <n v="100"/>
    <n v="7.8417693251327854E-3"/>
    <n v="8.1651637300140384E-3"/>
    <n v="1.1151557854880761E-2"/>
    <n v="1.1619038727278543E-2"/>
    <m/>
    <m/>
    <m/>
    <n v="0"/>
    <m/>
    <n v="0"/>
    <m/>
    <n v="0"/>
    <m/>
    <n v="-69.053529030045908"/>
    <n v="32.501918319994431"/>
    <n v="83.650478560061586"/>
    <n v="5.0366467606462722E-3"/>
    <n v="-76.53353957490431"/>
    <n v="-29.65858339288522"/>
    <n v="13.754479222492504"/>
    <n v="41.229462632062202"/>
    <s v="Resto"/>
    <n v="2024"/>
    <n v="2"/>
    <d v="2025-08-07T00:00:00"/>
    <x v="26"/>
    <x v="72"/>
  </r>
  <r>
    <n v="2025"/>
    <n v="6"/>
    <n v="46"/>
    <x v="54"/>
    <s v="Total General"/>
    <n v="34"/>
    <s v="86e50149658661312a9e0b35558d84f6c6d3da797f552a9657fe0558ca40cdef"/>
    <s v="5ee0b1f3d4f170289262539d5c2c0d24e2fb46189fbbd99a0a6b6a68b9dfe06a"/>
    <x v="3"/>
    <n v="34287174.897239998"/>
    <n v="30526234.37057"/>
    <n v="69651364.593879998"/>
    <n v="58218314.898479998"/>
    <n v="18807100.298499994"/>
    <n v="17561336.381020002"/>
    <n v="38507893.782129988"/>
    <n v="34865561.737029999"/>
    <n v="35332811.020000003"/>
    <n v="33505945.09"/>
    <n v="140.405"/>
    <n v="134.59399999999999"/>
    <n v="115651.28493000001"/>
    <n v="37573.607499999998"/>
    <n v="18797999.149270002"/>
    <n v="17571038.968229998"/>
    <n v="31690880.923939999"/>
    <n v="27666980.22211"/>
    <n v="0"/>
    <n v="0"/>
    <n v="0"/>
    <n v="0"/>
    <n v="0"/>
    <n v="0"/>
    <s v="Total General"/>
    <s v="Totales"/>
    <s v="Total General"/>
    <x v="26"/>
    <x v="3"/>
    <n v="34287174.897239998"/>
    <n v="30526234.37057"/>
    <n v="533186385.44996989"/>
    <n v="470746398.87218982"/>
    <n v="512068683.5256899"/>
    <n v="451806369.28899986"/>
    <n v="533186385.44996989"/>
    <n v="470746398.87218982"/>
    <n v="269811598.98250002"/>
    <n v="249752118.29644004"/>
    <n v="34287174.897239998"/>
    <n v="30526234.37057"/>
    <n v="6.4306171036802002"/>
    <n v="6.4846453299917934"/>
    <n v="3760940.5266699977"/>
    <n v="12.320355275447525"/>
    <n v="100"/>
    <n v="100"/>
    <n v="100"/>
    <n v="100"/>
    <n v="6.4306171036802002"/>
    <n v="6.6958156201168766"/>
    <n v="6.4846453299917934"/>
    <n v="6.7564860625158136"/>
    <m/>
    <m/>
    <m/>
    <n v="0"/>
    <m/>
    <n v="0"/>
    <m/>
    <n v="0"/>
    <m/>
    <n v="7.0937876847823045"/>
    <n v="54.851705790475911"/>
    <n v="57.528669169724679"/>
    <n v="6.970456559104349"/>
    <n v="6.9828550449319238"/>
    <n v="14.544054571645336"/>
    <n v="59.3167453892693"/>
    <n v="63.509059634156038"/>
    <s v="Medianas"/>
    <n v="2024"/>
    <n v="2"/>
    <d v="2025-08-07T00:00:00"/>
    <x v="26"/>
    <x v="3"/>
  </r>
  <r>
    <n v="2025"/>
    <n v="6"/>
    <n v="7"/>
    <x v="10"/>
    <s v="Total General"/>
    <n v="264"/>
    <s v="bba58959c32abe688d9cb5222b97de973002a67c412d6a8c8d2a79ac692f32b7"/>
    <s v="5ee0b1f3d4f170289262539d5c2c0d24e2fb46189fbbd99a0a6b6a68b9dfe06a"/>
    <x v="37"/>
    <n v="505608.20723"/>
    <n v="423637.85847000004"/>
    <n v="806484.37214999995"/>
    <n v="679099.92347000004"/>
    <n v="296602.02140000009"/>
    <n v="-30358.943589999999"/>
    <n v="839267.28852000018"/>
    <n v="135366.14804999996"/>
    <n v="35332811.020000003"/>
    <n v="33505945.09"/>
    <n v="140.405"/>
    <n v="134.59399999999999"/>
    <n v="-1406.9171799999999"/>
    <n v="4304.4262699999999"/>
    <n v="20623.45378"/>
    <n v="-5353.0725199999997"/>
    <n v="111024.05240999999"/>
    <n v="99493.900739999997"/>
    <n v="0"/>
    <n v="0"/>
    <n v="0"/>
    <n v="0"/>
    <n v="0"/>
    <n v="0"/>
    <s v="Total General"/>
    <s v="Totales"/>
    <s v="Total General"/>
    <x v="26"/>
    <x v="3"/>
    <n v="505608.20723"/>
    <n v="423637.85847000004"/>
    <n v="533186385.44996989"/>
    <n v="470746398.87218982"/>
    <n v="512068683.5256899"/>
    <n v="451806369.28899986"/>
    <n v="533186385.44996989"/>
    <n v="470746398.87218982"/>
    <n v="269811598.98250002"/>
    <n v="249752118.29644004"/>
    <n v="505608.20723"/>
    <n v="423637.85847000004"/>
    <n v="9.4827666464758667E-2"/>
    <n v="8.9992798560955115E-2"/>
    <n v="81970.348759999964"/>
    <n v="19.349155681232567"/>
    <n v="100"/>
    <n v="100"/>
    <n v="100"/>
    <n v="100"/>
    <n v="9.4827666464758667E-2"/>
    <n v="9.8738357469703414E-2"/>
    <n v="8.9992798560955115E-2"/>
    <n v="9.3765357743112801E-2"/>
    <m/>
    <m/>
    <m/>
    <n v="0"/>
    <m/>
    <n v="0"/>
    <m/>
    <n v="0"/>
    <m/>
    <n v="-1076.9839998572891"/>
    <n v="58.662422238940536"/>
    <n v="-7.1662489513197913"/>
    <n v="0.10992930716045225"/>
    <n v="-485.26385926862059"/>
    <n v="11.588802513765017"/>
    <n v="18.575662959806028"/>
    <n v="-5.3803021895671632"/>
    <s v="Resto"/>
    <n v="2024"/>
    <n v="2"/>
    <d v="2025-08-07T00:00:00"/>
    <x v="26"/>
    <x v="37"/>
  </r>
  <r>
    <n v="2025"/>
    <n v="6"/>
    <n v="76"/>
    <x v="31"/>
    <s v="Total General"/>
    <n v="48"/>
    <s v="98010bd9270f9b100b6214a21754fd33bdc8d41b2bc9f9dd16ff54d3c34ffd71"/>
    <s v="5ee0b1f3d4f170289262539d5c2c0d24e2fb46189fbbd99a0a6b6a68b9dfe06a"/>
    <x v="53"/>
    <n v="1710707.5392100001"/>
    <n v="1380857.62949"/>
    <n v="2798289.4503699997"/>
    <n v="2001042.5531199998"/>
    <n v="639730.48316000006"/>
    <n v="867922.58728000009"/>
    <n v="1295647.4983000001"/>
    <n v="1661728.3207300003"/>
    <n v="35332811.020000003"/>
    <n v="33505945.09"/>
    <n v="140.405"/>
    <n v="134.59399999999999"/>
    <n v="0"/>
    <n v="0"/>
    <n v="16151.48747"/>
    <n v="4762.29162"/>
    <n v="-18265.108090000002"/>
    <n v="-17106.004730000001"/>
    <n v="0"/>
    <n v="0"/>
    <n v="0"/>
    <n v="0"/>
    <n v="0"/>
    <n v="0"/>
    <s v="Total General"/>
    <s v="Totales"/>
    <s v="Total General"/>
    <x v="26"/>
    <x v="3"/>
    <n v="1710707.5392100001"/>
    <n v="1380857.62949"/>
    <n v="533186385.44996989"/>
    <n v="470746398.87218982"/>
    <n v="512068683.5256899"/>
    <n v="451806369.28899986"/>
    <n v="533186385.44996989"/>
    <n v="470746398.87218982"/>
    <n v="269811598.98250002"/>
    <n v="249752118.29644004"/>
    <n v="1710707.5392100001"/>
    <n v="1380857.62949"/>
    <n v="0.32084606544600525"/>
    <n v="0.29333365752733248"/>
    <n v="329849.90972000011"/>
    <n v="23.887322101542473"/>
    <n v="100"/>
    <n v="100"/>
    <n v="100"/>
    <n v="100"/>
    <n v="0.32084606544600525"/>
    <n v="0.33407775055319816"/>
    <n v="0.29333365752733248"/>
    <n v="0.30563040349852361"/>
    <m/>
    <m/>
    <m/>
    <n v="0"/>
    <m/>
    <n v="0"/>
    <m/>
    <n v="0"/>
    <m/>
    <n v="-26.291757751706378"/>
    <n v="37.39566632502396"/>
    <n v="62.853879266362526"/>
    <n v="0.23710266184719989"/>
    <n v="239.15368395688458"/>
    <n v="6.7760028030811936"/>
    <n v="-88.428096841336554"/>
    <n v="-27.839882515921648"/>
    <s v="Resto"/>
    <n v="2024"/>
    <n v="2"/>
    <d v="2025-08-07T00:00:00"/>
    <x v="26"/>
    <x v="53"/>
  </r>
  <r>
    <n v="2025"/>
    <n v="6"/>
    <n v="18"/>
    <x v="77"/>
    <s v="Total General"/>
    <n v="5"/>
    <s v="ef2d127de37b942baad06145e54b0c619a1f22327b2ebbcfbec78f5564afe39d"/>
    <s v="5ee0b1f3d4f170289262539d5c2c0d24e2fb46189fbbd99a0a6b6a68b9dfe06a"/>
    <x v="28"/>
    <n v="13516428.326850001"/>
    <n v="10445446.251569999"/>
    <n v="24711798.367460005"/>
    <n v="22597563.387680002"/>
    <n v="3432304.1929799998"/>
    <n v="3319421.6152899987"/>
    <n v="6696664.1652500005"/>
    <n v="6461660.8833799995"/>
    <n v="35332811.020000003"/>
    <n v="33505945.09"/>
    <n v="140.405"/>
    <n v="134.59399999999999"/>
    <n v="0"/>
    <n v="0"/>
    <n v="3303682.84124"/>
    <n v="3212984.6121300003"/>
    <n v="7055651.84846"/>
    <n v="6911486.8134099999"/>
    <n v="6329552.5917299995"/>
    <n v="4270928.39989"/>
    <n v="1616133.6780099999"/>
    <n v="679087.27610999998"/>
    <n v="2932464.1483300002"/>
    <n v="2982053.9293400003"/>
    <s v="Total General"/>
    <s v="Totales"/>
    <s v="Total General"/>
    <x v="26"/>
    <x v="3"/>
    <n v="13516428.326850001"/>
    <n v="10445446.251569999"/>
    <n v="533186385.44996989"/>
    <n v="470746398.87218982"/>
    <n v="512068683.5256899"/>
    <n v="451806369.28899986"/>
    <n v="533186385.44996989"/>
    <n v="470746398.87218982"/>
    <n v="269811598.98250002"/>
    <n v="249752118.29644004"/>
    <n v="13516428.326850001"/>
    <n v="10445446.251569999"/>
    <n v="2.5350287808724024"/>
    <n v="2.2189115576019507"/>
    <n v="3070982.0752800014"/>
    <n v="29.40019987004785"/>
    <n v="100"/>
    <n v="100"/>
    <n v="100"/>
    <n v="100"/>
    <n v="2.5350287808724024"/>
    <n v="2.6395733153972296"/>
    <n v="2.2189115576019507"/>
    <n v="2.3119298357851448"/>
    <n v="1.1871181943980669"/>
    <n v="0.30310857930967283"/>
    <n v="0.54998856466584711"/>
    <n v="2058624.1918399995"/>
    <n v="48.200859370365954"/>
    <n v="937046.40189999994"/>
    <n v="137.98615212873096"/>
    <n v="-49589.781010000035"/>
    <n v="-1.6629404492686461"/>
    <n v="3.4006700796921585"/>
    <n v="25.393573731026454"/>
    <n v="31.778648181652112"/>
    <n v="1.2721114310592034"/>
    <n v="2.8228653435682816"/>
    <n v="2.0858758606076444"/>
    <n v="46.823212258709695"/>
    <n v="46.487603881353181"/>
    <s v="Medianas"/>
    <n v="2024"/>
    <n v="2"/>
    <d v="2025-08-07T00:00:00"/>
    <x v="26"/>
    <x v="28"/>
  </r>
  <r>
    <n v="2025"/>
    <n v="6"/>
    <n v="88"/>
    <x v="63"/>
    <s v="Total General"/>
    <n v="60"/>
    <s v="39fa9ec190eee7b6f4dff1100d6343e10918d044c75eac8f9e9a2596173f80c9"/>
    <s v="5ee0b1f3d4f170289262539d5c2c0d24e2fb46189fbbd99a0a6b6a68b9dfe06a"/>
    <x v="23"/>
    <n v="514524.86040000001"/>
    <n v="262386.74179"/>
    <n v="774649.49820000003"/>
    <n v="441988.76633000001"/>
    <n v="42550.754209999999"/>
    <n v="60978.65969"/>
    <n v="111874.90366000001"/>
    <n v="99360.685790000018"/>
    <n v="35332811.020000003"/>
    <n v="33505945.09"/>
    <n v="140.405"/>
    <n v="134.59399999999999"/>
    <n v="0"/>
    <n v="0"/>
    <n v="35065.856530000005"/>
    <n v="53677.521179999996"/>
    <n v="141102.04139"/>
    <n v="194668.17544999998"/>
    <n v="383986.88094999996"/>
    <n v="134061.11937999999"/>
    <n v="130537.97945"/>
    <n v="128325.62241000001"/>
    <n v="0"/>
    <n v="0"/>
    <s v="Total General"/>
    <s v="Totales"/>
    <s v="Total General"/>
    <x v="26"/>
    <x v="3"/>
    <n v="514524.86040000001"/>
    <n v="262386.74179"/>
    <n v="533186385.44996989"/>
    <n v="470746398.87218982"/>
    <n v="512068683.5256899"/>
    <n v="451806369.28899986"/>
    <n v="533186385.44996989"/>
    <n v="470746398.87218982"/>
    <n v="269811598.98250002"/>
    <n v="249752118.29644004"/>
    <n v="514524.86040000001"/>
    <n v="262386.74179"/>
    <n v="9.6499999707565509E-2"/>
    <n v="5.5738449071224737E-2"/>
    <n v="252138.11861"/>
    <n v="96.094077349303546"/>
    <n v="100"/>
    <n v="100"/>
    <n v="100"/>
    <n v="100"/>
    <n v="9.6499999707565509E-2"/>
    <n v="0.10047965770087694"/>
    <n v="5.5738449071224737E-2"/>
    <n v="5.8075042678772691E-2"/>
    <n v="7.2017382931851004E-2"/>
    <n v="2.4482616775714477E-2"/>
    <m/>
    <n v="249925.76156999997"/>
    <n v="186.42673037928202"/>
    <n v="2212.357039999988"/>
    <n v="1.7240181644562869"/>
    <n v="0"/>
    <m/>
    <n v="-30.220253402883547"/>
    <n v="8.2699122015057434"/>
    <n v="23.239992719908077"/>
    <n v="1.5770542990169906E-2"/>
    <n v="-34.673107552020518"/>
    <n v="-27.516636417932784"/>
    <n v="24.85141687856909"/>
    <n v="27.573855385410408"/>
    <s v="Resto"/>
    <n v="2024"/>
    <n v="2"/>
    <d v="2025-08-07T00:00:00"/>
    <x v="26"/>
    <x v="23"/>
  </r>
  <r>
    <n v="2025"/>
    <n v="6"/>
    <n v="10"/>
    <x v="62"/>
    <s v="Total General"/>
    <n v="10"/>
    <s v="4a44dc15364204a80fe80e9039455cc1608281820fe2b24f1e5233ade6af1dd5"/>
    <s v="5ee0b1f3d4f170289262539d5c2c0d24e2fb46189fbbd99a0a6b6a68b9dfe06a"/>
    <x v="31"/>
    <n v="3211255.1390500003"/>
    <n v="3187333.33329"/>
    <n v="6499424.1877900008"/>
    <n v="6786784.5974000003"/>
    <n v="1604347.2630800002"/>
    <n v="1334905.5824"/>
    <n v="3189459.3018200002"/>
    <n v="4052868.7543899999"/>
    <n v="35332811.020000003"/>
    <n v="33505945.09"/>
    <n v="140.405"/>
    <n v="134.59399999999999"/>
    <n v="105.00368000000026"/>
    <n v="6167.920979999999"/>
    <n v="1302983.01642"/>
    <n v="1093644.44349"/>
    <n v="2302379.2617800003"/>
    <n v="2384023.7505300003"/>
    <n v="588089.41571999993"/>
    <n v="572938.11720999994"/>
    <n v="85613.062030000001"/>
    <n v="110404.712"/>
    <n v="33.47775"/>
    <n v="39.465800000000002"/>
    <s v="Total General"/>
    <s v="Totales"/>
    <s v="Total General"/>
    <x v="26"/>
    <x v="3"/>
    <n v="3211255.1390500003"/>
    <n v="3187333.33329"/>
    <n v="533186385.44996989"/>
    <n v="470746398.87218982"/>
    <n v="512068683.5256899"/>
    <n v="451806369.28899986"/>
    <n v="533186385.44996989"/>
    <n v="470746398.87218982"/>
    <n v="269811598.98250002"/>
    <n v="249752118.29644004"/>
    <n v="3211255.1390500003"/>
    <n v="3187333.33329"/>
    <n v="0.6022762821184825"/>
    <n v="0.67708076810065587"/>
    <n v="23921.805760000367"/>
    <n v="0.75052726710915785"/>
    <n v="100"/>
    <n v="100"/>
    <n v="100"/>
    <n v="100"/>
    <n v="0.6022762821184825"/>
    <n v="0.62711414354416295"/>
    <n v="0.67708076810065587"/>
    <n v="0.70546445334665231"/>
    <n v="0.11029715532284194"/>
    <n v="1.6056873237254344E-2"/>
    <n v="6.2788081079278227E-6"/>
    <n v="15151.298509999993"/>
    <n v="2.6444912731206083"/>
    <n v="-24791.649969999999"/>
    <n v="-22.455246267025263"/>
    <n v="-5.9880500000000012"/>
    <n v="-15.172757172032492"/>
    <n v="20.184324961438584"/>
    <n v="49.960130653294065"/>
    <n v="41.881580707534468"/>
    <n v="0.59461760322025969"/>
    <n v="19.141373979093789"/>
    <n v="-3.4246508128054298"/>
    <n v="56.59289232012307"/>
    <n v="45.873890444542262"/>
    <s v="Resto"/>
    <n v="2024"/>
    <n v="2"/>
    <d v="2025-08-07T00:00:00"/>
    <x v="26"/>
    <x v="31"/>
  </r>
  <r>
    <n v="2025"/>
    <n v="6"/>
    <n v="109"/>
    <x v="25"/>
    <s v="Total General"/>
    <n v="228"/>
    <s v="9d693eeee1d1899cbc50b6d45df953d3835acf28ee869879b45565fccc814765"/>
    <s v="5ee0b1f3d4f170289262539d5c2c0d24e2fb46189fbbd99a0a6b6a68b9dfe06a"/>
    <x v="49"/>
    <n v="1851722.72551"/>
    <n v="1557356.19942"/>
    <n v="4759572.2291400004"/>
    <n v="3919246.6134099998"/>
    <n v="4217825.5410599997"/>
    <n v="2378316.28773"/>
    <n v="6328654.9817500003"/>
    <n v="2576782.1491900003"/>
    <n v="35332811.020000003"/>
    <n v="33505945.09"/>
    <n v="140.405"/>
    <n v="134.59399999999999"/>
    <n v="0"/>
    <n v="0"/>
    <n v="18400.134600000001"/>
    <n v="-2816.9879000000001"/>
    <n v="61857.627840000001"/>
    <n v="29219.175429999999"/>
    <n v="0"/>
    <n v="0"/>
    <n v="0"/>
    <n v="0"/>
    <n v="0"/>
    <n v="0"/>
    <s v="Total General"/>
    <s v="Totales"/>
    <s v="Total General"/>
    <x v="26"/>
    <x v="3"/>
    <n v="1851722.72551"/>
    <n v="1557356.19942"/>
    <n v="533186385.44996989"/>
    <n v="470746398.87218982"/>
    <n v="512068683.5256899"/>
    <n v="451806369.28899986"/>
    <n v="533186385.44996989"/>
    <n v="470746398.87218982"/>
    <n v="269811598.98250002"/>
    <n v="249752118.29644004"/>
    <n v="1851722.72551"/>
    <n v="1557356.19942"/>
    <n v="0.34729369992207942"/>
    <n v="0.33082700221416467"/>
    <n v="294366.52609000006"/>
    <n v="18.901682620817883"/>
    <n v="100"/>
    <n v="100"/>
    <n v="100"/>
    <n v="100"/>
    <n v="0.34729369992207942"/>
    <n v="0.36161608492840025"/>
    <n v="0.33082700221416467"/>
    <n v="0.3446954946365155"/>
    <m/>
    <m/>
    <m/>
    <n v="0"/>
    <m/>
    <n v="0"/>
    <m/>
    <n v="0"/>
    <m/>
    <n v="77.345021888814117"/>
    <n v="227.77846180498375"/>
    <n v="152.71498508920098"/>
    <n v="1.5632484136953533"/>
    <n v="-753.18472258968518"/>
    <n v="111.702167941705"/>
    <n v="29.745942808530433"/>
    <n v="-9.6408877339766885"/>
    <s v="Resto"/>
    <n v="2024"/>
    <n v="2"/>
    <d v="2025-08-07T00:00:00"/>
    <x v="26"/>
    <x v="49"/>
  </r>
  <r>
    <n v="2025"/>
    <n v="6"/>
    <n v="65"/>
    <x v="13"/>
    <s v="Total General"/>
    <n v="225"/>
    <s v="0e6523810856a138a75dec70a9cf3778a5c70b83ac915f22c33f05db97cb3e68"/>
    <s v="5ee0b1f3d4f170289262539d5c2c0d24e2fb46189fbbd99a0a6b6a68b9dfe06a"/>
    <x v="45"/>
    <n v="2893563.4842399997"/>
    <n v="2291664.5886500003"/>
    <n v="5741229.1781000001"/>
    <n v="4910101.6868799999"/>
    <n v="1850292.5009600001"/>
    <n v="1611361.0123100001"/>
    <n v="3674580.90955"/>
    <n v="3055267.7040800001"/>
    <n v="35332811.020000003"/>
    <n v="33505945.09"/>
    <n v="140.405"/>
    <n v="134.59399999999999"/>
    <n v="0"/>
    <n v="0"/>
    <n v="1734776.5651"/>
    <n v="1431156.8358699998"/>
    <n v="2846970.6538800001"/>
    <n v="2453817.9448600002"/>
    <n v="0"/>
    <n v="0"/>
    <n v="0"/>
    <n v="0"/>
    <n v="0"/>
    <n v="0"/>
    <s v="Total General"/>
    <s v="Totales"/>
    <s v="Total General"/>
    <x v="26"/>
    <x v="3"/>
    <n v="2893563.4842399997"/>
    <n v="2291664.5886500003"/>
    <n v="533186385.44996989"/>
    <n v="470746398.87218982"/>
    <n v="512068683.5256899"/>
    <n v="451806369.28899986"/>
    <n v="533186385.44996989"/>
    <n v="470746398.87218982"/>
    <n v="269811598.98250002"/>
    <n v="249752118.29644004"/>
    <n v="2893563.4842399997"/>
    <n v="2291664.5886500003"/>
    <n v="0.54269267993368697"/>
    <n v="0.48681510769712749"/>
    <n v="601898.89558999939"/>
    <n v="26.264702896359402"/>
    <n v="100"/>
    <n v="100"/>
    <n v="100"/>
    <n v="100"/>
    <n v="0.54269267993368697"/>
    <n v="0.5650733148368432"/>
    <n v="0.48681510769712749"/>
    <n v="0.50722272735029272"/>
    <m/>
    <m/>
    <m/>
    <n v="0"/>
    <m/>
    <n v="0"/>
    <m/>
    <n v="0"/>
    <m/>
    <n v="14.827930353575747"/>
    <n v="63.945115116283105"/>
    <n v="70.313998841306841"/>
    <n v="0.68577203794711961"/>
    <n v="21.214986479481812"/>
    <n v="16.022081419835366"/>
    <n v="60.934121773814418"/>
    <n v="58.32367632928257"/>
    <s v="Resto"/>
    <n v="2024"/>
    <n v="2"/>
    <d v="2025-08-07T00:00:00"/>
    <x v="26"/>
    <x v="45"/>
  </r>
  <r>
    <n v="2025"/>
    <n v="6"/>
    <n v="50"/>
    <x v="15"/>
    <s v="Total General"/>
    <n v="38"/>
    <s v="aea92132c4cbeb263e6ac2bf6c183b5d81737f179f21efdc5863739672f0f470"/>
    <s v="5ee0b1f3d4f170289262539d5c2c0d24e2fb46189fbbd99a0a6b6a68b9dfe06a"/>
    <x v="24"/>
    <n v="26568293.871599998"/>
    <n v="30189132.184919998"/>
    <n v="52579525.931129992"/>
    <n v="48845096.122399993"/>
    <n v="16617828.613100002"/>
    <n v="17176336.386740003"/>
    <n v="34094881.663949996"/>
    <n v="29614837.457910001"/>
    <n v="35332811.020000003"/>
    <n v="33505945.09"/>
    <n v="140.405"/>
    <n v="134.59399999999999"/>
    <n v="0"/>
    <n v="0"/>
    <n v="16595588.188589999"/>
    <n v="17145634.086270001"/>
    <n v="11255734.71981"/>
    <n v="10233883.247459998"/>
    <n v="18107372.766630001"/>
    <n v="20325543.71875"/>
    <n v="8005793.2717300002"/>
    <n v="9432160.1429600008"/>
    <n v="0"/>
    <n v="0"/>
    <s v="Total General"/>
    <s v="Totales"/>
    <s v="Total General"/>
    <x v="26"/>
    <x v="3"/>
    <n v="26568293.871599998"/>
    <n v="30189132.184919998"/>
    <n v="533186385.44996989"/>
    <n v="470746398.87218982"/>
    <n v="512068683.5256899"/>
    <n v="451806369.28899986"/>
    <n v="533186385.44996989"/>
    <n v="470746398.87218982"/>
    <n v="269811598.98250002"/>
    <n v="249752118.29644004"/>
    <n v="26568293.871599998"/>
    <n v="30189132.184919998"/>
    <n v="4.9829280335390269"/>
    <n v="6.4130351835397699"/>
    <n v="-3620838.3133199997"/>
    <n v="-11.993846961684685"/>
    <n v="100"/>
    <n v="100"/>
    <n v="100"/>
    <n v="100"/>
    <n v="4.9829280335390269"/>
    <n v="5.1884238826464184"/>
    <n v="6.4130351835397699"/>
    <n v="6.6818739701319689"/>
    <n v="3.3960681031547186"/>
    <n v="1.5014999426464541"/>
    <m/>
    <n v="-2218170.9521199986"/>
    <n v="-10.913218277520276"/>
    <n v="-1426366.8712300006"/>
    <n v="-15.122377584890945"/>
    <n v="0"/>
    <m/>
    <n v="-3.2516117585538518"/>
    <n v="62.547594111278329"/>
    <n v="56.895760638392531"/>
    <n v="6.159049008926349"/>
    <n v="-3.2080813979371681"/>
    <n v="9.9849827054028673"/>
    <n v="147.44118088872423"/>
    <n v="167.53790982055094"/>
    <s v="Medianas"/>
    <n v="2024"/>
    <n v="2"/>
    <d v="2025-08-07T00:00:00"/>
    <x v="26"/>
    <x v="24"/>
  </r>
  <r>
    <n v="2025"/>
    <n v="6"/>
    <n v="107"/>
    <x v="51"/>
    <s v="Total General"/>
    <n v="70"/>
    <s v="ff5a1ae012afa5d4c889c50ad427aaf545d31a4fac04ffc1c4d03d403ba4250a"/>
    <s v="5ee0b1f3d4f170289262539d5c2c0d24e2fb46189fbbd99a0a6b6a68b9dfe06a"/>
    <x v="22"/>
    <n v="455455.20262"/>
    <n v="991204.89910000004"/>
    <n v="1437413.5540299998"/>
    <n v="1814506.8072600001"/>
    <n v="669564.79553999985"/>
    <n v="602949.23947000015"/>
    <n v="1291847.0247000004"/>
    <n v="948660.59139000019"/>
    <n v="35332811.020000003"/>
    <n v="33505945.09"/>
    <n v="140.405"/>
    <n v="134.59399999999999"/>
    <n v="0"/>
    <n v="0"/>
    <n v="557258.72574999998"/>
    <n v="537395.69094"/>
    <n v="576509.94330999989"/>
    <n v="675398.35936"/>
    <n v="0"/>
    <n v="0"/>
    <n v="0"/>
    <n v="0"/>
    <n v="0"/>
    <n v="0"/>
    <s v="Total General"/>
    <s v="Totales"/>
    <s v="Total General"/>
    <x v="26"/>
    <x v="3"/>
    <n v="455455.20262"/>
    <n v="991204.89910000004"/>
    <n v="533186385.44996989"/>
    <n v="470746398.87218982"/>
    <n v="512068683.5256899"/>
    <n v="451806369.28899986"/>
    <n v="533186385.44996989"/>
    <n v="470746398.87218982"/>
    <n v="269811598.98250002"/>
    <n v="249752118.29644004"/>
    <n v="455455.20262"/>
    <n v="991204.89910000004"/>
    <n v="8.5421386413613978E-2"/>
    <n v="0.21056027225587284"/>
    <n v="-535749.69648000004"/>
    <n v="-54.050347911562291"/>
    <n v="100"/>
    <n v="100"/>
    <n v="100"/>
    <n v="100"/>
    <n v="8.5421386413613978E-2"/>
    <n v="8.8944162623674744E-2"/>
    <n v="0.21056027225587284"/>
    <n v="0.21938710174888471"/>
    <m/>
    <m/>
    <m/>
    <n v="0"/>
    <m/>
    <n v="0"/>
    <m/>
    <n v="0"/>
    <m/>
    <n v="11.048285943366576"/>
    <n v="147.01002243213762"/>
    <n v="60.82992931304814"/>
    <n v="0.24816012286537315"/>
    <n v="3.696165627092407"/>
    <n v="-14.641494857006421"/>
    <n v="96.66073104490269"/>
    <n v="79.567218885344971"/>
    <s v="Resto"/>
    <n v="2024"/>
    <n v="2"/>
    <d v="2025-08-07T00:00:00"/>
    <x v="26"/>
    <x v="22"/>
  </r>
  <r>
    <n v="2025"/>
    <n v="6"/>
    <n v="702"/>
    <x v="39"/>
    <s v="Total General"/>
    <n v="244"/>
    <s v="82c01ce15b431d420eb6a1febfba7d7a2b69e5bcdcb929cb42cd3e9179d43fc4"/>
    <s v="5ee0b1f3d4f170289262539d5c2c0d24e2fb46189fbbd99a0a6b6a68b9dfe06a"/>
    <x v="61"/>
    <n v="92356.402770000001"/>
    <n v="145545.42882"/>
    <n v="362242.23898999998"/>
    <n v="367278.23404999997"/>
    <n v="147105.95620000002"/>
    <n v="114121.47805999999"/>
    <n v="274037.98653999995"/>
    <n v="228887.68353000001"/>
    <n v="35332811.020000003"/>
    <n v="33505945.09"/>
    <n v="140.405"/>
    <n v="134.59399999999999"/>
    <n v="0"/>
    <n v="0"/>
    <n v="138343.70418"/>
    <n v="111026.88231"/>
    <n v="154865.79605999999"/>
    <n v="168078.12744000001"/>
    <n v="0"/>
    <n v="0"/>
    <n v="0"/>
    <n v="0"/>
    <n v="0"/>
    <n v="0"/>
    <s v="Total General"/>
    <s v="Totales"/>
    <s v="Total General"/>
    <x v="26"/>
    <x v="3"/>
    <n v="92356.402770000001"/>
    <n v="145545.42882"/>
    <n v="533186385.44996989"/>
    <n v="470746398.87218982"/>
    <n v="512068683.5256899"/>
    <n v="451806369.28899986"/>
    <n v="533186385.44996989"/>
    <n v="470746398.87218982"/>
    <n v="269811598.98250002"/>
    <n v="249752118.29644004"/>
    <n v="92356.402770000001"/>
    <n v="145545.42882"/>
    <n v="1.732159809220523E-2"/>
    <n v="3.0918012154462889E-2"/>
    <n v="-53189.02605"/>
    <n v="-36.544621484320416"/>
    <n v="100"/>
    <n v="100"/>
    <n v="100"/>
    <n v="100"/>
    <n v="1.732159809220523E-2"/>
    <n v="1.8035940439495083E-2"/>
    <n v="3.0918012154462889E-2"/>
    <n v="3.2214116204037233E-2"/>
    <m/>
    <m/>
    <m/>
    <n v="0"/>
    <m/>
    <n v="0"/>
    <m/>
    <n v="0"/>
    <m/>
    <n v="28.902953852962064"/>
    <n v="159.280733969626"/>
    <n v="78.409524081403575"/>
    <n v="5.452173173976161E-2"/>
    <n v="24.60379081322688"/>
    <n v="-7.8608273314542458"/>
    <n v="89.331348625490676"/>
    <n v="66.056710650607414"/>
    <s v="Resto"/>
    <n v="2024"/>
    <n v="2"/>
    <d v="2025-08-07T00:00:00"/>
    <x v="26"/>
    <x v="61"/>
  </r>
  <r>
    <n v="2025"/>
    <n v="6"/>
    <n v="120"/>
    <x v="71"/>
    <s v="Total General"/>
    <n v="234"/>
    <s v="114bd151f8fb0c58642d2170da4ae7d7c57977260ac2cc8905306cab6b2acabc"/>
    <s v="5ee0b1f3d4f170289262539d5c2c0d24e2fb46189fbbd99a0a6b6a68b9dfe06a"/>
    <x v="48"/>
    <n v="1641820.7880200001"/>
    <n v="1703323.0379900001"/>
    <n v="3481909.9333899999"/>
    <n v="5239589.6875"/>
    <n v="1136281.7463"/>
    <n v="1253576.3290799998"/>
    <n v="2367538.3642900004"/>
    <n v="3514011.4999900004"/>
    <n v="35332811.020000003"/>
    <n v="33505945.09"/>
    <n v="140.405"/>
    <n v="134.59399999999999"/>
    <n v="1662.4791499999999"/>
    <n v="5277.12327"/>
    <n v="566103.93634000001"/>
    <n v="688941.56726000004"/>
    <n v="1198840.9219000002"/>
    <n v="1358297.48795"/>
    <n v="1593696.4722199996"/>
    <n v="1641403.5523099999"/>
    <n v="0"/>
    <n v="0"/>
    <n v="309.50900000000001"/>
    <n v="3668.5650000000001"/>
    <s v="Total General"/>
    <s v="Totales"/>
    <s v="Total General"/>
    <x v="26"/>
    <x v="3"/>
    <n v="1641820.7880200001"/>
    <n v="1703323.0379900001"/>
    <n v="533186385.44996989"/>
    <n v="470746398.87218982"/>
    <n v="512068683.5256899"/>
    <n v="451806369.28899986"/>
    <n v="533186385.44996989"/>
    <n v="470746398.87218982"/>
    <n v="269811598.98250002"/>
    <n v="249752118.29644004"/>
    <n v="1641820.7880200001"/>
    <n v="1703323.0379900001"/>
    <n v="0.30792623983345424"/>
    <n v="0.3618345338532184"/>
    <n v="-61502.249970000004"/>
    <n v="-3.6107214308904956"/>
    <n v="100"/>
    <n v="100"/>
    <n v="100"/>
    <n v="100"/>
    <n v="0.30792623983345424"/>
    <n v="0.32062511159943485"/>
    <n v="0.3618345338532184"/>
    <n v="0.37700288304268287"/>
    <n v="0.29890044376790259"/>
    <m/>
    <n v="5.804893156429666E-5"/>
    <n v="-47707.080090000294"/>
    <n v="-2.9064808604112424"/>
    <n v="0"/>
    <m/>
    <n v="-3359.056"/>
    <n v="-91.563213409057767"/>
    <n v="-9.3567962364192283"/>
    <n v="69.208634376613716"/>
    <n v="73.595924033251961"/>
    <n v="0.42113895421289843"/>
    <n v="-17.829905576541051"/>
    <n v="-11.739443491915635"/>
    <n v="47.220938658216809"/>
    <n v="50.720963071188464"/>
    <s v="Resto"/>
    <n v="2024"/>
    <n v="2"/>
    <d v="2025-08-07T00:00:00"/>
    <x v="26"/>
    <x v="48"/>
  </r>
  <r>
    <n v="2025"/>
    <n v="6"/>
    <n v="104"/>
    <x v="19"/>
    <s v="Total General"/>
    <n v="225"/>
    <s v="0e6523810856a138a75dec70a9cf3778a5c70b83ac915f22c33f05db97cb3e68"/>
    <s v="5ee0b1f3d4f170289262539d5c2c0d24e2fb46189fbbd99a0a6b6a68b9dfe06a"/>
    <x v="15"/>
    <n v="2462424.9121500002"/>
    <n v="1467674.2807799999"/>
    <n v="5021551.8607900003"/>
    <n v="2387457.8139099996"/>
    <n v="737134.57612999994"/>
    <n v="357303.25824"/>
    <n v="1369476.0341899998"/>
    <n v="769672.02587000001"/>
    <n v="35332811.020000003"/>
    <n v="33505945.09"/>
    <n v="140.405"/>
    <n v="134.59399999999999"/>
    <n v="0"/>
    <n v="0"/>
    <n v="668125.05432"/>
    <n v="270538.22615"/>
    <n v="2101783.8658499997"/>
    <n v="1373988.4354400001"/>
    <n v="1773206.08024"/>
    <n v="592503.89254999999"/>
    <n v="163957.45512"/>
    <n v="466938.30718"/>
    <n v="495754.34555999999"/>
    <n v="381544.23878999997"/>
    <s v="Total General"/>
    <s v="Totales"/>
    <s v="Total General"/>
    <x v="26"/>
    <x v="3"/>
    <n v="2462424.9121500002"/>
    <n v="1467674.2807799999"/>
    <n v="533186385.44996989"/>
    <n v="470746398.87218982"/>
    <n v="512068683.5256899"/>
    <n v="451806369.28899986"/>
    <n v="533186385.44996989"/>
    <n v="470746398.87218982"/>
    <n v="269811598.98250002"/>
    <n v="249752118.29644004"/>
    <n v="2462424.9121500002"/>
    <n v="1467674.2807799999"/>
    <n v="0.46183191832100057"/>
    <n v="0.31177599750019147"/>
    <n v="994750.63137000031"/>
    <n v="67.777342997476069"/>
    <n v="100"/>
    <n v="100"/>
    <n v="100"/>
    <n v="100"/>
    <n v="0.46183191832100057"/>
    <n v="0.48087785708661934"/>
    <n v="0.31177599750019147"/>
    <n v="0.32484585887747763"/>
    <n v="0.33256777153894224"/>
    <n v="3.0750495435406144E-2"/>
    <n v="9.2979558197387194E-2"/>
    <n v="1180702.18769"/>
    <n v="199.27332166688902"/>
    <n v="-302980.85206"/>
    <n v="-64.886698606889823"/>
    <n v="114210.10677000001"/>
    <n v="29.933647309731938"/>
    <n v="106.30502496981649"/>
    <n v="29.935311833991751"/>
    <n v="24.344860635570321"/>
    <n v="0.27320344229449178"/>
    <n v="146.96142346610856"/>
    <n v="52.96954556804063"/>
    <n v="31.788475740810679"/>
    <n v="19.689992955680445"/>
    <s v="Resto"/>
    <n v="2024"/>
    <n v="2"/>
    <d v="2025-08-07T00:00:00"/>
    <x v="26"/>
    <x v="15"/>
  </r>
  <r>
    <n v="2025"/>
    <n v="6"/>
    <n v="902"/>
    <x v="49"/>
    <s v="Total General"/>
    <n v="30"/>
    <s v="624b60c58c9d8bfb6ff1886c2fd605d2adeb6ea4da576068201b6c6958ce93f4"/>
    <s v="5ee0b1f3d4f170289262539d5c2c0d24e2fb46189fbbd99a0a6b6a68b9dfe06a"/>
    <x v="7"/>
    <n v="7393377.26566"/>
    <n v="8948322.1162599996"/>
    <n v="15051151.37965"/>
    <n v="16725609.767789999"/>
    <n v="7744568.8933099993"/>
    <n v="7166087.6284599984"/>
    <n v="15218934.297570003"/>
    <n v="13893752.818229998"/>
    <n v="35332811.020000003"/>
    <n v="33505945.09"/>
    <n v="140.405"/>
    <n v="134.59399999999999"/>
    <n v="0"/>
    <n v="0"/>
    <n v="7744568.8933100002"/>
    <n v="7166087.6284600003"/>
    <n v="-637838.80148999998"/>
    <n v="-398012.73287000001"/>
    <n v="0"/>
    <n v="0"/>
    <n v="0"/>
    <n v="0"/>
    <n v="7393377.26566"/>
    <n v="8948322.1162600014"/>
    <s v="Total General"/>
    <s v="Totales"/>
    <s v="Total General"/>
    <x v="26"/>
    <x v="3"/>
    <n v="7393377.26566"/>
    <n v="8948322.1162599996"/>
    <n v="533186385.44996989"/>
    <n v="470746398.87218982"/>
    <n v="512068683.5256899"/>
    <n v="451806369.28899986"/>
    <n v="533186385.44996989"/>
    <n v="470746398.87218982"/>
    <n v="269811598.98250002"/>
    <n v="249752118.29644004"/>
    <n v="7393377.26566"/>
    <n v="8948322.1162599996"/>
    <n v="1.3866402945417551"/>
    <n v="1.9008795686378723"/>
    <n v="-1554944.8505999995"/>
    <n v="-17.376943189992112"/>
    <n v="100"/>
    <n v="100"/>
    <n v="100"/>
    <n v="100"/>
    <n v="1.3866402945417551"/>
    <n v="1.4438253116271818"/>
    <n v="1.9008795686378723"/>
    <n v="1.980565730036481"/>
    <m/>
    <m/>
    <n v="1.3866402945417551"/>
    <n v="0"/>
    <m/>
    <n v="0"/>
    <m/>
    <n v="-1554944.8506000014"/>
    <n v="-17.376943189992122"/>
    <n v="8.0724838271942332"/>
    <n v="104.75008396069786"/>
    <n v="80.083031604757466"/>
    <n v="2.8703617348238284"/>
    <n v="8.0724838271942332"/>
    <n v="60.25587847169016"/>
    <n v="-1214.1890514058698"/>
    <n v="-1800.4669289815429"/>
    <s v="Resto"/>
    <n v="2024"/>
    <n v="2"/>
    <d v="2025-08-07T00:00:00"/>
    <x v="26"/>
    <x v="7"/>
  </r>
  <r>
    <n v="2025"/>
    <n v="6"/>
    <n v="150.1"/>
    <x v="70"/>
    <s v="Total General"/>
    <n v="150.1"/>
    <m/>
    <m/>
    <x v="77"/>
    <n v="109971683.71510999"/>
    <n v="96890076.283500031"/>
    <n v="213117309.14860997"/>
    <n v="185444539.80612004"/>
    <n v="60522708.867909998"/>
    <n v="51245033.793949984"/>
    <n v="116474742.50809002"/>
    <n v="108662117.86850001"/>
    <n v="0"/>
    <n v="0"/>
    <n v="0"/>
    <n v="0"/>
    <n v="127804.03546999997"/>
    <n v="314341.86234000011"/>
    <n v="44571258.746760018"/>
    <n v="40105388.635070004"/>
    <n v="46891935.255110003"/>
    <n v="42311714.332290001"/>
    <n v="20371003.460990001"/>
    <n v="16349380.547360003"/>
    <n v="9093870.7780399993"/>
    <n v="7972062.1171499984"/>
    <n v="22253242.323790003"/>
    <n v="19977588.855450001"/>
    <s v="Total General"/>
    <s v="Totales"/>
    <s v="Total General"/>
    <x v="26"/>
    <x v="3"/>
    <n v="109971683.71510999"/>
    <n v="96890076.283500031"/>
    <n v="533186385.44996989"/>
    <n v="470746398.87218982"/>
    <n v="512068683.5256899"/>
    <n v="451806369.28899986"/>
    <n v="533186385.44996989"/>
    <n v="470746398.87218982"/>
    <n v="269811598.98250002"/>
    <n v="249752118.29644004"/>
    <n v="109971683.71510999"/>
    <n v="96890076.283500031"/>
    <n v="20.6253735496832"/>
    <n v="20.582223574227747"/>
    <n v="13081607.431609958"/>
    <n v="13.501493582617496"/>
    <n v="100"/>
    <n v="100"/>
    <n v="100"/>
    <n v="100"/>
    <n v="20.6253735496832"/>
    <n v="21.475963528551308"/>
    <n v="20.582223574227747"/>
    <n v="21.445044352954636"/>
    <n v="3.8206158328289606"/>
    <n v="1.7055707021411368"/>
    <n v="4.1736328854327205"/>
    <n v="4021622.9136299975"/>
    <n v="24.598013985792178"/>
    <n v="1121808.6608900009"/>
    <n v="14.071750124433869"/>
    <n v="2275653.468340002"/>
    <n v="11.391031644537986"/>
    <n v="18.104534990189315"/>
    <n v="55.034811529028396"/>
    <n v="52.889868353501122"/>
    <n v="22.431470365303124"/>
    <n v="11.1353368304848"/>
    <n v="10.824947641803838"/>
    <n v="95.051011446372129"/>
    <n v="94.78554406968037"/>
    <s v="Resto"/>
    <n v="2024"/>
    <n v="2"/>
    <d v="2025-08-07T00:00:00"/>
    <x v="26"/>
    <x v="77"/>
  </r>
  <r>
    <n v="2025"/>
    <n v="6"/>
    <n v="34"/>
    <x v="40"/>
    <s v="Total General"/>
    <n v="23"/>
    <s v="535fa30d7e25dd8a49f1536779734ec8286108d115da5045d77f3b4185d8f790"/>
    <s v="5ee0b1f3d4f170289262539d5c2c0d24e2fb46189fbbd99a0a6b6a68b9dfe06a"/>
    <x v="25"/>
    <n v="45949941.079129994"/>
    <n v="43370839.972830005"/>
    <n v="86859956.675009996"/>
    <n v="80809348.73330003"/>
    <n v="30786839.858510002"/>
    <n v="28625806.128409997"/>
    <n v="62915936.172320008"/>
    <n v="55177336.290259995"/>
    <n v="35332811.020000003"/>
    <n v="33505945.09"/>
    <n v="140.405"/>
    <n v="134.59399999999999"/>
    <n v="58576.687719999994"/>
    <n v="68922.33679999999"/>
    <n v="29489788.961860001"/>
    <n v="27463679.554810002"/>
    <n v="38943741.651809998"/>
    <n v="34924114.740379997"/>
    <n v="4500622.9831799995"/>
    <n v="5106614.7890999997"/>
    <n v="18597101.851840001"/>
    <n v="18781047.323880002"/>
    <n v="4202047.0291499998"/>
    <n v="3786613.6490500001"/>
    <s v="Total General"/>
    <s v="Totales"/>
    <s v="Total General"/>
    <x v="26"/>
    <x v="3"/>
    <n v="45949941.079129994"/>
    <n v="43370839.972830005"/>
    <n v="533186385.44996989"/>
    <n v="470746398.87218982"/>
    <n v="512068683.5256899"/>
    <n v="451806369.28899986"/>
    <n v="533186385.44996989"/>
    <n v="470746398.87218982"/>
    <n v="269811598.98250002"/>
    <n v="249752118.29644004"/>
    <n v="45949941.079129994"/>
    <n v="43370839.972830005"/>
    <n v="8.617988443262977"/>
    <n v="9.2132069574483175"/>
    <n v="2579101.1062999889"/>
    <n v="5.9466247550558959"/>
    <n v="100"/>
    <n v="100"/>
    <n v="100"/>
    <n v="100"/>
    <n v="8.617988443262977"/>
    <n v="8.9733941085316804"/>
    <n v="9.2132069574483175"/>
    <n v="9.5994308449174746"/>
    <n v="0.84409938175405708"/>
    <n v="3.4879176136775181"/>
    <n v="0.7881009612808817"/>
    <n v="-605991.80592000019"/>
    <n v="-11.866800824951229"/>
    <n v="-183945.4720400013"/>
    <n v="-0.97942073659607054"/>
    <n v="415433.38009999972"/>
    <n v="10.971105547148309"/>
    <n v="7.5492502129233197"/>
    <n v="67.000825540760218"/>
    <n v="66.00242500800735"/>
    <n v="11.410495313993835"/>
    <n v="7.3774142427144085"/>
    <n v="11.509602866990987"/>
    <n v="75.724077120076615"/>
    <n v="78.638155208715759"/>
    <s v="Grandes"/>
    <n v="2024"/>
    <n v="2"/>
    <d v="2025-08-07T00:00:00"/>
    <x v="26"/>
    <x v="25"/>
  </r>
  <r>
    <n v="2025"/>
    <n v="6"/>
    <n v="60"/>
    <x v="59"/>
    <s v="Total General"/>
    <n v="210"/>
    <s v="d29d53701d3c859e29e1b90028eec1ca8e2f29439198b6e036c60951fb458aa1"/>
    <s v="5ee0b1f3d4f170289262539d5c2c0d24e2fb46189fbbd99a0a6b6a68b9dfe06a"/>
    <x v="18"/>
    <n v="1886412.94463"/>
    <n v="2157225.3620799999"/>
    <n v="4740373.8845199998"/>
    <n v="4253197.8447500002"/>
    <n v="1344445.2730800002"/>
    <n v="1535311.6757999999"/>
    <n v="3014637.4124199999"/>
    <n v="3115879.7979199993"/>
    <n v="35332811.020000003"/>
    <n v="33505945.09"/>
    <n v="140.405"/>
    <n v="134.59399999999999"/>
    <n v="-13437.37815"/>
    <n v="27559.659370000001"/>
    <n v="1119913.9979700001"/>
    <n v="1172705.2196099998"/>
    <n v="1513958.04201"/>
    <n v="1756676.3805199999"/>
    <n v="1209233.6990800002"/>
    <n v="770670.55518999998"/>
    <n v="521522.40853999997"/>
    <n v="1265071.3181"/>
    <n v="155656.83701000002"/>
    <n v="121483.48879"/>
    <s v="Total General"/>
    <s v="Totales"/>
    <s v="Total General"/>
    <x v="26"/>
    <x v="3"/>
    <n v="1886412.94463"/>
    <n v="2157225.3620799999"/>
    <n v="533186385.44996989"/>
    <n v="470746398.87218982"/>
    <n v="512068683.5256899"/>
    <n v="451806369.28899986"/>
    <n v="533186385.44996989"/>
    <n v="470746398.87218982"/>
    <n v="269811598.98250002"/>
    <n v="249752118.29644004"/>
    <n v="1886412.94463"/>
    <n v="2157225.3620799999"/>
    <n v="0.35379990864508043"/>
    <n v="0.45825637057410573"/>
    <n v="-270812.41744999983"/>
    <n v="-12.553737880630244"/>
    <n v="100"/>
    <n v="100"/>
    <n v="100"/>
    <n v="100"/>
    <n v="0.35379990864508043"/>
    <n v="0.36839060956465636"/>
    <n v="0.45825637057410573"/>
    <n v="0.47746678858794961"/>
    <n v="0.22679380645841066"/>
    <n v="9.7812401586337125E-2"/>
    <n v="2.9193700600332689E-2"/>
    <n v="438563.14389000018"/>
    <n v="56.906695206731683"/>
    <n v="-743548.90956000006"/>
    <n v="-58.775256297544544"/>
    <n v="34173.348220000014"/>
    <n v="28.130035250364838"/>
    <n v="-12.431769114277436"/>
    <n v="71.269934661294371"/>
    <n v="71.170666856968992"/>
    <n v="0.49829039157326993"/>
    <n v="-4.5016616927445856"/>
    <n v="-13.81690681343094"/>
    <n v="73.972591504791708"/>
    <n v="66.757043734080554"/>
    <s v="Resto"/>
    <n v="2024"/>
    <n v="2"/>
    <d v="2025-08-07T00:00:00"/>
    <x v="26"/>
    <x v="18"/>
  </r>
  <r>
    <n v="2025"/>
    <n v="6"/>
    <n v="8"/>
    <x v="23"/>
    <s v="Total General"/>
    <n v="8"/>
    <s v="2c624232cdd221771294dfbb310aca000a0df6ac8b66b696d90ef06fdefb64a3"/>
    <s v="5ee0b1f3d4f170289262539d5c2c0d24e2fb46189fbbd99a0a6b6a68b9dfe06a"/>
    <x v="44"/>
    <n v="1860236.7715"/>
    <n v="1362193.3121300002"/>
    <n v="3061385.0608299999"/>
    <n v="2304242.5636"/>
    <n v="752982.26083000004"/>
    <n v="653300.35890000011"/>
    <n v="1385661.80183"/>
    <n v="1139176.604250001"/>
    <n v="35332811.020000003"/>
    <n v="33505945.09"/>
    <n v="140.405"/>
    <n v="134.59399999999999"/>
    <n v="1101.1263999999999"/>
    <n v="2996.6098199999997"/>
    <n v="683052.95213999995"/>
    <n v="543842.15575000003"/>
    <n v="1292901.4169000001"/>
    <n v="980869.03914000001"/>
    <n v="46237.908149999996"/>
    <n v="106557.53111000001"/>
    <n v="226759.02535000001"/>
    <n v="172586.24596999999"/>
    <n v="2508.3635800000002"/>
    <n v="999.2"/>
    <s v="Total General"/>
    <s v="Totales"/>
    <s v="Total General"/>
    <x v="26"/>
    <x v="3"/>
    <n v="1860236.7715"/>
    <n v="1362193.3121300002"/>
    <n v="533186385.44996989"/>
    <n v="470746398.87218982"/>
    <n v="512068683.5256899"/>
    <n v="451806369.28899986"/>
    <n v="533186385.44996989"/>
    <n v="470746398.87218982"/>
    <n v="269811598.98250002"/>
    <n v="249752118.29644004"/>
    <n v="1860236.7715"/>
    <n v="1362193.3121300002"/>
    <n v="0.34889052351366734"/>
    <n v="0.28936882265982944"/>
    <n v="498043.45936999982"/>
    <n v="36.561878180948625"/>
    <n v="100"/>
    <n v="100"/>
    <n v="100"/>
    <n v="100"/>
    <n v="0.34889052351366734"/>
    <n v="0.36327876149189942"/>
    <n v="0.28936882265982944"/>
    <n v="0.30149936006295375"/>
    <n v="8.6719971499232135E-3"/>
    <n v="4.2529035162559931E-2"/>
    <n v="4.7044779245125081E-4"/>
    <n v="-60319.622960000015"/>
    <n v="-56.607564319157966"/>
    <n v="54172.779380000022"/>
    <n v="31.388816110767404"/>
    <n v="1509.1635800000001"/>
    <n v="151.03718775020019"/>
    <n v="15.258204066784863"/>
    <n v="40.477764570949404"/>
    <n v="47.959445482701994"/>
    <n v="0.27907705364395341"/>
    <n v="25.597647206663776"/>
    <n v="31.811828624296457"/>
    <n v="52.831015823136887"/>
    <n v="55.444930367750864"/>
    <s v="Resto"/>
    <n v="2024"/>
    <n v="2"/>
    <d v="2025-08-07T00:00:00"/>
    <x v="26"/>
    <x v="44"/>
  </r>
  <r>
    <n v="2025"/>
    <n v="6"/>
    <n v="9"/>
    <x v="29"/>
    <s v="Total General"/>
    <n v="9"/>
    <s v="19581e27de7ced00ff1ce50b2047e7a567c76b1cbaebabe5ef03f7c3017bb5b7"/>
    <s v="5ee0b1f3d4f170289262539d5c2c0d24e2fb46189fbbd99a0a6b6a68b9dfe06a"/>
    <x v="52"/>
    <n v="1704189.54003"/>
    <n v="1455805.4776199998"/>
    <n v="3889593.3041500002"/>
    <n v="3204820.9419299997"/>
    <n v="1055173.5816099998"/>
    <n v="976432.34519999998"/>
    <n v="1969378.8620599997"/>
    <n v="1958987.8607300001"/>
    <n v="35332811.020000003"/>
    <n v="33505945.09"/>
    <n v="140.405"/>
    <n v="134.59399999999999"/>
    <n v="42152.243719999999"/>
    <n v="39349.57662"/>
    <n v="976421.55674000003"/>
    <n v="856742.38471999997"/>
    <n v="1611852.0840399999"/>
    <n v="1294667.4514300001"/>
    <n v="310340.57618000003"/>
    <n v="92712.204440000001"/>
    <n v="117578.51376"/>
    <n v="142289.59891"/>
    <n v="0"/>
    <n v="0"/>
    <s v="Total General"/>
    <s v="Totales"/>
    <s v="Total General"/>
    <x v="26"/>
    <x v="3"/>
    <n v="1704189.54003"/>
    <n v="1455805.4776199998"/>
    <n v="533186385.44996989"/>
    <n v="470746398.87218982"/>
    <n v="512068683.5256899"/>
    <n v="451806369.28899986"/>
    <n v="533186385.44996989"/>
    <n v="470746398.87218982"/>
    <n v="269811598.98250002"/>
    <n v="249752118.29644004"/>
    <n v="1704189.54003"/>
    <n v="1455805.4776199998"/>
    <n v="0.31962360377821541"/>
    <n v="0.30925472422259753"/>
    <n v="248384.06241000025"/>
    <n v="17.061624387900153"/>
    <n v="100"/>
    <n v="100"/>
    <n v="100"/>
    <n v="100"/>
    <n v="0.31962360377821541"/>
    <n v="0.3328048745914966"/>
    <n v="0.30925472422259753"/>
    <n v="0.32221889211322463"/>
    <n v="5.8204895070247439E-2"/>
    <n v="2.205204727063172E-2"/>
    <m/>
    <n v="217628.37174000003"/>
    <n v="234.73540841199741"/>
    <n v="-24711.085149999999"/>
    <n v="-17.36675437930645"/>
    <n v="0"/>
    <m/>
    <n v="8.0641773899728264"/>
    <n v="61.916445138574481"/>
    <n v="67.071621876042443"/>
    <n v="0.39107791717969781"/>
    <n v="13.969096679991333"/>
    <n v="24.499313106208053"/>
    <n v="60.577615428126904"/>
    <n v="66.174706390718455"/>
    <s v="Resto"/>
    <n v="2024"/>
    <n v="2"/>
    <d v="2025-08-07T00:00:00"/>
    <x v="26"/>
    <x v="52"/>
  </r>
  <r>
    <n v="2025"/>
    <n v="6"/>
    <n v="92"/>
    <x v="27"/>
    <s v="Total General"/>
    <n v="219"/>
    <s v="314f04b30f62e0056bd059354a5536fb2e302107eed143b5fa2aa0bbba07f608"/>
    <s v="5ee0b1f3d4f170289262539d5c2c0d24e2fb46189fbbd99a0a6b6a68b9dfe06a"/>
    <x v="26"/>
    <n v="6380210.4408900002"/>
    <n v="6935064.6502099996"/>
    <n v="11490479.2579"/>
    <n v="11884414.477119999"/>
    <n v="2603752.8468799996"/>
    <n v="2161295.1529100002"/>
    <n v="6403055.5391999995"/>
    <n v="6753789.7984099984"/>
    <n v="35332811.020000003"/>
    <n v="33505945.09"/>
    <n v="140.405"/>
    <n v="134.59399999999999"/>
    <n v="0"/>
    <n v="0"/>
    <n v="715464.50333000009"/>
    <n v="690891.98333000008"/>
    <n v="1875172.88491"/>
    <n v="1830193.74899"/>
    <n v="0"/>
    <n v="0"/>
    <n v="0"/>
    <n v="0"/>
    <n v="0"/>
    <n v="0"/>
    <s v="Total General"/>
    <s v="Totales"/>
    <s v="Total General"/>
    <x v="26"/>
    <x v="3"/>
    <n v="6380210.4408900002"/>
    <n v="6935064.6502099996"/>
    <n v="533186385.44996989"/>
    <n v="470746398.87218982"/>
    <n v="512068683.5256899"/>
    <n v="451806369.28899986"/>
    <n v="533186385.44996989"/>
    <n v="470746398.87218982"/>
    <n v="269811598.98250002"/>
    <n v="249752118.29644004"/>
    <n v="6380210.4408900002"/>
    <n v="6935064.6502099996"/>
    <n v="1.1966191588904833"/>
    <n v="1.4732060971310599"/>
    <n v="-554854.20931999944"/>
    <n v="-8.0007070922287316"/>
    <n v="100"/>
    <n v="100"/>
    <n v="100"/>
    <n v="100"/>
    <n v="1.1966191588904833"/>
    <n v="1.2459677082693366"/>
    <n v="1.4732060971310599"/>
    <n v="1.5349638963973871"/>
    <m/>
    <m/>
    <m/>
    <n v="0"/>
    <m/>
    <n v="0"/>
    <m/>
    <n v="0"/>
    <m/>
    <n v="20.471877400653394"/>
    <n v="40.809827058255962"/>
    <n v="31.164744121665173"/>
    <n v="0.96502628378436728"/>
    <n v="3.556637013149877"/>
    <n v="2.4576160827137539"/>
    <n v="38.154588789520552"/>
    <n v="37.749663592243806"/>
    <s v="Resto"/>
    <n v="2024"/>
    <n v="2"/>
    <d v="2025-08-07T00:00:00"/>
    <x v="26"/>
    <x v="26"/>
  </r>
  <r>
    <n v="2025"/>
    <n v="6"/>
    <n v="37"/>
    <x v="76"/>
    <s v="Total General"/>
    <n v="25"/>
    <s v="b7a56873cd771f2c446d369b649430b65a756ba278ff97ec81bb6f55b2e73569"/>
    <s v="5ee0b1f3d4f170289262539d5c2c0d24e2fb46189fbbd99a0a6b6a68b9dfe06a"/>
    <x v="9"/>
    <n v="7089738.4457900003"/>
    <n v="7036483.0011099996"/>
    <n v="13544879.321680002"/>
    <n v="12460175.401950002"/>
    <n v="2893779.26823"/>
    <n v="2857488.7861100007"/>
    <n v="5587227.2231200002"/>
    <n v="6317616.8742500013"/>
    <n v="35332811.020000003"/>
    <n v="33505945.09"/>
    <n v="140.405"/>
    <n v="134.59399999999999"/>
    <n v="15485.10283"/>
    <n v="9283.5414599999986"/>
    <n v="2304919.4787300001"/>
    <n v="2361279.21728"/>
    <n v="4246101.1560800001"/>
    <n v="4135154.76933"/>
    <n v="268282.68781000003"/>
    <n v="173996.04672000001"/>
    <n v="136426.49406999999"/>
    <n v="127766.11976"/>
    <n v="137490.40315"/>
    <n v="158638.91037"/>
    <s v="Total General"/>
    <s v="Totales"/>
    <s v="Total General"/>
    <x v="26"/>
    <x v="3"/>
    <n v="7089738.4457900003"/>
    <n v="7036483.0011099996"/>
    <n v="533186385.44996989"/>
    <n v="470746398.87218982"/>
    <n v="512068683.5256899"/>
    <n v="451806369.28899986"/>
    <n v="533186385.44996989"/>
    <n v="470746398.87218982"/>
    <n v="269811598.98250002"/>
    <n v="249752118.29644004"/>
    <n v="7089738.4457900003"/>
    <n v="7036483.0011099996"/>
    <n v="1.329692325096933"/>
    <n v="1.4947502557572283"/>
    <n v="53255.444680000655"/>
    <n v="0.75684748576241301"/>
    <n v="100"/>
    <n v="100"/>
    <n v="100"/>
    <n v="100"/>
    <n v="1.329692325096933"/>
    <n v="1.3845288090995544"/>
    <n v="1.4947502557572283"/>
    <n v="1.5574112007724006"/>
    <n v="5.0316867634118086E-2"/>
    <n v="2.5587017559509911E-2"/>
    <n v="2.5786555490153459E-2"/>
    <n v="94286.641090000019"/>
    <n v="54.188955937446728"/>
    <n v="8660.3743099999847"/>
    <n v="6.7783026723108764"/>
    <n v="-21148.50722"/>
    <n v="-13.331223197810971"/>
    <n v="1.270013107187129"/>
    <n v="40.816446055896073"/>
    <n v="40.6096168449385"/>
    <n v="1.0725184829499086"/>
    <n v="-2.3868307541757727"/>
    <n v="2.6830044566379385"/>
    <n v="54.283197550053217"/>
    <n v="57.102559613810712"/>
    <s v="Resto"/>
    <n v="2024"/>
    <n v="2"/>
    <d v="2025-08-07T00:00:00"/>
    <x v="26"/>
    <x v="9"/>
  </r>
  <r>
    <n v="2025"/>
    <n v="6"/>
    <n v="705"/>
    <x v="3"/>
    <s v="Total General"/>
    <n v="36"/>
    <s v="76a50887d8f1c2e9301755428990ad81479ee21c25b43215cf524541e0503269"/>
    <s v="5ee0b1f3d4f170289262539d5c2c0d24e2fb46189fbbd99a0a6b6a68b9dfe06a"/>
    <x v="36"/>
    <n v="653214.70785000001"/>
    <n v="582837.05903"/>
    <n v="742303.69960000005"/>
    <n v="671799.41206"/>
    <n v="312458.66760999989"/>
    <n v="241649.74901999996"/>
    <n v="707347.09198000014"/>
    <n v="538666.30701999995"/>
    <n v="35332811.020000003"/>
    <n v="33505945.09"/>
    <n v="140.405"/>
    <n v="134.59399999999999"/>
    <n v="0"/>
    <n v="0"/>
    <n v="62412.839479999995"/>
    <n v="62767.757740000001"/>
    <n v="-43478.768560000004"/>
    <n v="-16870.19328"/>
    <n v="0"/>
    <n v="0"/>
    <n v="0"/>
    <n v="0"/>
    <n v="0"/>
    <n v="0"/>
    <s v="Total General"/>
    <s v="Totales"/>
    <s v="Total General"/>
    <x v="26"/>
    <x v="3"/>
    <n v="653214.70785000001"/>
    <n v="582837.05903"/>
    <n v="533186385.44996989"/>
    <n v="470746398.87218982"/>
    <n v="512068683.5256899"/>
    <n v="451806369.28899986"/>
    <n v="533186385.44996989"/>
    <n v="470746398.87218982"/>
    <n v="269811598.98250002"/>
    <n v="249752118.29644004"/>
    <n v="653214.70785000001"/>
    <n v="582837.05903"/>
    <n v="0.12251151298597676"/>
    <n v="0.1238112623753163"/>
    <n v="70377.648820000002"/>
    <n v="12.075012686586483"/>
    <n v="100"/>
    <n v="100"/>
    <n v="100"/>
    <n v="100"/>
    <n v="0.12251151298597676"/>
    <n v="0.12756388524923903"/>
    <n v="0.1238112623753163"/>
    <n v="0.12900151450879299"/>
    <m/>
    <m/>
    <m/>
    <n v="0"/>
    <m/>
    <n v="0"/>
    <m/>
    <n v="0"/>
    <m/>
    <n v="29.302293454540052"/>
    <n v="47.833991466363443"/>
    <n v="41.460944405657926"/>
    <n v="0.11580623990529997"/>
    <n v="-0.56544677200381921"/>
    <n v="157.72537301955563"/>
    <n v="-143.54785461292741"/>
    <n v="-372.06306233854838"/>
    <s v="Resto"/>
    <n v="2024"/>
    <n v="2"/>
    <d v="2025-08-07T00:00:00"/>
    <x v="26"/>
    <x v="36"/>
  </r>
  <r>
    <n v="2025"/>
    <n v="6"/>
    <n v="129"/>
    <x v="22"/>
    <s v="Total General"/>
    <n v="208"/>
    <s v="8df66f64b57424391d363fd6b811fed3c430c77597da265025728bd637bad804"/>
    <s v="5ee0b1f3d4f170289262539d5c2c0d24e2fb46189fbbd99a0a6b6a68b9dfe06a"/>
    <x v="51"/>
    <n v="168250.55987999999"/>
    <n v="88867.327510000003"/>
    <n v="333004.61885999999"/>
    <n v="157045.82542000001"/>
    <n v="108842.50446999999"/>
    <n v="57992.78471"/>
    <n v="199596.47150000001"/>
    <n v="97764.529090000011"/>
    <n v="35332811.020000003"/>
    <n v="33505945.09"/>
    <n v="140.405"/>
    <n v="134.59399999999999"/>
    <n v="0"/>
    <n v="0"/>
    <n v="109572.70974999999"/>
    <n v="51089.776359999996"/>
    <n v="138600.39637999999"/>
    <n v="62452.569200000005"/>
    <n v="0"/>
    <n v="0"/>
    <n v="0"/>
    <n v="0"/>
    <n v="0"/>
    <n v="0"/>
    <s v="Total General"/>
    <s v="Totales"/>
    <s v="Total General"/>
    <x v="26"/>
    <x v="3"/>
    <n v="168250.55987999999"/>
    <n v="88867.327510000003"/>
    <n v="533186385.44996989"/>
    <n v="470746398.87218982"/>
    <n v="512068683.5256899"/>
    <n v="451806369.28899986"/>
    <n v="533186385.44996989"/>
    <n v="470746398.87218982"/>
    <n v="269811598.98250002"/>
    <n v="249752118.29644004"/>
    <n v="168250.55987999999"/>
    <n v="88867.327510000003"/>
    <n v="3.1555674426684575E-2"/>
    <n v="1.8877962258002947E-2"/>
    <n v="79383.232369999983"/>
    <n v="89.327804260871019"/>
    <n v="100"/>
    <n v="100"/>
    <n v="100"/>
    <n v="100"/>
    <n v="3.1555674426684575E-2"/>
    <n v="3.2857029787793895E-2"/>
    <n v="1.8877962258002947E-2"/>
    <n v="1.9669339245891784E-2"/>
    <m/>
    <m/>
    <m/>
    <n v="0"/>
    <m/>
    <n v="0"/>
    <m/>
    <n v="0"/>
    <m/>
    <n v="87.682838501858825"/>
    <n v="64.690723494548166"/>
    <n v="65.257712069122618"/>
    <n v="4.0340187330886214E-2"/>
    <n v="114.47091288461455"/>
    <n v="121.92905456962366"/>
    <n v="79.05656304877013"/>
    <n v="81.805723950905119"/>
    <s v="Resto"/>
    <n v="2024"/>
    <n v="2"/>
    <d v="2025-08-07T00:00:00"/>
    <x v="26"/>
    <x v="51"/>
  </r>
  <r>
    <n v="2025"/>
    <n v="6"/>
    <n v="98"/>
    <x v="60"/>
    <s v="Total General"/>
    <n v="205"/>
    <s v="f8809aff4d69bece79dabe35be0c708b890d7eafb841f121330667b77d2e2590"/>
    <s v="5ee0b1f3d4f170289262539d5c2c0d24e2fb46189fbbd99a0a6b6a68b9dfe06a"/>
    <x v="47"/>
    <n v="1790791.82225"/>
    <n v="2003119.0202000001"/>
    <n v="3448374.7271999996"/>
    <n v="3801520.5886599999"/>
    <n v="366442.51084999996"/>
    <n v="641232.70172999986"/>
    <n v="868521.18527999998"/>
    <n v="1787502.0917"/>
    <n v="35332811.020000003"/>
    <n v="33505945.09"/>
    <n v="140.405"/>
    <n v="134.59399999999999"/>
    <n v="0"/>
    <n v="0"/>
    <n v="228042.92621999999"/>
    <n v="476135.37573999999"/>
    <n v="1546957.3708199998"/>
    <n v="1681983.2922700001"/>
    <n v="1404785.8520499999"/>
    <n v="1557588.8684200002"/>
    <n v="4285.0947000000006"/>
    <n v="4708.70759"/>
    <n v="67669.440440000006"/>
    <n v="61346.53858"/>
    <s v="Total General"/>
    <s v="Totales"/>
    <s v="Total General"/>
    <x v="26"/>
    <x v="3"/>
    <n v="1790791.82225"/>
    <n v="2003119.0202000001"/>
    <n v="533186385.44996989"/>
    <n v="470746398.87218982"/>
    <n v="512068683.5256899"/>
    <n v="451806369.28899986"/>
    <n v="533186385.44996989"/>
    <n v="470746398.87218982"/>
    <n v="269811598.98250002"/>
    <n v="249752118.29644004"/>
    <n v="1790791.82225"/>
    <n v="2003119.0202000001"/>
    <n v="0.33586600691964485"/>
    <n v="0.42551977561571486"/>
    <n v="-212327.19795000018"/>
    <n v="-10.599829356560175"/>
    <n v="100"/>
    <n v="100"/>
    <n v="100"/>
    <n v="100"/>
    <n v="0.33586600691964485"/>
    <n v="0.34971711410275258"/>
    <n v="0.42551977561571486"/>
    <n v="0.44335785335480665"/>
    <n v="0.26346994041576371"/>
    <n v="8.0367669110374934E-4"/>
    <n v="1.2691516941658591E-2"/>
    <n v="-152803.01637000032"/>
    <n v="-9.8102278122340394"/>
    <n v="-423.61288999999942"/>
    <n v="-8.9963728242466559"/>
    <n v="6322.9018600000054"/>
    <n v="10.306860022354014"/>
    <n v="-42.853427490306665"/>
    <n v="20.462596841077346"/>
    <n v="32.011712497541779"/>
    <n v="0.13581421711739214"/>
    <n v="-52.105443569367161"/>
    <n v="-8.0277801848893322"/>
    <n v="14.741383991668799"/>
    <n v="28.307972970255189"/>
    <s v="Resto"/>
    <n v="2024"/>
    <n v="2"/>
    <d v="2025-08-07T00:00:00"/>
    <x v="26"/>
    <x v="47"/>
  </r>
  <r>
    <n v="2025"/>
    <n v="6"/>
    <n v="111"/>
    <x v="36"/>
    <s v="Total General"/>
    <n v="230"/>
    <s v="a0eaec5a55dc2f5b2ba523018adc485ff620b9d83509b9f37186a7716e438d21"/>
    <s v="5ee0b1f3d4f170289262539d5c2c0d24e2fb46189fbbd99a0a6b6a68b9dfe06a"/>
    <x v="40"/>
    <n v="1229341.0126700001"/>
    <n v="982633.16572000005"/>
    <n v="2543635.2169399997"/>
    <n v="2237550.6034900001"/>
    <n v="544298.93353000004"/>
    <n v="460384.08287000004"/>
    <n v="1172757.0487600002"/>
    <n v="897249.31701999996"/>
    <n v="35332811.020000003"/>
    <n v="33505945.09"/>
    <n v="140.405"/>
    <n v="134.59399999999999"/>
    <n v="22928.405489999997"/>
    <n v="26991.89428"/>
    <n v="478405.74909"/>
    <n v="434216.51863999997"/>
    <n v="787167.38605999993"/>
    <n v="856188.22953999997"/>
    <n v="390187.53134999995"/>
    <n v="329623.7182"/>
    <n v="839550.00791000004"/>
    <n v="653721.74969999993"/>
    <n v="-396.52659"/>
    <n v="-712.30218000000002"/>
    <s v="Total General"/>
    <s v="Totales"/>
    <s v="Total General"/>
    <x v="26"/>
    <x v="3"/>
    <n v="1229341.0126700001"/>
    <n v="982633.16572000005"/>
    <n v="533186385.44996989"/>
    <n v="470746398.87218982"/>
    <n v="512068683.5256899"/>
    <n v="451806369.28899986"/>
    <n v="533186385.44996989"/>
    <n v="470746398.87218982"/>
    <n v="269811598.98250002"/>
    <n v="249752118.29644004"/>
    <n v="1229341.0126700001"/>
    <n v="982633.16572000005"/>
    <n v="0.23056496681409583"/>
    <n v="0.20873939090648047"/>
    <n v="246707.84695000004"/>
    <n v="25.106810512469412"/>
    <n v="100"/>
    <n v="100"/>
    <n v="100"/>
    <n v="100"/>
    <n v="0.23056496681409583"/>
    <n v="0.24007346127979443"/>
    <n v="0.20873939090648047"/>
    <n v="0.21748988781772899"/>
    <n v="7.3180325304201183E-2"/>
    <n v="0.15745901073627039"/>
    <n v="-7.4369226375756172E-5"/>
    <n v="60563.813149999944"/>
    <n v="18.373621134038864"/>
    <n v="185828.25821000012"/>
    <n v="28.426200947922986"/>
    <n v="315.77559000000002"/>
    <n v="-44.331689396205419"/>
    <n v="18.227139856113418"/>
    <n v="44.275667037890464"/>
    <n v="46.852080606567462"/>
    <n v="0.20173296314266431"/>
    <n v="10.176773234791735"/>
    <n v="-8.0614099912448616"/>
    <n v="60.77560599716395"/>
    <n v="50.715076855621966"/>
    <s v="Resto"/>
    <n v="2024"/>
    <n v="2"/>
    <d v="2025-08-07T00:00:00"/>
    <x v="26"/>
    <x v="40"/>
  </r>
  <r>
    <n v="2025"/>
    <n v="6"/>
    <n v="81"/>
    <x v="24"/>
    <s v="Total General"/>
    <n v="53"/>
    <s v="2858dcd1057d3eae7f7d5f782167e24b61153c01551450a628cee722509f6529"/>
    <s v="5ee0b1f3d4f170289262539d5c2c0d24e2fb46189fbbd99a0a6b6a68b9dfe06a"/>
    <x v="56"/>
    <n v="935835.38778999995"/>
    <n v="856751.40549999999"/>
    <n v="1883939.7765200001"/>
    <n v="1720463.90173"/>
    <n v="750117.92507"/>
    <n v="400886.36572000006"/>
    <n v="1146532.7505300005"/>
    <n v="2146472.1289799996"/>
    <n v="35332811.020000003"/>
    <n v="33505945.09"/>
    <n v="140.405"/>
    <n v="134.59399999999999"/>
    <n v="0"/>
    <n v="0"/>
    <n v="382572.60044999997"/>
    <n v="403357.96775000001"/>
    <n v="709353.64687000006"/>
    <n v="722812.15067"/>
    <n v="0"/>
    <n v="0"/>
    <n v="0"/>
    <n v="0"/>
    <n v="0"/>
    <n v="0"/>
    <s v="Total General"/>
    <s v="Totales"/>
    <s v="Total General"/>
    <x v="26"/>
    <x v="3"/>
    <n v="935835.38778999995"/>
    <n v="856751.40549999999"/>
    <n v="533186385.44996989"/>
    <n v="470746398.87218982"/>
    <n v="512068683.5256899"/>
    <n v="451806369.28899986"/>
    <n v="533186385.44996989"/>
    <n v="470746398.87218982"/>
    <n v="269811598.98250002"/>
    <n v="249752118.29644004"/>
    <n v="935835.38778999995"/>
    <n v="856751.40549999999"/>
    <n v="0.17551749506886305"/>
    <n v="0.1819985044075956"/>
    <n v="79083.982289999956"/>
    <n v="9.2306801929139084"/>
    <n v="100"/>
    <n v="100"/>
    <n v="100"/>
    <n v="100"/>
    <n v="0.17551749506886305"/>
    <n v="0.18275583293760439"/>
    <n v="0.1819985044075956"/>
    <n v="0.18962800521122697"/>
    <m/>
    <m/>
    <m/>
    <n v="0"/>
    <m/>
    <n v="0"/>
    <m/>
    <n v="0"/>
    <m/>
    <n v="87.114850793883434"/>
    <n v="80.15490062215143"/>
    <n v="46.791445353514519"/>
    <n v="0.27801544777867487"/>
    <n v="-5.1530821161025697"/>
    <n v="-1.8619642444478557"/>
    <n v="53.932562712278866"/>
    <n v="55.803982732735378"/>
    <s v="Resto"/>
    <n v="2024"/>
    <n v="2"/>
    <d v="2025-08-07T00:00:00"/>
    <x v="26"/>
    <x v="56"/>
  </r>
  <r>
    <n v="2025"/>
    <n v="6"/>
    <n v="601"/>
    <x v="30"/>
    <s v="Total General"/>
    <n v="241"/>
    <s v="749fc650cacb0f06547520d53c31505c8156e0a3be07073eddb2ef3ad9e383ba"/>
    <s v="5ee0b1f3d4f170289262539d5c2c0d24e2fb46189fbbd99a0a6b6a68b9dfe06a"/>
    <x v="70"/>
    <n v="84686.237250000006"/>
    <n v="77651.32746"/>
    <n v="164798.00219999999"/>
    <n v="135984.58527000001"/>
    <n v="83577.872109999997"/>
    <n v="35276.006729999994"/>
    <n v="135101.97373"/>
    <n v="55494.723579999998"/>
    <n v="35332811.020000003"/>
    <n v="33505945.09"/>
    <n v="140.405"/>
    <n v="134.59399999999999"/>
    <n v="0"/>
    <n v="0"/>
    <n v="86332.924610000002"/>
    <n v="36427.395629999999"/>
    <n v="100103.78254"/>
    <n v="99908.919439999998"/>
    <n v="0"/>
    <n v="0"/>
    <n v="0"/>
    <n v="0"/>
    <n v="0"/>
    <n v="0"/>
    <s v="Total General"/>
    <s v="Totales"/>
    <s v="Total General"/>
    <x v="26"/>
    <x v="3"/>
    <n v="84686.237250000006"/>
    <n v="77651.32746"/>
    <n v="533186385.44996989"/>
    <n v="470746398.87218982"/>
    <n v="512068683.5256899"/>
    <n v="451806369.28899986"/>
    <n v="533186385.44996989"/>
    <n v="470746398.87218982"/>
    <n v="269811598.98250002"/>
    <n v="249752118.29644004"/>
    <n v="84686.237250000006"/>
    <n v="77651.32746"/>
    <n v="1.5883045696774699E-2"/>
    <n v="1.6495363033267249E-2"/>
    <n v="7034.9097900000052"/>
    <n v="9.0596130421902288"/>
    <n v="100"/>
    <n v="100"/>
    <n v="100"/>
    <n v="100"/>
    <n v="1.5883045696774699E-2"/>
    <n v="1.6538062173011483E-2"/>
    <n v="1.6495363033267249E-2"/>
    <n v="1.7186859844892977E-2"/>
    <m/>
    <m/>
    <m/>
    <n v="0"/>
    <m/>
    <n v="0"/>
    <m/>
    <n v="0"/>
    <m/>
    <n v="136.92554758167213"/>
    <n v="98.691209840002642"/>
    <n v="45.428723350764969"/>
    <n v="3.0976382196015544E-2"/>
    <n v="136.99999167357441"/>
    <n v="0.19504074420204631"/>
    <n v="86.243418999179809"/>
    <n v="36.460604152441427"/>
    <s v="Resto"/>
    <n v="2024"/>
    <n v="2"/>
    <d v="2025-08-07T00:00:00"/>
    <x v="26"/>
    <x v="70"/>
  </r>
  <r>
    <n v="2025"/>
    <n v="6"/>
    <n v="94"/>
    <x v="5"/>
    <s v="Total General"/>
    <n v="7"/>
    <s v="7902699be42c8a8e46fbbb4501726517e86b22c56a189f7625a6da49081b2451"/>
    <s v="5ee0b1f3d4f170289262539d5c2c0d24e2fb46189fbbd99a0a6b6a68b9dfe06a"/>
    <x v="20"/>
    <n v="3833520.1551100002"/>
    <n v="3650387.7085300004"/>
    <n v="7738704.2564899996"/>
    <n v="8006362.4654999999"/>
    <n v="1278813.46465"/>
    <n v="1968392.91753"/>
    <n v="3334101.5134900007"/>
    <n v="4649361.8021199983"/>
    <n v="35332811.020000003"/>
    <n v="33505945.09"/>
    <n v="140.405"/>
    <n v="134.59399999999999"/>
    <n v="11471.72839"/>
    <n v="3178.6744199999998"/>
    <n v="1399473.5305899999"/>
    <n v="1617624.9934400001"/>
    <n v="2149958.2261000001"/>
    <n v="2224106.3372399998"/>
    <n v="1498652.1841699998"/>
    <n v="1352877.0179499998"/>
    <n v="0"/>
    <n v="0"/>
    <n v="0"/>
    <n v="0"/>
    <s v="Total General"/>
    <s v="Totales"/>
    <s v="Total General"/>
    <x v="26"/>
    <x v="3"/>
    <n v="3833520.1551100002"/>
    <n v="3650387.7085300004"/>
    <n v="533186385.44996989"/>
    <n v="470746398.87218982"/>
    <n v="512068683.5256899"/>
    <n v="451806369.28899986"/>
    <n v="533186385.44996989"/>
    <n v="470746398.87218982"/>
    <n v="269811598.98250002"/>
    <n v="249752118.29644004"/>
    <n v="3833520.1551100002"/>
    <n v="3650387.7085300004"/>
    <n v="0.71898312854983959"/>
    <n v="0.77544676226426124"/>
    <n v="183132.44657999976"/>
    <n v="5.0167944120584007"/>
    <n v="100"/>
    <n v="100"/>
    <n v="100"/>
    <n v="100"/>
    <n v="0.71898312854983959"/>
    <n v="0.7486339779100506"/>
    <n v="0.77544676226426124"/>
    <n v="0.80795401673388423"/>
    <n v="0.28107472828760399"/>
    <m/>
    <m/>
    <n v="145775.16622000001"/>
    <n v="10.77519717504638"/>
    <n v="0"/>
    <m/>
    <n v="0"/>
    <m/>
    <n v="-35.032611971867155"/>
    <n v="33.358725477036273"/>
    <n v="53.922845316687351"/>
    <n v="0.47396534080543506"/>
    <n v="-13.485910747835616"/>
    <n v="-3.3338384005511923"/>
    <n v="65.093056860394398"/>
    <n v="72.731459209247546"/>
    <s v="Resto"/>
    <n v="2024"/>
    <n v="2"/>
    <d v="2025-08-07T00:00:00"/>
    <x v="26"/>
    <x v="20"/>
  </r>
  <r>
    <n v="2025"/>
    <n v="6"/>
    <n v="603"/>
    <x v="56"/>
    <s v="Total General"/>
    <n v="242"/>
    <s v="14063697603e22d600d336bee6cff12c8be93509ce84a0642918d89b2aef1753"/>
    <s v="5ee0b1f3d4f170289262539d5c2c0d24e2fb46189fbbd99a0a6b6a68b9dfe06a"/>
    <x v="50"/>
    <n v="250911.03250999999"/>
    <n v="233870.02872"/>
    <n v="487058.15479"/>
    <n v="472213.40372999996"/>
    <n v="122038.42145000001"/>
    <n v="49131.226470000001"/>
    <n v="190710.88140000001"/>
    <n v="52058.984870000022"/>
    <n v="35332811.020000003"/>
    <n v="33505945.09"/>
    <n v="140.405"/>
    <n v="134.59399999999999"/>
    <n v="0"/>
    <n v="0"/>
    <n v="119097.80434999999"/>
    <n v="40811.26902"/>
    <n v="308350.70929000003"/>
    <n v="302672.82464999997"/>
    <n v="0"/>
    <n v="0"/>
    <n v="0"/>
    <n v="0"/>
    <n v="0"/>
    <n v="0"/>
    <s v="Total General"/>
    <s v="Totales"/>
    <s v="Total General"/>
    <x v="26"/>
    <x v="3"/>
    <n v="250911.03250999999"/>
    <n v="233870.02872"/>
    <n v="533186385.44996989"/>
    <n v="470746398.87218982"/>
    <n v="512068683.5256899"/>
    <n v="451806369.28899986"/>
    <n v="533186385.44996989"/>
    <n v="470746398.87218982"/>
    <n v="269811598.98250002"/>
    <n v="249752118.29644004"/>
    <n v="250911.03250999999"/>
    <n v="233870.02872"/>
    <n v="4.7058784574600422E-2"/>
    <n v="4.968068354432531E-2"/>
    <n v="17041.003789999988"/>
    <n v="7.2865274286181725"/>
    <n v="100"/>
    <n v="100"/>
    <n v="100"/>
    <n v="100"/>
    <n v="4.7058784574600422E-2"/>
    <n v="4.8999487877764758E-2"/>
    <n v="4.968068354432531E-2"/>
    <n v="5.1763331510363025E-2"/>
    <m/>
    <m/>
    <m/>
    <n v="0"/>
    <m/>
    <n v="0"/>
    <m/>
    <n v="0"/>
    <m/>
    <n v="148.39278442299388"/>
    <n v="48.638124927861114"/>
    <n v="21.007919115972818"/>
    <n v="4.5230976692708987E-2"/>
    <n v="191.82578050105431"/>
    <n v="1.8759149079755622"/>
    <n v="38.624138282098116"/>
    <n v="13.483625121347679"/>
    <s v="Resto"/>
    <n v="2024"/>
    <n v="2"/>
    <d v="2025-08-07T00:00:00"/>
    <x v="26"/>
    <x v="50"/>
  </r>
  <r>
    <n v="2025"/>
    <n v="6"/>
    <n v="12"/>
    <x v="0"/>
    <s v="Total General"/>
    <n v="12"/>
    <s v="6b51d431df5d7f141cbececcf79edf3dd861c3b4069f0b11661a3eefacbba918"/>
    <s v="5ee0b1f3d4f170289262539d5c2c0d24e2fb46189fbbd99a0a6b6a68b9dfe06a"/>
    <x v="5"/>
    <n v="4354857.8661599997"/>
    <n v="3733425.0511100003"/>
    <n v="7215040.6145199994"/>
    <n v="6529640.4360100003"/>
    <n v="1476732.1301600002"/>
    <n v="731932.00960999983"/>
    <n v="2493124.1971499994"/>
    <n v="2520006.9635800002"/>
    <n v="35332811.020000003"/>
    <n v="33505945.09"/>
    <n v="140.405"/>
    <n v="134.59399999999999"/>
    <n v="3038.0819099999999"/>
    <n v="275.78949999999998"/>
    <n v="352587.06836999999"/>
    <n v="352903.89558000001"/>
    <n v="691791.65708999999"/>
    <n v="551389.28500999999"/>
    <n v="0"/>
    <n v="0"/>
    <n v="0"/>
    <n v="0"/>
    <n v="0"/>
    <n v="0"/>
    <s v="Total General"/>
    <s v="Totales"/>
    <s v="Total General"/>
    <x v="26"/>
    <x v="3"/>
    <n v="4354857.8661599997"/>
    <n v="3733425.0511100003"/>
    <n v="533186385.44996989"/>
    <n v="470746398.87218982"/>
    <n v="512068683.5256899"/>
    <n v="451806369.28899986"/>
    <n v="533186385.44996989"/>
    <n v="470746398.87218982"/>
    <n v="269811598.98250002"/>
    <n v="249752118.29644004"/>
    <n v="4354857.8661599997"/>
    <n v="3733425.0511100003"/>
    <n v="0.81676088981244743"/>
    <n v="0.7930862689665833"/>
    <n v="621432.81504999939"/>
    <n v="16.645112906853154"/>
    <n v="100"/>
    <n v="100"/>
    <n v="100"/>
    <n v="100"/>
    <n v="0.81676088981244743"/>
    <n v="0.85044409202608884"/>
    <n v="0.7930862689665833"/>
    <n v="0.82633298352682116"/>
    <m/>
    <m/>
    <m/>
    <n v="0"/>
    <m/>
    <n v="0"/>
    <m/>
    <n v="0"/>
    <m/>
    <n v="101.7581019508707"/>
    <n v="33.909996044535532"/>
    <n v="19.604840048747892"/>
    <n v="0.54731973559660829"/>
    <n v="-8.9777192592144228E-2"/>
    <n v="25.463384200049099"/>
    <n v="50.967233379648789"/>
    <n v="64.002675636614839"/>
    <s v="Resto"/>
    <n v="2024"/>
    <n v="2"/>
    <d v="2025-08-07T00:00:00"/>
    <x v="26"/>
    <x v="5"/>
  </r>
  <r>
    <n v="2025"/>
    <n v="6"/>
    <n v="908"/>
    <x v="14"/>
    <s v="Total General"/>
    <n v="38"/>
    <s v="aea92132c4cbeb263e6ac2bf6c183b5d81737f179f21efdc5863739672f0f470"/>
    <s v="5ee0b1f3d4f170289262539d5c2c0d24e2fb46189fbbd99a0a6b6a68b9dfe06a"/>
    <x v="42"/>
    <n v="7648.0606799999996"/>
    <n v="4269.7251799999995"/>
    <n v="12038.470380000002"/>
    <n v="9015.5119000000013"/>
    <n v="407862.93953000003"/>
    <n v="397009.30967000005"/>
    <n v="810714.93900000001"/>
    <n v="795443.22758000018"/>
    <n v="35332811.020000003"/>
    <n v="33505945.09"/>
    <n v="140.405"/>
    <n v="134.59399999999999"/>
    <n v="0"/>
    <n v="0"/>
    <n v="407862.93952999997"/>
    <n v="397009.30966999999"/>
    <n v="36733.494709999999"/>
    <n v="58950.622409999996"/>
    <n v="0"/>
    <n v="0"/>
    <n v="0"/>
    <n v="0"/>
    <n v="7648.0606800000005"/>
    <n v="4481.6810500000001"/>
    <s v="Total General"/>
    <s v="Totales"/>
    <s v="Total General"/>
    <x v="26"/>
    <x v="3"/>
    <n v="7648.0606799999996"/>
    <n v="4269.7251799999995"/>
    <n v="533186385.44996989"/>
    <n v="470746398.87218982"/>
    <n v="512068683.5256899"/>
    <n v="451806369.28899986"/>
    <n v="533186385.44996989"/>
    <n v="470746398.87218982"/>
    <n v="269811598.98250002"/>
    <n v="249752118.29644004"/>
    <n v="7648.0606799999996"/>
    <n v="4269.7251799999995"/>
    <n v="1.4344065956495874E-3"/>
    <n v="9.0701175627245795E-4"/>
    <n v="3378.3355000000001"/>
    <n v="79.123019809907305"/>
    <n v="100"/>
    <n v="100"/>
    <n v="100"/>
    <n v="100"/>
    <n v="1.4344065956495874E-3"/>
    <n v="1.4935614940053848E-3"/>
    <n v="9.0701175627245795E-4"/>
    <n v="9.4503430456706371E-4"/>
    <m/>
    <m/>
    <n v="1.4344065956495874E-3"/>
    <n v="0"/>
    <m/>
    <n v="0"/>
    <m/>
    <n v="3166.3796300000004"/>
    <n v="70.651605829915098"/>
    <n v="2.7338476946602741"/>
    <n v="5332.8936131034989"/>
    <n v="9298.2403534927307"/>
    <n v="0.15116582869977138"/>
    <n v="2.7338476946602741"/>
    <n v="-37.687689784648029"/>
    <n v="1110.3298032217094"/>
    <n v="673.46075993703835"/>
    <s v="Resto"/>
    <n v="2024"/>
    <n v="2"/>
    <d v="2025-08-07T00:00:00"/>
    <x v="26"/>
    <x v="42"/>
  </r>
  <r>
    <n v="2025"/>
    <n v="6"/>
    <n v="91"/>
    <x v="34"/>
    <s v="Total General"/>
    <n v="218"/>
    <s v="5966abd0cbfc86f98a186531b2b4ee5f6e910120ce13222f98207203dfc9a9a2"/>
    <s v="5ee0b1f3d4f170289262539d5c2c0d24e2fb46189fbbd99a0a6b6a68b9dfe06a"/>
    <x v="6"/>
    <n v="3561914.8073400003"/>
    <n v="2714294.16591"/>
    <n v="5632364.6803000011"/>
    <n v="5104465.3856799994"/>
    <n v="1393659.6012300001"/>
    <n v="1460838.83751"/>
    <n v="3042105.16622"/>
    <n v="2571009.9298599996"/>
    <n v="35332811.020000003"/>
    <n v="33505945.09"/>
    <n v="140.405"/>
    <n v="134.59399999999999"/>
    <n v="27549.60916"/>
    <n v="133575.33319"/>
    <n v="794530.64361000003"/>
    <n v="754842.25812999997"/>
    <n v="1821696.40377"/>
    <n v="1591673.601"/>
    <n v="631432.46272000007"/>
    <n v="819437.91491000005"/>
    <n v="2911827.0594599997"/>
    <n v="1874443.1985800001"/>
    <n v="0"/>
    <n v="0"/>
    <s v="Total General"/>
    <s v="Totales"/>
    <s v="Total General"/>
    <x v="26"/>
    <x v="3"/>
    <n v="3561914.8073400003"/>
    <n v="2714294.16591"/>
    <n v="533186385.44996989"/>
    <n v="470746398.87218982"/>
    <n v="512068683.5256899"/>
    <n v="451806369.28899986"/>
    <n v="533186385.44996989"/>
    <n v="470746398.87218982"/>
    <n v="269811598.98250002"/>
    <n v="249752118.29644004"/>
    <n v="3561914.8073400003"/>
    <n v="2714294.16591"/>
    <n v="0.66804309047276356"/>
    <n v="0.57659371848895336"/>
    <n v="847620.64143000031"/>
    <n v="31.228031658308673"/>
    <n v="100"/>
    <n v="100"/>
    <n v="100"/>
    <n v="100"/>
    <n v="0.66804309047276356"/>
    <n v="0.69559317371559259"/>
    <n v="0.57659371848895336"/>
    <n v="0.60076491842765289"/>
    <n v="0.11842621641344382"/>
    <n v="0.54611804406870468"/>
    <m/>
    <n v="-188005.45218999998"/>
    <n v="-22.94322105057207"/>
    <n v="1037383.8608799996"/>
    <n v="55.343574116616523"/>
    <n v="0"/>
    <m/>
    <n v="-4.5986754017648401"/>
    <n v="39.126696639630474"/>
    <n v="53.820210641031828"/>
    <n v="0.51653064823221073"/>
    <n v="5.2578383168851328"/>
    <n v="14.451631454180291"/>
    <n v="43.614876878810279"/>
    <n v="47.424437878202887"/>
    <s v="Resto"/>
    <n v="2024"/>
    <n v="2"/>
    <d v="2025-08-07T00:00:00"/>
    <x v="26"/>
    <x v="6"/>
  </r>
  <r>
    <n v="2025"/>
    <n v="6"/>
    <n v="112"/>
    <x v="44"/>
    <s v="Total General"/>
    <n v="231"/>
    <s v="138d9e809e386a7b800791d1f664f56d1c55f3d1ba411b950862729bc486c5ce"/>
    <s v="5ee0b1f3d4f170289262539d5c2c0d24e2fb46189fbbd99a0a6b6a68b9dfe06a"/>
    <x v="55"/>
    <n v="322670.54385000002"/>
    <n v="322505.75637000002"/>
    <n v="662351.14461999992"/>
    <n v="626775.37272999994"/>
    <n v="256390.68789999996"/>
    <n v="232942.34510999997"/>
    <n v="496667.31604000006"/>
    <n v="443400.66573999997"/>
    <n v="35332811.020000003"/>
    <n v="33505945.09"/>
    <n v="140.405"/>
    <n v="134.59399999999999"/>
    <n v="0"/>
    <n v="0"/>
    <n v="204903.55244999999"/>
    <n v="222109.53216"/>
    <n v="235266.13952"/>
    <n v="307093.80004"/>
    <n v="0"/>
    <n v="0"/>
    <n v="0"/>
    <n v="0"/>
    <n v="0"/>
    <n v="0"/>
    <s v="Total General"/>
    <s v="Totales"/>
    <s v="Total General"/>
    <x v="26"/>
    <x v="3"/>
    <n v="322670.54385000002"/>
    <n v="322505.75637000002"/>
    <n v="533186385.44996989"/>
    <n v="470746398.87218982"/>
    <n v="512068683.5256899"/>
    <n v="451806369.28899986"/>
    <n v="533186385.44996989"/>
    <n v="470746398.87218982"/>
    <n v="269811598.98250002"/>
    <n v="249752118.29644004"/>
    <n v="322670.54385000002"/>
    <n v="322505.75637000002"/>
    <n v="6.051740116689025E-2"/>
    <n v="6.850944736755428E-2"/>
    <n v="164.78747999999905"/>
    <n v="5.1095981000393031E-2"/>
    <n v="100"/>
    <n v="100"/>
    <n v="100"/>
    <n v="100"/>
    <n v="6.051740116689025E-2"/>
    <n v="6.3013137540134698E-2"/>
    <n v="6.850944736755428E-2"/>
    <n v="7.1381409889710479E-2"/>
    <m/>
    <m/>
    <m/>
    <n v="0"/>
    <m/>
    <n v="0"/>
    <m/>
    <n v="0"/>
    <m/>
    <n v="10.066157262616727"/>
    <n v="79.458969151887743"/>
    <n v="72.22889530156263"/>
    <n v="9.5025821301562896E-2"/>
    <n v="-7.7466192210091318"/>
    <n v="-23.389485724115634"/>
    <n v="87.094365924502753"/>
    <n v="72.326283412777954"/>
    <s v="Resto"/>
    <n v="2024"/>
    <n v="2"/>
    <d v="2025-08-07T00:00:00"/>
    <x v="26"/>
    <x v="55"/>
  </r>
  <r>
    <n v="2025"/>
    <n v="6"/>
    <n v="77"/>
    <x v="33"/>
    <s v="Total General"/>
    <n v="49"/>
    <s v="0e17daca5f3e175f448bacace3bc0da47d0655a74c8dd0dc497a3afbdad95f1f"/>
    <s v="5ee0b1f3d4f170289262539d5c2c0d24e2fb46189fbbd99a0a6b6a68b9dfe06a"/>
    <x v="29"/>
    <n v="8235194.7031499995"/>
    <n v="6922211.3310900005"/>
    <n v="18333219.35653"/>
    <n v="13065912.722690001"/>
    <n v="2300002.3092700001"/>
    <n v="1824851.15552"/>
    <n v="4142133.1718499996"/>
    <n v="3286386.7739999997"/>
    <n v="35332811.020000003"/>
    <n v="33505945.09"/>
    <n v="140.405"/>
    <n v="134.59399999999999"/>
    <n v="0"/>
    <n v="0"/>
    <n v="2268363.41756"/>
    <n v="1769654.47908"/>
    <n v="2257285.64952"/>
    <n v="1982112.4968399999"/>
    <n v="5637889.1987600001"/>
    <n v="5103956.2789900005"/>
    <n v="2354609.74431"/>
    <n v="1582681.3933300001"/>
    <n v="0"/>
    <n v="0"/>
    <s v="Total General"/>
    <s v="Totales"/>
    <s v="Total General"/>
    <x v="26"/>
    <x v="3"/>
    <n v="8235194.7031499995"/>
    <n v="6922211.3310900005"/>
    <n v="533186385.44996989"/>
    <n v="470746398.87218982"/>
    <n v="512068683.5256899"/>
    <n v="451806369.28899986"/>
    <n v="533186385.44996989"/>
    <n v="470746398.87218982"/>
    <n v="269811598.98250002"/>
    <n v="249752118.29644004"/>
    <n v="8235194.7031499995"/>
    <n v="6922211.3310900005"/>
    <n v="1.5445245654950668"/>
    <n v="1.4704756845032008"/>
    <n v="1312983.372059999"/>
    <n v="18.967686903214663"/>
    <n v="100"/>
    <n v="100"/>
    <n v="100"/>
    <n v="100"/>
    <n v="1.5445245654950668"/>
    <n v="1.6082207266511834"/>
    <n v="1.4704756845032008"/>
    <n v="1.5321190230193897"/>
    <n v="1.0573955660930912"/>
    <n v="0.44161100293715927"/>
    <m/>
    <n v="533932.91976999957"/>
    <n v="10.461157787888764"/>
    <n v="771928.35097999987"/>
    <n v="48.773452081586925"/>
    <n v="0"/>
    <m/>
    <n v="26.037803264814951"/>
    <n v="27.928936621137069"/>
    <n v="26.362257207086039"/>
    <n v="0.85244752929216294"/>
    <n v="28.181147471186939"/>
    <n v="13.882822146507689"/>
    <n v="100.49075614521163"/>
    <n v="89.281233123815468"/>
    <s v="Resto"/>
    <n v="2024"/>
    <n v="2"/>
    <d v="2025-08-07T00:00:00"/>
    <x v="26"/>
    <x v="29"/>
  </r>
  <r>
    <n v="2025"/>
    <n v="6"/>
    <n v="80"/>
    <x v="73"/>
    <s v="Total General"/>
    <n v="52"/>
    <s v="41cfc0d1f2d127b04555b7246d84019b4d27710a3f3aff6e7764375b1e06e05d"/>
    <s v="5ee0b1f3d4f170289262539d5c2c0d24e2fb46189fbbd99a0a6b6a68b9dfe06a"/>
    <x v="43"/>
    <n v="914305.01283000002"/>
    <n v="669950.54428999999"/>
    <n v="1348597.9413000001"/>
    <n v="1124266.9486000002"/>
    <n v="314476.82500999997"/>
    <n v="314561.24469999986"/>
    <n v="653499.43468999991"/>
    <n v="879270.69802999974"/>
    <n v="35332811.020000003"/>
    <n v="33505945.09"/>
    <n v="140.405"/>
    <n v="134.59399999999999"/>
    <n v="2133.3999400000002"/>
    <n v="1388.49818"/>
    <n v="74008.573120000001"/>
    <n v="58803.148789999999"/>
    <n v="104673.36124"/>
    <n v="115762.03956"/>
    <n v="13826.17655"/>
    <n v="21082.322390000001"/>
    <n v="16104.27399"/>
    <n v="22674.14834"/>
    <n v="0"/>
    <n v="0"/>
    <s v="Total General"/>
    <s v="Totales"/>
    <s v="Total General"/>
    <x v="26"/>
    <x v="3"/>
    <n v="914305.01283000002"/>
    <n v="669950.54428999999"/>
    <n v="533186385.44996989"/>
    <n v="470746398.87218982"/>
    <n v="512068683.5256899"/>
    <n v="451806369.28899986"/>
    <n v="533186385.44996989"/>
    <n v="470746398.87218982"/>
    <n v="269811598.98250002"/>
    <n v="249752118.29644004"/>
    <n v="914305.01283000002"/>
    <n v="669950.54428999999"/>
    <n v="0.17147943716874806"/>
    <n v="0.14231665837382118"/>
    <n v="244354.46854000003"/>
    <n v="36.473508473519026"/>
    <n v="100"/>
    <n v="100"/>
    <n v="100"/>
    <n v="100"/>
    <n v="0.17147943716874806"/>
    <n v="0.17855124561315425"/>
    <n v="0.14231665837382118"/>
    <n v="0.14828266926477596"/>
    <n v="2.5931225791393244E-3"/>
    <n v="3.0203835711988748E-3"/>
    <m/>
    <n v="-7256.145840000001"/>
    <n v="-34.418152354229328"/>
    <n v="-6569.87435"/>
    <n v="-28.975175832337353"/>
    <n v="0"/>
    <m/>
    <n v="-2.6837282539493579E-2"/>
    <n v="34.395176729548545"/>
    <n v="46.95290531234145"/>
    <n v="0.11655422754097275"/>
    <n v="25.858180459522973"/>
    <n v="-9.5788553502918266"/>
    <n v="70.704305511227133"/>
    <n v="50.796572877866453"/>
    <s v="Resto"/>
    <n v="2024"/>
    <n v="2"/>
    <d v="2025-08-07T00:00:00"/>
    <x v="26"/>
    <x v="43"/>
  </r>
  <r>
    <n v="2025"/>
    <n v="6"/>
    <n v="701"/>
    <x v="50"/>
    <s v="Total General"/>
    <n v="243"/>
    <s v="72440a20f54075ac43f51a2cf0dbb2a14366b38a5c01b110ae174abc1cb44238"/>
    <s v="5ee0b1f3d4f170289262539d5c2c0d24e2fb46189fbbd99a0a6b6a68b9dfe06a"/>
    <x v="39"/>
    <n v="2393188.9370599999"/>
    <n v="1545984.8405799998"/>
    <n v="3965882.3950199997"/>
    <n v="2976601.4914799994"/>
    <n v="1278371.1649300002"/>
    <n v="959156.13444000005"/>
    <n v="2219915.7175999992"/>
    <n v="1776632.4950999999"/>
    <n v="35332811.020000003"/>
    <n v="33505945.09"/>
    <n v="140.405"/>
    <n v="134.59399999999999"/>
    <n v="0"/>
    <n v="0"/>
    <n v="991860.89237999998"/>
    <n v="705949.79178999993"/>
    <n v="1604720.79122"/>
    <n v="1041698.8632200001"/>
    <n v="0"/>
    <n v="0"/>
    <n v="0"/>
    <n v="0"/>
    <n v="0"/>
    <n v="0"/>
    <s v="Total General"/>
    <s v="Totales"/>
    <s v="Total General"/>
    <x v="26"/>
    <x v="3"/>
    <n v="2393188.9370599999"/>
    <n v="1545984.8405799998"/>
    <n v="533186385.44996989"/>
    <n v="470746398.87218982"/>
    <n v="512068683.5256899"/>
    <n v="451806369.28899986"/>
    <n v="533186385.44996989"/>
    <n v="470746398.87218982"/>
    <n v="269811598.98250002"/>
    <n v="249752118.29644004"/>
    <n v="2393188.9370599999"/>
    <n v="1545984.8405799998"/>
    <n v="0.4488465951808438"/>
    <n v="0.32841140033866578"/>
    <n v="847204.09648000007"/>
    <n v="54.800284856749215"/>
    <n v="100"/>
    <n v="100"/>
    <n v="100"/>
    <n v="100"/>
    <n v="0.4488465951808438"/>
    <n v="0.46735701948856562"/>
    <n v="0.32841140033866578"/>
    <n v="0.34217862909123886"/>
    <m/>
    <m/>
    <m/>
    <n v="0"/>
    <m/>
    <n v="0"/>
    <m/>
    <n v="0"/>
    <m/>
    <n v="33.280820403278"/>
    <n v="53.417059770486063"/>
    <n v="62.041755472851726"/>
    <n v="0.47380141170762469"/>
    <n v="40.500203260212956"/>
    <n v="54.048434521627527"/>
    <n v="61.808938838882433"/>
    <n v="67.769085358107745"/>
    <s v="Resto"/>
    <n v="2024"/>
    <n v="2"/>
    <d v="2025-08-07T00:00:00"/>
    <x v="26"/>
    <x v="39"/>
  </r>
  <r>
    <n v="2025"/>
    <n v="6"/>
    <n v="27"/>
    <x v="32"/>
    <s v="Total General"/>
    <n v="21"/>
    <s v="6f4b6612125fb3a0daecd2799dfd6c9c299424fd920f9b308110a2c1fbd8f443"/>
    <s v="5ee0b1f3d4f170289262539d5c2c0d24e2fb46189fbbd99a0a6b6a68b9dfe06a"/>
    <x v="17"/>
    <n v="7432464.5520399995"/>
    <n v="5987192.6770000001"/>
    <n v="14349899.398839995"/>
    <n v="11734504.665410001"/>
    <n v="4037192.5273200003"/>
    <n v="3412906.0884099999"/>
    <n v="7709055.4107099995"/>
    <n v="7474510.279980002"/>
    <n v="35332811.020000003"/>
    <n v="33505945.09"/>
    <n v="140.405"/>
    <n v="134.59399999999999"/>
    <n v="0"/>
    <n v="0"/>
    <n v="3637331.0080100005"/>
    <n v="3331106.6834299997"/>
    <n v="6311899.51504"/>
    <n v="5343287.26712"/>
    <n v="0"/>
    <n v="0"/>
    <n v="922.14588000000003"/>
    <n v="-4708.4603499999994"/>
    <n v="0"/>
    <n v="0"/>
    <s v="Total General"/>
    <s v="Totales"/>
    <s v="Total General"/>
    <x v="26"/>
    <x v="3"/>
    <n v="7432464.5520399995"/>
    <n v="5987192.6770000001"/>
    <n v="533186385.44996989"/>
    <n v="470746398.87218982"/>
    <n v="512068683.5256899"/>
    <n v="451806369.28899986"/>
    <n v="533186385.44996989"/>
    <n v="470746398.87218982"/>
    <n v="269811598.98250002"/>
    <n v="249752118.29644004"/>
    <n v="7432464.5520399995"/>
    <n v="5987192.6770000001"/>
    <n v="1.3939711805971093"/>
    <n v="1.2718509777969762"/>
    <n v="1445271.8750399994"/>
    <n v="24.139391414478094"/>
    <n v="100"/>
    <n v="100"/>
    <n v="100"/>
    <n v="100"/>
    <n v="1.3939711805971093"/>
    <n v="1.4514585232719317"/>
    <n v="1.2718509777969762"/>
    <n v="1.3251678338271207"/>
    <m/>
    <n v="1.7295000494466434E-4"/>
    <m/>
    <n v="0"/>
    <m/>
    <n v="5630.6062299999994"/>
    <n v="-119.58487088035052"/>
    <n v="0"/>
    <m/>
    <n v="18.291931355217628"/>
    <n v="54.318355628240511"/>
    <n v="57.003445062337676"/>
    <n v="1.4963005825342048"/>
    <n v="9.1928705286822279"/>
    <n v="18.127646886596761"/>
    <n v="57.626567079259814"/>
    <n v="62.341897728913352"/>
    <s v="Resto"/>
    <n v="2024"/>
    <n v="2"/>
    <d v="2025-08-07T00:00:00"/>
    <x v="26"/>
    <x v="17"/>
  </r>
  <r>
    <n v="2025"/>
    <n v="6"/>
    <n v="128"/>
    <x v="57"/>
    <s v="Total General"/>
    <n v="267"/>
    <s v="8acc23987b8960d83c44541f9f0eb46454cea080ea94d916f56fccf033db866f"/>
    <s v="5ee0b1f3d4f170289262539d5c2c0d24e2fb46189fbbd99a0a6b6a68b9dfe06a"/>
    <x v="64"/>
    <n v="57593.781419999999"/>
    <n v="49157.942630000005"/>
    <n v="105614.64087999999"/>
    <n v="89863.617110000007"/>
    <n v="2758.2885200000001"/>
    <n v="1911.7246500000001"/>
    <n v="5311.1943800000008"/>
    <n v="5402.9289499999995"/>
    <n v="35332811.020000003"/>
    <n v="33505945.09"/>
    <n v="140.405"/>
    <n v="134.59399999999999"/>
    <n v="0"/>
    <n v="0"/>
    <n v="3341.1539700000003"/>
    <n v="1948.0883799999999"/>
    <n v="49873.703580000001"/>
    <n v="55524.674429999999"/>
    <n v="0"/>
    <n v="0"/>
    <n v="0"/>
    <n v="0"/>
    <n v="0"/>
    <n v="0"/>
    <s v="Total General"/>
    <s v="Totales"/>
    <s v="Total General"/>
    <x v="26"/>
    <x v="3"/>
    <n v="57593.781419999999"/>
    <n v="49157.942630000005"/>
    <n v="533186385.44996989"/>
    <n v="470746398.87218982"/>
    <n v="512068683.5256899"/>
    <n v="451806369.28899986"/>
    <n v="533186385.44996989"/>
    <n v="470746398.87218982"/>
    <n v="269811598.98250002"/>
    <n v="249752118.29644004"/>
    <n v="57593.781419999999"/>
    <n v="49157.942630000005"/>
    <n v="1.0801810209650252E-2"/>
    <n v="1.0442553091807432E-2"/>
    <n v="8435.8387899999943"/>
    <n v="17.160683174832037"/>
    <n v="100"/>
    <n v="100"/>
    <n v="100"/>
    <n v="100"/>
    <n v="1.0801810209650252E-2"/>
    <n v="1.1247276639425772E-2"/>
    <n v="1.0442553091807432E-2"/>
    <n v="1.0880312003427274E-2"/>
    <m/>
    <m/>
    <m/>
    <n v="0"/>
    <m/>
    <n v="0"/>
    <m/>
    <n v="0"/>
    <m/>
    <n v="44.282730256159006"/>
    <n v="4.7892123975769332"/>
    <n v="3.888943571925072"/>
    <n v="1.0223016839905768E-3"/>
    <n v="71.5093629376302"/>
    <n v="-10.177404744847596"/>
    <n v="6.6992297145942183"/>
    <n v="3.5085093249055546"/>
    <s v="Resto"/>
    <n v="2024"/>
    <n v="2"/>
    <d v="2025-08-07T00:00:00"/>
    <x v="26"/>
    <x v="64"/>
  </r>
  <r>
    <n v="2025"/>
    <n v="6"/>
    <n v="15.1"/>
    <x v="69"/>
    <s v="Total General"/>
    <n v="15.1"/>
    <m/>
    <m/>
    <x v="76"/>
    <n v="195029858.84363002"/>
    <n v="172119464.16372001"/>
    <n v="353044463.57656002"/>
    <n v="303005875.06880999"/>
    <n v="87232393.930610001"/>
    <n v="88679094.455969989"/>
    <n v="186844821.07745999"/>
    <n v="201057233.69655001"/>
    <n v="0"/>
    <n v="0"/>
    <n v="0"/>
    <n v="0"/>
    <n v="565012.77023999998"/>
    <n v="299438.09076999995"/>
    <n v="80826502.935930014"/>
    <n v="75284665.584700003"/>
    <n v="109841241.58076"/>
    <n v="96341448.466439992"/>
    <n v="39973563.829800002"/>
    <n v="37236494.337810002"/>
    <n v="26585239.782260001"/>
    <n v="24706826.846390001"/>
    <n v="6295658.0889800005"/>
    <n v="6380691.8532300014"/>
    <s v="Total General"/>
    <s v="Totales"/>
    <s v="Total General"/>
    <x v="26"/>
    <x v="3"/>
    <n v="195029858.84363002"/>
    <n v="172119464.16372001"/>
    <n v="533186385.44996989"/>
    <n v="470746398.87218982"/>
    <n v="512068683.5256899"/>
    <n v="451806369.28899986"/>
    <n v="533186385.44996989"/>
    <n v="470746398.87218982"/>
    <n v="269811598.98250002"/>
    <n v="249752118.29644004"/>
    <n v="195029858.84363002"/>
    <n v="172119464.16372001"/>
    <n v="36.578176818794653"/>
    <n v="36.563097365392991"/>
    <n v="22910394.679910004"/>
    <n v="13.310751803246168"/>
    <n v="100"/>
    <n v="100"/>
    <n v="100"/>
    <n v="100"/>
    <n v="36.578176818794653"/>
    <n v="38.086660074740855"/>
    <n v="36.563097365392991"/>
    <n v="38.095847217599335"/>
    <n v="7.4971088761137947"/>
    <n v="4.9861062674779335"/>
    <n v="1.1807612236135645"/>
    <n v="2737069.49199"/>
    <n v="7.3505026202500989"/>
    <n v="1878412.9358699992"/>
    <n v="7.6028093269470576"/>
    <n v="-85033.764250000939"/>
    <n v="-1.3326731051422791"/>
    <n v="-1.6313884735012607"/>
    <n v="44.72771218101056"/>
    <n v="51.521828101683163"/>
    <n v="32.330853921616573"/>
    <n v="7.3611768189301374"/>
    <n v="14.01244565989952"/>
    <n v="73.584840969321064"/>
    <n v="78.143589060657519"/>
    <s v="Resto"/>
    <n v="2024"/>
    <n v="2"/>
    <d v="2025-08-07T00:00:00"/>
    <x v="26"/>
    <x v="76"/>
  </r>
  <r>
    <n v="2025"/>
    <n v="6"/>
    <n v="3"/>
    <x v="7"/>
    <s v="Total General"/>
    <n v="3"/>
    <s v="4e07408562bedb8b60ce05c1decfe3ad16b72230967de01f640b7e4729b49fce"/>
    <s v="5ee0b1f3d4f170289262539d5c2c0d24e2fb46189fbbd99a0a6b6a68b9dfe06a"/>
    <x v="10"/>
    <n v="15439688.598989999"/>
    <n v="12032200.14449"/>
    <n v="28684504.025210001"/>
    <n v="22634461.58619"/>
    <n v="5627099.290860001"/>
    <n v="5769206.28675"/>
    <n v="12616793.379829999"/>
    <n v="11858178.857270001"/>
    <n v="35332811.020000003"/>
    <n v="33505945.09"/>
    <n v="140.405"/>
    <n v="134.59399999999999"/>
    <n v="15613.042419999998"/>
    <n v="11366.781709999999"/>
    <n v="6314347.4294699999"/>
    <n v="4834050.5581299998"/>
    <n v="5839987.2308100006"/>
    <n v="2091201.7904999999"/>
    <n v="4544907.27831"/>
    <n v="3075214.32583"/>
    <n v="5231176.6156400004"/>
    <n v="4114186.2552800002"/>
    <n v="0"/>
    <n v="0"/>
    <s v="Total General"/>
    <s v="Totales"/>
    <s v="Total General"/>
    <x v="26"/>
    <x v="3"/>
    <n v="15439688.598989999"/>
    <n v="12032200.14449"/>
    <n v="533186385.44996989"/>
    <n v="470746398.87218982"/>
    <n v="512068683.5256899"/>
    <n v="451806369.28899986"/>
    <n v="533186385.44996989"/>
    <n v="470746398.87218982"/>
    <n v="269811598.98250002"/>
    <n v="249752118.29644004"/>
    <n v="15439688.598989999"/>
    <n v="12032200.14449"/>
    <n v="2.895739467533486"/>
    <n v="2.5559834707852556"/>
    <n v="3407488.4544999991"/>
    <n v="28.319745462848012"/>
    <n v="100"/>
    <n v="100"/>
    <n v="100"/>
    <n v="100"/>
    <n v="2.895739467533486"/>
    <n v="3.0151597033204256"/>
    <n v="2.5559834707852556"/>
    <n v="2.6631320322962408"/>
    <n v="0.85240497550859895"/>
    <n v="0.98111593963999544"/>
    <m/>
    <n v="1469692.95248"/>
    <n v="47.791561717680594"/>
    <n v="1116990.3603600003"/>
    <n v="27.149727577999052"/>
    <n v="0"/>
    <m/>
    <n v="-2.4631983816625347"/>
    <n v="36.445678646835553"/>
    <n v="47.948057856999142"/>
    <n v="2.0855661180174003"/>
    <n v="30.622287738600672"/>
    <n v="179.26464377278853"/>
    <n v="108.12262390159724"/>
    <n v="231.16136281492916"/>
    <s v="Medianas"/>
    <n v="2024"/>
    <n v="2"/>
    <d v="2025-08-07T00:00:00"/>
    <x v="26"/>
    <x v="10"/>
  </r>
  <r>
    <n v="2025"/>
    <n v="6"/>
    <n v="89"/>
    <x v="1"/>
    <s v="Total General"/>
    <n v="61"/>
    <s v="d029fa3a95e174a19934857f535eb9427d967218a36ea014b70ad704bc6c8d1c"/>
    <s v="5ee0b1f3d4f170289262539d5c2c0d24e2fb46189fbbd99a0a6b6a68b9dfe06a"/>
    <x v="32"/>
    <n v="2214299.0685000001"/>
    <n v="1797187.84393"/>
    <n v="4227357.0597600006"/>
    <n v="3653891.2654400002"/>
    <n v="1171179.1889999995"/>
    <n v="1174815.2974900003"/>
    <n v="2503850.1221299991"/>
    <n v="2412159.2416899996"/>
    <n v="35332811.020000003"/>
    <n v="33505945.09"/>
    <n v="140.405"/>
    <n v="134.59399999999999"/>
    <n v="2886.5453900000002"/>
    <n v="15755.6764"/>
    <n v="999081.74775999994"/>
    <n v="911678.07392999995"/>
    <n v="1567216.1314900001"/>
    <n v="1453586.4234800001"/>
    <n v="0"/>
    <n v="0"/>
    <n v="0"/>
    <n v="0"/>
    <n v="0"/>
    <n v="0"/>
    <s v="Total General"/>
    <s v="Totales"/>
    <s v="Total General"/>
    <x v="26"/>
    <x v="3"/>
    <n v="2214299.0685000001"/>
    <n v="1797187.84393"/>
    <n v="533186385.44996989"/>
    <n v="470746398.87218982"/>
    <n v="512068683.5256899"/>
    <n v="451806369.28899986"/>
    <n v="533186385.44996989"/>
    <n v="470746398.87218982"/>
    <n v="269811598.98250002"/>
    <n v="249752118.29644004"/>
    <n v="2214299.0685000001"/>
    <n v="1797187.84393"/>
    <n v="0.41529550058396469"/>
    <n v="0.38177410347390595"/>
    <n v="417111.22457000008"/>
    <n v="23.209105602332713"/>
    <n v="100"/>
    <n v="100"/>
    <n v="100"/>
    <n v="100"/>
    <n v="0.41529550058396469"/>
    <n v="0.43242227844400311"/>
    <n v="0.38177410347390595"/>
    <n v="0.39777833295227877"/>
    <m/>
    <m/>
    <m/>
    <n v="0"/>
    <m/>
    <n v="0"/>
    <m/>
    <n v="0"/>
    <m/>
    <n v="-0.30950469386713531"/>
    <n v="52.891644388098591"/>
    <n v="65.369644105814402"/>
    <n v="0.4340729580999082"/>
    <n v="9.5871203146551629"/>
    <n v="7.8171965680555511"/>
    <n v="63.748817261735468"/>
    <n v="62.719220488271418"/>
    <s v="Resto"/>
    <n v="2024"/>
    <n v="2"/>
    <d v="2025-08-07T00:00:00"/>
    <x v="26"/>
    <x v="32"/>
  </r>
  <r>
    <n v="2025"/>
    <n v="6"/>
    <n v="22"/>
    <x v="35"/>
    <s v="Total General"/>
    <n v="16"/>
    <s v="b17ef6d19c7a5b1ee83b907c595526dcb1eb06db8227d650d5dda0a9f4ce8cd9"/>
    <s v="5ee0b1f3d4f170289262539d5c2c0d24e2fb46189fbbd99a0a6b6a68b9dfe06a"/>
    <x v="16"/>
    <n v="17846008.112819999"/>
    <n v="17696756.30731"/>
    <n v="30940204.028420001"/>
    <n v="28567022.898189999"/>
    <n v="11335390.36506"/>
    <n v="7071766.1615699986"/>
    <n v="21118325.850839999"/>
    <n v="24243179.046180002"/>
    <n v="35332811.020000003"/>
    <n v="33505945.09"/>
    <n v="140.405"/>
    <n v="134.59399999999999"/>
    <n v="259130.13999999998"/>
    <n v="29917.862669999999"/>
    <n v="7115451.5295399996"/>
    <n v="6146820.0794099998"/>
    <n v="10781761.88831"/>
    <n v="9260425.5182800014"/>
    <n v="2140453.6061300002"/>
    <n v="1951916.79477"/>
    <n v="1357314.4542100001"/>
    <n v="1254498.1524199997"/>
    <n v="0"/>
    <n v="0"/>
    <s v="Total General"/>
    <s v="Totales"/>
    <s v="Total General"/>
    <x v="26"/>
    <x v="3"/>
    <n v="17846008.112819999"/>
    <n v="17696756.30731"/>
    <n v="533186385.44996989"/>
    <n v="470746398.87218982"/>
    <n v="512068683.5256899"/>
    <n v="451806369.28899986"/>
    <n v="533186385.44996989"/>
    <n v="470746398.87218982"/>
    <n v="269811598.98250002"/>
    <n v="249752118.29644004"/>
    <n v="17846008.112819999"/>
    <n v="17696756.30731"/>
    <n v="3.3470487243891811"/>
    <n v="3.7592972245157341"/>
    <n v="149251.80550999939"/>
    <n v="0.84338509791395122"/>
    <n v="100"/>
    <n v="100"/>
    <n v="100"/>
    <n v="100"/>
    <n v="3.3470487243891811"/>
    <n v="3.4850809446004103"/>
    <n v="3.7592972245157341"/>
    <n v="3.9168895151166394"/>
    <n v="0.40144566038077206"/>
    <n v="0.25456660020764166"/>
    <m/>
    <n v="188536.81136000017"/>
    <n v="9.6590598464631796"/>
    <n v="102816.30179000041"/>
    <n v="8.1958113363229668"/>
    <n v="0"/>
    <m/>
    <n v="60.290797321039193"/>
    <n v="63.517792289453347"/>
    <n v="39.960804334797011"/>
    <n v="4.201224264563665"/>
    <n v="15.75825284645347"/>
    <n v="16.428363545788404"/>
    <n v="65.995257577101981"/>
    <n v="66.37729624061258"/>
    <s v="Medianas"/>
    <n v="2024"/>
    <n v="2"/>
    <d v="2025-08-07T00:00:00"/>
    <x v="26"/>
    <x v="16"/>
  </r>
  <r>
    <n v="2025"/>
    <n v="6"/>
    <n v="43"/>
    <x v="26"/>
    <s v="Total General"/>
    <n v="31"/>
    <s v="eb1e33e8a81b697b75855af6bfcdbcbf7cbbde9f94962ceaec1ed8af21f5a50f"/>
    <s v="5ee0b1f3d4f170289262539d5c2c0d24e2fb46189fbbd99a0a6b6a68b9dfe06a"/>
    <x v="13"/>
    <n v="63645419.190459996"/>
    <n v="56310277.221919999"/>
    <n v="123818439.6329"/>
    <n v="106842010.20845"/>
    <n v="37446479.293279998"/>
    <n v="32107572.449479997"/>
    <n v="75908218.198320001"/>
    <n v="65230181.416680001"/>
    <n v="35332811.020000003"/>
    <n v="33505945.09"/>
    <n v="140.405"/>
    <n v="134.59399999999999"/>
    <n v="213307.30987"/>
    <n v="123164.44604000001"/>
    <n v="35368465.827980004"/>
    <n v="30920480.140459999"/>
    <n v="48508032.4789"/>
    <n v="42520989.997269996"/>
    <n v="4547440.0533300005"/>
    <n v="4438290.2196899997"/>
    <n v="10195902.17653"/>
    <n v="8977441.4169499986"/>
    <n v="4740677.7013999997"/>
    <n v="3859653.07479"/>
    <s v="Total General"/>
    <s v="Totales"/>
    <s v="Total General"/>
    <x v="26"/>
    <x v="3"/>
    <n v="63645419.190459996"/>
    <n v="56310277.221919999"/>
    <n v="533186385.44996989"/>
    <n v="470746398.87218982"/>
    <n v="512068683.5256899"/>
    <n v="451806369.28899986"/>
    <n v="533186385.44996989"/>
    <n v="470746398.87218982"/>
    <n v="269811598.98250002"/>
    <n v="249752118.29644004"/>
    <n v="63645419.190459996"/>
    <n v="56310277.221919999"/>
    <n v="11.936805013644145"/>
    <n v="11.96191353918536"/>
    <n v="7335141.9685399979"/>
    <n v="13.02629347682316"/>
    <n v="100"/>
    <n v="100"/>
    <n v="100"/>
    <n v="100"/>
    <n v="11.936805013644145"/>
    <n v="12.429078605676338"/>
    <n v="11.96191353918536"/>
    <n v="12.463365071752872"/>
    <n v="0.85288000170752631"/>
    <n v="1.9122585374953662"/>
    <n v="0.8891220463926921"/>
    <n v="109149.83364000078"/>
    <n v="2.459276618635009"/>
    <n v="1218460.7595800012"/>
    <n v="13.572472411565585"/>
    <n v="881024.62660999969"/>
    <n v="22.826523771386764"/>
    <n v="16.628185927791826"/>
    <n v="58.836094992509636"/>
    <n v="57.019027491097887"/>
    <n v="13.878750741071283"/>
    <n v="14.385241326507536"/>
    <n v="14.080204816525654"/>
    <n v="72.912596163046942"/>
    <n v="72.718156709063479"/>
    <s v="Grandes"/>
    <n v="2024"/>
    <n v="2"/>
    <d v="2025-08-07T00:00:00"/>
    <x v="26"/>
    <x v="13"/>
  </r>
  <r>
    <n v="2025"/>
    <n v="6"/>
    <n v="68"/>
    <x v="8"/>
    <s v="Total General"/>
    <n v="213"/>
    <s v="d48ff4b2f68a10fd7c86f185a6ccede0dc0f2c48538d697cb33b6ada3f1e85db"/>
    <s v="5ee0b1f3d4f170289262539d5c2c0d24e2fb46189fbbd99a0a6b6a68b9dfe06a"/>
    <x v="41"/>
    <n v="1076794.99083"/>
    <n v="1001554.8187899999"/>
    <n v="1187977.4396700002"/>
    <n v="1090215.1350399998"/>
    <n v="119543.90405"/>
    <n v="102454.98117000001"/>
    <n v="222208.06258"/>
    <n v="200124.87409000003"/>
    <n v="35332811.020000003"/>
    <n v="33505945.09"/>
    <n v="140.405"/>
    <n v="134.59399999999999"/>
    <n v="-937.87075000000004"/>
    <n v="-617.72784000000001"/>
    <n v="19991.60383"/>
    <n v="13707.924730000001"/>
    <n v="24596.323100000001"/>
    <n v="28046.848010000002"/>
    <n v="1072430.14163"/>
    <n v="996730.42990999995"/>
    <n v="4364.8492000000006"/>
    <n v="4824.3888799999995"/>
    <n v="0"/>
    <n v="0"/>
    <s v="Total General"/>
    <s v="Totales"/>
    <s v="Total General"/>
    <x v="26"/>
    <x v="3"/>
    <n v="1076794.99083"/>
    <n v="1001554.8187899999"/>
    <n v="533186385.44996989"/>
    <n v="470746398.87218982"/>
    <n v="512068683.5256899"/>
    <n v="451806369.28899986"/>
    <n v="533186385.44996989"/>
    <n v="470746398.87218982"/>
    <n v="269811598.98250002"/>
    <n v="249752118.29644004"/>
    <n v="1076794.99083"/>
    <n v="1001554.8187899999"/>
    <n v="0.20195470481138875"/>
    <n v="0.21275889123942665"/>
    <n v="75240.172040000092"/>
    <n v="7.5123368814599134"/>
    <n v="100"/>
    <n v="100"/>
    <n v="100"/>
    <n v="100"/>
    <n v="0.20195470481138875"/>
    <n v="0.21028331266346195"/>
    <n v="0.21275889123942665"/>
    <n v="0.22167788833214772"/>
    <n v="0.20113607003017309"/>
    <n v="8.1863478121565136E-4"/>
    <m/>
    <n v="75699.711720000021"/>
    <n v="7.5948029124419669"/>
    <n v="-459.53967999999895"/>
    <n v="-9.5253448971551187"/>
    <n v="0"/>
    <m/>
    <n v="16.679445630510557"/>
    <n v="11.101825794885508"/>
    <n v="10.229592953661596"/>
    <n v="4.4306436232103431E-2"/>
    <n v="45.839754913798679"/>
    <n v="-12.302719039122422"/>
    <n v="81.278830777759609"/>
    <n v="48.875098995482453"/>
    <s v="Resto"/>
    <n v="2024"/>
    <n v="2"/>
    <d v="2025-08-07T00:00:00"/>
    <x v="26"/>
    <x v="41"/>
  </r>
  <r>
    <n v="2025"/>
    <n v="6"/>
    <n v="130"/>
    <x v="41"/>
    <s v="Total General"/>
    <n v="282"/>
    <s v="27e1615212f3c6ea846ed6c412df1361ce97f006ee20bb5aa2483a3b61d5cadd"/>
    <s v="5ee0b1f3d4f170289262539d5c2c0d24e2fb46189fbbd99a0a6b6a68b9dfe06a"/>
    <x v="65"/>
    <n v="49226.622719999999"/>
    <n v="10095.197890000001"/>
    <n v="79531.122470000002"/>
    <n v="12086.517400000001"/>
    <n v="20281.533489999998"/>
    <n v="3418.7758999999996"/>
    <n v="29766.691349999997"/>
    <n v="3936.7623199999998"/>
    <n v="35332811.020000003"/>
    <n v="33505945.09"/>
    <n v="140.405"/>
    <n v="134.59399999999999"/>
    <n v="0"/>
    <n v="0"/>
    <n v="6622.3992900000003"/>
    <n v="1440.1474699999999"/>
    <n v="12211.49583"/>
    <n v="1440.87716"/>
    <n v="0"/>
    <n v="0"/>
    <n v="0"/>
    <n v="0"/>
    <n v="0"/>
    <n v="0"/>
    <s v="Total General"/>
    <s v="Totales"/>
    <s v="Total General"/>
    <x v="26"/>
    <x v="3"/>
    <n v="49226.622719999999"/>
    <n v="10095.197890000001"/>
    <n v="533186385.44996989"/>
    <n v="470746398.87218982"/>
    <n v="512068683.5256899"/>
    <n v="451806369.28899986"/>
    <n v="533186385.44996989"/>
    <n v="470746398.87218982"/>
    <n v="269811598.98250002"/>
    <n v="249752118.29644004"/>
    <n v="49226.622719999999"/>
    <n v="10095.197890000001"/>
    <n v="9.232535575426663E-3"/>
    <n v="2.1445087873610907E-3"/>
    <n v="39131.424829999996"/>
    <n v="387.6241481978517"/>
    <n v="100"/>
    <n v="100"/>
    <n v="100"/>
    <n v="100"/>
    <n v="9.232535575426663E-3"/>
    <n v="9.6132851517232755E-3"/>
    <n v="2.1445087873610907E-3"/>
    <n v="2.2344080509282428E-3"/>
    <m/>
    <m/>
    <m/>
    <n v="0"/>
    <m/>
    <n v="0"/>
    <m/>
    <n v="0"/>
    <m/>
    <n v="493.23962971658955"/>
    <n v="41.200335040981656"/>
    <n v="33.865367843720392"/>
    <n v="7.5169242413909189E-3"/>
    <n v="359.84174731772436"/>
    <n v="747.5042959248517"/>
    <n v="54.230860675812885"/>
    <n v="99.949357931386729"/>
    <s v="Resto"/>
    <n v="2024"/>
    <n v="2"/>
    <d v="2025-08-07T00:00:00"/>
    <x v="26"/>
    <x v="65"/>
  </r>
  <r>
    <n v="2025"/>
    <n v="6"/>
    <n v="38"/>
    <x v="42"/>
    <s v="Total General"/>
    <n v="26"/>
    <s v="5f9c4ab08cac7457e9111a30e4664920607ea2c115a1433d7be98e97e64244ca"/>
    <s v="5ee0b1f3d4f170289262539d5c2c0d24e2fb46189fbbd99a0a6b6a68b9dfe06a"/>
    <x v="0"/>
    <n v="22546358.18217"/>
    <n v="20984747.960310001"/>
    <n v="44541695.161870003"/>
    <n v="40100707.925319999"/>
    <n v="15208699.910399999"/>
    <n v="13282459.878660001"/>
    <n v="30286083.579960003"/>
    <n v="26234243.502179991"/>
    <n v="35332811.020000003"/>
    <n v="33505945.09"/>
    <n v="140.405"/>
    <n v="134.59399999999999"/>
    <n v="2090.2612599999993"/>
    <n v="31844.915690000002"/>
    <n v="14292429.63318"/>
    <n v="12337698.981829999"/>
    <n v="17910264.091469999"/>
    <n v="17732342.042439997"/>
    <n v="1412652.98618"/>
    <n v="1432358.3236500002"/>
    <n v="9533547.5110299997"/>
    <n v="8460964.4625899997"/>
    <n v="3303771.1829900001"/>
    <n v="3336720.7338100006"/>
    <s v="Total General"/>
    <s v="Totales"/>
    <s v="Total General"/>
    <x v="26"/>
    <x v="3"/>
    <n v="22546358.18217"/>
    <n v="20984747.960310001"/>
    <n v="533186385.44996989"/>
    <n v="470746398.87218982"/>
    <n v="512068683.5256899"/>
    <n v="451806369.28899986"/>
    <n v="533186385.44996989"/>
    <n v="470746398.87218982"/>
    <n v="269811598.98250002"/>
    <n v="249752118.29644004"/>
    <n v="22546358.18217"/>
    <n v="20984747.960310001"/>
    <n v="4.2286072558177832"/>
    <n v="4.4577606988784364"/>
    <n v="1561610.221859999"/>
    <n v="7.4416439254528344"/>
    <n v="100"/>
    <n v="100"/>
    <n v="100"/>
    <n v="100"/>
    <n v="4.2286072558177832"/>
    <n v="4.4029949316435539"/>
    <n v="4.4577606988784364"/>
    <n v="4.644633052281522"/>
    <n v="0.26494543460404102"/>
    <n v="1.7880328101371887"/>
    <n v="0.61962782117961657"/>
    <n v="-19705.337470000144"/>
    <n v="-1.3757268097403297"/>
    <n v="1072583.04844"/>
    <n v="12.676841430813312"/>
    <n v="-32949.55082000047"/>
    <n v="-0.98748302445968994"/>
    <n v="14.5021332594782"/>
    <n v="67.455239500396431"/>
    <n v="63.295779886335048"/>
    <n v="5.6367850632642504"/>
    <n v="15.843559274940787"/>
    <n v="1.0033759139326914"/>
    <n v="79.800217127937046"/>
    <n v="69.577379865002385"/>
    <s v="Medianas"/>
    <n v="2024"/>
    <n v="2"/>
    <d v="2025-08-07T00:00:00"/>
    <x v="26"/>
    <x v="0"/>
  </r>
  <r>
    <n v="2025"/>
    <n v="6"/>
    <n v="704"/>
    <x v="12"/>
    <s v="Total General"/>
    <n v="51"/>
    <s v="031b4af5197ec30a926f48cf40e11a7dbc470048a21e4003b7a3c07c5dab1baa"/>
    <s v="5ee0b1f3d4f170289262539d5c2c0d24e2fb46189fbbd99a0a6b6a68b9dfe06a"/>
    <x v="60"/>
    <n v="232013.13712999999"/>
    <n v="272024.87618999998"/>
    <n v="1933594.1436999999"/>
    <n v="1605634.3109599999"/>
    <n v="845758.72635000001"/>
    <n v="713292.55339000013"/>
    <n v="1621935.75657"/>
    <n v="1224084.8083100002"/>
    <n v="35332811.020000003"/>
    <n v="33505945.09"/>
    <n v="140.405"/>
    <n v="134.59399999999999"/>
    <n v="0"/>
    <n v="0"/>
    <n v="754638.41136000003"/>
    <n v="646850.81649999996"/>
    <n v="1053524.4281500001"/>
    <n v="841583.43660000002"/>
    <n v="0"/>
    <n v="0"/>
    <n v="0"/>
    <n v="0"/>
    <n v="0"/>
    <n v="0"/>
    <s v="Total General"/>
    <s v="Totales"/>
    <s v="Total General"/>
    <x v="26"/>
    <x v="3"/>
    <n v="232013.13712999999"/>
    <n v="272024.87618999998"/>
    <n v="533186385.44996989"/>
    <n v="470746398.87218982"/>
    <n v="512068683.5256899"/>
    <n v="451806369.28899986"/>
    <n v="533186385.44996989"/>
    <n v="470746398.87218982"/>
    <n v="269811598.98250002"/>
    <n v="249752118.29644004"/>
    <n v="232013.13712999999"/>
    <n v="272024.87618999998"/>
    <n v="4.3514452630705872E-2"/>
    <n v="5.7785864499806015E-2"/>
    <n v="-40011.739059999993"/>
    <n v="-14.708852962422881"/>
    <n v="100"/>
    <n v="100"/>
    <n v="100"/>
    <n v="100"/>
    <n v="4.3514452630705872E-2"/>
    <n v="4.530898775776436E-2"/>
    <n v="5.7785864499806015E-2"/>
    <n v="6.0208287151436349E-2"/>
    <m/>
    <m/>
    <m/>
    <n v="0"/>
    <m/>
    <n v="0"/>
    <m/>
    <n v="0"/>
    <m/>
    <n v="18.571085921259112"/>
    <n v="364.53053340514521"/>
    <n v="262.21592796233455"/>
    <n v="0.31346270121057912"/>
    <n v="16.663439561415494"/>
    <n v="25.183598242646312"/>
    <n v="71.629892121737797"/>
    <n v="76.861162942236533"/>
    <s v="Resto"/>
    <n v="2024"/>
    <n v="2"/>
    <d v="2025-08-07T00:00:00"/>
    <x v="26"/>
    <x v="60"/>
  </r>
  <r>
    <n v="2025"/>
    <n v="6"/>
    <n v="23"/>
    <x v="9"/>
    <s v="Total General"/>
    <n v="17"/>
    <s v="4523540f1504cd17100c4835e85b7eefd49911580f8efff0599a8f283be6b9e3"/>
    <s v="5ee0b1f3d4f170289262539d5c2c0d24e2fb46189fbbd99a0a6b6a68b9dfe06a"/>
    <x v="14"/>
    <n v="12724961.123440001"/>
    <n v="12089263.964579999"/>
    <n v="23268906.476920009"/>
    <n v="20550485.918709997"/>
    <n v="6088461.8274500016"/>
    <n v="4935116.5366799999"/>
    <n v="12212175.387180004"/>
    <n v="14267084.791799998"/>
    <n v="35332811.020000003"/>
    <n v="33505945.09"/>
    <n v="140.405"/>
    <n v="134.59399999999999"/>
    <n v="11217.618210000001"/>
    <n v="15955.40856"/>
    <n v="4496623.5525600007"/>
    <n v="4078923.4684600001"/>
    <n v="6733568.7888900004"/>
    <n v="5960815.9692500001"/>
    <n v="1719761.8052699999"/>
    <n v="1714819.0018999998"/>
    <n v="407336.35785999999"/>
    <n v="358608.82221000001"/>
    <n v="52313.09289"/>
    <n v="53371.649269999994"/>
    <s v="Total General"/>
    <s v="Totales"/>
    <s v="Total General"/>
    <x v="26"/>
    <x v="3"/>
    <n v="12724961.123440001"/>
    <n v="12089263.964579999"/>
    <n v="533186385.44996989"/>
    <n v="470746398.87218982"/>
    <n v="512068683.5256899"/>
    <n v="451806369.28899986"/>
    <n v="533186385.44996989"/>
    <n v="470746398.87218982"/>
    <n v="269811598.98250002"/>
    <n v="249752118.29644004"/>
    <n v="12724961.123440001"/>
    <n v="12089263.964579999"/>
    <n v="2.3865877806878122"/>
    <n v="2.5681054583834002"/>
    <n v="635697.15886000171"/>
    <n v="5.2583611435941258"/>
    <n v="100"/>
    <n v="100"/>
    <n v="100"/>
    <n v="100"/>
    <n v="2.3865877806878122"/>
    <n v="2.4850106114332622"/>
    <n v="2.5681054583834002"/>
    <n v="2.6757621818401258"/>
    <n v="0.32254420821691615"/>
    <n v="7.639661645078169E-2"/>
    <n v="9.8114082275097131E-3"/>
    <n v="4942.803370000096"/>
    <n v="0.28824052943916545"/>
    <n v="48727.535649999976"/>
    <n v="13.587935553204344"/>
    <n v="-1058.5563799999945"/>
    <n v="-1.9833683134746316"/>
    <n v="23.370173372762771"/>
    <n v="47.846604546671323"/>
    <n v="40.82230771980214"/>
    <n v="2.2565604482574151"/>
    <n v="10.240449160908227"/>
    <n v="12.96387648312567"/>
    <n v="66.779202730937712"/>
    <n v="68.428944787121438"/>
    <s v="Medianas"/>
    <n v="2024"/>
    <n v="2"/>
    <d v="2025-08-07T00:00:00"/>
    <x v="26"/>
    <x v="14"/>
  </r>
  <r>
    <n v="2025"/>
    <n v="6"/>
    <n v="61"/>
    <x v="46"/>
    <s v="Total General"/>
    <n v="42"/>
    <s v="73475cb40a568e8da8a045ced110137e159f890ac4da883b6b17dc651b3a8049"/>
    <s v="5ee0b1f3d4f170289262539d5c2c0d24e2fb46189fbbd99a0a6b6a68b9dfe06a"/>
    <x v="69"/>
    <n v="0"/>
    <n v="0"/>
    <n v="0"/>
    <n v="0"/>
    <n v="0"/>
    <n v="0"/>
    <n v="0"/>
    <n v="0"/>
    <n v="0"/>
    <n v="0"/>
    <n v="0"/>
    <n v="0"/>
    <n v="0"/>
    <n v="0"/>
    <n v="3659707.37035"/>
    <n v="2570740.3674299996"/>
    <n v="6810057.5505100004"/>
    <n v="4929493.0248500006"/>
    <n v="0"/>
    <n v="0"/>
    <n v="0"/>
    <n v="0"/>
    <n v="0"/>
    <n v="0"/>
    <s v="Total General"/>
    <s v="Totales"/>
    <s v="Total General"/>
    <x v="26"/>
    <x v="3"/>
    <n v="0"/>
    <n v="0"/>
    <n v="533186385.44996989"/>
    <n v="470746398.87218982"/>
    <n v="512068683.5256899"/>
    <n v="451806369.28899986"/>
    <n v="533186385.44996989"/>
    <n v="470746398.87218982"/>
    <n v="269811598.98250002"/>
    <n v="249752118.29644004"/>
    <n v="0"/>
    <n v="0"/>
    <m/>
    <m/>
    <m/>
    <m/>
    <m/>
    <m/>
    <m/>
    <m/>
    <m/>
    <m/>
    <m/>
    <m/>
    <m/>
    <m/>
    <m/>
    <n v="0"/>
    <m/>
    <n v="0"/>
    <m/>
    <n v="0"/>
    <m/>
    <m/>
    <m/>
    <m/>
    <m/>
    <n v="42.360053808493078"/>
    <n v="38.149248131195471"/>
    <n v="53.739742185819374"/>
    <n v="52.150197889938688"/>
    <m/>
    <n v="2024"/>
    <n v="2"/>
    <d v="2025-08-07T00:00:00"/>
    <x v="26"/>
    <x v="69"/>
  </r>
  <r>
    <n v="2025"/>
    <n v="6"/>
    <n v="127"/>
    <x v="66"/>
    <s v="Total General"/>
    <n v="263"/>
    <s v="4be84111a613654b362415e563cb7607df7b203b5d303802a8a546061bbc7847"/>
    <s v="5ee0b1f3d4f170289262539d5c2c0d24e2fb46189fbbd99a0a6b6a68b9dfe06a"/>
    <x v="35"/>
    <n v="833808.04034000007"/>
    <n v="539188.42425000004"/>
    <n v="1935724.5356600001"/>
    <n v="1158658.2686200002"/>
    <n v="573943.75173000002"/>
    <n v="127849.51031"/>
    <n v="692699.17254000006"/>
    <n v="308603.73938000004"/>
    <n v="35332811.020000003"/>
    <n v="33505945.09"/>
    <n v="140.405"/>
    <n v="134.59399999999999"/>
    <n v="0"/>
    <n v="0"/>
    <n v="5941.8242"/>
    <n v="1003.6803199999999"/>
    <n v="6847.0122899999997"/>
    <n v="7906.6040700000003"/>
    <n v="0"/>
    <n v="0"/>
    <n v="0"/>
    <n v="0"/>
    <n v="0"/>
    <n v="0"/>
    <s v="Total General"/>
    <s v="Totales"/>
    <s v="Total General"/>
    <x v="26"/>
    <x v="3"/>
    <n v="833808.04034000007"/>
    <n v="539188.42425000004"/>
    <n v="533186385.44996989"/>
    <n v="470746398.87218982"/>
    <n v="512068683.5256899"/>
    <n v="451806369.28899986"/>
    <n v="533186385.44996989"/>
    <n v="470746398.87218982"/>
    <n v="269811598.98250002"/>
    <n v="249752118.29644004"/>
    <n v="833808.04034000007"/>
    <n v="539188.42425000004"/>
    <n v="0.15638209509725715"/>
    <n v="0.11453904385498924"/>
    <n v="294619.61609000002"/>
    <n v="54.641309575555105"/>
    <n v="100"/>
    <n v="100"/>
    <n v="100"/>
    <n v="100"/>
    <n v="0.15638209509725715"/>
    <n v="0.16283128946669298"/>
    <n v="0.11453904385498924"/>
    <n v="0.11934059829623736"/>
    <m/>
    <m/>
    <m/>
    <n v="0"/>
    <m/>
    <n v="0"/>
    <m/>
    <n v="0"/>
    <m/>
    <n v="348.92135318965546"/>
    <n v="68.83403900686352"/>
    <n v="23.711471641446312"/>
    <n v="0.21272019212458912"/>
    <n v="492.00365710069917"/>
    <n v="-13.401351207409085"/>
    <n v="86.779809183021058"/>
    <n v="12.694202354311132"/>
    <s v="Resto"/>
    <n v="2024"/>
    <n v="2"/>
    <d v="2025-08-07T00:00:00"/>
    <x v="26"/>
    <x v="35"/>
  </r>
  <r>
    <n v="2025"/>
    <n v="6"/>
    <n v="74"/>
    <x v="6"/>
    <s v="Total General"/>
    <n v="46"/>
    <s v="25fc0e7096fc653718202dc30b0c580b8ab87eac11a700cba03a7c021bc35b0c"/>
    <s v="5ee0b1f3d4f170289262539d5c2c0d24e2fb46189fbbd99a0a6b6a68b9dfe06a"/>
    <x v="12"/>
    <n v="12179486.698700001"/>
    <n v="4855779.2440100005"/>
    <n v="13763775.09149"/>
    <n v="6866689.7334000003"/>
    <n v="1564864.7182899998"/>
    <n v="5099088.3059299989"/>
    <n v="4249403.7055299999"/>
    <n v="9578120.729079999"/>
    <n v="35332811.020000003"/>
    <n v="33505945.09"/>
    <n v="140.405"/>
    <n v="134.59399999999999"/>
    <n v="9829.3207299999995"/>
    <n v="5981.5410600000014"/>
    <n v="1472785.1592600001"/>
    <n v="1317363.6716"/>
    <n v="2757865.0836700001"/>
    <n v="2216442.5788699999"/>
    <n v="369830.19327999995"/>
    <n v="324302.59125"/>
    <n v="0"/>
    <n v="0"/>
    <n v="0"/>
    <n v="0"/>
    <s v="Total General"/>
    <s v="Totales"/>
    <s v="Total General"/>
    <x v="26"/>
    <x v="3"/>
    <n v="12179486.698700001"/>
    <n v="4855779.2440100005"/>
    <n v="533186385.44996989"/>
    <n v="470746398.87218982"/>
    <n v="512068683.5256899"/>
    <n v="451806369.28899986"/>
    <n v="533186385.44996989"/>
    <n v="470746398.87218982"/>
    <n v="269811598.98250002"/>
    <n v="249752118.29644004"/>
    <n v="12179486.698700001"/>
    <n v="4855779.2440100005"/>
    <n v="2.2842831383290885"/>
    <n v="1.0315064025223422"/>
    <n v="7323707.454690001"/>
    <n v="150.82455537336034"/>
    <n v="100"/>
    <n v="100"/>
    <n v="100"/>
    <n v="100"/>
    <n v="2.2842831383290885"/>
    <n v="2.378486927738273"/>
    <n v="1.0315064025223422"/>
    <n v="1.0747478508661705"/>
    <n v="6.9362272438350178E-2"/>
    <m/>
    <m/>
    <n v="45527.602029999951"/>
    <n v="14.038618024764226"/>
    <n v="0"/>
    <m/>
    <n v="0"/>
    <m/>
    <n v="-69.310891979059548"/>
    <n v="12.8483634573617"/>
    <n v="105.01071094243298"/>
    <n v="0.57998422758374335"/>
    <n v="11.797918145961429"/>
    <n v="24.427544839714788"/>
    <n v="53.403089512272537"/>
    <n v="59.435948585305844"/>
    <s v="Medianas"/>
    <n v="2024"/>
    <n v="2"/>
    <d v="2025-08-07T00:00:00"/>
    <x v="26"/>
    <x v="12"/>
  </r>
  <r>
    <n v="2025"/>
    <n v="6"/>
    <n v="16"/>
    <x v="74"/>
    <s v="Total General"/>
    <n v="14"/>
    <s v="8527a891e224136950ff32ca212b45bc93f69fbb801c3b1ebedac52775f99e61"/>
    <s v="5ee0b1f3d4f170289262539d5c2c0d24e2fb46189fbbd99a0a6b6a68b9dfe06a"/>
    <x v="2"/>
    <n v="2671500.3155200002"/>
    <n v="2668766.8416399998"/>
    <n v="4666842.9717899999"/>
    <n v="4546232.38631"/>
    <n v="1588668.3692000003"/>
    <n v="1283730.0126499999"/>
    <n v="3145095.8433000008"/>
    <n v="2460354.3447499992"/>
    <n v="35332811.020000003"/>
    <n v="33505945.09"/>
    <n v="140.405"/>
    <n v="134.59399999999999"/>
    <n v="-5395.9450700000007"/>
    <n v="13934.845369999999"/>
    <n v="1134242.89769"/>
    <n v="1060933.10877"/>
    <n v="1642439.50593"/>
    <n v="1496337.72765"/>
    <n v="19957.031850000003"/>
    <n v="32186.273799999999"/>
    <n v="191568.58146999998"/>
    <n v="236559.10608"/>
    <n v="266741.17499999999"/>
    <n v="261847.38590999998"/>
    <s v="Total General"/>
    <s v="Totales"/>
    <s v="Total General"/>
    <x v="26"/>
    <x v="3"/>
    <n v="2671500.3155200002"/>
    <n v="2668766.8416399998"/>
    <n v="533186385.44996989"/>
    <n v="470746398.87218982"/>
    <n v="512068683.5256899"/>
    <n v="451806369.28899986"/>
    <n v="533186385.44996989"/>
    <n v="470746398.87218982"/>
    <n v="269811598.98250002"/>
    <n v="249752118.29644004"/>
    <n v="2671500.3155200002"/>
    <n v="2668766.8416399998"/>
    <n v="0.50104436055047641"/>
    <n v="0.56692241258431475"/>
    <n v="2733.4738800004125"/>
    <n v="0.10242460440346157"/>
    <n v="100"/>
    <n v="100"/>
    <n v="100"/>
    <n v="100"/>
    <n v="0.50104436055047641"/>
    <n v="0.52170741962312839"/>
    <n v="0.56692241258431475"/>
    <n v="0.59068818481682628"/>
    <n v="3.7429747635355963E-3"/>
    <n v="3.5929008447642616E-2"/>
    <n v="5.0027754323638658E-2"/>
    <n v="-12229.241949999996"/>
    <n v="-37.995208845827918"/>
    <n v="-44990.524610000022"/>
    <n v="-19.01872447674242"/>
    <n v="4893.7890900000057"/>
    <n v="1.8689470864842184"/>
    <n v="23.754087973725646"/>
    <n v="59.467272377647852"/>
    <n v="48.101991999463216"/>
    <n v="0.58880655064167253"/>
    <n v="6.9099350669706405"/>
    <n v="9.7639573994737781"/>
    <n v="69.058427637354995"/>
    <n v="70.901982163892683"/>
    <s v="Resto"/>
    <n v="2024"/>
    <n v="2"/>
    <d v="2025-08-07T00:00:00"/>
    <x v="26"/>
    <x v="2"/>
  </r>
  <r>
    <n v="2025"/>
    <n v="6"/>
    <n v="59"/>
    <x v="64"/>
    <s v="Total General"/>
    <n v="209"/>
    <s v="83f814f7a92e365cbd79f9addceed185761a8d38a06a2d4350bb1fe4b7632b34"/>
    <s v="5ee0b1f3d4f170289262539d5c2c0d24e2fb46189fbbd99a0a6b6a68b9dfe06a"/>
    <x v="21"/>
    <n v="350774.27713"/>
    <n v="318360.07158999995"/>
    <n v="657393.75558000011"/>
    <n v="535171.40523999999"/>
    <n v="443757.06481999997"/>
    <n v="113170.67091999999"/>
    <n v="562903.40803000005"/>
    <n v="276120.09456"/>
    <n v="35332811.020000003"/>
    <n v="33505945.09"/>
    <n v="140.405"/>
    <n v="134.59399999999999"/>
    <n v="501.81608"/>
    <n v="102.25014"/>
    <n v="17144.36663"/>
    <n v="2782.1166699999999"/>
    <n v="13883.895420000001"/>
    <n v="13164.53873"/>
    <n v="0"/>
    <n v="0"/>
    <n v="0"/>
    <n v="0"/>
    <n v="0"/>
    <n v="0"/>
    <s v="Total General"/>
    <s v="Totales"/>
    <s v="Total General"/>
    <x v="26"/>
    <x v="3"/>
    <n v="350774.27713"/>
    <n v="318360.07158999995"/>
    <n v="533186385.44996989"/>
    <n v="470746398.87218982"/>
    <n v="512068683.5256899"/>
    <n v="451806369.28899986"/>
    <n v="533186385.44996989"/>
    <n v="470746398.87218982"/>
    <n v="269811598.98250002"/>
    <n v="249752118.29644004"/>
    <n v="350774.27713"/>
    <n v="318360.07158999995"/>
    <n v="6.5788303434262008E-2"/>
    <n v="6.7628785340201059E-2"/>
    <n v="32414.205540000054"/>
    <n v="10.181617744371119"/>
    <n v="100"/>
    <n v="100"/>
    <n v="100"/>
    <n v="100"/>
    <n v="6.5788303434262008E-2"/>
    <n v="6.8501411708064758E-2"/>
    <n v="6.7628785340201059E-2"/>
    <n v="7.0463829912579115E-2"/>
    <m/>
    <m/>
    <m/>
    <n v="0"/>
    <m/>
    <n v="0"/>
    <m/>
    <n v="0"/>
    <m/>
    <n v="292.1131342710608"/>
    <n v="126.50786951961695"/>
    <n v="35.548010262338067"/>
    <n v="0.16446923204690769"/>
    <n v="516.23463943372303"/>
    <n v="5.4643516552592475"/>
    <n v="123.48383584986698"/>
    <n v="21.13341551162727"/>
    <s v="Resto"/>
    <n v="2024"/>
    <n v="2"/>
    <d v="2025-08-07T00:00:00"/>
    <x v="26"/>
    <x v="21"/>
  </r>
  <r>
    <n v="2025"/>
    <n v="6"/>
    <n v="1"/>
    <x v="16"/>
    <s v="Total General"/>
    <n v="30"/>
    <s v="624b60c58c9d8bfb6ff1886c2fd605d2adeb6ea4da576068201b6c6958ce93f4"/>
    <s v="5ee0b1f3d4f170289262539d5c2c0d24e2fb46189fbbd99a0a6b6a68b9dfe06a"/>
    <x v="11"/>
    <n v="34421360.903379999"/>
    <n v="27815669.804509997"/>
    <n v="51999180.102679998"/>
    <n v="43375837.209299996"/>
    <n v="11540611.404799996"/>
    <n v="11321093.967189999"/>
    <n v="22230566.683019999"/>
    <n v="21067829.412760004"/>
    <n v="35332811.020000003"/>
    <n v="33505945.09"/>
    <n v="140.405"/>
    <n v="134.59399999999999"/>
    <n v="-53741.202250000002"/>
    <n v="-8960.8906300000017"/>
    <n v="9495379.4578900002"/>
    <n v="9193421.4079199992"/>
    <n v="15066108.555819999"/>
    <n v="14305252.419430001"/>
    <n v="4584249.9520699997"/>
    <n v="2362226.05113"/>
    <n v="8206406.2182100005"/>
    <n v="9827674.8156499993"/>
    <n v="9984029.7387600001"/>
    <n v="5908175.2409899998"/>
    <s v="Total General"/>
    <s v="Totales"/>
    <s v="Total General"/>
    <x v="26"/>
    <x v="3"/>
    <n v="34421360.903379999"/>
    <n v="27815669.804509997"/>
    <n v="533186385.44996989"/>
    <n v="470746398.87218982"/>
    <n v="512068683.5256899"/>
    <n v="451806369.28899986"/>
    <n v="533186385.44996989"/>
    <n v="470746398.87218982"/>
    <n v="269811598.98250002"/>
    <n v="249752118.29644004"/>
    <n v="34421360.903379999"/>
    <n v="27815669.804509997"/>
    <n v="6.4557839139742699"/>
    <n v="5.9088438851896772"/>
    <n v="6605691.0988700017"/>
    <n v="23.748092874610414"/>
    <n v="100"/>
    <n v="100"/>
    <n v="100"/>
    <n v="100"/>
    <n v="6.4557839139742699"/>
    <n v="6.7220203091472825"/>
    <n v="5.9088438851896772"/>
    <n v="6.1565466304255629"/>
    <n v="0.85978375989500033"/>
    <n v="1.5391252369064901"/>
    <n v="1.8725215067774501"/>
    <n v="2222023.9009399996"/>
    <n v="94.064829226528389"/>
    <n v="-1621268.5974399988"/>
    <n v="-16.496970319553338"/>
    <n v="4075854.4977700002"/>
    <n v="68.986689316395982"/>
    <n v="1.9390125923005819"/>
    <n v="33.527469867313606"/>
    <n v="40.700418313688822"/>
    <n v="4.2772851309289042"/>
    <n v="3.2845013469073425"/>
    <n v="5.3187187061206398"/>
    <n v="63.024764641178422"/>
    <n v="64.26605514092924"/>
    <s v="Grandes"/>
    <n v="2024"/>
    <n v="2"/>
    <d v="2025-08-07T00:00:00"/>
    <x v="26"/>
    <x v="11"/>
  </r>
  <r>
    <n v="2025"/>
    <n v="6"/>
    <n v="906"/>
    <x v="52"/>
    <s v="Total General"/>
    <n v="256"/>
    <s v="51e8ea280b44e16934d4d611901f3d3afc41789840acdff81942c2f65009cd52"/>
    <s v="5ee0b1f3d4f170289262539d5c2c0d24e2fb46189fbbd99a0a6b6a68b9dfe06a"/>
    <x v="27"/>
    <n v="8196481.6780000003"/>
    <n v="5052070.2433500001"/>
    <n v="13319685.984539999"/>
    <n v="8303830.1182500003"/>
    <n v="3617239.791939999"/>
    <n v="3097066.0827699997"/>
    <n v="6940084.0815700004"/>
    <n v="6020902.4796400014"/>
    <n v="35332811.020000003"/>
    <n v="33505945.09"/>
    <n v="140.405"/>
    <n v="134.59399999999999"/>
    <n v="0"/>
    <n v="0"/>
    <n v="3617239.7919399999"/>
    <n v="3097066.0827700002"/>
    <n v="-590415.03489999997"/>
    <n v="-462022.88114000001"/>
    <n v="0"/>
    <n v="0"/>
    <n v="0"/>
    <n v="0"/>
    <n v="8198347.1488100011"/>
    <n v="5054000.1616700003"/>
    <s v="Total General"/>
    <s v="Totales"/>
    <s v="Total General"/>
    <x v="26"/>
    <x v="3"/>
    <n v="8196481.6780000003"/>
    <n v="5052070.2433500001"/>
    <n v="533186385.44996989"/>
    <n v="470746398.87218982"/>
    <n v="512068683.5256899"/>
    <n v="451806369.28899986"/>
    <n v="533186385.44996989"/>
    <n v="470746398.87218982"/>
    <n v="269811598.98250002"/>
    <n v="249752118.29644004"/>
    <n v="8196481.6780000003"/>
    <n v="5052070.2433500001"/>
    <n v="1.5372638727605126"/>
    <n v="1.0732042253437746"/>
    <n v="3144411.4346500002"/>
    <n v="62.240057702858834"/>
    <n v="100"/>
    <n v="100"/>
    <n v="100"/>
    <n v="100"/>
    <n v="1.5372638727605126"/>
    <n v="1.6006606030983326"/>
    <n v="1.0732042253437746"/>
    <n v="1.1181936747152013"/>
    <m/>
    <m/>
    <n v="1.5376137449367171"/>
    <n v="0"/>
    <m/>
    <n v="0"/>
    <m/>
    <n v="3144346.9871400008"/>
    <n v="62.215015563058664"/>
    <n v="16.795692932220497"/>
    <n v="44.131615661985244"/>
    <n v="61.302910165325656"/>
    <n v="1.3406539250281131"/>
    <n v="16.795692932220518"/>
    <n v="27.789133179552451"/>
    <n v="-612.66051474327048"/>
    <n v="-670.32742515441385"/>
    <s v="Resto"/>
    <n v="2024"/>
    <n v="2"/>
    <d v="2025-08-07T00:00:00"/>
    <x v="26"/>
    <x v="27"/>
  </r>
  <r>
    <n v="2025"/>
    <n v="6"/>
    <n v="41"/>
    <x v="38"/>
    <s v="Total General"/>
    <n v="29"/>
    <s v="35135aaa6cc23891b40cb3f378c53a17a1127210ce60e125ccf03efcfdaec458"/>
    <s v="5ee0b1f3d4f170289262539d5c2c0d24e2fb46189fbbd99a0a6b6a68b9dfe06a"/>
    <x v="4"/>
    <n v="22924639.598130003"/>
    <n v="19353024.356599998"/>
    <n v="35459562.447160006"/>
    <n v="29361119.655849997"/>
    <n v="2344714.9946500007"/>
    <n v="8142097.7501799995"/>
    <n v="14531349.997570001"/>
    <n v="30107118.170980003"/>
    <n v="35332811.020000003"/>
    <n v="33505945.09"/>
    <n v="140.405"/>
    <n v="134.59399999999999"/>
    <n v="95809.291209999996"/>
    <n v="111039.66733999999"/>
    <n v="5620625.91842"/>
    <n v="5400933.73269"/>
    <n v="9606869.0729699992"/>
    <n v="8963515.6491"/>
    <n v="4664017.35317"/>
    <n v="3484422.4050599998"/>
    <n v="433937.89377999998"/>
    <n v="407321.73482000001"/>
    <n v="7109.6647699999994"/>
    <n v="8545.5408100000004"/>
    <s v="Total General"/>
    <s v="Totales"/>
    <s v="Total General"/>
    <x v="26"/>
    <x v="3"/>
    <n v="22924639.598130003"/>
    <n v="19353024.356599998"/>
    <n v="533186385.44996989"/>
    <n v="470746398.87218982"/>
    <n v="512068683.5256899"/>
    <n v="451806369.28899986"/>
    <n v="533186385.44996989"/>
    <n v="470746398.87218982"/>
    <n v="269811598.98250002"/>
    <n v="249752118.29644004"/>
    <n v="22924639.598130003"/>
    <n v="19353024.356599998"/>
    <n v="4.2995545692306649"/>
    <n v="4.1111359328432053"/>
    <n v="3571615.2415300049"/>
    <n v="18.45507542242084"/>
    <n v="100"/>
    <n v="100"/>
    <n v="100"/>
    <n v="100"/>
    <n v="4.2995545692306649"/>
    <n v="4.4768681107951211"/>
    <n v="4.1111359328432053"/>
    <n v="4.283477540844661"/>
    <n v="0.87474426962982454"/>
    <n v="8.1385779086198623E-2"/>
    <n v="1.3334295405911327E-3"/>
    <n v="1179594.9481100002"/>
    <n v="33.853385467761285"/>
    <n v="26616.158959999972"/>
    <n v="6.5344313069279014"/>
    <n v="-1435.876040000001"/>
    <n v="-16.802635104377917"/>
    <n v="-71.202568839238438"/>
    <n v="10.227925218249725"/>
    <n v="42.07144888650587"/>
    <n v="0.86901934664494507"/>
    <n v="4.0676704548378018"/>
    <n v="7.177467514485758"/>
    <n v="58.506323712001652"/>
    <n v="60.254636061602582"/>
    <s v="Medianas"/>
    <n v="2024"/>
    <n v="2"/>
    <d v="2025-08-07T00:00:00"/>
    <x v="26"/>
    <x v="4"/>
  </r>
  <r>
    <n v="2025"/>
    <n v="6"/>
    <n v="115"/>
    <x v="58"/>
    <s v="Total General"/>
    <n v="232"/>
    <s v="835d5e8314340ab852a2f979ab4cd53e994dbe38366afb6eed84fe4957b980c8"/>
    <s v="5ee0b1f3d4f170289262539d5c2c0d24e2fb46189fbbd99a0a6b6a68b9dfe06a"/>
    <x v="63"/>
    <n v="30426.777879999998"/>
    <n v="28707.67799"/>
    <n v="59060.216299999993"/>
    <n v="54455.500600000007"/>
    <n v="26053.105159999999"/>
    <n v="19959.182820000002"/>
    <n v="49169.205939999985"/>
    <n v="37127.829089999999"/>
    <n v="35332811.020000003"/>
    <n v="33505945.09"/>
    <n v="140.405"/>
    <n v="134.59399999999999"/>
    <n v="0"/>
    <n v="0"/>
    <n v="26053.105159999999"/>
    <n v="19959.182820000002"/>
    <n v="28324.462760000002"/>
    <n v="24801.98415"/>
    <n v="0"/>
    <n v="0"/>
    <n v="0"/>
    <n v="0"/>
    <n v="0"/>
    <n v="0"/>
    <s v="Total General"/>
    <s v="Totales"/>
    <s v="Total General"/>
    <x v="26"/>
    <x v="3"/>
    <n v="30426.777879999998"/>
    <n v="28707.67799"/>
    <n v="533186385.44996989"/>
    <n v="470746398.87218982"/>
    <n v="512068683.5256899"/>
    <n v="451806369.28899986"/>
    <n v="533186385.44996989"/>
    <n v="470746398.87218982"/>
    <n v="269811598.98250002"/>
    <n v="249752118.29644004"/>
    <n v="30426.777879999998"/>
    <n v="28707.67799"/>
    <n v="5.7065931746029201E-3"/>
    <n v="6.0983319381258377E-3"/>
    <n v="1719.0998899999977"/>
    <n v="5.988293064311323"/>
    <n v="100"/>
    <n v="100"/>
    <n v="100"/>
    <n v="100"/>
    <n v="5.7065931746029201E-3"/>
    <n v="5.9419329591698265E-3"/>
    <n v="6.0983319381258377E-3"/>
    <n v="6.3539781511218604E-3"/>
    <m/>
    <m/>
    <m/>
    <n v="0"/>
    <m/>
    <n v="0"/>
    <m/>
    <n v="0"/>
    <m/>
    <n v="30.531923049943764"/>
    <n v="85.625580410619548"/>
    <n v="69.525591122181879"/>
    <n v="9.6560360111463562E-3"/>
    <n v="30.531923049943764"/>
    <n v="14.202406503836107"/>
    <n v="91.980933162807844"/>
    <n v="80.4741374693605"/>
    <s v="Resto"/>
    <n v="2024"/>
    <n v="2"/>
    <d v="2025-08-07T00:00:00"/>
    <x v="26"/>
    <x v="63"/>
  </r>
  <r>
    <n v="2025"/>
    <n v="6"/>
    <n v="5.0999999999999996"/>
    <x v="68"/>
    <s v="Total General"/>
    <n v="5.0999999999999996"/>
    <m/>
    <m/>
    <x v="75"/>
    <n v="228184842.89122999"/>
    <n v="201736858.42496997"/>
    <n v="411507538.50525999"/>
    <n v="362052430.15419"/>
    <n v="122056496.18398"/>
    <n v="109827990.04651999"/>
    <n v="246240346.22106999"/>
    <n v="227390105.85169998"/>
    <n v="0"/>
    <n v="0"/>
    <n v="0"/>
    <n v="0"/>
    <n v="426810.96156999998"/>
    <n v="244054.65663000001"/>
    <n v="114275844.63167"/>
    <n v="104015655.63085"/>
    <n v="152798749.49221"/>
    <n v="135230810.24775001"/>
    <n v="49354314.740989998"/>
    <n v="42098962.373289995"/>
    <n v="42375040.473969996"/>
    <n v="42453301.424520001"/>
    <n v="20348084.808839999"/>
    <n v="14896996.69114"/>
    <s v="Total General"/>
    <s v="Totales"/>
    <s v="Total General"/>
    <x v="26"/>
    <x v="3"/>
    <n v="228184842.89122999"/>
    <n v="201736858.42496997"/>
    <n v="533186385.44996989"/>
    <n v="470746398.87218982"/>
    <n v="512068683.5256899"/>
    <n v="451806369.28899986"/>
    <n v="533186385.44996989"/>
    <n v="470746398.87218982"/>
    <n v="269811598.98250002"/>
    <n v="249752118.29644004"/>
    <n v="228184842.89122999"/>
    <n v="201736858.42496997"/>
    <n v="42.796449631522165"/>
    <n v="42.854679060379304"/>
    <n v="26447984.466260016"/>
    <n v="13.110139948023702"/>
    <n v="100"/>
    <n v="100"/>
    <n v="100"/>
    <n v="100"/>
    <n v="42.796449631522165"/>
    <n v="44.561374329735244"/>
    <n v="42.854679060379304"/>
    <n v="44.651176286522897"/>
    <n v="9.2564844279245069"/>
    <n v="7.9475098446500274"/>
    <n v="3.8163174012156595"/>
    <n v="7255352.3677000031"/>
    <n v="17.234040837793231"/>
    <n v="-78260.95055000484"/>
    <n v="-0.1843459705699213"/>
    <n v="5451088.1176999994"/>
    <n v="36.591859625920684"/>
    <n v="11.134234663022035"/>
    <n v="53.490185692202743"/>
    <n v="54.441211637766848"/>
    <n v="45.237675713080293"/>
    <n v="9.8640814583078154"/>
    <n v="12.991077412221808"/>
    <n v="74.788468499538354"/>
    <n v="76.917128160578045"/>
    <m/>
    <n v="2024"/>
    <n v="2"/>
    <d v="2025-08-07T00:00:00"/>
    <x v="26"/>
    <x v="75"/>
  </r>
  <r>
    <n v="2025"/>
    <n v="6"/>
    <n v="905"/>
    <x v="48"/>
    <s v="Total General"/>
    <n v="51"/>
    <s v="031b4af5197ec30a926f48cf40e11a7dbc470048a21e4003b7a3c07c5dab1baa"/>
    <s v="5ee0b1f3d4f170289262539d5c2c0d24e2fb46189fbbd99a0a6b6a68b9dfe06a"/>
    <x v="33"/>
    <n v="5520194.9199399995"/>
    <n v="4935367.4983999999"/>
    <n v="12382874.383089999"/>
    <n v="11480516.750259999"/>
    <n v="5347138.1317499988"/>
    <n v="4794582.5371300001"/>
    <n v="10398199.94245"/>
    <n v="9462368.6338999998"/>
    <n v="35332811.020000003"/>
    <n v="33505945.09"/>
    <n v="140.405"/>
    <n v="134.59399999999999"/>
    <n v="0"/>
    <n v="0"/>
    <n v="5347138.1317499997"/>
    <n v="4794582.5371300001"/>
    <n v="-814357.64327"/>
    <n v="-670900.30064999999"/>
    <n v="0"/>
    <n v="0"/>
    <n v="0"/>
    <n v="0"/>
    <n v="5520194.9199400013"/>
    <n v="4935367.4983999999"/>
    <s v="Total General"/>
    <s v="Totales"/>
    <s v="Total General"/>
    <x v="26"/>
    <x v="3"/>
    <n v="5520194.9199399995"/>
    <n v="4935367.4983999999"/>
    <n v="533186385.44996989"/>
    <n v="470746398.87218982"/>
    <n v="512068683.5256899"/>
    <n v="451806369.28899986"/>
    <n v="533186385.44996989"/>
    <n v="470746398.87218982"/>
    <n v="269811598.98250002"/>
    <n v="249752118.29644004"/>
    <n v="5520194.9199399995"/>
    <n v="4935367.4983999999"/>
    <n v="1.03532180689148"/>
    <n v="1.0484132242379571"/>
    <n v="584827.42153999954"/>
    <n v="11.849723890461949"/>
    <n v="100"/>
    <n v="100"/>
    <n v="100"/>
    <n v="100"/>
    <n v="1.03532180689148"/>
    <n v="1.0780184568078663"/>
    <n v="1.0484132242379571"/>
    <n v="1.0923634180205792"/>
    <m/>
    <m/>
    <n v="1.0353218068914805"/>
    <n v="0"/>
    <m/>
    <n v="0"/>
    <m/>
    <n v="584827.42154000141"/>
    <n v="11.849723890461995"/>
    <n v="11.52458197019075"/>
    <n v="96.86502395839527"/>
    <n v="97.147426988656036"/>
    <n v="1.9818043968142431"/>
    <n v="11.524581970190773"/>
    <n v="21.382810900667625"/>
    <n v="-656.60808564145304"/>
    <n v="-714.64903689635878"/>
    <s v="Resto"/>
    <n v="2024"/>
    <n v="2"/>
    <d v="2025-08-07T00:00:00"/>
    <x v="26"/>
    <x v="33"/>
  </r>
  <r>
    <n v="2025"/>
    <n v="6"/>
    <n v="715"/>
    <x v="43"/>
    <s v="Total General"/>
    <n v="251"/>
    <s v="c75d3f1f5bcd6914d0331ce5ec17c0db8f2070a2d4285f8e3ff11c6ca19168ff"/>
    <s v="5ee0b1f3d4f170289262539d5c2c0d24e2fb46189fbbd99a0a6b6a68b9dfe06a"/>
    <x v="71"/>
    <n v="60253.779270000006"/>
    <n v="80339.313900000008"/>
    <n v="115108.17971999999"/>
    <n v="130163.64211"/>
    <n v="16665.285220000002"/>
    <n v="16755.914789999999"/>
    <n v="38754.075189999996"/>
    <n v="35914.590289999993"/>
    <n v="35332811.020000003"/>
    <n v="33505945.09"/>
    <n v="140.405"/>
    <n v="134.59399999999999"/>
    <n v="0"/>
    <n v="0"/>
    <n v="16647.285220000002"/>
    <n v="16750.914789999999"/>
    <n v="59013.208679999996"/>
    <n v="69527.794319999986"/>
    <n v="0"/>
    <n v="0"/>
    <n v="0"/>
    <n v="0"/>
    <n v="0"/>
    <n v="0"/>
    <s v="Total General"/>
    <s v="Totales"/>
    <s v="Total General"/>
    <x v="26"/>
    <x v="3"/>
    <n v="60253.779270000006"/>
    <n v="80339.313900000008"/>
    <n v="533186385.44996989"/>
    <n v="470746398.87218982"/>
    <n v="512068683.5256899"/>
    <n v="451806369.28899986"/>
    <n v="533186385.44996989"/>
    <n v="470746398.87218982"/>
    <n v="269811598.98250002"/>
    <n v="249752118.29644004"/>
    <n v="60253.779270000006"/>
    <n v="80339.313900000008"/>
    <n v="1.1300697263518886E-2"/>
    <n v="1.7066368238286316E-2"/>
    <n v="-20085.534630000002"/>
    <n v="-25.00087896568407"/>
    <n v="100"/>
    <n v="100"/>
    <n v="100"/>
    <n v="100"/>
    <n v="1.1300697263518886E-2"/>
    <n v="1.1766737785084086E-2"/>
    <n v="1.7066368238286316E-2"/>
    <n v="1.7781801975573882E-2"/>
    <m/>
    <m/>
    <m/>
    <n v="0"/>
    <m/>
    <n v="0"/>
    <m/>
    <n v="0"/>
    <m/>
    <n v="-0.54088106281183768"/>
    <n v="27.658489512038869"/>
    <n v="20.856432519272484"/>
    <n v="6.1766378031364432E-3"/>
    <n v="-0.61865021283412647"/>
    <n v="-15.122852296459833"/>
    <n v="28.209422250313747"/>
    <n v="24.092400677784081"/>
    <s v="Resto"/>
    <n v="2024"/>
    <n v="2"/>
    <d v="2025-08-07T00:00:00"/>
    <x v="26"/>
    <x v="71"/>
  </r>
  <r>
    <n v="2025"/>
    <n v="6"/>
    <n v="105"/>
    <x v="18"/>
    <s v="Total General"/>
    <n v="226"/>
    <s v="8f1f64db81c40ea10e1e9080c9ae60a7acb8925968c431ee16784dea9841c66f"/>
    <s v="5ee0b1f3d4f170289262539d5c2c0d24e2fb46189fbbd99a0a6b6a68b9dfe06a"/>
    <x v="62"/>
    <n v="1102266.38717"/>
    <n v="0"/>
    <n v="3435164.5646100002"/>
    <n v="1664335.8480599998"/>
    <n v="144527.78982000001"/>
    <n v="0"/>
    <n v="598814.9376200001"/>
    <n v="238168.44455999997"/>
    <n v="35332811.020000003"/>
    <n v="33505945.09"/>
    <n v="140.405"/>
    <n v="134.59399999999999"/>
    <n v="0"/>
    <n v="0"/>
    <n v="154179.90445"/>
    <n v="0"/>
    <n v="1130458.8057200001"/>
    <n v="0"/>
    <n v="0"/>
    <n v="0"/>
    <n v="0"/>
    <n v="0"/>
    <n v="0"/>
    <n v="0"/>
    <s v="Total General"/>
    <s v="Totales"/>
    <s v="Total General"/>
    <x v="26"/>
    <x v="3"/>
    <n v="1102266.38717"/>
    <n v="0"/>
    <n v="533186385.44996989"/>
    <n v="470746398.87218982"/>
    <n v="512068683.5256899"/>
    <n v="451806369.28899986"/>
    <n v="533186385.44996989"/>
    <n v="470746398.87218982"/>
    <n v="269811598.98250002"/>
    <n v="249752118.29644004"/>
    <n v="1102266.38717"/>
    <n v="0"/>
    <n v="0.20673190787491108"/>
    <m/>
    <m/>
    <m/>
    <n v="100"/>
    <m/>
    <n v="100"/>
    <m/>
    <n v="0.20673190787491108"/>
    <n v="0.21525752748258048"/>
    <m/>
    <m/>
    <m/>
    <m/>
    <m/>
    <n v="0"/>
    <m/>
    <n v="0"/>
    <m/>
    <n v="0"/>
    <m/>
    <m/>
    <n v="13.111874906306999"/>
    <m/>
    <n v="5.3566188542314701E-2"/>
    <m/>
    <m/>
    <n v="13.638701708533407"/>
    <m/>
    <s v="Resto"/>
    <n v="2024"/>
    <n v="2"/>
    <d v="2025-08-07T00:00:00"/>
    <x v="26"/>
    <x v="62"/>
  </r>
  <r>
    <n v="2025"/>
    <n v="6"/>
    <n v="69"/>
    <x v="47"/>
    <s v="Total General"/>
    <n v="202"/>
    <s v="c17edaae86e4016a583e098582f6dbf3eccade8ef83747df9ba617ded9d31309"/>
    <s v="5ee0b1f3d4f170289262539d5c2c0d24e2fb46189fbbd99a0a6b6a68b9dfe06a"/>
    <x v="34"/>
    <n v="3248263.6864399998"/>
    <n v="1706358.1481900001"/>
    <n v="5415373.0021900004"/>
    <n v="2336503.2959500002"/>
    <n v="1211186.16019"/>
    <n v="605153.34658000001"/>
    <n v="2031317.5749900001"/>
    <n v="1382800.3319999997"/>
    <n v="35332811.020000003"/>
    <n v="33505945.09"/>
    <n v="140.405"/>
    <n v="134.59399999999999"/>
    <n v="2779.4803700000002"/>
    <n v="3940.8982799999999"/>
    <n v="583128.35415999999"/>
    <n v="486715.22129000002"/>
    <n v="1201343.2183800002"/>
    <n v="801541.30828999996"/>
    <n v="3248263.6864399998"/>
    <n v="1706358.1481900001"/>
    <n v="0"/>
    <n v="0"/>
    <n v="0"/>
    <n v="0"/>
    <s v="Total General"/>
    <s v="Totales"/>
    <s v="Total General"/>
    <x v="26"/>
    <x v="3"/>
    <n v="3248263.6864399998"/>
    <n v="1706358.1481900001"/>
    <n v="533186385.44996989"/>
    <n v="470746398.87218982"/>
    <n v="512068683.5256899"/>
    <n v="451806369.28899986"/>
    <n v="533186385.44996989"/>
    <n v="470746398.87218982"/>
    <n v="269811598.98250002"/>
    <n v="249752118.29644004"/>
    <n v="3248263.6864399998"/>
    <n v="1706358.1481900001"/>
    <n v="0.60921729719312046"/>
    <n v="0.36247927807373109"/>
    <n v="1541905.5382499998"/>
    <n v="90.362362666100225"/>
    <n v="100"/>
    <n v="100"/>
    <n v="100"/>
    <n v="100"/>
    <n v="0.60921729719312046"/>
    <n v="0.63434140593701005"/>
    <n v="0.36247927807373109"/>
    <n v="0.37767465537842404"/>
    <n v="0.60921729719312046"/>
    <m/>
    <m/>
    <n v="1541905.5382499998"/>
    <n v="90.362362666100225"/>
    <n v="0"/>
    <m/>
    <n v="0"/>
    <m/>
    <n v="100.1453296152075"/>
    <n v="37.287187159285821"/>
    <n v="35.464614929867423"/>
    <n v="0.44890070136256721"/>
    <n v="19.808941379409628"/>
    <n v="49.879139846570553"/>
    <n v="48.539696669395028"/>
    <n v="60.722412713619619"/>
    <s v="Resto"/>
    <n v="2024"/>
    <n v="2"/>
    <d v="2025-08-07T00:00:00"/>
    <x v="26"/>
    <x v="34"/>
  </r>
  <r>
    <n v="2025"/>
    <n v="6"/>
    <n v="48"/>
    <x v="4"/>
    <s v="Total General"/>
    <n v="36"/>
    <s v="76a50887d8f1c2e9301755428990ad81479ee21c25b43215cf524541e0503269"/>
    <s v="5ee0b1f3d4f170289262539d5c2c0d24e2fb46189fbbd99a0a6b6a68b9dfe06a"/>
    <x v="19"/>
    <n v="34581959.66691"/>
    <n v="31734793.481880002"/>
    <n v="64630660.527000003"/>
    <n v="57326581.69743"/>
    <n v="20997431.154040016"/>
    <n v="18623746.232880011"/>
    <n v="42524497.403209992"/>
    <n v="46753710.218770012"/>
    <n v="35332811.020000003"/>
    <n v="33505945.09"/>
    <n v="140.405"/>
    <n v="134.59399999999999"/>
    <n v="208668.16623"/>
    <n v="60928.764420000007"/>
    <n v="19053044.84505"/>
    <n v="17598867.277759999"/>
    <n v="27027971.811689999"/>
    <n v="24964974.911669999"/>
    <n v="508565.70679999999"/>
    <n v="644703.92613000004"/>
    <n v="2698416.3033800004"/>
    <n v="2424014.27128"/>
    <n v="21601.599329999997"/>
    <n v="9260.1546199999993"/>
    <s v="Total General"/>
    <s v="Totales"/>
    <s v="Total General"/>
    <x v="26"/>
    <x v="3"/>
    <n v="34581959.66691"/>
    <n v="31734793.481880002"/>
    <n v="533186385.44996989"/>
    <n v="470746398.87218982"/>
    <n v="512068683.5256899"/>
    <n v="451806369.28899986"/>
    <n v="533186385.44996989"/>
    <n v="470746398.87218982"/>
    <n v="269811598.98250002"/>
    <n v="249752118.29644004"/>
    <n v="34581959.66691"/>
    <n v="31734793.481880002"/>
    <n v="6.4859044811741358"/>
    <n v="6.7413778539591478"/>
    <n v="2847166.1850299984"/>
    <n v="8.9717495299147956"/>
    <n v="100"/>
    <n v="100"/>
    <n v="100"/>
    <n v="100"/>
    <n v="6.4859044811741358"/>
    <n v="6.7533830479158885"/>
    <n v="6.7413778539591478"/>
    <n v="7.0239809880990638"/>
    <n v="9.5382350464708165E-2"/>
    <n v="0.50609249917413712"/>
    <n v="4.0514161500522644E-3"/>
    <n v="-136138.21933000005"/>
    <n v="-21.116393713809757"/>
    <n v="274402.03210000042"/>
    <n v="11.320149198424589"/>
    <n v="12341.444709999998"/>
    <n v="133.27471534163217"/>
    <n v="12.745475005288087"/>
    <n v="60.717875320789183"/>
    <n v="58.685575639601481"/>
    <n v="7.7822566684399321"/>
    <n v="8.2629043354834018"/>
    <n v="8.2635648836788533"/>
    <n v="70.493801672566775"/>
    <n v="70.494231778832358"/>
    <s v="Grandes"/>
    <n v="2024"/>
    <n v="2"/>
    <d v="2025-08-07T00:00:00"/>
    <x v="26"/>
    <x v="19"/>
  </r>
  <r>
    <n v="2025"/>
    <n v="6"/>
    <n v="707"/>
    <x v="28"/>
    <s v="Total General"/>
    <n v="9"/>
    <s v="19581e27de7ced00ff1ce50b2047e7a567c76b1cbaebabe5ef03f7c3017bb5b7"/>
    <s v="5ee0b1f3d4f170289262539d5c2c0d24e2fb46189fbbd99a0a6b6a68b9dfe06a"/>
    <x v="66"/>
    <n v="408268.24757999997"/>
    <n v="924227.3"/>
    <n v="736224.42053"/>
    <n v="1353059.0015600002"/>
    <n v="535341.24997999985"/>
    <n v="479433.81770000007"/>
    <n v="1055647.0613099998"/>
    <n v="1054518.01039"/>
    <n v="35332811.020000003"/>
    <n v="33505945.09"/>
    <n v="140.405"/>
    <n v="134.59399999999999"/>
    <n v="0"/>
    <n v="0"/>
    <n v="256961.99208000003"/>
    <n v="282808.04742000002"/>
    <n v="151484.23168999999"/>
    <n v="290766.39408999996"/>
    <n v="0"/>
    <n v="0"/>
    <n v="0"/>
    <n v="0"/>
    <n v="0"/>
    <n v="0"/>
    <s v="Total General"/>
    <s v="Totales"/>
    <s v="Total General"/>
    <x v="26"/>
    <x v="3"/>
    <n v="408268.24757999997"/>
    <n v="924227.3"/>
    <n v="533186385.44996989"/>
    <n v="470746398.87218982"/>
    <n v="512068683.5256899"/>
    <n v="451806369.28899986"/>
    <n v="533186385.44996989"/>
    <n v="470746398.87218982"/>
    <n v="269811598.98250002"/>
    <n v="249752118.29644004"/>
    <n v="408268.24757999997"/>
    <n v="924227.3"/>
    <n v="7.6571393929245168E-2"/>
    <n v="0.19633231442964957"/>
    <n v="-515959.05242000008"/>
    <n v="-55.825991335681181"/>
    <n v="100"/>
    <n v="100"/>
    <n v="100"/>
    <n v="100"/>
    <n v="7.6571393929245168E-2"/>
    <n v="7.9729196632177493E-2"/>
    <n v="0.19633231442964957"/>
    <n v="0.20456269827590989"/>
    <m/>
    <m/>
    <m/>
    <n v="0"/>
    <m/>
    <n v="0"/>
    <m/>
    <n v="0"/>
    <m/>
    <n v="11.661136577349907"/>
    <n v="131.12488006432582"/>
    <n v="51.874016023980253"/>
    <n v="0.19841298594977086"/>
    <n v="-9.1390805798449719"/>
    <n v="-47.90174010167366"/>
    <n v="169.6295312147416"/>
    <n v="97.262975766196476"/>
    <s v="Resto"/>
    <n v="2024"/>
    <n v="2"/>
    <d v="2025-08-07T00:00:00"/>
    <x v="26"/>
    <x v="66"/>
  </r>
  <r>
    <n v="2025"/>
    <n v="6"/>
    <n v="39"/>
    <x v="20"/>
    <s v="Total General"/>
    <n v="27"/>
    <s v="670671cd97404156226e507973f2ab8330d3022ca96e0c93bdbdb320c41adcaf"/>
    <s v="5ee0b1f3d4f170289262539d5c2c0d24e2fb46189fbbd99a0a6b6a68b9dfe06a"/>
    <x v="8"/>
    <n v="16996819.43369"/>
    <n v="13946879.379360002"/>
    <n v="29443127.453019999"/>
    <n v="25264412.942590002"/>
    <n v="6205929.7193200001"/>
    <n v="6322265.1531500006"/>
    <n v="12531249.565220002"/>
    <n v="13827248.520740002"/>
    <n v="35332811.020000003"/>
    <n v="33505945.09"/>
    <n v="140.405"/>
    <n v="134.59399999999999"/>
    <n v="55671.811480000011"/>
    <n v="55758.306240000013"/>
    <n v="2816969.5344000002"/>
    <n v="3239217.4259499996"/>
    <n v="6208657.93243"/>
    <n v="5304354.6350200009"/>
    <n v="685015.24910000002"/>
    <n v="656988.77671000001"/>
    <n v="0"/>
    <n v="0"/>
    <n v="0"/>
    <n v="0"/>
    <s v="Total General"/>
    <s v="Totales"/>
    <s v="Total General"/>
    <x v="26"/>
    <x v="3"/>
    <n v="16996819.43369"/>
    <n v="13946879.379360002"/>
    <n v="533186385.44996989"/>
    <n v="470746398.87218982"/>
    <n v="512068683.5256899"/>
    <n v="451806369.28899986"/>
    <n v="533186385.44996989"/>
    <n v="470746398.87218982"/>
    <n v="269811598.98250002"/>
    <n v="249752118.29644004"/>
    <n v="16996819.43369"/>
    <n v="13946879.379360002"/>
    <n v="3.1877819647150107"/>
    <n v="2.9627161063310981"/>
    <n v="3049940.0543299988"/>
    <n v="21.868261504029405"/>
    <n v="100"/>
    <n v="100"/>
    <n v="100"/>
    <n v="100"/>
    <n v="3.1877819647150107"/>
    <n v="3.3192460270492772"/>
    <n v="2.9627161063310981"/>
    <n v="3.0869151759210416"/>
    <n v="0.12847575778250561"/>
    <m/>
    <m/>
    <n v="28026.47239000001"/>
    <n v="4.2658981984970978"/>
    <n v="0"/>
    <m/>
    <n v="0"/>
    <m/>
    <n v="-1.840091027691837"/>
    <n v="36.512300101388419"/>
    <n v="45.331037726663972"/>
    <n v="2.3000974541952575"/>
    <n v="-13.035490861690525"/>
    <n v="17.048318968714462"/>
    <n v="45.371633693748521"/>
    <n v="61.0671353790014"/>
    <s v="Medianas"/>
    <n v="2024"/>
    <n v="2"/>
    <d v="2025-08-07T00:00:00"/>
    <x v="26"/>
    <x v="8"/>
  </r>
  <r>
    <n v="2025"/>
    <n v="6"/>
    <n v="106"/>
    <x v="53"/>
    <s v="Total General"/>
    <n v="227"/>
    <s v="dfe62e836a0a6f2633422230c81287700a56e2639652c73f264e6562220c207a"/>
    <s v="5ee0b1f3d4f170289262539d5c2c0d24e2fb46189fbbd99a0a6b6a68b9dfe06a"/>
    <x v="57"/>
    <n v="1197283.1268800001"/>
    <n v="1019377.8698099999"/>
    <n v="2365501.5840300005"/>
    <n v="2033637.2466499999"/>
    <n v="101069.80686000001"/>
    <n v="149704.57608999999"/>
    <n v="261758.06217999998"/>
    <n v="324271.10676"/>
    <n v="35332811.020000003"/>
    <n v="33505945.09"/>
    <n v="140.405"/>
    <n v="134.59399999999999"/>
    <n v="0"/>
    <n v="0"/>
    <n v="128135.33773999999"/>
    <n v="347497.00639999995"/>
    <n v="906121.61523999996"/>
    <n v="1370062.9314100002"/>
    <n v="237478.87198"/>
    <n v="225230.34239000001"/>
    <n v="951896.35109999997"/>
    <n v="780605.93221"/>
    <n v="7907.9038"/>
    <n v="13541.595209999999"/>
    <s v="Total General"/>
    <s v="Totales"/>
    <s v="Total General"/>
    <x v="26"/>
    <x v="3"/>
    <n v="1197283.1268800001"/>
    <n v="1019377.8698099999"/>
    <n v="533186385.44996989"/>
    <n v="470746398.87218982"/>
    <n v="512068683.5256899"/>
    <n v="451806369.28899986"/>
    <n v="533186385.44996989"/>
    <n v="470746398.87218982"/>
    <n v="269811598.98250002"/>
    <n v="249752118.29644004"/>
    <n v="1197283.1268800001"/>
    <n v="1019377.8698099999"/>
    <n v="0.22455245661788265"/>
    <n v="0.21654501707335769"/>
    <n v="177905.25707000017"/>
    <n v="17.452336600475693"/>
    <n v="100"/>
    <n v="100"/>
    <n v="100"/>
    <n v="100"/>
    <n v="0.22455245661788265"/>
    <n v="0.23381299528736632"/>
    <n v="0.21654501707335769"/>
    <n v="0.22562273113019143"/>
    <n v="4.4539560360226639E-2"/>
    <n v="0.17852975564945639"/>
    <n v="1.4831406081995725E-3"/>
    <n v="12248.529589999991"/>
    <n v="5.4382235803695167"/>
    <n v="171290.41888999997"/>
    <n v="21.943263793173308"/>
    <n v="-5633.6914099999995"/>
    <n v="-41.60286378845317"/>
    <n v="-32.487162717565518"/>
    <n v="8.4415961931558989"/>
    <n v="14.685876604119644"/>
    <n v="3.745940027824949E-2"/>
    <n v="-63.126203857852857"/>
    <n v="-33.862774149544727"/>
    <n v="14.141075059340839"/>
    <n v="25.363579908141404"/>
    <s v="Resto"/>
    <n v="2024"/>
    <n v="2"/>
    <d v="2025-08-07T00:00:00"/>
    <x v="26"/>
    <x v="57"/>
  </r>
  <r>
    <n v="2025"/>
    <n v="6"/>
    <n v="102"/>
    <x v="21"/>
    <s v="Total General"/>
    <n v="224"/>
    <s v="84a5092e4a5b6fe968fd523fb2fc917dbffae44105f82b6b94c8ed5b9a800223"/>
    <s v="5ee0b1f3d4f170289262539d5c2c0d24e2fb46189fbbd99a0a6b6a68b9dfe06a"/>
    <x v="54"/>
    <n v="220672.46857"/>
    <n v="208828.08825"/>
    <n v="354325.00573000003"/>
    <n v="333146.17547999998"/>
    <n v="119475.68799000001"/>
    <n v="67926.640289999996"/>
    <n v="165706.68645999997"/>
    <n v="109314.59535999999"/>
    <n v="35332811.020000003"/>
    <n v="33505945.09"/>
    <n v="140.405"/>
    <n v="134.59399999999999"/>
    <n v="-5468.3426799999997"/>
    <n v="-8.2017399999999991"/>
    <n v="17557.833360000001"/>
    <n v="14986.553960000001"/>
    <n v="38969.685010000001"/>
    <n v="35752.212500000001"/>
    <n v="0"/>
    <n v="0"/>
    <n v="0"/>
    <n v="0"/>
    <n v="0"/>
    <n v="0"/>
    <s v="Total General"/>
    <s v="Totales"/>
    <s v="Total General"/>
    <x v="26"/>
    <x v="3"/>
    <n v="220672.46857"/>
    <n v="208828.08825"/>
    <n v="533186385.44996989"/>
    <n v="470746398.87218982"/>
    <n v="512068683.5256899"/>
    <n v="451806369.28899986"/>
    <n v="533186385.44996989"/>
    <n v="470746398.87218982"/>
    <n v="269811598.98250002"/>
    <n v="249752118.29644004"/>
    <n v="220672.46857"/>
    <n v="208828.08825"/>
    <n v="4.1387491239816401E-2"/>
    <n v="4.4361059107474544E-2"/>
    <n v="11844.380319999997"/>
    <n v="5.6718329508530507"/>
    <n v="100"/>
    <n v="100"/>
    <n v="100"/>
    <n v="100"/>
    <n v="4.1387491239816401E-2"/>
    <n v="4.3094310523078314E-2"/>
    <n v="4.4361059107474544E-2"/>
    <n v="4.6220704807377833E-2"/>
    <m/>
    <m/>
    <m/>
    <n v="0"/>
    <m/>
    <n v="0"/>
    <m/>
    <n v="0"/>
    <m/>
    <n v="75.889293920501672"/>
    <n v="54.141637497520833"/>
    <n v="32.527540169156339"/>
    <n v="4.4281153382790338E-2"/>
    <n v="17.157242464564536"/>
    <n v="8.9993661511158294"/>
    <n v="45.055107208319725"/>
    <n v="41.917836441590858"/>
    <s v="Resto"/>
    <n v="2024"/>
    <n v="2"/>
    <d v="2025-08-07T00:00:00"/>
    <x v="26"/>
    <x v="54"/>
  </r>
  <r>
    <n v="2025"/>
    <n v="6"/>
    <n v="93"/>
    <x v="65"/>
    <s v="Total General"/>
    <n v="220"/>
    <s v="36790ecd55c2030dc553685bef719df653f413a20cdad1bfd1dc934c76686ddd"/>
    <s v="5ee0b1f3d4f170289262539d5c2c0d24e2fb46189fbbd99a0a6b6a68b9dfe06a"/>
    <x v="38"/>
    <n v="541187.50646000006"/>
    <n v="571419.13779999991"/>
    <n v="760311.62326000002"/>
    <n v="777399.58685999992"/>
    <n v="90329.392760000002"/>
    <n v="79695.370970000018"/>
    <n v="210689.60907999999"/>
    <n v="140347.12573"/>
    <n v="35332811.020000003"/>
    <n v="33505945.09"/>
    <n v="140.405"/>
    <n v="134.59399999999999"/>
    <n v="1613.5235"/>
    <n v="7.5557400000000001"/>
    <n v="17584.553090000001"/>
    <n v="4350.0448200000001"/>
    <n v="54207.764750000002"/>
    <n v="12664.966980000001"/>
    <n v="0"/>
    <n v="0"/>
    <n v="0"/>
    <n v="0"/>
    <n v="0"/>
    <n v="0"/>
    <s v="Total General"/>
    <s v="Totales"/>
    <s v="Total General"/>
    <x v="26"/>
    <x v="3"/>
    <n v="541187.50646000006"/>
    <n v="571419.13779999991"/>
    <n v="533186385.44996989"/>
    <n v="470746398.87218982"/>
    <n v="512068683.5256899"/>
    <n v="451806369.28899986"/>
    <n v="533186385.44996989"/>
    <n v="470746398.87218982"/>
    <n v="269811598.98250002"/>
    <n v="249752118.29644004"/>
    <n v="541187.50646000006"/>
    <n v="571419.13779999991"/>
    <n v="0.1015006236521358"/>
    <n v="0.12138576931634548"/>
    <n v="-30231.631339999847"/>
    <n v="-5.2906228265986233"/>
    <n v="100"/>
    <n v="100"/>
    <n v="100"/>
    <n v="100"/>
    <n v="0.1015006236521358"/>
    <n v="0.10568650727355978"/>
    <n v="0.12138576931634548"/>
    <n v="0.12647434313492142"/>
    <m/>
    <m/>
    <m/>
    <n v="0"/>
    <m/>
    <n v="0"/>
    <m/>
    <n v="0"/>
    <m/>
    <n v="13.343336834460541"/>
    <n v="16.690960467816414"/>
    <n v="13.946920167363011"/>
    <n v="3.3478691464950243E-2"/>
    <n v="304.23843472031172"/>
    <n v="328.01347082548807"/>
    <n v="32.439177617999825"/>
    <n v="34.347067993697991"/>
    <s v="Resto"/>
    <n v="2024"/>
    <n v="2"/>
    <d v="2025-08-07T00:00:00"/>
    <x v="26"/>
    <x v="38"/>
  </r>
  <r>
    <n v="2025"/>
    <n v="6"/>
    <n v="79"/>
    <x v="11"/>
    <s v="Total General"/>
    <n v="51"/>
    <s v="031b4af5197ec30a926f48cf40e11a7dbc470048a21e4003b7a3c07c5dab1baa"/>
    <s v="5ee0b1f3d4f170289262539d5c2c0d24e2fb46189fbbd99a0a6b6a68b9dfe06a"/>
    <x v="1"/>
    <n v="49586162.051349998"/>
    <n v="42505277.943829998"/>
    <n v="84199301.567669988"/>
    <n v="73698652.305709988"/>
    <n v="21285134.47335"/>
    <n v="19149771.268559996"/>
    <n v="42661127.764200002"/>
    <n v="39161048.513229996"/>
    <n v="35332811.020000003"/>
    <n v="33505945.09"/>
    <n v="140.405"/>
    <n v="134.59399999999999"/>
    <n v="0"/>
    <n v="0"/>
    <n v="20869165.53889"/>
    <n v="18839207.249900002"/>
    <n v="23252894.99399"/>
    <n v="18515478.179000001"/>
    <n v="35213436.045609996"/>
    <n v="29547127.38724"/>
    <n v="2677213.9240100002"/>
    <n v="2443123.5967600001"/>
    <n v="1399728.7402000001"/>
    <n v="1333294.5716899999"/>
    <s v="Total General"/>
    <s v="Totales"/>
    <s v="Total General"/>
    <x v="26"/>
    <x v="3"/>
    <n v="49586162.051349998"/>
    <n v="42505277.943829998"/>
    <n v="533186385.44996989"/>
    <n v="470746398.87218982"/>
    <n v="512068683.5256899"/>
    <n v="451806369.28899986"/>
    <n v="533186385.44996989"/>
    <n v="470746398.87218982"/>
    <n v="269811598.98250002"/>
    <n v="249752118.29644004"/>
    <n v="49586162.051349998"/>
    <n v="42505277.943829998"/>
    <n v="9.2999677794666393"/>
    <n v="9.0293368245968058"/>
    <n v="7080884.1075199991"/>
    <n v="16.658834973099722"/>
    <n v="100"/>
    <n v="100"/>
    <n v="100"/>
    <n v="100"/>
    <n v="9.2999677794666393"/>
    <n v="9.6834982584640557"/>
    <n v="9.0293368245968058"/>
    <n v="9.4078527513279298"/>
    <n v="6.6043389341032137"/>
    <n v="0.50211595739651715"/>
    <n v="0.26252147061458303"/>
    <n v="5666308.6583699957"/>
    <n v="19.177189660802707"/>
    <n v="234090.32725000009"/>
    <n v="9.5815998650434118"/>
    <n v="66434.168510000221"/>
    <n v="4.9827074916979797"/>
    <n v="11.150854884078075"/>
    <n v="42.925553406024299"/>
    <n v="45.052690383218042"/>
    <n v="7.8888878586463411"/>
    <n v="10.775178923735096"/>
    <n v="25.586251509092062"/>
    <n v="89.74867664556993"/>
    <n v="101.74842403620539"/>
    <s v="Grandes"/>
    <n v="2024"/>
    <n v="2"/>
    <d v="2025-08-07T00:00:00"/>
    <x v="26"/>
    <x v="1"/>
  </r>
  <r>
    <n v="2025"/>
    <n v="6"/>
    <n v="13"/>
    <x v="37"/>
    <s v="Total General"/>
    <n v="13"/>
    <s v="3fdba35f04dc8c462986c992bcf875546257113072a909c162f7e470e581e278"/>
    <s v="5ee0b1f3d4f170289262539d5c2c0d24e2fb46189fbbd99a0a6b6a68b9dfe06a"/>
    <x v="68"/>
    <n v="699707.28188999998"/>
    <n v="799139.89625999995"/>
    <n v="1443997.9576900001"/>
    <n v="1505847.4702900001"/>
    <n v="395641.69705999992"/>
    <n v="465988.56998000003"/>
    <n v="833083.68127000041"/>
    <n v="854168.01399999997"/>
    <n v="35332811.020000003"/>
    <n v="33505945.09"/>
    <n v="140.405"/>
    <n v="134.59399999999999"/>
    <n v="7188.6067700000003"/>
    <n v="803.85748999999998"/>
    <n v="262140.41253"/>
    <n v="292174.18445999996"/>
    <n v="510278.73376999999"/>
    <n v="569515.74435000005"/>
    <n v="2299.4720799999996"/>
    <n v="27342.011979999999"/>
    <n v="99368.430430000008"/>
    <n v="91358.126239999983"/>
    <n v="0"/>
    <n v="0"/>
    <s v="Total General"/>
    <s v="Totales"/>
    <s v="Total General"/>
    <x v="26"/>
    <x v="3"/>
    <n v="699707.28188999998"/>
    <n v="799139.89625999995"/>
    <n v="533186385.44996989"/>
    <n v="470746398.87218982"/>
    <n v="512068683.5256899"/>
    <n v="451806369.28899986"/>
    <n v="533186385.44996989"/>
    <n v="470746398.87218982"/>
    <n v="269811598.98250002"/>
    <n v="249752118.29644004"/>
    <n v="699707.28188999998"/>
    <n v="799139.89625999995"/>
    <n v="0.13123127315028849"/>
    <n v="0.1697601719682981"/>
    <n v="-99432.614369999967"/>
    <n v="-12.442454047826635"/>
    <n v="100"/>
    <n v="100"/>
    <n v="100"/>
    <n v="100"/>
    <n v="0.13123127315028849"/>
    <n v="0.1366432481424919"/>
    <n v="0.1697601719682981"/>
    <n v="0.17687663357149946"/>
    <n v="4.312698416069673E-4"/>
    <n v="1.86367156292148E-2"/>
    <m/>
    <n v="-25042.5399"/>
    <n v="-91.589967550003252"/>
    <n v="8010.3041900000244"/>
    <n v="8.768025921368805"/>
    <n v="0"/>
    <m/>
    <n v="-15.096265756694283"/>
    <n v="56.543887322613031"/>
    <n v="58.311263417186566"/>
    <n v="0.14663628196564718"/>
    <n v="-10.279406438836736"/>
    <n v="-10.401294638062808"/>
    <n v="51.372004197250284"/>
    <n v="51.302213741863156"/>
    <s v="Resto"/>
    <n v="2024"/>
    <n v="2"/>
    <d v="2025-08-07T00:00:00"/>
    <x v="26"/>
    <x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8D957A-560F-451A-8F69-D1B43EFCCA15}" name="TablaDinámica3" cacheId="0" applyNumberFormats="0" applyBorderFormats="0" applyFontFormats="0" applyPatternFormats="0" applyAlignmentFormats="0" applyWidthHeightFormats="1" dataCaption="Valores" errorCaption="0" showError="1" missingCaption="0" updatedVersion="7" minRefreshableVersion="3" rowGrandTotals="0" colGrandTotals="0" itemPrintTitles="1" createdVersion="7" indent="0" compact="0" compactData="0" multipleFieldFilters="0">
  <location ref="B6:D1448" firstHeaderRow="1" firstDataRow="1" firstDataCol="2" rowPageCount="1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5"/>
        <item x="6"/>
        <item x="0"/>
        <item x="7"/>
        <item x="1"/>
        <item m="1" x="85"/>
        <item m="1" x="95"/>
        <item x="8"/>
        <item x="9"/>
        <item x="10"/>
        <item x="3"/>
        <item x="4"/>
        <item x="16"/>
        <item m="1" x="82"/>
        <item m="1" x="97"/>
        <item x="17"/>
        <item x="13"/>
        <item x="18"/>
        <item x="19"/>
        <item m="1" x="102"/>
        <item m="1" x="88"/>
        <item x="20"/>
        <item m="1" x="84"/>
        <item m="1" x="83"/>
        <item x="21"/>
        <item x="22"/>
        <item x="78"/>
        <item m="1" x="91"/>
        <item x="24"/>
        <item x="23"/>
        <item x="25"/>
        <item x="26"/>
        <item x="28"/>
        <item x="29"/>
        <item x="30"/>
        <item x="27"/>
        <item x="31"/>
        <item x="32"/>
        <item x="34"/>
        <item m="1" x="103"/>
        <item x="33"/>
        <item x="35"/>
        <item m="1" x="79"/>
        <item x="36"/>
        <item m="1" x="101"/>
        <item x="37"/>
        <item x="38"/>
        <item x="39"/>
        <item m="1" x="93"/>
        <item x="40"/>
        <item m="1" x="80"/>
        <item x="42"/>
        <item x="43"/>
        <item x="45"/>
        <item x="46"/>
        <item m="1" x="99"/>
        <item m="1" x="100"/>
        <item x="47"/>
        <item x="49"/>
        <item m="1" x="87"/>
        <item m="1" x="89"/>
        <item m="1" x="98"/>
        <item x="50"/>
        <item x="44"/>
        <item x="51"/>
        <item m="1" x="90"/>
        <item m="1" x="92"/>
        <item x="52"/>
        <item x="53"/>
        <item x="54"/>
        <item x="59"/>
        <item x="60"/>
        <item x="61"/>
        <item x="62"/>
        <item x="56"/>
        <item m="1" x="96"/>
        <item x="63"/>
        <item x="64"/>
        <item x="65"/>
        <item x="57"/>
        <item x="66"/>
        <item x="72"/>
        <item x="73"/>
        <item x="67"/>
        <item x="68"/>
        <item x="69"/>
        <item x="70"/>
        <item x="74"/>
        <item x="75"/>
        <item m="1" x="81"/>
        <item x="76"/>
        <item m="1" x="86"/>
        <item x="77"/>
        <item m="1" x="94"/>
        <item x="58"/>
        <item x="55"/>
        <item x="41"/>
        <item x="71"/>
        <item x="48"/>
        <item x="14"/>
        <item x="12"/>
        <item x="11"/>
        <item x="1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0">
        <item h="1" m="1" x="25"/>
        <item h="1" m="1" x="27"/>
        <item h="1" m="1" x="29"/>
        <item h="1" m="1" x="30"/>
        <item h="1" m="1" x="21"/>
        <item h="1" m="1" x="23"/>
        <item h="1" m="1" x="26"/>
        <item h="1" m="1" x="28"/>
        <item h="1" m="1" x="17"/>
        <item h="1" m="1" x="19"/>
        <item h="1" m="1" x="22"/>
        <item h="1" m="1" x="24"/>
        <item h="1" m="1" x="13"/>
        <item h="1" m="1" x="15"/>
        <item h="1" m="1" x="18"/>
        <item h="1" m="1" x="20"/>
        <item h="1" m="1" x="9"/>
        <item h="1" m="1" x="11"/>
        <item h="1" m="1" x="14"/>
        <item h="1" m="1" x="16"/>
        <item h="1" m="1" x="5"/>
        <item h="1" m="1" x="7"/>
        <item h="1" m="1" x="10"/>
        <item h="1" m="1" x="12"/>
        <item h="1" m="1" x="37"/>
        <item h="1" m="1" x="39"/>
        <item h="1" m="1" x="6"/>
        <item h="1" m="1" x="8"/>
        <item h="1" m="1" x="33"/>
        <item h="1" m="1" x="35"/>
        <item h="1" m="1" x="38"/>
        <item h="1" m="1" x="4"/>
        <item h="1" m="1" x="31"/>
        <item h="1" m="1" x="32"/>
        <item h="1" m="1" x="34"/>
        <item h="1" m="1" x="36"/>
        <item h="1" x="2"/>
        <item h="1" x="3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95">
        <item x="26"/>
        <item x="25"/>
        <item x="36"/>
        <item x="35"/>
        <item x="37"/>
        <item x="45"/>
        <item x="54"/>
        <item x="44"/>
        <item m="1" x="92"/>
        <item m="1" x="78"/>
        <item x="50"/>
        <item m="1" x="68"/>
        <item x="51"/>
        <item m="1" x="75"/>
        <item x="47"/>
        <item m="1" x="60"/>
        <item x="52"/>
        <item m="1" x="93"/>
        <item x="48"/>
        <item m="1" x="62"/>
        <item x="46"/>
        <item m="1" x="66"/>
        <item x="49"/>
        <item x="43"/>
        <item m="1" x="58"/>
        <item x="53"/>
        <item m="1" x="63"/>
        <item x="55"/>
        <item m="1" x="72"/>
        <item x="2"/>
        <item x="5"/>
        <item x="4"/>
        <item m="1" x="74"/>
        <item x="3"/>
        <item m="1" x="67"/>
        <item m="1" x="82"/>
        <item x="28"/>
        <item x="38"/>
        <item m="1" x="57"/>
        <item x="29"/>
        <item m="1" x="59"/>
        <item x="30"/>
        <item m="1" x="65"/>
        <item x="31"/>
        <item m="1" x="79"/>
        <item x="27"/>
        <item x="23"/>
        <item m="1" x="91"/>
        <item x="11"/>
        <item m="1" x="88"/>
        <item m="1" x="76"/>
        <item x="13"/>
        <item m="1" x="80"/>
        <item x="10"/>
        <item m="1" x="89"/>
        <item x="12"/>
        <item m="1" x="85"/>
        <item x="9"/>
        <item m="1" x="69"/>
        <item m="1" x="94"/>
        <item x="24"/>
        <item m="1" x="71"/>
        <item x="22"/>
        <item m="1" x="87"/>
        <item x="21"/>
        <item m="1" x="81"/>
        <item x="20"/>
        <item m="1" x="83"/>
        <item x="32"/>
        <item m="1" x="70"/>
        <item x="33"/>
        <item m="1" x="64"/>
        <item x="19"/>
        <item m="1" x="61"/>
        <item x="17"/>
        <item m="1" x="77"/>
        <item x="18"/>
        <item x="0"/>
        <item m="1" x="86"/>
        <item m="1" x="90"/>
        <item x="15"/>
        <item m="1" x="73"/>
        <item x="16"/>
        <item x="14"/>
        <item x="34"/>
        <item x="40"/>
        <item x="42"/>
        <item x="39"/>
        <item x="41"/>
        <item x="6"/>
        <item x="8"/>
        <item x="7"/>
        <item x="1"/>
        <item x="56"/>
        <item m="1" x="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83"/>
  </rowFields>
  <rowItems count="1442">
    <i>
      <x/>
      <x/>
    </i>
    <i r="1">
      <x v="1"/>
    </i>
    <i r="1">
      <x v="2"/>
    </i>
    <i r="1">
      <x v="3"/>
    </i>
    <i r="1">
      <x v="4"/>
    </i>
    <i r="1">
      <x v="46"/>
    </i>
    <i r="1">
      <x v="48"/>
    </i>
    <i r="1">
      <x v="51"/>
    </i>
    <i r="1">
      <x v="53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"/>
      <x/>
    </i>
    <i r="1">
      <x v="1"/>
    </i>
    <i r="1">
      <x v="2"/>
    </i>
    <i r="1">
      <x v="4"/>
    </i>
    <i r="1">
      <x v="29"/>
    </i>
    <i r="1">
      <x v="30"/>
    </i>
    <i r="1">
      <x v="33"/>
    </i>
    <i r="1">
      <x v="46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>
      <x v="2"/>
      <x/>
    </i>
    <i r="1">
      <x v="1"/>
    </i>
    <i r="1">
      <x v="29"/>
    </i>
    <i r="1">
      <x v="30"/>
    </i>
    <i r="1">
      <x v="31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 r="1">
      <x v="92"/>
    </i>
    <i>
      <x v="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66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4"/>
      <x/>
    </i>
    <i r="1">
      <x v="1"/>
    </i>
    <i r="1">
      <x v="46"/>
    </i>
    <i r="1">
      <x v="48"/>
    </i>
    <i r="1">
      <x v="51"/>
    </i>
    <i r="1">
      <x v="53"/>
    </i>
    <i r="1">
      <x v="55"/>
    </i>
    <i r="1">
      <x v="57"/>
    </i>
    <i>
      <x v="7"/>
      <x/>
    </i>
    <i r="1">
      <x v="1"/>
    </i>
    <i r="1">
      <x v="2"/>
    </i>
    <i r="1">
      <x v="4"/>
    </i>
    <i>
      <x v="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9"/>
      <x/>
    </i>
    <i r="1">
      <x v="1"/>
    </i>
    <i r="1">
      <x v="46"/>
    </i>
    <i r="1">
      <x v="60"/>
    </i>
    <i r="1">
      <x v="92"/>
    </i>
    <i>
      <x v="10"/>
      <x/>
    </i>
    <i r="1">
      <x v="1"/>
    </i>
    <i r="1">
      <x v="29"/>
    </i>
    <i r="1">
      <x v="41"/>
    </i>
    <i r="1">
      <x v="43"/>
    </i>
    <i r="1">
      <x v="45"/>
    </i>
    <i>
      <x v="1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9"/>
    </i>
    <i r="1">
      <x v="90"/>
    </i>
    <i r="1">
      <x v="91"/>
    </i>
    <i>
      <x v="12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15"/>
      <x/>
    </i>
    <i r="1">
      <x v="1"/>
    </i>
    <i r="1">
      <x v="46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6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>
      <x v="17"/>
      <x/>
    </i>
    <i r="1">
      <x v="1"/>
    </i>
    <i r="1">
      <x v="46"/>
    </i>
    <i r="1">
      <x v="48"/>
    </i>
    <i r="1">
      <x v="57"/>
    </i>
    <i r="1">
      <x v="60"/>
    </i>
    <i r="1">
      <x v="62"/>
    </i>
    <i r="1">
      <x v="6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2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24"/>
      <x/>
    </i>
    <i r="1">
      <x v="1"/>
    </i>
    <i r="1">
      <x v="46"/>
    </i>
    <i r="1">
      <x v="60"/>
    </i>
    <i r="1">
      <x v="92"/>
    </i>
    <i>
      <x v="25"/>
      <x/>
    </i>
    <i r="1">
      <x v="1"/>
    </i>
    <i r="1">
      <x v="46"/>
    </i>
    <i r="1">
      <x v="48"/>
    </i>
    <i r="1">
      <x v="51"/>
    </i>
    <i>
      <x v="28"/>
      <x/>
    </i>
    <i r="1">
      <x v="1"/>
    </i>
    <i r="1">
      <x v="46"/>
    </i>
    <i r="1">
      <x v="48"/>
    </i>
    <i r="1">
      <x v="51"/>
    </i>
    <i r="1">
      <x v="55"/>
    </i>
    <i r="1">
      <x v="60"/>
    </i>
    <i r="1">
      <x v="62"/>
    </i>
    <i r="1">
      <x v="64"/>
    </i>
    <i r="1">
      <x v="66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29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0"/>
      <x/>
    </i>
    <i r="1">
      <x v="1"/>
    </i>
    <i r="1">
      <x v="46"/>
    </i>
    <i r="1">
      <x v="6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32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 r="1">
      <x v="45"/>
    </i>
    <i>
      <x v="3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34"/>
      <x/>
    </i>
    <i r="1">
      <x v="1"/>
    </i>
    <i r="1">
      <x v="46"/>
    </i>
    <i r="1">
      <x v="60"/>
    </i>
    <i r="1">
      <x v="93"/>
    </i>
    <i>
      <x v="35"/>
      <x/>
    </i>
    <i r="1">
      <x v="1"/>
    </i>
    <i r="1">
      <x v="46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6"/>
      <x/>
    </i>
    <i r="1">
      <x v="1"/>
    </i>
    <i r="1">
      <x v="46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1"/>
    </i>
    <i>
      <x v="37"/>
      <x/>
    </i>
    <i r="1">
      <x v="1"/>
    </i>
    <i r="1">
      <x v="2"/>
    </i>
    <i r="1">
      <x v="4"/>
    </i>
    <i r="1">
      <x v="29"/>
    </i>
    <i r="1">
      <x v="30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3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>
      <x v="40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>
      <x v="4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43"/>
      <x/>
    </i>
    <i r="1">
      <x v="1"/>
    </i>
    <i r="1">
      <x v="2"/>
    </i>
    <i r="1">
      <x v="3"/>
    </i>
    <i r="1">
      <x v="4"/>
    </i>
    <i>
      <x v="45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7"/>
    </i>
    <i r="1">
      <x v="60"/>
    </i>
    <i r="1">
      <x v="62"/>
    </i>
    <i r="1">
      <x v="64"/>
    </i>
    <i r="1">
      <x v="68"/>
    </i>
    <i r="1">
      <x v="77"/>
    </i>
    <i r="1">
      <x v="89"/>
    </i>
    <i r="1">
      <x v="90"/>
    </i>
    <i r="1">
      <x v="91"/>
    </i>
    <i>
      <x v="46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66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8"/>
    </i>
    <i r="1">
      <x v="89"/>
    </i>
    <i r="1">
      <x v="90"/>
    </i>
    <i r="1">
      <x v="91"/>
    </i>
    <i>
      <x v="47"/>
      <x/>
    </i>
    <i r="1">
      <x v="1"/>
    </i>
    <i r="1">
      <x v="29"/>
    </i>
    <i r="1">
      <x v="36"/>
    </i>
    <i r="1">
      <x v="37"/>
    </i>
    <i r="1">
      <x v="41"/>
    </i>
    <i r="1">
      <x v="43"/>
    </i>
    <i r="1">
      <x v="45"/>
    </i>
    <i>
      <x v="49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5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52"/>
      <x/>
    </i>
    <i r="1">
      <x v="1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>
      <x v="5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54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57"/>
      <x/>
    </i>
    <i r="1">
      <x v="1"/>
    </i>
    <i r="1">
      <x v="2"/>
    </i>
    <i r="1">
      <x v="3"/>
    </i>
    <i r="1">
      <x v="4"/>
    </i>
    <i>
      <x v="58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62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 r="1">
      <x v="45"/>
    </i>
    <i>
      <x v="63"/>
      <x/>
    </i>
    <i r="1">
      <x v="1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64"/>
      <x/>
    </i>
    <i r="1">
      <x v="1"/>
    </i>
    <i r="1">
      <x v="46"/>
    </i>
    <i r="1">
      <x v="48"/>
    </i>
    <i r="1">
      <x v="51"/>
    </i>
    <i r="1">
      <x v="53"/>
    </i>
    <i r="1">
      <x v="55"/>
    </i>
    <i r="1">
      <x v="60"/>
    </i>
    <i r="1">
      <x v="62"/>
    </i>
    <i r="1">
      <x v="64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67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68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3"/>
    </i>
    <i r="1">
      <x v="36"/>
    </i>
    <i r="1">
      <x v="37"/>
    </i>
    <i>
      <x v="69"/>
      <x/>
    </i>
    <i r="1">
      <x v="1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70"/>
    </i>
    <i>
      <x v="70"/>
      <x/>
    </i>
    <i r="1">
      <x v="1"/>
    </i>
    <i r="1">
      <x v="2"/>
    </i>
    <i r="1">
      <x v="3"/>
    </i>
    <i r="1">
      <x v="4"/>
    </i>
    <i>
      <x v="7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>
      <x v="72"/>
      <x/>
    </i>
    <i r="1">
      <x v="1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73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9"/>
    </i>
    <i r="1">
      <x v="90"/>
    </i>
    <i r="1">
      <x v="91"/>
    </i>
    <i>
      <x v="74"/>
      <x/>
    </i>
    <i r="1">
      <x v="1"/>
    </i>
    <i r="1">
      <x v="46"/>
    </i>
    <i r="1">
      <x v="60"/>
    </i>
    <i r="1">
      <x v="93"/>
    </i>
    <i>
      <x v="76"/>
      <x/>
    </i>
    <i r="1">
      <x v="1"/>
    </i>
    <i r="1">
      <x v="2"/>
    </i>
    <i r="1">
      <x v="3"/>
    </i>
    <i r="1">
      <x v="4"/>
    </i>
    <i>
      <x v="77"/>
      <x/>
    </i>
    <i r="1">
      <x v="1"/>
    </i>
    <i r="1">
      <x v="46"/>
    </i>
    <i r="1">
      <x v="60"/>
    </i>
    <i r="1">
      <x v="92"/>
    </i>
    <i>
      <x v="78"/>
      <x/>
    </i>
    <i r="1">
      <x v="1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66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79"/>
      <x/>
    </i>
    <i r="1">
      <x v="1"/>
    </i>
    <i r="1">
      <x v="29"/>
    </i>
    <i r="1">
      <x v="30"/>
    </i>
    <i r="1">
      <x v="33"/>
    </i>
    <i r="1">
      <x v="46"/>
    </i>
    <i r="1">
      <x v="60"/>
    </i>
    <i r="1">
      <x v="89"/>
    </i>
    <i r="1">
      <x v="90"/>
    </i>
    <i r="1">
      <x v="91"/>
    </i>
    <i>
      <x v="80"/>
      <x/>
    </i>
    <i r="1">
      <x v="1"/>
    </i>
    <i r="1">
      <x v="46"/>
    </i>
    <i r="1">
      <x v="60"/>
    </i>
    <i r="1">
      <x v="62"/>
    </i>
    <i r="1">
      <x v="64"/>
    </i>
    <i r="1">
      <x v="68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81"/>
      <x/>
    </i>
    <i r="1">
      <x v="1"/>
    </i>
    <i r="1">
      <x v="46"/>
    </i>
    <i r="1">
      <x v="60"/>
    </i>
    <i r="1">
      <x v="85"/>
    </i>
    <i r="1">
      <x v="86"/>
    </i>
    <i r="1">
      <x v="87"/>
    </i>
    <i r="1">
      <x v="88"/>
    </i>
    <i>
      <x v="82"/>
      <x/>
    </i>
    <i r="1">
      <x v="1"/>
    </i>
    <i r="1">
      <x v="2"/>
    </i>
    <i r="1">
      <x v="4"/>
    </i>
    <i r="1">
      <x v="29"/>
    </i>
    <i r="1">
      <x v="30"/>
    </i>
    <i r="1">
      <x v="33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8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>
      <x v="8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>
      <x v="85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5"/>
    </i>
    <i r="1">
      <x v="86"/>
    </i>
    <i r="1">
      <x v="89"/>
    </i>
    <i r="1">
      <x v="90"/>
    </i>
    <i r="1">
      <x v="91"/>
    </i>
    <i>
      <x v="86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87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7"/>
    </i>
    <i r="1">
      <x v="60"/>
    </i>
    <i r="1">
      <x v="62"/>
    </i>
    <i r="1">
      <x v="64"/>
    </i>
    <i r="1">
      <x v="66"/>
    </i>
    <i r="1">
      <x v="68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88"/>
      <x/>
    </i>
    <i r="1">
      <x v="1"/>
    </i>
    <i r="1">
      <x v="46"/>
    </i>
    <i r="1">
      <x v="48"/>
    </i>
    <i r="1">
      <x v="57"/>
    </i>
    <i r="1">
      <x v="60"/>
    </i>
    <i r="1">
      <x v="80"/>
    </i>
    <i r="1">
      <x v="83"/>
    </i>
    <i r="1">
      <x v="89"/>
    </i>
    <i r="1">
      <x v="90"/>
    </i>
    <i r="1">
      <x v="91"/>
    </i>
    <i>
      <x v="90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6"/>
    </i>
    <i r="1">
      <x v="48"/>
    </i>
    <i r="1">
      <x v="51"/>
    </i>
    <i r="1">
      <x v="53"/>
    </i>
    <i r="1">
      <x v="55"/>
    </i>
    <i r="1">
      <x v="57"/>
    </i>
    <i r="1">
      <x v="60"/>
    </i>
    <i r="1">
      <x v="62"/>
    </i>
    <i r="1">
      <x v="64"/>
    </i>
    <i r="1">
      <x v="70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92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46"/>
    </i>
    <i r="1">
      <x v="48"/>
    </i>
    <i r="1">
      <x v="51"/>
    </i>
    <i r="1">
      <x v="60"/>
    </i>
    <i r="1">
      <x v="62"/>
    </i>
    <i r="1">
      <x v="6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94"/>
      <x/>
    </i>
    <i r="1">
      <x v="1"/>
    </i>
    <i r="1">
      <x v="46"/>
    </i>
    <i r="1">
      <x v="48"/>
    </i>
    <i r="1">
      <x v="51"/>
    </i>
    <i>
      <x v="95"/>
      <x/>
    </i>
    <i r="1">
      <x v="1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 r="1">
      <x v="41"/>
    </i>
    <i r="1">
      <x v="43"/>
    </i>
    <i r="1">
      <x v="45"/>
    </i>
    <i>
      <x v="96"/>
      <x/>
    </i>
    <i r="1">
      <x v="1"/>
    </i>
    <i r="1">
      <x v="46"/>
    </i>
    <i r="1">
      <x v="48"/>
    </i>
    <i r="1">
      <x v="51"/>
    </i>
    <i r="1">
      <x v="57"/>
    </i>
    <i>
      <x v="97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39"/>
    </i>
    <i>
      <x v="98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99"/>
      <x/>
    </i>
    <i r="1">
      <x v="5"/>
    </i>
    <i r="1">
      <x v="6"/>
    </i>
    <i r="1">
      <x v="7"/>
    </i>
    <i r="1">
      <x v="10"/>
    </i>
    <i r="1">
      <x v="12"/>
    </i>
    <i r="1">
      <x v="14"/>
    </i>
    <i r="1">
      <x v="16"/>
    </i>
    <i r="1">
      <x v="18"/>
    </i>
    <i r="1">
      <x v="20"/>
    </i>
    <i r="1">
      <x v="22"/>
    </i>
    <i r="1">
      <x v="23"/>
    </i>
    <i r="1">
      <x v="25"/>
    </i>
    <i r="1">
      <x v="27"/>
    </i>
    <i>
      <x v="100"/>
      <x/>
    </i>
    <i r="1">
      <x v="1"/>
    </i>
    <i r="1">
      <x v="29"/>
    </i>
    <i r="1">
      <x v="36"/>
    </i>
    <i r="1">
      <x v="37"/>
    </i>
    <i r="1">
      <x v="39"/>
    </i>
    <i r="1">
      <x v="41"/>
    </i>
    <i r="1">
      <x v="43"/>
    </i>
    <i r="1">
      <x v="45"/>
    </i>
    <i>
      <x v="101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46"/>
    </i>
    <i r="1">
      <x v="48"/>
    </i>
    <i r="1">
      <x v="51"/>
    </i>
    <i r="1">
      <x v="53"/>
    </i>
    <i r="1">
      <x v="60"/>
    </i>
    <i r="1">
      <x v="62"/>
    </i>
    <i r="1">
      <x v="64"/>
    </i>
    <i r="1">
      <x v="72"/>
    </i>
    <i r="1">
      <x v="74"/>
    </i>
    <i r="1">
      <x v="76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02"/>
      <x/>
    </i>
    <i r="1">
      <x v="1"/>
    </i>
    <i r="1">
      <x v="2"/>
    </i>
    <i r="1">
      <x v="3"/>
    </i>
    <i r="1">
      <x v="4"/>
    </i>
    <i r="1">
      <x v="29"/>
    </i>
    <i r="1">
      <x v="30"/>
    </i>
    <i r="1">
      <x v="31"/>
    </i>
    <i r="1">
      <x v="33"/>
    </i>
    <i r="1">
      <x v="36"/>
    </i>
    <i r="1">
      <x v="37"/>
    </i>
    <i r="1">
      <x v="46"/>
    </i>
    <i r="1">
      <x v="48"/>
    </i>
    <i r="1">
      <x v="51"/>
    </i>
    <i r="1">
      <x v="60"/>
    </i>
    <i r="1">
      <x v="62"/>
    </i>
    <i r="1">
      <x v="64"/>
    </i>
    <i r="1">
      <x v="77"/>
    </i>
    <i r="1">
      <x v="80"/>
    </i>
    <i r="1">
      <x v="82"/>
    </i>
    <i r="1">
      <x v="83"/>
    </i>
    <i r="1">
      <x v="89"/>
    </i>
    <i r="1">
      <x v="90"/>
    </i>
    <i r="1">
      <x v="91"/>
    </i>
    <i>
      <x v="103"/>
      <x/>
    </i>
    <i r="1">
      <x v="1"/>
    </i>
    <i r="1">
      <x v="29"/>
    </i>
    <i r="1">
      <x v="36"/>
    </i>
    <i r="1">
      <x v="39"/>
    </i>
    <i r="1">
      <x v="41"/>
    </i>
    <i r="1">
      <x v="43"/>
    </i>
    <i r="1">
      <x v="45"/>
    </i>
  </rowItems>
  <colItems count="1">
    <i/>
  </colItems>
  <pageFields count="1">
    <pageField fld="37" hier="-1"/>
  </pageFields>
  <dataFields count="1">
    <dataField name="Suma de Prima_DirectaAct" fld="9" baseField="0" baseItem="0"/>
  </dataFields>
  <formats count="1">
    <format dxfId="2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D613B7-8F2B-4851-A70D-E5F333F2581C}" name="TablaDinámica2" cacheId="0" applyNumberFormats="0" applyBorderFormats="0" applyFontFormats="0" applyPatternFormats="0" applyAlignmentFormats="0" applyWidthHeightFormats="1" dataCaption="Valores" errorCaption="0" showError="1" missingCaption="0" updatedVersion="8" minRefreshableVersion="3" rowGrandTotals="0" colGrandTotals="0" itemPrintTitles="1" createdVersion="8" indent="0" compact="0" compactData="0" multipleFieldFilters="0">
  <location ref="A6:K84" firstHeaderRow="0" firstDataRow="1" firstDataCol="2" rowPageCount="2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5"/>
        <item x="6"/>
        <item x="0"/>
        <item x="7"/>
        <item x="1"/>
        <item m="1" x="85"/>
        <item m="1" x="95"/>
        <item x="8"/>
        <item x="9"/>
        <item x="10"/>
        <item x="3"/>
        <item x="4"/>
        <item x="16"/>
        <item m="1" x="82"/>
        <item m="1" x="97"/>
        <item x="17"/>
        <item x="13"/>
        <item x="18"/>
        <item x="19"/>
        <item m="1" x="102"/>
        <item m="1" x="88"/>
        <item x="20"/>
        <item m="1" x="84"/>
        <item m="1" x="83"/>
        <item x="21"/>
        <item x="22"/>
        <item x="78"/>
        <item m="1" x="91"/>
        <item x="24"/>
        <item x="23"/>
        <item x="25"/>
        <item x="26"/>
        <item x="28"/>
        <item x="29"/>
        <item x="30"/>
        <item x="27"/>
        <item x="31"/>
        <item x="32"/>
        <item x="34"/>
        <item m="1" x="103"/>
        <item x="33"/>
        <item x="35"/>
        <item m="1" x="79"/>
        <item x="36"/>
        <item m="1" x="101"/>
        <item x="37"/>
        <item x="38"/>
        <item x="39"/>
        <item m="1" x="93"/>
        <item x="40"/>
        <item m="1" x="80"/>
        <item x="42"/>
        <item x="43"/>
        <item x="45"/>
        <item x="46"/>
        <item m="1" x="99"/>
        <item m="1" x="100"/>
        <item x="47"/>
        <item x="49"/>
        <item m="1" x="87"/>
        <item m="1" x="89"/>
        <item m="1" x="98"/>
        <item x="50"/>
        <item x="44"/>
        <item x="51"/>
        <item m="1" x="90"/>
        <item m="1" x="92"/>
        <item x="52"/>
        <item x="53"/>
        <item x="54"/>
        <item x="59"/>
        <item x="60"/>
        <item x="61"/>
        <item x="62"/>
        <item x="56"/>
        <item m="1" x="96"/>
        <item x="63"/>
        <item x="64"/>
        <item x="65"/>
        <item x="57"/>
        <item x="58"/>
        <item x="66"/>
        <item x="72"/>
        <item x="73"/>
        <item x="67"/>
        <item x="68"/>
        <item x="69"/>
        <item x="70"/>
        <item x="74"/>
        <item x="75"/>
        <item m="1" x="81"/>
        <item x="76"/>
        <item m="1" x="86"/>
        <item x="77"/>
        <item m="1" x="94"/>
        <item x="55"/>
        <item x="41"/>
        <item x="71"/>
        <item x="48"/>
        <item x="14"/>
        <item x="12"/>
        <item x="11"/>
        <item x="1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0">
        <item x="13"/>
        <item x="1"/>
        <item x="25"/>
        <item x="19"/>
        <item x="11"/>
        <item x="75"/>
        <item x="3"/>
        <item x="24"/>
        <item x="4"/>
        <item x="0"/>
        <item x="16"/>
        <item x="8"/>
        <item x="10"/>
        <item x="28"/>
        <item x="14"/>
        <item x="12"/>
        <item x="76"/>
        <item x="29"/>
        <item x="27"/>
        <item x="17"/>
        <item x="7"/>
        <item x="9"/>
        <item x="26"/>
        <item x="33"/>
        <item x="5"/>
        <item x="20"/>
        <item x="6"/>
        <item x="34"/>
        <item x="31"/>
        <item x="45"/>
        <item x="2"/>
        <item x="15"/>
        <item x="39"/>
        <item x="32"/>
        <item x="18"/>
        <item x="44"/>
        <item x="49"/>
        <item x="47"/>
        <item x="53"/>
        <item x="52"/>
        <item x="48"/>
        <item x="30"/>
        <item x="40"/>
        <item x="57"/>
        <item x="62"/>
        <item x="41"/>
        <item x="56"/>
        <item x="43"/>
        <item x="35"/>
        <item x="46"/>
        <item x="68"/>
        <item x="36"/>
        <item x="38"/>
        <item x="23"/>
        <item x="67"/>
        <item x="37"/>
        <item x="22"/>
        <item x="66"/>
        <item x="58"/>
        <item x="21"/>
        <item x="55"/>
        <item x="50"/>
        <item x="60"/>
        <item x="54"/>
        <item x="51"/>
        <item x="61"/>
        <item x="70"/>
        <item x="59"/>
        <item x="71"/>
        <item x="64"/>
        <item x="65"/>
        <item x="72"/>
        <item x="63"/>
        <item x="73"/>
        <item x="42"/>
        <item m="1" x="81"/>
        <item m="1" x="78"/>
        <item m="1" x="87"/>
        <item m="1" x="84"/>
        <item m="1" x="82"/>
        <item m="1" x="79"/>
        <item m="1" x="88"/>
        <item m="1" x="85"/>
        <item m="1" x="83"/>
        <item m="1" x="80"/>
        <item m="1" x="89"/>
        <item m="1" x="86"/>
        <item x="77"/>
        <item x="69"/>
        <item x="7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0">
        <item m="1" x="25"/>
        <item m="1" x="27"/>
        <item m="1" x="29"/>
        <item m="1" x="30"/>
        <item m="1" x="21"/>
        <item m="1" x="23"/>
        <item m="1" x="26"/>
        <item m="1" x="28"/>
        <item m="1" x="17"/>
        <item m="1" x="19"/>
        <item m="1" x="22"/>
        <item m="1" x="24"/>
        <item m="1" x="13"/>
        <item m="1" x="15"/>
        <item m="1" x="18"/>
        <item m="1" x="20"/>
        <item m="1" x="9"/>
        <item m="1" x="11"/>
        <item m="1" x="14"/>
        <item m="1" x="16"/>
        <item m="1" x="5"/>
        <item m="1" x="7"/>
        <item m="1" x="10"/>
        <item m="1" x="12"/>
        <item m="1" x="37"/>
        <item m="1" x="39"/>
        <item m="1" x="6"/>
        <item m="1" x="8"/>
        <item m="1" x="33"/>
        <item m="1" x="35"/>
        <item m="1" x="38"/>
        <item m="1" x="4"/>
        <item m="1" x="31"/>
        <item m="1" x="32"/>
        <item m="1" x="34"/>
        <item m="1" x="36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95">
        <item x="26"/>
        <item x="25"/>
        <item x="36"/>
        <item x="35"/>
        <item x="37"/>
        <item x="45"/>
        <item x="54"/>
        <item m="1" x="92"/>
        <item m="1" x="78"/>
        <item m="1" x="68"/>
        <item m="1" x="75"/>
        <item m="1" x="60"/>
        <item m="1" x="93"/>
        <item m="1" x="62"/>
        <item m="1" x="66"/>
        <item m="1" x="58"/>
        <item m="1" x="63"/>
        <item m="1" x="72"/>
        <item m="1" x="74"/>
        <item m="1" x="67"/>
        <item m="1" x="82"/>
        <item m="1" x="57"/>
        <item m="1" x="59"/>
        <item m="1" x="65"/>
        <item m="1" x="79"/>
        <item m="1" x="91"/>
        <item m="1" x="88"/>
        <item m="1" x="76"/>
        <item m="1" x="80"/>
        <item m="1" x="89"/>
        <item m="1" x="85"/>
        <item m="1" x="69"/>
        <item m="1" x="94"/>
        <item m="1" x="71"/>
        <item m="1" x="87"/>
        <item m="1" x="81"/>
        <item m="1" x="83"/>
        <item m="1" x="70"/>
        <item m="1" x="64"/>
        <item m="1" x="61"/>
        <item m="1" x="77"/>
        <item m="1" x="86"/>
        <item m="1" x="90"/>
        <item m="1" x="73"/>
        <item m="1" x="84"/>
        <item x="34"/>
        <item x="10"/>
        <item x="1"/>
        <item x="51"/>
        <item x="30"/>
        <item x="9"/>
        <item x="46"/>
        <item x="2"/>
        <item x="15"/>
        <item x="4"/>
        <item x="17"/>
        <item x="38"/>
        <item x="11"/>
        <item x="12"/>
        <item x="22"/>
        <item x="40"/>
        <item x="6"/>
        <item x="56"/>
        <item x="3"/>
        <item x="24"/>
        <item x="16"/>
        <item x="23"/>
        <item x="47"/>
        <item x="33"/>
        <item x="31"/>
        <item x="32"/>
        <item x="49"/>
        <item x="44"/>
        <item x="19"/>
        <item x="53"/>
        <item x="0"/>
        <item x="29"/>
        <item x="5"/>
        <item x="8"/>
        <item x="27"/>
        <item x="28"/>
        <item x="18"/>
        <item x="13"/>
        <item x="43"/>
        <item x="21"/>
        <item x="50"/>
        <item x="14"/>
        <item x="42"/>
        <item x="20"/>
        <item x="41"/>
        <item x="7"/>
        <item x="39"/>
        <item x="48"/>
        <item x="55"/>
        <item x="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"/>
    <field x="3"/>
  </rowFields>
  <rowItems count="78">
    <i>
      <x/>
      <x v="31"/>
    </i>
    <i>
      <x v="1"/>
      <x v="101"/>
    </i>
    <i>
      <x v="2"/>
      <x v="49"/>
    </i>
    <i>
      <x v="3"/>
      <x v="69"/>
    </i>
    <i>
      <x v="4"/>
      <x v="11"/>
    </i>
    <i>
      <x v="5"/>
      <x v="85"/>
    </i>
    <i>
      <x v="6"/>
      <x v="12"/>
    </i>
    <i>
      <x v="7"/>
      <x v="102"/>
    </i>
    <i>
      <x v="8"/>
      <x v="51"/>
    </i>
    <i>
      <x v="9"/>
      <x v="46"/>
    </i>
    <i>
      <x v="10"/>
      <x v="3"/>
    </i>
    <i>
      <x v="11"/>
      <x v="41"/>
    </i>
    <i>
      <x v="12"/>
      <x v="21"/>
    </i>
    <i>
      <x v="13"/>
      <x v="93"/>
    </i>
    <i>
      <x v="14"/>
      <x v="8"/>
    </i>
    <i>
      <x v="15"/>
      <x v="58"/>
    </i>
    <i>
      <x v="16"/>
      <x v="86"/>
    </i>
    <i>
      <x v="17"/>
      <x v="40"/>
    </i>
    <i>
      <x v="18"/>
      <x v="67"/>
    </i>
    <i>
      <x v="19"/>
      <x v="37"/>
    </i>
    <i>
      <x v="20"/>
      <x v="91"/>
    </i>
    <i>
      <x v="21"/>
      <x v="1"/>
    </i>
    <i>
      <x v="22"/>
      <x v="35"/>
    </i>
    <i>
      <x v="23"/>
      <x v="98"/>
    </i>
    <i>
      <x v="24"/>
      <x v="2"/>
    </i>
    <i>
      <x v="25"/>
      <x/>
    </i>
    <i>
      <x v="26"/>
      <x v="73"/>
    </i>
    <i>
      <x v="27"/>
      <x v="16"/>
    </i>
    <i>
      <x v="28"/>
      <x v="38"/>
    </i>
    <i>
      <x v="29"/>
      <x v="57"/>
    </i>
    <i>
      <x v="30"/>
      <x v="70"/>
    </i>
    <i>
      <x v="31"/>
      <x v="30"/>
    </i>
    <i>
      <x v="32"/>
      <x v="18"/>
    </i>
    <i>
      <x v="33"/>
      <x v="88"/>
    </i>
    <i>
      <x v="34"/>
      <x v="4"/>
    </i>
    <i>
      <x v="35"/>
      <x v="62"/>
    </i>
    <i>
      <x v="36"/>
      <x v="33"/>
    </i>
    <i>
      <x v="37"/>
      <x v="97"/>
    </i>
    <i>
      <x v="38"/>
      <x v="71"/>
    </i>
    <i>
      <x v="39"/>
      <x v="29"/>
    </i>
    <i>
      <x v="40"/>
      <x v="17"/>
    </i>
    <i>
      <x v="41"/>
      <x v="72"/>
    </i>
    <i>
      <x v="42"/>
      <x v="43"/>
    </i>
    <i>
      <x v="43"/>
      <x v="36"/>
    </i>
    <i>
      <x v="44"/>
      <x v="68"/>
    </i>
    <i>
      <x v="45"/>
      <x v="100"/>
    </i>
    <i>
      <x v="46"/>
      <x v="28"/>
    </i>
    <i>
      <x v="47"/>
      <x v="81"/>
    </i>
    <i>
      <x v="48"/>
      <x v="45"/>
    </i>
    <i>
      <x v="49"/>
      <x v="83"/>
    </i>
    <i>
      <x v="50"/>
      <x v="53"/>
    </i>
    <i>
      <x v="51"/>
      <x v="7"/>
    </i>
    <i>
      <x v="52"/>
      <x v="15"/>
    </i>
    <i>
      <x v="53"/>
      <x v="78"/>
    </i>
    <i>
      <x v="54"/>
      <x v="76"/>
    </i>
    <i>
      <x v="55"/>
      <x v="9"/>
    </i>
    <i>
      <x v="56"/>
      <x v="10"/>
    </i>
    <i>
      <x v="57"/>
      <x v="63"/>
    </i>
    <i>
      <x v="58"/>
      <x v="32"/>
    </i>
    <i>
      <x v="59"/>
      <x v="103"/>
    </i>
    <i>
      <x v="60"/>
      <x v="77"/>
    </i>
    <i>
      <x v="61"/>
      <x v="74"/>
    </i>
    <i>
      <x v="62"/>
      <x v="64"/>
    </i>
    <i>
      <x v="63"/>
      <x v="25"/>
    </i>
    <i>
      <x v="64"/>
      <x v="24"/>
    </i>
    <i>
      <x v="65"/>
      <x v="47"/>
    </i>
    <i>
      <x v="66"/>
      <x v="95"/>
    </i>
    <i>
      <x v="67"/>
      <x v="34"/>
    </i>
    <i>
      <x v="68"/>
      <x v="89"/>
    </i>
    <i>
      <x v="69"/>
      <x v="82"/>
    </i>
    <i>
      <x v="70"/>
      <x v="52"/>
    </i>
    <i>
      <x v="71"/>
      <x v="79"/>
    </i>
    <i>
      <x v="72"/>
      <x v="96"/>
    </i>
    <i>
      <x v="73"/>
      <x v="80"/>
    </i>
    <i>
      <x v="74"/>
      <x v="99"/>
    </i>
    <i>
      <x v="87"/>
      <x v="87"/>
    </i>
    <i>
      <x v="88"/>
      <x v="54"/>
    </i>
    <i>
      <x v="89"/>
      <x v="84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37" item="39" hier="-1"/>
    <pageField fld="83" item="0" hier="-1"/>
  </pageFields>
  <dataFields count="9">
    <dataField name="Suma de Prima_DirectaAct" fld="9" baseField="0" baseItem="0" numFmtId="164"/>
    <dataField name="Suma de Prima_DirectaAnt" fld="10" baseField="0" baseItem="0"/>
    <dataField name="Suma de Part_Mercado_Act" fld="50" baseField="0" baseItem="0"/>
    <dataField name="Suma de Part_Mercado_Ant" fld="51" baseField="0" baseItem="0"/>
    <dataField name="Suma de PD_IncreAbs" fld="52" baseField="0" baseItem="0"/>
    <dataField name="Suma de PD_IncreRel" fld="53" baseField="0" baseItem="0"/>
    <dataField name="Suma de Part_Operacion_Act" fld="54" baseField="0" baseItem="0"/>
    <dataField name="Suma de Part_Cartera_Act" fld="56" baseField="0" baseItem="0"/>
    <dataField name="Suma de Part_Sector_Act" fld="58" baseField="0" baseItem="0"/>
  </dataFields>
  <formats count="4">
    <format dxfId="19">
      <pivotArea outline="0" collapsedLevelsAreSubtotals="1" fieldPosition="0"/>
    </format>
    <format dxfId="18">
      <pivotArea dataOnly="0" labelOnly="1" outline="0" axis="axisValues" fieldPosition="0"/>
    </format>
    <format dxfId="17">
      <pivotArea outline="0" fieldPosition="0">
        <references count="3">
          <reference field="4294967294" count="1" selected="0">
            <x v="1"/>
          </reference>
          <reference field="3" count="1" selected="0">
            <x v="43"/>
          </reference>
          <reference field="8" count="1" selected="0">
            <x v="41"/>
          </reference>
        </references>
      </pivotArea>
    </format>
    <format dxfId="16">
      <pivotArea outline="0" fieldPosition="0">
        <references count="3">
          <reference field="4294967294" count="1" selected="0">
            <x v="8"/>
          </reference>
          <reference field="3" count="80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1"/>
            <x v="22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3"/>
            <x v="45"/>
            <x v="46"/>
            <x v="47"/>
            <x v="48"/>
            <x v="49"/>
            <x v="50"/>
            <x v="51"/>
            <x v="52"/>
            <x v="53"/>
            <x v="55"/>
            <x v="56"/>
            <x v="57"/>
            <x v="58"/>
            <x v="59"/>
            <x v="60"/>
            <x v="62"/>
            <x v="63"/>
            <x v="64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80"/>
            <x v="81"/>
            <x v="82"/>
            <x v="83"/>
            <x v="85"/>
            <x v="86"/>
            <x v="88"/>
            <x v="89"/>
            <x v="91"/>
            <x v="93"/>
          </reference>
          <reference field="8" count="80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D4B437-DF7C-4447-8A8B-B6F661E8B9DA}" name="TablaDinámica3" cacheId="0" applyNumberFormats="0" applyBorderFormats="0" applyFontFormats="0" applyPatternFormats="0" applyAlignmentFormats="0" applyWidthHeightFormats="1" dataCaption="Valores" errorCaption="0" showError="1" missingCaption="0" updatedVersion="7" minRefreshableVersion="3" rowGrandTotals="0" colGrandTotals="0" itemPrintTitles="1" createdVersion="7" indent="0" compact="0" compactData="0" multipleFieldFilters="0">
  <location ref="A6:N45" firstHeaderRow="0" firstDataRow="1" firstDataCol="2" rowPageCount="3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5"/>
        <item x="6"/>
        <item x="0"/>
        <item x="7"/>
        <item x="1"/>
        <item m="1" x="85"/>
        <item m="1" x="95"/>
        <item x="8"/>
        <item x="9"/>
        <item x="10"/>
        <item x="3"/>
        <item x="4"/>
        <item x="16"/>
        <item m="1" x="82"/>
        <item m="1" x="97"/>
        <item x="17"/>
        <item x="13"/>
        <item x="18"/>
        <item x="19"/>
        <item m="1" x="102"/>
        <item m="1" x="88"/>
        <item x="20"/>
        <item m="1" x="84"/>
        <item m="1" x="83"/>
        <item x="21"/>
        <item x="22"/>
        <item x="78"/>
        <item m="1" x="91"/>
        <item x="24"/>
        <item x="23"/>
        <item x="25"/>
        <item x="26"/>
        <item x="28"/>
        <item x="29"/>
        <item x="30"/>
        <item x="27"/>
        <item x="31"/>
        <item x="32"/>
        <item x="34"/>
        <item m="1" x="103"/>
        <item x="33"/>
        <item x="35"/>
        <item m="1" x="79"/>
        <item x="36"/>
        <item m="1" x="101"/>
        <item x="37"/>
        <item x="38"/>
        <item x="39"/>
        <item m="1" x="93"/>
        <item x="40"/>
        <item m="1" x="80"/>
        <item x="42"/>
        <item x="43"/>
        <item x="45"/>
        <item x="46"/>
        <item m="1" x="99"/>
        <item m="1" x="100"/>
        <item x="47"/>
        <item x="49"/>
        <item m="1" x="87"/>
        <item m="1" x="89"/>
        <item m="1" x="98"/>
        <item x="50"/>
        <item x="44"/>
        <item x="51"/>
        <item m="1" x="90"/>
        <item m="1" x="92"/>
        <item x="52"/>
        <item x="53"/>
        <item x="54"/>
        <item x="59"/>
        <item x="60"/>
        <item x="61"/>
        <item x="62"/>
        <item x="56"/>
        <item m="1" x="96"/>
        <item x="63"/>
        <item x="64"/>
        <item x="65"/>
        <item x="57"/>
        <item x="66"/>
        <item x="72"/>
        <item x="73"/>
        <item x="67"/>
        <item x="68"/>
        <item x="69"/>
        <item x="70"/>
        <item x="74"/>
        <item x="75"/>
        <item m="1" x="81"/>
        <item x="76"/>
        <item m="1" x="86"/>
        <item x="77"/>
        <item m="1" x="94"/>
        <item x="58"/>
        <item x="55"/>
        <item x="41"/>
        <item x="71"/>
        <item x="48"/>
        <item x="14"/>
        <item x="12"/>
        <item x="11"/>
        <item x="1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7">
        <item h="1" x="5"/>
        <item h="1" x="2"/>
        <item h="1" x="40"/>
        <item h="1" x="3"/>
        <item h="1" x="4"/>
        <item h="1" x="13"/>
        <item h="1" x="11"/>
        <item h="1" x="12"/>
        <item h="1" x="42"/>
        <item h="1" x="39"/>
        <item h="1" x="41"/>
        <item h="1" x="10"/>
        <item h="1" x="1"/>
        <item h="1" x="56"/>
        <item h="1" x="24"/>
        <item h="1" x="23"/>
        <item h="1" x="6"/>
        <item h="1" x="28"/>
        <item h="1" x="29"/>
        <item h="1" x="38"/>
        <item h="1" x="14"/>
        <item h="1" x="0"/>
        <item h="1" x="19"/>
        <item h="1" x="8"/>
        <item h="1" x="17"/>
        <item h="1" x="18"/>
        <item h="1" x="9"/>
        <item h="1" x="34"/>
        <item h="1" x="54"/>
        <item h="1" x="48"/>
        <item h="1" x="45"/>
        <item h="1" x="20"/>
        <item h="1" x="21"/>
        <item h="1" x="33"/>
        <item h="1" x="32"/>
        <item h="1" x="22"/>
        <item h="1" x="15"/>
        <item h="1" x="30"/>
        <item h="1" x="27"/>
        <item h="1" x="31"/>
        <item h="1" x="7"/>
        <item h="1" x="16"/>
        <item h="1" x="26"/>
        <item h="1" x="25"/>
        <item x="37"/>
        <item x="35"/>
        <item x="36"/>
        <item h="1" x="53"/>
        <item h="1" x="51"/>
        <item h="1" x="43"/>
        <item h="1" x="52"/>
        <item h="1" x="49"/>
        <item h="1" x="44"/>
        <item h="1" x="46"/>
        <item h="1" x="55"/>
        <item h="1" x="50"/>
        <item h="1"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0">
        <item h="1" m="1" x="25"/>
        <item h="1" m="1" x="27"/>
        <item h="1" m="1" x="29"/>
        <item h="1" m="1" x="30"/>
        <item h="1" m="1" x="21"/>
        <item h="1" m="1" x="23"/>
        <item h="1" m="1" x="26"/>
        <item h="1" m="1" x="28"/>
        <item h="1" m="1" x="17"/>
        <item h="1" m="1" x="19"/>
        <item h="1" m="1" x="22"/>
        <item h="1" m="1" x="24"/>
        <item h="1" m="1" x="13"/>
        <item h="1" m="1" x="15"/>
        <item h="1" m="1" x="18"/>
        <item h="1" m="1" x="20"/>
        <item h="1" m="1" x="9"/>
        <item h="1" m="1" x="11"/>
        <item h="1" m="1" x="14"/>
        <item h="1" m="1" x="16"/>
        <item h="1" m="1" x="5"/>
        <item h="1" m="1" x="7"/>
        <item h="1" m="1" x="10"/>
        <item h="1" m="1" x="12"/>
        <item h="1" m="1" x="37"/>
        <item h="1" m="1" x="39"/>
        <item h="1" m="1" x="6"/>
        <item h="1" m="1" x="8"/>
        <item h="1" m="1" x="33"/>
        <item h="1" m="1" x="35"/>
        <item h="1" m="1" x="38"/>
        <item h="1" m="1" x="4"/>
        <item h="1" m="1" x="31"/>
        <item h="1" m="1" x="32"/>
        <item h="1" m="1" x="34"/>
        <item h="1" m="1" x="36"/>
        <item h="1" x="2"/>
        <item h="1" x="3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5">
        <item x="26"/>
        <item x="25"/>
        <item x="36"/>
        <item x="35"/>
        <item x="37"/>
        <item x="45"/>
        <item x="54"/>
        <item x="44"/>
        <item m="1" x="92"/>
        <item m="1" x="78"/>
        <item x="50"/>
        <item m="1" x="68"/>
        <item x="51"/>
        <item m="1" x="75"/>
        <item x="47"/>
        <item m="1" x="60"/>
        <item x="52"/>
        <item m="1" x="93"/>
        <item x="48"/>
        <item m="1" x="62"/>
        <item x="46"/>
        <item m="1" x="66"/>
        <item x="49"/>
        <item x="43"/>
        <item m="1" x="58"/>
        <item x="53"/>
        <item m="1" x="63"/>
        <item x="55"/>
        <item m="1" x="72"/>
        <item x="2"/>
        <item x="5"/>
        <item x="4"/>
        <item m="1" x="74"/>
        <item x="3"/>
        <item m="1" x="67"/>
        <item m="1" x="82"/>
        <item x="28"/>
        <item x="38"/>
        <item m="1" x="57"/>
        <item x="29"/>
        <item m="1" x="59"/>
        <item x="30"/>
        <item m="1" x="65"/>
        <item x="31"/>
        <item m="1" x="79"/>
        <item x="27"/>
        <item x="23"/>
        <item m="1" x="91"/>
        <item x="11"/>
        <item m="1" x="88"/>
        <item m="1" x="76"/>
        <item x="13"/>
        <item m="1" x="80"/>
        <item x="10"/>
        <item m="1" x="89"/>
        <item x="12"/>
        <item m="1" x="85"/>
        <item x="9"/>
        <item m="1" x="69"/>
        <item m="1" x="94"/>
        <item x="24"/>
        <item m="1" x="71"/>
        <item x="22"/>
        <item m="1" x="87"/>
        <item x="21"/>
        <item m="1" x="81"/>
        <item x="20"/>
        <item m="1" x="83"/>
        <item x="32"/>
        <item m="1" x="70"/>
        <item x="33"/>
        <item m="1" x="64"/>
        <item x="19"/>
        <item m="1" x="61"/>
        <item x="17"/>
        <item m="1" x="77"/>
        <item x="18"/>
        <item x="0"/>
        <item m="1" x="86"/>
        <item m="1" x="90"/>
        <item x="15"/>
        <item m="1" x="73"/>
        <item x="16"/>
        <item x="14"/>
        <item x="34"/>
        <item x="40"/>
        <item x="42"/>
        <item x="39"/>
        <item x="41"/>
        <item x="6"/>
        <item x="8"/>
        <item x="7"/>
        <item x="1"/>
        <item x="56"/>
        <item m="1" x="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0">
        <item x="13"/>
        <item x="1"/>
        <item x="25"/>
        <item x="19"/>
        <item x="11"/>
        <item x="75"/>
        <item x="3"/>
        <item x="24"/>
        <item x="4"/>
        <item x="0"/>
        <item x="16"/>
        <item x="8"/>
        <item x="10"/>
        <item x="28"/>
        <item x="14"/>
        <item x="12"/>
        <item x="76"/>
        <item x="29"/>
        <item x="27"/>
        <item x="17"/>
        <item x="7"/>
        <item x="9"/>
        <item x="26"/>
        <item x="33"/>
        <item x="5"/>
        <item x="20"/>
        <item x="6"/>
        <item x="34"/>
        <item x="31"/>
        <item x="45"/>
        <item x="2"/>
        <item x="15"/>
        <item x="39"/>
        <item x="32"/>
        <item x="18"/>
        <item x="44"/>
        <item x="49"/>
        <item x="47"/>
        <item x="53"/>
        <item x="52"/>
        <item x="48"/>
        <item x="30"/>
        <item x="40"/>
        <item x="57"/>
        <item x="62"/>
        <item x="41"/>
        <item x="56"/>
        <item x="43"/>
        <item x="35"/>
        <item x="46"/>
        <item x="68"/>
        <item x="36"/>
        <item x="38"/>
        <item x="23"/>
        <item x="67"/>
        <item x="37"/>
        <item x="22"/>
        <item x="66"/>
        <item x="58"/>
        <item x="21"/>
        <item x="55"/>
        <item x="50"/>
        <item x="60"/>
        <item x="54"/>
        <item x="51"/>
        <item x="61"/>
        <item x="70"/>
        <item x="59"/>
        <item x="71"/>
        <item x="64"/>
        <item x="65"/>
        <item x="72"/>
        <item x="63"/>
        <item x="73"/>
        <item x="42"/>
        <item m="1" x="81"/>
        <item m="1" x="78"/>
        <item m="1" x="87"/>
        <item m="1" x="84"/>
        <item m="1" x="82"/>
        <item m="1" x="79"/>
        <item m="1" x="88"/>
        <item m="1" x="85"/>
        <item m="1" x="83"/>
        <item m="1" x="80"/>
        <item m="1" x="89"/>
        <item x="77"/>
        <item h="1" x="69"/>
        <item x="74"/>
        <item h="1" m="1"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4"/>
    <field x="3"/>
  </rowFields>
  <rowItems count="39">
    <i>
      <x/>
      <x v="101"/>
    </i>
    <i>
      <x v="1"/>
      <x v="49"/>
    </i>
    <i>
      <x v="2"/>
      <x v="102"/>
    </i>
    <i>
      <x v="3"/>
      <x v="31"/>
    </i>
    <i>
      <x v="4"/>
      <x v="12"/>
    </i>
    <i>
      <x v="5"/>
      <x v="84"/>
    </i>
    <i>
      <x v="6"/>
      <x v="51"/>
    </i>
    <i>
      <x v="7"/>
      <x v="3"/>
    </i>
    <i>
      <x v="8"/>
      <x v="92"/>
    </i>
    <i>
      <x v="9"/>
      <x v="40"/>
    </i>
    <i>
      <x v="10"/>
      <x v="46"/>
    </i>
    <i>
      <x v="11"/>
      <x v="11"/>
    </i>
    <i>
      <x v="12"/>
      <x v="41"/>
    </i>
    <i>
      <x v="13"/>
      <x v="38"/>
    </i>
    <i>
      <x v="14"/>
      <x v="57"/>
    </i>
    <i>
      <x v="15"/>
      <x v="70"/>
    </i>
    <i>
      <x v="16"/>
      <x v="85"/>
    </i>
    <i>
      <x v="17"/>
      <x v="18"/>
    </i>
    <i>
      <x v="18"/>
      <x v="97"/>
    </i>
    <i>
      <x v="19"/>
      <x v="71"/>
    </i>
    <i>
      <x v="20"/>
      <x v="8"/>
    </i>
    <i>
      <x v="21"/>
      <x/>
    </i>
    <i>
      <x v="22"/>
      <x v="43"/>
    </i>
    <i>
      <x v="23"/>
      <x v="68"/>
    </i>
    <i>
      <x v="24"/>
      <x v="7"/>
    </i>
    <i>
      <x v="25"/>
      <x v="90"/>
    </i>
    <i>
      <x v="26"/>
      <x v="21"/>
    </i>
    <i>
      <x v="27"/>
      <x v="73"/>
    </i>
    <i>
      <x v="28"/>
      <x v="76"/>
    </i>
    <i>
      <x v="29"/>
      <x v="87"/>
    </i>
    <i>
      <x v="30"/>
      <x v="33"/>
    </i>
    <i>
      <x v="31"/>
      <x v="53"/>
    </i>
    <i>
      <x v="32"/>
      <x v="29"/>
    </i>
    <i>
      <x v="33"/>
      <x v="1"/>
    </i>
    <i>
      <x v="34"/>
      <x v="45"/>
    </i>
    <i>
      <x v="35"/>
      <x v="82"/>
    </i>
    <i>
      <x v="36"/>
      <x v="37"/>
    </i>
    <i>
      <x v="86"/>
      <x v="86"/>
    </i>
    <i>
      <x v="88"/>
      <x v="83"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3">
    <pageField fld="37" hier="-1"/>
    <pageField fld="83" item="2" hier="-1"/>
    <pageField fld="36" hier="-1"/>
  </pageFields>
  <dataFields count="12">
    <dataField name="Suma de Prima_DirectaAct" fld="9" baseField="0" baseItem="0"/>
    <dataField name="Suma de Prima_DirectaAnt" fld="10" baseField="0" baseItem="0"/>
    <dataField name="Suma de Part_Cartera_Act" fld="56" baseField="0" baseItem="0"/>
    <dataField name="Suma de Prima_Directa_Act1anio" fld="27" baseField="0" baseItem="0"/>
    <dataField name="Suma de Prima_Directa_Ant1anio" fld="28" baseField="0" baseItem="0"/>
    <dataField name="Suma de PD_IncreRel1anio" fld="66" baseField="0" baseItem="0"/>
    <dataField name="Suma de PrimaDirectaAct_Renov" fld="29" baseField="0" baseItem="0"/>
    <dataField name="Suma de PrimaDirectaAnt_Renov" fld="30" baseField="0" baseItem="0"/>
    <dataField name="Suma de PD_PartMerc_Renovacion" fld="63" baseField="0" baseItem="0"/>
    <dataField name="Suma de PrimaDirectaAct_Unica" fld="31" baseField="0" baseItem="0"/>
    <dataField name="Suma de PrimaDirectaAnt_Unica" fld="32" baseField="0" baseItem="0"/>
    <dataField name="Suma de PD_PartMerc_Unicas" fld="64" baseField="0" baseItem="0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7438D7-D24E-4F28-BB45-6F4FFF9943E8}" name="TablaDinámica3" cacheId="0" applyNumberFormats="0" applyBorderFormats="0" applyFontFormats="0" applyPatternFormats="0" applyAlignmentFormats="0" applyWidthHeightFormats="1" dataCaption="Valores" errorCaption="0" showError="1" missingCaption="0" updatedVersion="8" minRefreshableVersion="3" rowGrandTotals="0" colGrandTotals="0" itemPrintTitles="1" createdVersion="7" indent="0" compact="0" compactData="0" multipleFieldFilters="0">
  <location ref="A6:M84" firstHeaderRow="0" firstDataRow="1" firstDataCol="2" rowPageCount="2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5"/>
        <item x="6"/>
        <item x="0"/>
        <item x="7"/>
        <item x="1"/>
        <item m="1" x="85"/>
        <item m="1" x="95"/>
        <item x="8"/>
        <item x="9"/>
        <item x="10"/>
        <item x="3"/>
        <item x="4"/>
        <item x="16"/>
        <item m="1" x="82"/>
        <item m="1" x="97"/>
        <item x="17"/>
        <item x="13"/>
        <item x="18"/>
        <item x="19"/>
        <item m="1" x="102"/>
        <item m="1" x="88"/>
        <item x="20"/>
        <item m="1" x="84"/>
        <item m="1" x="83"/>
        <item x="21"/>
        <item x="22"/>
        <item x="78"/>
        <item m="1" x="91"/>
        <item x="24"/>
        <item x="23"/>
        <item x="25"/>
        <item x="26"/>
        <item x="28"/>
        <item x="29"/>
        <item x="30"/>
        <item x="27"/>
        <item x="31"/>
        <item x="32"/>
        <item x="34"/>
        <item m="1" x="103"/>
        <item x="33"/>
        <item x="35"/>
        <item m="1" x="79"/>
        <item x="36"/>
        <item m="1" x="101"/>
        <item x="37"/>
        <item x="38"/>
        <item x="39"/>
        <item m="1" x="93"/>
        <item x="40"/>
        <item m="1" x="80"/>
        <item x="42"/>
        <item x="43"/>
        <item x="45"/>
        <item x="46"/>
        <item m="1" x="99"/>
        <item m="1" x="100"/>
        <item x="47"/>
        <item x="49"/>
        <item m="1" x="87"/>
        <item m="1" x="89"/>
        <item m="1" x="98"/>
        <item x="50"/>
        <item x="44"/>
        <item x="51"/>
        <item m="1" x="90"/>
        <item m="1" x="92"/>
        <item x="52"/>
        <item x="53"/>
        <item x="54"/>
        <item x="59"/>
        <item x="60"/>
        <item x="61"/>
        <item x="62"/>
        <item x="56"/>
        <item m="1" x="96"/>
        <item x="63"/>
        <item x="64"/>
        <item x="65"/>
        <item x="57"/>
        <item x="66"/>
        <item x="72"/>
        <item x="73"/>
        <item x="67"/>
        <item x="68"/>
        <item x="69"/>
        <item x="70"/>
        <item x="74"/>
        <item x="75"/>
        <item m="1" x="81"/>
        <item x="76"/>
        <item m="1" x="86"/>
        <item x="77"/>
        <item m="1" x="94"/>
        <item x="58"/>
        <item x="55"/>
        <item x="41"/>
        <item x="71"/>
        <item x="48"/>
        <item x="14"/>
        <item x="12"/>
        <item x="11"/>
        <item x="1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0">
        <item h="1" m="1" x="25"/>
        <item h="1" m="1" x="27"/>
        <item h="1" m="1" x="29"/>
        <item h="1" m="1" x="30"/>
        <item h="1" m="1" x="21"/>
        <item h="1" m="1" x="23"/>
        <item h="1" m="1" x="26"/>
        <item h="1" m="1" x="28"/>
        <item h="1" m="1" x="17"/>
        <item h="1" m="1" x="19"/>
        <item h="1" m="1" x="22"/>
        <item h="1" m="1" x="24"/>
        <item h="1" m="1" x="13"/>
        <item h="1" m="1" x="15"/>
        <item h="1" m="1" x="18"/>
        <item h="1" m="1" x="20"/>
        <item h="1" m="1" x="9"/>
        <item h="1" m="1" x="11"/>
        <item h="1" m="1" x="14"/>
        <item h="1" m="1" x="16"/>
        <item h="1" m="1" x="5"/>
        <item h="1" m="1" x="7"/>
        <item h="1" m="1" x="10"/>
        <item h="1" m="1" x="12"/>
        <item h="1" m="1" x="37"/>
        <item h="1" m="1" x="39"/>
        <item h="1" m="1" x="6"/>
        <item h="1" m="1" x="8"/>
        <item h="1" m="1" x="33"/>
        <item h="1" m="1" x="35"/>
        <item h="1" m="1" x="38"/>
        <item h="1" m="1" x="4"/>
        <item h="1" m="1" x="31"/>
        <item h="1" m="1" x="32"/>
        <item h="1" m="1" x="34"/>
        <item h="1" m="1" x="36"/>
        <item h="1" x="2"/>
        <item h="1" x="3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5">
        <item x="26"/>
        <item x="25"/>
        <item x="36"/>
        <item x="35"/>
        <item x="37"/>
        <item x="45"/>
        <item x="54"/>
        <item x="31"/>
        <item x="42"/>
        <item x="5"/>
        <item x="3"/>
        <item x="15"/>
        <item x="33"/>
        <item x="13"/>
        <item x="12"/>
        <item x="8"/>
        <item x="32"/>
        <item x="48"/>
        <item x="27"/>
        <item x="11"/>
        <item x="4"/>
        <item x="23"/>
        <item x="21"/>
        <item x="1"/>
        <item x="6"/>
        <item x="56"/>
        <item x="28"/>
        <item x="7"/>
        <item x="22"/>
        <item x="18"/>
        <item x="29"/>
        <item x="10"/>
        <item x="16"/>
        <item x="41"/>
        <item x="14"/>
        <item x="20"/>
        <item x="0"/>
        <item x="17"/>
        <item x="38"/>
        <item x="34"/>
        <item x="9"/>
        <item x="40"/>
        <item x="2"/>
        <item x="30"/>
        <item x="19"/>
        <item x="39"/>
        <item x="53"/>
        <item x="51"/>
        <item x="43"/>
        <item x="52"/>
        <item x="49"/>
        <item x="44"/>
        <item x="46"/>
        <item x="55"/>
        <item x="50"/>
        <item x="47"/>
        <item x="24"/>
        <item m="1" x="86"/>
        <item m="1" x="59"/>
        <item m="1" x="58"/>
        <item m="1" x="85"/>
        <item m="1" x="70"/>
        <item m="1" x="84"/>
        <item m="1" x="79"/>
        <item m="1" x="60"/>
        <item m="1" x="92"/>
        <item m="1" x="73"/>
        <item m="1" x="78"/>
        <item m="1" x="93"/>
        <item m="1" x="91"/>
        <item m="1" x="68"/>
        <item m="1" x="80"/>
        <item m="1" x="72"/>
        <item m="1" x="81"/>
        <item m="1" x="71"/>
        <item m="1" x="57"/>
        <item m="1" x="88"/>
        <item m="1" x="77"/>
        <item m="1" x="94"/>
        <item m="1" x="75"/>
        <item m="1" x="65"/>
        <item m="1" x="82"/>
        <item m="1" x="90"/>
        <item m="1" x="61"/>
        <item m="1" x="87"/>
        <item m="1" x="74"/>
        <item m="1" x="63"/>
        <item m="1" x="69"/>
        <item m="1" x="62"/>
        <item m="1" x="83"/>
        <item m="1" x="67"/>
        <item m="1" x="89"/>
        <item m="1" x="66"/>
        <item m="1" x="64"/>
        <item m="1" x="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0">
        <item x="13"/>
        <item x="1"/>
        <item x="25"/>
        <item x="19"/>
        <item x="11"/>
        <item x="75"/>
        <item x="3"/>
        <item x="24"/>
        <item x="4"/>
        <item x="0"/>
        <item x="16"/>
        <item x="8"/>
        <item x="10"/>
        <item x="28"/>
        <item x="14"/>
        <item x="12"/>
        <item x="76"/>
        <item x="29"/>
        <item x="27"/>
        <item x="17"/>
        <item x="7"/>
        <item x="9"/>
        <item x="26"/>
        <item x="33"/>
        <item x="5"/>
        <item x="20"/>
        <item x="6"/>
        <item x="34"/>
        <item x="31"/>
        <item x="45"/>
        <item x="2"/>
        <item x="15"/>
        <item x="39"/>
        <item x="32"/>
        <item x="18"/>
        <item x="44"/>
        <item x="49"/>
        <item x="47"/>
        <item x="53"/>
        <item x="52"/>
        <item x="48"/>
        <item x="30"/>
        <item x="40"/>
        <item x="57"/>
        <item x="62"/>
        <item x="41"/>
        <item x="56"/>
        <item x="43"/>
        <item x="35"/>
        <item x="46"/>
        <item x="68"/>
        <item x="36"/>
        <item x="38"/>
        <item x="23"/>
        <item x="67"/>
        <item x="37"/>
        <item x="22"/>
        <item x="66"/>
        <item x="58"/>
        <item x="21"/>
        <item x="55"/>
        <item x="50"/>
        <item x="60"/>
        <item x="54"/>
        <item x="51"/>
        <item x="61"/>
        <item x="70"/>
        <item x="59"/>
        <item x="71"/>
        <item x="64"/>
        <item x="65"/>
        <item x="72"/>
        <item x="63"/>
        <item x="73"/>
        <item x="42"/>
        <item m="1" x="81"/>
        <item m="1" x="78"/>
        <item m="1" x="87"/>
        <item m="1" x="84"/>
        <item m="1" x="82"/>
        <item m="1" x="79"/>
        <item m="1" x="88"/>
        <item m="1" x="85"/>
        <item m="1" x="83"/>
        <item m="1" x="80"/>
        <item m="1" x="89"/>
        <item x="77"/>
        <item x="69"/>
        <item x="74"/>
        <item m="1"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4"/>
    <field x="3"/>
  </rowFields>
  <rowItems count="78">
    <i>
      <x/>
      <x v="31"/>
    </i>
    <i>
      <x v="1"/>
      <x v="101"/>
    </i>
    <i>
      <x v="2"/>
      <x v="49"/>
    </i>
    <i>
      <x v="3"/>
      <x v="69"/>
    </i>
    <i>
      <x v="4"/>
      <x v="11"/>
    </i>
    <i>
      <x v="5"/>
      <x v="84"/>
    </i>
    <i>
      <x v="6"/>
      <x v="12"/>
    </i>
    <i>
      <x v="7"/>
      <x v="102"/>
    </i>
    <i>
      <x v="8"/>
      <x v="51"/>
    </i>
    <i>
      <x v="9"/>
      <x v="46"/>
    </i>
    <i>
      <x v="10"/>
      <x v="3"/>
    </i>
    <i>
      <x v="11"/>
      <x v="41"/>
    </i>
    <i>
      <x v="12"/>
      <x v="21"/>
    </i>
    <i>
      <x v="13"/>
      <x v="92"/>
    </i>
    <i>
      <x v="14"/>
      <x v="8"/>
    </i>
    <i>
      <x v="15"/>
      <x v="58"/>
    </i>
    <i>
      <x v="16"/>
      <x v="85"/>
    </i>
    <i>
      <x v="17"/>
      <x v="40"/>
    </i>
    <i>
      <x v="18"/>
      <x v="67"/>
    </i>
    <i>
      <x v="19"/>
      <x v="37"/>
    </i>
    <i>
      <x v="20"/>
      <x v="90"/>
    </i>
    <i>
      <x v="21"/>
      <x v="1"/>
    </i>
    <i>
      <x v="22"/>
      <x v="35"/>
    </i>
    <i>
      <x v="23"/>
      <x v="98"/>
    </i>
    <i>
      <x v="24"/>
      <x v="2"/>
    </i>
    <i>
      <x v="25"/>
      <x/>
    </i>
    <i>
      <x v="26"/>
      <x v="73"/>
    </i>
    <i>
      <x v="27"/>
      <x v="16"/>
    </i>
    <i>
      <x v="28"/>
      <x v="38"/>
    </i>
    <i>
      <x v="29"/>
      <x v="57"/>
    </i>
    <i>
      <x v="30"/>
      <x v="70"/>
    </i>
    <i>
      <x v="31"/>
      <x v="30"/>
    </i>
    <i>
      <x v="32"/>
      <x v="18"/>
    </i>
    <i>
      <x v="33"/>
      <x v="87"/>
    </i>
    <i>
      <x v="34"/>
      <x v="4"/>
    </i>
    <i>
      <x v="35"/>
      <x v="62"/>
    </i>
    <i>
      <x v="36"/>
      <x v="33"/>
    </i>
    <i>
      <x v="37"/>
      <x v="97"/>
    </i>
    <i>
      <x v="38"/>
      <x v="71"/>
    </i>
    <i>
      <x v="39"/>
      <x v="29"/>
    </i>
    <i>
      <x v="40"/>
      <x v="17"/>
    </i>
    <i>
      <x v="41"/>
      <x v="72"/>
    </i>
    <i>
      <x v="42"/>
      <x v="43"/>
    </i>
    <i>
      <x v="43"/>
      <x v="36"/>
    </i>
    <i>
      <x v="44"/>
      <x v="68"/>
    </i>
    <i>
      <x v="45"/>
      <x v="100"/>
    </i>
    <i>
      <x v="46"/>
      <x v="28"/>
    </i>
    <i>
      <x v="47"/>
      <x v="80"/>
    </i>
    <i>
      <x v="48"/>
      <x v="45"/>
    </i>
    <i>
      <x v="49"/>
      <x v="82"/>
    </i>
    <i>
      <x v="50"/>
      <x v="53"/>
    </i>
    <i>
      <x v="51"/>
      <x v="7"/>
    </i>
    <i>
      <x v="52"/>
      <x v="15"/>
    </i>
    <i>
      <x v="53"/>
      <x v="78"/>
    </i>
    <i>
      <x v="54"/>
      <x v="76"/>
    </i>
    <i>
      <x v="55"/>
      <x v="9"/>
    </i>
    <i>
      <x v="56"/>
      <x v="10"/>
    </i>
    <i>
      <x v="57"/>
      <x v="63"/>
    </i>
    <i>
      <x v="58"/>
      <x v="32"/>
    </i>
    <i>
      <x v="59"/>
      <x v="103"/>
    </i>
    <i>
      <x v="60"/>
      <x v="77"/>
    </i>
    <i>
      <x v="61"/>
      <x v="74"/>
    </i>
    <i>
      <x v="62"/>
      <x v="64"/>
    </i>
    <i>
      <x v="63"/>
      <x v="25"/>
    </i>
    <i>
      <x v="64"/>
      <x v="24"/>
    </i>
    <i>
      <x v="65"/>
      <x v="47"/>
    </i>
    <i>
      <x v="66"/>
      <x v="95"/>
    </i>
    <i>
      <x v="67"/>
      <x v="34"/>
    </i>
    <i>
      <x v="68"/>
      <x v="88"/>
    </i>
    <i>
      <x v="69"/>
      <x v="81"/>
    </i>
    <i>
      <x v="70"/>
      <x v="52"/>
    </i>
    <i>
      <x v="71"/>
      <x v="79"/>
    </i>
    <i>
      <x v="72"/>
      <x v="96"/>
    </i>
    <i>
      <x v="73"/>
      <x v="94"/>
    </i>
    <i>
      <x v="74"/>
      <x v="99"/>
    </i>
    <i>
      <x v="86"/>
      <x v="86"/>
    </i>
    <i>
      <x v="87"/>
      <x v="54"/>
    </i>
    <i>
      <x v="88"/>
      <x v="83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2">
    <pageField fld="37" hier="-1"/>
    <pageField fld="83" item="0" hier="-1"/>
  </pageFields>
  <dataFields count="11">
    <dataField name="Suma de CostoSin_Act" fld="13" baseField="0" baseItem="0"/>
    <dataField name="Suma de SIN_IncreRel2" fld="71" baseField="0" baseItem="0"/>
    <dataField name="Suma de IncResvDivAct" fld="21" baseField="0" baseItem="0"/>
    <dataField name="Suma de SINvsPRIM_ACT" fld="72" baseField="0" baseItem="0"/>
    <dataField name="Suma de SINvsPRIM_ANT" fld="73" baseField="0" baseItem="0"/>
    <dataField name="Suma de Costo_Sin_RetAct" fld="23" baseField="0" baseItem="0"/>
    <dataField name="Suma de SIN_IncreRel" fld="71" baseField="0" baseItem="0"/>
    <dataField name="Suma de Prima_DevengadaAct" fld="25" baseField="0" baseItem="0"/>
    <dataField name="Suma de IncrDevengada" fld="76" baseField="0" baseItem="0"/>
    <dataField name="Suma de SINvsPDEV_ACT" fld="77" baseField="0" baseItem="0"/>
    <dataField name="Suma de SINvsPDEV_ANT" fld="78" baseField="0" baseItem="0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CF4113-E684-474E-A4D1-1F54F67861D3}" name="TablaDinámica3" cacheId="0" applyNumberFormats="0" applyBorderFormats="0" applyFontFormats="0" applyPatternFormats="0" applyAlignmentFormats="0" applyWidthHeightFormats="1" dataCaption="Valores" errorCaption="0" showError="1" missingCaption="0" updatedVersion="7" minRefreshableVersion="3" rowGrandTotals="0" colGrandTotals="0" itemPrintTitles="1" createdVersion="7" indent="0" compact="0" compactData="0" multipleFieldFilters="0">
  <location ref="A6:M56" firstHeaderRow="0" firstDataRow="1" firstDataCol="2" rowPageCount="3" colPageCount="1"/>
  <pivotFields count="8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">
        <item x="5"/>
        <item x="6"/>
        <item x="0"/>
        <item x="7"/>
        <item x="1"/>
        <item m="1" x="85"/>
        <item m="1" x="95"/>
        <item x="8"/>
        <item x="9"/>
        <item x="10"/>
        <item x="3"/>
        <item x="4"/>
        <item x="16"/>
        <item m="1" x="82"/>
        <item m="1" x="97"/>
        <item x="17"/>
        <item x="13"/>
        <item x="18"/>
        <item x="19"/>
        <item m="1" x="102"/>
        <item m="1" x="88"/>
        <item x="20"/>
        <item m="1" x="84"/>
        <item m="1" x="83"/>
        <item x="21"/>
        <item x="22"/>
        <item x="78"/>
        <item m="1" x="91"/>
        <item x="24"/>
        <item x="23"/>
        <item x="25"/>
        <item x="26"/>
        <item x="28"/>
        <item x="29"/>
        <item x="30"/>
        <item x="27"/>
        <item x="31"/>
        <item x="32"/>
        <item x="34"/>
        <item m="1" x="103"/>
        <item x="33"/>
        <item x="35"/>
        <item m="1" x="79"/>
        <item x="36"/>
        <item m="1" x="101"/>
        <item x="37"/>
        <item x="38"/>
        <item x="39"/>
        <item m="1" x="93"/>
        <item x="40"/>
        <item m="1" x="80"/>
        <item x="42"/>
        <item x="43"/>
        <item x="45"/>
        <item x="46"/>
        <item m="1" x="99"/>
        <item m="1" x="100"/>
        <item x="47"/>
        <item x="49"/>
        <item m="1" x="87"/>
        <item m="1" x="89"/>
        <item m="1" x="98"/>
        <item x="50"/>
        <item x="44"/>
        <item x="51"/>
        <item m="1" x="90"/>
        <item m="1" x="92"/>
        <item x="52"/>
        <item x="53"/>
        <item x="54"/>
        <item x="59"/>
        <item x="60"/>
        <item x="61"/>
        <item x="62"/>
        <item x="56"/>
        <item m="1" x="96"/>
        <item x="63"/>
        <item x="64"/>
        <item x="65"/>
        <item x="57"/>
        <item x="66"/>
        <item x="72"/>
        <item x="73"/>
        <item x="67"/>
        <item x="68"/>
        <item x="69"/>
        <item x="70"/>
        <item x="74"/>
        <item x="75"/>
        <item m="1" x="81"/>
        <item x="76"/>
        <item m="1" x="86"/>
        <item x="77"/>
        <item m="1" x="94"/>
        <item x="58"/>
        <item x="55"/>
        <item x="41"/>
        <item x="71"/>
        <item x="48"/>
        <item x="14"/>
        <item x="12"/>
        <item x="11"/>
        <item x="1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7">
        <item h="1" x="5"/>
        <item h="1" x="2"/>
        <item x="40"/>
        <item h="1" x="3"/>
        <item h="1" x="4"/>
        <item x="13"/>
        <item x="11"/>
        <item x="12"/>
        <item x="42"/>
        <item x="39"/>
        <item x="41"/>
        <item x="10"/>
        <item x="1"/>
        <item x="56"/>
        <item x="24"/>
        <item x="23"/>
        <item x="6"/>
        <item h="1" x="28"/>
        <item h="1" x="29"/>
        <item h="1" x="38"/>
        <item x="14"/>
        <item h="1" x="44"/>
        <item h="1" x="50"/>
        <item h="1" x="51"/>
        <item h="1" x="47"/>
        <item h="1" x="52"/>
        <item x="0"/>
        <item h="1" x="46"/>
        <item h="1" x="49"/>
        <item h="1" x="43"/>
        <item h="1" x="53"/>
        <item h="1" x="55"/>
        <item x="19"/>
        <item x="8"/>
        <item x="17"/>
        <item x="18"/>
        <item x="9"/>
        <item x="34"/>
        <item h="1" x="54"/>
        <item h="1" x="48"/>
        <item h="1" x="45"/>
        <item x="20"/>
        <item x="21"/>
        <item x="33"/>
        <item x="32"/>
        <item x="22"/>
        <item x="15"/>
        <item h="1" x="30"/>
        <item h="1" x="27"/>
        <item h="1" x="31"/>
        <item x="7"/>
        <item x="16"/>
        <item h="1" x="26"/>
        <item h="1" x="25"/>
        <item h="1" x="37"/>
        <item h="1" x="35"/>
        <item h="1"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40">
        <item h="1" m="1" x="25"/>
        <item h="1" m="1" x="27"/>
        <item h="1" m="1" x="29"/>
        <item h="1" m="1" x="30"/>
        <item h="1" m="1" x="21"/>
        <item h="1" m="1" x="23"/>
        <item h="1" m="1" x="26"/>
        <item h="1" m="1" x="28"/>
        <item h="1" m="1" x="17"/>
        <item h="1" m="1" x="19"/>
        <item h="1" m="1" x="22"/>
        <item h="1" m="1" x="24"/>
        <item h="1" m="1" x="13"/>
        <item h="1" m="1" x="15"/>
        <item h="1" m="1" x="18"/>
        <item h="1" m="1" x="20"/>
        <item h="1" m="1" x="9"/>
        <item h="1" m="1" x="11"/>
        <item h="1" m="1" x="14"/>
        <item h="1" m="1" x="16"/>
        <item h="1" m="1" x="5"/>
        <item h="1" m="1" x="7"/>
        <item h="1" m="1" x="10"/>
        <item h="1" m="1" x="12"/>
        <item h="1" m="1" x="37"/>
        <item h="1" m="1" x="39"/>
        <item h="1" m="1" x="6"/>
        <item h="1" m="1" x="8"/>
        <item h="1" m="1" x="33"/>
        <item h="1" m="1" x="35"/>
        <item h="1" m="1" x="38"/>
        <item h="1" m="1" x="4"/>
        <item h="1" m="1" x="31"/>
        <item h="1" m="1" x="32"/>
        <item h="1" m="1" x="34"/>
        <item h="1" m="1" x="36"/>
        <item h="1" x="2"/>
        <item h="1" x="3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95">
        <item x="26"/>
        <item x="25"/>
        <item x="36"/>
        <item x="35"/>
        <item x="37"/>
        <item x="45"/>
        <item x="54"/>
        <item x="44"/>
        <item m="1" x="92"/>
        <item m="1" x="78"/>
        <item x="50"/>
        <item m="1" x="68"/>
        <item x="51"/>
        <item m="1" x="75"/>
        <item x="47"/>
        <item m="1" x="60"/>
        <item x="52"/>
        <item m="1" x="93"/>
        <item x="48"/>
        <item m="1" x="62"/>
        <item x="46"/>
        <item m="1" x="66"/>
        <item x="49"/>
        <item x="43"/>
        <item m="1" x="58"/>
        <item x="53"/>
        <item m="1" x="63"/>
        <item x="55"/>
        <item m="1" x="72"/>
        <item x="2"/>
        <item x="5"/>
        <item x="4"/>
        <item m="1" x="74"/>
        <item x="3"/>
        <item m="1" x="67"/>
        <item m="1" x="82"/>
        <item x="28"/>
        <item x="38"/>
        <item m="1" x="57"/>
        <item x="29"/>
        <item m="1" x="59"/>
        <item x="30"/>
        <item m="1" x="65"/>
        <item x="31"/>
        <item m="1" x="79"/>
        <item x="27"/>
        <item x="23"/>
        <item m="1" x="91"/>
        <item x="11"/>
        <item m="1" x="88"/>
        <item m="1" x="76"/>
        <item x="13"/>
        <item m="1" x="80"/>
        <item x="10"/>
        <item m="1" x="89"/>
        <item x="12"/>
        <item m="1" x="85"/>
        <item x="9"/>
        <item m="1" x="69"/>
        <item m="1" x="94"/>
        <item x="24"/>
        <item m="1" x="71"/>
        <item x="22"/>
        <item m="1" x="87"/>
        <item x="21"/>
        <item m="1" x="81"/>
        <item x="20"/>
        <item m="1" x="83"/>
        <item x="32"/>
        <item m="1" x="70"/>
        <item x="33"/>
        <item m="1" x="64"/>
        <item x="19"/>
        <item m="1" x="61"/>
        <item x="17"/>
        <item m="1" x="77"/>
        <item x="18"/>
        <item x="0"/>
        <item m="1" x="86"/>
        <item m="1" x="90"/>
        <item x="15"/>
        <item m="1" x="73"/>
        <item x="16"/>
        <item x="14"/>
        <item x="34"/>
        <item x="40"/>
        <item x="42"/>
        <item x="39"/>
        <item x="41"/>
        <item x="6"/>
        <item x="8"/>
        <item x="7"/>
        <item x="1"/>
        <item x="56"/>
        <item m="1" x="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0">
        <item x="13"/>
        <item x="1"/>
        <item x="25"/>
        <item x="19"/>
        <item x="11"/>
        <item x="75"/>
        <item x="3"/>
        <item x="24"/>
        <item x="4"/>
        <item x="0"/>
        <item x="16"/>
        <item x="8"/>
        <item x="10"/>
        <item x="28"/>
        <item x="14"/>
        <item x="12"/>
        <item x="76"/>
        <item x="29"/>
        <item x="27"/>
        <item x="17"/>
        <item x="7"/>
        <item x="9"/>
        <item x="26"/>
        <item x="33"/>
        <item x="5"/>
        <item x="20"/>
        <item x="6"/>
        <item x="34"/>
        <item x="31"/>
        <item x="45"/>
        <item x="2"/>
        <item x="15"/>
        <item x="39"/>
        <item x="32"/>
        <item x="18"/>
        <item x="44"/>
        <item x="49"/>
        <item x="47"/>
        <item x="53"/>
        <item x="52"/>
        <item x="48"/>
        <item x="30"/>
        <item x="40"/>
        <item x="57"/>
        <item x="62"/>
        <item x="41"/>
        <item x="56"/>
        <item x="43"/>
        <item x="35"/>
        <item x="46"/>
        <item x="68"/>
        <item x="36"/>
        <item x="38"/>
        <item x="23"/>
        <item x="67"/>
        <item x="37"/>
        <item x="22"/>
        <item x="66"/>
        <item x="58"/>
        <item x="21"/>
        <item x="55"/>
        <item x="50"/>
        <item x="60"/>
        <item x="54"/>
        <item x="51"/>
        <item x="61"/>
        <item x="70"/>
        <item x="59"/>
        <item x="71"/>
        <item x="64"/>
        <item x="65"/>
        <item x="72"/>
        <item x="63"/>
        <item x="73"/>
        <item x="42"/>
        <item m="1" x="81"/>
        <item m="1" x="78"/>
        <item m="1" x="87"/>
        <item m="1" x="84"/>
        <item m="1" x="82"/>
        <item m="1" x="79"/>
        <item m="1" x="88"/>
        <item m="1" x="85"/>
        <item m="1" x="83"/>
        <item m="1" x="80"/>
        <item m="1" x="89"/>
        <item x="77"/>
        <item x="69"/>
        <item x="74"/>
        <item m="1"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4"/>
    <field x="3"/>
  </rowFields>
  <rowItems count="50">
    <i>
      <x/>
      <x v="69"/>
    </i>
    <i>
      <x v="1"/>
      <x v="31"/>
    </i>
    <i>
      <x v="2"/>
      <x v="21"/>
    </i>
    <i>
      <x v="3"/>
      <x v="11"/>
    </i>
    <i>
      <x v="4"/>
      <x v="101"/>
    </i>
    <i>
      <x v="5"/>
      <x v="84"/>
    </i>
    <i>
      <x v="6"/>
      <x v="46"/>
    </i>
    <i>
      <x v="7"/>
      <x v="41"/>
    </i>
    <i>
      <x v="8"/>
      <x v="12"/>
    </i>
    <i>
      <x v="9"/>
      <x v="37"/>
    </i>
    <i>
      <x v="10"/>
      <x v="8"/>
    </i>
    <i>
      <x v="11"/>
      <x v="1"/>
    </i>
    <i>
      <x v="12"/>
      <x v="35"/>
    </i>
    <i>
      <x v="13"/>
      <x v="90"/>
    </i>
    <i>
      <x v="14"/>
      <x v="2"/>
    </i>
    <i>
      <x v="15"/>
      <x v="3"/>
    </i>
    <i>
      <x v="16"/>
      <x v="85"/>
    </i>
    <i>
      <x v="17"/>
      <x/>
    </i>
    <i>
      <x v="18"/>
      <x v="30"/>
    </i>
    <i>
      <x v="19"/>
      <x v="4"/>
    </i>
    <i>
      <x v="20"/>
      <x v="73"/>
    </i>
    <i>
      <x v="21"/>
      <x v="92"/>
    </i>
    <i>
      <x v="22"/>
      <x v="33"/>
    </i>
    <i>
      <x v="23"/>
      <x v="17"/>
    </i>
    <i>
      <x v="24"/>
      <x v="29"/>
    </i>
    <i>
      <x v="25"/>
      <x v="72"/>
    </i>
    <i>
      <x v="26"/>
      <x v="36"/>
    </i>
    <i>
      <x v="27"/>
      <x v="28"/>
    </i>
    <i>
      <x v="28"/>
      <x v="80"/>
    </i>
    <i>
      <x v="29"/>
      <x v="87"/>
    </i>
    <i>
      <x v="30"/>
      <x v="82"/>
    </i>
    <i>
      <x v="31"/>
      <x v="15"/>
    </i>
    <i>
      <x v="32"/>
      <x v="78"/>
    </i>
    <i>
      <x v="33"/>
      <x v="9"/>
    </i>
    <i>
      <x v="34"/>
      <x v="77"/>
    </i>
    <i>
      <x v="35"/>
      <x v="74"/>
    </i>
    <i>
      <x v="36"/>
      <x v="64"/>
    </i>
    <i>
      <x v="37"/>
      <x v="45"/>
    </i>
    <i>
      <x v="38"/>
      <x v="25"/>
    </i>
    <i>
      <x v="39"/>
      <x v="24"/>
    </i>
    <i>
      <x v="40"/>
      <x v="34"/>
    </i>
    <i>
      <x v="41"/>
      <x v="88"/>
    </i>
    <i>
      <x v="42"/>
      <x v="81"/>
    </i>
    <i>
      <x v="43"/>
      <x v="79"/>
    </i>
    <i>
      <x v="44"/>
      <x v="96"/>
    </i>
    <i>
      <x v="45"/>
      <x v="94"/>
    </i>
    <i>
      <x v="47"/>
      <x v="102"/>
    </i>
    <i>
      <x v="86"/>
      <x v="86"/>
    </i>
    <i>
      <x v="87"/>
      <x v="54"/>
    </i>
    <i>
      <x v="88"/>
      <x v="83"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3">
    <pageField fld="37" hier="-1"/>
    <pageField fld="83" item="46" hier="-1"/>
    <pageField fld="36" hier="-1"/>
  </pageFields>
  <dataFields count="11">
    <dataField name="Suma de CostoSin_Act" fld="13" baseField="0" baseItem="0"/>
    <dataField name="Suma de SIN_IncreRel" fld="71" baseField="0" baseItem="0"/>
    <dataField name="Suma de IncResvDivAct" fld="21" baseField="0" baseItem="0"/>
    <dataField name="Suma de SINvsPRIM_ACT" fld="72" baseField="0" baseItem="0"/>
    <dataField name="Suma de SINvsPRIM_ANT" fld="73" baseField="0" baseItem="0"/>
    <dataField name="Suma de Costo_Sin_RetAct" fld="23" baseField="0" baseItem="0"/>
    <dataField name="Suma de IncrSinRet" fld="75" baseField="0" baseItem="0"/>
    <dataField name="Suma de Prima_DevengadaAct" fld="25" baseField="0" baseItem="0"/>
    <dataField name="Suma de IncrDevengada" fld="76" baseField="0" baseItem="0"/>
    <dataField name="Suma de SINvsPDEV_ACT" fld="77" baseField="0" baseItem="0"/>
    <dataField name="Suma de SINvsPDEV_ANT" fld="7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iodo" xr10:uid="{8F3A04E3-A1D1-4B82-A3F4-6241A3AC410F}" sourceName="periodo">
  <pivotTables>
    <pivotTable tabId="15" name="TablaDinámica3"/>
    <pivotTable tabId="3" name="TablaDinámica3"/>
    <pivotTable tabId="10" name="TablaDinámica3"/>
    <pivotTable tabId="13" name="TablaDinámica3"/>
    <pivotTable tabId="24" name="TablaDinámica2"/>
  </pivotTables>
  <data>
    <tabular pivotCacheId="1150472179" sortOrder="descending">
      <items count="40">
        <i x="0" s="1"/>
        <i x="1"/>
        <i x="3"/>
        <i x="2"/>
        <i x="36" nd="1"/>
        <i x="34" nd="1"/>
        <i x="32" nd="1"/>
        <i x="31" nd="1"/>
        <i x="4" nd="1"/>
        <i x="38" nd="1"/>
        <i x="35" nd="1"/>
        <i x="33" nd="1"/>
        <i x="8" nd="1"/>
        <i x="6" nd="1"/>
        <i x="39" nd="1"/>
        <i x="37" nd="1"/>
        <i x="12" nd="1"/>
        <i x="10" nd="1"/>
        <i x="7" nd="1"/>
        <i x="5" nd="1"/>
        <i x="16" nd="1"/>
        <i x="14" nd="1"/>
        <i x="11" nd="1"/>
        <i x="9" nd="1"/>
        <i x="20" nd="1"/>
        <i x="18" nd="1"/>
        <i x="15" nd="1"/>
        <i x="13" nd="1"/>
        <i x="24" nd="1"/>
        <i x="22" nd="1"/>
        <i x="19" nd="1"/>
        <i x="17" nd="1"/>
        <i x="28" nd="1"/>
        <i x="26" nd="1"/>
        <i x="23" nd="1"/>
        <i x="21" nd="1"/>
        <i x="30" nd="1"/>
        <i x="29" nd="1"/>
        <i x="27" nd="1"/>
        <i x="2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1" xr10:uid="{4E15868E-E811-4EFF-AB37-ABA447251DA1}" sourceName="Ramo_">
  <pivotTables>
    <pivotTable tabId="24" name="TablaDinámica2"/>
    <pivotTable tabId="10" name="TablaDinámica3"/>
  </pivotTables>
  <data>
    <tabular pivotCacheId="1150472179">
      <items count="95">
        <i x="26" s="1"/>
        <i x="25"/>
        <i x="36"/>
        <i x="35"/>
        <i x="37"/>
        <i x="45"/>
        <i x="54"/>
        <i x="44"/>
        <i x="50"/>
        <i x="51"/>
        <i x="47"/>
        <i x="52"/>
        <i x="48"/>
        <i x="46"/>
        <i x="49"/>
        <i x="43"/>
        <i x="53"/>
        <i x="55"/>
        <i x="2"/>
        <i x="5"/>
        <i x="4"/>
        <i x="3"/>
        <i x="28"/>
        <i x="38"/>
        <i x="29"/>
        <i x="30"/>
        <i x="31"/>
        <i x="27"/>
        <i x="23"/>
        <i x="11"/>
        <i x="13"/>
        <i x="10"/>
        <i x="12"/>
        <i x="9"/>
        <i x="24"/>
        <i x="22"/>
        <i x="21"/>
        <i x="20"/>
        <i x="32"/>
        <i x="33"/>
        <i x="19"/>
        <i x="17"/>
        <i x="18"/>
        <i x="0"/>
        <i x="15"/>
        <i x="16"/>
        <i x="14"/>
        <i x="34"/>
        <i x="40"/>
        <i x="42"/>
        <i x="39"/>
        <i x="41"/>
        <i x="6"/>
        <i x="8"/>
        <i x="7"/>
        <i x="1"/>
        <i x="56"/>
        <i x="92" nd="1"/>
        <i x="78" nd="1"/>
        <i x="68" nd="1"/>
        <i x="75" nd="1"/>
        <i x="60" nd="1"/>
        <i x="93" nd="1"/>
        <i x="62" nd="1"/>
        <i x="66" nd="1"/>
        <i x="58" nd="1"/>
        <i x="63" nd="1"/>
        <i x="72" nd="1"/>
        <i x="74" nd="1"/>
        <i x="67" nd="1"/>
        <i x="82" nd="1"/>
        <i x="57" nd="1"/>
        <i x="59" nd="1"/>
        <i x="65" nd="1"/>
        <i x="79" nd="1"/>
        <i x="91" nd="1"/>
        <i x="88" nd="1"/>
        <i x="76" nd="1"/>
        <i x="80" nd="1"/>
        <i x="89" nd="1"/>
        <i x="85" nd="1"/>
        <i x="69" nd="1"/>
        <i x="94" nd="1"/>
        <i x="71" nd="1"/>
        <i x="87" nd="1"/>
        <i x="81" nd="1"/>
        <i x="83" nd="1"/>
        <i x="70" nd="1"/>
        <i x="64" nd="1"/>
        <i x="61" nd="1"/>
        <i x="77" nd="1"/>
        <i x="86" nd="1"/>
        <i x="90" nd="1"/>
        <i x="73" nd="1"/>
        <i x="8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2" xr10:uid="{51DFAB6F-5362-4279-9462-9E639DE384D9}" sourceName="Ramo_">
  <pivotTables>
    <pivotTable tabId="13" name="TablaDinámica3"/>
  </pivotTables>
  <data>
    <tabular pivotCacheId="1150472179">
      <items count="95">
        <i x="26"/>
        <i x="25"/>
        <i x="36"/>
        <i x="35"/>
        <i x="37"/>
        <i x="45"/>
        <i x="54"/>
        <i x="44"/>
        <i x="50"/>
        <i x="51"/>
        <i x="47"/>
        <i x="52"/>
        <i x="48"/>
        <i x="46"/>
        <i x="49"/>
        <i x="43"/>
        <i x="53"/>
        <i x="55"/>
        <i x="2"/>
        <i x="5"/>
        <i x="4"/>
        <i x="3"/>
        <i x="28"/>
        <i x="38"/>
        <i x="29"/>
        <i x="30"/>
        <i x="31"/>
        <i x="27"/>
        <i x="23" s="1"/>
        <i x="11"/>
        <i x="13"/>
        <i x="10"/>
        <i x="12"/>
        <i x="9"/>
        <i x="24"/>
        <i x="22"/>
        <i x="21"/>
        <i x="20"/>
        <i x="32"/>
        <i x="33"/>
        <i x="19"/>
        <i x="17"/>
        <i x="18"/>
        <i x="0"/>
        <i x="15"/>
        <i x="16"/>
        <i x="14"/>
        <i x="34"/>
        <i x="40"/>
        <i x="42"/>
        <i x="39"/>
        <i x="41"/>
        <i x="6"/>
        <i x="8"/>
        <i x="7"/>
        <i x="1"/>
        <i x="56"/>
        <i x="92" nd="1"/>
        <i x="78" nd="1"/>
        <i x="68" nd="1"/>
        <i x="75" nd="1"/>
        <i x="60" nd="1"/>
        <i x="93" nd="1"/>
        <i x="62" nd="1"/>
        <i x="66" nd="1"/>
        <i x="58" nd="1"/>
        <i x="63" nd="1"/>
        <i x="72" nd="1"/>
        <i x="74" nd="1"/>
        <i x="67" nd="1"/>
        <i x="82" nd="1"/>
        <i x="57" nd="1"/>
        <i x="59" nd="1"/>
        <i x="65" nd="1"/>
        <i x="79" nd="1"/>
        <i x="91" nd="1"/>
        <i x="88" nd="1"/>
        <i x="76" nd="1"/>
        <i x="80" nd="1"/>
        <i x="89" nd="1"/>
        <i x="85" nd="1"/>
        <i x="69" nd="1"/>
        <i x="94" nd="1"/>
        <i x="71" nd="1"/>
        <i x="87" nd="1"/>
        <i x="81" nd="1"/>
        <i x="83" nd="1"/>
        <i x="70" nd="1"/>
        <i x="64" nd="1"/>
        <i x="61" nd="1"/>
        <i x="77" nd="1"/>
        <i x="86" nd="1"/>
        <i x="90" nd="1"/>
        <i x="73" nd="1"/>
        <i x="8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" xr10:uid="{BD62727F-E38B-4361-A569-15363BF78F51}" sourceName="Ramo_">
  <pivotTables>
    <pivotTable tabId="15" name="TablaDinámica3"/>
  </pivotTables>
  <data>
    <tabular pivotCacheId="1150472179">
      <items count="95">
        <i x="26"/>
        <i x="25"/>
        <i x="36" s="1"/>
        <i x="35"/>
        <i x="37"/>
        <i x="45"/>
        <i x="54"/>
        <i x="44"/>
        <i x="50"/>
        <i x="51"/>
        <i x="47"/>
        <i x="52"/>
        <i x="48"/>
        <i x="46"/>
        <i x="49"/>
        <i x="43"/>
        <i x="53"/>
        <i x="55"/>
        <i x="2"/>
        <i x="5"/>
        <i x="4"/>
        <i x="3"/>
        <i x="28"/>
        <i x="38"/>
        <i x="29"/>
        <i x="30"/>
        <i x="31"/>
        <i x="27"/>
        <i x="23"/>
        <i x="11"/>
        <i x="13"/>
        <i x="10"/>
        <i x="12"/>
        <i x="9"/>
        <i x="24"/>
        <i x="22"/>
        <i x="21"/>
        <i x="20"/>
        <i x="32"/>
        <i x="33"/>
        <i x="19"/>
        <i x="17"/>
        <i x="18"/>
        <i x="0"/>
        <i x="15"/>
        <i x="16"/>
        <i x="14"/>
        <i x="34"/>
        <i x="40"/>
        <i x="42"/>
        <i x="39"/>
        <i x="41"/>
        <i x="6"/>
        <i x="8"/>
        <i x="7"/>
        <i x="1"/>
        <i x="56"/>
        <i x="92" nd="1"/>
        <i x="78" nd="1"/>
        <i x="68" nd="1"/>
        <i x="75" nd="1"/>
        <i x="60" nd="1"/>
        <i x="93" nd="1"/>
        <i x="62" nd="1"/>
        <i x="66" nd="1"/>
        <i x="58" nd="1"/>
        <i x="63" nd="1"/>
        <i x="72" nd="1"/>
        <i x="74" nd="1"/>
        <i x="67" nd="1"/>
        <i x="82" nd="1"/>
        <i x="57" nd="1"/>
        <i x="59" nd="1"/>
        <i x="65" nd="1"/>
        <i x="79" nd="1"/>
        <i x="91" nd="1"/>
        <i x="88" nd="1"/>
        <i x="76" nd="1"/>
        <i x="80" nd="1"/>
        <i x="89" nd="1"/>
        <i x="85" nd="1"/>
        <i x="69" nd="1"/>
        <i x="94" nd="1"/>
        <i x="71" nd="1"/>
        <i x="87" nd="1"/>
        <i x="81" nd="1"/>
        <i x="83" nd="1"/>
        <i x="70" nd="1"/>
        <i x="64" nd="1"/>
        <i x="61" nd="1"/>
        <i x="77" nd="1"/>
        <i x="86" nd="1"/>
        <i x="90" nd="1"/>
        <i x="73" nd="1"/>
        <i x="8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" xr10:uid="{BDA434E3-F280-49AD-9DBE-702FE19EF469}" cache="SegmentaciónDeDatos_periodo" caption="periodo" style="SlicerStyleLight1 2 2" rowHeight="234950"/>
  <slicer name="Ramo_" xr10:uid="{1BA04CF7-ED67-4BAF-8407-211D379C79A7}" cache="SegmentaciónDeDatos_Ramo_1" caption="Ramo" startItem="32" style="SlicerStyleLight1 2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 1" xr10:uid="{1AE80FB9-B034-468F-AC9C-6294815EFC9F}" cache="SegmentaciónDeDatos_periodo" caption="periodo" style="SlicerStyleLight1 2 2" rowHeight="234950"/>
  <slicer name="Ramo_ 1" xr10:uid="{B605C323-77F4-46DC-95BB-5B5C38E049CD}" cache="SegmentaciónDeDatos_Ramo_1" caption="Ramo" style="SlicerStyleLight1 2 2" rowHeight="144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 2" xr10:uid="{A2E08C7D-6968-41C9-A440-15F5B8BA3C35}" cache="SegmentaciónDeDatos_periodo" caption="periodo" style="SlicerStyleLight1 2 2" rowHeight="234950"/>
  <slicer name="Ramo_ 2" xr10:uid="{54E5E6C2-0171-4616-AAEA-57D584E5067E}" cache="SegmentaciónDeDatos_Ramo_" caption="Ramo Vida" style="SlicerStyleLight1 2 2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iodo 3" xr10:uid="{E3C5739C-4802-4739-9475-A45BA7A6E411}" cache="SegmentaciónDeDatos_periodo" caption="periodo" style="SlicerStyleLight1 2 2" rowHeight="234950"/>
  <slicer name="Ramo_ 3" xr10:uid="{D0922D93-F01E-439C-B1DD-D3B17068C865}" cache="SegmentaciónDeDatos_Ramo_2" caption="Ramo" startItem="28" style="SlicerStyleLight1 2 2" rowHeight="14400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B7554-031A-4F17-A2AC-9E0083501643}">
  <sheetPr codeName="Hoja6"/>
  <dimension ref="A1:D1616"/>
  <sheetViews>
    <sheetView workbookViewId="0">
      <selection activeCell="C19" sqref="C19"/>
    </sheetView>
  </sheetViews>
  <sheetFormatPr baseColWidth="10" defaultRowHeight="14.5" x14ac:dyDescent="0.35"/>
  <cols>
    <col min="1" max="1" width="23.453125" bestFit="1" customWidth="1"/>
    <col min="2" max="2" width="11.453125" customWidth="1"/>
    <col min="3" max="3" width="44.453125" bestFit="1" customWidth="1"/>
    <col min="4" max="4" width="24.54296875" bestFit="1" customWidth="1"/>
    <col min="5" max="6" width="23.54296875" bestFit="1" customWidth="1"/>
    <col min="7" max="8" width="18.54296875" bestFit="1" customWidth="1"/>
  </cols>
  <sheetData>
    <row r="1" spans="1:4" x14ac:dyDescent="0.35">
      <c r="C1" s="152" t="s">
        <v>132</v>
      </c>
      <c r="D1" s="152" t="s">
        <v>116</v>
      </c>
    </row>
    <row r="4" spans="1:4" x14ac:dyDescent="0.35">
      <c r="B4" s="1" t="s">
        <v>5</v>
      </c>
      <c r="C4" t="s">
        <v>404</v>
      </c>
    </row>
    <row r="6" spans="1:4" x14ac:dyDescent="0.35">
      <c r="B6" s="1" t="s">
        <v>0</v>
      </c>
      <c r="C6" s="1" t="s">
        <v>132</v>
      </c>
      <c r="D6" t="s">
        <v>116</v>
      </c>
    </row>
    <row r="7" spans="1:4" x14ac:dyDescent="0.35">
      <c r="A7" t="str">
        <f>B7&amp;"|"&amp;C7</f>
        <v>Afirme|10 Total General</v>
      </c>
      <c r="B7" t="s">
        <v>58</v>
      </c>
      <c r="C7" t="s">
        <v>139</v>
      </c>
      <c r="D7" s="2">
        <v>7858552.4764300007</v>
      </c>
    </row>
    <row r="8" spans="1:4" x14ac:dyDescent="0.35">
      <c r="A8" t="str">
        <f t="shared" ref="A8:A71" si="0">B8&amp;"|"&amp;C8</f>
        <v>Afirme|11 Total General Sin Pensiones</v>
      </c>
      <c r="B8" t="s">
        <v>58</v>
      </c>
      <c r="C8" t="s">
        <v>140</v>
      </c>
      <c r="D8" s="2">
        <v>7858552.4764300007</v>
      </c>
    </row>
    <row r="9" spans="1:4" x14ac:dyDescent="0.35">
      <c r="A9" t="str">
        <f t="shared" si="0"/>
        <v>Afirme|12 Vida Total</v>
      </c>
      <c r="B9" t="s">
        <v>58</v>
      </c>
      <c r="C9" t="s">
        <v>141</v>
      </c>
      <c r="D9" s="2">
        <v>2872885.5866</v>
      </c>
    </row>
    <row r="10" spans="1:4" x14ac:dyDescent="0.35">
      <c r="A10" t="str">
        <f t="shared" si="0"/>
        <v>Afirme|13 Vida Individual</v>
      </c>
      <c r="B10" t="s">
        <v>58</v>
      </c>
      <c r="C10" t="s">
        <v>142</v>
      </c>
      <c r="D10" s="2">
        <v>1777707.1605799999</v>
      </c>
    </row>
    <row r="11" spans="1:4" x14ac:dyDescent="0.35">
      <c r="A11" t="str">
        <f t="shared" si="0"/>
        <v>Afirme|14 Vida Gpo y Col</v>
      </c>
      <c r="B11" t="s">
        <v>58</v>
      </c>
      <c r="C11" t="s">
        <v>143</v>
      </c>
      <c r="D11" s="2">
        <v>1095178.4260199999</v>
      </c>
    </row>
    <row r="12" spans="1:4" x14ac:dyDescent="0.35">
      <c r="A12" t="str">
        <f t="shared" si="0"/>
        <v>Afirme|38 Daños Total</v>
      </c>
      <c r="B12" t="s">
        <v>58</v>
      </c>
      <c r="C12" t="s">
        <v>333</v>
      </c>
      <c r="D12" s="2">
        <v>4985666.8898299998</v>
      </c>
    </row>
    <row r="13" spans="1:4" x14ac:dyDescent="0.35">
      <c r="A13" t="str">
        <f t="shared" si="0"/>
        <v>Afirme|39 Automoviles Total</v>
      </c>
      <c r="B13" t="s">
        <v>58</v>
      </c>
      <c r="C13" t="s">
        <v>331</v>
      </c>
      <c r="D13" s="2">
        <v>2487896.3009600001</v>
      </c>
    </row>
    <row r="14" spans="1:4" x14ac:dyDescent="0.35">
      <c r="A14" t="str">
        <f t="shared" si="0"/>
        <v>Afirme|41 Automoviles Residentes</v>
      </c>
      <c r="B14" t="s">
        <v>58</v>
      </c>
      <c r="C14" t="s">
        <v>334</v>
      </c>
      <c r="D14" s="2">
        <v>1600277.63417</v>
      </c>
    </row>
    <row r="15" spans="1:4" x14ac:dyDescent="0.35">
      <c r="A15" t="str">
        <f t="shared" si="0"/>
        <v>Afirme|42 Camiones</v>
      </c>
      <c r="B15" t="s">
        <v>58</v>
      </c>
      <c r="C15" t="s">
        <v>335</v>
      </c>
      <c r="D15" s="2">
        <v>772981.64752999996</v>
      </c>
    </row>
    <row r="16" spans="1:4" x14ac:dyDescent="0.35">
      <c r="A16" t="str">
        <f t="shared" si="0"/>
        <v>Afirme|44 Otros Automoviles y Obligatorios</v>
      </c>
      <c r="B16" t="s">
        <v>58</v>
      </c>
      <c r="C16" t="s">
        <v>336</v>
      </c>
      <c r="D16" s="2">
        <v>114637.01926</v>
      </c>
    </row>
    <row r="17" spans="1:4" x14ac:dyDescent="0.35">
      <c r="A17" t="str">
        <f t="shared" si="0"/>
        <v>Afirme|46 Daños Sin Autos Total</v>
      </c>
      <c r="B17" t="s">
        <v>58</v>
      </c>
      <c r="C17" t="s">
        <v>332</v>
      </c>
      <c r="D17" s="2">
        <v>2497770.5888700001</v>
      </c>
    </row>
    <row r="18" spans="1:4" x14ac:dyDescent="0.35">
      <c r="A18" t="str">
        <f t="shared" si="0"/>
        <v>Afirme|46 Responsabilidad Civil y Riesgos Profesionales</v>
      </c>
      <c r="B18" t="s">
        <v>58</v>
      </c>
      <c r="C18" t="s">
        <v>337</v>
      </c>
      <c r="D18" s="2">
        <v>729734.96114000003</v>
      </c>
    </row>
    <row r="19" spans="1:4" x14ac:dyDescent="0.35">
      <c r="A19" t="str">
        <f t="shared" si="0"/>
        <v>Afirme|47 RC General</v>
      </c>
      <c r="B19" t="s">
        <v>58</v>
      </c>
      <c r="C19" t="s">
        <v>338</v>
      </c>
      <c r="D19" s="2">
        <v>471966.62472000002</v>
      </c>
    </row>
    <row r="20" spans="1:4" x14ac:dyDescent="0.35">
      <c r="A20" t="str">
        <f t="shared" si="0"/>
        <v>Afirme|48 RC Aviones y Barcos</v>
      </c>
      <c r="B20" t="s">
        <v>58</v>
      </c>
      <c r="C20" t="s">
        <v>339</v>
      </c>
      <c r="D20" s="2">
        <v>61810.159890000003</v>
      </c>
    </row>
    <row r="21" spans="1:4" x14ac:dyDescent="0.35">
      <c r="A21" t="str">
        <f t="shared" si="0"/>
        <v>Afirme|49 RC Viajero</v>
      </c>
      <c r="B21" t="s">
        <v>58</v>
      </c>
      <c r="C21" t="s">
        <v>340</v>
      </c>
      <c r="D21" s="2">
        <v>7427.8856399999995</v>
      </c>
    </row>
    <row r="22" spans="1:4" x14ac:dyDescent="0.35">
      <c r="A22" t="str">
        <f t="shared" si="0"/>
        <v>Afirme|50 RC Otros</v>
      </c>
      <c r="B22" t="s">
        <v>58</v>
      </c>
      <c r="C22" t="s">
        <v>341</v>
      </c>
      <c r="D22" s="2">
        <v>188530.29088999997</v>
      </c>
    </row>
    <row r="23" spans="1:4" x14ac:dyDescent="0.35">
      <c r="A23" t="str">
        <f t="shared" si="0"/>
        <v>Afirme|51 Maritimo y Transportes</v>
      </c>
      <c r="B23" t="s">
        <v>58</v>
      </c>
      <c r="C23" t="s">
        <v>342</v>
      </c>
      <c r="D23" s="2">
        <v>161034.81637000002</v>
      </c>
    </row>
    <row r="24" spans="1:4" x14ac:dyDescent="0.35">
      <c r="A24" t="str">
        <f t="shared" si="0"/>
        <v>Afirme|52 MyT Carga</v>
      </c>
      <c r="B24" t="s">
        <v>58</v>
      </c>
      <c r="C24" t="s">
        <v>343</v>
      </c>
      <c r="D24" s="2">
        <v>83879.164010000008</v>
      </c>
    </row>
    <row r="25" spans="1:4" x14ac:dyDescent="0.35">
      <c r="A25" t="str">
        <f t="shared" si="0"/>
        <v>Afirme|53 MyT Cascos</v>
      </c>
      <c r="B25" t="s">
        <v>58</v>
      </c>
      <c r="C25" t="s">
        <v>344</v>
      </c>
      <c r="D25" s="2">
        <v>77155.652359999993</v>
      </c>
    </row>
    <row r="26" spans="1:4" x14ac:dyDescent="0.35">
      <c r="A26" t="str">
        <f t="shared" si="0"/>
        <v>Afirme|54 Incendio</v>
      </c>
      <c r="B26" t="s">
        <v>58</v>
      </c>
      <c r="C26" t="s">
        <v>345</v>
      </c>
      <c r="D26" s="2">
        <v>691706.38862999994</v>
      </c>
    </row>
    <row r="27" spans="1:4" x14ac:dyDescent="0.35">
      <c r="A27" t="str">
        <f t="shared" si="0"/>
        <v>Afirme|55 Riesgos Catastroficos</v>
      </c>
      <c r="B27" t="s">
        <v>58</v>
      </c>
      <c r="C27" t="s">
        <v>346</v>
      </c>
      <c r="D27" s="2">
        <v>445006.21513999999</v>
      </c>
    </row>
    <row r="28" spans="1:4" x14ac:dyDescent="0.35">
      <c r="A28" t="str">
        <f t="shared" si="0"/>
        <v>Afirme|56 Terremoto y Erupcion Volcanica</v>
      </c>
      <c r="B28" t="s">
        <v>58</v>
      </c>
      <c r="C28" t="s">
        <v>347</v>
      </c>
      <c r="D28" s="2">
        <v>161755.38841999997</v>
      </c>
    </row>
    <row r="29" spans="1:4" x14ac:dyDescent="0.35">
      <c r="A29" t="str">
        <f t="shared" si="0"/>
        <v>Afirme|57 Huracan y Otros Riesgos Hidrometeorologicos</v>
      </c>
      <c r="B29" t="s">
        <v>58</v>
      </c>
      <c r="C29" t="s">
        <v>348</v>
      </c>
      <c r="D29" s="2">
        <v>283250.82672000001</v>
      </c>
    </row>
    <row r="30" spans="1:4" x14ac:dyDescent="0.35">
      <c r="A30" t="str">
        <f t="shared" si="0"/>
        <v>Afirme|63 Diversos</v>
      </c>
      <c r="B30" t="s">
        <v>58</v>
      </c>
      <c r="C30" t="s">
        <v>349</v>
      </c>
      <c r="D30" s="2">
        <v>470288.20758999995</v>
      </c>
    </row>
    <row r="31" spans="1:4" x14ac:dyDescent="0.35">
      <c r="A31" t="str">
        <f t="shared" si="0"/>
        <v>Afirme|64 Miscelaneos</v>
      </c>
      <c r="B31" t="s">
        <v>58</v>
      </c>
      <c r="C31" t="s">
        <v>350</v>
      </c>
      <c r="D31" s="2">
        <v>252204.57615000001</v>
      </c>
    </row>
    <row r="32" spans="1:4" x14ac:dyDescent="0.35">
      <c r="A32" t="str">
        <f t="shared" si="0"/>
        <v>Afirme|65 Tecnicos</v>
      </c>
      <c r="B32" t="s">
        <v>58</v>
      </c>
      <c r="C32" t="s">
        <v>351</v>
      </c>
      <c r="D32" s="2">
        <v>218083.63144</v>
      </c>
    </row>
    <row r="33" spans="1:4" x14ac:dyDescent="0.35">
      <c r="A33" t="str">
        <f t="shared" si="0"/>
        <v>Agroasemex|10 Total General</v>
      </c>
      <c r="B33" t="s">
        <v>254</v>
      </c>
      <c r="C33" t="s">
        <v>139</v>
      </c>
      <c r="D33" s="2">
        <v>13612680.33145</v>
      </c>
    </row>
    <row r="34" spans="1:4" x14ac:dyDescent="0.35">
      <c r="A34" t="str">
        <f t="shared" si="0"/>
        <v>Agroasemex|11 Total General Sin Pensiones</v>
      </c>
      <c r="B34" t="s">
        <v>254</v>
      </c>
      <c r="C34" t="s">
        <v>140</v>
      </c>
      <c r="D34" s="2">
        <v>13612680.33145</v>
      </c>
    </row>
    <row r="35" spans="1:4" x14ac:dyDescent="0.35">
      <c r="A35" t="str">
        <f t="shared" si="0"/>
        <v>Agroasemex|12 Vida Total</v>
      </c>
      <c r="B35" t="s">
        <v>254</v>
      </c>
      <c r="C35" t="s">
        <v>141</v>
      </c>
      <c r="D35" s="2">
        <v>427848.30043</v>
      </c>
    </row>
    <row r="36" spans="1:4" x14ac:dyDescent="0.35">
      <c r="A36" t="str">
        <f t="shared" si="0"/>
        <v>Agroasemex|14 Vida Gpo y Col</v>
      </c>
      <c r="B36" t="s">
        <v>254</v>
      </c>
      <c r="C36" t="s">
        <v>143</v>
      </c>
      <c r="D36" s="2">
        <v>427848.30043</v>
      </c>
    </row>
    <row r="37" spans="1:4" x14ac:dyDescent="0.35">
      <c r="A37" t="str">
        <f t="shared" si="0"/>
        <v>Agroasemex|28 Accidentes y Enfermedades Total</v>
      </c>
      <c r="B37" t="s">
        <v>254</v>
      </c>
      <c r="C37" t="s">
        <v>352</v>
      </c>
      <c r="D37" s="2">
        <v>0</v>
      </c>
    </row>
    <row r="38" spans="1:4" x14ac:dyDescent="0.35">
      <c r="A38" t="str">
        <f t="shared" si="0"/>
        <v>Agroasemex|29 Accidentes Personales</v>
      </c>
      <c r="B38" t="s">
        <v>254</v>
      </c>
      <c r="C38" t="s">
        <v>353</v>
      </c>
      <c r="D38" s="2">
        <v>0</v>
      </c>
    </row>
    <row r="39" spans="1:4" x14ac:dyDescent="0.35">
      <c r="A39" t="str">
        <f t="shared" si="0"/>
        <v>Agroasemex|31 AP Gpo y Col</v>
      </c>
      <c r="B39" t="s">
        <v>254</v>
      </c>
      <c r="C39" t="s">
        <v>354</v>
      </c>
      <c r="D39" s="2">
        <v>0</v>
      </c>
    </row>
    <row r="40" spans="1:4" x14ac:dyDescent="0.35">
      <c r="A40" t="str">
        <f t="shared" si="0"/>
        <v>Agroasemex|38 Daños Total</v>
      </c>
      <c r="B40" t="s">
        <v>254</v>
      </c>
      <c r="C40" t="s">
        <v>333</v>
      </c>
      <c r="D40" s="2">
        <v>13184832.031020001</v>
      </c>
    </row>
    <row r="41" spans="1:4" x14ac:dyDescent="0.35">
      <c r="A41" t="str">
        <f t="shared" si="0"/>
        <v>Agroasemex|46 Daños Sin Autos Total</v>
      </c>
      <c r="B41" t="s">
        <v>254</v>
      </c>
      <c r="C41" t="s">
        <v>332</v>
      </c>
      <c r="D41" s="2">
        <v>13184832.031020001</v>
      </c>
    </row>
    <row r="42" spans="1:4" x14ac:dyDescent="0.35">
      <c r="A42" t="str">
        <f t="shared" si="0"/>
        <v>Agroasemex|46 Responsabilidad Civil y Riesgos Profesionales</v>
      </c>
      <c r="B42" t="s">
        <v>254</v>
      </c>
      <c r="C42" t="s">
        <v>337</v>
      </c>
      <c r="D42" s="2">
        <v>1217393.59568</v>
      </c>
    </row>
    <row r="43" spans="1:4" x14ac:dyDescent="0.35">
      <c r="A43" t="str">
        <f t="shared" si="0"/>
        <v>Agroasemex|47 RC General</v>
      </c>
      <c r="B43" t="s">
        <v>254</v>
      </c>
      <c r="C43" t="s">
        <v>338</v>
      </c>
      <c r="D43" s="2">
        <v>1125815.6248900001</v>
      </c>
    </row>
    <row r="44" spans="1:4" x14ac:dyDescent="0.35">
      <c r="A44" t="str">
        <f t="shared" si="0"/>
        <v>Agroasemex|48 RC Aviones y Barcos</v>
      </c>
      <c r="B44" t="s">
        <v>254</v>
      </c>
      <c r="C44" t="s">
        <v>339</v>
      </c>
      <c r="D44" s="2">
        <v>72000.762319999994</v>
      </c>
    </row>
    <row r="45" spans="1:4" x14ac:dyDescent="0.35">
      <c r="A45" t="str">
        <f t="shared" si="0"/>
        <v>Agroasemex|49 RC Viajero</v>
      </c>
      <c r="B45" t="s">
        <v>254</v>
      </c>
      <c r="C45" t="s">
        <v>340</v>
      </c>
      <c r="D45" s="2">
        <v>18733.52245</v>
      </c>
    </row>
    <row r="46" spans="1:4" x14ac:dyDescent="0.35">
      <c r="A46" t="str">
        <f t="shared" si="0"/>
        <v>Agroasemex|50 RC Otros</v>
      </c>
      <c r="B46" t="s">
        <v>254</v>
      </c>
      <c r="C46" t="s">
        <v>341</v>
      </c>
      <c r="D46" s="2">
        <v>843.68601999999998</v>
      </c>
    </row>
    <row r="47" spans="1:4" x14ac:dyDescent="0.35">
      <c r="A47" t="str">
        <f t="shared" si="0"/>
        <v>Agroasemex|51 Maritimo y Transportes</v>
      </c>
      <c r="B47" t="s">
        <v>254</v>
      </c>
      <c r="C47" t="s">
        <v>342</v>
      </c>
      <c r="D47" s="2">
        <v>1929085.07433</v>
      </c>
    </row>
    <row r="48" spans="1:4" x14ac:dyDescent="0.35">
      <c r="A48" t="str">
        <f t="shared" si="0"/>
        <v>Agroasemex|52 MyT Carga</v>
      </c>
      <c r="B48" t="s">
        <v>254</v>
      </c>
      <c r="C48" t="s">
        <v>343</v>
      </c>
      <c r="D48" s="2">
        <v>48585.054490000002</v>
      </c>
    </row>
    <row r="49" spans="1:4" x14ac:dyDescent="0.35">
      <c r="A49" t="str">
        <f t="shared" si="0"/>
        <v>Agroasemex|53 MyT Cascos</v>
      </c>
      <c r="B49" t="s">
        <v>254</v>
      </c>
      <c r="C49" t="s">
        <v>344</v>
      </c>
      <c r="D49" s="2">
        <v>1880500.01984</v>
      </c>
    </row>
    <row r="50" spans="1:4" x14ac:dyDescent="0.35">
      <c r="A50" t="str">
        <f t="shared" si="0"/>
        <v>Agroasemex|54 Incendio</v>
      </c>
      <c r="B50" t="s">
        <v>254</v>
      </c>
      <c r="C50" t="s">
        <v>345</v>
      </c>
      <c r="D50" s="2">
        <v>2878908.5927499998</v>
      </c>
    </row>
    <row r="51" spans="1:4" x14ac:dyDescent="0.35">
      <c r="A51" t="str">
        <f t="shared" si="0"/>
        <v>Agroasemex|55 Riesgos Catastroficos</v>
      </c>
      <c r="B51" t="s">
        <v>254</v>
      </c>
      <c r="C51" t="s">
        <v>346</v>
      </c>
      <c r="D51" s="2">
        <v>5924398.3814099999</v>
      </c>
    </row>
    <row r="52" spans="1:4" x14ac:dyDescent="0.35">
      <c r="A52" t="str">
        <f t="shared" si="0"/>
        <v>Agroasemex|56 Terremoto y Erupcion Volcanica</v>
      </c>
      <c r="B52" t="s">
        <v>254</v>
      </c>
      <c r="C52" t="s">
        <v>347</v>
      </c>
      <c r="D52" s="2">
        <v>1946264.2653900001</v>
      </c>
    </row>
    <row r="53" spans="1:4" x14ac:dyDescent="0.35">
      <c r="A53" t="str">
        <f t="shared" si="0"/>
        <v>Agroasemex|57 Huracan y Otros Riesgos Hidrometeorologicos</v>
      </c>
      <c r="B53" t="s">
        <v>254</v>
      </c>
      <c r="C53" t="s">
        <v>348</v>
      </c>
      <c r="D53" s="2">
        <v>3978134.2720500003</v>
      </c>
    </row>
    <row r="54" spans="1:4" x14ac:dyDescent="0.35">
      <c r="A54" t="str">
        <f t="shared" si="0"/>
        <v>Agroasemex|58 Otros Riesgos Catastroficos</v>
      </c>
      <c r="B54" t="s">
        <v>254</v>
      </c>
      <c r="C54" t="s">
        <v>370</v>
      </c>
      <c r="D54" s="2">
        <v>-0.15603</v>
      </c>
    </row>
    <row r="55" spans="1:4" x14ac:dyDescent="0.35">
      <c r="A55" t="str">
        <f t="shared" si="0"/>
        <v>Agroasemex|59 Agricola y de Animales</v>
      </c>
      <c r="B55" t="s">
        <v>254</v>
      </c>
      <c r="C55" t="s">
        <v>355</v>
      </c>
      <c r="D55" s="2">
        <v>99229.379249999998</v>
      </c>
    </row>
    <row r="56" spans="1:4" x14ac:dyDescent="0.35">
      <c r="A56" t="str">
        <f t="shared" si="0"/>
        <v>Agroasemex|60 AyA Agricola</v>
      </c>
      <c r="B56" t="s">
        <v>254</v>
      </c>
      <c r="C56" t="s">
        <v>356</v>
      </c>
      <c r="D56" s="2">
        <v>2048.1051400000001</v>
      </c>
    </row>
    <row r="57" spans="1:4" x14ac:dyDescent="0.35">
      <c r="A57" t="str">
        <f t="shared" si="0"/>
        <v>Agroasemex|61 AyA Otros</v>
      </c>
      <c r="B57" t="s">
        <v>254</v>
      </c>
      <c r="C57" t="s">
        <v>369</v>
      </c>
      <c r="D57" s="2">
        <v>0</v>
      </c>
    </row>
    <row r="58" spans="1:4" x14ac:dyDescent="0.35">
      <c r="A58" t="str">
        <f t="shared" si="0"/>
        <v>Agroasemex|62 AyA Pecuario</v>
      </c>
      <c r="B58" t="s">
        <v>254</v>
      </c>
      <c r="C58" t="s">
        <v>357</v>
      </c>
      <c r="D58" s="2">
        <v>97181.274109999998</v>
      </c>
    </row>
    <row r="59" spans="1:4" x14ac:dyDescent="0.35">
      <c r="A59" t="str">
        <f t="shared" si="0"/>
        <v>Agroasemex|63 Diversos</v>
      </c>
      <c r="B59" t="s">
        <v>254</v>
      </c>
      <c r="C59" t="s">
        <v>349</v>
      </c>
      <c r="D59" s="2">
        <v>1135817.0075999999</v>
      </c>
    </row>
    <row r="60" spans="1:4" x14ac:dyDescent="0.35">
      <c r="A60" t="str">
        <f t="shared" si="0"/>
        <v>Agroasemex|64 Miscelaneos</v>
      </c>
      <c r="B60" t="s">
        <v>254</v>
      </c>
      <c r="C60" t="s">
        <v>350</v>
      </c>
      <c r="D60" s="2">
        <v>460600.37870999996</v>
      </c>
    </row>
    <row r="61" spans="1:4" x14ac:dyDescent="0.35">
      <c r="A61" t="str">
        <f t="shared" si="0"/>
        <v>Agroasemex|65 Tecnicos</v>
      </c>
      <c r="B61" t="s">
        <v>254</v>
      </c>
      <c r="C61" t="s">
        <v>351</v>
      </c>
      <c r="D61" s="2">
        <v>675216.62888999993</v>
      </c>
    </row>
    <row r="62" spans="1:4" x14ac:dyDescent="0.35">
      <c r="A62" t="str">
        <f t="shared" si="0"/>
        <v>AIG Seguros|10 Total General</v>
      </c>
      <c r="B62" t="s">
        <v>21</v>
      </c>
      <c r="C62" t="s">
        <v>139</v>
      </c>
      <c r="D62" s="2">
        <v>8499208.2815899998</v>
      </c>
    </row>
    <row r="63" spans="1:4" x14ac:dyDescent="0.35">
      <c r="A63" t="str">
        <f t="shared" si="0"/>
        <v>AIG Seguros|11 Total General Sin Pensiones</v>
      </c>
      <c r="B63" t="s">
        <v>21</v>
      </c>
      <c r="C63" t="s">
        <v>140</v>
      </c>
      <c r="D63" s="2">
        <v>8499208.2815899998</v>
      </c>
    </row>
    <row r="64" spans="1:4" x14ac:dyDescent="0.35">
      <c r="A64" t="str">
        <f t="shared" si="0"/>
        <v>AIG Seguros|28 Accidentes y Enfermedades Total</v>
      </c>
      <c r="B64" t="s">
        <v>21</v>
      </c>
      <c r="C64" t="s">
        <v>352</v>
      </c>
      <c r="D64" s="2">
        <v>250144.97671000002</v>
      </c>
    </row>
    <row r="65" spans="1:4" x14ac:dyDescent="0.35">
      <c r="A65" t="str">
        <f t="shared" si="0"/>
        <v>AIG Seguros|29 Accidentes Personales</v>
      </c>
      <c r="B65" t="s">
        <v>21</v>
      </c>
      <c r="C65" t="s">
        <v>353</v>
      </c>
      <c r="D65" s="2">
        <v>250144.97671000002</v>
      </c>
    </row>
    <row r="66" spans="1:4" x14ac:dyDescent="0.35">
      <c r="A66" t="str">
        <f t="shared" si="0"/>
        <v>AIG Seguros|30 AP Individual</v>
      </c>
      <c r="B66" t="s">
        <v>21</v>
      </c>
      <c r="C66" t="s">
        <v>358</v>
      </c>
      <c r="D66" s="2">
        <v>86604.673639999994</v>
      </c>
    </row>
    <row r="67" spans="1:4" x14ac:dyDescent="0.35">
      <c r="A67" t="str">
        <f t="shared" si="0"/>
        <v>AIG Seguros|31 AP Gpo y Col</v>
      </c>
      <c r="B67" t="s">
        <v>21</v>
      </c>
      <c r="C67" t="s">
        <v>354</v>
      </c>
      <c r="D67" s="2">
        <v>163540.30306999999</v>
      </c>
    </row>
    <row r="68" spans="1:4" x14ac:dyDescent="0.35">
      <c r="A68" t="str">
        <f t="shared" si="0"/>
        <v>AIG Seguros|38 Daños Total</v>
      </c>
      <c r="B68" t="s">
        <v>21</v>
      </c>
      <c r="C68" t="s">
        <v>333</v>
      </c>
      <c r="D68" s="2">
        <v>8249063.3048799997</v>
      </c>
    </row>
    <row r="69" spans="1:4" x14ac:dyDescent="0.35">
      <c r="A69" t="str">
        <f t="shared" si="0"/>
        <v>AIG Seguros|39 Automoviles Total</v>
      </c>
      <c r="B69" t="s">
        <v>21</v>
      </c>
      <c r="C69" t="s">
        <v>331</v>
      </c>
      <c r="D69" s="2">
        <v>671731.52952999994</v>
      </c>
    </row>
    <row r="70" spans="1:4" x14ac:dyDescent="0.35">
      <c r="A70" t="str">
        <f t="shared" si="0"/>
        <v>AIG Seguros|41 Automoviles Residentes</v>
      </c>
      <c r="B70" t="s">
        <v>21</v>
      </c>
      <c r="C70" t="s">
        <v>334</v>
      </c>
      <c r="D70" s="2">
        <v>482769.94893000001</v>
      </c>
    </row>
    <row r="71" spans="1:4" x14ac:dyDescent="0.35">
      <c r="A71" t="str">
        <f t="shared" si="0"/>
        <v>AIG Seguros|42 Camiones</v>
      </c>
      <c r="B71" t="s">
        <v>21</v>
      </c>
      <c r="C71" t="s">
        <v>335</v>
      </c>
      <c r="D71" s="2">
        <v>60801.242740000002</v>
      </c>
    </row>
    <row r="72" spans="1:4" x14ac:dyDescent="0.35">
      <c r="A72" t="str">
        <f t="shared" ref="A72:A135" si="1">B72&amp;"|"&amp;C72</f>
        <v>AIG Seguros|43 Automoviles Turistas</v>
      </c>
      <c r="B72" t="s">
        <v>21</v>
      </c>
      <c r="C72" t="s">
        <v>359</v>
      </c>
      <c r="D72" s="2">
        <v>111734.76484999999</v>
      </c>
    </row>
    <row r="73" spans="1:4" x14ac:dyDescent="0.35">
      <c r="A73" t="str">
        <f t="shared" si="1"/>
        <v>AIG Seguros|44 Otros Automoviles y Obligatorios</v>
      </c>
      <c r="B73" t="s">
        <v>21</v>
      </c>
      <c r="C73" t="s">
        <v>336</v>
      </c>
      <c r="D73" s="2">
        <v>16425.57301</v>
      </c>
    </row>
    <row r="74" spans="1:4" x14ac:dyDescent="0.35">
      <c r="A74" t="str">
        <f t="shared" si="1"/>
        <v>AIG Seguros|46 Daños Sin Autos Total</v>
      </c>
      <c r="B74" t="s">
        <v>21</v>
      </c>
      <c r="C74" t="s">
        <v>332</v>
      </c>
      <c r="D74" s="2">
        <v>7577331.7753499988</v>
      </c>
    </row>
    <row r="75" spans="1:4" x14ac:dyDescent="0.35">
      <c r="A75" t="str">
        <f t="shared" si="1"/>
        <v>AIG Seguros|46 Responsabilidad Civil y Riesgos Profesionales</v>
      </c>
      <c r="B75" t="s">
        <v>21</v>
      </c>
      <c r="C75" t="s">
        <v>337</v>
      </c>
      <c r="D75" s="2">
        <v>2170897.0327699999</v>
      </c>
    </row>
    <row r="76" spans="1:4" x14ac:dyDescent="0.35">
      <c r="A76" t="str">
        <f t="shared" si="1"/>
        <v>AIG Seguros|47 RC General</v>
      </c>
      <c r="B76" t="s">
        <v>21</v>
      </c>
      <c r="C76" t="s">
        <v>338</v>
      </c>
      <c r="D76" s="2">
        <v>2169783.3810100001</v>
      </c>
    </row>
    <row r="77" spans="1:4" x14ac:dyDescent="0.35">
      <c r="A77" t="str">
        <f t="shared" si="1"/>
        <v>AIG Seguros|48 RC Aviones y Barcos</v>
      </c>
      <c r="B77" t="s">
        <v>21</v>
      </c>
      <c r="C77" t="s">
        <v>339</v>
      </c>
      <c r="D77" s="2">
        <v>1113.65176</v>
      </c>
    </row>
    <row r="78" spans="1:4" x14ac:dyDescent="0.35">
      <c r="A78" t="str">
        <f t="shared" si="1"/>
        <v>AIG Seguros|51 Maritimo y Transportes</v>
      </c>
      <c r="B78" t="s">
        <v>21</v>
      </c>
      <c r="C78" t="s">
        <v>342</v>
      </c>
      <c r="D78" s="2">
        <v>1368538.0005099999</v>
      </c>
    </row>
    <row r="79" spans="1:4" x14ac:dyDescent="0.35">
      <c r="A79" t="str">
        <f t="shared" si="1"/>
        <v>AIG Seguros|52 MyT Carga</v>
      </c>
      <c r="B79" t="s">
        <v>21</v>
      </c>
      <c r="C79" t="s">
        <v>343</v>
      </c>
      <c r="D79" s="2">
        <v>1367414.3131400002</v>
      </c>
    </row>
    <row r="80" spans="1:4" x14ac:dyDescent="0.35">
      <c r="A80" t="str">
        <f t="shared" si="1"/>
        <v>AIG Seguros|53 MyT Cascos</v>
      </c>
      <c r="B80" t="s">
        <v>21</v>
      </c>
      <c r="C80" t="s">
        <v>344</v>
      </c>
      <c r="D80" s="2">
        <v>1123.6873700000001</v>
      </c>
    </row>
    <row r="81" spans="1:4" x14ac:dyDescent="0.35">
      <c r="A81" t="str">
        <f t="shared" si="1"/>
        <v>AIG Seguros|54 Incendio</v>
      </c>
      <c r="B81" t="s">
        <v>21</v>
      </c>
      <c r="C81" t="s">
        <v>345</v>
      </c>
      <c r="D81" s="2">
        <v>1830216.48016</v>
      </c>
    </row>
    <row r="82" spans="1:4" x14ac:dyDescent="0.35">
      <c r="A82" t="str">
        <f t="shared" si="1"/>
        <v>AIG Seguros|55 Riesgos Catastroficos</v>
      </c>
      <c r="B82" t="s">
        <v>21</v>
      </c>
      <c r="C82" t="s">
        <v>346</v>
      </c>
      <c r="D82" s="2">
        <v>1289741.3722699999</v>
      </c>
    </row>
    <row r="83" spans="1:4" x14ac:dyDescent="0.35">
      <c r="A83" t="str">
        <f t="shared" si="1"/>
        <v>AIG Seguros|56 Terremoto y Erupcion Volcanica</v>
      </c>
      <c r="B83" t="s">
        <v>21</v>
      </c>
      <c r="C83" t="s">
        <v>347</v>
      </c>
      <c r="D83" s="2">
        <v>625316.88292999996</v>
      </c>
    </row>
    <row r="84" spans="1:4" x14ac:dyDescent="0.35">
      <c r="A84" t="str">
        <f t="shared" si="1"/>
        <v>AIG Seguros|57 Huracan y Otros Riesgos Hidrometeorologicos</v>
      </c>
      <c r="B84" t="s">
        <v>21</v>
      </c>
      <c r="C84" t="s">
        <v>348</v>
      </c>
      <c r="D84" s="2">
        <v>664424.48934000009</v>
      </c>
    </row>
    <row r="85" spans="1:4" x14ac:dyDescent="0.35">
      <c r="A85" t="str">
        <f t="shared" si="1"/>
        <v>AIG Seguros|63 Diversos</v>
      </c>
      <c r="B85" t="s">
        <v>21</v>
      </c>
      <c r="C85" t="s">
        <v>349</v>
      </c>
      <c r="D85" s="2">
        <v>253176.84891</v>
      </c>
    </row>
    <row r="86" spans="1:4" x14ac:dyDescent="0.35">
      <c r="A86" t="str">
        <f t="shared" si="1"/>
        <v>AIG Seguros|64 Miscelaneos</v>
      </c>
      <c r="B86" t="s">
        <v>21</v>
      </c>
      <c r="C86" t="s">
        <v>350</v>
      </c>
      <c r="D86" s="2">
        <v>179457.30273</v>
      </c>
    </row>
    <row r="87" spans="1:4" x14ac:dyDescent="0.35">
      <c r="A87" t="str">
        <f t="shared" si="1"/>
        <v>AIG Seguros|65 Tecnicos</v>
      </c>
      <c r="B87" t="s">
        <v>21</v>
      </c>
      <c r="C87" t="s">
        <v>351</v>
      </c>
      <c r="D87" s="2">
        <v>73719.546180000005</v>
      </c>
    </row>
    <row r="88" spans="1:4" x14ac:dyDescent="0.35">
      <c r="A88" t="str">
        <f t="shared" si="1"/>
        <v>AIG Seguros|66 Credito</v>
      </c>
      <c r="B88" t="s">
        <v>21</v>
      </c>
      <c r="C88" t="s">
        <v>360</v>
      </c>
      <c r="D88" s="2">
        <v>664762.04073000001</v>
      </c>
    </row>
    <row r="89" spans="1:4" x14ac:dyDescent="0.35">
      <c r="A89" t="str">
        <f t="shared" si="1"/>
        <v>Allianz México|10 Total General</v>
      </c>
      <c r="B89" t="s">
        <v>8</v>
      </c>
      <c r="C89" t="s">
        <v>139</v>
      </c>
      <c r="D89" s="2">
        <v>32378538.406959999</v>
      </c>
    </row>
    <row r="90" spans="1:4" x14ac:dyDescent="0.35">
      <c r="A90" t="str">
        <f t="shared" si="1"/>
        <v>Allianz México|11 Total General Sin Pensiones</v>
      </c>
      <c r="B90" t="s">
        <v>8</v>
      </c>
      <c r="C90" t="s">
        <v>140</v>
      </c>
      <c r="D90" s="2">
        <v>32378538.406959999</v>
      </c>
    </row>
    <row r="91" spans="1:4" x14ac:dyDescent="0.35">
      <c r="A91" t="str">
        <f t="shared" si="1"/>
        <v>Allianz México|12 Vida Total</v>
      </c>
      <c r="B91" t="s">
        <v>8</v>
      </c>
      <c r="C91" t="s">
        <v>141</v>
      </c>
      <c r="D91" s="2">
        <v>20986385.627299998</v>
      </c>
    </row>
    <row r="92" spans="1:4" x14ac:dyDescent="0.35">
      <c r="A92" t="str">
        <f t="shared" si="1"/>
        <v>Allianz México|13 Vida Individual</v>
      </c>
      <c r="B92" t="s">
        <v>8</v>
      </c>
      <c r="C92" t="s">
        <v>142</v>
      </c>
      <c r="D92" s="2">
        <v>20778523.98339</v>
      </c>
    </row>
    <row r="93" spans="1:4" x14ac:dyDescent="0.35">
      <c r="A93" t="str">
        <f t="shared" si="1"/>
        <v>Allianz México|14 Vida Gpo y Col</v>
      </c>
      <c r="B93" t="s">
        <v>8</v>
      </c>
      <c r="C93" t="s">
        <v>143</v>
      </c>
      <c r="D93" s="2">
        <v>207861.64390999998</v>
      </c>
    </row>
    <row r="94" spans="1:4" x14ac:dyDescent="0.35">
      <c r="A94" t="str">
        <f t="shared" si="1"/>
        <v>Allianz México|28 Accidentes y Enfermedades Total</v>
      </c>
      <c r="B94" t="s">
        <v>8</v>
      </c>
      <c r="C94" t="s">
        <v>352</v>
      </c>
      <c r="D94" s="2">
        <v>3536459.0145399999</v>
      </c>
    </row>
    <row r="95" spans="1:4" x14ac:dyDescent="0.35">
      <c r="A95" t="str">
        <f t="shared" si="1"/>
        <v>Allianz México|29 Accidentes Personales</v>
      </c>
      <c r="B95" t="s">
        <v>8</v>
      </c>
      <c r="C95" t="s">
        <v>353</v>
      </c>
      <c r="D95" s="2">
        <v>1174.3188600000001</v>
      </c>
    </row>
    <row r="96" spans="1:4" x14ac:dyDescent="0.35">
      <c r="A96" t="str">
        <f t="shared" si="1"/>
        <v>Allianz México|30 AP Individual</v>
      </c>
      <c r="B96" t="s">
        <v>8</v>
      </c>
      <c r="C96" t="s">
        <v>358</v>
      </c>
      <c r="D96" s="2">
        <v>0</v>
      </c>
    </row>
    <row r="97" spans="1:4" x14ac:dyDescent="0.35">
      <c r="A97" t="str">
        <f t="shared" si="1"/>
        <v>Allianz México|31 AP Gpo y Col</v>
      </c>
      <c r="B97" t="s">
        <v>8</v>
      </c>
      <c r="C97" t="s">
        <v>354</v>
      </c>
      <c r="D97" s="2">
        <v>1174.3188600000001</v>
      </c>
    </row>
    <row r="98" spans="1:4" x14ac:dyDescent="0.35">
      <c r="A98" t="str">
        <f t="shared" si="1"/>
        <v>Allianz México|32 Gastos Medicos</v>
      </c>
      <c r="B98" t="s">
        <v>8</v>
      </c>
      <c r="C98" t="s">
        <v>361</v>
      </c>
      <c r="D98" s="2">
        <v>3535284.6956799999</v>
      </c>
    </row>
    <row r="99" spans="1:4" x14ac:dyDescent="0.35">
      <c r="A99" t="str">
        <f t="shared" si="1"/>
        <v>Allianz México|33 GMM. Individual</v>
      </c>
      <c r="B99" t="s">
        <v>8</v>
      </c>
      <c r="C99" t="s">
        <v>362</v>
      </c>
      <c r="D99" s="2">
        <v>1820442.7587000001</v>
      </c>
    </row>
    <row r="100" spans="1:4" x14ac:dyDescent="0.35">
      <c r="A100" t="str">
        <f t="shared" si="1"/>
        <v>Allianz México|34 GMM. Gpo y Col</v>
      </c>
      <c r="B100" t="s">
        <v>8</v>
      </c>
      <c r="C100" t="s">
        <v>363</v>
      </c>
      <c r="D100" s="2">
        <v>1714841.93698</v>
      </c>
    </row>
    <row r="101" spans="1:4" x14ac:dyDescent="0.35">
      <c r="A101" t="str">
        <f t="shared" si="1"/>
        <v>Allianz México|38 Daños Total</v>
      </c>
      <c r="B101" t="s">
        <v>8</v>
      </c>
      <c r="C101" t="s">
        <v>333</v>
      </c>
      <c r="D101" s="2">
        <v>7855693.7651199996</v>
      </c>
    </row>
    <row r="102" spans="1:4" x14ac:dyDescent="0.35">
      <c r="A102" t="str">
        <f t="shared" si="1"/>
        <v>Allianz México|39 Automoviles Total</v>
      </c>
      <c r="B102" t="s">
        <v>8</v>
      </c>
      <c r="C102" t="s">
        <v>331</v>
      </c>
      <c r="D102" s="2">
        <v>486949.91602</v>
      </c>
    </row>
    <row r="103" spans="1:4" x14ac:dyDescent="0.35">
      <c r="A103" t="str">
        <f t="shared" si="1"/>
        <v>Allianz México|41 Automoviles Residentes</v>
      </c>
      <c r="B103" t="s">
        <v>8</v>
      </c>
      <c r="C103" t="s">
        <v>334</v>
      </c>
      <c r="D103" s="2">
        <v>486949.91602</v>
      </c>
    </row>
    <row r="104" spans="1:4" x14ac:dyDescent="0.35">
      <c r="A104" t="str">
        <f t="shared" si="1"/>
        <v>Allianz México|42 Camiones</v>
      </c>
      <c r="B104" t="s">
        <v>8</v>
      </c>
      <c r="C104" t="s">
        <v>335</v>
      </c>
      <c r="D104" s="2">
        <v>0</v>
      </c>
    </row>
    <row r="105" spans="1:4" x14ac:dyDescent="0.35">
      <c r="A105" t="str">
        <f t="shared" si="1"/>
        <v>Allianz México|46 Daños Sin Autos Total</v>
      </c>
      <c r="B105" t="s">
        <v>8</v>
      </c>
      <c r="C105" t="s">
        <v>332</v>
      </c>
      <c r="D105" s="2">
        <v>7368743.8491000002</v>
      </c>
    </row>
    <row r="106" spans="1:4" x14ac:dyDescent="0.35">
      <c r="A106" t="str">
        <f t="shared" si="1"/>
        <v>Allianz México|46 Responsabilidad Civil y Riesgos Profesionales</v>
      </c>
      <c r="B106" t="s">
        <v>8</v>
      </c>
      <c r="C106" t="s">
        <v>337</v>
      </c>
      <c r="D106" s="2">
        <v>306553.43474</v>
      </c>
    </row>
    <row r="107" spans="1:4" x14ac:dyDescent="0.35">
      <c r="A107" t="str">
        <f t="shared" si="1"/>
        <v>Allianz México|47 RC General</v>
      </c>
      <c r="B107" t="s">
        <v>8</v>
      </c>
      <c r="C107" t="s">
        <v>338</v>
      </c>
      <c r="D107" s="2">
        <v>276955.16247000004</v>
      </c>
    </row>
    <row r="108" spans="1:4" x14ac:dyDescent="0.35">
      <c r="A108" t="str">
        <f t="shared" si="1"/>
        <v>Allianz México|48 RC Aviones y Barcos</v>
      </c>
      <c r="B108" t="s">
        <v>8</v>
      </c>
      <c r="C108" t="s">
        <v>339</v>
      </c>
      <c r="D108" s="2">
        <v>29598.272270000001</v>
      </c>
    </row>
    <row r="109" spans="1:4" x14ac:dyDescent="0.35">
      <c r="A109" t="str">
        <f t="shared" si="1"/>
        <v>Allianz México|50 RC Otros</v>
      </c>
      <c r="B109" t="s">
        <v>8</v>
      </c>
      <c r="C109" t="s">
        <v>341</v>
      </c>
      <c r="D109" s="2">
        <v>0</v>
      </c>
    </row>
    <row r="110" spans="1:4" x14ac:dyDescent="0.35">
      <c r="A110" t="str">
        <f t="shared" si="1"/>
        <v>Allianz México|51 Maritimo y Transportes</v>
      </c>
      <c r="B110" t="s">
        <v>8</v>
      </c>
      <c r="C110" t="s">
        <v>342</v>
      </c>
      <c r="D110" s="2">
        <v>351615.00998000003</v>
      </c>
    </row>
    <row r="111" spans="1:4" x14ac:dyDescent="0.35">
      <c r="A111" t="str">
        <f t="shared" si="1"/>
        <v>Allianz México|52 MyT Carga</v>
      </c>
      <c r="B111" t="s">
        <v>8</v>
      </c>
      <c r="C111" t="s">
        <v>343</v>
      </c>
      <c r="D111" s="2">
        <v>272939.27954000002</v>
      </c>
    </row>
    <row r="112" spans="1:4" x14ac:dyDescent="0.35">
      <c r="A112" t="str">
        <f t="shared" si="1"/>
        <v>Allianz México|53 MyT Cascos</v>
      </c>
      <c r="B112" t="s">
        <v>8</v>
      </c>
      <c r="C112" t="s">
        <v>344</v>
      </c>
      <c r="D112" s="2">
        <v>78675.730439999999</v>
      </c>
    </row>
    <row r="113" spans="1:4" x14ac:dyDescent="0.35">
      <c r="A113" t="str">
        <f t="shared" si="1"/>
        <v>Allianz México|54 Incendio</v>
      </c>
      <c r="B113" t="s">
        <v>8</v>
      </c>
      <c r="C113" t="s">
        <v>345</v>
      </c>
      <c r="D113" s="2">
        <v>876997.87739000004</v>
      </c>
    </row>
    <row r="114" spans="1:4" x14ac:dyDescent="0.35">
      <c r="A114" t="str">
        <f t="shared" si="1"/>
        <v>Allianz México|55 Riesgos Catastroficos</v>
      </c>
      <c r="B114" t="s">
        <v>8</v>
      </c>
      <c r="C114" t="s">
        <v>346</v>
      </c>
      <c r="D114" s="2">
        <v>443074.47495999996</v>
      </c>
    </row>
    <row r="115" spans="1:4" x14ac:dyDescent="0.35">
      <c r="A115" t="str">
        <f t="shared" si="1"/>
        <v>Allianz México|56 Terremoto y Erupcion Volcanica</v>
      </c>
      <c r="B115" t="s">
        <v>8</v>
      </c>
      <c r="C115" t="s">
        <v>347</v>
      </c>
      <c r="D115" s="2">
        <v>178049.33628999998</v>
      </c>
    </row>
    <row r="116" spans="1:4" x14ac:dyDescent="0.35">
      <c r="A116" t="str">
        <f t="shared" si="1"/>
        <v>Allianz México|57 Huracan y Otros Riesgos Hidrometeorologicos</v>
      </c>
      <c r="B116" t="s">
        <v>8</v>
      </c>
      <c r="C116" t="s">
        <v>348</v>
      </c>
      <c r="D116" s="2">
        <v>265025.13867000001</v>
      </c>
    </row>
    <row r="117" spans="1:4" x14ac:dyDescent="0.35">
      <c r="A117" t="str">
        <f t="shared" si="1"/>
        <v>Allianz México|63 Diversos</v>
      </c>
      <c r="B117" t="s">
        <v>8</v>
      </c>
      <c r="C117" t="s">
        <v>349</v>
      </c>
      <c r="D117" s="2">
        <v>5390503.0520299999</v>
      </c>
    </row>
    <row r="118" spans="1:4" x14ac:dyDescent="0.35">
      <c r="A118" t="str">
        <f t="shared" si="1"/>
        <v>Allianz México|64 Miscelaneos</v>
      </c>
      <c r="B118" t="s">
        <v>8</v>
      </c>
      <c r="C118" t="s">
        <v>350</v>
      </c>
      <c r="D118" s="2">
        <v>77734.15426000001</v>
      </c>
    </row>
    <row r="119" spans="1:4" x14ac:dyDescent="0.35">
      <c r="A119" t="str">
        <f t="shared" si="1"/>
        <v>Allianz México|65 Tecnicos</v>
      </c>
      <c r="B119" t="s">
        <v>8</v>
      </c>
      <c r="C119" t="s">
        <v>351</v>
      </c>
      <c r="D119" s="2">
        <v>5312768.8977700006</v>
      </c>
    </row>
    <row r="120" spans="1:4" x14ac:dyDescent="0.35">
      <c r="A120" t="str">
        <f t="shared" si="1"/>
        <v>ANA|10 Total General</v>
      </c>
      <c r="B120" t="s">
        <v>110</v>
      </c>
      <c r="C120" t="s">
        <v>139</v>
      </c>
      <c r="D120" s="2">
        <v>4735161.44771</v>
      </c>
    </row>
    <row r="121" spans="1:4" x14ac:dyDescent="0.35">
      <c r="A121" t="str">
        <f t="shared" si="1"/>
        <v>ANA|11 Total General Sin Pensiones</v>
      </c>
      <c r="B121" t="s">
        <v>110</v>
      </c>
      <c r="C121" t="s">
        <v>140</v>
      </c>
      <c r="D121" s="2">
        <v>4735161.44771</v>
      </c>
    </row>
    <row r="122" spans="1:4" x14ac:dyDescent="0.35">
      <c r="A122" t="str">
        <f t="shared" si="1"/>
        <v>ANA|38 Daños Total</v>
      </c>
      <c r="B122" t="s">
        <v>110</v>
      </c>
      <c r="C122" t="s">
        <v>333</v>
      </c>
      <c r="D122" s="2">
        <v>4735161.44771</v>
      </c>
    </row>
    <row r="123" spans="1:4" x14ac:dyDescent="0.35">
      <c r="A123" t="str">
        <f t="shared" si="1"/>
        <v>ANA|39 Automoviles Total</v>
      </c>
      <c r="B123" t="s">
        <v>110</v>
      </c>
      <c r="C123" t="s">
        <v>331</v>
      </c>
      <c r="D123" s="2">
        <v>4735161.44771</v>
      </c>
    </row>
    <row r="124" spans="1:4" x14ac:dyDescent="0.35">
      <c r="A124" t="str">
        <f t="shared" si="1"/>
        <v>ANA|41 Automoviles Residentes</v>
      </c>
      <c r="B124" t="s">
        <v>110</v>
      </c>
      <c r="C124" t="s">
        <v>334</v>
      </c>
      <c r="D124" s="2">
        <v>2292757.3539999998</v>
      </c>
    </row>
    <row r="125" spans="1:4" x14ac:dyDescent="0.35">
      <c r="A125" t="str">
        <f t="shared" si="1"/>
        <v>ANA|42 Camiones</v>
      </c>
      <c r="B125" t="s">
        <v>110</v>
      </c>
      <c r="C125" t="s">
        <v>335</v>
      </c>
      <c r="D125" s="2">
        <v>2180528.3383499999</v>
      </c>
    </row>
    <row r="126" spans="1:4" x14ac:dyDescent="0.35">
      <c r="A126" t="str">
        <f t="shared" si="1"/>
        <v>ANA|43 Automoviles Turistas</v>
      </c>
      <c r="B126" t="s">
        <v>110</v>
      </c>
      <c r="C126" t="s">
        <v>359</v>
      </c>
      <c r="D126" s="2">
        <v>125752.89953</v>
      </c>
    </row>
    <row r="127" spans="1:4" x14ac:dyDescent="0.35">
      <c r="A127" t="str">
        <f t="shared" si="1"/>
        <v>ANA|44 Otros Automoviles y Obligatorios</v>
      </c>
      <c r="B127" t="s">
        <v>110</v>
      </c>
      <c r="C127" t="s">
        <v>336</v>
      </c>
      <c r="D127" s="2">
        <v>136122.85583000001</v>
      </c>
    </row>
    <row r="128" spans="1:4" x14ac:dyDescent="0.35">
      <c r="A128" t="str">
        <f t="shared" si="1"/>
        <v>Assurant Vida|10 Total General</v>
      </c>
      <c r="B128" t="s">
        <v>12</v>
      </c>
      <c r="C128" t="s">
        <v>139</v>
      </c>
      <c r="D128" s="2">
        <v>1175931.6945199999</v>
      </c>
    </row>
    <row r="129" spans="1:4" x14ac:dyDescent="0.35">
      <c r="A129" t="str">
        <f t="shared" si="1"/>
        <v>Assurant Vida|11 Total General Sin Pensiones</v>
      </c>
      <c r="B129" t="s">
        <v>12</v>
      </c>
      <c r="C129" t="s">
        <v>140</v>
      </c>
      <c r="D129" s="2">
        <v>1175931.6945199999</v>
      </c>
    </row>
    <row r="130" spans="1:4" x14ac:dyDescent="0.35">
      <c r="A130" t="str">
        <f t="shared" si="1"/>
        <v>Assurant Vida|12 Vida Total</v>
      </c>
      <c r="B130" t="s">
        <v>12</v>
      </c>
      <c r="C130" t="s">
        <v>141</v>
      </c>
      <c r="D130" s="2">
        <v>1175931.6945199999</v>
      </c>
    </row>
    <row r="131" spans="1:4" x14ac:dyDescent="0.35">
      <c r="A131" t="str">
        <f t="shared" si="1"/>
        <v>Assurant Vida|14 Vida Gpo y Col</v>
      </c>
      <c r="B131" t="s">
        <v>12</v>
      </c>
      <c r="C131" t="s">
        <v>143</v>
      </c>
      <c r="D131" s="2">
        <v>1175931.6945199999</v>
      </c>
    </row>
    <row r="132" spans="1:4" x14ac:dyDescent="0.35">
      <c r="A132" t="str">
        <f t="shared" si="1"/>
        <v>Atlas|10 Total General</v>
      </c>
      <c r="B132" t="s">
        <v>61</v>
      </c>
      <c r="C132" t="s">
        <v>139</v>
      </c>
      <c r="D132" s="2">
        <v>23487656.90439</v>
      </c>
    </row>
    <row r="133" spans="1:4" x14ac:dyDescent="0.35">
      <c r="A133" t="str">
        <f t="shared" si="1"/>
        <v>Atlas|11 Total General Sin Pensiones</v>
      </c>
      <c r="B133" t="s">
        <v>61</v>
      </c>
      <c r="C133" t="s">
        <v>140</v>
      </c>
      <c r="D133" s="2">
        <v>23487656.90439</v>
      </c>
    </row>
    <row r="134" spans="1:4" x14ac:dyDescent="0.35">
      <c r="A134" t="str">
        <f t="shared" si="1"/>
        <v>Atlas|12 Vida Total</v>
      </c>
      <c r="B134" t="s">
        <v>61</v>
      </c>
      <c r="C134" t="s">
        <v>141</v>
      </c>
      <c r="D134" s="2">
        <v>3085219.4916099999</v>
      </c>
    </row>
    <row r="135" spans="1:4" x14ac:dyDescent="0.35">
      <c r="A135" t="str">
        <f t="shared" si="1"/>
        <v>Atlas|13 Vida Individual</v>
      </c>
      <c r="B135" t="s">
        <v>61</v>
      </c>
      <c r="C135" t="s">
        <v>142</v>
      </c>
      <c r="D135" s="2">
        <v>1215317.39787</v>
      </c>
    </row>
    <row r="136" spans="1:4" x14ac:dyDescent="0.35">
      <c r="A136" t="str">
        <f t="shared" ref="A136:A199" si="2">B136&amp;"|"&amp;C136</f>
        <v>Atlas|14 Vida Gpo y Col</v>
      </c>
      <c r="B136" t="s">
        <v>61</v>
      </c>
      <c r="C136" t="s">
        <v>143</v>
      </c>
      <c r="D136" s="2">
        <v>1869902.0937399999</v>
      </c>
    </row>
    <row r="137" spans="1:4" x14ac:dyDescent="0.35">
      <c r="A137" t="str">
        <f t="shared" si="2"/>
        <v>Atlas|28 Accidentes y Enfermedades Total</v>
      </c>
      <c r="B137" t="s">
        <v>61</v>
      </c>
      <c r="C137" t="s">
        <v>352</v>
      </c>
      <c r="D137" s="2">
        <v>7130911.3306800006</v>
      </c>
    </row>
    <row r="138" spans="1:4" x14ac:dyDescent="0.35">
      <c r="A138" t="str">
        <f t="shared" si="2"/>
        <v>Atlas|29 Accidentes Personales</v>
      </c>
      <c r="B138" t="s">
        <v>61</v>
      </c>
      <c r="C138" t="s">
        <v>353</v>
      </c>
      <c r="D138" s="2">
        <v>42598.83668</v>
      </c>
    </row>
    <row r="139" spans="1:4" x14ac:dyDescent="0.35">
      <c r="A139" t="str">
        <f t="shared" si="2"/>
        <v>Atlas|30 AP Individual</v>
      </c>
      <c r="B139" t="s">
        <v>61</v>
      </c>
      <c r="C139" t="s">
        <v>358</v>
      </c>
      <c r="D139" s="2">
        <v>8646.6749899999995</v>
      </c>
    </row>
    <row r="140" spans="1:4" x14ac:dyDescent="0.35">
      <c r="A140" t="str">
        <f t="shared" si="2"/>
        <v>Atlas|31 AP Gpo y Col</v>
      </c>
      <c r="B140" t="s">
        <v>61</v>
      </c>
      <c r="C140" t="s">
        <v>354</v>
      </c>
      <c r="D140" s="2">
        <v>33952.161690000001</v>
      </c>
    </row>
    <row r="141" spans="1:4" x14ac:dyDescent="0.35">
      <c r="A141" t="str">
        <f t="shared" si="2"/>
        <v>Atlas|32 Gastos Medicos</v>
      </c>
      <c r="B141" t="s">
        <v>61</v>
      </c>
      <c r="C141" t="s">
        <v>361</v>
      </c>
      <c r="D141" s="2">
        <v>7088312.4939999999</v>
      </c>
    </row>
    <row r="142" spans="1:4" x14ac:dyDescent="0.35">
      <c r="A142" t="str">
        <f t="shared" si="2"/>
        <v>Atlas|33 GMM. Individual</v>
      </c>
      <c r="B142" t="s">
        <v>61</v>
      </c>
      <c r="C142" t="s">
        <v>362</v>
      </c>
      <c r="D142" s="2">
        <v>1825580.4072100001</v>
      </c>
    </row>
    <row r="143" spans="1:4" x14ac:dyDescent="0.35">
      <c r="A143" t="str">
        <f t="shared" si="2"/>
        <v>Atlas|34 GMM. Gpo y Col</v>
      </c>
      <c r="B143" t="s">
        <v>61</v>
      </c>
      <c r="C143" t="s">
        <v>363</v>
      </c>
      <c r="D143" s="2">
        <v>5262732.0867900001</v>
      </c>
    </row>
    <row r="144" spans="1:4" x14ac:dyDescent="0.35">
      <c r="A144" t="str">
        <f t="shared" si="2"/>
        <v>Atlas|38 Daños Total</v>
      </c>
      <c r="B144" t="s">
        <v>61</v>
      </c>
      <c r="C144" t="s">
        <v>333</v>
      </c>
      <c r="D144" s="2">
        <v>13271526.0821</v>
      </c>
    </row>
    <row r="145" spans="1:4" x14ac:dyDescent="0.35">
      <c r="A145" t="str">
        <f t="shared" si="2"/>
        <v>Atlas|39 Automoviles Total</v>
      </c>
      <c r="B145" t="s">
        <v>61</v>
      </c>
      <c r="C145" t="s">
        <v>331</v>
      </c>
      <c r="D145" s="2">
        <v>5311701.53015</v>
      </c>
    </row>
    <row r="146" spans="1:4" x14ac:dyDescent="0.35">
      <c r="A146" t="str">
        <f t="shared" si="2"/>
        <v>Atlas|41 Automoviles Residentes</v>
      </c>
      <c r="B146" t="s">
        <v>61</v>
      </c>
      <c r="C146" t="s">
        <v>334</v>
      </c>
      <c r="D146" s="2">
        <v>3323689.0681799999</v>
      </c>
    </row>
    <row r="147" spans="1:4" x14ac:dyDescent="0.35">
      <c r="A147" t="str">
        <f t="shared" si="2"/>
        <v>Atlas|42 Camiones</v>
      </c>
      <c r="B147" t="s">
        <v>61</v>
      </c>
      <c r="C147" t="s">
        <v>335</v>
      </c>
      <c r="D147" s="2">
        <v>1871047.9426</v>
      </c>
    </row>
    <row r="148" spans="1:4" x14ac:dyDescent="0.35">
      <c r="A148" t="str">
        <f t="shared" si="2"/>
        <v>Atlas|43 Automoviles Turistas</v>
      </c>
      <c r="B148" t="s">
        <v>61</v>
      </c>
      <c r="C148" t="s">
        <v>359</v>
      </c>
      <c r="D148" s="2">
        <v>1107.90897</v>
      </c>
    </row>
    <row r="149" spans="1:4" x14ac:dyDescent="0.35">
      <c r="A149" t="str">
        <f t="shared" si="2"/>
        <v>Atlas|44 Otros Automoviles y Obligatorios</v>
      </c>
      <c r="B149" t="s">
        <v>61</v>
      </c>
      <c r="C149" t="s">
        <v>336</v>
      </c>
      <c r="D149" s="2">
        <v>115856.61040000001</v>
      </c>
    </row>
    <row r="150" spans="1:4" x14ac:dyDescent="0.35">
      <c r="A150" t="str">
        <f t="shared" si="2"/>
        <v>Atlas|46 Daños Sin Autos Total</v>
      </c>
      <c r="B150" t="s">
        <v>61</v>
      </c>
      <c r="C150" t="s">
        <v>332</v>
      </c>
      <c r="D150" s="2">
        <v>7959824.5519499993</v>
      </c>
    </row>
    <row r="151" spans="1:4" x14ac:dyDescent="0.35">
      <c r="A151" t="str">
        <f t="shared" si="2"/>
        <v>Atlas|46 Responsabilidad Civil y Riesgos Profesionales</v>
      </c>
      <c r="B151" t="s">
        <v>61</v>
      </c>
      <c r="C151" t="s">
        <v>337</v>
      </c>
      <c r="D151" s="2">
        <v>1003363.6167100001</v>
      </c>
    </row>
    <row r="152" spans="1:4" x14ac:dyDescent="0.35">
      <c r="A152" t="str">
        <f t="shared" si="2"/>
        <v>Atlas|47 RC General</v>
      </c>
      <c r="B152" t="s">
        <v>61</v>
      </c>
      <c r="C152" t="s">
        <v>338</v>
      </c>
      <c r="D152" s="2">
        <v>698105.26335000002</v>
      </c>
    </row>
    <row r="153" spans="1:4" x14ac:dyDescent="0.35">
      <c r="A153" t="str">
        <f t="shared" si="2"/>
        <v>Atlas|48 RC Aviones y Barcos</v>
      </c>
      <c r="B153" t="s">
        <v>61</v>
      </c>
      <c r="C153" t="s">
        <v>339</v>
      </c>
      <c r="D153" s="2">
        <v>298932.65044</v>
      </c>
    </row>
    <row r="154" spans="1:4" x14ac:dyDescent="0.35">
      <c r="A154" t="str">
        <f t="shared" si="2"/>
        <v>Atlas|49 RC Viajero</v>
      </c>
      <c r="B154" t="s">
        <v>61</v>
      </c>
      <c r="C154" t="s">
        <v>340</v>
      </c>
      <c r="D154" s="2">
        <v>6325.7029199999997</v>
      </c>
    </row>
    <row r="155" spans="1:4" x14ac:dyDescent="0.35">
      <c r="A155" t="str">
        <f t="shared" si="2"/>
        <v>Atlas|51 Maritimo y Transportes</v>
      </c>
      <c r="B155" t="s">
        <v>61</v>
      </c>
      <c r="C155" t="s">
        <v>342</v>
      </c>
      <c r="D155" s="2">
        <v>1300115.3834000002</v>
      </c>
    </row>
    <row r="156" spans="1:4" x14ac:dyDescent="0.35">
      <c r="A156" t="str">
        <f t="shared" si="2"/>
        <v>Atlas|52 MyT Carga</v>
      </c>
      <c r="B156" t="s">
        <v>61</v>
      </c>
      <c r="C156" t="s">
        <v>343</v>
      </c>
      <c r="D156" s="2">
        <v>605056.61968</v>
      </c>
    </row>
    <row r="157" spans="1:4" x14ac:dyDescent="0.35">
      <c r="A157" t="str">
        <f t="shared" si="2"/>
        <v>Atlas|53 MyT Cascos</v>
      </c>
      <c r="B157" t="s">
        <v>61</v>
      </c>
      <c r="C157" t="s">
        <v>344</v>
      </c>
      <c r="D157" s="2">
        <v>695058.76372000005</v>
      </c>
    </row>
    <row r="158" spans="1:4" x14ac:dyDescent="0.35">
      <c r="A158" t="str">
        <f t="shared" si="2"/>
        <v>Atlas|54 Incendio</v>
      </c>
      <c r="B158" t="s">
        <v>61</v>
      </c>
      <c r="C158" t="s">
        <v>345</v>
      </c>
      <c r="D158" s="2">
        <v>1351326.5618599998</v>
      </c>
    </row>
    <row r="159" spans="1:4" x14ac:dyDescent="0.35">
      <c r="A159" t="str">
        <f t="shared" si="2"/>
        <v>Atlas|55 Riesgos Catastroficos</v>
      </c>
      <c r="B159" t="s">
        <v>61</v>
      </c>
      <c r="C159" t="s">
        <v>346</v>
      </c>
      <c r="D159" s="2">
        <v>2256576.8377899998</v>
      </c>
    </row>
    <row r="160" spans="1:4" x14ac:dyDescent="0.35">
      <c r="A160" t="str">
        <f t="shared" si="2"/>
        <v>Atlas|56 Terremoto y Erupcion Volcanica</v>
      </c>
      <c r="B160" t="s">
        <v>61</v>
      </c>
      <c r="C160" t="s">
        <v>347</v>
      </c>
      <c r="D160" s="2">
        <v>643333.85270000005</v>
      </c>
    </row>
    <row r="161" spans="1:4" x14ac:dyDescent="0.35">
      <c r="A161" t="str">
        <f t="shared" si="2"/>
        <v>Atlas|57 Huracan y Otros Riesgos Hidrometeorologicos</v>
      </c>
      <c r="B161" t="s">
        <v>61</v>
      </c>
      <c r="C161" t="s">
        <v>348</v>
      </c>
      <c r="D161" s="2">
        <v>1613242.9850899999</v>
      </c>
    </row>
    <row r="162" spans="1:4" x14ac:dyDescent="0.35">
      <c r="A162" t="str">
        <f t="shared" si="2"/>
        <v>Atlas|63 Diversos</v>
      </c>
      <c r="B162" t="s">
        <v>61</v>
      </c>
      <c r="C162" t="s">
        <v>349</v>
      </c>
      <c r="D162" s="2">
        <v>2048442.1521900001</v>
      </c>
    </row>
    <row r="163" spans="1:4" x14ac:dyDescent="0.35">
      <c r="A163" t="str">
        <f t="shared" si="2"/>
        <v>Atlas|64 Miscelaneos</v>
      </c>
      <c r="B163" t="s">
        <v>61</v>
      </c>
      <c r="C163" t="s">
        <v>350</v>
      </c>
      <c r="D163" s="2">
        <v>503522.95256999996</v>
      </c>
    </row>
    <row r="164" spans="1:4" x14ac:dyDescent="0.35">
      <c r="A164" t="str">
        <f t="shared" si="2"/>
        <v>Atlas|65 Tecnicos</v>
      </c>
      <c r="B164" t="s">
        <v>61</v>
      </c>
      <c r="C164" t="s">
        <v>351</v>
      </c>
      <c r="D164" s="2">
        <v>1544919.1996199999</v>
      </c>
    </row>
    <row r="165" spans="1:4" x14ac:dyDescent="0.35">
      <c r="A165" t="str">
        <f t="shared" si="2"/>
        <v>Atradius|10 Total General</v>
      </c>
      <c r="B165" t="s">
        <v>100</v>
      </c>
      <c r="C165" t="s">
        <v>139</v>
      </c>
      <c r="D165" s="2">
        <v>794893.92411000002</v>
      </c>
    </row>
    <row r="166" spans="1:4" x14ac:dyDescent="0.35">
      <c r="A166" t="str">
        <f t="shared" si="2"/>
        <v>Atradius|11 Total General Sin Pensiones</v>
      </c>
      <c r="B166" t="s">
        <v>100</v>
      </c>
      <c r="C166" t="s">
        <v>140</v>
      </c>
      <c r="D166" s="2">
        <v>794893.92411000002</v>
      </c>
    </row>
    <row r="167" spans="1:4" x14ac:dyDescent="0.35">
      <c r="A167" t="str">
        <f t="shared" si="2"/>
        <v>Atradius|38 Daños Total</v>
      </c>
      <c r="B167" t="s">
        <v>100</v>
      </c>
      <c r="C167" t="s">
        <v>333</v>
      </c>
      <c r="D167" s="2">
        <v>794893.92411000002</v>
      </c>
    </row>
    <row r="168" spans="1:4" x14ac:dyDescent="0.35">
      <c r="A168" t="str">
        <f t="shared" si="2"/>
        <v>Atradius|46 Daños Sin Autos Total</v>
      </c>
      <c r="B168" t="s">
        <v>100</v>
      </c>
      <c r="C168" t="s">
        <v>332</v>
      </c>
      <c r="D168" s="2">
        <v>794893.92411000002</v>
      </c>
    </row>
    <row r="169" spans="1:4" x14ac:dyDescent="0.35">
      <c r="A169" t="str">
        <f t="shared" si="2"/>
        <v>Atradius|66 Credito</v>
      </c>
      <c r="B169" t="s">
        <v>100</v>
      </c>
      <c r="C169" t="s">
        <v>360</v>
      </c>
      <c r="D169" s="2">
        <v>794893.92411000002</v>
      </c>
    </row>
    <row r="170" spans="1:4" x14ac:dyDescent="0.35">
      <c r="A170" t="str">
        <f t="shared" si="2"/>
        <v>AXA Salud|10 Total General</v>
      </c>
      <c r="B170" t="s">
        <v>111</v>
      </c>
      <c r="C170" t="s">
        <v>139</v>
      </c>
      <c r="D170" s="2">
        <v>762840.23729999992</v>
      </c>
    </row>
    <row r="171" spans="1:4" x14ac:dyDescent="0.35">
      <c r="A171" t="str">
        <f t="shared" si="2"/>
        <v>AXA Salud|11 Total General Sin Pensiones</v>
      </c>
      <c r="B171" t="s">
        <v>111</v>
      </c>
      <c r="C171" t="s">
        <v>140</v>
      </c>
      <c r="D171" s="2">
        <v>762840.23729999992</v>
      </c>
    </row>
    <row r="172" spans="1:4" x14ac:dyDescent="0.35">
      <c r="A172" t="str">
        <f t="shared" si="2"/>
        <v>AXA Salud|28 Accidentes y Enfermedades Total</v>
      </c>
      <c r="B172" t="s">
        <v>111</v>
      </c>
      <c r="C172" t="s">
        <v>352</v>
      </c>
      <c r="D172" s="2">
        <v>762840.23729999992</v>
      </c>
    </row>
    <row r="173" spans="1:4" x14ac:dyDescent="0.35">
      <c r="A173" t="str">
        <f t="shared" si="2"/>
        <v>AXA Salud|35 Salud</v>
      </c>
      <c r="B173" t="s">
        <v>111</v>
      </c>
      <c r="C173" t="s">
        <v>364</v>
      </c>
      <c r="D173" s="2">
        <v>762840.23729999992</v>
      </c>
    </row>
    <row r="174" spans="1:4" x14ac:dyDescent="0.35">
      <c r="A174" t="str">
        <f t="shared" si="2"/>
        <v>AXA Salud|36 Salud Individual</v>
      </c>
      <c r="B174" t="s">
        <v>111</v>
      </c>
      <c r="C174" t="s">
        <v>365</v>
      </c>
      <c r="D174" s="2">
        <v>82229.553220000002</v>
      </c>
    </row>
    <row r="175" spans="1:4" x14ac:dyDescent="0.35">
      <c r="A175" t="str">
        <f t="shared" si="2"/>
        <v>AXA Salud|37 Salud Gpo y Col</v>
      </c>
      <c r="B175" t="s">
        <v>111</v>
      </c>
      <c r="C175" t="s">
        <v>366</v>
      </c>
      <c r="D175" s="2">
        <v>680610.68408000004</v>
      </c>
    </row>
    <row r="176" spans="1:4" x14ac:dyDescent="0.35">
      <c r="A176" t="str">
        <f t="shared" si="2"/>
        <v>AXA Seguros|10 Total General</v>
      </c>
      <c r="B176" t="s">
        <v>33</v>
      </c>
      <c r="C176" t="s">
        <v>139</v>
      </c>
      <c r="D176" s="2">
        <v>65208209.1752</v>
      </c>
    </row>
    <row r="177" spans="1:4" x14ac:dyDescent="0.35">
      <c r="A177" t="str">
        <f t="shared" si="2"/>
        <v>AXA Seguros|11 Total General Sin Pensiones</v>
      </c>
      <c r="B177" t="s">
        <v>33</v>
      </c>
      <c r="C177" t="s">
        <v>140</v>
      </c>
      <c r="D177" s="2">
        <v>65208209.1752</v>
      </c>
    </row>
    <row r="178" spans="1:4" x14ac:dyDescent="0.35">
      <c r="A178" t="str">
        <f t="shared" si="2"/>
        <v>AXA Seguros|12 Vida Total</v>
      </c>
      <c r="B178" t="s">
        <v>33</v>
      </c>
      <c r="C178" t="s">
        <v>141</v>
      </c>
      <c r="D178" s="2">
        <v>6743779.35329</v>
      </c>
    </row>
    <row r="179" spans="1:4" x14ac:dyDescent="0.35">
      <c r="A179" t="str">
        <f t="shared" si="2"/>
        <v>AXA Seguros|13 Vida Individual</v>
      </c>
      <c r="B179" t="s">
        <v>33</v>
      </c>
      <c r="C179" t="s">
        <v>142</v>
      </c>
      <c r="D179" s="2">
        <v>4748175.7937299991</v>
      </c>
    </row>
    <row r="180" spans="1:4" x14ac:dyDescent="0.35">
      <c r="A180" t="str">
        <f t="shared" si="2"/>
        <v>AXA Seguros|14 Vida Gpo y Col</v>
      </c>
      <c r="B180" t="s">
        <v>33</v>
      </c>
      <c r="C180" t="s">
        <v>143</v>
      </c>
      <c r="D180" s="2">
        <v>1995603.55956</v>
      </c>
    </row>
    <row r="181" spans="1:4" x14ac:dyDescent="0.35">
      <c r="A181" t="str">
        <f t="shared" si="2"/>
        <v>AXA Seguros|28 Accidentes y Enfermedades Total</v>
      </c>
      <c r="B181" t="s">
        <v>33</v>
      </c>
      <c r="C181" t="s">
        <v>352</v>
      </c>
      <c r="D181" s="2">
        <v>31379452.324480001</v>
      </c>
    </row>
    <row r="182" spans="1:4" x14ac:dyDescent="0.35">
      <c r="A182" t="str">
        <f t="shared" si="2"/>
        <v>AXA Seguros|29 Accidentes Personales</v>
      </c>
      <c r="B182" t="s">
        <v>33</v>
      </c>
      <c r="C182" t="s">
        <v>353</v>
      </c>
      <c r="D182" s="2">
        <v>274422.01248999999</v>
      </c>
    </row>
    <row r="183" spans="1:4" x14ac:dyDescent="0.35">
      <c r="A183" t="str">
        <f t="shared" si="2"/>
        <v>AXA Seguros|30 AP Individual</v>
      </c>
      <c r="B183" t="s">
        <v>33</v>
      </c>
      <c r="C183" t="s">
        <v>358</v>
      </c>
      <c r="D183" s="2">
        <v>177205.95508000001</v>
      </c>
    </row>
    <row r="184" spans="1:4" x14ac:dyDescent="0.35">
      <c r="A184" t="str">
        <f t="shared" si="2"/>
        <v>AXA Seguros|31 AP Gpo y Col</v>
      </c>
      <c r="B184" t="s">
        <v>33</v>
      </c>
      <c r="C184" t="s">
        <v>354</v>
      </c>
      <c r="D184" s="2">
        <v>97216.057409999994</v>
      </c>
    </row>
    <row r="185" spans="1:4" x14ac:dyDescent="0.35">
      <c r="A185" t="str">
        <f t="shared" si="2"/>
        <v>AXA Seguros|32 Gastos Medicos</v>
      </c>
      <c r="B185" t="s">
        <v>33</v>
      </c>
      <c r="C185" t="s">
        <v>361</v>
      </c>
      <c r="D185" s="2">
        <v>31105030.31199</v>
      </c>
    </row>
    <row r="186" spans="1:4" x14ac:dyDescent="0.35">
      <c r="A186" t="str">
        <f t="shared" si="2"/>
        <v>AXA Seguros|33 GMM. Individual</v>
      </c>
      <c r="B186" t="s">
        <v>33</v>
      </c>
      <c r="C186" t="s">
        <v>362</v>
      </c>
      <c r="D186" s="2">
        <v>19905439.94218</v>
      </c>
    </row>
    <row r="187" spans="1:4" x14ac:dyDescent="0.35">
      <c r="A187" t="str">
        <f t="shared" si="2"/>
        <v>AXA Seguros|34 GMM. Gpo y Col</v>
      </c>
      <c r="B187" t="s">
        <v>33</v>
      </c>
      <c r="C187" t="s">
        <v>363</v>
      </c>
      <c r="D187" s="2">
        <v>11199590.36981</v>
      </c>
    </row>
    <row r="188" spans="1:4" x14ac:dyDescent="0.35">
      <c r="A188" t="str">
        <f t="shared" si="2"/>
        <v>AXA Seguros|38 Daños Total</v>
      </c>
      <c r="B188" t="s">
        <v>33</v>
      </c>
      <c r="C188" t="s">
        <v>333</v>
      </c>
      <c r="D188" s="2">
        <v>27084977.49743</v>
      </c>
    </row>
    <row r="189" spans="1:4" x14ac:dyDescent="0.35">
      <c r="A189" t="str">
        <f t="shared" si="2"/>
        <v>AXA Seguros|39 Automoviles Total</v>
      </c>
      <c r="B189" t="s">
        <v>33</v>
      </c>
      <c r="C189" t="s">
        <v>331</v>
      </c>
      <c r="D189" s="2">
        <v>15393397.42114</v>
      </c>
    </row>
    <row r="190" spans="1:4" x14ac:dyDescent="0.35">
      <c r="A190" t="str">
        <f t="shared" si="2"/>
        <v>AXA Seguros|41 Automoviles Residentes</v>
      </c>
      <c r="B190" t="s">
        <v>33</v>
      </c>
      <c r="C190" t="s">
        <v>334</v>
      </c>
      <c r="D190" s="2">
        <v>9763612.9705400001</v>
      </c>
    </row>
    <row r="191" spans="1:4" x14ac:dyDescent="0.35">
      <c r="A191" t="str">
        <f t="shared" si="2"/>
        <v>AXA Seguros|42 Camiones</v>
      </c>
      <c r="B191" t="s">
        <v>33</v>
      </c>
      <c r="C191" t="s">
        <v>335</v>
      </c>
      <c r="D191" s="2">
        <v>5546300.1848200001</v>
      </c>
    </row>
    <row r="192" spans="1:4" x14ac:dyDescent="0.35">
      <c r="A192" t="str">
        <f t="shared" si="2"/>
        <v>AXA Seguros|43 Automoviles Turistas</v>
      </c>
      <c r="B192" t="s">
        <v>33</v>
      </c>
      <c r="C192" t="s">
        <v>359</v>
      </c>
      <c r="D192" s="2">
        <v>56580.302670000005</v>
      </c>
    </row>
    <row r="193" spans="1:4" x14ac:dyDescent="0.35">
      <c r="A193" t="str">
        <f t="shared" si="2"/>
        <v>AXA Seguros|44 Otros Automoviles y Obligatorios</v>
      </c>
      <c r="B193" t="s">
        <v>33</v>
      </c>
      <c r="C193" t="s">
        <v>336</v>
      </c>
      <c r="D193" s="2">
        <v>26903.963110000001</v>
      </c>
    </row>
    <row r="194" spans="1:4" x14ac:dyDescent="0.35">
      <c r="A194" t="str">
        <f t="shared" si="2"/>
        <v>AXA Seguros|46 Daños Sin Autos Total</v>
      </c>
      <c r="B194" t="s">
        <v>33</v>
      </c>
      <c r="C194" t="s">
        <v>332</v>
      </c>
      <c r="D194" s="2">
        <v>11691580.076289998</v>
      </c>
    </row>
    <row r="195" spans="1:4" x14ac:dyDescent="0.35">
      <c r="A195" t="str">
        <f t="shared" si="2"/>
        <v>AXA Seguros|46 Responsabilidad Civil y Riesgos Profesionales</v>
      </c>
      <c r="B195" t="s">
        <v>33</v>
      </c>
      <c r="C195" t="s">
        <v>337</v>
      </c>
      <c r="D195" s="2">
        <v>1330779.7074000002</v>
      </c>
    </row>
    <row r="196" spans="1:4" x14ac:dyDescent="0.35">
      <c r="A196" t="str">
        <f t="shared" si="2"/>
        <v>AXA Seguros|47 RC General</v>
      </c>
      <c r="B196" t="s">
        <v>33</v>
      </c>
      <c r="C196" t="s">
        <v>338</v>
      </c>
      <c r="D196" s="2">
        <v>844124.22426000005</v>
      </c>
    </row>
    <row r="197" spans="1:4" x14ac:dyDescent="0.35">
      <c r="A197" t="str">
        <f t="shared" si="2"/>
        <v>AXA Seguros|48 RC Aviones y Barcos</v>
      </c>
      <c r="B197" t="s">
        <v>33</v>
      </c>
      <c r="C197" t="s">
        <v>339</v>
      </c>
      <c r="D197" s="2">
        <v>77243.13476999999</v>
      </c>
    </row>
    <row r="198" spans="1:4" x14ac:dyDescent="0.35">
      <c r="A198" t="str">
        <f t="shared" si="2"/>
        <v>AXA Seguros|49 RC Viajero</v>
      </c>
      <c r="B198" t="s">
        <v>33</v>
      </c>
      <c r="C198" t="s">
        <v>340</v>
      </c>
      <c r="D198" s="2">
        <v>186383.52739999999</v>
      </c>
    </row>
    <row r="199" spans="1:4" x14ac:dyDescent="0.35">
      <c r="A199" t="str">
        <f t="shared" si="2"/>
        <v>AXA Seguros|50 RC Otros</v>
      </c>
      <c r="B199" t="s">
        <v>33</v>
      </c>
      <c r="C199" t="s">
        <v>341</v>
      </c>
      <c r="D199" s="2">
        <v>223028.82097</v>
      </c>
    </row>
    <row r="200" spans="1:4" x14ac:dyDescent="0.35">
      <c r="A200" t="str">
        <f t="shared" ref="A200:A263" si="3">B200&amp;"|"&amp;C200</f>
        <v>AXA Seguros|51 Maritimo y Transportes</v>
      </c>
      <c r="B200" t="s">
        <v>33</v>
      </c>
      <c r="C200" t="s">
        <v>342</v>
      </c>
      <c r="D200" s="2">
        <v>1102607.3103199999</v>
      </c>
    </row>
    <row r="201" spans="1:4" x14ac:dyDescent="0.35">
      <c r="A201" t="str">
        <f t="shared" si="3"/>
        <v>AXA Seguros|52 MyT Carga</v>
      </c>
      <c r="B201" t="s">
        <v>33</v>
      </c>
      <c r="C201" t="s">
        <v>343</v>
      </c>
      <c r="D201" s="2">
        <v>930755.43001999997</v>
      </c>
    </row>
    <row r="202" spans="1:4" x14ac:dyDescent="0.35">
      <c r="A202" t="str">
        <f t="shared" si="3"/>
        <v>AXA Seguros|53 MyT Cascos</v>
      </c>
      <c r="B202" t="s">
        <v>33</v>
      </c>
      <c r="C202" t="s">
        <v>344</v>
      </c>
      <c r="D202" s="2">
        <v>171851.88030000002</v>
      </c>
    </row>
    <row r="203" spans="1:4" x14ac:dyDescent="0.35">
      <c r="A203" t="str">
        <f t="shared" si="3"/>
        <v>AXA Seguros|54 Incendio</v>
      </c>
      <c r="B203" t="s">
        <v>33</v>
      </c>
      <c r="C203" t="s">
        <v>345</v>
      </c>
      <c r="D203" s="2">
        <v>2501832.0889299996</v>
      </c>
    </row>
    <row r="204" spans="1:4" x14ac:dyDescent="0.35">
      <c r="A204" t="str">
        <f t="shared" si="3"/>
        <v>AXA Seguros|55 Riesgos Catastroficos</v>
      </c>
      <c r="B204" t="s">
        <v>33</v>
      </c>
      <c r="C204" t="s">
        <v>346</v>
      </c>
      <c r="D204" s="2">
        <v>4560561.1177500002</v>
      </c>
    </row>
    <row r="205" spans="1:4" x14ac:dyDescent="0.35">
      <c r="A205" t="str">
        <f t="shared" si="3"/>
        <v>AXA Seguros|56 Terremoto y Erupcion Volcanica</v>
      </c>
      <c r="B205" t="s">
        <v>33</v>
      </c>
      <c r="C205" t="s">
        <v>347</v>
      </c>
      <c r="D205" s="2">
        <v>1234471.7060699998</v>
      </c>
    </row>
    <row r="206" spans="1:4" x14ac:dyDescent="0.35">
      <c r="A206" t="str">
        <f t="shared" si="3"/>
        <v>AXA Seguros|57 Huracan y Otros Riesgos Hidrometeorologicos</v>
      </c>
      <c r="B206" t="s">
        <v>33</v>
      </c>
      <c r="C206" t="s">
        <v>348</v>
      </c>
      <c r="D206" s="2">
        <v>3326089.4116799999</v>
      </c>
    </row>
    <row r="207" spans="1:4" x14ac:dyDescent="0.35">
      <c r="A207" t="str">
        <f t="shared" si="3"/>
        <v>AXA Seguros|58 Otros Riesgos Catastroficos</v>
      </c>
      <c r="B207" t="s">
        <v>33</v>
      </c>
      <c r="C207" t="s">
        <v>370</v>
      </c>
      <c r="D207" s="2">
        <v>0</v>
      </c>
    </row>
    <row r="208" spans="1:4" x14ac:dyDescent="0.35">
      <c r="A208" t="str">
        <f t="shared" si="3"/>
        <v>AXA Seguros|63 Diversos</v>
      </c>
      <c r="B208" t="s">
        <v>33</v>
      </c>
      <c r="C208" t="s">
        <v>349</v>
      </c>
      <c r="D208" s="2">
        <v>2195799.85189</v>
      </c>
    </row>
    <row r="209" spans="1:4" x14ac:dyDescent="0.35">
      <c r="A209" t="str">
        <f t="shared" si="3"/>
        <v>AXA Seguros|64 Miscelaneos</v>
      </c>
      <c r="B209" t="s">
        <v>33</v>
      </c>
      <c r="C209" t="s">
        <v>350</v>
      </c>
      <c r="D209" s="2">
        <v>1124296.2001700001</v>
      </c>
    </row>
    <row r="210" spans="1:4" x14ac:dyDescent="0.35">
      <c r="A210" t="str">
        <f t="shared" si="3"/>
        <v>AXA Seguros|65 Tecnicos</v>
      </c>
      <c r="B210" t="s">
        <v>33</v>
      </c>
      <c r="C210" t="s">
        <v>351</v>
      </c>
      <c r="D210" s="2">
        <v>1071503.65172</v>
      </c>
    </row>
    <row r="211" spans="1:4" x14ac:dyDescent="0.35">
      <c r="A211" t="str">
        <f t="shared" si="3"/>
        <v>Banorte|10 Total General</v>
      </c>
      <c r="B211" t="s">
        <v>6</v>
      </c>
      <c r="C211" t="s">
        <v>139</v>
      </c>
      <c r="D211" s="2">
        <v>58716251.175099999</v>
      </c>
    </row>
    <row r="212" spans="1:4" x14ac:dyDescent="0.35">
      <c r="A212" t="str">
        <f t="shared" si="3"/>
        <v>Banorte|11 Total General Sin Pensiones</v>
      </c>
      <c r="B212" t="s">
        <v>6</v>
      </c>
      <c r="C212" t="s">
        <v>140</v>
      </c>
      <c r="D212" s="2">
        <v>58716251.175099999</v>
      </c>
    </row>
    <row r="213" spans="1:4" x14ac:dyDescent="0.35">
      <c r="A213" t="str">
        <f t="shared" si="3"/>
        <v>Banorte|12 Vida Total</v>
      </c>
      <c r="B213" t="s">
        <v>6</v>
      </c>
      <c r="C213" t="s">
        <v>141</v>
      </c>
      <c r="D213" s="2">
        <v>37338126.696230002</v>
      </c>
    </row>
    <row r="214" spans="1:4" x14ac:dyDescent="0.35">
      <c r="A214" t="str">
        <f t="shared" si="3"/>
        <v>Banorte|13 Vida Individual</v>
      </c>
      <c r="B214" t="s">
        <v>6</v>
      </c>
      <c r="C214" t="s">
        <v>142</v>
      </c>
      <c r="D214" s="2">
        <v>27193029.143169999</v>
      </c>
    </row>
    <row r="215" spans="1:4" x14ac:dyDescent="0.35">
      <c r="A215" t="str">
        <f t="shared" si="3"/>
        <v>Banorte|14 Vida Gpo y Col</v>
      </c>
      <c r="B215" t="s">
        <v>6</v>
      </c>
      <c r="C215" t="s">
        <v>143</v>
      </c>
      <c r="D215" s="2">
        <v>10145097.553059999</v>
      </c>
    </row>
    <row r="216" spans="1:4" x14ac:dyDescent="0.35">
      <c r="A216" t="str">
        <f t="shared" si="3"/>
        <v>Banorte|28 Accidentes y Enfermedades Total</v>
      </c>
      <c r="B216" t="s">
        <v>6</v>
      </c>
      <c r="C216" t="s">
        <v>352</v>
      </c>
      <c r="D216" s="2">
        <v>5114128.4796899995</v>
      </c>
    </row>
    <row r="217" spans="1:4" x14ac:dyDescent="0.35">
      <c r="A217" t="str">
        <f t="shared" si="3"/>
        <v>Banorte|29 Accidentes Personales</v>
      </c>
      <c r="B217" t="s">
        <v>6</v>
      </c>
      <c r="C217" t="s">
        <v>353</v>
      </c>
      <c r="D217" s="2">
        <v>187403.36450999998</v>
      </c>
    </row>
    <row r="218" spans="1:4" x14ac:dyDescent="0.35">
      <c r="A218" t="str">
        <f t="shared" si="3"/>
        <v>Banorte|30 AP Individual</v>
      </c>
      <c r="B218" t="s">
        <v>6</v>
      </c>
      <c r="C218" t="s">
        <v>358</v>
      </c>
      <c r="D218" s="2">
        <v>131221.60008999999</v>
      </c>
    </row>
    <row r="219" spans="1:4" x14ac:dyDescent="0.35">
      <c r="A219" t="str">
        <f t="shared" si="3"/>
        <v>Banorte|31 AP Gpo y Col</v>
      </c>
      <c r="B219" t="s">
        <v>6</v>
      </c>
      <c r="C219" t="s">
        <v>354</v>
      </c>
      <c r="D219" s="2">
        <v>56181.76442</v>
      </c>
    </row>
    <row r="220" spans="1:4" x14ac:dyDescent="0.35">
      <c r="A220" t="str">
        <f t="shared" si="3"/>
        <v>Banorte|32 Gastos Medicos</v>
      </c>
      <c r="B220" t="s">
        <v>6</v>
      </c>
      <c r="C220" t="s">
        <v>361</v>
      </c>
      <c r="D220" s="2">
        <v>4926725.1151800007</v>
      </c>
    </row>
    <row r="221" spans="1:4" x14ac:dyDescent="0.35">
      <c r="A221" t="str">
        <f t="shared" si="3"/>
        <v>Banorte|33 GMM. Individual</v>
      </c>
      <c r="B221" t="s">
        <v>6</v>
      </c>
      <c r="C221" t="s">
        <v>362</v>
      </c>
      <c r="D221" s="2">
        <v>1080448.0049300001</v>
      </c>
    </row>
    <row r="222" spans="1:4" x14ac:dyDescent="0.35">
      <c r="A222" t="str">
        <f t="shared" si="3"/>
        <v>Banorte|34 GMM. Gpo y Col</v>
      </c>
      <c r="B222" t="s">
        <v>6</v>
      </c>
      <c r="C222" t="s">
        <v>363</v>
      </c>
      <c r="D222" s="2">
        <v>3846277.1102499999</v>
      </c>
    </row>
    <row r="223" spans="1:4" x14ac:dyDescent="0.35">
      <c r="A223" t="str">
        <f t="shared" si="3"/>
        <v>Banorte|38 Daños Total</v>
      </c>
      <c r="B223" t="s">
        <v>6</v>
      </c>
      <c r="C223" t="s">
        <v>333</v>
      </c>
      <c r="D223" s="2">
        <v>16263995.99918</v>
      </c>
    </row>
    <row r="224" spans="1:4" x14ac:dyDescent="0.35">
      <c r="A224" t="str">
        <f t="shared" si="3"/>
        <v>Banorte|39 Automoviles Total</v>
      </c>
      <c r="B224" t="s">
        <v>6</v>
      </c>
      <c r="C224" t="s">
        <v>331</v>
      </c>
      <c r="D224" s="2">
        <v>9260008.0079699997</v>
      </c>
    </row>
    <row r="225" spans="1:4" x14ac:dyDescent="0.35">
      <c r="A225" t="str">
        <f t="shared" si="3"/>
        <v>Banorte|41 Automoviles Residentes</v>
      </c>
      <c r="B225" t="s">
        <v>6</v>
      </c>
      <c r="C225" t="s">
        <v>334</v>
      </c>
      <c r="D225" s="2">
        <v>6735559.25086</v>
      </c>
    </row>
    <row r="226" spans="1:4" x14ac:dyDescent="0.35">
      <c r="A226" t="str">
        <f t="shared" si="3"/>
        <v>Banorte|42 Camiones</v>
      </c>
      <c r="B226" t="s">
        <v>6</v>
      </c>
      <c r="C226" t="s">
        <v>335</v>
      </c>
      <c r="D226" s="2">
        <v>2524448.7571100001</v>
      </c>
    </row>
    <row r="227" spans="1:4" x14ac:dyDescent="0.35">
      <c r="A227" t="str">
        <f t="shared" si="3"/>
        <v>Banorte|43 Automoviles Turistas</v>
      </c>
      <c r="B227" t="s">
        <v>6</v>
      </c>
      <c r="C227" t="s">
        <v>359</v>
      </c>
      <c r="D227" s="2">
        <v>0</v>
      </c>
    </row>
    <row r="228" spans="1:4" x14ac:dyDescent="0.35">
      <c r="A228" t="str">
        <f t="shared" si="3"/>
        <v>Banorte|46 Daños Sin Autos Total</v>
      </c>
      <c r="B228" t="s">
        <v>6</v>
      </c>
      <c r="C228" t="s">
        <v>332</v>
      </c>
      <c r="D228" s="2">
        <v>7003987.9912100006</v>
      </c>
    </row>
    <row r="229" spans="1:4" x14ac:dyDescent="0.35">
      <c r="A229" t="str">
        <f t="shared" si="3"/>
        <v>Banorte|46 Responsabilidad Civil y Riesgos Profesionales</v>
      </c>
      <c r="B229" t="s">
        <v>6</v>
      </c>
      <c r="C229" t="s">
        <v>337</v>
      </c>
      <c r="D229" s="2">
        <v>476437.18112999998</v>
      </c>
    </row>
    <row r="230" spans="1:4" x14ac:dyDescent="0.35">
      <c r="A230" t="str">
        <f t="shared" si="3"/>
        <v>Banorte|47 RC General</v>
      </c>
      <c r="B230" t="s">
        <v>6</v>
      </c>
      <c r="C230" t="s">
        <v>338</v>
      </c>
      <c r="D230" s="2">
        <v>376827.88260000001</v>
      </c>
    </row>
    <row r="231" spans="1:4" x14ac:dyDescent="0.35">
      <c r="A231" t="str">
        <f t="shared" si="3"/>
        <v>Banorte|48 RC Aviones y Barcos</v>
      </c>
      <c r="B231" t="s">
        <v>6</v>
      </c>
      <c r="C231" t="s">
        <v>339</v>
      </c>
      <c r="D231" s="2">
        <v>12338.03831</v>
      </c>
    </row>
    <row r="232" spans="1:4" x14ac:dyDescent="0.35">
      <c r="A232" t="str">
        <f t="shared" si="3"/>
        <v>Banorte|49 RC Viajero</v>
      </c>
      <c r="B232" t="s">
        <v>6</v>
      </c>
      <c r="C232" t="s">
        <v>340</v>
      </c>
      <c r="D232" s="2">
        <v>87271.260219999996</v>
      </c>
    </row>
    <row r="233" spans="1:4" x14ac:dyDescent="0.35">
      <c r="A233" t="str">
        <f t="shared" si="3"/>
        <v>Banorte|51 Maritimo y Transportes</v>
      </c>
      <c r="B233" t="s">
        <v>6</v>
      </c>
      <c r="C233" t="s">
        <v>342</v>
      </c>
      <c r="D233" s="2">
        <v>803936.91028999991</v>
      </c>
    </row>
    <row r="234" spans="1:4" x14ac:dyDescent="0.35">
      <c r="A234" t="str">
        <f t="shared" si="3"/>
        <v>Banorte|52 MyT Carga</v>
      </c>
      <c r="B234" t="s">
        <v>6</v>
      </c>
      <c r="C234" t="s">
        <v>343</v>
      </c>
      <c r="D234" s="2">
        <v>760069.81967999996</v>
      </c>
    </row>
    <row r="235" spans="1:4" x14ac:dyDescent="0.35">
      <c r="A235" t="str">
        <f t="shared" si="3"/>
        <v>Banorte|53 MyT Cascos</v>
      </c>
      <c r="B235" t="s">
        <v>6</v>
      </c>
      <c r="C235" t="s">
        <v>344</v>
      </c>
      <c r="D235" s="2">
        <v>43867.090609999999</v>
      </c>
    </row>
    <row r="236" spans="1:4" x14ac:dyDescent="0.35">
      <c r="A236" t="str">
        <f t="shared" si="3"/>
        <v>Banorte|54 Incendio</v>
      </c>
      <c r="B236" t="s">
        <v>6</v>
      </c>
      <c r="C236" t="s">
        <v>345</v>
      </c>
      <c r="D236" s="2">
        <v>2033090.36143</v>
      </c>
    </row>
    <row r="237" spans="1:4" x14ac:dyDescent="0.35">
      <c r="A237" t="str">
        <f t="shared" si="3"/>
        <v>Banorte|55 Riesgos Catastroficos</v>
      </c>
      <c r="B237" t="s">
        <v>6</v>
      </c>
      <c r="C237" t="s">
        <v>346</v>
      </c>
      <c r="D237" s="2">
        <v>1804831.2664400002</v>
      </c>
    </row>
    <row r="238" spans="1:4" x14ac:dyDescent="0.35">
      <c r="A238" t="str">
        <f t="shared" si="3"/>
        <v>Banorte|56 Terremoto y Erupcion Volcanica</v>
      </c>
      <c r="B238" t="s">
        <v>6</v>
      </c>
      <c r="C238" t="s">
        <v>347</v>
      </c>
      <c r="D238" s="2">
        <v>574026.28135000006</v>
      </c>
    </row>
    <row r="239" spans="1:4" x14ac:dyDescent="0.35">
      <c r="A239" t="str">
        <f t="shared" si="3"/>
        <v>Banorte|57 Huracan y Otros Riesgos Hidrometeorologicos</v>
      </c>
      <c r="B239" t="s">
        <v>6</v>
      </c>
      <c r="C239" t="s">
        <v>348</v>
      </c>
      <c r="D239" s="2">
        <v>1230804.9850899999</v>
      </c>
    </row>
    <row r="240" spans="1:4" x14ac:dyDescent="0.35">
      <c r="A240" t="str">
        <f t="shared" si="3"/>
        <v>Banorte|59 Agricola y de Animales</v>
      </c>
      <c r="B240" t="s">
        <v>6</v>
      </c>
      <c r="C240" t="s">
        <v>355</v>
      </c>
      <c r="D240" s="2">
        <v>19108.906199999998</v>
      </c>
    </row>
    <row r="241" spans="1:4" x14ac:dyDescent="0.35">
      <c r="A241" t="str">
        <f t="shared" si="3"/>
        <v>Banorte|60 AyA Agricola</v>
      </c>
      <c r="B241" t="s">
        <v>6</v>
      </c>
      <c r="C241" t="s">
        <v>356</v>
      </c>
      <c r="D241" s="2">
        <v>19108.906199999998</v>
      </c>
    </row>
    <row r="242" spans="1:4" x14ac:dyDescent="0.35">
      <c r="A242" t="str">
        <f t="shared" si="3"/>
        <v>Banorte|63 Diversos</v>
      </c>
      <c r="B242" t="s">
        <v>6</v>
      </c>
      <c r="C242" t="s">
        <v>349</v>
      </c>
      <c r="D242" s="2">
        <v>1866583.3657200001</v>
      </c>
    </row>
    <row r="243" spans="1:4" x14ac:dyDescent="0.35">
      <c r="A243" t="str">
        <f t="shared" si="3"/>
        <v>Banorte|64 Miscelaneos</v>
      </c>
      <c r="B243" t="s">
        <v>6</v>
      </c>
      <c r="C243" t="s">
        <v>350</v>
      </c>
      <c r="D243" s="2">
        <v>971796.21551000001</v>
      </c>
    </row>
    <row r="244" spans="1:4" x14ac:dyDescent="0.35">
      <c r="A244" t="str">
        <f t="shared" si="3"/>
        <v>Banorte|65 Tecnicos</v>
      </c>
      <c r="B244" t="s">
        <v>6</v>
      </c>
      <c r="C244" t="s">
        <v>351</v>
      </c>
      <c r="D244" s="2">
        <v>894787.15020999999</v>
      </c>
    </row>
    <row r="245" spans="1:4" x14ac:dyDescent="0.35">
      <c r="A245" t="str">
        <f t="shared" si="3"/>
        <v>Berkley Seguros|10 Total General</v>
      </c>
      <c r="B245" t="s">
        <v>112</v>
      </c>
      <c r="C245" t="s">
        <v>139</v>
      </c>
      <c r="D245" s="2">
        <v>1037756.32855</v>
      </c>
    </row>
    <row r="246" spans="1:4" x14ac:dyDescent="0.35">
      <c r="A246" t="str">
        <f t="shared" si="3"/>
        <v>Berkley Seguros|11 Total General Sin Pensiones</v>
      </c>
      <c r="B246" t="s">
        <v>112</v>
      </c>
      <c r="C246" t="s">
        <v>140</v>
      </c>
      <c r="D246" s="2">
        <v>1037756.32855</v>
      </c>
    </row>
    <row r="247" spans="1:4" x14ac:dyDescent="0.35">
      <c r="A247" t="str">
        <f t="shared" si="3"/>
        <v>Berkley Seguros|38 Daños Total</v>
      </c>
      <c r="B247" t="s">
        <v>112</v>
      </c>
      <c r="C247" t="s">
        <v>333</v>
      </c>
      <c r="D247" s="2">
        <v>1037756.32855</v>
      </c>
    </row>
    <row r="248" spans="1:4" x14ac:dyDescent="0.35">
      <c r="A248" t="str">
        <f t="shared" si="3"/>
        <v>Berkley Seguros|46 Daños Sin Autos Total</v>
      </c>
      <c r="B248" t="s">
        <v>112</v>
      </c>
      <c r="C248" t="s">
        <v>332</v>
      </c>
      <c r="D248" s="2">
        <v>1037756.32855</v>
      </c>
    </row>
    <row r="249" spans="1:4" x14ac:dyDescent="0.35">
      <c r="A249" t="str">
        <f t="shared" si="3"/>
        <v>Berkley Seguros|46 Responsabilidad Civil y Riesgos Profesionales</v>
      </c>
      <c r="B249" t="s">
        <v>112</v>
      </c>
      <c r="C249" t="s">
        <v>337</v>
      </c>
      <c r="D249" s="2">
        <v>321217.80745999998</v>
      </c>
    </row>
    <row r="250" spans="1:4" x14ac:dyDescent="0.35">
      <c r="A250" t="str">
        <f t="shared" si="3"/>
        <v>Berkley Seguros|47 RC General</v>
      </c>
      <c r="B250" t="s">
        <v>112</v>
      </c>
      <c r="C250" t="s">
        <v>338</v>
      </c>
      <c r="D250" s="2">
        <v>237114.23984999998</v>
      </c>
    </row>
    <row r="251" spans="1:4" x14ac:dyDescent="0.35">
      <c r="A251" t="str">
        <f t="shared" si="3"/>
        <v>Berkley Seguros|50 RC Otros</v>
      </c>
      <c r="B251" t="s">
        <v>112</v>
      </c>
      <c r="C251" t="s">
        <v>341</v>
      </c>
      <c r="D251" s="2">
        <v>84103.567609999998</v>
      </c>
    </row>
    <row r="252" spans="1:4" x14ac:dyDescent="0.35">
      <c r="A252" t="str">
        <f t="shared" si="3"/>
        <v>Berkley Seguros|51 Maritimo y Transportes</v>
      </c>
      <c r="B252" t="s">
        <v>112</v>
      </c>
      <c r="C252" t="s">
        <v>342</v>
      </c>
      <c r="D252" s="2">
        <v>384729.11262000003</v>
      </c>
    </row>
    <row r="253" spans="1:4" x14ac:dyDescent="0.35">
      <c r="A253" t="str">
        <f t="shared" si="3"/>
        <v>Berkley Seguros|52 MyT Carga</v>
      </c>
      <c r="B253" t="s">
        <v>112</v>
      </c>
      <c r="C253" t="s">
        <v>343</v>
      </c>
      <c r="D253" s="2">
        <v>384729.11262000003</v>
      </c>
    </row>
    <row r="254" spans="1:4" x14ac:dyDescent="0.35">
      <c r="A254" t="str">
        <f t="shared" si="3"/>
        <v>Berkley Seguros|54 Incendio</v>
      </c>
      <c r="B254" t="s">
        <v>112</v>
      </c>
      <c r="C254" t="s">
        <v>345</v>
      </c>
      <c r="D254" s="2">
        <v>31711.14904</v>
      </c>
    </row>
    <row r="255" spans="1:4" x14ac:dyDescent="0.35">
      <c r="A255" t="str">
        <f t="shared" si="3"/>
        <v>Berkley Seguros|55 Riesgos Catastroficos</v>
      </c>
      <c r="B255" t="s">
        <v>112</v>
      </c>
      <c r="C255" t="s">
        <v>346</v>
      </c>
      <c r="D255" s="2">
        <v>34879.367939999996</v>
      </c>
    </row>
    <row r="256" spans="1:4" x14ac:dyDescent="0.35">
      <c r="A256" t="str">
        <f t="shared" si="3"/>
        <v>Berkley Seguros|56 Terremoto y Erupcion Volcanica</v>
      </c>
      <c r="B256" t="s">
        <v>112</v>
      </c>
      <c r="C256" t="s">
        <v>347</v>
      </c>
      <c r="D256" s="2">
        <v>27207.093209999999</v>
      </c>
    </row>
    <row r="257" spans="1:4" x14ac:dyDescent="0.35">
      <c r="A257" t="str">
        <f t="shared" si="3"/>
        <v>Berkley Seguros|57 Huracan y Otros Riesgos Hidrometeorologicos</v>
      </c>
      <c r="B257" t="s">
        <v>112</v>
      </c>
      <c r="C257" t="s">
        <v>348</v>
      </c>
      <c r="D257" s="2">
        <v>7672.2747300000001</v>
      </c>
    </row>
    <row r="258" spans="1:4" x14ac:dyDescent="0.35">
      <c r="A258" t="str">
        <f t="shared" si="3"/>
        <v>Berkley Seguros|63 Diversos</v>
      </c>
      <c r="B258" t="s">
        <v>112</v>
      </c>
      <c r="C258" t="s">
        <v>349</v>
      </c>
      <c r="D258" s="2">
        <v>265218.89149000001</v>
      </c>
    </row>
    <row r="259" spans="1:4" x14ac:dyDescent="0.35">
      <c r="A259" t="str">
        <f t="shared" si="3"/>
        <v>Berkley Seguros|64 Miscelaneos</v>
      </c>
      <c r="B259" t="s">
        <v>112</v>
      </c>
      <c r="C259" t="s">
        <v>350</v>
      </c>
      <c r="D259" s="2">
        <v>37826.379270000005</v>
      </c>
    </row>
    <row r="260" spans="1:4" x14ac:dyDescent="0.35">
      <c r="A260" t="str">
        <f t="shared" si="3"/>
        <v>Berkley Seguros|65 Tecnicos</v>
      </c>
      <c r="B260" t="s">
        <v>112</v>
      </c>
      <c r="C260" t="s">
        <v>351</v>
      </c>
      <c r="D260" s="2">
        <v>227392.51222</v>
      </c>
    </row>
    <row r="261" spans="1:4" x14ac:dyDescent="0.35">
      <c r="A261" t="str">
        <f t="shared" si="3"/>
        <v>BUPA México|10 Total General</v>
      </c>
      <c r="B261" t="s">
        <v>107</v>
      </c>
      <c r="C261" t="s">
        <v>139</v>
      </c>
      <c r="D261" s="2">
        <v>6064336.3592499997</v>
      </c>
    </row>
    <row r="262" spans="1:4" x14ac:dyDescent="0.35">
      <c r="A262" t="str">
        <f t="shared" si="3"/>
        <v>BUPA México|11 Total General Sin Pensiones</v>
      </c>
      <c r="B262" t="s">
        <v>107</v>
      </c>
      <c r="C262" t="s">
        <v>140</v>
      </c>
      <c r="D262" s="2">
        <v>6064336.3592499997</v>
      </c>
    </row>
    <row r="263" spans="1:4" x14ac:dyDescent="0.35">
      <c r="A263" t="str">
        <f t="shared" si="3"/>
        <v>BUPA México|28 Accidentes y Enfermedades Total</v>
      </c>
      <c r="B263" t="s">
        <v>107</v>
      </c>
      <c r="C263" t="s">
        <v>352</v>
      </c>
      <c r="D263" s="2">
        <v>6064336.3592499997</v>
      </c>
    </row>
    <row r="264" spans="1:4" x14ac:dyDescent="0.35">
      <c r="A264" t="str">
        <f t="shared" ref="A264:A327" si="4">B264&amp;"|"&amp;C264</f>
        <v>BUPA México|32 Gastos Medicos</v>
      </c>
      <c r="B264" t="s">
        <v>107</v>
      </c>
      <c r="C264" t="s">
        <v>361</v>
      </c>
      <c r="D264" s="2">
        <v>6064328.1601499999</v>
      </c>
    </row>
    <row r="265" spans="1:4" x14ac:dyDescent="0.35">
      <c r="A265" t="str">
        <f t="shared" si="4"/>
        <v>BUPA México|33 GMM. Individual</v>
      </c>
      <c r="B265" t="s">
        <v>107</v>
      </c>
      <c r="C265" t="s">
        <v>362</v>
      </c>
      <c r="D265" s="2">
        <v>5160095.96117</v>
      </c>
    </row>
    <row r="266" spans="1:4" x14ac:dyDescent="0.35">
      <c r="A266" t="str">
        <f t="shared" si="4"/>
        <v>BUPA México|34 GMM. Gpo y Col</v>
      </c>
      <c r="B266" t="s">
        <v>107</v>
      </c>
      <c r="C266" t="s">
        <v>363</v>
      </c>
      <c r="D266" s="2">
        <v>904232.19897999999</v>
      </c>
    </row>
    <row r="267" spans="1:4" x14ac:dyDescent="0.35">
      <c r="A267" t="str">
        <f t="shared" si="4"/>
        <v>BUPA México|35 Salud</v>
      </c>
      <c r="B267" t="s">
        <v>107</v>
      </c>
      <c r="C267" t="s">
        <v>364</v>
      </c>
      <c r="D267" s="2">
        <v>8.1990999999999996</v>
      </c>
    </row>
    <row r="268" spans="1:4" x14ac:dyDescent="0.35">
      <c r="A268" t="str">
        <f t="shared" si="4"/>
        <v>BUPA México|36 Salud Individual</v>
      </c>
      <c r="B268" t="s">
        <v>107</v>
      </c>
      <c r="C268" t="s">
        <v>365</v>
      </c>
      <c r="D268" s="2">
        <v>8.1990999999999996</v>
      </c>
    </row>
    <row r="269" spans="1:4" x14ac:dyDescent="0.35">
      <c r="A269" t="str">
        <f t="shared" si="4"/>
        <v>Cardif Seguros Generales|10 Total General</v>
      </c>
      <c r="B269" t="s">
        <v>398</v>
      </c>
      <c r="C269" t="s">
        <v>139</v>
      </c>
      <c r="D269" s="2">
        <v>2943305.5338600003</v>
      </c>
    </row>
    <row r="270" spans="1:4" x14ac:dyDescent="0.35">
      <c r="A270" t="str">
        <f t="shared" si="4"/>
        <v>Cardif Seguros Generales|11 Total General Sin Pensiones</v>
      </c>
      <c r="B270" t="s">
        <v>398</v>
      </c>
      <c r="C270" t="s">
        <v>140</v>
      </c>
      <c r="D270" s="2">
        <v>2943305.5338600003</v>
      </c>
    </row>
    <row r="271" spans="1:4" x14ac:dyDescent="0.35">
      <c r="A271" t="str">
        <f t="shared" si="4"/>
        <v>Cardif Seguros Generales|38 Daños Total</v>
      </c>
      <c r="B271" t="s">
        <v>398</v>
      </c>
      <c r="C271" t="s">
        <v>333</v>
      </c>
      <c r="D271" s="2">
        <v>2943305.5338600003</v>
      </c>
    </row>
    <row r="272" spans="1:4" x14ac:dyDescent="0.35">
      <c r="A272" t="str">
        <f t="shared" si="4"/>
        <v>Cardif Seguros Generales|39 Automoviles Total</v>
      </c>
      <c r="B272" t="s">
        <v>398</v>
      </c>
      <c r="C272" t="s">
        <v>331</v>
      </c>
      <c r="D272" s="2">
        <v>1167913.0462200001</v>
      </c>
    </row>
    <row r="273" spans="1:4" x14ac:dyDescent="0.35">
      <c r="A273" t="str">
        <f t="shared" si="4"/>
        <v>Cardif Seguros Generales|44 Otros Automoviles y Obligatorios</v>
      </c>
      <c r="B273" t="s">
        <v>398</v>
      </c>
      <c r="C273" t="s">
        <v>336</v>
      </c>
      <c r="D273" s="2">
        <v>1167913.0462200001</v>
      </c>
    </row>
    <row r="274" spans="1:4" x14ac:dyDescent="0.35">
      <c r="A274" t="str">
        <f t="shared" si="4"/>
        <v>Cardif Seguros Generales|46 Daños Sin Autos Total</v>
      </c>
      <c r="B274" t="s">
        <v>398</v>
      </c>
      <c r="C274" t="s">
        <v>332</v>
      </c>
      <c r="D274" s="2">
        <v>1775392.4876399999</v>
      </c>
    </row>
    <row r="275" spans="1:4" x14ac:dyDescent="0.35">
      <c r="A275" t="str">
        <f t="shared" si="4"/>
        <v>Cardif Seguros Generales|46 Responsabilidad Civil y Riesgos Profesionales</v>
      </c>
      <c r="B275" t="s">
        <v>398</v>
      </c>
      <c r="C275" t="s">
        <v>337</v>
      </c>
      <c r="D275" s="2">
        <v>2764.5997699999998</v>
      </c>
    </row>
    <row r="276" spans="1:4" x14ac:dyDescent="0.35">
      <c r="A276" t="str">
        <f t="shared" si="4"/>
        <v>Cardif Seguros Generales|47 RC General</v>
      </c>
      <c r="B276" t="s">
        <v>398</v>
      </c>
      <c r="C276" t="s">
        <v>338</v>
      </c>
      <c r="D276" s="2">
        <v>2764.5997699999998</v>
      </c>
    </row>
    <row r="277" spans="1:4" x14ac:dyDescent="0.35">
      <c r="A277" t="str">
        <f t="shared" si="4"/>
        <v>Cardif Seguros Generales|54 Incendio</v>
      </c>
      <c r="B277" t="s">
        <v>398</v>
      </c>
      <c r="C277" t="s">
        <v>345</v>
      </c>
      <c r="D277" s="2">
        <v>46581.411209999998</v>
      </c>
    </row>
    <row r="278" spans="1:4" x14ac:dyDescent="0.35">
      <c r="A278" t="str">
        <f t="shared" si="4"/>
        <v>Cardif Seguros Generales|55 Riesgos Catastroficos</v>
      </c>
      <c r="B278" t="s">
        <v>398</v>
      </c>
      <c r="C278" t="s">
        <v>346</v>
      </c>
      <c r="D278" s="2">
        <v>352595.59226999996</v>
      </c>
    </row>
    <row r="279" spans="1:4" x14ac:dyDescent="0.35">
      <c r="A279" t="str">
        <f t="shared" si="4"/>
        <v>Cardif Seguros Generales|56 Terremoto y Erupcion Volcanica</v>
      </c>
      <c r="B279" t="s">
        <v>398</v>
      </c>
      <c r="C279" t="s">
        <v>347</v>
      </c>
      <c r="D279" s="2">
        <v>302791.39735000004</v>
      </c>
    </row>
    <row r="280" spans="1:4" x14ac:dyDescent="0.35">
      <c r="A280" t="str">
        <f t="shared" si="4"/>
        <v>Cardif Seguros Generales|57 Huracan y Otros Riesgos Hidrometeorologicos</v>
      </c>
      <c r="B280" t="s">
        <v>398</v>
      </c>
      <c r="C280" t="s">
        <v>348</v>
      </c>
      <c r="D280" s="2">
        <v>49804.194920000002</v>
      </c>
    </row>
    <row r="281" spans="1:4" x14ac:dyDescent="0.35">
      <c r="A281" t="str">
        <f t="shared" si="4"/>
        <v>Cardif Seguros Generales|63 Diversos</v>
      </c>
      <c r="B281" t="s">
        <v>398</v>
      </c>
      <c r="C281" t="s">
        <v>349</v>
      </c>
      <c r="D281" s="2">
        <v>1373450.88439</v>
      </c>
    </row>
    <row r="282" spans="1:4" x14ac:dyDescent="0.35">
      <c r="A282" t="str">
        <f t="shared" si="4"/>
        <v>Cardif Seguros Generales|64 Miscelaneos</v>
      </c>
      <c r="B282" t="s">
        <v>398</v>
      </c>
      <c r="C282" t="s">
        <v>350</v>
      </c>
      <c r="D282" s="2">
        <v>1352878.17209</v>
      </c>
    </row>
    <row r="283" spans="1:4" x14ac:dyDescent="0.35">
      <c r="A283" t="str">
        <f t="shared" si="4"/>
        <v>Cardif Seguros Generales|65 Tecnicos</v>
      </c>
      <c r="B283" t="s">
        <v>398</v>
      </c>
      <c r="C283" t="s">
        <v>351</v>
      </c>
      <c r="D283" s="2">
        <v>20572.712299999999</v>
      </c>
    </row>
    <row r="284" spans="1:4" x14ac:dyDescent="0.35">
      <c r="A284" t="str">
        <f t="shared" si="4"/>
        <v>Cardif Vida|10 Total General</v>
      </c>
      <c r="B284" t="s">
        <v>39</v>
      </c>
      <c r="C284" t="s">
        <v>139</v>
      </c>
      <c r="D284" s="2">
        <v>4904466.9413400004</v>
      </c>
    </row>
    <row r="285" spans="1:4" x14ac:dyDescent="0.35">
      <c r="A285" t="str">
        <f t="shared" si="4"/>
        <v>Cardif Vida|11 Total General Sin Pensiones</v>
      </c>
      <c r="B285" t="s">
        <v>39</v>
      </c>
      <c r="C285" t="s">
        <v>140</v>
      </c>
      <c r="D285" s="2">
        <v>4904466.9413400004</v>
      </c>
    </row>
    <row r="286" spans="1:4" x14ac:dyDescent="0.35">
      <c r="A286" t="str">
        <f t="shared" si="4"/>
        <v>Cardif Vida|12 Vida Total</v>
      </c>
      <c r="B286" t="s">
        <v>39</v>
      </c>
      <c r="C286" t="s">
        <v>141</v>
      </c>
      <c r="D286" s="2">
        <v>4820517.5523900008</v>
      </c>
    </row>
    <row r="287" spans="1:4" x14ac:dyDescent="0.35">
      <c r="A287" t="str">
        <f t="shared" si="4"/>
        <v>Cardif Vida|13 Vida Individual</v>
      </c>
      <c r="B287" t="s">
        <v>39</v>
      </c>
      <c r="C287" t="s">
        <v>142</v>
      </c>
      <c r="D287" s="2">
        <v>256559.06714</v>
      </c>
    </row>
    <row r="288" spans="1:4" x14ac:dyDescent="0.35">
      <c r="A288" t="str">
        <f t="shared" si="4"/>
        <v>Cardif Vida|14 Vida Gpo y Col</v>
      </c>
      <c r="B288" t="s">
        <v>39</v>
      </c>
      <c r="C288" t="s">
        <v>143</v>
      </c>
      <c r="D288" s="2">
        <v>4563958.4852499999</v>
      </c>
    </row>
    <row r="289" spans="1:4" x14ac:dyDescent="0.35">
      <c r="A289" t="str">
        <f t="shared" si="4"/>
        <v>Cardif Vida|28 Accidentes y Enfermedades Total</v>
      </c>
      <c r="B289" t="s">
        <v>39</v>
      </c>
      <c r="C289" t="s">
        <v>352</v>
      </c>
      <c r="D289" s="2">
        <v>83949.388950000008</v>
      </c>
    </row>
    <row r="290" spans="1:4" x14ac:dyDescent="0.35">
      <c r="A290" t="str">
        <f t="shared" si="4"/>
        <v>Cardif Vida|29 Accidentes Personales</v>
      </c>
      <c r="B290" t="s">
        <v>39</v>
      </c>
      <c r="C290" t="s">
        <v>353</v>
      </c>
      <c r="D290" s="2">
        <v>51653.448859999997</v>
      </c>
    </row>
    <row r="291" spans="1:4" x14ac:dyDescent="0.35">
      <c r="A291" t="str">
        <f t="shared" si="4"/>
        <v>Cardif Vida|30 AP Individual</v>
      </c>
      <c r="B291" t="s">
        <v>39</v>
      </c>
      <c r="C291" t="s">
        <v>358</v>
      </c>
      <c r="D291" s="2">
        <v>39872.128570000001</v>
      </c>
    </row>
    <row r="292" spans="1:4" x14ac:dyDescent="0.35">
      <c r="A292" t="str">
        <f t="shared" si="4"/>
        <v>Cardif Vida|31 AP Gpo y Col</v>
      </c>
      <c r="B292" t="s">
        <v>39</v>
      </c>
      <c r="C292" t="s">
        <v>354</v>
      </c>
      <c r="D292" s="2">
        <v>11781.32029</v>
      </c>
    </row>
    <row r="293" spans="1:4" x14ac:dyDescent="0.35">
      <c r="A293" t="str">
        <f t="shared" si="4"/>
        <v>Cardif Vida|32 Gastos Medicos</v>
      </c>
      <c r="B293" t="s">
        <v>39</v>
      </c>
      <c r="C293" t="s">
        <v>361</v>
      </c>
      <c r="D293" s="2">
        <v>32295.94009</v>
      </c>
    </row>
    <row r="294" spans="1:4" x14ac:dyDescent="0.35">
      <c r="A294" t="str">
        <f t="shared" si="4"/>
        <v>Cardif Vida|33 GMM. Individual</v>
      </c>
      <c r="B294" t="s">
        <v>39</v>
      </c>
      <c r="C294" t="s">
        <v>362</v>
      </c>
      <c r="D294" s="2">
        <v>31551.820530000001</v>
      </c>
    </row>
    <row r="295" spans="1:4" x14ac:dyDescent="0.35">
      <c r="A295" t="str">
        <f t="shared" si="4"/>
        <v>Cardif Vida|34 GMM. Gpo y Col</v>
      </c>
      <c r="B295" t="s">
        <v>39</v>
      </c>
      <c r="C295" t="s">
        <v>363</v>
      </c>
      <c r="D295" s="2">
        <v>744.11956000000009</v>
      </c>
    </row>
    <row r="296" spans="1:4" x14ac:dyDescent="0.35">
      <c r="A296" t="str">
        <f t="shared" si="4"/>
        <v>Chubb Seguros México|10 Total General</v>
      </c>
      <c r="B296" t="s">
        <v>22</v>
      </c>
      <c r="C296" t="s">
        <v>139</v>
      </c>
      <c r="D296" s="2">
        <v>31148306.381169997</v>
      </c>
    </row>
    <row r="297" spans="1:4" x14ac:dyDescent="0.35">
      <c r="A297" t="str">
        <f t="shared" si="4"/>
        <v>Chubb Seguros México|11 Total General Sin Pensiones</v>
      </c>
      <c r="B297" t="s">
        <v>22</v>
      </c>
      <c r="C297" t="s">
        <v>140</v>
      </c>
      <c r="D297" s="2">
        <v>31148306.381169997</v>
      </c>
    </row>
    <row r="298" spans="1:4" x14ac:dyDescent="0.35">
      <c r="A298" t="str">
        <f t="shared" si="4"/>
        <v>Chubb Seguros México|12 Vida Total</v>
      </c>
      <c r="B298" t="s">
        <v>22</v>
      </c>
      <c r="C298" t="s">
        <v>141</v>
      </c>
      <c r="D298" s="2">
        <v>1156591.7141300002</v>
      </c>
    </row>
    <row r="299" spans="1:4" x14ac:dyDescent="0.35">
      <c r="A299" t="str">
        <f t="shared" si="4"/>
        <v>Chubb Seguros México|13 Vida Individual</v>
      </c>
      <c r="B299" t="s">
        <v>22</v>
      </c>
      <c r="C299" t="s">
        <v>142</v>
      </c>
      <c r="D299" s="2">
        <v>181844.35980000001</v>
      </c>
    </row>
    <row r="300" spans="1:4" x14ac:dyDescent="0.35">
      <c r="A300" t="str">
        <f t="shared" si="4"/>
        <v>Chubb Seguros México|14 Vida Gpo y Col</v>
      </c>
      <c r="B300" t="s">
        <v>22</v>
      </c>
      <c r="C300" t="s">
        <v>143</v>
      </c>
      <c r="D300" s="2">
        <v>974747.35433</v>
      </c>
    </row>
    <row r="301" spans="1:4" x14ac:dyDescent="0.35">
      <c r="A301" t="str">
        <f t="shared" si="4"/>
        <v>Chubb Seguros México|28 Accidentes y Enfermedades Total</v>
      </c>
      <c r="B301" t="s">
        <v>22</v>
      </c>
      <c r="C301" t="s">
        <v>352</v>
      </c>
      <c r="D301" s="2">
        <v>1795113.26186</v>
      </c>
    </row>
    <row r="302" spans="1:4" x14ac:dyDescent="0.35">
      <c r="A302" t="str">
        <f t="shared" si="4"/>
        <v>Chubb Seguros México|29 Accidentes Personales</v>
      </c>
      <c r="B302" t="s">
        <v>22</v>
      </c>
      <c r="C302" t="s">
        <v>353</v>
      </c>
      <c r="D302" s="2">
        <v>1380523.21909</v>
      </c>
    </row>
    <row r="303" spans="1:4" x14ac:dyDescent="0.35">
      <c r="A303" t="str">
        <f t="shared" si="4"/>
        <v>Chubb Seguros México|30 AP Individual</v>
      </c>
      <c r="B303" t="s">
        <v>22</v>
      </c>
      <c r="C303" t="s">
        <v>358</v>
      </c>
      <c r="D303" s="2">
        <v>837056.52787999995</v>
      </c>
    </row>
    <row r="304" spans="1:4" x14ac:dyDescent="0.35">
      <c r="A304" t="str">
        <f t="shared" si="4"/>
        <v>Chubb Seguros México|31 AP Gpo y Col</v>
      </c>
      <c r="B304" t="s">
        <v>22</v>
      </c>
      <c r="C304" t="s">
        <v>354</v>
      </c>
      <c r="D304" s="2">
        <v>543466.69121000008</v>
      </c>
    </row>
    <row r="305" spans="1:4" x14ac:dyDescent="0.35">
      <c r="A305" t="str">
        <f t="shared" si="4"/>
        <v>Chubb Seguros México|32 Gastos Medicos</v>
      </c>
      <c r="B305" t="s">
        <v>22</v>
      </c>
      <c r="C305" t="s">
        <v>361</v>
      </c>
      <c r="D305" s="2">
        <v>414590.04277</v>
      </c>
    </row>
    <row r="306" spans="1:4" x14ac:dyDescent="0.35">
      <c r="A306" t="str">
        <f t="shared" si="4"/>
        <v>Chubb Seguros México|33 GMM. Individual</v>
      </c>
      <c r="B306" t="s">
        <v>22</v>
      </c>
      <c r="C306" t="s">
        <v>362</v>
      </c>
      <c r="D306" s="2">
        <v>407022.45118000003</v>
      </c>
    </row>
    <row r="307" spans="1:4" x14ac:dyDescent="0.35">
      <c r="A307" t="str">
        <f t="shared" si="4"/>
        <v>Chubb Seguros México|34 GMM. Gpo y Col</v>
      </c>
      <c r="B307" t="s">
        <v>22</v>
      </c>
      <c r="C307" t="s">
        <v>363</v>
      </c>
      <c r="D307" s="2">
        <v>7567.59159</v>
      </c>
    </row>
    <row r="308" spans="1:4" x14ac:dyDescent="0.35">
      <c r="A308" t="str">
        <f t="shared" si="4"/>
        <v>Chubb Seguros México|38 Daños Total</v>
      </c>
      <c r="B308" t="s">
        <v>22</v>
      </c>
      <c r="C308" t="s">
        <v>333</v>
      </c>
      <c r="D308" s="2">
        <v>28196601.40518</v>
      </c>
    </row>
    <row r="309" spans="1:4" x14ac:dyDescent="0.35">
      <c r="A309" t="str">
        <f t="shared" si="4"/>
        <v>Chubb Seguros México|39 Automoviles Total</v>
      </c>
      <c r="B309" t="s">
        <v>22</v>
      </c>
      <c r="C309" t="s">
        <v>331</v>
      </c>
      <c r="D309" s="2">
        <v>19598688.398419999</v>
      </c>
    </row>
    <row r="310" spans="1:4" x14ac:dyDescent="0.35">
      <c r="A310" t="str">
        <f t="shared" si="4"/>
        <v>Chubb Seguros México|41 Automoviles Residentes</v>
      </c>
      <c r="B310" t="s">
        <v>22</v>
      </c>
      <c r="C310" t="s">
        <v>334</v>
      </c>
      <c r="D310" s="2">
        <v>14074503.895409999</v>
      </c>
    </row>
    <row r="311" spans="1:4" x14ac:dyDescent="0.35">
      <c r="A311" t="str">
        <f t="shared" si="4"/>
        <v>Chubb Seguros México|42 Camiones</v>
      </c>
      <c r="B311" t="s">
        <v>22</v>
      </c>
      <c r="C311" t="s">
        <v>335</v>
      </c>
      <c r="D311" s="2">
        <v>4874932.4381899992</v>
      </c>
    </row>
    <row r="312" spans="1:4" x14ac:dyDescent="0.35">
      <c r="A312" t="str">
        <f t="shared" si="4"/>
        <v>Chubb Seguros México|43 Automoviles Turistas</v>
      </c>
      <c r="B312" t="s">
        <v>22</v>
      </c>
      <c r="C312" t="s">
        <v>359</v>
      </c>
      <c r="D312" s="2">
        <v>649252.06482000009</v>
      </c>
    </row>
    <row r="313" spans="1:4" x14ac:dyDescent="0.35">
      <c r="A313" t="str">
        <f t="shared" si="4"/>
        <v>Chubb Seguros México|44 Otros Automoviles y Obligatorios</v>
      </c>
      <c r="B313" t="s">
        <v>22</v>
      </c>
      <c r="C313" t="s">
        <v>336</v>
      </c>
      <c r="D313" s="2">
        <v>0</v>
      </c>
    </row>
    <row r="314" spans="1:4" x14ac:dyDescent="0.35">
      <c r="A314" t="str">
        <f t="shared" si="4"/>
        <v>Chubb Seguros México|46 Daños Sin Autos Total</v>
      </c>
      <c r="B314" t="s">
        <v>22</v>
      </c>
      <c r="C314" t="s">
        <v>332</v>
      </c>
      <c r="D314" s="2">
        <v>8597913.0067599993</v>
      </c>
    </row>
    <row r="315" spans="1:4" x14ac:dyDescent="0.35">
      <c r="A315" t="str">
        <f t="shared" si="4"/>
        <v>Chubb Seguros México|46 Responsabilidad Civil y Riesgos Profesionales</v>
      </c>
      <c r="B315" t="s">
        <v>22</v>
      </c>
      <c r="C315" t="s">
        <v>337</v>
      </c>
      <c r="D315" s="2">
        <v>2044484.6457100001</v>
      </c>
    </row>
    <row r="316" spans="1:4" x14ac:dyDescent="0.35">
      <c r="A316" t="str">
        <f t="shared" si="4"/>
        <v>Chubb Seguros México|47 RC General</v>
      </c>
      <c r="B316" t="s">
        <v>22</v>
      </c>
      <c r="C316" t="s">
        <v>338</v>
      </c>
      <c r="D316" s="2">
        <v>2031743.07455</v>
      </c>
    </row>
    <row r="317" spans="1:4" x14ac:dyDescent="0.35">
      <c r="A317" t="str">
        <f t="shared" si="4"/>
        <v>Chubb Seguros México|48 RC Aviones y Barcos</v>
      </c>
      <c r="B317" t="s">
        <v>22</v>
      </c>
      <c r="C317" t="s">
        <v>339</v>
      </c>
      <c r="D317" s="2">
        <v>0</v>
      </c>
    </row>
    <row r="318" spans="1:4" x14ac:dyDescent="0.35">
      <c r="A318" t="str">
        <f t="shared" si="4"/>
        <v>Chubb Seguros México|49 RC Viajero</v>
      </c>
      <c r="B318" t="s">
        <v>22</v>
      </c>
      <c r="C318" t="s">
        <v>340</v>
      </c>
      <c r="D318" s="2">
        <v>12741.57116</v>
      </c>
    </row>
    <row r="319" spans="1:4" x14ac:dyDescent="0.35">
      <c r="A319" t="str">
        <f t="shared" si="4"/>
        <v>Chubb Seguros México|50 RC Otros</v>
      </c>
      <c r="B319" t="s">
        <v>22</v>
      </c>
      <c r="C319" t="s">
        <v>341</v>
      </c>
      <c r="D319" s="2">
        <v>0</v>
      </c>
    </row>
    <row r="320" spans="1:4" x14ac:dyDescent="0.35">
      <c r="A320" t="str">
        <f t="shared" si="4"/>
        <v>Chubb Seguros México|51 Maritimo y Transportes</v>
      </c>
      <c r="B320" t="s">
        <v>22</v>
      </c>
      <c r="C320" t="s">
        <v>342</v>
      </c>
      <c r="D320" s="2">
        <v>1789727.6600500001</v>
      </c>
    </row>
    <row r="321" spans="1:4" x14ac:dyDescent="0.35">
      <c r="A321" t="str">
        <f t="shared" si="4"/>
        <v>Chubb Seguros México|52 MyT Carga</v>
      </c>
      <c r="B321" t="s">
        <v>22</v>
      </c>
      <c r="C321" t="s">
        <v>343</v>
      </c>
      <c r="D321" s="2">
        <v>1753937.52731</v>
      </c>
    </row>
    <row r="322" spans="1:4" x14ac:dyDescent="0.35">
      <c r="A322" t="str">
        <f t="shared" si="4"/>
        <v>Chubb Seguros México|53 MyT Cascos</v>
      </c>
      <c r="B322" t="s">
        <v>22</v>
      </c>
      <c r="C322" t="s">
        <v>344</v>
      </c>
      <c r="D322" s="2">
        <v>35790.132740000001</v>
      </c>
    </row>
    <row r="323" spans="1:4" x14ac:dyDescent="0.35">
      <c r="A323" t="str">
        <f t="shared" si="4"/>
        <v>Chubb Seguros México|54 Incendio</v>
      </c>
      <c r="B323" t="s">
        <v>22</v>
      </c>
      <c r="C323" t="s">
        <v>345</v>
      </c>
      <c r="D323" s="2">
        <v>1492561.3125699998</v>
      </c>
    </row>
    <row r="324" spans="1:4" x14ac:dyDescent="0.35">
      <c r="A324" t="str">
        <f t="shared" si="4"/>
        <v>Chubb Seguros México|55 Riesgos Catastroficos</v>
      </c>
      <c r="B324" t="s">
        <v>22</v>
      </c>
      <c r="C324" t="s">
        <v>346</v>
      </c>
      <c r="D324" s="2">
        <v>1681921.07069</v>
      </c>
    </row>
    <row r="325" spans="1:4" x14ac:dyDescent="0.35">
      <c r="A325" t="str">
        <f t="shared" si="4"/>
        <v>Chubb Seguros México|56 Terremoto y Erupcion Volcanica</v>
      </c>
      <c r="B325" t="s">
        <v>22</v>
      </c>
      <c r="C325" t="s">
        <v>347</v>
      </c>
      <c r="D325" s="2">
        <v>770479.45061000006</v>
      </c>
    </row>
    <row r="326" spans="1:4" x14ac:dyDescent="0.35">
      <c r="A326" t="str">
        <f t="shared" si="4"/>
        <v>Chubb Seguros México|57 Huracan y Otros Riesgos Hidrometeorologicos</v>
      </c>
      <c r="B326" t="s">
        <v>22</v>
      </c>
      <c r="C326" t="s">
        <v>348</v>
      </c>
      <c r="D326" s="2">
        <v>911441.62008000002</v>
      </c>
    </row>
    <row r="327" spans="1:4" x14ac:dyDescent="0.35">
      <c r="A327" t="str">
        <f t="shared" si="4"/>
        <v>Chubb Seguros México|63 Diversos</v>
      </c>
      <c r="B327" t="s">
        <v>22</v>
      </c>
      <c r="C327" t="s">
        <v>349</v>
      </c>
      <c r="D327" s="2">
        <v>1589218.3177400001</v>
      </c>
    </row>
    <row r="328" spans="1:4" x14ac:dyDescent="0.35">
      <c r="A328" t="str">
        <f t="shared" ref="A328:A391" si="5">B328&amp;"|"&amp;C328</f>
        <v>Chubb Seguros México|64 Miscelaneos</v>
      </c>
      <c r="B328" t="s">
        <v>22</v>
      </c>
      <c r="C328" t="s">
        <v>350</v>
      </c>
      <c r="D328" s="2">
        <v>922541.03359999997</v>
      </c>
    </row>
    <row r="329" spans="1:4" x14ac:dyDescent="0.35">
      <c r="A329" t="str">
        <f t="shared" si="5"/>
        <v>Chubb Seguros México|65 Tecnicos</v>
      </c>
      <c r="B329" t="s">
        <v>22</v>
      </c>
      <c r="C329" t="s">
        <v>351</v>
      </c>
      <c r="D329" s="2">
        <v>666677.28414</v>
      </c>
    </row>
    <row r="330" spans="1:4" x14ac:dyDescent="0.35">
      <c r="A330" t="str">
        <f t="shared" si="5"/>
        <v>Coface|10 Total General</v>
      </c>
      <c r="B330" t="s">
        <v>115</v>
      </c>
      <c r="C330" t="s">
        <v>139</v>
      </c>
      <c r="D330" s="2">
        <v>329413.92668000003</v>
      </c>
    </row>
    <row r="331" spans="1:4" x14ac:dyDescent="0.35">
      <c r="A331" t="str">
        <f t="shared" si="5"/>
        <v>Coface|11 Total General Sin Pensiones</v>
      </c>
      <c r="B331" t="s">
        <v>115</v>
      </c>
      <c r="C331" t="s">
        <v>140</v>
      </c>
      <c r="D331" s="2">
        <v>329413.92668000003</v>
      </c>
    </row>
    <row r="332" spans="1:4" x14ac:dyDescent="0.35">
      <c r="A332" t="str">
        <f t="shared" si="5"/>
        <v>Coface|38 Daños Total</v>
      </c>
      <c r="B332" t="s">
        <v>115</v>
      </c>
      <c r="C332" t="s">
        <v>333</v>
      </c>
      <c r="D332" s="2">
        <v>329413.92668000003</v>
      </c>
    </row>
    <row r="333" spans="1:4" x14ac:dyDescent="0.35">
      <c r="A333" t="str">
        <f t="shared" si="5"/>
        <v>Coface|46 Daños Sin Autos Total</v>
      </c>
      <c r="B333" t="s">
        <v>115</v>
      </c>
      <c r="C333" t="s">
        <v>332</v>
      </c>
      <c r="D333" s="2">
        <v>329413.92668000003</v>
      </c>
    </row>
    <row r="334" spans="1:4" x14ac:dyDescent="0.35">
      <c r="A334" t="str">
        <f t="shared" si="5"/>
        <v>Coface|66 Credito</v>
      </c>
      <c r="B334" t="s">
        <v>115</v>
      </c>
      <c r="C334" t="s">
        <v>360</v>
      </c>
      <c r="D334" s="2">
        <v>329413.92668000003</v>
      </c>
    </row>
    <row r="335" spans="1:4" x14ac:dyDescent="0.35">
      <c r="A335" t="str">
        <f t="shared" si="5"/>
        <v>Crabi|10 Total General</v>
      </c>
      <c r="B335" t="s">
        <v>114</v>
      </c>
      <c r="C335" t="s">
        <v>139</v>
      </c>
      <c r="D335" s="2">
        <v>388740.26198000001</v>
      </c>
    </row>
    <row r="336" spans="1:4" x14ac:dyDescent="0.35">
      <c r="A336" t="str">
        <f t="shared" si="5"/>
        <v>Crabi|11 Total General Sin Pensiones</v>
      </c>
      <c r="B336" t="s">
        <v>114</v>
      </c>
      <c r="C336" t="s">
        <v>140</v>
      </c>
      <c r="D336" s="2">
        <v>388740.26198000001</v>
      </c>
    </row>
    <row r="337" spans="1:4" x14ac:dyDescent="0.35">
      <c r="A337" t="str">
        <f t="shared" si="5"/>
        <v>Crabi|38 Daños Total</v>
      </c>
      <c r="B337" t="s">
        <v>114</v>
      </c>
      <c r="C337" t="s">
        <v>333</v>
      </c>
      <c r="D337" s="2">
        <v>388740.26198000001</v>
      </c>
    </row>
    <row r="338" spans="1:4" x14ac:dyDescent="0.35">
      <c r="A338" t="str">
        <f t="shared" si="5"/>
        <v>Crabi|39 Automoviles Total</v>
      </c>
      <c r="B338" t="s">
        <v>114</v>
      </c>
      <c r="C338" t="s">
        <v>331</v>
      </c>
      <c r="D338" s="2">
        <v>388740.26198000001</v>
      </c>
    </row>
    <row r="339" spans="1:4" x14ac:dyDescent="0.35">
      <c r="A339" t="str">
        <f t="shared" si="5"/>
        <v>Crabi|41 Automoviles Residentes</v>
      </c>
      <c r="B339" t="s">
        <v>114</v>
      </c>
      <c r="C339" t="s">
        <v>334</v>
      </c>
      <c r="D339" s="2">
        <v>388740.26198000001</v>
      </c>
    </row>
    <row r="340" spans="1:4" x14ac:dyDescent="0.35">
      <c r="A340" t="str">
        <f t="shared" si="5"/>
        <v>El Águila|10 Total General</v>
      </c>
      <c r="B340" t="s">
        <v>93</v>
      </c>
      <c r="C340" t="s">
        <v>139</v>
      </c>
      <c r="D340" s="2">
        <v>1899638.95771</v>
      </c>
    </row>
    <row r="341" spans="1:4" x14ac:dyDescent="0.35">
      <c r="A341" t="str">
        <f t="shared" si="5"/>
        <v>El Águila|11 Total General Sin Pensiones</v>
      </c>
      <c r="B341" t="s">
        <v>93</v>
      </c>
      <c r="C341" t="s">
        <v>140</v>
      </c>
      <c r="D341" s="2">
        <v>1899638.95771</v>
      </c>
    </row>
    <row r="342" spans="1:4" x14ac:dyDescent="0.35">
      <c r="A342" t="str">
        <f t="shared" si="5"/>
        <v>El Águila|38 Daños Total</v>
      </c>
      <c r="B342" t="s">
        <v>93</v>
      </c>
      <c r="C342" t="s">
        <v>333</v>
      </c>
      <c r="D342" s="2">
        <v>1899638.95771</v>
      </c>
    </row>
    <row r="343" spans="1:4" x14ac:dyDescent="0.35">
      <c r="A343" t="str">
        <f t="shared" si="5"/>
        <v>El Águila|39 Automoviles Total</v>
      </c>
      <c r="B343" t="s">
        <v>93</v>
      </c>
      <c r="C343" t="s">
        <v>331</v>
      </c>
      <c r="D343" s="2">
        <v>992951.58652000001</v>
      </c>
    </row>
    <row r="344" spans="1:4" x14ac:dyDescent="0.35">
      <c r="A344" t="str">
        <f t="shared" si="5"/>
        <v>El Águila|41 Automoviles Residentes</v>
      </c>
      <c r="B344" t="s">
        <v>93</v>
      </c>
      <c r="C344" t="s">
        <v>334</v>
      </c>
      <c r="D344" s="2">
        <v>943869.78891</v>
      </c>
    </row>
    <row r="345" spans="1:4" x14ac:dyDescent="0.35">
      <c r="A345" t="str">
        <f t="shared" si="5"/>
        <v>El Águila|43 Automoviles Turistas</v>
      </c>
      <c r="B345" t="s">
        <v>93</v>
      </c>
      <c r="C345" t="s">
        <v>359</v>
      </c>
      <c r="D345" s="2">
        <v>49081.797610000001</v>
      </c>
    </row>
    <row r="346" spans="1:4" x14ac:dyDescent="0.35">
      <c r="A346" t="str">
        <f t="shared" si="5"/>
        <v>El Águila|46 Daños Sin Autos Total</v>
      </c>
      <c r="B346" t="s">
        <v>93</v>
      </c>
      <c r="C346" t="s">
        <v>332</v>
      </c>
      <c r="D346" s="2">
        <v>906687.37118999998</v>
      </c>
    </row>
    <row r="347" spans="1:4" x14ac:dyDescent="0.35">
      <c r="A347" t="str">
        <f t="shared" si="5"/>
        <v>El Águila|46 Responsabilidad Civil y Riesgos Profesionales</v>
      </c>
      <c r="B347" t="s">
        <v>93</v>
      </c>
      <c r="C347" t="s">
        <v>337</v>
      </c>
      <c r="D347" s="2">
        <v>111585.63892</v>
      </c>
    </row>
    <row r="348" spans="1:4" x14ac:dyDescent="0.35">
      <c r="A348" t="str">
        <f t="shared" si="5"/>
        <v>El Águila|47 RC General</v>
      </c>
      <c r="B348" t="s">
        <v>93</v>
      </c>
      <c r="C348" t="s">
        <v>338</v>
      </c>
      <c r="D348" s="2">
        <v>69728.026030000008</v>
      </c>
    </row>
    <row r="349" spans="1:4" x14ac:dyDescent="0.35">
      <c r="A349" t="str">
        <f t="shared" si="5"/>
        <v>El Águila|48 RC Aviones y Barcos</v>
      </c>
      <c r="B349" t="s">
        <v>93</v>
      </c>
      <c r="C349" t="s">
        <v>339</v>
      </c>
      <c r="D349" s="2">
        <v>41857.612890000004</v>
      </c>
    </row>
    <row r="350" spans="1:4" x14ac:dyDescent="0.35">
      <c r="A350" t="str">
        <f t="shared" si="5"/>
        <v>El Águila|51 Maritimo y Transportes</v>
      </c>
      <c r="B350" t="s">
        <v>93</v>
      </c>
      <c r="C350" t="s">
        <v>342</v>
      </c>
      <c r="D350" s="2">
        <v>69198.389810000008</v>
      </c>
    </row>
    <row r="351" spans="1:4" x14ac:dyDescent="0.35">
      <c r="A351" t="str">
        <f t="shared" si="5"/>
        <v>El Águila|52 MyT Carga</v>
      </c>
      <c r="B351" t="s">
        <v>93</v>
      </c>
      <c r="C351" t="s">
        <v>343</v>
      </c>
      <c r="D351" s="2">
        <v>51935.842880000004</v>
      </c>
    </row>
    <row r="352" spans="1:4" x14ac:dyDescent="0.35">
      <c r="A352" t="str">
        <f t="shared" si="5"/>
        <v>El Águila|53 MyT Cascos</v>
      </c>
      <c r="B352" t="s">
        <v>93</v>
      </c>
      <c r="C352" t="s">
        <v>344</v>
      </c>
      <c r="D352" s="2">
        <v>17262.54693</v>
      </c>
    </row>
    <row r="353" spans="1:4" x14ac:dyDescent="0.35">
      <c r="A353" t="str">
        <f t="shared" si="5"/>
        <v>El Águila|54 Incendio</v>
      </c>
      <c r="B353" t="s">
        <v>93</v>
      </c>
      <c r="C353" t="s">
        <v>345</v>
      </c>
      <c r="D353" s="2">
        <v>237342.60066</v>
      </c>
    </row>
    <row r="354" spans="1:4" x14ac:dyDescent="0.35">
      <c r="A354" t="str">
        <f t="shared" si="5"/>
        <v>El Águila|55 Riesgos Catastroficos</v>
      </c>
      <c r="B354" t="s">
        <v>93</v>
      </c>
      <c r="C354" t="s">
        <v>346</v>
      </c>
      <c r="D354" s="2">
        <v>306561.67710999999</v>
      </c>
    </row>
    <row r="355" spans="1:4" x14ac:dyDescent="0.35">
      <c r="A355" t="str">
        <f t="shared" si="5"/>
        <v>El Águila|56 Terremoto y Erupcion Volcanica</v>
      </c>
      <c r="B355" t="s">
        <v>93</v>
      </c>
      <c r="C355" t="s">
        <v>347</v>
      </c>
      <c r="D355" s="2">
        <v>102402.88554999999</v>
      </c>
    </row>
    <row r="356" spans="1:4" x14ac:dyDescent="0.35">
      <c r="A356" t="str">
        <f t="shared" si="5"/>
        <v>El Águila|57 Huracan y Otros Riesgos Hidrometeorologicos</v>
      </c>
      <c r="B356" t="s">
        <v>93</v>
      </c>
      <c r="C356" t="s">
        <v>348</v>
      </c>
      <c r="D356" s="2">
        <v>204158.79156000001</v>
      </c>
    </row>
    <row r="357" spans="1:4" x14ac:dyDescent="0.35">
      <c r="A357" t="str">
        <f t="shared" si="5"/>
        <v>El Águila|63 Diversos</v>
      </c>
      <c r="B357" t="s">
        <v>93</v>
      </c>
      <c r="C357" t="s">
        <v>349</v>
      </c>
      <c r="D357" s="2">
        <v>181999.06469</v>
      </c>
    </row>
    <row r="358" spans="1:4" x14ac:dyDescent="0.35">
      <c r="A358" t="str">
        <f t="shared" si="5"/>
        <v>El Águila|64 Miscelaneos</v>
      </c>
      <c r="B358" t="s">
        <v>93</v>
      </c>
      <c r="C358" t="s">
        <v>350</v>
      </c>
      <c r="D358" s="2">
        <v>53146.578759999997</v>
      </c>
    </row>
    <row r="359" spans="1:4" x14ac:dyDescent="0.35">
      <c r="A359" t="str">
        <f t="shared" si="5"/>
        <v>El Águila|65 Tecnicos</v>
      </c>
      <c r="B359" t="s">
        <v>93</v>
      </c>
      <c r="C359" t="s">
        <v>351</v>
      </c>
      <c r="D359" s="2">
        <v>128852.48593000001</v>
      </c>
    </row>
    <row r="360" spans="1:4" x14ac:dyDescent="0.35">
      <c r="A360" t="str">
        <f t="shared" si="5"/>
        <v>El Potosí|10 Total General</v>
      </c>
      <c r="B360" t="s">
        <v>87</v>
      </c>
      <c r="C360" t="s">
        <v>139</v>
      </c>
      <c r="D360" s="2">
        <v>3323617.6230900004</v>
      </c>
    </row>
    <row r="361" spans="1:4" x14ac:dyDescent="0.35">
      <c r="A361" t="str">
        <f t="shared" si="5"/>
        <v>El Potosí|11 Total General Sin Pensiones</v>
      </c>
      <c r="B361" t="s">
        <v>87</v>
      </c>
      <c r="C361" t="s">
        <v>140</v>
      </c>
      <c r="D361" s="2">
        <v>3323617.6230900004</v>
      </c>
    </row>
    <row r="362" spans="1:4" x14ac:dyDescent="0.35">
      <c r="A362" t="str">
        <f t="shared" si="5"/>
        <v>El Potosí|12 Vida Total</v>
      </c>
      <c r="B362" t="s">
        <v>87</v>
      </c>
      <c r="C362" t="s">
        <v>141</v>
      </c>
      <c r="D362" s="2">
        <v>485932.50352999999</v>
      </c>
    </row>
    <row r="363" spans="1:4" x14ac:dyDescent="0.35">
      <c r="A363" t="str">
        <f t="shared" si="5"/>
        <v>El Potosí|13 Vida Individual</v>
      </c>
      <c r="B363" t="s">
        <v>87</v>
      </c>
      <c r="C363" t="s">
        <v>142</v>
      </c>
      <c r="D363" s="2">
        <v>98596.679349999991</v>
      </c>
    </row>
    <row r="364" spans="1:4" x14ac:dyDescent="0.35">
      <c r="A364" t="str">
        <f t="shared" si="5"/>
        <v>El Potosí|14 Vida Gpo y Col</v>
      </c>
      <c r="B364" t="s">
        <v>87</v>
      </c>
      <c r="C364" t="s">
        <v>143</v>
      </c>
      <c r="D364" s="2">
        <v>387335.82418</v>
      </c>
    </row>
    <row r="365" spans="1:4" x14ac:dyDescent="0.35">
      <c r="A365" t="str">
        <f t="shared" si="5"/>
        <v>El Potosí|28 Accidentes y Enfermedades Total</v>
      </c>
      <c r="B365" t="s">
        <v>87</v>
      </c>
      <c r="C365" t="s">
        <v>352</v>
      </c>
      <c r="D365" s="2">
        <v>71948.18144</v>
      </c>
    </row>
    <row r="366" spans="1:4" x14ac:dyDescent="0.35">
      <c r="A366" t="str">
        <f t="shared" si="5"/>
        <v>El Potosí|29 Accidentes Personales</v>
      </c>
      <c r="B366" t="s">
        <v>87</v>
      </c>
      <c r="C366" t="s">
        <v>353</v>
      </c>
      <c r="D366" s="2">
        <v>71948.18144</v>
      </c>
    </row>
    <row r="367" spans="1:4" x14ac:dyDescent="0.35">
      <c r="A367" t="str">
        <f t="shared" si="5"/>
        <v>El Potosí|30 AP Individual</v>
      </c>
      <c r="B367" t="s">
        <v>87</v>
      </c>
      <c r="C367" t="s">
        <v>358</v>
      </c>
      <c r="D367" s="2">
        <v>28947.818360000001</v>
      </c>
    </row>
    <row r="368" spans="1:4" x14ac:dyDescent="0.35">
      <c r="A368" t="str">
        <f t="shared" si="5"/>
        <v>El Potosí|31 AP Gpo y Col</v>
      </c>
      <c r="B368" t="s">
        <v>87</v>
      </c>
      <c r="C368" t="s">
        <v>354</v>
      </c>
      <c r="D368" s="2">
        <v>43000.363079999996</v>
      </c>
    </row>
    <row r="369" spans="1:4" x14ac:dyDescent="0.35">
      <c r="A369" t="str">
        <f t="shared" si="5"/>
        <v>El Potosí|38 Daños Total</v>
      </c>
      <c r="B369" t="s">
        <v>87</v>
      </c>
      <c r="C369" t="s">
        <v>333</v>
      </c>
      <c r="D369" s="2">
        <v>2765736.9381200001</v>
      </c>
    </row>
    <row r="370" spans="1:4" x14ac:dyDescent="0.35">
      <c r="A370" t="str">
        <f t="shared" si="5"/>
        <v>El Potosí|39 Automoviles Total</v>
      </c>
      <c r="B370" t="s">
        <v>87</v>
      </c>
      <c r="C370" t="s">
        <v>331</v>
      </c>
      <c r="D370" s="2">
        <v>1787166.6602</v>
      </c>
    </row>
    <row r="371" spans="1:4" x14ac:dyDescent="0.35">
      <c r="A371" t="str">
        <f t="shared" si="5"/>
        <v>El Potosí|41 Automoviles Residentes</v>
      </c>
      <c r="B371" t="s">
        <v>87</v>
      </c>
      <c r="C371" t="s">
        <v>334</v>
      </c>
      <c r="D371" s="2">
        <v>875562.21883000003</v>
      </c>
    </row>
    <row r="372" spans="1:4" x14ac:dyDescent="0.35">
      <c r="A372" t="str">
        <f t="shared" si="5"/>
        <v>El Potosí|42 Camiones</v>
      </c>
      <c r="B372" t="s">
        <v>87</v>
      </c>
      <c r="C372" t="s">
        <v>335</v>
      </c>
      <c r="D372" s="2">
        <v>893389.08403000003</v>
      </c>
    </row>
    <row r="373" spans="1:4" x14ac:dyDescent="0.35">
      <c r="A373" t="str">
        <f t="shared" si="5"/>
        <v>El Potosí|43 Automoviles Turistas</v>
      </c>
      <c r="B373" t="s">
        <v>87</v>
      </c>
      <c r="C373" t="s">
        <v>359</v>
      </c>
      <c r="D373" s="2">
        <v>18215.357339999999</v>
      </c>
    </row>
    <row r="374" spans="1:4" x14ac:dyDescent="0.35">
      <c r="A374" t="str">
        <f t="shared" si="5"/>
        <v>El Potosí|46 Daños Sin Autos Total</v>
      </c>
      <c r="B374" t="s">
        <v>87</v>
      </c>
      <c r="C374" t="s">
        <v>332</v>
      </c>
      <c r="D374" s="2">
        <v>978570.27791999991</v>
      </c>
    </row>
    <row r="375" spans="1:4" x14ac:dyDescent="0.35">
      <c r="A375" t="str">
        <f t="shared" si="5"/>
        <v>El Potosí|46 Responsabilidad Civil y Riesgos Profesionales</v>
      </c>
      <c r="B375" t="s">
        <v>87</v>
      </c>
      <c r="C375" t="s">
        <v>337</v>
      </c>
      <c r="D375" s="2">
        <v>371079.41712</v>
      </c>
    </row>
    <row r="376" spans="1:4" x14ac:dyDescent="0.35">
      <c r="A376" t="str">
        <f t="shared" si="5"/>
        <v>El Potosí|47 RC General</v>
      </c>
      <c r="B376" t="s">
        <v>87</v>
      </c>
      <c r="C376" t="s">
        <v>338</v>
      </c>
      <c r="D376" s="2">
        <v>343531.38029</v>
      </c>
    </row>
    <row r="377" spans="1:4" x14ac:dyDescent="0.35">
      <c r="A377" t="str">
        <f t="shared" si="5"/>
        <v>El Potosí|48 RC Aviones y Barcos</v>
      </c>
      <c r="B377" t="s">
        <v>87</v>
      </c>
      <c r="C377" t="s">
        <v>339</v>
      </c>
      <c r="D377" s="2">
        <v>14373.354439999999</v>
      </c>
    </row>
    <row r="378" spans="1:4" x14ac:dyDescent="0.35">
      <c r="A378" t="str">
        <f t="shared" si="5"/>
        <v>El Potosí|49 RC Viajero</v>
      </c>
      <c r="B378" t="s">
        <v>87</v>
      </c>
      <c r="C378" t="s">
        <v>340</v>
      </c>
      <c r="D378" s="2">
        <v>13174.68239</v>
      </c>
    </row>
    <row r="379" spans="1:4" x14ac:dyDescent="0.35">
      <c r="A379" t="str">
        <f t="shared" si="5"/>
        <v>El Potosí|51 Maritimo y Transportes</v>
      </c>
      <c r="B379" t="s">
        <v>87</v>
      </c>
      <c r="C379" t="s">
        <v>342</v>
      </c>
      <c r="D379" s="2">
        <v>173419.70268000002</v>
      </c>
    </row>
    <row r="380" spans="1:4" x14ac:dyDescent="0.35">
      <c r="A380" t="str">
        <f t="shared" si="5"/>
        <v>El Potosí|52 MyT Carga</v>
      </c>
      <c r="B380" t="s">
        <v>87</v>
      </c>
      <c r="C380" t="s">
        <v>343</v>
      </c>
      <c r="D380" s="2">
        <v>110198.16299</v>
      </c>
    </row>
    <row r="381" spans="1:4" x14ac:dyDescent="0.35">
      <c r="A381" t="str">
        <f t="shared" si="5"/>
        <v>El Potosí|53 MyT Cascos</v>
      </c>
      <c r="B381" t="s">
        <v>87</v>
      </c>
      <c r="C381" t="s">
        <v>344</v>
      </c>
      <c r="D381" s="2">
        <v>63221.539689999998</v>
      </c>
    </row>
    <row r="382" spans="1:4" x14ac:dyDescent="0.35">
      <c r="A382" t="str">
        <f t="shared" si="5"/>
        <v>El Potosí|54 Incendio</v>
      </c>
      <c r="B382" t="s">
        <v>87</v>
      </c>
      <c r="C382" t="s">
        <v>345</v>
      </c>
      <c r="D382" s="2">
        <v>130554.46765000001</v>
      </c>
    </row>
    <row r="383" spans="1:4" x14ac:dyDescent="0.35">
      <c r="A383" t="str">
        <f t="shared" si="5"/>
        <v>El Potosí|55 Riesgos Catastroficos</v>
      </c>
      <c r="B383" t="s">
        <v>87</v>
      </c>
      <c r="C383" t="s">
        <v>346</v>
      </c>
      <c r="D383" s="2">
        <v>143354.77634000001</v>
      </c>
    </row>
    <row r="384" spans="1:4" x14ac:dyDescent="0.35">
      <c r="A384" t="str">
        <f t="shared" si="5"/>
        <v>El Potosí|56 Terremoto y Erupcion Volcanica</v>
      </c>
      <c r="B384" t="s">
        <v>87</v>
      </c>
      <c r="C384" t="s">
        <v>347</v>
      </c>
      <c r="D384" s="2">
        <v>48861.237049999996</v>
      </c>
    </row>
    <row r="385" spans="1:4" x14ac:dyDescent="0.35">
      <c r="A385" t="str">
        <f t="shared" si="5"/>
        <v>El Potosí|57 Huracan y Otros Riesgos Hidrometeorologicos</v>
      </c>
      <c r="B385" t="s">
        <v>87</v>
      </c>
      <c r="C385" t="s">
        <v>348</v>
      </c>
      <c r="D385" s="2">
        <v>94493.539290000001</v>
      </c>
    </row>
    <row r="386" spans="1:4" x14ac:dyDescent="0.35">
      <c r="A386" t="str">
        <f t="shared" si="5"/>
        <v>El Potosí|63 Diversos</v>
      </c>
      <c r="B386" t="s">
        <v>87</v>
      </c>
      <c r="C386" t="s">
        <v>349</v>
      </c>
      <c r="D386" s="2">
        <v>160161.91412999999</v>
      </c>
    </row>
    <row r="387" spans="1:4" x14ac:dyDescent="0.35">
      <c r="A387" t="str">
        <f t="shared" si="5"/>
        <v>El Potosí|64 Miscelaneos</v>
      </c>
      <c r="B387" t="s">
        <v>87</v>
      </c>
      <c r="C387" t="s">
        <v>350</v>
      </c>
      <c r="D387" s="2">
        <v>50169.641649999998</v>
      </c>
    </row>
    <row r="388" spans="1:4" x14ac:dyDescent="0.35">
      <c r="A388" t="str">
        <f t="shared" si="5"/>
        <v>El Potosí|65 Tecnicos</v>
      </c>
      <c r="B388" t="s">
        <v>87</v>
      </c>
      <c r="C388" t="s">
        <v>351</v>
      </c>
      <c r="D388" s="2">
        <v>109992.27248</v>
      </c>
    </row>
    <row r="389" spans="1:4" x14ac:dyDescent="0.35">
      <c r="A389" t="str">
        <f t="shared" si="5"/>
        <v>FM Global|10 Total General</v>
      </c>
      <c r="B389" t="s">
        <v>35</v>
      </c>
      <c r="C389" t="s">
        <v>139</v>
      </c>
      <c r="D389" s="2">
        <v>4922806.2376099993</v>
      </c>
    </row>
    <row r="390" spans="1:4" x14ac:dyDescent="0.35">
      <c r="A390" t="str">
        <f t="shared" si="5"/>
        <v>FM Global|11 Total General Sin Pensiones</v>
      </c>
      <c r="B390" t="s">
        <v>35</v>
      </c>
      <c r="C390" t="s">
        <v>140</v>
      </c>
      <c r="D390" s="2">
        <v>4922806.2376099993</v>
      </c>
    </row>
    <row r="391" spans="1:4" x14ac:dyDescent="0.35">
      <c r="A391" t="str">
        <f t="shared" si="5"/>
        <v>FM Global|38 Daños Total</v>
      </c>
      <c r="B391" t="s">
        <v>35</v>
      </c>
      <c r="C391" t="s">
        <v>333</v>
      </c>
      <c r="D391" s="2">
        <v>4922806.2376099993</v>
      </c>
    </row>
    <row r="392" spans="1:4" x14ac:dyDescent="0.35">
      <c r="A392" t="str">
        <f t="shared" ref="A392:A455" si="6">B392&amp;"|"&amp;C392</f>
        <v>FM Global|46 Daños Sin Autos Total</v>
      </c>
      <c r="B392" t="s">
        <v>35</v>
      </c>
      <c r="C392" t="s">
        <v>332</v>
      </c>
      <c r="D392" s="2">
        <v>4922806.2376099993</v>
      </c>
    </row>
    <row r="393" spans="1:4" x14ac:dyDescent="0.35">
      <c r="A393" t="str">
        <f t="shared" si="6"/>
        <v>FM Global|51 Maritimo y Transportes</v>
      </c>
      <c r="B393" t="s">
        <v>35</v>
      </c>
      <c r="C393" t="s">
        <v>342</v>
      </c>
      <c r="D393" s="2">
        <v>7826.5266200000005</v>
      </c>
    </row>
    <row r="394" spans="1:4" x14ac:dyDescent="0.35">
      <c r="A394" t="str">
        <f t="shared" si="6"/>
        <v>FM Global|52 MyT Carga</v>
      </c>
      <c r="B394" t="s">
        <v>35</v>
      </c>
      <c r="C394" t="s">
        <v>343</v>
      </c>
      <c r="D394" s="2">
        <v>7826.5266200000005</v>
      </c>
    </row>
    <row r="395" spans="1:4" x14ac:dyDescent="0.35">
      <c r="A395" t="str">
        <f t="shared" si="6"/>
        <v>FM Global|54 Incendio</v>
      </c>
      <c r="B395" t="s">
        <v>35</v>
      </c>
      <c r="C395" t="s">
        <v>345</v>
      </c>
      <c r="D395" s="2">
        <v>2368533.84668</v>
      </c>
    </row>
    <row r="396" spans="1:4" x14ac:dyDescent="0.35">
      <c r="A396" t="str">
        <f t="shared" si="6"/>
        <v>FM Global|55 Riesgos Catastroficos</v>
      </c>
      <c r="B396" t="s">
        <v>35</v>
      </c>
      <c r="C396" t="s">
        <v>346</v>
      </c>
      <c r="D396" s="2">
        <v>1130335.7590999999</v>
      </c>
    </row>
    <row r="397" spans="1:4" x14ac:dyDescent="0.35">
      <c r="A397" t="str">
        <f t="shared" si="6"/>
        <v>FM Global|56 Terremoto y Erupcion Volcanica</v>
      </c>
      <c r="B397" t="s">
        <v>35</v>
      </c>
      <c r="C397" t="s">
        <v>347</v>
      </c>
      <c r="D397" s="2">
        <v>896526.93474000006</v>
      </c>
    </row>
    <row r="398" spans="1:4" x14ac:dyDescent="0.35">
      <c r="A398" t="str">
        <f t="shared" si="6"/>
        <v>FM Global|57 Huracan y Otros Riesgos Hidrometeorologicos</v>
      </c>
      <c r="B398" t="s">
        <v>35</v>
      </c>
      <c r="C398" t="s">
        <v>348</v>
      </c>
      <c r="D398" s="2">
        <v>233808.82436000003</v>
      </c>
    </row>
    <row r="399" spans="1:4" x14ac:dyDescent="0.35">
      <c r="A399" t="str">
        <f t="shared" si="6"/>
        <v>FM Global|63 Diversos</v>
      </c>
      <c r="B399" t="s">
        <v>35</v>
      </c>
      <c r="C399" t="s">
        <v>349</v>
      </c>
      <c r="D399" s="2">
        <v>1416110.10521</v>
      </c>
    </row>
    <row r="400" spans="1:4" x14ac:dyDescent="0.35">
      <c r="A400" t="str">
        <f t="shared" si="6"/>
        <v>FM Global|64 Miscelaneos</v>
      </c>
      <c r="B400" t="s">
        <v>35</v>
      </c>
      <c r="C400" t="s">
        <v>350</v>
      </c>
      <c r="D400" s="2">
        <v>644189.30553999997</v>
      </c>
    </row>
    <row r="401" spans="1:4" x14ac:dyDescent="0.35">
      <c r="A401" t="str">
        <f t="shared" si="6"/>
        <v>FM Global|65 Tecnicos</v>
      </c>
      <c r="B401" t="s">
        <v>35</v>
      </c>
      <c r="C401" t="s">
        <v>351</v>
      </c>
      <c r="D401" s="2">
        <v>771920.79966999998</v>
      </c>
    </row>
    <row r="402" spans="1:4" x14ac:dyDescent="0.35">
      <c r="A402" t="str">
        <f t="shared" si="6"/>
        <v>G.N.P.|10 Total General</v>
      </c>
      <c r="B402" t="s">
        <v>32</v>
      </c>
      <c r="C402" t="s">
        <v>139</v>
      </c>
      <c r="D402" s="2">
        <v>128430250.56694001</v>
      </c>
    </row>
    <row r="403" spans="1:4" x14ac:dyDescent="0.35">
      <c r="A403" t="str">
        <f t="shared" si="6"/>
        <v>G.N.P.|11 Total General Sin Pensiones</v>
      </c>
      <c r="B403" t="s">
        <v>32</v>
      </c>
      <c r="C403" t="s">
        <v>140</v>
      </c>
      <c r="D403" s="2">
        <v>128430250.56694001</v>
      </c>
    </row>
    <row r="404" spans="1:4" x14ac:dyDescent="0.35">
      <c r="A404" t="str">
        <f t="shared" si="6"/>
        <v>G.N.P.|12 Vida Total</v>
      </c>
      <c r="B404" t="s">
        <v>32</v>
      </c>
      <c r="C404" t="s">
        <v>141</v>
      </c>
      <c r="D404" s="2">
        <v>43084169.787780002</v>
      </c>
    </row>
    <row r="405" spans="1:4" x14ac:dyDescent="0.35">
      <c r="A405" t="str">
        <f t="shared" si="6"/>
        <v>G.N.P.|13 Vida Individual</v>
      </c>
      <c r="B405" t="s">
        <v>32</v>
      </c>
      <c r="C405" t="s">
        <v>142</v>
      </c>
      <c r="D405" s="2">
        <v>36628380.392010003</v>
      </c>
    </row>
    <row r="406" spans="1:4" x14ac:dyDescent="0.35">
      <c r="A406" t="str">
        <f t="shared" si="6"/>
        <v>G.N.P.|14 Vida Gpo y Col</v>
      </c>
      <c r="B406" t="s">
        <v>32</v>
      </c>
      <c r="C406" t="s">
        <v>143</v>
      </c>
      <c r="D406" s="2">
        <v>6455789.3957700003</v>
      </c>
    </row>
    <row r="407" spans="1:4" x14ac:dyDescent="0.35">
      <c r="A407" t="str">
        <f t="shared" si="6"/>
        <v>G.N.P.|28 Accidentes y Enfermedades Total</v>
      </c>
      <c r="B407" t="s">
        <v>32</v>
      </c>
      <c r="C407" t="s">
        <v>352</v>
      </c>
      <c r="D407" s="2">
        <v>46719261.922300003</v>
      </c>
    </row>
    <row r="408" spans="1:4" x14ac:dyDescent="0.35">
      <c r="A408" t="str">
        <f t="shared" si="6"/>
        <v>G.N.P.|29 Accidentes Personales</v>
      </c>
      <c r="B408" t="s">
        <v>32</v>
      </c>
      <c r="C408" t="s">
        <v>353</v>
      </c>
      <c r="D408" s="2">
        <v>219550.77974</v>
      </c>
    </row>
    <row r="409" spans="1:4" x14ac:dyDescent="0.35">
      <c r="A409" t="str">
        <f t="shared" si="6"/>
        <v>G.N.P.|30 AP Individual</v>
      </c>
      <c r="B409" t="s">
        <v>32</v>
      </c>
      <c r="C409" t="s">
        <v>358</v>
      </c>
      <c r="D409" s="2">
        <v>11163.70001</v>
      </c>
    </row>
    <row r="410" spans="1:4" x14ac:dyDescent="0.35">
      <c r="A410" t="str">
        <f t="shared" si="6"/>
        <v>G.N.P.|31 AP Gpo y Col</v>
      </c>
      <c r="B410" t="s">
        <v>32</v>
      </c>
      <c r="C410" t="s">
        <v>354</v>
      </c>
      <c r="D410" s="2">
        <v>208387.07973</v>
      </c>
    </row>
    <row r="411" spans="1:4" x14ac:dyDescent="0.35">
      <c r="A411" t="str">
        <f t="shared" si="6"/>
        <v>G.N.P.|32 Gastos Medicos</v>
      </c>
      <c r="B411" t="s">
        <v>32</v>
      </c>
      <c r="C411" t="s">
        <v>361</v>
      </c>
      <c r="D411" s="2">
        <v>46499711.142559998</v>
      </c>
    </row>
    <row r="412" spans="1:4" x14ac:dyDescent="0.35">
      <c r="A412" t="str">
        <f t="shared" si="6"/>
        <v>G.N.P.|33 GMM. Individual</v>
      </c>
      <c r="B412" t="s">
        <v>32</v>
      </c>
      <c r="C412" t="s">
        <v>362</v>
      </c>
      <c r="D412" s="2">
        <v>26496875.085349999</v>
      </c>
    </row>
    <row r="413" spans="1:4" x14ac:dyDescent="0.35">
      <c r="A413" t="str">
        <f t="shared" si="6"/>
        <v>G.N.P.|34 GMM. Gpo y Col</v>
      </c>
      <c r="B413" t="s">
        <v>32</v>
      </c>
      <c r="C413" t="s">
        <v>363</v>
      </c>
      <c r="D413" s="2">
        <v>20002836.057209998</v>
      </c>
    </row>
    <row r="414" spans="1:4" x14ac:dyDescent="0.35">
      <c r="A414" t="str">
        <f t="shared" si="6"/>
        <v>G.N.P.|38 Daños Total</v>
      </c>
      <c r="B414" t="s">
        <v>32</v>
      </c>
      <c r="C414" t="s">
        <v>333</v>
      </c>
      <c r="D414" s="2">
        <v>38626818.856859997</v>
      </c>
    </row>
    <row r="415" spans="1:4" x14ac:dyDescent="0.35">
      <c r="A415" t="str">
        <f t="shared" si="6"/>
        <v>G.N.P.|39 Automoviles Total</v>
      </c>
      <c r="B415" t="s">
        <v>32</v>
      </c>
      <c r="C415" t="s">
        <v>331</v>
      </c>
      <c r="D415" s="2">
        <v>31674543.929019999</v>
      </c>
    </row>
    <row r="416" spans="1:4" x14ac:dyDescent="0.35">
      <c r="A416" t="str">
        <f t="shared" si="6"/>
        <v>G.N.P.|41 Automoviles Residentes</v>
      </c>
      <c r="B416" t="s">
        <v>32</v>
      </c>
      <c r="C416" t="s">
        <v>334</v>
      </c>
      <c r="D416" s="2">
        <v>21456125.562799998</v>
      </c>
    </row>
    <row r="417" spans="1:4" x14ac:dyDescent="0.35">
      <c r="A417" t="str">
        <f t="shared" si="6"/>
        <v>G.N.P.|42 Camiones</v>
      </c>
      <c r="B417" t="s">
        <v>32</v>
      </c>
      <c r="C417" t="s">
        <v>335</v>
      </c>
      <c r="D417" s="2">
        <v>7469014.1373999994</v>
      </c>
    </row>
    <row r="418" spans="1:4" x14ac:dyDescent="0.35">
      <c r="A418" t="str">
        <f t="shared" si="6"/>
        <v>G.N.P.|43 Automoviles Turistas</v>
      </c>
      <c r="B418" t="s">
        <v>32</v>
      </c>
      <c r="C418" t="s">
        <v>359</v>
      </c>
      <c r="D418" s="2">
        <v>134799.68822000001</v>
      </c>
    </row>
    <row r="419" spans="1:4" x14ac:dyDescent="0.35">
      <c r="A419" t="str">
        <f t="shared" si="6"/>
        <v>G.N.P.|44 Otros Automoviles y Obligatorios</v>
      </c>
      <c r="B419" t="s">
        <v>32</v>
      </c>
      <c r="C419" t="s">
        <v>336</v>
      </c>
      <c r="D419" s="2">
        <v>2614604.5405999999</v>
      </c>
    </row>
    <row r="420" spans="1:4" x14ac:dyDescent="0.35">
      <c r="A420" t="str">
        <f t="shared" si="6"/>
        <v>G.N.P.|46 Daños Sin Autos Total</v>
      </c>
      <c r="B420" t="s">
        <v>32</v>
      </c>
      <c r="C420" t="s">
        <v>332</v>
      </c>
      <c r="D420" s="2">
        <v>6952274.9278399991</v>
      </c>
    </row>
    <row r="421" spans="1:4" x14ac:dyDescent="0.35">
      <c r="A421" t="str">
        <f t="shared" si="6"/>
        <v>G.N.P.|46 Responsabilidad Civil y Riesgos Profesionales</v>
      </c>
      <c r="B421" t="s">
        <v>32</v>
      </c>
      <c r="C421" t="s">
        <v>337</v>
      </c>
      <c r="D421" s="2">
        <v>1028718.7895</v>
      </c>
    </row>
    <row r="422" spans="1:4" x14ac:dyDescent="0.35">
      <c r="A422" t="str">
        <f t="shared" si="6"/>
        <v>G.N.P.|47 RC General</v>
      </c>
      <c r="B422" t="s">
        <v>32</v>
      </c>
      <c r="C422" t="s">
        <v>338</v>
      </c>
      <c r="D422" s="2">
        <v>993068.31924999994</v>
      </c>
    </row>
    <row r="423" spans="1:4" x14ac:dyDescent="0.35">
      <c r="A423" t="str">
        <f t="shared" si="6"/>
        <v>G.N.P.|48 RC Aviones y Barcos</v>
      </c>
      <c r="B423" t="s">
        <v>32</v>
      </c>
      <c r="C423" t="s">
        <v>339</v>
      </c>
      <c r="D423" s="2">
        <v>28172.63033</v>
      </c>
    </row>
    <row r="424" spans="1:4" x14ac:dyDescent="0.35">
      <c r="A424" t="str">
        <f t="shared" si="6"/>
        <v>G.N.P.|49 RC Viajero</v>
      </c>
      <c r="B424" t="s">
        <v>32</v>
      </c>
      <c r="C424" t="s">
        <v>340</v>
      </c>
      <c r="D424" s="2">
        <v>7477.8399200000003</v>
      </c>
    </row>
    <row r="425" spans="1:4" x14ac:dyDescent="0.35">
      <c r="A425" t="str">
        <f t="shared" si="6"/>
        <v>G.N.P.|51 Maritimo y Transportes</v>
      </c>
      <c r="B425" t="s">
        <v>32</v>
      </c>
      <c r="C425" t="s">
        <v>342</v>
      </c>
      <c r="D425" s="2">
        <v>672148.24792999995</v>
      </c>
    </row>
    <row r="426" spans="1:4" x14ac:dyDescent="0.35">
      <c r="A426" t="str">
        <f t="shared" si="6"/>
        <v>G.N.P.|52 MyT Carga</v>
      </c>
      <c r="B426" t="s">
        <v>32</v>
      </c>
      <c r="C426" t="s">
        <v>343</v>
      </c>
      <c r="D426" s="2">
        <v>585508.58866000001</v>
      </c>
    </row>
    <row r="427" spans="1:4" x14ac:dyDescent="0.35">
      <c r="A427" t="str">
        <f t="shared" si="6"/>
        <v>G.N.P.|53 MyT Cascos</v>
      </c>
      <c r="B427" t="s">
        <v>32</v>
      </c>
      <c r="C427" t="s">
        <v>344</v>
      </c>
      <c r="D427" s="2">
        <v>86639.659269999989</v>
      </c>
    </row>
    <row r="428" spans="1:4" x14ac:dyDescent="0.35">
      <c r="A428" t="str">
        <f t="shared" si="6"/>
        <v>G.N.P.|54 Incendio</v>
      </c>
      <c r="B428" t="s">
        <v>32</v>
      </c>
      <c r="C428" t="s">
        <v>345</v>
      </c>
      <c r="D428" s="2">
        <v>1988126.6004000001</v>
      </c>
    </row>
    <row r="429" spans="1:4" x14ac:dyDescent="0.35">
      <c r="A429" t="str">
        <f t="shared" si="6"/>
        <v>G.N.P.|55 Riesgos Catastroficos</v>
      </c>
      <c r="B429" t="s">
        <v>32</v>
      </c>
      <c r="C429" t="s">
        <v>346</v>
      </c>
      <c r="D429" s="2">
        <v>1687870.4892799999</v>
      </c>
    </row>
    <row r="430" spans="1:4" x14ac:dyDescent="0.35">
      <c r="A430" t="str">
        <f t="shared" si="6"/>
        <v>G.N.P.|56 Terremoto y Erupcion Volcanica</v>
      </c>
      <c r="B430" t="s">
        <v>32</v>
      </c>
      <c r="C430" t="s">
        <v>347</v>
      </c>
      <c r="D430" s="2">
        <v>713762.82472999999</v>
      </c>
    </row>
    <row r="431" spans="1:4" x14ac:dyDescent="0.35">
      <c r="A431" t="str">
        <f t="shared" si="6"/>
        <v>G.N.P.|57 Huracan y Otros Riesgos Hidrometeorologicos</v>
      </c>
      <c r="B431" t="s">
        <v>32</v>
      </c>
      <c r="C431" t="s">
        <v>348</v>
      </c>
      <c r="D431" s="2">
        <v>974107.66454999999</v>
      </c>
    </row>
    <row r="432" spans="1:4" x14ac:dyDescent="0.35">
      <c r="A432" t="str">
        <f t="shared" si="6"/>
        <v>G.N.P.|59 Agricola y de Animales</v>
      </c>
      <c r="B432" t="s">
        <v>32</v>
      </c>
      <c r="C432" t="s">
        <v>355</v>
      </c>
      <c r="D432" s="2">
        <v>5041.7632999999996</v>
      </c>
    </row>
    <row r="433" spans="1:4" x14ac:dyDescent="0.35">
      <c r="A433" t="str">
        <f t="shared" si="6"/>
        <v>G.N.P.|60 AyA Agricola</v>
      </c>
      <c r="B433" t="s">
        <v>32</v>
      </c>
      <c r="C433" t="s">
        <v>356</v>
      </c>
      <c r="D433" s="2">
        <v>5041.7632999999996</v>
      </c>
    </row>
    <row r="434" spans="1:4" x14ac:dyDescent="0.35">
      <c r="A434" t="str">
        <f t="shared" si="6"/>
        <v>G.N.P.|63 Diversos</v>
      </c>
      <c r="B434" t="s">
        <v>32</v>
      </c>
      <c r="C434" t="s">
        <v>349</v>
      </c>
      <c r="D434" s="2">
        <v>1570369.03743</v>
      </c>
    </row>
    <row r="435" spans="1:4" x14ac:dyDescent="0.35">
      <c r="A435" t="str">
        <f t="shared" si="6"/>
        <v>G.N.P.|64 Miscelaneos</v>
      </c>
      <c r="B435" t="s">
        <v>32</v>
      </c>
      <c r="C435" t="s">
        <v>350</v>
      </c>
      <c r="D435" s="2">
        <v>632685.04150000005</v>
      </c>
    </row>
    <row r="436" spans="1:4" x14ac:dyDescent="0.35">
      <c r="A436" t="str">
        <f t="shared" si="6"/>
        <v>G.N.P.|65 Tecnicos</v>
      </c>
      <c r="B436" t="s">
        <v>32</v>
      </c>
      <c r="C436" t="s">
        <v>351</v>
      </c>
      <c r="D436" s="2">
        <v>937683.99592999998</v>
      </c>
    </row>
    <row r="437" spans="1:4" x14ac:dyDescent="0.35">
      <c r="A437" t="str">
        <f t="shared" si="6"/>
        <v>General de Salud|10 Total General</v>
      </c>
      <c r="B437" t="s">
        <v>98</v>
      </c>
      <c r="C437" t="s">
        <v>139</v>
      </c>
      <c r="D437" s="2">
        <v>679843.97678999999</v>
      </c>
    </row>
    <row r="438" spans="1:4" x14ac:dyDescent="0.35">
      <c r="A438" t="str">
        <f t="shared" si="6"/>
        <v>General de Salud|11 Total General Sin Pensiones</v>
      </c>
      <c r="B438" t="s">
        <v>98</v>
      </c>
      <c r="C438" t="s">
        <v>140</v>
      </c>
      <c r="D438" s="2">
        <v>679843.97678999999</v>
      </c>
    </row>
    <row r="439" spans="1:4" x14ac:dyDescent="0.35">
      <c r="A439" t="str">
        <f t="shared" si="6"/>
        <v>General de Salud|28 Accidentes y Enfermedades Total</v>
      </c>
      <c r="B439" t="s">
        <v>98</v>
      </c>
      <c r="C439" t="s">
        <v>352</v>
      </c>
      <c r="D439" s="2">
        <v>679843.97678999999</v>
      </c>
    </row>
    <row r="440" spans="1:4" x14ac:dyDescent="0.35">
      <c r="A440" t="str">
        <f t="shared" si="6"/>
        <v>General de Salud|32 Gastos Medicos</v>
      </c>
      <c r="B440" t="s">
        <v>98</v>
      </c>
      <c r="C440" t="s">
        <v>361</v>
      </c>
      <c r="D440" s="2">
        <v>3912.4004900000004</v>
      </c>
    </row>
    <row r="441" spans="1:4" x14ac:dyDescent="0.35">
      <c r="A441" t="str">
        <f t="shared" si="6"/>
        <v>General de Salud|33 GMM. Individual</v>
      </c>
      <c r="B441" t="s">
        <v>98</v>
      </c>
      <c r="C441" t="s">
        <v>362</v>
      </c>
      <c r="D441" s="2">
        <v>2347.9962999999998</v>
      </c>
    </row>
    <row r="442" spans="1:4" x14ac:dyDescent="0.35">
      <c r="A442" t="str">
        <f t="shared" si="6"/>
        <v>General de Salud|34 GMM. Gpo y Col</v>
      </c>
      <c r="B442" t="s">
        <v>98</v>
      </c>
      <c r="C442" t="s">
        <v>363</v>
      </c>
      <c r="D442" s="2">
        <v>1564.40419</v>
      </c>
    </row>
    <row r="443" spans="1:4" x14ac:dyDescent="0.35">
      <c r="A443" t="str">
        <f t="shared" si="6"/>
        <v>General de Salud|35 Salud</v>
      </c>
      <c r="B443" t="s">
        <v>98</v>
      </c>
      <c r="C443" t="s">
        <v>364</v>
      </c>
      <c r="D443" s="2">
        <v>675931.57629999996</v>
      </c>
    </row>
    <row r="444" spans="1:4" x14ac:dyDescent="0.35">
      <c r="A444" t="str">
        <f t="shared" si="6"/>
        <v>General de Salud|36 Salud Individual</v>
      </c>
      <c r="B444" t="s">
        <v>98</v>
      </c>
      <c r="C444" t="s">
        <v>365</v>
      </c>
      <c r="D444" s="2">
        <v>102678.93127</v>
      </c>
    </row>
    <row r="445" spans="1:4" x14ac:dyDescent="0.35">
      <c r="A445" t="str">
        <f t="shared" si="6"/>
        <v>General de Salud|37 Salud Gpo y Col</v>
      </c>
      <c r="B445" t="s">
        <v>98</v>
      </c>
      <c r="C445" t="s">
        <v>366</v>
      </c>
      <c r="D445" s="2">
        <v>573252.64503000001</v>
      </c>
    </row>
    <row r="446" spans="1:4" x14ac:dyDescent="0.35">
      <c r="A446" t="str">
        <f t="shared" si="6"/>
        <v>General de Seguros|10 Total General</v>
      </c>
      <c r="B446" t="s">
        <v>13</v>
      </c>
      <c r="C446" t="s">
        <v>139</v>
      </c>
      <c r="D446" s="2">
        <v>3942877.9221700002</v>
      </c>
    </row>
    <row r="447" spans="1:4" x14ac:dyDescent="0.35">
      <c r="A447" t="str">
        <f t="shared" si="6"/>
        <v>General de Seguros|11 Total General Sin Pensiones</v>
      </c>
      <c r="B447" t="s">
        <v>13</v>
      </c>
      <c r="C447" t="s">
        <v>140</v>
      </c>
      <c r="D447" s="2">
        <v>3942877.9221700002</v>
      </c>
    </row>
    <row r="448" spans="1:4" x14ac:dyDescent="0.35">
      <c r="A448" t="str">
        <f t="shared" si="6"/>
        <v>General de Seguros|12 Vida Total</v>
      </c>
      <c r="B448" t="s">
        <v>13</v>
      </c>
      <c r="C448" t="s">
        <v>141</v>
      </c>
      <c r="D448" s="2">
        <v>607612.65824999998</v>
      </c>
    </row>
    <row r="449" spans="1:4" x14ac:dyDescent="0.35">
      <c r="A449" t="str">
        <f t="shared" si="6"/>
        <v>General de Seguros|13 Vida Individual</v>
      </c>
      <c r="B449" t="s">
        <v>13</v>
      </c>
      <c r="C449" t="s">
        <v>142</v>
      </c>
      <c r="D449" s="2">
        <v>115039.25958</v>
      </c>
    </row>
    <row r="450" spans="1:4" x14ac:dyDescent="0.35">
      <c r="A450" t="str">
        <f t="shared" si="6"/>
        <v>General de Seguros|14 Vida Gpo y Col</v>
      </c>
      <c r="B450" t="s">
        <v>13</v>
      </c>
      <c r="C450" t="s">
        <v>143</v>
      </c>
      <c r="D450" s="2">
        <v>492573.39867000002</v>
      </c>
    </row>
    <row r="451" spans="1:4" x14ac:dyDescent="0.35">
      <c r="A451" t="str">
        <f t="shared" si="6"/>
        <v>General de Seguros|28 Accidentes y Enfermedades Total</v>
      </c>
      <c r="B451" t="s">
        <v>13</v>
      </c>
      <c r="C451" t="s">
        <v>352</v>
      </c>
      <c r="D451" s="2">
        <v>66645.48388</v>
      </c>
    </row>
    <row r="452" spans="1:4" x14ac:dyDescent="0.35">
      <c r="A452" t="str">
        <f t="shared" si="6"/>
        <v>General de Seguros|29 Accidentes Personales</v>
      </c>
      <c r="B452" t="s">
        <v>13</v>
      </c>
      <c r="C452" t="s">
        <v>353</v>
      </c>
      <c r="D452" s="2">
        <v>66645.48388</v>
      </c>
    </row>
    <row r="453" spans="1:4" x14ac:dyDescent="0.35">
      <c r="A453" t="str">
        <f t="shared" si="6"/>
        <v>General de Seguros|30 AP Individual</v>
      </c>
      <c r="B453" t="s">
        <v>13</v>
      </c>
      <c r="C453" t="s">
        <v>358</v>
      </c>
      <c r="D453" s="2">
        <v>18797.261480000001</v>
      </c>
    </row>
    <row r="454" spans="1:4" x14ac:dyDescent="0.35">
      <c r="A454" t="str">
        <f t="shared" si="6"/>
        <v>General de Seguros|31 AP Gpo y Col</v>
      </c>
      <c r="B454" t="s">
        <v>13</v>
      </c>
      <c r="C454" t="s">
        <v>354</v>
      </c>
      <c r="D454" s="2">
        <v>47848.222399999999</v>
      </c>
    </row>
    <row r="455" spans="1:4" x14ac:dyDescent="0.35">
      <c r="A455" t="str">
        <f t="shared" si="6"/>
        <v>General de Seguros|38 Daños Total</v>
      </c>
      <c r="B455" t="s">
        <v>13</v>
      </c>
      <c r="C455" t="s">
        <v>333</v>
      </c>
      <c r="D455" s="2">
        <v>3268619.7800400001</v>
      </c>
    </row>
    <row r="456" spans="1:4" x14ac:dyDescent="0.35">
      <c r="A456" t="str">
        <f t="shared" ref="A456:A519" si="7">B456&amp;"|"&amp;C456</f>
        <v>General de Seguros|39 Automoviles Total</v>
      </c>
      <c r="B456" t="s">
        <v>13</v>
      </c>
      <c r="C456" t="s">
        <v>331</v>
      </c>
      <c r="D456" s="2">
        <v>1805765.1726800001</v>
      </c>
    </row>
    <row r="457" spans="1:4" x14ac:dyDescent="0.35">
      <c r="A457" t="str">
        <f t="shared" si="7"/>
        <v>General de Seguros|41 Automoviles Residentes</v>
      </c>
      <c r="B457" t="s">
        <v>13</v>
      </c>
      <c r="C457" t="s">
        <v>334</v>
      </c>
      <c r="D457" s="2">
        <v>715369.87861000001</v>
      </c>
    </row>
    <row r="458" spans="1:4" x14ac:dyDescent="0.35">
      <c r="A458" t="str">
        <f t="shared" si="7"/>
        <v>General de Seguros|42 Camiones</v>
      </c>
      <c r="B458" t="s">
        <v>13</v>
      </c>
      <c r="C458" t="s">
        <v>335</v>
      </c>
      <c r="D458" s="2">
        <v>1066381.98358</v>
      </c>
    </row>
    <row r="459" spans="1:4" x14ac:dyDescent="0.35">
      <c r="A459" t="str">
        <f t="shared" si="7"/>
        <v>General de Seguros|43 Automoviles Turistas</v>
      </c>
      <c r="B459" t="s">
        <v>13</v>
      </c>
      <c r="C459" t="s">
        <v>359</v>
      </c>
      <c r="D459" s="2">
        <v>24013.31049</v>
      </c>
    </row>
    <row r="460" spans="1:4" x14ac:dyDescent="0.35">
      <c r="A460" t="str">
        <f t="shared" si="7"/>
        <v>General de Seguros|44 Otros Automoviles y Obligatorios</v>
      </c>
      <c r="B460" t="s">
        <v>13</v>
      </c>
      <c r="C460" t="s">
        <v>336</v>
      </c>
      <c r="D460" s="2">
        <v>0</v>
      </c>
    </row>
    <row r="461" spans="1:4" x14ac:dyDescent="0.35">
      <c r="A461" t="str">
        <f t="shared" si="7"/>
        <v>General de Seguros|46 Daños Sin Autos Total</v>
      </c>
      <c r="B461" t="s">
        <v>13</v>
      </c>
      <c r="C461" t="s">
        <v>332</v>
      </c>
      <c r="D461" s="2">
        <v>1462854.60736</v>
      </c>
    </row>
    <row r="462" spans="1:4" x14ac:dyDescent="0.35">
      <c r="A462" t="str">
        <f t="shared" si="7"/>
        <v>General de Seguros|46 Responsabilidad Civil y Riesgos Profesionales</v>
      </c>
      <c r="B462" t="s">
        <v>13</v>
      </c>
      <c r="C462" t="s">
        <v>337</v>
      </c>
      <c r="D462" s="2">
        <v>342615.17413999996</v>
      </c>
    </row>
    <row r="463" spans="1:4" x14ac:dyDescent="0.35">
      <c r="A463" t="str">
        <f t="shared" si="7"/>
        <v>General de Seguros|47 RC General</v>
      </c>
      <c r="B463" t="s">
        <v>13</v>
      </c>
      <c r="C463" t="s">
        <v>338</v>
      </c>
      <c r="D463" s="2">
        <v>331064.05631000001</v>
      </c>
    </row>
    <row r="464" spans="1:4" x14ac:dyDescent="0.35">
      <c r="A464" t="str">
        <f t="shared" si="7"/>
        <v>General de Seguros|48 RC Aviones y Barcos</v>
      </c>
      <c r="B464" t="s">
        <v>13</v>
      </c>
      <c r="C464" t="s">
        <v>339</v>
      </c>
      <c r="D464" s="2">
        <v>0</v>
      </c>
    </row>
    <row r="465" spans="1:4" x14ac:dyDescent="0.35">
      <c r="A465" t="str">
        <f t="shared" si="7"/>
        <v>General de Seguros|49 RC Viajero</v>
      </c>
      <c r="B465" t="s">
        <v>13</v>
      </c>
      <c r="C465" t="s">
        <v>340</v>
      </c>
      <c r="D465" s="2">
        <v>11551.117829999999</v>
      </c>
    </row>
    <row r="466" spans="1:4" x14ac:dyDescent="0.35">
      <c r="A466" t="str">
        <f t="shared" si="7"/>
        <v>General de Seguros|50 RC Otros</v>
      </c>
      <c r="B466" t="s">
        <v>13</v>
      </c>
      <c r="C466" t="s">
        <v>341</v>
      </c>
      <c r="D466" s="2">
        <v>0</v>
      </c>
    </row>
    <row r="467" spans="1:4" x14ac:dyDescent="0.35">
      <c r="A467" t="str">
        <f t="shared" si="7"/>
        <v>General de Seguros|51 Maritimo y Transportes</v>
      </c>
      <c r="B467" t="s">
        <v>13</v>
      </c>
      <c r="C467" t="s">
        <v>342</v>
      </c>
      <c r="D467" s="2">
        <v>121289.03195999999</v>
      </c>
    </row>
    <row r="468" spans="1:4" x14ac:dyDescent="0.35">
      <c r="A468" t="str">
        <f t="shared" si="7"/>
        <v>General de Seguros|52 MyT Carga</v>
      </c>
      <c r="B468" t="s">
        <v>13</v>
      </c>
      <c r="C468" t="s">
        <v>343</v>
      </c>
      <c r="D468" s="2">
        <v>101011.09044</v>
      </c>
    </row>
    <row r="469" spans="1:4" x14ac:dyDescent="0.35">
      <c r="A469" t="str">
        <f t="shared" si="7"/>
        <v>General de Seguros|53 MyT Cascos</v>
      </c>
      <c r="B469" t="s">
        <v>13</v>
      </c>
      <c r="C469" t="s">
        <v>344</v>
      </c>
      <c r="D469" s="2">
        <v>20277.94152</v>
      </c>
    </row>
    <row r="470" spans="1:4" x14ac:dyDescent="0.35">
      <c r="A470" t="str">
        <f t="shared" si="7"/>
        <v>General de Seguros|54 Incendio</v>
      </c>
      <c r="B470" t="s">
        <v>13</v>
      </c>
      <c r="C470" t="s">
        <v>345</v>
      </c>
      <c r="D470" s="2">
        <v>307807.68264999997</v>
      </c>
    </row>
    <row r="471" spans="1:4" x14ac:dyDescent="0.35">
      <c r="A471" t="str">
        <f t="shared" si="7"/>
        <v>General de Seguros|55 Riesgos Catastroficos</v>
      </c>
      <c r="B471" t="s">
        <v>13</v>
      </c>
      <c r="C471" t="s">
        <v>346</v>
      </c>
      <c r="D471" s="2">
        <v>148994.48161000002</v>
      </c>
    </row>
    <row r="472" spans="1:4" x14ac:dyDescent="0.35">
      <c r="A472" t="str">
        <f t="shared" si="7"/>
        <v>General de Seguros|56 Terremoto y Erupcion Volcanica</v>
      </c>
      <c r="B472" t="s">
        <v>13</v>
      </c>
      <c r="C472" t="s">
        <v>347</v>
      </c>
      <c r="D472" s="2">
        <v>36337.970979999998</v>
      </c>
    </row>
    <row r="473" spans="1:4" x14ac:dyDescent="0.35">
      <c r="A473" t="str">
        <f t="shared" si="7"/>
        <v>General de Seguros|57 Huracan y Otros Riesgos Hidrometeorologicos</v>
      </c>
      <c r="B473" t="s">
        <v>13</v>
      </c>
      <c r="C473" t="s">
        <v>348</v>
      </c>
      <c r="D473" s="2">
        <v>112656.51062999999</v>
      </c>
    </row>
    <row r="474" spans="1:4" x14ac:dyDescent="0.35">
      <c r="A474" t="str">
        <f t="shared" si="7"/>
        <v>General de Seguros|58 Otros Riesgos Catastroficos</v>
      </c>
      <c r="B474" t="s">
        <v>13</v>
      </c>
      <c r="C474" t="s">
        <v>370</v>
      </c>
      <c r="D474" s="2">
        <v>0</v>
      </c>
    </row>
    <row r="475" spans="1:4" x14ac:dyDescent="0.35">
      <c r="A475" t="str">
        <f t="shared" si="7"/>
        <v>General de Seguros|59 Agricola y de Animales</v>
      </c>
      <c r="B475" t="s">
        <v>13</v>
      </c>
      <c r="C475" t="s">
        <v>355</v>
      </c>
      <c r="D475" s="2">
        <v>182868.57777999999</v>
      </c>
    </row>
    <row r="476" spans="1:4" x14ac:dyDescent="0.35">
      <c r="A476" t="str">
        <f t="shared" si="7"/>
        <v>General de Seguros|60 AyA Agricola</v>
      </c>
      <c r="B476" t="s">
        <v>13</v>
      </c>
      <c r="C476" t="s">
        <v>356</v>
      </c>
      <c r="D476" s="2">
        <v>179325.72498</v>
      </c>
    </row>
    <row r="477" spans="1:4" x14ac:dyDescent="0.35">
      <c r="A477" t="str">
        <f t="shared" si="7"/>
        <v>General de Seguros|61 AyA Otros</v>
      </c>
      <c r="B477" t="s">
        <v>13</v>
      </c>
      <c r="C477" t="s">
        <v>369</v>
      </c>
      <c r="D477" s="2">
        <v>3.5</v>
      </c>
    </row>
    <row r="478" spans="1:4" x14ac:dyDescent="0.35">
      <c r="A478" t="str">
        <f t="shared" si="7"/>
        <v>General de Seguros|62 AyA Pecuario</v>
      </c>
      <c r="B478" t="s">
        <v>13</v>
      </c>
      <c r="C478" t="s">
        <v>357</v>
      </c>
      <c r="D478" s="2">
        <v>3539.3527999999997</v>
      </c>
    </row>
    <row r="479" spans="1:4" x14ac:dyDescent="0.35">
      <c r="A479" t="str">
        <f t="shared" si="7"/>
        <v>General de Seguros|63 Diversos</v>
      </c>
      <c r="B479" t="s">
        <v>13</v>
      </c>
      <c r="C479" t="s">
        <v>349</v>
      </c>
      <c r="D479" s="2">
        <v>359279.65922000003</v>
      </c>
    </row>
    <row r="480" spans="1:4" x14ac:dyDescent="0.35">
      <c r="A480" t="str">
        <f t="shared" si="7"/>
        <v>General de Seguros|64 Miscelaneos</v>
      </c>
      <c r="B480" t="s">
        <v>13</v>
      </c>
      <c r="C480" t="s">
        <v>350</v>
      </c>
      <c r="D480" s="2">
        <v>287622.45874999999</v>
      </c>
    </row>
    <row r="481" spans="1:4" x14ac:dyDescent="0.35">
      <c r="A481" t="str">
        <f t="shared" si="7"/>
        <v>General de Seguros|65 Tecnicos</v>
      </c>
      <c r="B481" t="s">
        <v>13</v>
      </c>
      <c r="C481" t="s">
        <v>351</v>
      </c>
      <c r="D481" s="2">
        <v>71657.200469999996</v>
      </c>
    </row>
    <row r="482" spans="1:4" x14ac:dyDescent="0.35">
      <c r="A482" t="str">
        <f t="shared" si="7"/>
        <v>General de Seguros|66 Credito</v>
      </c>
      <c r="B482" t="s">
        <v>13</v>
      </c>
      <c r="C482" t="s">
        <v>360</v>
      </c>
      <c r="D482" s="2">
        <v>0</v>
      </c>
    </row>
    <row r="483" spans="1:4" x14ac:dyDescent="0.35">
      <c r="A483" t="str">
        <f t="shared" si="7"/>
        <v>Genworth Seg. de Crédito|10 Total General</v>
      </c>
      <c r="B483" t="s">
        <v>37</v>
      </c>
      <c r="C483" t="s">
        <v>139</v>
      </c>
      <c r="D483" s="2">
        <v>171555.43594</v>
      </c>
    </row>
    <row r="484" spans="1:4" x14ac:dyDescent="0.35">
      <c r="A484" t="str">
        <f t="shared" si="7"/>
        <v>Genworth Seg. de Crédito|11 Total General Sin Pensiones</v>
      </c>
      <c r="B484" t="s">
        <v>37</v>
      </c>
      <c r="C484" t="s">
        <v>140</v>
      </c>
      <c r="D484" s="2">
        <v>171555.43594</v>
      </c>
    </row>
    <row r="485" spans="1:4" x14ac:dyDescent="0.35">
      <c r="A485" t="str">
        <f t="shared" si="7"/>
        <v>Genworth Seg. de Crédito|38 Daños Total</v>
      </c>
      <c r="B485" t="s">
        <v>37</v>
      </c>
      <c r="C485" t="s">
        <v>333</v>
      </c>
      <c r="D485" s="2">
        <v>171555.43594</v>
      </c>
    </row>
    <row r="486" spans="1:4" x14ac:dyDescent="0.35">
      <c r="A486" t="str">
        <f t="shared" si="7"/>
        <v>Genworth Seg. de Crédito|46 Daños Sin Autos Total</v>
      </c>
      <c r="B486" t="s">
        <v>37</v>
      </c>
      <c r="C486" t="s">
        <v>332</v>
      </c>
      <c r="D486" s="2">
        <v>171555.43594</v>
      </c>
    </row>
    <row r="487" spans="1:4" x14ac:dyDescent="0.35">
      <c r="A487" t="str">
        <f t="shared" si="7"/>
        <v>Genworth Seg. de Crédito|67 Credito a la Vivienda</v>
      </c>
      <c r="B487" t="s">
        <v>37</v>
      </c>
      <c r="C487" t="s">
        <v>372</v>
      </c>
      <c r="D487" s="2">
        <v>171555.43594</v>
      </c>
    </row>
    <row r="488" spans="1:4" x14ac:dyDescent="0.35">
      <c r="A488" t="str">
        <f t="shared" si="7"/>
        <v>GMX Seguros|10 Total General</v>
      </c>
      <c r="B488" t="s">
        <v>47</v>
      </c>
      <c r="C488" t="s">
        <v>139</v>
      </c>
      <c r="D488" s="2">
        <v>11878255.085589999</v>
      </c>
    </row>
    <row r="489" spans="1:4" x14ac:dyDescent="0.35">
      <c r="A489" t="str">
        <f t="shared" si="7"/>
        <v>GMX Seguros|11 Total General Sin Pensiones</v>
      </c>
      <c r="B489" t="s">
        <v>47</v>
      </c>
      <c r="C489" t="s">
        <v>140</v>
      </c>
      <c r="D489" s="2">
        <v>11878255.085589999</v>
      </c>
    </row>
    <row r="490" spans="1:4" x14ac:dyDescent="0.35">
      <c r="A490" t="str">
        <f t="shared" si="7"/>
        <v>GMX Seguros|38 Daños Total</v>
      </c>
      <c r="B490" t="s">
        <v>47</v>
      </c>
      <c r="C490" t="s">
        <v>333</v>
      </c>
      <c r="D490" s="2">
        <v>11878255.085589999</v>
      </c>
    </row>
    <row r="491" spans="1:4" x14ac:dyDescent="0.35">
      <c r="A491" t="str">
        <f t="shared" si="7"/>
        <v>GMX Seguros|46 Daños Sin Autos Total</v>
      </c>
      <c r="B491" t="s">
        <v>47</v>
      </c>
      <c r="C491" t="s">
        <v>332</v>
      </c>
      <c r="D491" s="2">
        <v>11878255.085589999</v>
      </c>
    </row>
    <row r="492" spans="1:4" x14ac:dyDescent="0.35">
      <c r="A492" t="str">
        <f t="shared" si="7"/>
        <v>GMX Seguros|46 Responsabilidad Civil y Riesgos Profesionales</v>
      </c>
      <c r="B492" t="s">
        <v>47</v>
      </c>
      <c r="C492" t="s">
        <v>337</v>
      </c>
      <c r="D492" s="2">
        <v>4118533.449</v>
      </c>
    </row>
    <row r="493" spans="1:4" x14ac:dyDescent="0.35">
      <c r="A493" t="str">
        <f t="shared" si="7"/>
        <v>GMX Seguros|47 RC General</v>
      </c>
      <c r="B493" t="s">
        <v>47</v>
      </c>
      <c r="C493" t="s">
        <v>338</v>
      </c>
      <c r="D493" s="2">
        <v>2015611.3078000001</v>
      </c>
    </row>
    <row r="494" spans="1:4" x14ac:dyDescent="0.35">
      <c r="A494" t="str">
        <f t="shared" si="7"/>
        <v>GMX Seguros|48 RC Aviones y Barcos</v>
      </c>
      <c r="B494" t="s">
        <v>47</v>
      </c>
      <c r="C494" t="s">
        <v>339</v>
      </c>
      <c r="D494" s="2">
        <v>814264.15184000006</v>
      </c>
    </row>
    <row r="495" spans="1:4" x14ac:dyDescent="0.35">
      <c r="A495" t="str">
        <f t="shared" si="7"/>
        <v>GMX Seguros|49 RC Viajero</v>
      </c>
      <c r="B495" t="s">
        <v>47</v>
      </c>
      <c r="C495" t="s">
        <v>340</v>
      </c>
      <c r="D495" s="2">
        <v>5316.6915300000001</v>
      </c>
    </row>
    <row r="496" spans="1:4" x14ac:dyDescent="0.35">
      <c r="A496" t="str">
        <f t="shared" si="7"/>
        <v>GMX Seguros|50 RC Otros</v>
      </c>
      <c r="B496" t="s">
        <v>47</v>
      </c>
      <c r="C496" t="s">
        <v>341</v>
      </c>
      <c r="D496" s="2">
        <v>1283341.2978299998</v>
      </c>
    </row>
    <row r="497" spans="1:4" x14ac:dyDescent="0.35">
      <c r="A497" t="str">
        <f t="shared" si="7"/>
        <v>GMX Seguros|51 Maritimo y Transportes</v>
      </c>
      <c r="B497" t="s">
        <v>47</v>
      </c>
      <c r="C497" t="s">
        <v>342</v>
      </c>
      <c r="D497" s="2">
        <v>1884589.2897300001</v>
      </c>
    </row>
    <row r="498" spans="1:4" x14ac:dyDescent="0.35">
      <c r="A498" t="str">
        <f t="shared" si="7"/>
        <v>GMX Seguros|52 MyT Carga</v>
      </c>
      <c r="B498" t="s">
        <v>47</v>
      </c>
      <c r="C498" t="s">
        <v>343</v>
      </c>
      <c r="D498" s="2">
        <v>716914.00813999993</v>
      </c>
    </row>
    <row r="499" spans="1:4" x14ac:dyDescent="0.35">
      <c r="A499" t="str">
        <f t="shared" si="7"/>
        <v>GMX Seguros|53 MyT Cascos</v>
      </c>
      <c r="B499" t="s">
        <v>47</v>
      </c>
      <c r="C499" t="s">
        <v>344</v>
      </c>
      <c r="D499" s="2">
        <v>1167675.28159</v>
      </c>
    </row>
    <row r="500" spans="1:4" x14ac:dyDescent="0.35">
      <c r="A500" t="str">
        <f t="shared" si="7"/>
        <v>GMX Seguros|54 Incendio</v>
      </c>
      <c r="B500" t="s">
        <v>47</v>
      </c>
      <c r="C500" t="s">
        <v>345</v>
      </c>
      <c r="D500" s="2">
        <v>1589491.4389599999</v>
      </c>
    </row>
    <row r="501" spans="1:4" x14ac:dyDescent="0.35">
      <c r="A501" t="str">
        <f t="shared" si="7"/>
        <v>GMX Seguros|55 Riesgos Catastroficos</v>
      </c>
      <c r="B501" t="s">
        <v>47</v>
      </c>
      <c r="C501" t="s">
        <v>346</v>
      </c>
      <c r="D501" s="2">
        <v>1536423.6010799999</v>
      </c>
    </row>
    <row r="502" spans="1:4" x14ac:dyDescent="0.35">
      <c r="A502" t="str">
        <f t="shared" si="7"/>
        <v>GMX Seguros|56 Terremoto y Erupcion Volcanica</v>
      </c>
      <c r="B502" t="s">
        <v>47</v>
      </c>
      <c r="C502" t="s">
        <v>347</v>
      </c>
      <c r="D502" s="2">
        <v>451974.46433999995</v>
      </c>
    </row>
    <row r="503" spans="1:4" x14ac:dyDescent="0.35">
      <c r="A503" t="str">
        <f t="shared" si="7"/>
        <v>GMX Seguros|57 Huracan y Otros Riesgos Hidrometeorologicos</v>
      </c>
      <c r="B503" t="s">
        <v>47</v>
      </c>
      <c r="C503" t="s">
        <v>348</v>
      </c>
      <c r="D503" s="2">
        <v>1084449.13674</v>
      </c>
    </row>
    <row r="504" spans="1:4" x14ac:dyDescent="0.35">
      <c r="A504" t="str">
        <f t="shared" si="7"/>
        <v>GMX Seguros|63 Diversos</v>
      </c>
      <c r="B504" t="s">
        <v>47</v>
      </c>
      <c r="C504" t="s">
        <v>349</v>
      </c>
      <c r="D504" s="2">
        <v>2749217.3068200001</v>
      </c>
    </row>
    <row r="505" spans="1:4" x14ac:dyDescent="0.35">
      <c r="A505" t="str">
        <f t="shared" si="7"/>
        <v>GMX Seguros|64 Miscelaneos</v>
      </c>
      <c r="B505" t="s">
        <v>47</v>
      </c>
      <c r="C505" t="s">
        <v>350</v>
      </c>
      <c r="D505" s="2">
        <v>1571726.53373</v>
      </c>
    </row>
    <row r="506" spans="1:4" x14ac:dyDescent="0.35">
      <c r="A506" t="str">
        <f t="shared" si="7"/>
        <v>GMX Seguros|65 Tecnicos</v>
      </c>
      <c r="B506" t="s">
        <v>47</v>
      </c>
      <c r="C506" t="s">
        <v>351</v>
      </c>
      <c r="D506" s="2">
        <v>1177490.7730899998</v>
      </c>
    </row>
    <row r="507" spans="1:4" x14ac:dyDescent="0.35">
      <c r="A507" t="str">
        <f t="shared" si="7"/>
        <v>HDI Global Seguros|10 Total General</v>
      </c>
      <c r="B507" t="s">
        <v>85</v>
      </c>
      <c r="C507" t="s">
        <v>139</v>
      </c>
      <c r="D507" s="2">
        <v>2703096.3657600004</v>
      </c>
    </row>
    <row r="508" spans="1:4" x14ac:dyDescent="0.35">
      <c r="A508" t="str">
        <f t="shared" si="7"/>
        <v>HDI Global Seguros|11 Total General Sin Pensiones</v>
      </c>
      <c r="B508" t="s">
        <v>85</v>
      </c>
      <c r="C508" t="s">
        <v>140</v>
      </c>
      <c r="D508" s="2">
        <v>2703096.3657600004</v>
      </c>
    </row>
    <row r="509" spans="1:4" x14ac:dyDescent="0.35">
      <c r="A509" t="str">
        <f t="shared" si="7"/>
        <v>HDI Global Seguros|38 Daños Total</v>
      </c>
      <c r="B509" t="s">
        <v>85</v>
      </c>
      <c r="C509" t="s">
        <v>333</v>
      </c>
      <c r="D509" s="2">
        <v>2703096.3657600004</v>
      </c>
    </row>
    <row r="510" spans="1:4" x14ac:dyDescent="0.35">
      <c r="A510" t="str">
        <f t="shared" si="7"/>
        <v>HDI Global Seguros|46 Daños Sin Autos Total</v>
      </c>
      <c r="B510" t="s">
        <v>85</v>
      </c>
      <c r="C510" t="s">
        <v>332</v>
      </c>
      <c r="D510" s="2">
        <v>2703096.36576</v>
      </c>
    </row>
    <row r="511" spans="1:4" x14ac:dyDescent="0.35">
      <c r="A511" t="str">
        <f t="shared" si="7"/>
        <v>HDI Global Seguros|46 Responsabilidad Civil y Riesgos Profesionales</v>
      </c>
      <c r="B511" t="s">
        <v>85</v>
      </c>
      <c r="C511" t="s">
        <v>337</v>
      </c>
      <c r="D511" s="2">
        <v>436470.48501</v>
      </c>
    </row>
    <row r="512" spans="1:4" x14ac:dyDescent="0.35">
      <c r="A512" t="str">
        <f t="shared" si="7"/>
        <v>HDI Global Seguros|47 RC General</v>
      </c>
      <c r="B512" t="s">
        <v>85</v>
      </c>
      <c r="C512" t="s">
        <v>338</v>
      </c>
      <c r="D512" s="2">
        <v>411387.23676</v>
      </c>
    </row>
    <row r="513" spans="1:4" x14ac:dyDescent="0.35">
      <c r="A513" t="str">
        <f t="shared" si="7"/>
        <v>HDI Global Seguros|50 RC Otros</v>
      </c>
      <c r="B513" t="s">
        <v>85</v>
      </c>
      <c r="C513" t="s">
        <v>341</v>
      </c>
      <c r="D513" s="2">
        <v>25083.248250000001</v>
      </c>
    </row>
    <row r="514" spans="1:4" x14ac:dyDescent="0.35">
      <c r="A514" t="str">
        <f t="shared" si="7"/>
        <v>HDI Global Seguros|51 Maritimo y Transportes</v>
      </c>
      <c r="B514" t="s">
        <v>85</v>
      </c>
      <c r="C514" t="s">
        <v>342</v>
      </c>
      <c r="D514" s="2">
        <v>1013347.18002</v>
      </c>
    </row>
    <row r="515" spans="1:4" x14ac:dyDescent="0.35">
      <c r="A515" t="str">
        <f t="shared" si="7"/>
        <v>HDI Global Seguros|52 MyT Carga</v>
      </c>
      <c r="B515" t="s">
        <v>85</v>
      </c>
      <c r="C515" t="s">
        <v>343</v>
      </c>
      <c r="D515" s="2">
        <v>1013347.18002</v>
      </c>
    </row>
    <row r="516" spans="1:4" x14ac:dyDescent="0.35">
      <c r="A516" t="str">
        <f t="shared" si="7"/>
        <v>HDI Global Seguros|54 Incendio</v>
      </c>
      <c r="B516" t="s">
        <v>85</v>
      </c>
      <c r="C516" t="s">
        <v>345</v>
      </c>
      <c r="D516" s="2">
        <v>385808.98274000001</v>
      </c>
    </row>
    <row r="517" spans="1:4" x14ac:dyDescent="0.35">
      <c r="A517" t="str">
        <f t="shared" si="7"/>
        <v>HDI Global Seguros|55 Riesgos Catastroficos</v>
      </c>
      <c r="B517" t="s">
        <v>85</v>
      </c>
      <c r="C517" t="s">
        <v>346</v>
      </c>
      <c r="D517" s="2">
        <v>770824.30985000008</v>
      </c>
    </row>
    <row r="518" spans="1:4" x14ac:dyDescent="0.35">
      <c r="A518" t="str">
        <f t="shared" si="7"/>
        <v>HDI Global Seguros|56 Terremoto y Erupcion Volcanica</v>
      </c>
      <c r="B518" t="s">
        <v>85</v>
      </c>
      <c r="C518" t="s">
        <v>347</v>
      </c>
      <c r="D518" s="2">
        <v>388377.57882999995</v>
      </c>
    </row>
    <row r="519" spans="1:4" x14ac:dyDescent="0.35">
      <c r="A519" t="str">
        <f t="shared" si="7"/>
        <v>HDI Global Seguros|57 Huracan y Otros Riesgos Hidrometeorologicos</v>
      </c>
      <c r="B519" t="s">
        <v>85</v>
      </c>
      <c r="C519" t="s">
        <v>348</v>
      </c>
      <c r="D519" s="2">
        <v>382446.73102000001</v>
      </c>
    </row>
    <row r="520" spans="1:4" x14ac:dyDescent="0.35">
      <c r="A520" t="str">
        <f t="shared" ref="A520:A583" si="8">B520&amp;"|"&amp;C520</f>
        <v>HDI Global Seguros|63 Diversos</v>
      </c>
      <c r="B520" t="s">
        <v>85</v>
      </c>
      <c r="C520" t="s">
        <v>349</v>
      </c>
      <c r="D520" s="2">
        <v>96645.40814</v>
      </c>
    </row>
    <row r="521" spans="1:4" x14ac:dyDescent="0.35">
      <c r="A521" t="str">
        <f t="shared" si="8"/>
        <v>HDI Global Seguros|65 Tecnicos</v>
      </c>
      <c r="B521" t="s">
        <v>85</v>
      </c>
      <c r="C521" t="s">
        <v>351</v>
      </c>
      <c r="D521" s="2">
        <v>96645.40814</v>
      </c>
    </row>
    <row r="522" spans="1:4" x14ac:dyDescent="0.35">
      <c r="A522" t="str">
        <f t="shared" si="8"/>
        <v>HDI Seguros|10 Total General</v>
      </c>
      <c r="B522" t="s">
        <v>17</v>
      </c>
      <c r="C522" t="s">
        <v>139</v>
      </c>
      <c r="D522" s="2">
        <v>14898608.54094</v>
      </c>
    </row>
    <row r="523" spans="1:4" x14ac:dyDescent="0.35">
      <c r="A523" t="str">
        <f t="shared" si="8"/>
        <v>HDI Seguros|11 Total General Sin Pensiones</v>
      </c>
      <c r="B523" t="s">
        <v>17</v>
      </c>
      <c r="C523" t="s">
        <v>140</v>
      </c>
      <c r="D523" s="2">
        <v>14898608.54094</v>
      </c>
    </row>
    <row r="524" spans="1:4" x14ac:dyDescent="0.35">
      <c r="A524" t="str">
        <f t="shared" si="8"/>
        <v>HDI Seguros|12 Vida Total</v>
      </c>
      <c r="B524" t="s">
        <v>17</v>
      </c>
      <c r="C524" t="s">
        <v>141</v>
      </c>
      <c r="D524" s="2">
        <v>21948.433100000002</v>
      </c>
    </row>
    <row r="525" spans="1:4" x14ac:dyDescent="0.35">
      <c r="A525" t="str">
        <f t="shared" si="8"/>
        <v>HDI Seguros|14 Vida Gpo y Col</v>
      </c>
      <c r="B525" t="s">
        <v>17</v>
      </c>
      <c r="C525" t="s">
        <v>143</v>
      </c>
      <c r="D525" s="2">
        <v>21948.433100000002</v>
      </c>
    </row>
    <row r="526" spans="1:4" x14ac:dyDescent="0.35">
      <c r="A526" t="str">
        <f t="shared" si="8"/>
        <v>HDI Seguros|28 Accidentes y Enfermedades Total</v>
      </c>
      <c r="B526" t="s">
        <v>17</v>
      </c>
      <c r="C526" t="s">
        <v>352</v>
      </c>
      <c r="D526" s="2">
        <v>184487.53703000001</v>
      </c>
    </row>
    <row r="527" spans="1:4" x14ac:dyDescent="0.35">
      <c r="A527" t="str">
        <f t="shared" si="8"/>
        <v>HDI Seguros|29 Accidentes Personales</v>
      </c>
      <c r="B527" t="s">
        <v>17</v>
      </c>
      <c r="C527" t="s">
        <v>353</v>
      </c>
      <c r="D527" s="2">
        <v>31490.213489999998</v>
      </c>
    </row>
    <row r="528" spans="1:4" x14ac:dyDescent="0.35">
      <c r="A528" t="str">
        <f t="shared" si="8"/>
        <v>HDI Seguros|31 AP Gpo y Col</v>
      </c>
      <c r="B528" t="s">
        <v>17</v>
      </c>
      <c r="C528" t="s">
        <v>354</v>
      </c>
      <c r="D528" s="2">
        <v>31490.213489999998</v>
      </c>
    </row>
    <row r="529" spans="1:4" x14ac:dyDescent="0.35">
      <c r="A529" t="str">
        <f t="shared" si="8"/>
        <v>HDI Seguros|32 Gastos Medicos</v>
      </c>
      <c r="B529" t="s">
        <v>17</v>
      </c>
      <c r="C529" t="s">
        <v>361</v>
      </c>
      <c r="D529" s="2">
        <v>152997.32353999998</v>
      </c>
    </row>
    <row r="530" spans="1:4" x14ac:dyDescent="0.35">
      <c r="A530" t="str">
        <f t="shared" si="8"/>
        <v>HDI Seguros|33 GMM. Individual</v>
      </c>
      <c r="B530" t="s">
        <v>17</v>
      </c>
      <c r="C530" t="s">
        <v>362</v>
      </c>
      <c r="D530" s="2">
        <v>145758.31219</v>
      </c>
    </row>
    <row r="531" spans="1:4" x14ac:dyDescent="0.35">
      <c r="A531" t="str">
        <f t="shared" si="8"/>
        <v>HDI Seguros|34 GMM. Gpo y Col</v>
      </c>
      <c r="B531" t="s">
        <v>17</v>
      </c>
      <c r="C531" t="s">
        <v>363</v>
      </c>
      <c r="D531" s="2">
        <v>7239.0113499999998</v>
      </c>
    </row>
    <row r="532" spans="1:4" x14ac:dyDescent="0.35">
      <c r="A532" t="str">
        <f t="shared" si="8"/>
        <v>HDI Seguros|38 Daños Total</v>
      </c>
      <c r="B532" t="s">
        <v>17</v>
      </c>
      <c r="C532" t="s">
        <v>333</v>
      </c>
      <c r="D532" s="2">
        <v>14692172.570809999</v>
      </c>
    </row>
    <row r="533" spans="1:4" x14ac:dyDescent="0.35">
      <c r="A533" t="str">
        <f t="shared" si="8"/>
        <v>HDI Seguros|39 Automoviles Total</v>
      </c>
      <c r="B533" t="s">
        <v>17</v>
      </c>
      <c r="C533" t="s">
        <v>331</v>
      </c>
      <c r="D533" s="2">
        <v>11938293.590440001</v>
      </c>
    </row>
    <row r="534" spans="1:4" x14ac:dyDescent="0.35">
      <c r="A534" t="str">
        <f t="shared" si="8"/>
        <v>HDI Seguros|41 Automoviles Residentes</v>
      </c>
      <c r="B534" t="s">
        <v>17</v>
      </c>
      <c r="C534" t="s">
        <v>334</v>
      </c>
      <c r="D534" s="2">
        <v>7512872.7025600001</v>
      </c>
    </row>
    <row r="535" spans="1:4" x14ac:dyDescent="0.35">
      <c r="A535" t="str">
        <f t="shared" si="8"/>
        <v>HDI Seguros|42 Camiones</v>
      </c>
      <c r="B535" t="s">
        <v>17</v>
      </c>
      <c r="C535" t="s">
        <v>335</v>
      </c>
      <c r="D535" s="2">
        <v>3722603.0498500001</v>
      </c>
    </row>
    <row r="536" spans="1:4" x14ac:dyDescent="0.35">
      <c r="A536" t="str">
        <f t="shared" si="8"/>
        <v>HDI Seguros|43 Automoviles Turistas</v>
      </c>
      <c r="B536" t="s">
        <v>17</v>
      </c>
      <c r="C536" t="s">
        <v>359</v>
      </c>
      <c r="D536" s="2">
        <v>333757.53726000001</v>
      </c>
    </row>
    <row r="537" spans="1:4" x14ac:dyDescent="0.35">
      <c r="A537" t="str">
        <f t="shared" si="8"/>
        <v>HDI Seguros|44 Otros Automoviles y Obligatorios</v>
      </c>
      <c r="B537" t="s">
        <v>17</v>
      </c>
      <c r="C537" t="s">
        <v>336</v>
      </c>
      <c r="D537" s="2">
        <v>369060.30076999997</v>
      </c>
    </row>
    <row r="538" spans="1:4" x14ac:dyDescent="0.35">
      <c r="A538" t="str">
        <f t="shared" si="8"/>
        <v>HDI Seguros|46 Daños Sin Autos Total</v>
      </c>
      <c r="B538" t="s">
        <v>17</v>
      </c>
      <c r="C538" t="s">
        <v>332</v>
      </c>
      <c r="D538" s="2">
        <v>2753878.98037</v>
      </c>
    </row>
    <row r="539" spans="1:4" x14ac:dyDescent="0.35">
      <c r="A539" t="str">
        <f t="shared" si="8"/>
        <v>HDI Seguros|46 Responsabilidad Civil y Riesgos Profesionales</v>
      </c>
      <c r="B539" t="s">
        <v>17</v>
      </c>
      <c r="C539" t="s">
        <v>337</v>
      </c>
      <c r="D539" s="2">
        <v>450369.31691000005</v>
      </c>
    </row>
    <row r="540" spans="1:4" x14ac:dyDescent="0.35">
      <c r="A540" t="str">
        <f t="shared" si="8"/>
        <v>HDI Seguros|47 RC General</v>
      </c>
      <c r="B540" t="s">
        <v>17</v>
      </c>
      <c r="C540" t="s">
        <v>338</v>
      </c>
      <c r="D540" s="2">
        <v>436997.11660000001</v>
      </c>
    </row>
    <row r="541" spans="1:4" x14ac:dyDescent="0.35">
      <c r="A541" t="str">
        <f t="shared" si="8"/>
        <v>HDI Seguros|49 RC Viajero</v>
      </c>
      <c r="B541" t="s">
        <v>17</v>
      </c>
      <c r="C541" t="s">
        <v>340</v>
      </c>
      <c r="D541" s="2">
        <v>13372.20031</v>
      </c>
    </row>
    <row r="542" spans="1:4" x14ac:dyDescent="0.35">
      <c r="A542" t="str">
        <f t="shared" si="8"/>
        <v>HDI Seguros|51 Maritimo y Transportes</v>
      </c>
      <c r="B542" t="s">
        <v>17</v>
      </c>
      <c r="C542" t="s">
        <v>342</v>
      </c>
      <c r="D542" s="2">
        <v>657173.86094000004</v>
      </c>
    </row>
    <row r="543" spans="1:4" x14ac:dyDescent="0.35">
      <c r="A543" t="str">
        <f t="shared" si="8"/>
        <v>HDI Seguros|52 MyT Carga</v>
      </c>
      <c r="B543" t="s">
        <v>17</v>
      </c>
      <c r="C543" t="s">
        <v>343</v>
      </c>
      <c r="D543" s="2">
        <v>631293.03746000002</v>
      </c>
    </row>
    <row r="544" spans="1:4" x14ac:dyDescent="0.35">
      <c r="A544" t="str">
        <f t="shared" si="8"/>
        <v>HDI Seguros|53 MyT Cascos</v>
      </c>
      <c r="B544" t="s">
        <v>17</v>
      </c>
      <c r="C544" t="s">
        <v>344</v>
      </c>
      <c r="D544" s="2">
        <v>25880.823479999999</v>
      </c>
    </row>
    <row r="545" spans="1:4" x14ac:dyDescent="0.35">
      <c r="A545" t="str">
        <f t="shared" si="8"/>
        <v>HDI Seguros|54 Incendio</v>
      </c>
      <c r="B545" t="s">
        <v>17</v>
      </c>
      <c r="C545" t="s">
        <v>345</v>
      </c>
      <c r="D545" s="2">
        <v>431252.76105000003</v>
      </c>
    </row>
    <row r="546" spans="1:4" x14ac:dyDescent="0.35">
      <c r="A546" t="str">
        <f t="shared" si="8"/>
        <v>HDI Seguros|55 Riesgos Catastroficos</v>
      </c>
      <c r="B546" t="s">
        <v>17</v>
      </c>
      <c r="C546" t="s">
        <v>346</v>
      </c>
      <c r="D546" s="2">
        <v>487666.67950999999</v>
      </c>
    </row>
    <row r="547" spans="1:4" x14ac:dyDescent="0.35">
      <c r="A547" t="str">
        <f t="shared" si="8"/>
        <v>HDI Seguros|56 Terremoto y Erupcion Volcanica</v>
      </c>
      <c r="B547" t="s">
        <v>17</v>
      </c>
      <c r="C547" t="s">
        <v>347</v>
      </c>
      <c r="D547" s="2">
        <v>122900.47431000001</v>
      </c>
    </row>
    <row r="548" spans="1:4" x14ac:dyDescent="0.35">
      <c r="A548" t="str">
        <f t="shared" si="8"/>
        <v>HDI Seguros|57 Huracan y Otros Riesgos Hidrometeorologicos</v>
      </c>
      <c r="B548" t="s">
        <v>17</v>
      </c>
      <c r="C548" t="s">
        <v>348</v>
      </c>
      <c r="D548" s="2">
        <v>364766.20519999997</v>
      </c>
    </row>
    <row r="549" spans="1:4" x14ac:dyDescent="0.35">
      <c r="A549" t="str">
        <f t="shared" si="8"/>
        <v>HDI Seguros|63 Diversos</v>
      </c>
      <c r="B549" t="s">
        <v>17</v>
      </c>
      <c r="C549" t="s">
        <v>349</v>
      </c>
      <c r="D549" s="2">
        <v>727416.36196000001</v>
      </c>
    </row>
    <row r="550" spans="1:4" x14ac:dyDescent="0.35">
      <c r="A550" t="str">
        <f t="shared" si="8"/>
        <v>HDI Seguros|64 Miscelaneos</v>
      </c>
      <c r="B550" t="s">
        <v>17</v>
      </c>
      <c r="C550" t="s">
        <v>350</v>
      </c>
      <c r="D550" s="2">
        <v>228952.51181</v>
      </c>
    </row>
    <row r="551" spans="1:4" x14ac:dyDescent="0.35">
      <c r="A551" t="str">
        <f t="shared" si="8"/>
        <v>HDI Seguros|65 Tecnicos</v>
      </c>
      <c r="B551" t="s">
        <v>17</v>
      </c>
      <c r="C551" t="s">
        <v>351</v>
      </c>
      <c r="D551" s="2">
        <v>498463.85014999995</v>
      </c>
    </row>
    <row r="552" spans="1:4" x14ac:dyDescent="0.35">
      <c r="A552" t="str">
        <f t="shared" si="8"/>
        <v>Hir Seguros|10 Total General</v>
      </c>
      <c r="B552" t="s">
        <v>89</v>
      </c>
      <c r="C552" t="s">
        <v>139</v>
      </c>
      <c r="D552" s="2">
        <v>6062717.4068599995</v>
      </c>
    </row>
    <row r="553" spans="1:4" x14ac:dyDescent="0.35">
      <c r="A553" t="str">
        <f t="shared" si="8"/>
        <v>Hir Seguros|11 Total General Sin Pensiones</v>
      </c>
      <c r="B553" t="s">
        <v>89</v>
      </c>
      <c r="C553" t="s">
        <v>140</v>
      </c>
      <c r="D553" s="2">
        <v>6062717.4068599995</v>
      </c>
    </row>
    <row r="554" spans="1:4" x14ac:dyDescent="0.35">
      <c r="A554" t="str">
        <f t="shared" si="8"/>
        <v>Hir Seguros|12 Vida Total</v>
      </c>
      <c r="B554" t="s">
        <v>89</v>
      </c>
      <c r="C554" t="s">
        <v>141</v>
      </c>
      <c r="D554" s="2">
        <v>5971271.7770200009</v>
      </c>
    </row>
    <row r="555" spans="1:4" x14ac:dyDescent="0.35">
      <c r="A555" t="str">
        <f t="shared" si="8"/>
        <v>Hir Seguros|13 Vida Individual</v>
      </c>
      <c r="B555" t="s">
        <v>89</v>
      </c>
      <c r="C555" t="s">
        <v>142</v>
      </c>
      <c r="D555" s="2">
        <v>63565.883450000001</v>
      </c>
    </row>
    <row r="556" spans="1:4" x14ac:dyDescent="0.35">
      <c r="A556" t="str">
        <f t="shared" si="8"/>
        <v>Hir Seguros|14 Vida Gpo y Col</v>
      </c>
      <c r="B556" t="s">
        <v>89</v>
      </c>
      <c r="C556" t="s">
        <v>143</v>
      </c>
      <c r="D556" s="2">
        <v>5907705.8935699994</v>
      </c>
    </row>
    <row r="557" spans="1:4" x14ac:dyDescent="0.35">
      <c r="A557" t="str">
        <f t="shared" si="8"/>
        <v>Hir Seguros|28 Accidentes y Enfermedades Total</v>
      </c>
      <c r="B557" t="s">
        <v>89</v>
      </c>
      <c r="C557" t="s">
        <v>352</v>
      </c>
      <c r="D557" s="2">
        <v>91445.629840000009</v>
      </c>
    </row>
    <row r="558" spans="1:4" x14ac:dyDescent="0.35">
      <c r="A558" t="str">
        <f t="shared" si="8"/>
        <v>Hir Seguros|29 Accidentes Personales</v>
      </c>
      <c r="B558" t="s">
        <v>89</v>
      </c>
      <c r="C558" t="s">
        <v>353</v>
      </c>
      <c r="D558" s="2">
        <v>91445.629840000009</v>
      </c>
    </row>
    <row r="559" spans="1:4" x14ac:dyDescent="0.35">
      <c r="A559" t="str">
        <f t="shared" si="8"/>
        <v>Hir Seguros|30 AP Individual</v>
      </c>
      <c r="B559" t="s">
        <v>89</v>
      </c>
      <c r="C559" t="s">
        <v>358</v>
      </c>
      <c r="D559" s="2">
        <v>232.78064999999998</v>
      </c>
    </row>
    <row r="560" spans="1:4" x14ac:dyDescent="0.35">
      <c r="A560" t="str">
        <f t="shared" si="8"/>
        <v>Hir Seguros|31 AP Gpo y Col</v>
      </c>
      <c r="B560" t="s">
        <v>89</v>
      </c>
      <c r="C560" t="s">
        <v>354</v>
      </c>
      <c r="D560" s="2">
        <v>91212.849189999994</v>
      </c>
    </row>
    <row r="561" spans="1:4" x14ac:dyDescent="0.35">
      <c r="A561" t="str">
        <f t="shared" si="8"/>
        <v>HSBC Seguros|10 Total General</v>
      </c>
      <c r="B561" t="s">
        <v>62</v>
      </c>
      <c r="C561" t="s">
        <v>139</v>
      </c>
      <c r="D561" s="2">
        <v>17968328.635849997</v>
      </c>
    </row>
    <row r="562" spans="1:4" x14ac:dyDescent="0.35">
      <c r="A562" t="str">
        <f t="shared" si="8"/>
        <v>HSBC Seguros|11 Total General Sin Pensiones</v>
      </c>
      <c r="B562" t="s">
        <v>62</v>
      </c>
      <c r="C562" t="s">
        <v>140</v>
      </c>
      <c r="D562" s="2">
        <v>17968328.635849997</v>
      </c>
    </row>
    <row r="563" spans="1:4" x14ac:dyDescent="0.35">
      <c r="A563" t="str">
        <f t="shared" si="8"/>
        <v>HSBC Seguros|12 Vida Total</v>
      </c>
      <c r="B563" t="s">
        <v>62</v>
      </c>
      <c r="C563" t="s">
        <v>141</v>
      </c>
      <c r="D563" s="2">
        <v>17532585.17619</v>
      </c>
    </row>
    <row r="564" spans="1:4" x14ac:dyDescent="0.35">
      <c r="A564" t="str">
        <f t="shared" si="8"/>
        <v>HSBC Seguros|13 Vida Individual</v>
      </c>
      <c r="B564" t="s">
        <v>62</v>
      </c>
      <c r="C564" t="s">
        <v>142</v>
      </c>
      <c r="D564" s="2">
        <v>16819810.659979999</v>
      </c>
    </row>
    <row r="565" spans="1:4" x14ac:dyDescent="0.35">
      <c r="A565" t="str">
        <f t="shared" si="8"/>
        <v>HSBC Seguros|14 Vida Gpo y Col</v>
      </c>
      <c r="B565" t="s">
        <v>62</v>
      </c>
      <c r="C565" t="s">
        <v>143</v>
      </c>
      <c r="D565" s="2">
        <v>712774.51621000003</v>
      </c>
    </row>
    <row r="566" spans="1:4" x14ac:dyDescent="0.35">
      <c r="A566" t="str">
        <f t="shared" si="8"/>
        <v>HSBC Seguros|28 Accidentes y Enfermedades Total</v>
      </c>
      <c r="B566" t="s">
        <v>62</v>
      </c>
      <c r="C566" t="s">
        <v>352</v>
      </c>
      <c r="D566" s="2">
        <v>435743.45966000005</v>
      </c>
    </row>
    <row r="567" spans="1:4" x14ac:dyDescent="0.35">
      <c r="A567" t="str">
        <f t="shared" si="8"/>
        <v>HSBC Seguros|29 Accidentes Personales</v>
      </c>
      <c r="B567" t="s">
        <v>62</v>
      </c>
      <c r="C567" t="s">
        <v>353</v>
      </c>
      <c r="D567" s="2">
        <v>323698.49332999997</v>
      </c>
    </row>
    <row r="568" spans="1:4" x14ac:dyDescent="0.35">
      <c r="A568" t="str">
        <f t="shared" si="8"/>
        <v>HSBC Seguros|30 AP Individual</v>
      </c>
      <c r="B568" t="s">
        <v>62</v>
      </c>
      <c r="C568" t="s">
        <v>358</v>
      </c>
      <c r="D568" s="2">
        <v>252545.27335</v>
      </c>
    </row>
    <row r="569" spans="1:4" x14ac:dyDescent="0.35">
      <c r="A569" t="str">
        <f t="shared" si="8"/>
        <v>HSBC Seguros|31 AP Gpo y Col</v>
      </c>
      <c r="B569" t="s">
        <v>62</v>
      </c>
      <c r="C569" t="s">
        <v>354</v>
      </c>
      <c r="D569" s="2">
        <v>71153.219980000009</v>
      </c>
    </row>
    <row r="570" spans="1:4" x14ac:dyDescent="0.35">
      <c r="A570" t="str">
        <f t="shared" si="8"/>
        <v>HSBC Seguros|32 Gastos Medicos</v>
      </c>
      <c r="B570" t="s">
        <v>62</v>
      </c>
      <c r="C570" t="s">
        <v>361</v>
      </c>
      <c r="D570" s="2">
        <v>112044.96633</v>
      </c>
    </row>
    <row r="571" spans="1:4" x14ac:dyDescent="0.35">
      <c r="A571" t="str">
        <f t="shared" si="8"/>
        <v>HSBC Seguros|33 GMM. Individual</v>
      </c>
      <c r="B571" t="s">
        <v>62</v>
      </c>
      <c r="C571" t="s">
        <v>362</v>
      </c>
      <c r="D571" s="2">
        <v>112044.96633</v>
      </c>
    </row>
    <row r="572" spans="1:4" x14ac:dyDescent="0.35">
      <c r="A572" t="str">
        <f t="shared" si="8"/>
        <v>Inbursa|10 Total General</v>
      </c>
      <c r="B572" t="s">
        <v>65</v>
      </c>
      <c r="C572" t="s">
        <v>139</v>
      </c>
      <c r="D572" s="2">
        <v>31899012.209799998</v>
      </c>
    </row>
    <row r="573" spans="1:4" x14ac:dyDescent="0.35">
      <c r="A573" t="str">
        <f t="shared" si="8"/>
        <v>Inbursa|11 Total General Sin Pensiones</v>
      </c>
      <c r="B573" t="s">
        <v>65</v>
      </c>
      <c r="C573" t="s">
        <v>140</v>
      </c>
      <c r="D573" s="2">
        <v>31899012.209799998</v>
      </c>
    </row>
    <row r="574" spans="1:4" x14ac:dyDescent="0.35">
      <c r="A574" t="str">
        <f t="shared" si="8"/>
        <v>Inbursa|12 Vida Total</v>
      </c>
      <c r="B574" t="s">
        <v>65</v>
      </c>
      <c r="C574" t="s">
        <v>141</v>
      </c>
      <c r="D574" s="2">
        <v>6353947.3898299998</v>
      </c>
    </row>
    <row r="575" spans="1:4" x14ac:dyDescent="0.35">
      <c r="A575" t="str">
        <f t="shared" si="8"/>
        <v>Inbursa|13 Vida Individual</v>
      </c>
      <c r="B575" t="s">
        <v>65</v>
      </c>
      <c r="C575" t="s">
        <v>142</v>
      </c>
      <c r="D575" s="2">
        <v>3655764.2820600001</v>
      </c>
    </row>
    <row r="576" spans="1:4" x14ac:dyDescent="0.35">
      <c r="A576" t="str">
        <f t="shared" si="8"/>
        <v>Inbursa|14 Vida Gpo y Col</v>
      </c>
      <c r="B576" t="s">
        <v>65</v>
      </c>
      <c r="C576" t="s">
        <v>143</v>
      </c>
      <c r="D576" s="2">
        <v>2698183.1077700006</v>
      </c>
    </row>
    <row r="577" spans="1:4" x14ac:dyDescent="0.35">
      <c r="A577" t="str">
        <f t="shared" si="8"/>
        <v>Inbursa|28 Accidentes y Enfermedades Total</v>
      </c>
      <c r="B577" t="s">
        <v>65</v>
      </c>
      <c r="C577" t="s">
        <v>352</v>
      </c>
      <c r="D577" s="2">
        <v>6783428.8688500002</v>
      </c>
    </row>
    <row r="578" spans="1:4" x14ac:dyDescent="0.35">
      <c r="A578" t="str">
        <f t="shared" si="8"/>
        <v>Inbursa|29 Accidentes Personales</v>
      </c>
      <c r="B578" t="s">
        <v>65</v>
      </c>
      <c r="C578" t="s">
        <v>353</v>
      </c>
      <c r="D578" s="2">
        <v>94581.067290000006</v>
      </c>
    </row>
    <row r="579" spans="1:4" x14ac:dyDescent="0.35">
      <c r="A579" t="str">
        <f t="shared" si="8"/>
        <v>Inbursa|30 AP Individual</v>
      </c>
      <c r="B579" t="s">
        <v>65</v>
      </c>
      <c r="C579" t="s">
        <v>358</v>
      </c>
      <c r="D579" s="2">
        <v>30848.058120000002</v>
      </c>
    </row>
    <row r="580" spans="1:4" x14ac:dyDescent="0.35">
      <c r="A580" t="str">
        <f t="shared" si="8"/>
        <v>Inbursa|31 AP Gpo y Col</v>
      </c>
      <c r="B580" t="s">
        <v>65</v>
      </c>
      <c r="C580" t="s">
        <v>354</v>
      </c>
      <c r="D580" s="2">
        <v>63733.009170000005</v>
      </c>
    </row>
    <row r="581" spans="1:4" x14ac:dyDescent="0.35">
      <c r="A581" t="str">
        <f t="shared" si="8"/>
        <v>Inbursa|32 Gastos Medicos</v>
      </c>
      <c r="B581" t="s">
        <v>65</v>
      </c>
      <c r="C581" t="s">
        <v>361</v>
      </c>
      <c r="D581" s="2">
        <v>6688847.8015600005</v>
      </c>
    </row>
    <row r="582" spans="1:4" x14ac:dyDescent="0.35">
      <c r="A582" t="str">
        <f t="shared" si="8"/>
        <v>Inbursa|33 GMM. Individual</v>
      </c>
      <c r="B582" t="s">
        <v>65</v>
      </c>
      <c r="C582" t="s">
        <v>362</v>
      </c>
      <c r="D582" s="2">
        <v>3210761.7832900002</v>
      </c>
    </row>
    <row r="583" spans="1:4" x14ac:dyDescent="0.35">
      <c r="A583" t="str">
        <f t="shared" si="8"/>
        <v>Inbursa|34 GMM. Gpo y Col</v>
      </c>
      <c r="B583" t="s">
        <v>65</v>
      </c>
      <c r="C583" t="s">
        <v>363</v>
      </c>
      <c r="D583" s="2">
        <v>3478086.0182699999</v>
      </c>
    </row>
    <row r="584" spans="1:4" x14ac:dyDescent="0.35">
      <c r="A584" t="str">
        <f t="shared" ref="A584:A647" si="9">B584&amp;"|"&amp;C584</f>
        <v>Inbursa|38 Daños Total</v>
      </c>
      <c r="B584" t="s">
        <v>65</v>
      </c>
      <c r="C584" t="s">
        <v>333</v>
      </c>
      <c r="D584" s="2">
        <v>18761635.95112</v>
      </c>
    </row>
    <row r="585" spans="1:4" x14ac:dyDescent="0.35">
      <c r="A585" t="str">
        <f t="shared" si="9"/>
        <v>Inbursa|39 Automoviles Total</v>
      </c>
      <c r="B585" t="s">
        <v>65</v>
      </c>
      <c r="C585" t="s">
        <v>331</v>
      </c>
      <c r="D585" s="2">
        <v>8355087.9348200001</v>
      </c>
    </row>
    <row r="586" spans="1:4" x14ac:dyDescent="0.35">
      <c r="A586" t="str">
        <f t="shared" si="9"/>
        <v>Inbursa|41 Automoviles Residentes</v>
      </c>
      <c r="B586" t="s">
        <v>65</v>
      </c>
      <c r="C586" t="s">
        <v>334</v>
      </c>
      <c r="D586" s="2">
        <v>5724087.4443300003</v>
      </c>
    </row>
    <row r="587" spans="1:4" x14ac:dyDescent="0.35">
      <c r="A587" t="str">
        <f t="shared" si="9"/>
        <v>Inbursa|42 Camiones</v>
      </c>
      <c r="B587" t="s">
        <v>65</v>
      </c>
      <c r="C587" t="s">
        <v>335</v>
      </c>
      <c r="D587" s="2">
        <v>2620729.9828400002</v>
      </c>
    </row>
    <row r="588" spans="1:4" x14ac:dyDescent="0.35">
      <c r="A588" t="str">
        <f t="shared" si="9"/>
        <v>Inbursa|43 Automoviles Turistas</v>
      </c>
      <c r="B588" t="s">
        <v>65</v>
      </c>
      <c r="C588" t="s">
        <v>359</v>
      </c>
      <c r="D588" s="2">
        <v>3196.4694500000001</v>
      </c>
    </row>
    <row r="589" spans="1:4" x14ac:dyDescent="0.35">
      <c r="A589" t="str">
        <f t="shared" si="9"/>
        <v>Inbursa|44 Otros Automoviles y Obligatorios</v>
      </c>
      <c r="B589" t="s">
        <v>65</v>
      </c>
      <c r="C589" t="s">
        <v>336</v>
      </c>
      <c r="D589" s="2">
        <v>7074.0382</v>
      </c>
    </row>
    <row r="590" spans="1:4" x14ac:dyDescent="0.35">
      <c r="A590" t="str">
        <f t="shared" si="9"/>
        <v>Inbursa|46 Daños Sin Autos Total</v>
      </c>
      <c r="B590" t="s">
        <v>65</v>
      </c>
      <c r="C590" t="s">
        <v>332</v>
      </c>
      <c r="D590" s="2">
        <v>10406548.0163</v>
      </c>
    </row>
    <row r="591" spans="1:4" x14ac:dyDescent="0.35">
      <c r="A591" t="str">
        <f t="shared" si="9"/>
        <v>Inbursa|46 Responsabilidad Civil y Riesgos Profesionales</v>
      </c>
      <c r="B591" t="s">
        <v>65</v>
      </c>
      <c r="C591" t="s">
        <v>337</v>
      </c>
      <c r="D591" s="2">
        <v>1875129.5227900001</v>
      </c>
    </row>
    <row r="592" spans="1:4" x14ac:dyDescent="0.35">
      <c r="A592" t="str">
        <f t="shared" si="9"/>
        <v>Inbursa|47 RC General</v>
      </c>
      <c r="B592" t="s">
        <v>65</v>
      </c>
      <c r="C592" t="s">
        <v>338</v>
      </c>
      <c r="D592" s="2">
        <v>1637693.81192</v>
      </c>
    </row>
    <row r="593" spans="1:4" x14ac:dyDescent="0.35">
      <c r="A593" t="str">
        <f t="shared" si="9"/>
        <v>Inbursa|48 RC Aviones y Barcos</v>
      </c>
      <c r="B593" t="s">
        <v>65</v>
      </c>
      <c r="C593" t="s">
        <v>339</v>
      </c>
      <c r="D593" s="2">
        <v>230814.39184999999</v>
      </c>
    </row>
    <row r="594" spans="1:4" x14ac:dyDescent="0.35">
      <c r="A594" t="str">
        <f t="shared" si="9"/>
        <v>Inbursa|49 RC Viajero</v>
      </c>
      <c r="B594" t="s">
        <v>65</v>
      </c>
      <c r="C594" t="s">
        <v>340</v>
      </c>
      <c r="D594" s="2">
        <v>6621.3190199999999</v>
      </c>
    </row>
    <row r="595" spans="1:4" x14ac:dyDescent="0.35">
      <c r="A595" t="str">
        <f t="shared" si="9"/>
        <v>Inbursa|51 Maritimo y Transportes</v>
      </c>
      <c r="B595" t="s">
        <v>65</v>
      </c>
      <c r="C595" t="s">
        <v>342</v>
      </c>
      <c r="D595" s="2">
        <v>808272.32008000009</v>
      </c>
    </row>
    <row r="596" spans="1:4" x14ac:dyDescent="0.35">
      <c r="A596" t="str">
        <f t="shared" si="9"/>
        <v>Inbursa|52 MyT Carga</v>
      </c>
      <c r="B596" t="s">
        <v>65</v>
      </c>
      <c r="C596" t="s">
        <v>343</v>
      </c>
      <c r="D596" s="2">
        <v>517336.56135000003</v>
      </c>
    </row>
    <row r="597" spans="1:4" x14ac:dyDescent="0.35">
      <c r="A597" t="str">
        <f t="shared" si="9"/>
        <v>Inbursa|53 MyT Cascos</v>
      </c>
      <c r="B597" t="s">
        <v>65</v>
      </c>
      <c r="C597" t="s">
        <v>344</v>
      </c>
      <c r="D597" s="2">
        <v>290935.75873</v>
      </c>
    </row>
    <row r="598" spans="1:4" x14ac:dyDescent="0.35">
      <c r="A598" t="str">
        <f t="shared" si="9"/>
        <v>Inbursa|54 Incendio</v>
      </c>
      <c r="B598" t="s">
        <v>65</v>
      </c>
      <c r="C598" t="s">
        <v>345</v>
      </c>
      <c r="D598" s="2">
        <v>1888215.44842</v>
      </c>
    </row>
    <row r="599" spans="1:4" x14ac:dyDescent="0.35">
      <c r="A599" t="str">
        <f t="shared" si="9"/>
        <v>Inbursa|55 Riesgos Catastroficos</v>
      </c>
      <c r="B599" t="s">
        <v>65</v>
      </c>
      <c r="C599" t="s">
        <v>346</v>
      </c>
      <c r="D599" s="2">
        <v>3654002.8113800003</v>
      </c>
    </row>
    <row r="600" spans="1:4" x14ac:dyDescent="0.35">
      <c r="A600" t="str">
        <f t="shared" si="9"/>
        <v>Inbursa|56 Terremoto y Erupcion Volcanica</v>
      </c>
      <c r="B600" t="s">
        <v>65</v>
      </c>
      <c r="C600" t="s">
        <v>347</v>
      </c>
      <c r="D600" s="2">
        <v>1291395.3198499999</v>
      </c>
    </row>
    <row r="601" spans="1:4" x14ac:dyDescent="0.35">
      <c r="A601" t="str">
        <f t="shared" si="9"/>
        <v>Inbursa|57 Huracan y Otros Riesgos Hidrometeorologicos</v>
      </c>
      <c r="B601" t="s">
        <v>65</v>
      </c>
      <c r="C601" t="s">
        <v>348</v>
      </c>
      <c r="D601" s="2">
        <v>2362607.4915300002</v>
      </c>
    </row>
    <row r="602" spans="1:4" x14ac:dyDescent="0.35">
      <c r="A602" t="str">
        <f t="shared" si="9"/>
        <v>Inbursa|63 Diversos</v>
      </c>
      <c r="B602" t="s">
        <v>65</v>
      </c>
      <c r="C602" t="s">
        <v>349</v>
      </c>
      <c r="D602" s="2">
        <v>2180927.9136300003</v>
      </c>
    </row>
    <row r="603" spans="1:4" x14ac:dyDescent="0.35">
      <c r="A603" t="str">
        <f t="shared" si="9"/>
        <v>Inbursa|64 Miscelaneos</v>
      </c>
      <c r="B603" t="s">
        <v>65</v>
      </c>
      <c r="C603" t="s">
        <v>350</v>
      </c>
      <c r="D603" s="2">
        <v>1036567.5054199999</v>
      </c>
    </row>
    <row r="604" spans="1:4" x14ac:dyDescent="0.35">
      <c r="A604" t="str">
        <f t="shared" si="9"/>
        <v>Inbursa|65 Tecnicos</v>
      </c>
      <c r="B604" t="s">
        <v>65</v>
      </c>
      <c r="C604" t="s">
        <v>351</v>
      </c>
      <c r="D604" s="2">
        <v>1144360.40821</v>
      </c>
    </row>
    <row r="605" spans="1:4" x14ac:dyDescent="0.35">
      <c r="A605" t="str">
        <f t="shared" si="9"/>
        <v>Insignia Life|10 Total General</v>
      </c>
      <c r="B605" t="s">
        <v>113</v>
      </c>
      <c r="C605" t="s">
        <v>139</v>
      </c>
      <c r="D605" s="2">
        <v>2709531.6971700001</v>
      </c>
    </row>
    <row r="606" spans="1:4" x14ac:dyDescent="0.35">
      <c r="A606" t="str">
        <f t="shared" si="9"/>
        <v>Insignia Life|11 Total General Sin Pensiones</v>
      </c>
      <c r="B606" t="s">
        <v>113</v>
      </c>
      <c r="C606" t="s">
        <v>140</v>
      </c>
      <c r="D606" s="2">
        <v>2709531.6971700001</v>
      </c>
    </row>
    <row r="607" spans="1:4" x14ac:dyDescent="0.35">
      <c r="A607" t="str">
        <f t="shared" si="9"/>
        <v>Insignia Life|12 Vida Total</v>
      </c>
      <c r="B607" t="s">
        <v>113</v>
      </c>
      <c r="C607" t="s">
        <v>141</v>
      </c>
      <c r="D607" s="2">
        <v>2709531.6971700001</v>
      </c>
    </row>
    <row r="608" spans="1:4" x14ac:dyDescent="0.35">
      <c r="A608" t="str">
        <f t="shared" si="9"/>
        <v>Insignia Life|13 Vida Individual</v>
      </c>
      <c r="B608" t="s">
        <v>113</v>
      </c>
      <c r="C608" t="s">
        <v>142</v>
      </c>
      <c r="D608" s="2">
        <v>1927820.89</v>
      </c>
    </row>
    <row r="609" spans="1:4" x14ac:dyDescent="0.35">
      <c r="A609" t="str">
        <f t="shared" si="9"/>
        <v>Insignia Life|14 Vida Gpo y Col</v>
      </c>
      <c r="B609" t="s">
        <v>113</v>
      </c>
      <c r="C609" t="s">
        <v>143</v>
      </c>
      <c r="D609" s="2">
        <v>781710.80716999993</v>
      </c>
    </row>
    <row r="610" spans="1:4" x14ac:dyDescent="0.35">
      <c r="A610" t="str">
        <f t="shared" si="9"/>
        <v>La Latinoamericana|10 Total General</v>
      </c>
      <c r="B610" t="s">
        <v>78</v>
      </c>
      <c r="C610" t="s">
        <v>139</v>
      </c>
      <c r="D610" s="2">
        <v>1452349.80691</v>
      </c>
    </row>
    <row r="611" spans="1:4" x14ac:dyDescent="0.35">
      <c r="A611" t="str">
        <f t="shared" si="9"/>
        <v>La Latinoamericana|11 Total General Sin Pensiones</v>
      </c>
      <c r="B611" t="s">
        <v>78</v>
      </c>
      <c r="C611" t="s">
        <v>140</v>
      </c>
      <c r="D611" s="2">
        <v>1452349.80691</v>
      </c>
    </row>
    <row r="612" spans="1:4" x14ac:dyDescent="0.35">
      <c r="A612" t="str">
        <f t="shared" si="9"/>
        <v>La Latinoamericana|12 Vida Total</v>
      </c>
      <c r="B612" t="s">
        <v>78</v>
      </c>
      <c r="C612" t="s">
        <v>141</v>
      </c>
      <c r="D612" s="2">
        <v>191499.87974</v>
      </c>
    </row>
    <row r="613" spans="1:4" x14ac:dyDescent="0.35">
      <c r="A613" t="str">
        <f t="shared" si="9"/>
        <v>La Latinoamericana|13 Vida Individual</v>
      </c>
      <c r="B613" t="s">
        <v>78</v>
      </c>
      <c r="C613" t="s">
        <v>142</v>
      </c>
      <c r="D613" s="2">
        <v>14666.671699999999</v>
      </c>
    </row>
    <row r="614" spans="1:4" x14ac:dyDescent="0.35">
      <c r="A614" t="str">
        <f t="shared" si="9"/>
        <v>La Latinoamericana|14 Vida Gpo y Col</v>
      </c>
      <c r="B614" t="s">
        <v>78</v>
      </c>
      <c r="C614" t="s">
        <v>143</v>
      </c>
      <c r="D614" s="2">
        <v>176833.20804</v>
      </c>
    </row>
    <row r="615" spans="1:4" x14ac:dyDescent="0.35">
      <c r="A615" t="str">
        <f t="shared" si="9"/>
        <v>La Latinoamericana|28 Accidentes y Enfermedades Total</v>
      </c>
      <c r="B615" t="s">
        <v>78</v>
      </c>
      <c r="C615" t="s">
        <v>352</v>
      </c>
      <c r="D615" s="2">
        <v>848071.65801000001</v>
      </c>
    </row>
    <row r="616" spans="1:4" x14ac:dyDescent="0.35">
      <c r="A616" t="str">
        <f t="shared" si="9"/>
        <v>La Latinoamericana|29 Accidentes Personales</v>
      </c>
      <c r="B616" t="s">
        <v>78</v>
      </c>
      <c r="C616" t="s">
        <v>353</v>
      </c>
      <c r="D616" s="2">
        <v>143557.12446000002</v>
      </c>
    </row>
    <row r="617" spans="1:4" x14ac:dyDescent="0.35">
      <c r="A617" t="str">
        <f t="shared" si="9"/>
        <v>La Latinoamericana|30 AP Individual</v>
      </c>
      <c r="B617" t="s">
        <v>78</v>
      </c>
      <c r="C617" t="s">
        <v>358</v>
      </c>
      <c r="D617" s="2">
        <v>119.69167999999999</v>
      </c>
    </row>
    <row r="618" spans="1:4" x14ac:dyDescent="0.35">
      <c r="A618" t="str">
        <f t="shared" si="9"/>
        <v>La Latinoamericana|31 AP Gpo y Col</v>
      </c>
      <c r="B618" t="s">
        <v>78</v>
      </c>
      <c r="C618" t="s">
        <v>354</v>
      </c>
      <c r="D618" s="2">
        <v>143437.43278</v>
      </c>
    </row>
    <row r="619" spans="1:4" x14ac:dyDescent="0.35">
      <c r="A619" t="str">
        <f t="shared" si="9"/>
        <v>La Latinoamericana|32 Gastos Medicos</v>
      </c>
      <c r="B619" t="s">
        <v>78</v>
      </c>
      <c r="C619" t="s">
        <v>361</v>
      </c>
      <c r="D619" s="2">
        <v>704514.53354999993</v>
      </c>
    </row>
    <row r="620" spans="1:4" x14ac:dyDescent="0.35">
      <c r="A620" t="str">
        <f t="shared" si="9"/>
        <v>La Latinoamericana|33 GMM. Individual</v>
      </c>
      <c r="B620" t="s">
        <v>78</v>
      </c>
      <c r="C620" t="s">
        <v>362</v>
      </c>
      <c r="D620" s="2">
        <v>307393.37768999999</v>
      </c>
    </row>
    <row r="621" spans="1:4" x14ac:dyDescent="0.35">
      <c r="A621" t="str">
        <f t="shared" si="9"/>
        <v>La Latinoamericana|34 GMM. Gpo y Col</v>
      </c>
      <c r="B621" t="s">
        <v>78</v>
      </c>
      <c r="C621" t="s">
        <v>363</v>
      </c>
      <c r="D621" s="2">
        <v>397121.15586</v>
      </c>
    </row>
    <row r="622" spans="1:4" x14ac:dyDescent="0.35">
      <c r="A622" t="str">
        <f t="shared" si="9"/>
        <v>La Latinoamericana|38 Daños Total</v>
      </c>
      <c r="B622" t="s">
        <v>78</v>
      </c>
      <c r="C622" t="s">
        <v>333</v>
      </c>
      <c r="D622" s="2">
        <v>412778.26916000003</v>
      </c>
    </row>
    <row r="623" spans="1:4" x14ac:dyDescent="0.35">
      <c r="A623" t="str">
        <f t="shared" si="9"/>
        <v>La Latinoamericana|39 Automoviles Total</v>
      </c>
      <c r="B623" t="s">
        <v>78</v>
      </c>
      <c r="C623" t="s">
        <v>331</v>
      </c>
      <c r="D623" s="2">
        <v>294977.57436999999</v>
      </c>
    </row>
    <row r="624" spans="1:4" x14ac:dyDescent="0.35">
      <c r="A624" t="str">
        <f t="shared" si="9"/>
        <v>La Latinoamericana|41 Automoviles Residentes</v>
      </c>
      <c r="B624" t="s">
        <v>78</v>
      </c>
      <c r="C624" t="s">
        <v>334</v>
      </c>
      <c r="D624" s="2">
        <v>197525.46716</v>
      </c>
    </row>
    <row r="625" spans="1:4" x14ac:dyDescent="0.35">
      <c r="A625" t="str">
        <f t="shared" si="9"/>
        <v>La Latinoamericana|42 Camiones</v>
      </c>
      <c r="B625" t="s">
        <v>78</v>
      </c>
      <c r="C625" t="s">
        <v>335</v>
      </c>
      <c r="D625" s="2">
        <v>80467.32534000001</v>
      </c>
    </row>
    <row r="626" spans="1:4" x14ac:dyDescent="0.35">
      <c r="A626" t="str">
        <f t="shared" si="9"/>
        <v>La Latinoamericana|44 Otros Automoviles y Obligatorios</v>
      </c>
      <c r="B626" t="s">
        <v>78</v>
      </c>
      <c r="C626" t="s">
        <v>336</v>
      </c>
      <c r="D626" s="2">
        <v>16984.781870000003</v>
      </c>
    </row>
    <row r="627" spans="1:4" x14ac:dyDescent="0.35">
      <c r="A627" t="str">
        <f t="shared" si="9"/>
        <v>La Latinoamericana|46 Daños Sin Autos Total</v>
      </c>
      <c r="B627" t="s">
        <v>78</v>
      </c>
      <c r="C627" t="s">
        <v>332</v>
      </c>
      <c r="D627" s="2">
        <v>117800.69478999999</v>
      </c>
    </row>
    <row r="628" spans="1:4" x14ac:dyDescent="0.35">
      <c r="A628" t="str">
        <f t="shared" si="9"/>
        <v>La Latinoamericana|46 Responsabilidad Civil y Riesgos Profesionales</v>
      </c>
      <c r="B628" t="s">
        <v>78</v>
      </c>
      <c r="C628" t="s">
        <v>337</v>
      </c>
      <c r="D628" s="2">
        <v>101836.49098999999</v>
      </c>
    </row>
    <row r="629" spans="1:4" x14ac:dyDescent="0.35">
      <c r="A629" t="str">
        <f t="shared" si="9"/>
        <v>La Latinoamericana|47 RC General</v>
      </c>
      <c r="B629" t="s">
        <v>78</v>
      </c>
      <c r="C629" t="s">
        <v>338</v>
      </c>
      <c r="D629" s="2">
        <v>101063.93624</v>
      </c>
    </row>
    <row r="630" spans="1:4" x14ac:dyDescent="0.35">
      <c r="A630" t="str">
        <f t="shared" si="9"/>
        <v>La Latinoamericana|49 RC Viajero</v>
      </c>
      <c r="B630" t="s">
        <v>78</v>
      </c>
      <c r="C630" t="s">
        <v>340</v>
      </c>
      <c r="D630" s="2">
        <v>772.55475000000001</v>
      </c>
    </row>
    <row r="631" spans="1:4" x14ac:dyDescent="0.35">
      <c r="A631" t="str">
        <f t="shared" si="9"/>
        <v>La Latinoamericana|54 Incendio</v>
      </c>
      <c r="B631" t="s">
        <v>78</v>
      </c>
      <c r="C631" t="s">
        <v>345</v>
      </c>
      <c r="D631" s="2">
        <v>858.39190000000008</v>
      </c>
    </row>
    <row r="632" spans="1:4" x14ac:dyDescent="0.35">
      <c r="A632" t="str">
        <f t="shared" si="9"/>
        <v>La Latinoamericana|63 Diversos</v>
      </c>
      <c r="B632" t="s">
        <v>78</v>
      </c>
      <c r="C632" t="s">
        <v>349</v>
      </c>
      <c r="D632" s="2">
        <v>15105.811900000001</v>
      </c>
    </row>
    <row r="633" spans="1:4" x14ac:dyDescent="0.35">
      <c r="A633" t="str">
        <f t="shared" si="9"/>
        <v>La Latinoamericana|64 Miscelaneos</v>
      </c>
      <c r="B633" t="s">
        <v>78</v>
      </c>
      <c r="C633" t="s">
        <v>350</v>
      </c>
      <c r="D633" s="2">
        <v>13226.871660000001</v>
      </c>
    </row>
    <row r="634" spans="1:4" x14ac:dyDescent="0.35">
      <c r="A634" t="str">
        <f t="shared" si="9"/>
        <v>La Latinoamericana|65 Tecnicos</v>
      </c>
      <c r="B634" t="s">
        <v>78</v>
      </c>
      <c r="C634" t="s">
        <v>351</v>
      </c>
      <c r="D634" s="2">
        <v>1878.9402399999999</v>
      </c>
    </row>
    <row r="635" spans="1:4" x14ac:dyDescent="0.35">
      <c r="A635" t="str">
        <f t="shared" si="9"/>
        <v>Mapfre México|10 Total General</v>
      </c>
      <c r="B635" t="s">
        <v>28</v>
      </c>
      <c r="C635" t="s">
        <v>139</v>
      </c>
      <c r="D635" s="2">
        <v>38852373.589610003</v>
      </c>
    </row>
    <row r="636" spans="1:4" x14ac:dyDescent="0.35">
      <c r="A636" t="str">
        <f t="shared" si="9"/>
        <v>Mapfre México|11 Total General Sin Pensiones</v>
      </c>
      <c r="B636" t="s">
        <v>28</v>
      </c>
      <c r="C636" t="s">
        <v>140</v>
      </c>
      <c r="D636" s="2">
        <v>38852373.589610003</v>
      </c>
    </row>
    <row r="637" spans="1:4" x14ac:dyDescent="0.35">
      <c r="A637" t="str">
        <f t="shared" si="9"/>
        <v>Mapfre México|12 Vida Total</v>
      </c>
      <c r="B637" t="s">
        <v>28</v>
      </c>
      <c r="C637" t="s">
        <v>141</v>
      </c>
      <c r="D637" s="2">
        <v>12338345.993889999</v>
      </c>
    </row>
    <row r="638" spans="1:4" x14ac:dyDescent="0.35">
      <c r="A638" t="str">
        <f t="shared" si="9"/>
        <v>Mapfre México|13 Vida Individual</v>
      </c>
      <c r="B638" t="s">
        <v>28</v>
      </c>
      <c r="C638" t="s">
        <v>142</v>
      </c>
      <c r="D638" s="2">
        <v>3344043.5617399998</v>
      </c>
    </row>
    <row r="639" spans="1:4" x14ac:dyDescent="0.35">
      <c r="A639" t="str">
        <f t="shared" si="9"/>
        <v>Mapfre México|14 Vida Gpo y Col</v>
      </c>
      <c r="B639" t="s">
        <v>28</v>
      </c>
      <c r="C639" t="s">
        <v>143</v>
      </c>
      <c r="D639" s="2">
        <v>8994302.4321500007</v>
      </c>
    </row>
    <row r="640" spans="1:4" x14ac:dyDescent="0.35">
      <c r="A640" t="str">
        <f t="shared" si="9"/>
        <v>Mapfre México|28 Accidentes y Enfermedades Total</v>
      </c>
      <c r="B640" t="s">
        <v>28</v>
      </c>
      <c r="C640" t="s">
        <v>352</v>
      </c>
      <c r="D640" s="2">
        <v>7098641.25141</v>
      </c>
    </row>
    <row r="641" spans="1:4" x14ac:dyDescent="0.35">
      <c r="A641" t="str">
        <f t="shared" si="9"/>
        <v>Mapfre México|29 Accidentes Personales</v>
      </c>
      <c r="B641" t="s">
        <v>28</v>
      </c>
      <c r="C641" t="s">
        <v>353</v>
      </c>
      <c r="D641" s="2">
        <v>237379.41612000001</v>
      </c>
    </row>
    <row r="642" spans="1:4" x14ac:dyDescent="0.35">
      <c r="A642" t="str">
        <f t="shared" si="9"/>
        <v>Mapfre México|30 AP Individual</v>
      </c>
      <c r="B642" t="s">
        <v>28</v>
      </c>
      <c r="C642" t="s">
        <v>358</v>
      </c>
      <c r="D642" s="2">
        <v>135496.64366999999</v>
      </c>
    </row>
    <row r="643" spans="1:4" x14ac:dyDescent="0.35">
      <c r="A643" t="str">
        <f t="shared" si="9"/>
        <v>Mapfre México|31 AP Gpo y Col</v>
      </c>
      <c r="B643" t="s">
        <v>28</v>
      </c>
      <c r="C643" t="s">
        <v>354</v>
      </c>
      <c r="D643" s="2">
        <v>101882.77244999999</v>
      </c>
    </row>
    <row r="644" spans="1:4" x14ac:dyDescent="0.35">
      <c r="A644" t="str">
        <f t="shared" si="9"/>
        <v>Mapfre México|32 Gastos Medicos</v>
      </c>
      <c r="B644" t="s">
        <v>28</v>
      </c>
      <c r="C644" t="s">
        <v>361</v>
      </c>
      <c r="D644" s="2">
        <v>6861261.8352899998</v>
      </c>
    </row>
    <row r="645" spans="1:4" x14ac:dyDescent="0.35">
      <c r="A645" t="str">
        <f t="shared" si="9"/>
        <v>Mapfre México|33 GMM. Individual</v>
      </c>
      <c r="B645" t="s">
        <v>28</v>
      </c>
      <c r="C645" t="s">
        <v>362</v>
      </c>
      <c r="D645" s="2">
        <v>4963966.5384799996</v>
      </c>
    </row>
    <row r="646" spans="1:4" x14ac:dyDescent="0.35">
      <c r="A646" t="str">
        <f t="shared" si="9"/>
        <v>Mapfre México|34 GMM. Gpo y Col</v>
      </c>
      <c r="B646" t="s">
        <v>28</v>
      </c>
      <c r="C646" t="s">
        <v>363</v>
      </c>
      <c r="D646" s="2">
        <v>1897295.29681</v>
      </c>
    </row>
    <row r="647" spans="1:4" x14ac:dyDescent="0.35">
      <c r="A647" t="str">
        <f t="shared" si="9"/>
        <v>Mapfre México|38 Daños Total</v>
      </c>
      <c r="B647" t="s">
        <v>28</v>
      </c>
      <c r="C647" t="s">
        <v>333</v>
      </c>
      <c r="D647" s="2">
        <v>19415386.344310001</v>
      </c>
    </row>
    <row r="648" spans="1:4" x14ac:dyDescent="0.35">
      <c r="A648" t="str">
        <f t="shared" ref="A648:A711" si="10">B648&amp;"|"&amp;C648</f>
        <v>Mapfre México|39 Automoviles Total</v>
      </c>
      <c r="B648" t="s">
        <v>28</v>
      </c>
      <c r="C648" t="s">
        <v>331</v>
      </c>
      <c r="D648" s="2">
        <v>4080639.3055199999</v>
      </c>
    </row>
    <row r="649" spans="1:4" x14ac:dyDescent="0.35">
      <c r="A649" t="str">
        <f t="shared" si="10"/>
        <v>Mapfre México|41 Automoviles Residentes</v>
      </c>
      <c r="B649" t="s">
        <v>28</v>
      </c>
      <c r="C649" t="s">
        <v>334</v>
      </c>
      <c r="D649" s="2">
        <v>2976456.4927300001</v>
      </c>
    </row>
    <row r="650" spans="1:4" x14ac:dyDescent="0.35">
      <c r="A650" t="str">
        <f t="shared" si="10"/>
        <v>Mapfre México|42 Camiones</v>
      </c>
      <c r="B650" t="s">
        <v>28</v>
      </c>
      <c r="C650" t="s">
        <v>335</v>
      </c>
      <c r="D650" s="2">
        <v>1022046.5280800001</v>
      </c>
    </row>
    <row r="651" spans="1:4" x14ac:dyDescent="0.35">
      <c r="A651" t="str">
        <f t="shared" si="10"/>
        <v>Mapfre México|43 Automoviles Turistas</v>
      </c>
      <c r="B651" t="s">
        <v>28</v>
      </c>
      <c r="C651" t="s">
        <v>359</v>
      </c>
      <c r="D651" s="2">
        <v>82136.284709999993</v>
      </c>
    </row>
    <row r="652" spans="1:4" x14ac:dyDescent="0.35">
      <c r="A652" t="str">
        <f t="shared" si="10"/>
        <v>Mapfre México|46 Daños Sin Autos Total</v>
      </c>
      <c r="B652" t="s">
        <v>28</v>
      </c>
      <c r="C652" t="s">
        <v>332</v>
      </c>
      <c r="D652" s="2">
        <v>15334747.038790001</v>
      </c>
    </row>
    <row r="653" spans="1:4" x14ac:dyDescent="0.35">
      <c r="A653" t="str">
        <f t="shared" si="10"/>
        <v>Mapfre México|46 Responsabilidad Civil y Riesgos Profesionales</v>
      </c>
      <c r="B653" t="s">
        <v>28</v>
      </c>
      <c r="C653" t="s">
        <v>337</v>
      </c>
      <c r="D653" s="2">
        <v>895868.15260000003</v>
      </c>
    </row>
    <row r="654" spans="1:4" x14ac:dyDescent="0.35">
      <c r="A654" t="str">
        <f t="shared" si="10"/>
        <v>Mapfre México|47 RC General</v>
      </c>
      <c r="B654" t="s">
        <v>28</v>
      </c>
      <c r="C654" t="s">
        <v>338</v>
      </c>
      <c r="D654" s="2">
        <v>660032.92419000005</v>
      </c>
    </row>
    <row r="655" spans="1:4" x14ac:dyDescent="0.35">
      <c r="A655" t="str">
        <f t="shared" si="10"/>
        <v>Mapfre México|48 RC Aviones y Barcos</v>
      </c>
      <c r="B655" t="s">
        <v>28</v>
      </c>
      <c r="C655" t="s">
        <v>339</v>
      </c>
      <c r="D655" s="2">
        <v>233920.05999000001</v>
      </c>
    </row>
    <row r="656" spans="1:4" x14ac:dyDescent="0.35">
      <c r="A656" t="str">
        <f t="shared" si="10"/>
        <v>Mapfre México|50 RC Otros</v>
      </c>
      <c r="B656" t="s">
        <v>28</v>
      </c>
      <c r="C656" t="s">
        <v>341</v>
      </c>
      <c r="D656" s="2">
        <v>1915.16842</v>
      </c>
    </row>
    <row r="657" spans="1:4" x14ac:dyDescent="0.35">
      <c r="A657" t="str">
        <f t="shared" si="10"/>
        <v>Mapfre México|51 Maritimo y Transportes</v>
      </c>
      <c r="B657" t="s">
        <v>28</v>
      </c>
      <c r="C657" t="s">
        <v>342</v>
      </c>
      <c r="D657" s="2">
        <v>6166637.7572700009</v>
      </c>
    </row>
    <row r="658" spans="1:4" x14ac:dyDescent="0.35">
      <c r="A658" t="str">
        <f t="shared" si="10"/>
        <v>Mapfre México|52 MyT Carga</v>
      </c>
      <c r="B658" t="s">
        <v>28</v>
      </c>
      <c r="C658" t="s">
        <v>343</v>
      </c>
      <c r="D658" s="2">
        <v>1043756.65175</v>
      </c>
    </row>
    <row r="659" spans="1:4" x14ac:dyDescent="0.35">
      <c r="A659" t="str">
        <f t="shared" si="10"/>
        <v>Mapfre México|53 MyT Cascos</v>
      </c>
      <c r="B659" t="s">
        <v>28</v>
      </c>
      <c r="C659" t="s">
        <v>344</v>
      </c>
      <c r="D659" s="2">
        <v>5122881.1055200007</v>
      </c>
    </row>
    <row r="660" spans="1:4" x14ac:dyDescent="0.35">
      <c r="A660" t="str">
        <f t="shared" si="10"/>
        <v>Mapfre México|54 Incendio</v>
      </c>
      <c r="B660" t="s">
        <v>28</v>
      </c>
      <c r="C660" t="s">
        <v>345</v>
      </c>
      <c r="D660" s="2">
        <v>4218718.5708499998</v>
      </c>
    </row>
    <row r="661" spans="1:4" x14ac:dyDescent="0.35">
      <c r="A661" t="str">
        <f t="shared" si="10"/>
        <v>Mapfre México|55 Riesgos Catastroficos</v>
      </c>
      <c r="B661" t="s">
        <v>28</v>
      </c>
      <c r="C661" t="s">
        <v>346</v>
      </c>
      <c r="D661" s="2">
        <v>2403841.7572699999</v>
      </c>
    </row>
    <row r="662" spans="1:4" x14ac:dyDescent="0.35">
      <c r="A662" t="str">
        <f t="shared" si="10"/>
        <v>Mapfre México|56 Terremoto y Erupcion Volcanica</v>
      </c>
      <c r="B662" t="s">
        <v>28</v>
      </c>
      <c r="C662" t="s">
        <v>347</v>
      </c>
      <c r="D662" s="2">
        <v>874358.9612100001</v>
      </c>
    </row>
    <row r="663" spans="1:4" x14ac:dyDescent="0.35">
      <c r="A663" t="str">
        <f t="shared" si="10"/>
        <v>Mapfre México|57 Huracan y Otros Riesgos Hidrometeorologicos</v>
      </c>
      <c r="B663" t="s">
        <v>28</v>
      </c>
      <c r="C663" t="s">
        <v>348</v>
      </c>
      <c r="D663" s="2">
        <v>1529482.7960599998</v>
      </c>
    </row>
    <row r="664" spans="1:4" x14ac:dyDescent="0.35">
      <c r="A664" t="str">
        <f t="shared" si="10"/>
        <v>Mapfre México|59 Agricola y de Animales</v>
      </c>
      <c r="B664" t="s">
        <v>28</v>
      </c>
      <c r="C664" t="s">
        <v>355</v>
      </c>
      <c r="D664" s="2">
        <v>39826.26412</v>
      </c>
    </row>
    <row r="665" spans="1:4" x14ac:dyDescent="0.35">
      <c r="A665" t="str">
        <f t="shared" si="10"/>
        <v>Mapfre México|60 AyA Agricola</v>
      </c>
      <c r="B665" t="s">
        <v>28</v>
      </c>
      <c r="C665" t="s">
        <v>356</v>
      </c>
      <c r="D665" s="2">
        <v>38290.806969999998</v>
      </c>
    </row>
    <row r="666" spans="1:4" x14ac:dyDescent="0.35">
      <c r="A666" t="str">
        <f t="shared" si="10"/>
        <v>Mapfre México|62 AyA Pecuario</v>
      </c>
      <c r="B666" t="s">
        <v>28</v>
      </c>
      <c r="C666" t="s">
        <v>357</v>
      </c>
      <c r="D666" s="2">
        <v>1535.45715</v>
      </c>
    </row>
    <row r="667" spans="1:4" x14ac:dyDescent="0.35">
      <c r="A667" t="str">
        <f t="shared" si="10"/>
        <v>Mapfre México|63 Diversos</v>
      </c>
      <c r="B667" t="s">
        <v>28</v>
      </c>
      <c r="C667" t="s">
        <v>349</v>
      </c>
      <c r="D667" s="2">
        <v>1609854.5366800001</v>
      </c>
    </row>
    <row r="668" spans="1:4" x14ac:dyDescent="0.35">
      <c r="A668" t="str">
        <f t="shared" si="10"/>
        <v>Mapfre México|64 Miscelaneos</v>
      </c>
      <c r="B668" t="s">
        <v>28</v>
      </c>
      <c r="C668" t="s">
        <v>350</v>
      </c>
      <c r="D668" s="2">
        <v>624610.46830999991</v>
      </c>
    </row>
    <row r="669" spans="1:4" x14ac:dyDescent="0.35">
      <c r="A669" t="str">
        <f t="shared" si="10"/>
        <v>Mapfre México|65 Tecnicos</v>
      </c>
      <c r="B669" t="s">
        <v>28</v>
      </c>
      <c r="C669" t="s">
        <v>351</v>
      </c>
      <c r="D669" s="2">
        <v>985244.06836999999</v>
      </c>
    </row>
    <row r="670" spans="1:4" x14ac:dyDescent="0.35">
      <c r="A670" t="str">
        <f t="shared" si="10"/>
        <v>MediAccess|10 Total General</v>
      </c>
      <c r="B670" t="s">
        <v>56</v>
      </c>
      <c r="C670" t="s">
        <v>139</v>
      </c>
      <c r="D670" s="2">
        <v>255661.60855999999</v>
      </c>
    </row>
    <row r="671" spans="1:4" x14ac:dyDescent="0.35">
      <c r="A671" t="str">
        <f t="shared" si="10"/>
        <v>MediAccess|11 Total General Sin Pensiones</v>
      </c>
      <c r="B671" t="s">
        <v>56</v>
      </c>
      <c r="C671" t="s">
        <v>140</v>
      </c>
      <c r="D671" s="2">
        <v>255661.60855999999</v>
      </c>
    </row>
    <row r="672" spans="1:4" x14ac:dyDescent="0.35">
      <c r="A672" t="str">
        <f t="shared" si="10"/>
        <v>MediAccess|28 Accidentes y Enfermedades Total</v>
      </c>
      <c r="B672" t="s">
        <v>56</v>
      </c>
      <c r="C672" t="s">
        <v>352</v>
      </c>
      <c r="D672" s="2">
        <v>255661.60855999999</v>
      </c>
    </row>
    <row r="673" spans="1:4" x14ac:dyDescent="0.35">
      <c r="A673" t="str">
        <f t="shared" si="10"/>
        <v>MediAccess|32 Gastos Medicos</v>
      </c>
      <c r="B673" t="s">
        <v>56</v>
      </c>
      <c r="C673" t="s">
        <v>361</v>
      </c>
      <c r="D673" s="2">
        <v>14.65691</v>
      </c>
    </row>
    <row r="674" spans="1:4" x14ac:dyDescent="0.35">
      <c r="A674" t="str">
        <f t="shared" si="10"/>
        <v>MediAccess|33 GMM. Individual</v>
      </c>
      <c r="B674" t="s">
        <v>56</v>
      </c>
      <c r="C674" t="s">
        <v>362</v>
      </c>
      <c r="D674" s="2">
        <v>14.65691</v>
      </c>
    </row>
    <row r="675" spans="1:4" x14ac:dyDescent="0.35">
      <c r="A675" t="str">
        <f t="shared" si="10"/>
        <v>MediAccess|35 Salud</v>
      </c>
      <c r="B675" t="s">
        <v>56</v>
      </c>
      <c r="C675" t="s">
        <v>364</v>
      </c>
      <c r="D675" s="2">
        <v>255646.95165</v>
      </c>
    </row>
    <row r="676" spans="1:4" x14ac:dyDescent="0.35">
      <c r="A676" t="str">
        <f t="shared" si="10"/>
        <v>MediAccess|36 Salud Individual</v>
      </c>
      <c r="B676" t="s">
        <v>56</v>
      </c>
      <c r="C676" t="s">
        <v>365</v>
      </c>
      <c r="D676" s="2">
        <v>118720.93536</v>
      </c>
    </row>
    <row r="677" spans="1:4" x14ac:dyDescent="0.35">
      <c r="A677" t="str">
        <f t="shared" si="10"/>
        <v>MediAccess|37 Salud Gpo y Col</v>
      </c>
      <c r="B677" t="s">
        <v>56</v>
      </c>
      <c r="C677" t="s">
        <v>366</v>
      </c>
      <c r="D677" s="2">
        <v>136926.01629</v>
      </c>
    </row>
    <row r="678" spans="1:4" x14ac:dyDescent="0.35">
      <c r="A678" t="str">
        <f t="shared" si="10"/>
        <v>Metlife México|10 Total General</v>
      </c>
      <c r="B678" t="s">
        <v>50</v>
      </c>
      <c r="C678" t="s">
        <v>139</v>
      </c>
      <c r="D678" s="2">
        <v>90255077.333990008</v>
      </c>
    </row>
    <row r="679" spans="1:4" x14ac:dyDescent="0.35">
      <c r="A679" t="str">
        <f t="shared" si="10"/>
        <v>Metlife México|11 Total General Sin Pensiones</v>
      </c>
      <c r="B679" t="s">
        <v>50</v>
      </c>
      <c r="C679" t="s">
        <v>140</v>
      </c>
      <c r="D679" s="2">
        <v>90255077.333990008</v>
      </c>
    </row>
    <row r="680" spans="1:4" x14ac:dyDescent="0.35">
      <c r="A680" t="str">
        <f t="shared" si="10"/>
        <v>Metlife México|12 Vida Total</v>
      </c>
      <c r="B680" t="s">
        <v>50</v>
      </c>
      <c r="C680" t="s">
        <v>141</v>
      </c>
      <c r="D680" s="2">
        <v>55268312.444710001</v>
      </c>
    </row>
    <row r="681" spans="1:4" x14ac:dyDescent="0.35">
      <c r="A681" t="str">
        <f t="shared" si="10"/>
        <v>Metlife México|13 Vida Individual</v>
      </c>
      <c r="B681" t="s">
        <v>50</v>
      </c>
      <c r="C681" t="s">
        <v>142</v>
      </c>
      <c r="D681" s="2">
        <v>37139659.898330003</v>
      </c>
    </row>
    <row r="682" spans="1:4" x14ac:dyDescent="0.35">
      <c r="A682" t="str">
        <f t="shared" si="10"/>
        <v>Metlife México|14 Vida Gpo y Col</v>
      </c>
      <c r="B682" t="s">
        <v>50</v>
      </c>
      <c r="C682" t="s">
        <v>143</v>
      </c>
      <c r="D682" s="2">
        <v>18128652.546380002</v>
      </c>
    </row>
    <row r="683" spans="1:4" x14ac:dyDescent="0.35">
      <c r="A683" t="str">
        <f t="shared" si="10"/>
        <v>Metlife México|28 Accidentes y Enfermedades Total</v>
      </c>
      <c r="B683" t="s">
        <v>50</v>
      </c>
      <c r="C683" t="s">
        <v>352</v>
      </c>
      <c r="D683" s="2">
        <v>34986764.889279999</v>
      </c>
    </row>
    <row r="684" spans="1:4" x14ac:dyDescent="0.35">
      <c r="A684" t="str">
        <f t="shared" si="10"/>
        <v>Metlife México|29 Accidentes Personales</v>
      </c>
      <c r="B684" t="s">
        <v>50</v>
      </c>
      <c r="C684" t="s">
        <v>353</v>
      </c>
      <c r="D684" s="2">
        <v>5344.2104800000006</v>
      </c>
    </row>
    <row r="685" spans="1:4" x14ac:dyDescent="0.35">
      <c r="A685" t="str">
        <f t="shared" si="10"/>
        <v>Metlife México|30 AP Individual</v>
      </c>
      <c r="B685" t="s">
        <v>50</v>
      </c>
      <c r="C685" t="s">
        <v>358</v>
      </c>
      <c r="D685" s="2">
        <v>0</v>
      </c>
    </row>
    <row r="686" spans="1:4" x14ac:dyDescent="0.35">
      <c r="A686" t="str">
        <f t="shared" si="10"/>
        <v>Metlife México|31 AP Gpo y Col</v>
      </c>
      <c r="B686" t="s">
        <v>50</v>
      </c>
      <c r="C686" t="s">
        <v>354</v>
      </c>
      <c r="D686" s="2">
        <v>5344.2104800000006</v>
      </c>
    </row>
    <row r="687" spans="1:4" x14ac:dyDescent="0.35">
      <c r="A687" t="str">
        <f t="shared" si="10"/>
        <v>Metlife México|32 Gastos Medicos</v>
      </c>
      <c r="B687" t="s">
        <v>50</v>
      </c>
      <c r="C687" t="s">
        <v>361</v>
      </c>
      <c r="D687" s="2">
        <v>34981420.678800002</v>
      </c>
    </row>
    <row r="688" spans="1:4" x14ac:dyDescent="0.35">
      <c r="A688" t="str">
        <f t="shared" si="10"/>
        <v>Metlife México|33 GMM. Individual</v>
      </c>
      <c r="B688" t="s">
        <v>50</v>
      </c>
      <c r="C688" t="s">
        <v>362</v>
      </c>
      <c r="D688" s="2">
        <v>5896804.5562500004</v>
      </c>
    </row>
    <row r="689" spans="1:4" x14ac:dyDescent="0.35">
      <c r="A689" t="str">
        <f t="shared" si="10"/>
        <v>Metlife México|34 GMM. Gpo y Col</v>
      </c>
      <c r="B689" t="s">
        <v>50</v>
      </c>
      <c r="C689" t="s">
        <v>363</v>
      </c>
      <c r="D689" s="2">
        <v>29084616.12255</v>
      </c>
    </row>
    <row r="690" spans="1:4" x14ac:dyDescent="0.35">
      <c r="A690" t="str">
        <f t="shared" si="10"/>
        <v>Monterrey New York Life|10 Total General</v>
      </c>
      <c r="B690" t="s">
        <v>41</v>
      </c>
      <c r="C690" t="s">
        <v>139</v>
      </c>
      <c r="D690" s="2">
        <v>45794113.929980002</v>
      </c>
    </row>
    <row r="691" spans="1:4" x14ac:dyDescent="0.35">
      <c r="A691" t="str">
        <f t="shared" si="10"/>
        <v>Monterrey New York Life|11 Total General Sin Pensiones</v>
      </c>
      <c r="B691" t="s">
        <v>41</v>
      </c>
      <c r="C691" t="s">
        <v>140</v>
      </c>
      <c r="D691" s="2">
        <v>45794113.929980002</v>
      </c>
    </row>
    <row r="692" spans="1:4" x14ac:dyDescent="0.35">
      <c r="A692" t="str">
        <f t="shared" si="10"/>
        <v>Monterrey New York Life|12 Vida Total</v>
      </c>
      <c r="B692" t="s">
        <v>41</v>
      </c>
      <c r="C692" t="s">
        <v>141</v>
      </c>
      <c r="D692" s="2">
        <v>29942211.526779998</v>
      </c>
    </row>
    <row r="693" spans="1:4" x14ac:dyDescent="0.35">
      <c r="A693" t="str">
        <f t="shared" si="10"/>
        <v>Monterrey New York Life|13 Vida Individual</v>
      </c>
      <c r="B693" t="s">
        <v>41</v>
      </c>
      <c r="C693" t="s">
        <v>142</v>
      </c>
      <c r="D693" s="2">
        <v>29410990.955369998</v>
      </c>
    </row>
    <row r="694" spans="1:4" x14ac:dyDescent="0.35">
      <c r="A694" t="str">
        <f t="shared" si="10"/>
        <v>Monterrey New York Life|14 Vida Gpo y Col</v>
      </c>
      <c r="B694" t="s">
        <v>41</v>
      </c>
      <c r="C694" t="s">
        <v>143</v>
      </c>
      <c r="D694" s="2">
        <v>531220.57140999998</v>
      </c>
    </row>
    <row r="695" spans="1:4" x14ac:dyDescent="0.35">
      <c r="A695" t="str">
        <f t="shared" si="10"/>
        <v>Monterrey New York Life|28 Accidentes y Enfermedades Total</v>
      </c>
      <c r="B695" t="s">
        <v>41</v>
      </c>
      <c r="C695" t="s">
        <v>352</v>
      </c>
      <c r="D695" s="2">
        <v>15851902.403200001</v>
      </c>
    </row>
    <row r="696" spans="1:4" x14ac:dyDescent="0.35">
      <c r="A696" t="str">
        <f t="shared" si="10"/>
        <v>Monterrey New York Life|29 Accidentes Personales</v>
      </c>
      <c r="B696" t="s">
        <v>41</v>
      </c>
      <c r="C696" t="s">
        <v>353</v>
      </c>
      <c r="D696" s="2">
        <v>65488.732889999999</v>
      </c>
    </row>
    <row r="697" spans="1:4" x14ac:dyDescent="0.35">
      <c r="A697" t="str">
        <f t="shared" si="10"/>
        <v>Monterrey New York Life|30 AP Individual</v>
      </c>
      <c r="B697" t="s">
        <v>41</v>
      </c>
      <c r="C697" t="s">
        <v>358</v>
      </c>
      <c r="D697" s="2">
        <v>11891.056279999999</v>
      </c>
    </row>
    <row r="698" spans="1:4" x14ac:dyDescent="0.35">
      <c r="A698" t="str">
        <f t="shared" si="10"/>
        <v>Monterrey New York Life|31 AP Gpo y Col</v>
      </c>
      <c r="B698" t="s">
        <v>41</v>
      </c>
      <c r="C698" t="s">
        <v>354</v>
      </c>
      <c r="D698" s="2">
        <v>53597.676610000002</v>
      </c>
    </row>
    <row r="699" spans="1:4" x14ac:dyDescent="0.35">
      <c r="A699" t="str">
        <f t="shared" si="10"/>
        <v>Monterrey New York Life|32 Gastos Medicos</v>
      </c>
      <c r="B699" t="s">
        <v>41</v>
      </c>
      <c r="C699" t="s">
        <v>361</v>
      </c>
      <c r="D699" s="2">
        <v>15786413.67031</v>
      </c>
    </row>
    <row r="700" spans="1:4" x14ac:dyDescent="0.35">
      <c r="A700" t="str">
        <f t="shared" si="10"/>
        <v>Monterrey New York Life|33 GMM. Individual</v>
      </c>
      <c r="B700" t="s">
        <v>41</v>
      </c>
      <c r="C700" t="s">
        <v>362</v>
      </c>
      <c r="D700" s="2">
        <v>11654661.8772</v>
      </c>
    </row>
    <row r="701" spans="1:4" x14ac:dyDescent="0.35">
      <c r="A701" t="str">
        <f t="shared" si="10"/>
        <v>Monterrey New York Life|34 GMM. Gpo y Col</v>
      </c>
      <c r="B701" t="s">
        <v>41</v>
      </c>
      <c r="C701" t="s">
        <v>363</v>
      </c>
      <c r="D701" s="2">
        <v>4131751.79311</v>
      </c>
    </row>
    <row r="702" spans="1:4" x14ac:dyDescent="0.35">
      <c r="A702" t="str">
        <f t="shared" si="10"/>
        <v>Odontoprev|10 Total General</v>
      </c>
      <c r="B702" t="s">
        <v>68</v>
      </c>
      <c r="C702" t="s">
        <v>139</v>
      </c>
      <c r="D702" s="2">
        <v>121671.51554000001</v>
      </c>
    </row>
    <row r="703" spans="1:4" x14ac:dyDescent="0.35">
      <c r="A703" t="str">
        <f t="shared" si="10"/>
        <v>Odontoprev|11 Total General Sin Pensiones</v>
      </c>
      <c r="B703" t="s">
        <v>68</v>
      </c>
      <c r="C703" t="s">
        <v>140</v>
      </c>
      <c r="D703" s="2">
        <v>121671.51554000001</v>
      </c>
    </row>
    <row r="704" spans="1:4" x14ac:dyDescent="0.35">
      <c r="A704" t="str">
        <f t="shared" si="10"/>
        <v>Odontoprev|28 Accidentes y Enfermedades Total</v>
      </c>
      <c r="B704" t="s">
        <v>68</v>
      </c>
      <c r="C704" t="s">
        <v>352</v>
      </c>
      <c r="D704" s="2">
        <v>121671.51554000001</v>
      </c>
    </row>
    <row r="705" spans="1:4" x14ac:dyDescent="0.35">
      <c r="A705" t="str">
        <f t="shared" si="10"/>
        <v>Odontoprev|29 Accidentes Personales</v>
      </c>
      <c r="B705" t="s">
        <v>68</v>
      </c>
      <c r="C705" t="s">
        <v>353</v>
      </c>
      <c r="D705" s="2">
        <v>16.533669999999997</v>
      </c>
    </row>
    <row r="706" spans="1:4" x14ac:dyDescent="0.35">
      <c r="A706" t="str">
        <f t="shared" si="10"/>
        <v>Odontoprev|30 AP Individual</v>
      </c>
      <c r="B706" t="s">
        <v>68</v>
      </c>
      <c r="C706" t="s">
        <v>358</v>
      </c>
      <c r="D706" s="2">
        <v>15.33367</v>
      </c>
    </row>
    <row r="707" spans="1:4" x14ac:dyDescent="0.35">
      <c r="A707" t="str">
        <f t="shared" si="10"/>
        <v>Odontoprev|31 AP Gpo y Col</v>
      </c>
      <c r="B707" t="s">
        <v>68</v>
      </c>
      <c r="C707" t="s">
        <v>354</v>
      </c>
      <c r="D707" s="2">
        <v>1.2</v>
      </c>
    </row>
    <row r="708" spans="1:4" x14ac:dyDescent="0.35">
      <c r="A708" t="str">
        <f t="shared" si="10"/>
        <v>Odontoprev|32 Gastos Medicos</v>
      </c>
      <c r="B708" t="s">
        <v>68</v>
      </c>
      <c r="C708" t="s">
        <v>361</v>
      </c>
      <c r="D708" s="2">
        <v>29406.389059999998</v>
      </c>
    </row>
    <row r="709" spans="1:4" x14ac:dyDescent="0.35">
      <c r="A709" t="str">
        <f t="shared" si="10"/>
        <v>Odontoprev|33 GMM. Individual</v>
      </c>
      <c r="B709" t="s">
        <v>68</v>
      </c>
      <c r="C709" t="s">
        <v>362</v>
      </c>
      <c r="D709" s="2">
        <v>868.14738</v>
      </c>
    </row>
    <row r="710" spans="1:4" x14ac:dyDescent="0.35">
      <c r="A710" t="str">
        <f t="shared" si="10"/>
        <v>Odontoprev|34 GMM. Gpo y Col</v>
      </c>
      <c r="B710" t="s">
        <v>68</v>
      </c>
      <c r="C710" t="s">
        <v>363</v>
      </c>
      <c r="D710" s="2">
        <v>28538.241679999999</v>
      </c>
    </row>
    <row r="711" spans="1:4" x14ac:dyDescent="0.35">
      <c r="A711" t="str">
        <f t="shared" si="10"/>
        <v>Odontoprev|35 Salud</v>
      </c>
      <c r="B711" t="s">
        <v>68</v>
      </c>
      <c r="C711" t="s">
        <v>364</v>
      </c>
      <c r="D711" s="2">
        <v>92248.592810000002</v>
      </c>
    </row>
    <row r="712" spans="1:4" x14ac:dyDescent="0.35">
      <c r="A712" t="str">
        <f t="shared" ref="A712:A775" si="11">B712&amp;"|"&amp;C712</f>
        <v>Odontoprev|36 Salud Individual</v>
      </c>
      <c r="B712" t="s">
        <v>68</v>
      </c>
      <c r="C712" t="s">
        <v>365</v>
      </c>
      <c r="D712" s="2">
        <v>40810.136930000001</v>
      </c>
    </row>
    <row r="713" spans="1:4" x14ac:dyDescent="0.35">
      <c r="A713" t="str">
        <f t="shared" si="11"/>
        <v>Odontoprev|37 Salud Gpo y Col</v>
      </c>
      <c r="B713" t="s">
        <v>68</v>
      </c>
      <c r="C713" t="s">
        <v>366</v>
      </c>
      <c r="D713" s="2">
        <v>51438.455880000001</v>
      </c>
    </row>
    <row r="714" spans="1:4" x14ac:dyDescent="0.35">
      <c r="A714" t="str">
        <f t="shared" si="11"/>
        <v>Pan-American México|10 Total General</v>
      </c>
      <c r="B714" t="s">
        <v>81</v>
      </c>
      <c r="C714" t="s">
        <v>139</v>
      </c>
      <c r="D714" s="2">
        <v>1277734.8276199999</v>
      </c>
    </row>
    <row r="715" spans="1:4" x14ac:dyDescent="0.35">
      <c r="A715" t="str">
        <f t="shared" si="11"/>
        <v>Pan-American México|11 Total General Sin Pensiones</v>
      </c>
      <c r="B715" t="s">
        <v>81</v>
      </c>
      <c r="C715" t="s">
        <v>140</v>
      </c>
      <c r="D715" s="2">
        <v>1277734.8276199999</v>
      </c>
    </row>
    <row r="716" spans="1:4" x14ac:dyDescent="0.35">
      <c r="A716" t="str">
        <f t="shared" si="11"/>
        <v>Pan-American México|12 Vida Total</v>
      </c>
      <c r="B716" t="s">
        <v>81</v>
      </c>
      <c r="C716" t="s">
        <v>141</v>
      </c>
      <c r="D716" s="2">
        <v>605608.28590999998</v>
      </c>
    </row>
    <row r="717" spans="1:4" x14ac:dyDescent="0.35">
      <c r="A717" t="str">
        <f t="shared" si="11"/>
        <v>Pan-American México|13 Vida Individual</v>
      </c>
      <c r="B717" t="s">
        <v>81</v>
      </c>
      <c r="C717" t="s">
        <v>142</v>
      </c>
      <c r="D717" s="2">
        <v>0</v>
      </c>
    </row>
    <row r="718" spans="1:4" x14ac:dyDescent="0.35">
      <c r="A718" t="str">
        <f t="shared" si="11"/>
        <v>Pan-American México|14 Vida Gpo y Col</v>
      </c>
      <c r="B718" t="s">
        <v>81</v>
      </c>
      <c r="C718" t="s">
        <v>143</v>
      </c>
      <c r="D718" s="2">
        <v>605608.28590999998</v>
      </c>
    </row>
    <row r="719" spans="1:4" x14ac:dyDescent="0.35">
      <c r="A719" t="str">
        <f t="shared" si="11"/>
        <v>Pan-American México|28 Accidentes y Enfermedades Total</v>
      </c>
      <c r="B719" t="s">
        <v>81</v>
      </c>
      <c r="C719" t="s">
        <v>352</v>
      </c>
      <c r="D719" s="2">
        <v>672126.54171000002</v>
      </c>
    </row>
    <row r="720" spans="1:4" x14ac:dyDescent="0.35">
      <c r="A720" t="str">
        <f t="shared" si="11"/>
        <v>Pan-American México|29 Accidentes Personales</v>
      </c>
      <c r="B720" t="s">
        <v>81</v>
      </c>
      <c r="C720" t="s">
        <v>353</v>
      </c>
      <c r="D720" s="2">
        <v>61365.917759999997</v>
      </c>
    </row>
    <row r="721" spans="1:4" x14ac:dyDescent="0.35">
      <c r="A721" t="str">
        <f t="shared" si="11"/>
        <v>Pan-American México|30 AP Individual</v>
      </c>
      <c r="B721" t="s">
        <v>81</v>
      </c>
      <c r="C721" t="s">
        <v>358</v>
      </c>
      <c r="D721" s="2">
        <v>233.58530999999999</v>
      </c>
    </row>
    <row r="722" spans="1:4" x14ac:dyDescent="0.35">
      <c r="A722" t="str">
        <f t="shared" si="11"/>
        <v>Pan-American México|31 AP Gpo y Col</v>
      </c>
      <c r="B722" t="s">
        <v>81</v>
      </c>
      <c r="C722" t="s">
        <v>354</v>
      </c>
      <c r="D722" s="2">
        <v>61132.332450000002</v>
      </c>
    </row>
    <row r="723" spans="1:4" x14ac:dyDescent="0.35">
      <c r="A723" t="str">
        <f t="shared" si="11"/>
        <v>Pan-American México|32 Gastos Medicos</v>
      </c>
      <c r="B723" t="s">
        <v>81</v>
      </c>
      <c r="C723" t="s">
        <v>361</v>
      </c>
      <c r="D723" s="2">
        <v>610760.62395000004</v>
      </c>
    </row>
    <row r="724" spans="1:4" x14ac:dyDescent="0.35">
      <c r="A724" t="str">
        <f t="shared" si="11"/>
        <v>Pan-American México|33 GMM. Individual</v>
      </c>
      <c r="B724" t="s">
        <v>81</v>
      </c>
      <c r="C724" t="s">
        <v>362</v>
      </c>
      <c r="D724" s="2">
        <v>610760.44358000008</v>
      </c>
    </row>
    <row r="725" spans="1:4" x14ac:dyDescent="0.35">
      <c r="A725" t="str">
        <f t="shared" si="11"/>
        <v>Pan-American México|34 GMM. Gpo y Col</v>
      </c>
      <c r="B725" t="s">
        <v>81</v>
      </c>
      <c r="C725" t="s">
        <v>363</v>
      </c>
      <c r="D725" s="2">
        <v>0.18037</v>
      </c>
    </row>
    <row r="726" spans="1:4" x14ac:dyDescent="0.35">
      <c r="A726" t="str">
        <f t="shared" si="11"/>
        <v>Patria|10 Total General</v>
      </c>
      <c r="B726" t="s">
        <v>104</v>
      </c>
      <c r="C726" t="s">
        <v>139</v>
      </c>
      <c r="D726" s="2">
        <v>0</v>
      </c>
    </row>
    <row r="727" spans="1:4" x14ac:dyDescent="0.35">
      <c r="A727" t="str">
        <f t="shared" si="11"/>
        <v>Patria|11 Total General Sin Pensiones</v>
      </c>
      <c r="B727" t="s">
        <v>104</v>
      </c>
      <c r="C727" t="s">
        <v>140</v>
      </c>
      <c r="D727" s="2">
        <v>0</v>
      </c>
    </row>
    <row r="728" spans="1:4" x14ac:dyDescent="0.35">
      <c r="A728" t="str">
        <f t="shared" si="11"/>
        <v>Patria|12 Vida Total</v>
      </c>
      <c r="B728" t="s">
        <v>104</v>
      </c>
      <c r="C728" t="s">
        <v>141</v>
      </c>
      <c r="D728" s="2">
        <v>0</v>
      </c>
    </row>
    <row r="729" spans="1:4" x14ac:dyDescent="0.35">
      <c r="A729" t="str">
        <f t="shared" si="11"/>
        <v>Patria|13 Vida Individual</v>
      </c>
      <c r="B729" t="s">
        <v>104</v>
      </c>
      <c r="C729" t="s">
        <v>142</v>
      </c>
      <c r="D729" s="2">
        <v>0</v>
      </c>
    </row>
    <row r="730" spans="1:4" x14ac:dyDescent="0.35">
      <c r="A730" t="str">
        <f t="shared" si="11"/>
        <v>Patria|14 Vida Gpo y Col</v>
      </c>
      <c r="B730" t="s">
        <v>104</v>
      </c>
      <c r="C730" t="s">
        <v>143</v>
      </c>
      <c r="D730" s="2">
        <v>0</v>
      </c>
    </row>
    <row r="731" spans="1:4" x14ac:dyDescent="0.35">
      <c r="A731" t="str">
        <f t="shared" si="11"/>
        <v>Patria|28 Accidentes y Enfermedades Total</v>
      </c>
      <c r="B731" t="s">
        <v>104</v>
      </c>
      <c r="C731" t="s">
        <v>352</v>
      </c>
      <c r="D731" s="2">
        <v>0</v>
      </c>
    </row>
    <row r="732" spans="1:4" x14ac:dyDescent="0.35">
      <c r="A732" t="str">
        <f t="shared" si="11"/>
        <v>Patria|29 Accidentes Personales</v>
      </c>
      <c r="B732" t="s">
        <v>104</v>
      </c>
      <c r="C732" t="s">
        <v>353</v>
      </c>
      <c r="D732" s="2">
        <v>0</v>
      </c>
    </row>
    <row r="733" spans="1:4" x14ac:dyDescent="0.35">
      <c r="A733" t="str">
        <f t="shared" si="11"/>
        <v>Patria|30 AP Individual</v>
      </c>
      <c r="B733" t="s">
        <v>104</v>
      </c>
      <c r="C733" t="s">
        <v>358</v>
      </c>
      <c r="D733" s="2">
        <v>0</v>
      </c>
    </row>
    <row r="734" spans="1:4" x14ac:dyDescent="0.35">
      <c r="A734" t="str">
        <f t="shared" si="11"/>
        <v>Patria|31 AP Gpo y Col</v>
      </c>
      <c r="B734" t="s">
        <v>104</v>
      </c>
      <c r="C734" t="s">
        <v>354</v>
      </c>
      <c r="D734" s="2">
        <v>0</v>
      </c>
    </row>
    <row r="735" spans="1:4" x14ac:dyDescent="0.35">
      <c r="A735" t="str">
        <f t="shared" si="11"/>
        <v>Patria|32 Gastos Medicos</v>
      </c>
      <c r="B735" t="s">
        <v>104</v>
      </c>
      <c r="C735" t="s">
        <v>361</v>
      </c>
      <c r="D735" s="2">
        <v>0</v>
      </c>
    </row>
    <row r="736" spans="1:4" x14ac:dyDescent="0.35">
      <c r="A736" t="str">
        <f t="shared" si="11"/>
        <v>Patria|33 GMM. Individual</v>
      </c>
      <c r="B736" t="s">
        <v>104</v>
      </c>
      <c r="C736" t="s">
        <v>362</v>
      </c>
      <c r="D736" s="2">
        <v>0</v>
      </c>
    </row>
    <row r="737" spans="1:4" x14ac:dyDescent="0.35">
      <c r="A737" t="str">
        <f t="shared" si="11"/>
        <v>Patria|34 GMM. Gpo y Col</v>
      </c>
      <c r="B737" t="s">
        <v>104</v>
      </c>
      <c r="C737" t="s">
        <v>363</v>
      </c>
      <c r="D737" s="2">
        <v>0</v>
      </c>
    </row>
    <row r="738" spans="1:4" x14ac:dyDescent="0.35">
      <c r="A738" t="str">
        <f t="shared" si="11"/>
        <v>Patria|35 Salud</v>
      </c>
      <c r="B738" t="s">
        <v>104</v>
      </c>
      <c r="C738" t="s">
        <v>364</v>
      </c>
      <c r="D738" s="2">
        <v>0</v>
      </c>
    </row>
    <row r="739" spans="1:4" x14ac:dyDescent="0.35">
      <c r="A739" t="str">
        <f t="shared" si="11"/>
        <v>Patria|36 Salud Individual</v>
      </c>
      <c r="B739" t="s">
        <v>104</v>
      </c>
      <c r="C739" t="s">
        <v>365</v>
      </c>
      <c r="D739" s="2">
        <v>0</v>
      </c>
    </row>
    <row r="740" spans="1:4" x14ac:dyDescent="0.35">
      <c r="A740" t="str">
        <f t="shared" si="11"/>
        <v>Patria|37 Salud Gpo y Col</v>
      </c>
      <c r="B740" t="s">
        <v>104</v>
      </c>
      <c r="C740" t="s">
        <v>366</v>
      </c>
      <c r="D740" s="2">
        <v>0</v>
      </c>
    </row>
    <row r="741" spans="1:4" x14ac:dyDescent="0.35">
      <c r="A741" t="str">
        <f t="shared" si="11"/>
        <v>Patria|38 Daños Total</v>
      </c>
      <c r="B741" t="s">
        <v>104</v>
      </c>
      <c r="C741" t="s">
        <v>333</v>
      </c>
      <c r="D741" s="2">
        <v>0</v>
      </c>
    </row>
    <row r="742" spans="1:4" x14ac:dyDescent="0.35">
      <c r="A742" t="str">
        <f t="shared" si="11"/>
        <v>Patria|39 Automoviles Total</v>
      </c>
      <c r="B742" t="s">
        <v>104</v>
      </c>
      <c r="C742" t="s">
        <v>331</v>
      </c>
      <c r="D742" s="2">
        <v>0</v>
      </c>
    </row>
    <row r="743" spans="1:4" x14ac:dyDescent="0.35">
      <c r="A743" t="str">
        <f t="shared" si="11"/>
        <v>Patria|41 Automoviles Residentes</v>
      </c>
      <c r="B743" t="s">
        <v>104</v>
      </c>
      <c r="C743" t="s">
        <v>334</v>
      </c>
      <c r="D743" s="2">
        <v>0</v>
      </c>
    </row>
    <row r="744" spans="1:4" x14ac:dyDescent="0.35">
      <c r="A744" t="str">
        <f t="shared" si="11"/>
        <v>Patria|42 Camiones</v>
      </c>
      <c r="B744" t="s">
        <v>104</v>
      </c>
      <c r="C744" t="s">
        <v>335</v>
      </c>
      <c r="D744" s="2">
        <v>0</v>
      </c>
    </row>
    <row r="745" spans="1:4" x14ac:dyDescent="0.35">
      <c r="A745" t="str">
        <f t="shared" si="11"/>
        <v>Patria|43 Automoviles Turistas</v>
      </c>
      <c r="B745" t="s">
        <v>104</v>
      </c>
      <c r="C745" t="s">
        <v>359</v>
      </c>
      <c r="D745" s="2">
        <v>0</v>
      </c>
    </row>
    <row r="746" spans="1:4" x14ac:dyDescent="0.35">
      <c r="A746" t="str">
        <f t="shared" si="11"/>
        <v>Patria|44 Otros Automoviles y Obligatorios</v>
      </c>
      <c r="B746" t="s">
        <v>104</v>
      </c>
      <c r="C746" t="s">
        <v>336</v>
      </c>
      <c r="D746" s="2">
        <v>0</v>
      </c>
    </row>
    <row r="747" spans="1:4" x14ac:dyDescent="0.35">
      <c r="A747" t="str">
        <f t="shared" si="11"/>
        <v>Patria|46 Daños Sin Autos Total</v>
      </c>
      <c r="B747" t="s">
        <v>104</v>
      </c>
      <c r="C747" t="s">
        <v>332</v>
      </c>
      <c r="D747" s="2">
        <v>0</v>
      </c>
    </row>
    <row r="748" spans="1:4" x14ac:dyDescent="0.35">
      <c r="A748" t="str">
        <f t="shared" si="11"/>
        <v>Patria|46 Responsabilidad Civil y Riesgos Profesionales</v>
      </c>
      <c r="B748" t="s">
        <v>104</v>
      </c>
      <c r="C748" t="s">
        <v>337</v>
      </c>
      <c r="D748" s="2">
        <v>0</v>
      </c>
    </row>
    <row r="749" spans="1:4" x14ac:dyDescent="0.35">
      <c r="A749" t="str">
        <f t="shared" si="11"/>
        <v>Patria|47 RC General</v>
      </c>
      <c r="B749" t="s">
        <v>104</v>
      </c>
      <c r="C749" t="s">
        <v>338</v>
      </c>
      <c r="D749" s="2">
        <v>0</v>
      </c>
    </row>
    <row r="750" spans="1:4" x14ac:dyDescent="0.35">
      <c r="A750" t="str">
        <f t="shared" si="11"/>
        <v>Patria|48 RC Aviones y Barcos</v>
      </c>
      <c r="B750" t="s">
        <v>104</v>
      </c>
      <c r="C750" t="s">
        <v>339</v>
      </c>
      <c r="D750" s="2">
        <v>0</v>
      </c>
    </row>
    <row r="751" spans="1:4" x14ac:dyDescent="0.35">
      <c r="A751" t="str">
        <f t="shared" si="11"/>
        <v>Patria|49 RC Viajero</v>
      </c>
      <c r="B751" t="s">
        <v>104</v>
      </c>
      <c r="C751" t="s">
        <v>340</v>
      </c>
      <c r="D751" s="2">
        <v>0</v>
      </c>
    </row>
    <row r="752" spans="1:4" x14ac:dyDescent="0.35">
      <c r="A752" t="str">
        <f t="shared" si="11"/>
        <v>Patria|50 RC Otros</v>
      </c>
      <c r="B752" t="s">
        <v>104</v>
      </c>
      <c r="C752" t="s">
        <v>341</v>
      </c>
      <c r="D752" s="2">
        <v>0</v>
      </c>
    </row>
    <row r="753" spans="1:4" x14ac:dyDescent="0.35">
      <c r="A753" t="str">
        <f t="shared" si="11"/>
        <v>Patria|51 Maritimo y Transportes</v>
      </c>
      <c r="B753" t="s">
        <v>104</v>
      </c>
      <c r="C753" t="s">
        <v>342</v>
      </c>
      <c r="D753" s="2">
        <v>0</v>
      </c>
    </row>
    <row r="754" spans="1:4" x14ac:dyDescent="0.35">
      <c r="A754" t="str">
        <f t="shared" si="11"/>
        <v>Patria|52 MyT Carga</v>
      </c>
      <c r="B754" t="s">
        <v>104</v>
      </c>
      <c r="C754" t="s">
        <v>343</v>
      </c>
      <c r="D754" s="2">
        <v>0</v>
      </c>
    </row>
    <row r="755" spans="1:4" x14ac:dyDescent="0.35">
      <c r="A755" t="str">
        <f t="shared" si="11"/>
        <v>Patria|53 MyT Cascos</v>
      </c>
      <c r="B755" t="s">
        <v>104</v>
      </c>
      <c r="C755" t="s">
        <v>344</v>
      </c>
      <c r="D755" s="2">
        <v>0</v>
      </c>
    </row>
    <row r="756" spans="1:4" x14ac:dyDescent="0.35">
      <c r="A756" t="str">
        <f t="shared" si="11"/>
        <v>Patria|54 Incendio</v>
      </c>
      <c r="B756" t="s">
        <v>104</v>
      </c>
      <c r="C756" t="s">
        <v>345</v>
      </c>
      <c r="D756" s="2">
        <v>0</v>
      </c>
    </row>
    <row r="757" spans="1:4" x14ac:dyDescent="0.35">
      <c r="A757" t="str">
        <f t="shared" si="11"/>
        <v>Patria|55 Riesgos Catastroficos</v>
      </c>
      <c r="B757" t="s">
        <v>104</v>
      </c>
      <c r="C757" t="s">
        <v>346</v>
      </c>
      <c r="D757" s="2">
        <v>0</v>
      </c>
    </row>
    <row r="758" spans="1:4" x14ac:dyDescent="0.35">
      <c r="A758" t="str">
        <f t="shared" si="11"/>
        <v>Patria|56 Terremoto y Erupcion Volcanica</v>
      </c>
      <c r="B758" t="s">
        <v>104</v>
      </c>
      <c r="C758" t="s">
        <v>347</v>
      </c>
      <c r="D758" s="2">
        <v>0</v>
      </c>
    </row>
    <row r="759" spans="1:4" x14ac:dyDescent="0.35">
      <c r="A759" t="str">
        <f t="shared" si="11"/>
        <v>Patria|57 Huracan y Otros Riesgos Hidrometeorologicos</v>
      </c>
      <c r="B759" t="s">
        <v>104</v>
      </c>
      <c r="C759" t="s">
        <v>348</v>
      </c>
      <c r="D759" s="2">
        <v>0</v>
      </c>
    </row>
    <row r="760" spans="1:4" x14ac:dyDescent="0.35">
      <c r="A760" t="str">
        <f t="shared" si="11"/>
        <v>Patria|58 Otros Riesgos Catastroficos</v>
      </c>
      <c r="B760" t="s">
        <v>104</v>
      </c>
      <c r="C760" t="s">
        <v>370</v>
      </c>
      <c r="D760" s="2">
        <v>0</v>
      </c>
    </row>
    <row r="761" spans="1:4" x14ac:dyDescent="0.35">
      <c r="A761" t="str">
        <f t="shared" si="11"/>
        <v>Patria|59 Agricola y de Animales</v>
      </c>
      <c r="B761" t="s">
        <v>104</v>
      </c>
      <c r="C761" t="s">
        <v>355</v>
      </c>
      <c r="D761" s="2">
        <v>0</v>
      </c>
    </row>
    <row r="762" spans="1:4" x14ac:dyDescent="0.35">
      <c r="A762" t="str">
        <f t="shared" si="11"/>
        <v>Patria|60 AyA Agricola</v>
      </c>
      <c r="B762" t="s">
        <v>104</v>
      </c>
      <c r="C762" t="s">
        <v>356</v>
      </c>
      <c r="D762" s="2">
        <v>0</v>
      </c>
    </row>
    <row r="763" spans="1:4" x14ac:dyDescent="0.35">
      <c r="A763" t="str">
        <f t="shared" si="11"/>
        <v>Patria|61 AyA Otros</v>
      </c>
      <c r="B763" t="s">
        <v>104</v>
      </c>
      <c r="C763" t="s">
        <v>369</v>
      </c>
      <c r="D763" s="2">
        <v>0</v>
      </c>
    </row>
    <row r="764" spans="1:4" x14ac:dyDescent="0.35">
      <c r="A764" t="str">
        <f t="shared" si="11"/>
        <v>Patria|62 AyA Pecuario</v>
      </c>
      <c r="B764" t="s">
        <v>104</v>
      </c>
      <c r="C764" t="s">
        <v>357</v>
      </c>
      <c r="D764" s="2">
        <v>0</v>
      </c>
    </row>
    <row r="765" spans="1:4" x14ac:dyDescent="0.35">
      <c r="A765" t="str">
        <f t="shared" si="11"/>
        <v>Patria|63 Diversos</v>
      </c>
      <c r="B765" t="s">
        <v>104</v>
      </c>
      <c r="C765" t="s">
        <v>349</v>
      </c>
      <c r="D765" s="2">
        <v>0</v>
      </c>
    </row>
    <row r="766" spans="1:4" x14ac:dyDescent="0.35">
      <c r="A766" t="str">
        <f t="shared" si="11"/>
        <v>Patria|64 Miscelaneos</v>
      </c>
      <c r="B766" t="s">
        <v>104</v>
      </c>
      <c r="C766" t="s">
        <v>350</v>
      </c>
      <c r="D766" s="2">
        <v>0</v>
      </c>
    </row>
    <row r="767" spans="1:4" x14ac:dyDescent="0.35">
      <c r="A767" t="str">
        <f t="shared" si="11"/>
        <v>Patria|65 Tecnicos</v>
      </c>
      <c r="B767" t="s">
        <v>104</v>
      </c>
      <c r="C767" t="s">
        <v>351</v>
      </c>
      <c r="D767" s="2">
        <v>0</v>
      </c>
    </row>
    <row r="768" spans="1:4" x14ac:dyDescent="0.35">
      <c r="A768" t="str">
        <f t="shared" si="11"/>
        <v>Patria|66 Credito</v>
      </c>
      <c r="B768" t="s">
        <v>104</v>
      </c>
      <c r="C768" t="s">
        <v>360</v>
      </c>
      <c r="D768" s="2">
        <v>0</v>
      </c>
    </row>
    <row r="769" spans="1:4" x14ac:dyDescent="0.35">
      <c r="A769" t="str">
        <f t="shared" si="11"/>
        <v>Patrimonial Vida|10 Total General</v>
      </c>
      <c r="B769" t="s">
        <v>97</v>
      </c>
      <c r="C769" t="s">
        <v>139</v>
      </c>
      <c r="D769" s="2">
        <v>5959798.8349299999</v>
      </c>
    </row>
    <row r="770" spans="1:4" x14ac:dyDescent="0.35">
      <c r="A770" t="str">
        <f t="shared" si="11"/>
        <v>Patrimonial Vida|11 Total General Sin Pensiones</v>
      </c>
      <c r="B770" t="s">
        <v>97</v>
      </c>
      <c r="C770" t="s">
        <v>140</v>
      </c>
      <c r="D770" s="2">
        <v>5959798.8349299999</v>
      </c>
    </row>
    <row r="771" spans="1:4" x14ac:dyDescent="0.35">
      <c r="A771" t="str">
        <f t="shared" si="11"/>
        <v>Patrimonial Vida|12 Vida Total</v>
      </c>
      <c r="B771" t="s">
        <v>97</v>
      </c>
      <c r="C771" t="s">
        <v>141</v>
      </c>
      <c r="D771" s="2">
        <v>5959798.8349299999</v>
      </c>
    </row>
    <row r="772" spans="1:4" x14ac:dyDescent="0.35">
      <c r="A772" t="str">
        <f t="shared" si="11"/>
        <v>Patrimonial Vida|13 Vida Individual</v>
      </c>
      <c r="B772" t="s">
        <v>97</v>
      </c>
      <c r="C772" t="s">
        <v>142</v>
      </c>
      <c r="D772" s="2">
        <v>79.221100000000007</v>
      </c>
    </row>
    <row r="773" spans="1:4" x14ac:dyDescent="0.35">
      <c r="A773" t="str">
        <f t="shared" si="11"/>
        <v>Patrimonial Vida|14 Vida Gpo y Col</v>
      </c>
      <c r="B773" t="s">
        <v>97</v>
      </c>
      <c r="C773" t="s">
        <v>143</v>
      </c>
      <c r="D773" s="2">
        <v>5959719.6138300002</v>
      </c>
    </row>
    <row r="774" spans="1:4" x14ac:dyDescent="0.35">
      <c r="A774" t="str">
        <f t="shared" si="11"/>
        <v>Pensiones Banorte|10 Total General</v>
      </c>
      <c r="B774" t="s">
        <v>105</v>
      </c>
      <c r="C774" t="s">
        <v>139</v>
      </c>
      <c r="D774" s="2">
        <v>18169431.192700002</v>
      </c>
    </row>
    <row r="775" spans="1:4" x14ac:dyDescent="0.35">
      <c r="A775" t="str">
        <f t="shared" si="11"/>
        <v>Pensiones Banorte|15 Pensiones Total</v>
      </c>
      <c r="B775" t="s">
        <v>105</v>
      </c>
      <c r="C775" t="s">
        <v>170</v>
      </c>
      <c r="D775" s="2">
        <v>18169431.192700002</v>
      </c>
    </row>
    <row r="776" spans="1:4" x14ac:dyDescent="0.35">
      <c r="A776" t="str">
        <f t="shared" ref="A776:A839" si="12">B776&amp;"|"&amp;C776</f>
        <v>Pensiones Banorte|16 Pensiones IMSS</v>
      </c>
      <c r="B776" t="s">
        <v>105</v>
      </c>
      <c r="C776" t="s">
        <v>171</v>
      </c>
      <c r="D776" s="2">
        <v>13475506.428989999</v>
      </c>
    </row>
    <row r="777" spans="1:4" x14ac:dyDescent="0.35">
      <c r="A777" t="str">
        <f t="shared" si="12"/>
        <v>Pensiones Banorte|17 IMSS Incapacidad Permanente RT</v>
      </c>
      <c r="B777" t="s">
        <v>105</v>
      </c>
      <c r="C777" t="s">
        <v>373</v>
      </c>
      <c r="D777" s="2">
        <v>307783.89602999995</v>
      </c>
    </row>
    <row r="778" spans="1:4" x14ac:dyDescent="0.35">
      <c r="A778" t="str">
        <f t="shared" si="12"/>
        <v>Pensiones Banorte|18 IMSS Invalidez (invalidez y vida)</v>
      </c>
      <c r="B778" t="s">
        <v>105</v>
      </c>
      <c r="C778" t="s">
        <v>374</v>
      </c>
      <c r="D778" s="2">
        <v>7031306.7704799995</v>
      </c>
    </row>
    <row r="779" spans="1:4" x14ac:dyDescent="0.35">
      <c r="A779" t="str">
        <f t="shared" si="12"/>
        <v>Pensiones Banorte|19 IMSS Jubilacion (retiro, cesantia y vejez)</v>
      </c>
      <c r="B779" t="s">
        <v>105</v>
      </c>
      <c r="C779" t="s">
        <v>377</v>
      </c>
      <c r="D779" s="2">
        <v>633069.31371999998</v>
      </c>
    </row>
    <row r="780" spans="1:4" x14ac:dyDescent="0.35">
      <c r="A780" t="str">
        <f t="shared" si="12"/>
        <v>Pensiones Banorte|20 IMSS Muerte (invalidez y vida)</v>
      </c>
      <c r="B780" t="s">
        <v>105</v>
      </c>
      <c r="C780" t="s">
        <v>375</v>
      </c>
      <c r="D780" s="2">
        <v>5216700.6459999997</v>
      </c>
    </row>
    <row r="781" spans="1:4" x14ac:dyDescent="0.35">
      <c r="A781" t="str">
        <f t="shared" si="12"/>
        <v>Pensiones Banorte|21 IMSS Muerte (riesgos de trabajo)</v>
      </c>
      <c r="B781" t="s">
        <v>105</v>
      </c>
      <c r="C781" t="s">
        <v>376</v>
      </c>
      <c r="D781" s="2">
        <v>286645.80275999999</v>
      </c>
    </row>
    <row r="782" spans="1:4" x14ac:dyDescent="0.35">
      <c r="A782" t="str">
        <f t="shared" si="12"/>
        <v>Pensiones Banorte|22 Pensiones ISSSTE</v>
      </c>
      <c r="B782" t="s">
        <v>105</v>
      </c>
      <c r="C782" t="s">
        <v>371</v>
      </c>
      <c r="D782" s="2">
        <v>4693924.7637099996</v>
      </c>
    </row>
    <row r="783" spans="1:4" x14ac:dyDescent="0.35">
      <c r="A783" t="str">
        <f t="shared" si="12"/>
        <v>Pensiones Banorte|23 ISSSTE Incapacidad Permanente RT</v>
      </c>
      <c r="B783" t="s">
        <v>105</v>
      </c>
      <c r="C783" t="s">
        <v>378</v>
      </c>
      <c r="D783" s="2">
        <v>89619.27953</v>
      </c>
    </row>
    <row r="784" spans="1:4" x14ac:dyDescent="0.35">
      <c r="A784" t="str">
        <f t="shared" si="12"/>
        <v>Pensiones Banorte|24 ISSSTE Invalidez (invalidez y vida)</v>
      </c>
      <c r="B784" t="s">
        <v>105</v>
      </c>
      <c r="C784" t="s">
        <v>379</v>
      </c>
      <c r="D784" s="2">
        <v>119108.80739</v>
      </c>
    </row>
    <row r="785" spans="1:4" x14ac:dyDescent="0.35">
      <c r="A785" t="str">
        <f t="shared" si="12"/>
        <v>Pensiones Banorte|25 ISSSTE Jubilacion (retiro, cesantia y vejez)</v>
      </c>
      <c r="B785" t="s">
        <v>105</v>
      </c>
      <c r="C785" t="s">
        <v>380</v>
      </c>
      <c r="D785" s="2">
        <v>3146596.24608</v>
      </c>
    </row>
    <row r="786" spans="1:4" x14ac:dyDescent="0.35">
      <c r="A786" t="str">
        <f t="shared" si="12"/>
        <v>Pensiones Banorte|26 ISSSTE Muerte (invalidez y vida)</v>
      </c>
      <c r="B786" t="s">
        <v>105</v>
      </c>
      <c r="C786" t="s">
        <v>381</v>
      </c>
      <c r="D786" s="2">
        <v>1241167.65628</v>
      </c>
    </row>
    <row r="787" spans="1:4" x14ac:dyDescent="0.35">
      <c r="A787" t="str">
        <f t="shared" si="12"/>
        <v>Pensiones Banorte|27 ISSSTE Muerte (riesgos de trabajo)</v>
      </c>
      <c r="B787" t="s">
        <v>105</v>
      </c>
      <c r="C787" t="s">
        <v>382</v>
      </c>
      <c r="D787" s="2">
        <v>97432.774430000005</v>
      </c>
    </row>
    <row r="788" spans="1:4" x14ac:dyDescent="0.35">
      <c r="A788" t="str">
        <f t="shared" si="12"/>
        <v>Plan Seguro|10 Total General</v>
      </c>
      <c r="B788" t="s">
        <v>80</v>
      </c>
      <c r="C788" t="s">
        <v>139</v>
      </c>
      <c r="D788" s="2">
        <v>4323280.6731199995</v>
      </c>
    </row>
    <row r="789" spans="1:4" x14ac:dyDescent="0.35">
      <c r="A789" t="str">
        <f t="shared" si="12"/>
        <v>Plan Seguro|11 Total General Sin Pensiones</v>
      </c>
      <c r="B789" t="s">
        <v>80</v>
      </c>
      <c r="C789" t="s">
        <v>140</v>
      </c>
      <c r="D789" s="2">
        <v>4323280.6731199995</v>
      </c>
    </row>
    <row r="790" spans="1:4" x14ac:dyDescent="0.35">
      <c r="A790" t="str">
        <f t="shared" si="12"/>
        <v>Plan Seguro|28 Accidentes y Enfermedades Total</v>
      </c>
      <c r="B790" t="s">
        <v>80</v>
      </c>
      <c r="C790" t="s">
        <v>352</v>
      </c>
      <c r="D790" s="2">
        <v>4323280.6731199995</v>
      </c>
    </row>
    <row r="791" spans="1:4" x14ac:dyDescent="0.35">
      <c r="A791" t="str">
        <f t="shared" si="12"/>
        <v>Plan Seguro|32 Gastos Medicos</v>
      </c>
      <c r="B791" t="s">
        <v>80</v>
      </c>
      <c r="C791" t="s">
        <v>361</v>
      </c>
      <c r="D791" s="2">
        <v>1414318.32051</v>
      </c>
    </row>
    <row r="792" spans="1:4" x14ac:dyDescent="0.35">
      <c r="A792" t="str">
        <f t="shared" si="12"/>
        <v>Plan Seguro|33 GMM. Individual</v>
      </c>
      <c r="B792" t="s">
        <v>80</v>
      </c>
      <c r="C792" t="s">
        <v>362</v>
      </c>
      <c r="D792" s="2">
        <v>410508.92097000004</v>
      </c>
    </row>
    <row r="793" spans="1:4" x14ac:dyDescent="0.35">
      <c r="A793" t="str">
        <f t="shared" si="12"/>
        <v>Plan Seguro|34 GMM. Gpo y Col</v>
      </c>
      <c r="B793" t="s">
        <v>80</v>
      </c>
      <c r="C793" t="s">
        <v>363</v>
      </c>
      <c r="D793" s="2">
        <v>1003809.39954</v>
      </c>
    </row>
    <row r="794" spans="1:4" x14ac:dyDescent="0.35">
      <c r="A794" t="str">
        <f t="shared" si="12"/>
        <v>Plan Seguro|35 Salud</v>
      </c>
      <c r="B794" t="s">
        <v>80</v>
      </c>
      <c r="C794" t="s">
        <v>364</v>
      </c>
      <c r="D794" s="2">
        <v>2908962.3526099999</v>
      </c>
    </row>
    <row r="795" spans="1:4" x14ac:dyDescent="0.35">
      <c r="A795" t="str">
        <f t="shared" si="12"/>
        <v>Plan Seguro|36 Salud Individual</v>
      </c>
      <c r="B795" t="s">
        <v>80</v>
      </c>
      <c r="C795" t="s">
        <v>365</v>
      </c>
      <c r="D795" s="2">
        <v>2445240.6732700001</v>
      </c>
    </row>
    <row r="796" spans="1:4" x14ac:dyDescent="0.35">
      <c r="A796" t="str">
        <f t="shared" si="12"/>
        <v>Plan Seguro|37 Salud Gpo y Col</v>
      </c>
      <c r="B796" t="s">
        <v>80</v>
      </c>
      <c r="C796" t="s">
        <v>366</v>
      </c>
      <c r="D796" s="2">
        <v>463721.67933999997</v>
      </c>
    </row>
    <row r="797" spans="1:4" x14ac:dyDescent="0.35">
      <c r="A797" t="str">
        <f t="shared" si="12"/>
        <v>PREVEM Seguros|10 Total General</v>
      </c>
      <c r="B797" t="s">
        <v>95</v>
      </c>
      <c r="C797" t="s">
        <v>139</v>
      </c>
      <c r="D797" s="2">
        <v>727126.55316000001</v>
      </c>
    </row>
    <row r="798" spans="1:4" x14ac:dyDescent="0.35">
      <c r="A798" t="str">
        <f t="shared" si="12"/>
        <v>PREVEM Seguros|11 Total General Sin Pensiones</v>
      </c>
      <c r="B798" t="s">
        <v>95</v>
      </c>
      <c r="C798" t="s">
        <v>140</v>
      </c>
      <c r="D798" s="2">
        <v>727126.55316000001</v>
      </c>
    </row>
    <row r="799" spans="1:4" x14ac:dyDescent="0.35">
      <c r="A799" t="str">
        <f t="shared" si="12"/>
        <v>PREVEM Seguros|28 Accidentes y Enfermedades Total</v>
      </c>
      <c r="B799" t="s">
        <v>95</v>
      </c>
      <c r="C799" t="s">
        <v>352</v>
      </c>
      <c r="D799" s="2">
        <v>727126.55316000001</v>
      </c>
    </row>
    <row r="800" spans="1:4" x14ac:dyDescent="0.35">
      <c r="A800" t="str">
        <f t="shared" si="12"/>
        <v>PREVEM Seguros|29 Accidentes Personales</v>
      </c>
      <c r="B800" t="s">
        <v>95</v>
      </c>
      <c r="C800" t="s">
        <v>353</v>
      </c>
      <c r="D800" s="2">
        <v>37273.544249999999</v>
      </c>
    </row>
    <row r="801" spans="1:4" x14ac:dyDescent="0.35">
      <c r="A801" t="str">
        <f t="shared" si="12"/>
        <v>PREVEM Seguros|30 AP Individual</v>
      </c>
      <c r="B801" t="s">
        <v>95</v>
      </c>
      <c r="C801" t="s">
        <v>358</v>
      </c>
      <c r="D801" s="2">
        <v>2149.3000000000002</v>
      </c>
    </row>
    <row r="802" spans="1:4" x14ac:dyDescent="0.35">
      <c r="A802" t="str">
        <f t="shared" si="12"/>
        <v>PREVEM Seguros|31 AP Gpo y Col</v>
      </c>
      <c r="B802" t="s">
        <v>95</v>
      </c>
      <c r="C802" t="s">
        <v>354</v>
      </c>
      <c r="D802" s="2">
        <v>35124.244250000003</v>
      </c>
    </row>
    <row r="803" spans="1:4" x14ac:dyDescent="0.35">
      <c r="A803" t="str">
        <f t="shared" si="12"/>
        <v>PREVEM Seguros|32 Gastos Medicos</v>
      </c>
      <c r="B803" t="s">
        <v>95</v>
      </c>
      <c r="C803" t="s">
        <v>361</v>
      </c>
      <c r="D803" s="2">
        <v>689853.00890999998</v>
      </c>
    </row>
    <row r="804" spans="1:4" x14ac:dyDescent="0.35">
      <c r="A804" t="str">
        <f t="shared" si="12"/>
        <v>PREVEM Seguros|33 GMM. Individual</v>
      </c>
      <c r="B804" t="s">
        <v>95</v>
      </c>
      <c r="C804" t="s">
        <v>362</v>
      </c>
      <c r="D804" s="2">
        <v>376712.58427999995</v>
      </c>
    </row>
    <row r="805" spans="1:4" x14ac:dyDescent="0.35">
      <c r="A805" t="str">
        <f t="shared" si="12"/>
        <v>PREVEM Seguros|34 GMM. Gpo y Col</v>
      </c>
      <c r="B805" t="s">
        <v>95</v>
      </c>
      <c r="C805" t="s">
        <v>363</v>
      </c>
      <c r="D805" s="2">
        <v>313140.42463000002</v>
      </c>
    </row>
    <row r="806" spans="1:4" x14ac:dyDescent="0.35">
      <c r="A806" t="str">
        <f t="shared" si="12"/>
        <v>Primero Seguros|10 Total General</v>
      </c>
      <c r="B806" t="s">
        <v>84</v>
      </c>
      <c r="C806" t="s">
        <v>139</v>
      </c>
      <c r="D806" s="2">
        <v>447767.08867000003</v>
      </c>
    </row>
    <row r="807" spans="1:4" x14ac:dyDescent="0.35">
      <c r="A807" t="str">
        <f t="shared" si="12"/>
        <v>Primero Seguros|11 Total General Sin Pensiones</v>
      </c>
      <c r="B807" t="s">
        <v>84</v>
      </c>
      <c r="C807" t="s">
        <v>140</v>
      </c>
      <c r="D807" s="2">
        <v>447767.08867000003</v>
      </c>
    </row>
    <row r="808" spans="1:4" x14ac:dyDescent="0.35">
      <c r="A808" t="str">
        <f t="shared" si="12"/>
        <v>Primero Seguros|38 Daños Total</v>
      </c>
      <c r="B808" t="s">
        <v>84</v>
      </c>
      <c r="C808" t="s">
        <v>333</v>
      </c>
      <c r="D808" s="2">
        <v>447767.08867000003</v>
      </c>
    </row>
    <row r="809" spans="1:4" x14ac:dyDescent="0.35">
      <c r="A809" t="str">
        <f t="shared" si="12"/>
        <v>Primero Seguros|39 Automoviles Total</v>
      </c>
      <c r="B809" t="s">
        <v>84</v>
      </c>
      <c r="C809" t="s">
        <v>331</v>
      </c>
      <c r="D809" s="2">
        <v>242545.68343</v>
      </c>
    </row>
    <row r="810" spans="1:4" x14ac:dyDescent="0.35">
      <c r="A810" t="str">
        <f t="shared" si="12"/>
        <v>Primero Seguros|41 Automoviles Residentes</v>
      </c>
      <c r="B810" t="s">
        <v>84</v>
      </c>
      <c r="C810" t="s">
        <v>334</v>
      </c>
      <c r="D810" s="2">
        <v>71658.047900000005</v>
      </c>
    </row>
    <row r="811" spans="1:4" x14ac:dyDescent="0.35">
      <c r="A811" t="str">
        <f t="shared" si="12"/>
        <v>Primero Seguros|42 Camiones</v>
      </c>
      <c r="B811" t="s">
        <v>84</v>
      </c>
      <c r="C811" t="s">
        <v>335</v>
      </c>
      <c r="D811" s="2">
        <v>170886.32957</v>
      </c>
    </row>
    <row r="812" spans="1:4" x14ac:dyDescent="0.35">
      <c r="A812" t="str">
        <f t="shared" si="12"/>
        <v>Primero Seguros|43 Automoviles Turistas</v>
      </c>
      <c r="B812" t="s">
        <v>84</v>
      </c>
      <c r="C812" t="s">
        <v>359</v>
      </c>
      <c r="D812" s="2">
        <v>1.30596</v>
      </c>
    </row>
    <row r="813" spans="1:4" x14ac:dyDescent="0.35">
      <c r="A813" t="str">
        <f t="shared" si="12"/>
        <v>Primero Seguros|46 Daños Sin Autos Total</v>
      </c>
      <c r="B813" t="s">
        <v>84</v>
      </c>
      <c r="C813" t="s">
        <v>332</v>
      </c>
      <c r="D813" s="2">
        <v>205221.40523999999</v>
      </c>
    </row>
    <row r="814" spans="1:4" x14ac:dyDescent="0.35">
      <c r="A814" t="str">
        <f t="shared" si="12"/>
        <v>Primero Seguros|46 Responsabilidad Civil y Riesgos Profesionales</v>
      </c>
      <c r="B814" t="s">
        <v>84</v>
      </c>
      <c r="C814" t="s">
        <v>337</v>
      </c>
      <c r="D814" s="2">
        <v>53410.609640000002</v>
      </c>
    </row>
    <row r="815" spans="1:4" x14ac:dyDescent="0.35">
      <c r="A815" t="str">
        <f t="shared" si="12"/>
        <v>Primero Seguros|47 RC General</v>
      </c>
      <c r="B815" t="s">
        <v>84</v>
      </c>
      <c r="C815" t="s">
        <v>338</v>
      </c>
      <c r="D815" s="2">
        <v>53410.609640000002</v>
      </c>
    </row>
    <row r="816" spans="1:4" x14ac:dyDescent="0.35">
      <c r="A816" t="str">
        <f t="shared" si="12"/>
        <v>Primero Seguros|51 Maritimo y Transportes</v>
      </c>
      <c r="B816" t="s">
        <v>84</v>
      </c>
      <c r="C816" t="s">
        <v>342</v>
      </c>
      <c r="D816" s="2">
        <v>76903.769670000009</v>
      </c>
    </row>
    <row r="817" spans="1:4" x14ac:dyDescent="0.35">
      <c r="A817" t="str">
        <f t="shared" si="12"/>
        <v>Primero Seguros|52 MyT Carga</v>
      </c>
      <c r="B817" t="s">
        <v>84</v>
      </c>
      <c r="C817" t="s">
        <v>343</v>
      </c>
      <c r="D817" s="2">
        <v>76903.769670000009</v>
      </c>
    </row>
    <row r="818" spans="1:4" x14ac:dyDescent="0.35">
      <c r="A818" t="str">
        <f t="shared" si="12"/>
        <v>Primero Seguros|54 Incendio</v>
      </c>
      <c r="B818" t="s">
        <v>84</v>
      </c>
      <c r="C818" t="s">
        <v>345</v>
      </c>
      <c r="D818" s="2">
        <v>18005.41272</v>
      </c>
    </row>
    <row r="819" spans="1:4" x14ac:dyDescent="0.35">
      <c r="A819" t="str">
        <f t="shared" si="12"/>
        <v>Primero Seguros|55 Riesgos Catastroficos</v>
      </c>
      <c r="B819" t="s">
        <v>84</v>
      </c>
      <c r="C819" t="s">
        <v>346</v>
      </c>
      <c r="D819" s="2">
        <v>13303.08807</v>
      </c>
    </row>
    <row r="820" spans="1:4" x14ac:dyDescent="0.35">
      <c r="A820" t="str">
        <f t="shared" si="12"/>
        <v>Primero Seguros|56 Terremoto y Erupcion Volcanica</v>
      </c>
      <c r="B820" t="s">
        <v>84</v>
      </c>
      <c r="C820" t="s">
        <v>347</v>
      </c>
      <c r="D820" s="2">
        <v>2793.5554900000002</v>
      </c>
    </row>
    <row r="821" spans="1:4" x14ac:dyDescent="0.35">
      <c r="A821" t="str">
        <f t="shared" si="12"/>
        <v>Primero Seguros|57 Huracan y Otros Riesgos Hidrometeorologicos</v>
      </c>
      <c r="B821" t="s">
        <v>84</v>
      </c>
      <c r="C821" t="s">
        <v>348</v>
      </c>
      <c r="D821" s="2">
        <v>10509.532580000001</v>
      </c>
    </row>
    <row r="822" spans="1:4" x14ac:dyDescent="0.35">
      <c r="A822" t="str">
        <f t="shared" si="12"/>
        <v>Primero Seguros|63 Diversos</v>
      </c>
      <c r="B822" t="s">
        <v>84</v>
      </c>
      <c r="C822" t="s">
        <v>349</v>
      </c>
      <c r="D822" s="2">
        <v>43598.525139999998</v>
      </c>
    </row>
    <row r="823" spans="1:4" x14ac:dyDescent="0.35">
      <c r="A823" t="str">
        <f t="shared" si="12"/>
        <v>Primero Seguros|64 Miscelaneos</v>
      </c>
      <c r="B823" t="s">
        <v>84</v>
      </c>
      <c r="C823" t="s">
        <v>350</v>
      </c>
      <c r="D823" s="2">
        <v>11803.456920000001</v>
      </c>
    </row>
    <row r="824" spans="1:4" x14ac:dyDescent="0.35">
      <c r="A824" t="str">
        <f t="shared" si="12"/>
        <v>Primero Seguros|65 Tecnicos</v>
      </c>
      <c r="B824" t="s">
        <v>84</v>
      </c>
      <c r="C824" t="s">
        <v>351</v>
      </c>
      <c r="D824" s="2">
        <v>31795.068219999997</v>
      </c>
    </row>
    <row r="825" spans="1:4" x14ac:dyDescent="0.35">
      <c r="A825" t="str">
        <f t="shared" si="12"/>
        <v>ProFuturo G.N.P.|10 Total General</v>
      </c>
      <c r="B825" t="s">
        <v>109</v>
      </c>
      <c r="C825" t="s">
        <v>139</v>
      </c>
      <c r="D825" s="2">
        <v>16292746.062200001</v>
      </c>
    </row>
    <row r="826" spans="1:4" x14ac:dyDescent="0.35">
      <c r="A826" t="str">
        <f t="shared" si="12"/>
        <v>ProFuturo G.N.P.|15 Pensiones Total</v>
      </c>
      <c r="B826" t="s">
        <v>109</v>
      </c>
      <c r="C826" t="s">
        <v>170</v>
      </c>
      <c r="D826" s="2">
        <v>16292746.062200001</v>
      </c>
    </row>
    <row r="827" spans="1:4" x14ac:dyDescent="0.35">
      <c r="A827" t="str">
        <f t="shared" si="12"/>
        <v>ProFuturo G.N.P.|16 Pensiones IMSS</v>
      </c>
      <c r="B827" t="s">
        <v>109</v>
      </c>
      <c r="C827" t="s">
        <v>171</v>
      </c>
      <c r="D827" s="2">
        <v>11700678.096019998</v>
      </c>
    </row>
    <row r="828" spans="1:4" x14ac:dyDescent="0.35">
      <c r="A828" t="str">
        <f t="shared" si="12"/>
        <v>ProFuturo G.N.P.|17 IMSS Incapacidad Permanente RT</v>
      </c>
      <c r="B828" t="s">
        <v>109</v>
      </c>
      <c r="C828" t="s">
        <v>373</v>
      </c>
      <c r="D828" s="2">
        <v>2781881.79165</v>
      </c>
    </row>
    <row r="829" spans="1:4" x14ac:dyDescent="0.35">
      <c r="A829" t="str">
        <f t="shared" si="12"/>
        <v>ProFuturo G.N.P.|18 IMSS Invalidez (invalidez y vida)</v>
      </c>
      <c r="B829" t="s">
        <v>109</v>
      </c>
      <c r="C829" t="s">
        <v>374</v>
      </c>
      <c r="D829" s="2">
        <v>1963866.2988399998</v>
      </c>
    </row>
    <row r="830" spans="1:4" x14ac:dyDescent="0.35">
      <c r="A830" t="str">
        <f t="shared" si="12"/>
        <v>ProFuturo G.N.P.|19 IMSS Jubilacion (retiro, cesantia y vejez)</v>
      </c>
      <c r="B830" t="s">
        <v>109</v>
      </c>
      <c r="C830" t="s">
        <v>377</v>
      </c>
      <c r="D830" s="2">
        <v>297833.60820999998</v>
      </c>
    </row>
    <row r="831" spans="1:4" x14ac:dyDescent="0.35">
      <c r="A831" t="str">
        <f t="shared" si="12"/>
        <v>ProFuturo G.N.P.|20 IMSS Muerte (invalidez y vida)</v>
      </c>
      <c r="B831" t="s">
        <v>109</v>
      </c>
      <c r="C831" t="s">
        <v>375</v>
      </c>
      <c r="D831" s="2">
        <v>6225201.6838199999</v>
      </c>
    </row>
    <row r="832" spans="1:4" x14ac:dyDescent="0.35">
      <c r="A832" t="str">
        <f t="shared" si="12"/>
        <v>ProFuturo G.N.P.|21 IMSS Muerte (riesgos de trabajo)</v>
      </c>
      <c r="B832" t="s">
        <v>109</v>
      </c>
      <c r="C832" t="s">
        <v>376</v>
      </c>
      <c r="D832" s="2">
        <v>431894.71350000001</v>
      </c>
    </row>
    <row r="833" spans="1:4" x14ac:dyDescent="0.35">
      <c r="A833" t="str">
        <f t="shared" si="12"/>
        <v>ProFuturo G.N.P.|22 Pensiones ISSSTE</v>
      </c>
      <c r="B833" t="s">
        <v>109</v>
      </c>
      <c r="C833" t="s">
        <v>371</v>
      </c>
      <c r="D833" s="2">
        <v>4592067.9661800005</v>
      </c>
    </row>
    <row r="834" spans="1:4" x14ac:dyDescent="0.35">
      <c r="A834" t="str">
        <f t="shared" si="12"/>
        <v>ProFuturo G.N.P.|23 ISSSTE Incapacidad Permanente RT</v>
      </c>
      <c r="B834" t="s">
        <v>109</v>
      </c>
      <c r="C834" t="s">
        <v>378</v>
      </c>
      <c r="D834" s="2">
        <v>269469.94539000001</v>
      </c>
    </row>
    <row r="835" spans="1:4" x14ac:dyDescent="0.35">
      <c r="A835" t="str">
        <f t="shared" si="12"/>
        <v>ProFuturo G.N.P.|24 ISSSTE Invalidez (invalidez y vida)</v>
      </c>
      <c r="B835" t="s">
        <v>109</v>
      </c>
      <c r="C835" t="s">
        <v>379</v>
      </c>
      <c r="D835" s="2">
        <v>133797.25701</v>
      </c>
    </row>
    <row r="836" spans="1:4" x14ac:dyDescent="0.35">
      <c r="A836" t="str">
        <f t="shared" si="12"/>
        <v>ProFuturo G.N.P.|25 ISSSTE Jubilacion (retiro, cesantia y vejez)</v>
      </c>
      <c r="B836" t="s">
        <v>109</v>
      </c>
      <c r="C836" t="s">
        <v>380</v>
      </c>
      <c r="D836" s="2">
        <v>3279343.1796500003</v>
      </c>
    </row>
    <row r="837" spans="1:4" x14ac:dyDescent="0.35">
      <c r="A837" t="str">
        <f t="shared" si="12"/>
        <v>ProFuturo G.N.P.|26 ISSSTE Muerte (invalidez y vida)</v>
      </c>
      <c r="B837" t="s">
        <v>109</v>
      </c>
      <c r="C837" t="s">
        <v>381</v>
      </c>
      <c r="D837" s="2">
        <v>847213.19333000004</v>
      </c>
    </row>
    <row r="838" spans="1:4" x14ac:dyDescent="0.35">
      <c r="A838" t="str">
        <f t="shared" si="12"/>
        <v>ProFuturo G.N.P.|27 ISSSTE Muerte (riesgos de trabajo)</v>
      </c>
      <c r="B838" t="s">
        <v>109</v>
      </c>
      <c r="C838" t="s">
        <v>382</v>
      </c>
      <c r="D838" s="2">
        <v>62244.390799999994</v>
      </c>
    </row>
    <row r="839" spans="1:4" x14ac:dyDescent="0.35">
      <c r="A839" t="str">
        <f t="shared" si="12"/>
        <v>Prudential|10 Total General</v>
      </c>
      <c r="B839" t="s">
        <v>99</v>
      </c>
      <c r="C839" t="s">
        <v>139</v>
      </c>
      <c r="D839" s="2">
        <v>2554663.6761699999</v>
      </c>
    </row>
    <row r="840" spans="1:4" x14ac:dyDescent="0.35">
      <c r="A840" t="str">
        <f t="shared" ref="A840:A903" si="13">B840&amp;"|"&amp;C840</f>
        <v>Prudential|11 Total General Sin Pensiones</v>
      </c>
      <c r="B840" t="s">
        <v>99</v>
      </c>
      <c r="C840" t="s">
        <v>140</v>
      </c>
      <c r="D840" s="2">
        <v>2554663.6761699999</v>
      </c>
    </row>
    <row r="841" spans="1:4" x14ac:dyDescent="0.35">
      <c r="A841" t="str">
        <f t="shared" si="13"/>
        <v>Prudential|12 Vida Total</v>
      </c>
      <c r="B841" t="s">
        <v>99</v>
      </c>
      <c r="C841" t="s">
        <v>141</v>
      </c>
      <c r="D841" s="2">
        <v>2554645.6221699999</v>
      </c>
    </row>
    <row r="842" spans="1:4" x14ac:dyDescent="0.35">
      <c r="A842" t="str">
        <f t="shared" si="13"/>
        <v>Prudential|13 Vida Individual</v>
      </c>
      <c r="B842" t="s">
        <v>99</v>
      </c>
      <c r="C842" t="s">
        <v>142</v>
      </c>
      <c r="D842" s="2">
        <v>2554645.3241699999</v>
      </c>
    </row>
    <row r="843" spans="1:4" x14ac:dyDescent="0.35">
      <c r="A843" t="str">
        <f t="shared" si="13"/>
        <v>Prudential|14 Vida Gpo y Col</v>
      </c>
      <c r="B843" t="s">
        <v>99</v>
      </c>
      <c r="C843" t="s">
        <v>143</v>
      </c>
      <c r="D843" s="2">
        <v>0.29799999999999999</v>
      </c>
    </row>
    <row r="844" spans="1:4" x14ac:dyDescent="0.35">
      <c r="A844" t="str">
        <f t="shared" si="13"/>
        <v>Prudential|28 Accidentes y Enfermedades Total</v>
      </c>
      <c r="B844" t="s">
        <v>99</v>
      </c>
      <c r="C844" t="s">
        <v>352</v>
      </c>
      <c r="D844" s="2">
        <v>18.053999999999998</v>
      </c>
    </row>
    <row r="845" spans="1:4" x14ac:dyDescent="0.35">
      <c r="A845" t="str">
        <f t="shared" si="13"/>
        <v>Prudential|29 Accidentes Personales</v>
      </c>
      <c r="B845" t="s">
        <v>99</v>
      </c>
      <c r="C845" t="s">
        <v>353</v>
      </c>
      <c r="D845" s="2">
        <v>18.053999999999998</v>
      </c>
    </row>
    <row r="846" spans="1:4" x14ac:dyDescent="0.35">
      <c r="A846" t="str">
        <f t="shared" si="13"/>
        <v>Prudential|31 AP Gpo y Col</v>
      </c>
      <c r="B846" t="s">
        <v>99</v>
      </c>
      <c r="C846" t="s">
        <v>354</v>
      </c>
      <c r="D846" s="2">
        <v>18.053999999999998</v>
      </c>
    </row>
    <row r="847" spans="1:4" x14ac:dyDescent="0.35">
      <c r="A847" t="str">
        <f t="shared" si="13"/>
        <v>Prudential|32 Gastos Medicos</v>
      </c>
      <c r="B847" t="s">
        <v>99</v>
      </c>
      <c r="C847" t="s">
        <v>361</v>
      </c>
      <c r="D847" s="2">
        <v>0</v>
      </c>
    </row>
    <row r="848" spans="1:4" x14ac:dyDescent="0.35">
      <c r="A848" t="str">
        <f t="shared" si="13"/>
        <v>Prudential|33 GMM. Individual</v>
      </c>
      <c r="B848" t="s">
        <v>99</v>
      </c>
      <c r="C848" t="s">
        <v>362</v>
      </c>
      <c r="D848" s="2">
        <v>0</v>
      </c>
    </row>
    <row r="849" spans="1:4" x14ac:dyDescent="0.35">
      <c r="A849" t="str">
        <f t="shared" si="13"/>
        <v>Quálitas|10 Total General</v>
      </c>
      <c r="B849" t="s">
        <v>23</v>
      </c>
      <c r="C849" t="s">
        <v>139</v>
      </c>
      <c r="D849" s="2">
        <v>71971903.271929994</v>
      </c>
    </row>
    <row r="850" spans="1:4" x14ac:dyDescent="0.35">
      <c r="A850" t="str">
        <f t="shared" si="13"/>
        <v>Quálitas|11 Total General Sin Pensiones</v>
      </c>
      <c r="B850" t="s">
        <v>23</v>
      </c>
      <c r="C850" t="s">
        <v>140</v>
      </c>
      <c r="D850" s="2">
        <v>71971903.271929994</v>
      </c>
    </row>
    <row r="851" spans="1:4" x14ac:dyDescent="0.35">
      <c r="A851" t="str">
        <f t="shared" si="13"/>
        <v>Quálitas|38 Daños Total</v>
      </c>
      <c r="B851" t="s">
        <v>23</v>
      </c>
      <c r="C851" t="s">
        <v>333</v>
      </c>
      <c r="D851" s="2">
        <v>71971903.271929994</v>
      </c>
    </row>
    <row r="852" spans="1:4" x14ac:dyDescent="0.35">
      <c r="A852" t="str">
        <f t="shared" si="13"/>
        <v>Quálitas|39 Automoviles Total</v>
      </c>
      <c r="B852" t="s">
        <v>23</v>
      </c>
      <c r="C852" t="s">
        <v>331</v>
      </c>
      <c r="D852" s="2">
        <v>71969975.7051</v>
      </c>
    </row>
    <row r="853" spans="1:4" x14ac:dyDescent="0.35">
      <c r="A853" t="str">
        <f t="shared" si="13"/>
        <v>Quálitas|41 Automoviles Residentes</v>
      </c>
      <c r="B853" t="s">
        <v>23</v>
      </c>
      <c r="C853" t="s">
        <v>334</v>
      </c>
      <c r="D853" s="2">
        <v>37343635.27183</v>
      </c>
    </row>
    <row r="854" spans="1:4" x14ac:dyDescent="0.35">
      <c r="A854" t="str">
        <f t="shared" si="13"/>
        <v>Quálitas|42 Camiones</v>
      </c>
      <c r="B854" t="s">
        <v>23</v>
      </c>
      <c r="C854" t="s">
        <v>335</v>
      </c>
      <c r="D854" s="2">
        <v>32583978.51348</v>
      </c>
    </row>
    <row r="855" spans="1:4" x14ac:dyDescent="0.35">
      <c r="A855" t="str">
        <f t="shared" si="13"/>
        <v>Quálitas|43 Automoviles Turistas</v>
      </c>
      <c r="B855" t="s">
        <v>23</v>
      </c>
      <c r="C855" t="s">
        <v>359</v>
      </c>
      <c r="D855" s="2">
        <v>498605.47100999998</v>
      </c>
    </row>
    <row r="856" spans="1:4" x14ac:dyDescent="0.35">
      <c r="A856" t="str">
        <f t="shared" si="13"/>
        <v>Quálitas|44 Otros Automoviles y Obligatorios</v>
      </c>
      <c r="B856" t="s">
        <v>23</v>
      </c>
      <c r="C856" t="s">
        <v>336</v>
      </c>
      <c r="D856" s="2">
        <v>1543756.44878</v>
      </c>
    </row>
    <row r="857" spans="1:4" x14ac:dyDescent="0.35">
      <c r="A857" t="str">
        <f t="shared" si="13"/>
        <v>Quálitas|46 Daños Sin Autos Total</v>
      </c>
      <c r="B857" t="s">
        <v>23</v>
      </c>
      <c r="C857" t="s">
        <v>332</v>
      </c>
      <c r="D857" s="2">
        <v>1927.56683</v>
      </c>
    </row>
    <row r="858" spans="1:4" x14ac:dyDescent="0.35">
      <c r="A858" t="str">
        <f t="shared" si="13"/>
        <v>Quálitas|46 Responsabilidad Civil y Riesgos Profesionales</v>
      </c>
      <c r="B858" t="s">
        <v>23</v>
      </c>
      <c r="C858" t="s">
        <v>337</v>
      </c>
      <c r="D858" s="2">
        <v>1927.56683</v>
      </c>
    </row>
    <row r="859" spans="1:4" x14ac:dyDescent="0.35">
      <c r="A859" t="str">
        <f t="shared" si="13"/>
        <v>Quálitas|50 RC Otros</v>
      </c>
      <c r="B859" t="s">
        <v>23</v>
      </c>
      <c r="C859" t="s">
        <v>341</v>
      </c>
      <c r="D859" s="2">
        <v>1927.56683</v>
      </c>
    </row>
    <row r="860" spans="1:4" x14ac:dyDescent="0.35">
      <c r="A860" t="str">
        <f t="shared" si="13"/>
        <v>Seguros Argos|10 Total General</v>
      </c>
      <c r="B860" t="s">
        <v>91</v>
      </c>
      <c r="C860" t="s">
        <v>139</v>
      </c>
      <c r="D860" s="2">
        <v>5614515.9470500005</v>
      </c>
    </row>
    <row r="861" spans="1:4" x14ac:dyDescent="0.35">
      <c r="A861" t="str">
        <f t="shared" si="13"/>
        <v>Seguros Argos|11 Total General Sin Pensiones</v>
      </c>
      <c r="B861" t="s">
        <v>91</v>
      </c>
      <c r="C861" t="s">
        <v>140</v>
      </c>
      <c r="D861" s="2">
        <v>5614515.9470500005</v>
      </c>
    </row>
    <row r="862" spans="1:4" x14ac:dyDescent="0.35">
      <c r="A862" t="str">
        <f t="shared" si="13"/>
        <v>Seguros Argos|12 Vida Total</v>
      </c>
      <c r="B862" t="s">
        <v>91</v>
      </c>
      <c r="C862" t="s">
        <v>141</v>
      </c>
      <c r="D862" s="2">
        <v>5614515.9470500005</v>
      </c>
    </row>
    <row r="863" spans="1:4" x14ac:dyDescent="0.35">
      <c r="A863" t="str">
        <f t="shared" si="13"/>
        <v>Seguros Argos|13 Vida Individual</v>
      </c>
      <c r="B863" t="s">
        <v>91</v>
      </c>
      <c r="C863" t="s">
        <v>142</v>
      </c>
      <c r="D863" s="2">
        <v>1126375.615</v>
      </c>
    </row>
    <row r="864" spans="1:4" x14ac:dyDescent="0.35">
      <c r="A864" t="str">
        <f t="shared" si="13"/>
        <v>Seguros Argos|14 Vida Gpo y Col</v>
      </c>
      <c r="B864" t="s">
        <v>91</v>
      </c>
      <c r="C864" t="s">
        <v>143</v>
      </c>
      <c r="D864" s="2">
        <v>4488140.3320500003</v>
      </c>
    </row>
    <row r="865" spans="1:4" x14ac:dyDescent="0.35">
      <c r="A865" t="str">
        <f t="shared" si="13"/>
        <v>Seguros Azteca|10 Total General</v>
      </c>
      <c r="B865" t="s">
        <v>94</v>
      </c>
      <c r="C865" t="s">
        <v>139</v>
      </c>
      <c r="D865" s="2">
        <v>3504584.00061</v>
      </c>
    </row>
    <row r="866" spans="1:4" x14ac:dyDescent="0.35">
      <c r="A866" t="str">
        <f t="shared" si="13"/>
        <v>Seguros Azteca|11 Total General Sin Pensiones</v>
      </c>
      <c r="B866" t="s">
        <v>94</v>
      </c>
      <c r="C866" t="s">
        <v>140</v>
      </c>
      <c r="D866" s="2">
        <v>3504584.00061</v>
      </c>
    </row>
    <row r="867" spans="1:4" x14ac:dyDescent="0.35">
      <c r="A867" t="str">
        <f t="shared" si="13"/>
        <v>Seguros Azteca|12 Vida Total</v>
      </c>
      <c r="B867" t="s">
        <v>94</v>
      </c>
      <c r="C867" t="s">
        <v>141</v>
      </c>
      <c r="D867" s="2">
        <v>3097878.3677300001</v>
      </c>
    </row>
    <row r="868" spans="1:4" x14ac:dyDescent="0.35">
      <c r="A868" t="str">
        <f t="shared" si="13"/>
        <v>Seguros Azteca|13 Vida Individual</v>
      </c>
      <c r="B868" t="s">
        <v>94</v>
      </c>
      <c r="C868" t="s">
        <v>142</v>
      </c>
      <c r="D868" s="2">
        <v>133706.16039999999</v>
      </c>
    </row>
    <row r="869" spans="1:4" x14ac:dyDescent="0.35">
      <c r="A869" t="str">
        <f t="shared" si="13"/>
        <v>Seguros Azteca|14 Vida Gpo y Col</v>
      </c>
      <c r="B869" t="s">
        <v>94</v>
      </c>
      <c r="C869" t="s">
        <v>143</v>
      </c>
      <c r="D869" s="2">
        <v>2964172.2073300001</v>
      </c>
    </row>
    <row r="870" spans="1:4" x14ac:dyDescent="0.35">
      <c r="A870" t="str">
        <f t="shared" si="13"/>
        <v>Seguros Azteca|28 Accidentes y Enfermedades Total</v>
      </c>
      <c r="B870" t="s">
        <v>94</v>
      </c>
      <c r="C870" t="s">
        <v>352</v>
      </c>
      <c r="D870" s="2">
        <v>406705.63287999999</v>
      </c>
    </row>
    <row r="871" spans="1:4" x14ac:dyDescent="0.35">
      <c r="A871" t="str">
        <f t="shared" si="13"/>
        <v>Seguros Azteca|29 Accidentes Personales</v>
      </c>
      <c r="B871" t="s">
        <v>94</v>
      </c>
      <c r="C871" t="s">
        <v>353</v>
      </c>
      <c r="D871" s="2">
        <v>331911.39737000002</v>
      </c>
    </row>
    <row r="872" spans="1:4" x14ac:dyDescent="0.35">
      <c r="A872" t="str">
        <f t="shared" si="13"/>
        <v>Seguros Azteca|30 AP Individual</v>
      </c>
      <c r="B872" t="s">
        <v>94</v>
      </c>
      <c r="C872" t="s">
        <v>358</v>
      </c>
      <c r="D872" s="2">
        <v>68387.655350000001</v>
      </c>
    </row>
    <row r="873" spans="1:4" x14ac:dyDescent="0.35">
      <c r="A873" t="str">
        <f t="shared" si="13"/>
        <v>Seguros Azteca|31 AP Gpo y Col</v>
      </c>
      <c r="B873" t="s">
        <v>94</v>
      </c>
      <c r="C873" t="s">
        <v>354</v>
      </c>
      <c r="D873" s="2">
        <v>263523.74202000001</v>
      </c>
    </row>
    <row r="874" spans="1:4" x14ac:dyDescent="0.35">
      <c r="A874" t="str">
        <f t="shared" si="13"/>
        <v>Seguros Azteca|32 Gastos Medicos</v>
      </c>
      <c r="B874" t="s">
        <v>94</v>
      </c>
      <c r="C874" t="s">
        <v>361</v>
      </c>
      <c r="D874" s="2">
        <v>74794.235509999999</v>
      </c>
    </row>
    <row r="875" spans="1:4" x14ac:dyDescent="0.35">
      <c r="A875" t="str">
        <f t="shared" si="13"/>
        <v>Seguros Azteca|33 GMM. Individual</v>
      </c>
      <c r="B875" t="s">
        <v>94</v>
      </c>
      <c r="C875" t="s">
        <v>362</v>
      </c>
      <c r="D875" s="2">
        <v>74794.235509999999</v>
      </c>
    </row>
    <row r="876" spans="1:4" x14ac:dyDescent="0.35">
      <c r="A876" t="str">
        <f t="shared" si="13"/>
        <v>Seguros Azteca Daños|10 Total General</v>
      </c>
      <c r="B876" t="s">
        <v>88</v>
      </c>
      <c r="C876" t="s">
        <v>139</v>
      </c>
      <c r="D876" s="2">
        <v>2744143.7732399995</v>
      </c>
    </row>
    <row r="877" spans="1:4" x14ac:dyDescent="0.35">
      <c r="A877" t="str">
        <f t="shared" si="13"/>
        <v>Seguros Azteca Daños|11 Total General Sin Pensiones</v>
      </c>
      <c r="B877" t="s">
        <v>88</v>
      </c>
      <c r="C877" t="s">
        <v>140</v>
      </c>
      <c r="D877" s="2">
        <v>2744143.7732399995</v>
      </c>
    </row>
    <row r="878" spans="1:4" x14ac:dyDescent="0.35">
      <c r="A878" t="str">
        <f t="shared" si="13"/>
        <v>Seguros Azteca Daños|38 Daños Total</v>
      </c>
      <c r="B878" t="s">
        <v>88</v>
      </c>
      <c r="C878" t="s">
        <v>333</v>
      </c>
      <c r="D878" s="2">
        <v>2744143.7732399995</v>
      </c>
    </row>
    <row r="879" spans="1:4" x14ac:dyDescent="0.35">
      <c r="A879" t="str">
        <f t="shared" si="13"/>
        <v>Seguros Azteca Daños|39 Automoviles Total</v>
      </c>
      <c r="B879" t="s">
        <v>88</v>
      </c>
      <c r="C879" t="s">
        <v>331</v>
      </c>
      <c r="D879" s="2">
        <v>653220.63802999991</v>
      </c>
    </row>
    <row r="880" spans="1:4" x14ac:dyDescent="0.35">
      <c r="A880" t="str">
        <f t="shared" si="13"/>
        <v>Seguros Azteca Daños|41 Automoviles Residentes</v>
      </c>
      <c r="B880" t="s">
        <v>88</v>
      </c>
      <c r="C880" t="s">
        <v>334</v>
      </c>
      <c r="D880" s="2">
        <v>643756.92787999997</v>
      </c>
    </row>
    <row r="881" spans="1:4" x14ac:dyDescent="0.35">
      <c r="A881" t="str">
        <f t="shared" si="13"/>
        <v>Seguros Azteca Daños|42 Camiones</v>
      </c>
      <c r="B881" t="s">
        <v>88</v>
      </c>
      <c r="C881" t="s">
        <v>335</v>
      </c>
      <c r="D881" s="2">
        <v>9463.7101500000008</v>
      </c>
    </row>
    <row r="882" spans="1:4" x14ac:dyDescent="0.35">
      <c r="A882" t="str">
        <f t="shared" si="13"/>
        <v>Seguros Azteca Daños|46 Daños Sin Autos Total</v>
      </c>
      <c r="B882" t="s">
        <v>88</v>
      </c>
      <c r="C882" t="s">
        <v>332</v>
      </c>
      <c r="D882" s="2">
        <v>2090923.13521</v>
      </c>
    </row>
    <row r="883" spans="1:4" x14ac:dyDescent="0.35">
      <c r="A883" t="str">
        <f t="shared" si="13"/>
        <v>Seguros Azteca Daños|46 Responsabilidad Civil y Riesgos Profesionales</v>
      </c>
      <c r="B883" t="s">
        <v>88</v>
      </c>
      <c r="C883" t="s">
        <v>337</v>
      </c>
      <c r="D883" s="2">
        <v>306988.43995999999</v>
      </c>
    </row>
    <row r="884" spans="1:4" x14ac:dyDescent="0.35">
      <c r="A884" t="str">
        <f t="shared" si="13"/>
        <v>Seguros Azteca Daños|47 RC General</v>
      </c>
      <c r="B884" t="s">
        <v>88</v>
      </c>
      <c r="C884" t="s">
        <v>338</v>
      </c>
      <c r="D884" s="2">
        <v>207190.35909000001</v>
      </c>
    </row>
    <row r="885" spans="1:4" x14ac:dyDescent="0.35">
      <c r="A885" t="str">
        <f t="shared" si="13"/>
        <v>Seguros Azteca Daños|48 RC Aviones y Barcos</v>
      </c>
      <c r="B885" t="s">
        <v>88</v>
      </c>
      <c r="C885" t="s">
        <v>339</v>
      </c>
      <c r="D885" s="2">
        <v>7633.8919800000003</v>
      </c>
    </row>
    <row r="886" spans="1:4" x14ac:dyDescent="0.35">
      <c r="A886" t="str">
        <f t="shared" si="13"/>
        <v>Seguros Azteca Daños|49 RC Viajero</v>
      </c>
      <c r="B886" t="s">
        <v>88</v>
      </c>
      <c r="C886" t="s">
        <v>340</v>
      </c>
      <c r="D886" s="2">
        <v>142.43024</v>
      </c>
    </row>
    <row r="887" spans="1:4" x14ac:dyDescent="0.35">
      <c r="A887" t="str">
        <f t="shared" si="13"/>
        <v>Seguros Azteca Daños|50 RC Otros</v>
      </c>
      <c r="B887" t="s">
        <v>88</v>
      </c>
      <c r="C887" t="s">
        <v>341</v>
      </c>
      <c r="D887" s="2">
        <v>92021.758650000003</v>
      </c>
    </row>
    <row r="888" spans="1:4" x14ac:dyDescent="0.35">
      <c r="A888" t="str">
        <f t="shared" si="13"/>
        <v>Seguros Azteca Daños|51 Maritimo y Transportes</v>
      </c>
      <c r="B888" t="s">
        <v>88</v>
      </c>
      <c r="C888" t="s">
        <v>342</v>
      </c>
      <c r="D888" s="2">
        <v>29847.572519999998</v>
      </c>
    </row>
    <row r="889" spans="1:4" x14ac:dyDescent="0.35">
      <c r="A889" t="str">
        <f t="shared" si="13"/>
        <v>Seguros Azteca Daños|52 MyT Carga</v>
      </c>
      <c r="B889" t="s">
        <v>88</v>
      </c>
      <c r="C889" t="s">
        <v>343</v>
      </c>
      <c r="D889" s="2">
        <v>10315.851699999999</v>
      </c>
    </row>
    <row r="890" spans="1:4" x14ac:dyDescent="0.35">
      <c r="A890" t="str">
        <f t="shared" si="13"/>
        <v>Seguros Azteca Daños|53 MyT Cascos</v>
      </c>
      <c r="B890" t="s">
        <v>88</v>
      </c>
      <c r="C890" t="s">
        <v>344</v>
      </c>
      <c r="D890" s="2">
        <v>19531.720819999999</v>
      </c>
    </row>
    <row r="891" spans="1:4" x14ac:dyDescent="0.35">
      <c r="A891" t="str">
        <f t="shared" si="13"/>
        <v>Seguros Azteca Daños|54 Incendio</v>
      </c>
      <c r="B891" t="s">
        <v>88</v>
      </c>
      <c r="C891" t="s">
        <v>345</v>
      </c>
      <c r="D891" s="2">
        <v>528906.43351</v>
      </c>
    </row>
    <row r="892" spans="1:4" x14ac:dyDescent="0.35">
      <c r="A892" t="str">
        <f t="shared" si="13"/>
        <v>Seguros Azteca Daños|55 Riesgos Catastroficos</v>
      </c>
      <c r="B892" t="s">
        <v>88</v>
      </c>
      <c r="C892" t="s">
        <v>346</v>
      </c>
      <c r="D892" s="2">
        <v>523207.50571</v>
      </c>
    </row>
    <row r="893" spans="1:4" x14ac:dyDescent="0.35">
      <c r="A893" t="str">
        <f t="shared" si="13"/>
        <v>Seguros Azteca Daños|56 Terremoto y Erupcion Volcanica</v>
      </c>
      <c r="B893" t="s">
        <v>88</v>
      </c>
      <c r="C893" t="s">
        <v>347</v>
      </c>
      <c r="D893" s="2">
        <v>349894.51314999996</v>
      </c>
    </row>
    <row r="894" spans="1:4" x14ac:dyDescent="0.35">
      <c r="A894" t="str">
        <f t="shared" si="13"/>
        <v>Seguros Azteca Daños|57 Huracan y Otros Riesgos Hidrometeorologicos</v>
      </c>
      <c r="B894" t="s">
        <v>88</v>
      </c>
      <c r="C894" t="s">
        <v>348</v>
      </c>
      <c r="D894" s="2">
        <v>173312.99256000001</v>
      </c>
    </row>
    <row r="895" spans="1:4" x14ac:dyDescent="0.35">
      <c r="A895" t="str">
        <f t="shared" si="13"/>
        <v>Seguros Azteca Daños|63 Diversos</v>
      </c>
      <c r="B895" t="s">
        <v>88</v>
      </c>
      <c r="C895" t="s">
        <v>349</v>
      </c>
      <c r="D895" s="2">
        <v>701973.18351</v>
      </c>
    </row>
    <row r="896" spans="1:4" x14ac:dyDescent="0.35">
      <c r="A896" t="str">
        <f t="shared" si="13"/>
        <v>Seguros Azteca Daños|64 Miscelaneos</v>
      </c>
      <c r="B896" t="s">
        <v>88</v>
      </c>
      <c r="C896" t="s">
        <v>350</v>
      </c>
      <c r="D896" s="2">
        <v>289246.83611000003</v>
      </c>
    </row>
    <row r="897" spans="1:4" x14ac:dyDescent="0.35">
      <c r="A897" t="str">
        <f t="shared" si="13"/>
        <v>Seguros Azteca Daños|65 Tecnicos</v>
      </c>
      <c r="B897" t="s">
        <v>88</v>
      </c>
      <c r="C897" t="s">
        <v>351</v>
      </c>
      <c r="D897" s="2">
        <v>412726.34739999997</v>
      </c>
    </row>
    <row r="898" spans="1:4" x14ac:dyDescent="0.35">
      <c r="A898" t="str">
        <f t="shared" si="13"/>
        <v>Seguros SURA|10 Total General</v>
      </c>
      <c r="B898" t="s">
        <v>16</v>
      </c>
      <c r="C898" t="s">
        <v>139</v>
      </c>
      <c r="D898" s="2">
        <v>7010499.7805900006</v>
      </c>
    </row>
    <row r="899" spans="1:4" x14ac:dyDescent="0.35">
      <c r="A899" t="str">
        <f t="shared" si="13"/>
        <v>Seguros SURA|11 Total General Sin Pensiones</v>
      </c>
      <c r="B899" t="s">
        <v>16</v>
      </c>
      <c r="C899" t="s">
        <v>140</v>
      </c>
      <c r="D899" s="2">
        <v>7010499.7805900006</v>
      </c>
    </row>
    <row r="900" spans="1:4" x14ac:dyDescent="0.35">
      <c r="A900" t="str">
        <f t="shared" si="13"/>
        <v>Seguros SURA|12 Vida Total</v>
      </c>
      <c r="B900" t="s">
        <v>16</v>
      </c>
      <c r="C900" t="s">
        <v>141</v>
      </c>
      <c r="D900" s="2">
        <v>1144271.6625699999</v>
      </c>
    </row>
    <row r="901" spans="1:4" x14ac:dyDescent="0.35">
      <c r="A901" t="str">
        <f t="shared" si="13"/>
        <v>Seguros SURA|13 Vida Individual</v>
      </c>
      <c r="B901" t="s">
        <v>16</v>
      </c>
      <c r="C901" t="s">
        <v>142</v>
      </c>
      <c r="D901" s="2">
        <v>58686.923840000003</v>
      </c>
    </row>
    <row r="902" spans="1:4" x14ac:dyDescent="0.35">
      <c r="A902" t="str">
        <f t="shared" si="13"/>
        <v>Seguros SURA|14 Vida Gpo y Col</v>
      </c>
      <c r="B902" t="s">
        <v>16</v>
      </c>
      <c r="C902" t="s">
        <v>143</v>
      </c>
      <c r="D902" s="2">
        <v>1085584.7387300001</v>
      </c>
    </row>
    <row r="903" spans="1:4" x14ac:dyDescent="0.35">
      <c r="A903" t="str">
        <f t="shared" si="13"/>
        <v>Seguros SURA|28 Accidentes y Enfermedades Total</v>
      </c>
      <c r="B903" t="s">
        <v>16</v>
      </c>
      <c r="C903" t="s">
        <v>352</v>
      </c>
      <c r="D903" s="2">
        <v>1184512.39919</v>
      </c>
    </row>
    <row r="904" spans="1:4" x14ac:dyDescent="0.35">
      <c r="A904" t="str">
        <f t="shared" ref="A904:A967" si="14">B904&amp;"|"&amp;C904</f>
        <v>Seguros SURA|29 Accidentes Personales</v>
      </c>
      <c r="B904" t="s">
        <v>16</v>
      </c>
      <c r="C904" t="s">
        <v>353</v>
      </c>
      <c r="D904" s="2">
        <v>205705.73886000001</v>
      </c>
    </row>
    <row r="905" spans="1:4" x14ac:dyDescent="0.35">
      <c r="A905" t="str">
        <f t="shared" si="14"/>
        <v>Seguros SURA|30 AP Individual</v>
      </c>
      <c r="B905" t="s">
        <v>16</v>
      </c>
      <c r="C905" t="s">
        <v>358</v>
      </c>
      <c r="D905" s="2">
        <v>7555.3643899999997</v>
      </c>
    </row>
    <row r="906" spans="1:4" x14ac:dyDescent="0.35">
      <c r="A906" t="str">
        <f t="shared" si="14"/>
        <v>Seguros SURA|31 AP Gpo y Col</v>
      </c>
      <c r="B906" t="s">
        <v>16</v>
      </c>
      <c r="C906" t="s">
        <v>354</v>
      </c>
      <c r="D906" s="2">
        <v>198150.37447000001</v>
      </c>
    </row>
    <row r="907" spans="1:4" x14ac:dyDescent="0.35">
      <c r="A907" t="str">
        <f t="shared" si="14"/>
        <v>Seguros SURA|32 Gastos Medicos</v>
      </c>
      <c r="B907" t="s">
        <v>16</v>
      </c>
      <c r="C907" t="s">
        <v>361</v>
      </c>
      <c r="D907" s="2">
        <v>978806.6603300001</v>
      </c>
    </row>
    <row r="908" spans="1:4" x14ac:dyDescent="0.35">
      <c r="A908" t="str">
        <f t="shared" si="14"/>
        <v>Seguros SURA|33 GMM. Individual</v>
      </c>
      <c r="B908" t="s">
        <v>16</v>
      </c>
      <c r="C908" t="s">
        <v>362</v>
      </c>
      <c r="D908" s="2">
        <v>192518.71299999999</v>
      </c>
    </row>
    <row r="909" spans="1:4" x14ac:dyDescent="0.35">
      <c r="A909" t="str">
        <f t="shared" si="14"/>
        <v>Seguros SURA|34 GMM. Gpo y Col</v>
      </c>
      <c r="B909" t="s">
        <v>16</v>
      </c>
      <c r="C909" t="s">
        <v>363</v>
      </c>
      <c r="D909" s="2">
        <v>786287.94733</v>
      </c>
    </row>
    <row r="910" spans="1:4" x14ac:dyDescent="0.35">
      <c r="A910" t="str">
        <f t="shared" si="14"/>
        <v>Seguros SURA|38 Daños Total</v>
      </c>
      <c r="B910" t="s">
        <v>16</v>
      </c>
      <c r="C910" t="s">
        <v>333</v>
      </c>
      <c r="D910" s="2">
        <v>4681715.7188299997</v>
      </c>
    </row>
    <row r="911" spans="1:4" x14ac:dyDescent="0.35">
      <c r="A911" t="str">
        <f t="shared" si="14"/>
        <v>Seguros SURA|39 Automoviles Total</v>
      </c>
      <c r="B911" t="s">
        <v>16</v>
      </c>
      <c r="C911" t="s">
        <v>331</v>
      </c>
      <c r="D911" s="2">
        <v>2200847.2863099999</v>
      </c>
    </row>
    <row r="912" spans="1:4" x14ac:dyDescent="0.35">
      <c r="A912" t="str">
        <f t="shared" si="14"/>
        <v>Seguros SURA|41 Automoviles Residentes</v>
      </c>
      <c r="B912" t="s">
        <v>16</v>
      </c>
      <c r="C912" t="s">
        <v>334</v>
      </c>
      <c r="D912" s="2">
        <v>1028632.57944</v>
      </c>
    </row>
    <row r="913" spans="1:4" x14ac:dyDescent="0.35">
      <c r="A913" t="str">
        <f t="shared" si="14"/>
        <v>Seguros SURA|42 Camiones</v>
      </c>
      <c r="B913" t="s">
        <v>16</v>
      </c>
      <c r="C913" t="s">
        <v>335</v>
      </c>
      <c r="D913" s="2">
        <v>991699.86837000004</v>
      </c>
    </row>
    <row r="914" spans="1:4" x14ac:dyDescent="0.35">
      <c r="A914" t="str">
        <f t="shared" si="14"/>
        <v>Seguros SURA|43 Automoviles Turistas</v>
      </c>
      <c r="B914" t="s">
        <v>16</v>
      </c>
      <c r="C914" t="s">
        <v>359</v>
      </c>
      <c r="D914" s="2">
        <v>825.72203000000002</v>
      </c>
    </row>
    <row r="915" spans="1:4" x14ac:dyDescent="0.35">
      <c r="A915" t="str">
        <f t="shared" si="14"/>
        <v>Seguros SURA|44 Otros Automoviles y Obligatorios</v>
      </c>
      <c r="B915" t="s">
        <v>16</v>
      </c>
      <c r="C915" t="s">
        <v>336</v>
      </c>
      <c r="D915" s="2">
        <v>179689.11647000001</v>
      </c>
    </row>
    <row r="916" spans="1:4" x14ac:dyDescent="0.35">
      <c r="A916" t="str">
        <f t="shared" si="14"/>
        <v>Seguros SURA|46 Daños Sin Autos Total</v>
      </c>
      <c r="B916" t="s">
        <v>16</v>
      </c>
      <c r="C916" t="s">
        <v>332</v>
      </c>
      <c r="D916" s="2">
        <v>2480868.4325200003</v>
      </c>
    </row>
    <row r="917" spans="1:4" x14ac:dyDescent="0.35">
      <c r="A917" t="str">
        <f t="shared" si="14"/>
        <v>Seguros SURA|46 Responsabilidad Civil y Riesgos Profesionales</v>
      </c>
      <c r="B917" t="s">
        <v>16</v>
      </c>
      <c r="C917" t="s">
        <v>337</v>
      </c>
      <c r="D917" s="2">
        <v>308789.63458999997</v>
      </c>
    </row>
    <row r="918" spans="1:4" x14ac:dyDescent="0.35">
      <c r="A918" t="str">
        <f t="shared" si="14"/>
        <v>Seguros SURA|47 RC General</v>
      </c>
      <c r="B918" t="s">
        <v>16</v>
      </c>
      <c r="C918" t="s">
        <v>338</v>
      </c>
      <c r="D918" s="2">
        <v>305258.34205000004</v>
      </c>
    </row>
    <row r="919" spans="1:4" x14ac:dyDescent="0.35">
      <c r="A919" t="str">
        <f t="shared" si="14"/>
        <v>Seguros SURA|48 RC Aviones y Barcos</v>
      </c>
      <c r="B919" t="s">
        <v>16</v>
      </c>
      <c r="C919" t="s">
        <v>339</v>
      </c>
      <c r="D919" s="2">
        <v>0</v>
      </c>
    </row>
    <row r="920" spans="1:4" x14ac:dyDescent="0.35">
      <c r="A920" t="str">
        <f t="shared" si="14"/>
        <v>Seguros SURA|49 RC Viajero</v>
      </c>
      <c r="B920" t="s">
        <v>16</v>
      </c>
      <c r="C920" t="s">
        <v>340</v>
      </c>
      <c r="D920" s="2">
        <v>3531.2925399999999</v>
      </c>
    </row>
    <row r="921" spans="1:4" x14ac:dyDescent="0.35">
      <c r="A921" t="str">
        <f t="shared" si="14"/>
        <v>Seguros SURA|51 Maritimo y Transportes</v>
      </c>
      <c r="B921" t="s">
        <v>16</v>
      </c>
      <c r="C921" t="s">
        <v>342</v>
      </c>
      <c r="D921" s="2">
        <v>357611.29654000001</v>
      </c>
    </row>
    <row r="922" spans="1:4" x14ac:dyDescent="0.35">
      <c r="A922" t="str">
        <f t="shared" si="14"/>
        <v>Seguros SURA|52 MyT Carga</v>
      </c>
      <c r="B922" t="s">
        <v>16</v>
      </c>
      <c r="C922" t="s">
        <v>343</v>
      </c>
      <c r="D922" s="2">
        <v>314286.35249000002</v>
      </c>
    </row>
    <row r="923" spans="1:4" x14ac:dyDescent="0.35">
      <c r="A923" t="str">
        <f t="shared" si="14"/>
        <v>Seguros SURA|53 MyT Cascos</v>
      </c>
      <c r="B923" t="s">
        <v>16</v>
      </c>
      <c r="C923" t="s">
        <v>344</v>
      </c>
      <c r="D923" s="2">
        <v>43324.944049999998</v>
      </c>
    </row>
    <row r="924" spans="1:4" x14ac:dyDescent="0.35">
      <c r="A924" t="str">
        <f t="shared" si="14"/>
        <v>Seguros SURA|54 Incendio</v>
      </c>
      <c r="B924" t="s">
        <v>16</v>
      </c>
      <c r="C924" t="s">
        <v>345</v>
      </c>
      <c r="D924" s="2">
        <v>679555.13974000001</v>
      </c>
    </row>
    <row r="925" spans="1:4" x14ac:dyDescent="0.35">
      <c r="A925" t="str">
        <f t="shared" si="14"/>
        <v>Seguros SURA|55 Riesgos Catastroficos</v>
      </c>
      <c r="B925" t="s">
        <v>16</v>
      </c>
      <c r="C925" t="s">
        <v>346</v>
      </c>
      <c r="D925" s="2">
        <v>606133.93155999994</v>
      </c>
    </row>
    <row r="926" spans="1:4" x14ac:dyDescent="0.35">
      <c r="A926" t="str">
        <f t="shared" si="14"/>
        <v>Seguros SURA|56 Terremoto y Erupcion Volcanica</v>
      </c>
      <c r="B926" t="s">
        <v>16</v>
      </c>
      <c r="C926" t="s">
        <v>347</v>
      </c>
      <c r="D926" s="2">
        <v>230110.38143000001</v>
      </c>
    </row>
    <row r="927" spans="1:4" x14ac:dyDescent="0.35">
      <c r="A927" t="str">
        <f t="shared" si="14"/>
        <v>Seguros SURA|57 Huracan y Otros Riesgos Hidrometeorologicos</v>
      </c>
      <c r="B927" t="s">
        <v>16</v>
      </c>
      <c r="C927" t="s">
        <v>348</v>
      </c>
      <c r="D927" s="2">
        <v>376023.55012999999</v>
      </c>
    </row>
    <row r="928" spans="1:4" x14ac:dyDescent="0.35">
      <c r="A928" t="str">
        <f t="shared" si="14"/>
        <v>Seguros SURA|58 Otros Riesgos Catastroficos</v>
      </c>
      <c r="B928" t="s">
        <v>16</v>
      </c>
      <c r="C928" t="s">
        <v>370</v>
      </c>
      <c r="D928" s="2">
        <v>0</v>
      </c>
    </row>
    <row r="929" spans="1:4" x14ac:dyDescent="0.35">
      <c r="A929" t="str">
        <f t="shared" si="14"/>
        <v>Seguros SURA|59 Agricola y de Animales</v>
      </c>
      <c r="B929" t="s">
        <v>16</v>
      </c>
      <c r="C929" t="s">
        <v>355</v>
      </c>
      <c r="D929" s="2">
        <v>38127.566979999996</v>
      </c>
    </row>
    <row r="930" spans="1:4" x14ac:dyDescent="0.35">
      <c r="A930" t="str">
        <f t="shared" si="14"/>
        <v>Seguros SURA|60 AyA Agricola</v>
      </c>
      <c r="B930" t="s">
        <v>16</v>
      </c>
      <c r="C930" t="s">
        <v>356</v>
      </c>
      <c r="D930" s="2">
        <v>38127.566979999996</v>
      </c>
    </row>
    <row r="931" spans="1:4" x14ac:dyDescent="0.35">
      <c r="A931" t="str">
        <f t="shared" si="14"/>
        <v>Seguros SURA|63 Diversos</v>
      </c>
      <c r="B931" t="s">
        <v>16</v>
      </c>
      <c r="C931" t="s">
        <v>349</v>
      </c>
      <c r="D931" s="2">
        <v>490650.86311000003</v>
      </c>
    </row>
    <row r="932" spans="1:4" x14ac:dyDescent="0.35">
      <c r="A932" t="str">
        <f t="shared" si="14"/>
        <v>Seguros SURA|64 Miscelaneos</v>
      </c>
      <c r="B932" t="s">
        <v>16</v>
      </c>
      <c r="C932" t="s">
        <v>350</v>
      </c>
      <c r="D932" s="2">
        <v>120763.84172</v>
      </c>
    </row>
    <row r="933" spans="1:4" x14ac:dyDescent="0.35">
      <c r="A933" t="str">
        <f t="shared" si="14"/>
        <v>Seguros SURA|65 Tecnicos</v>
      </c>
      <c r="B933" t="s">
        <v>16</v>
      </c>
      <c r="C933" t="s">
        <v>351</v>
      </c>
      <c r="D933" s="2">
        <v>369887.02139000001</v>
      </c>
    </row>
    <row r="934" spans="1:4" x14ac:dyDescent="0.35">
      <c r="A934" t="str">
        <f t="shared" si="14"/>
        <v>SHF Cred Vivienda|10 Total General</v>
      </c>
      <c r="B934" t="s">
        <v>101</v>
      </c>
      <c r="C934" t="s">
        <v>139</v>
      </c>
      <c r="D934" s="2">
        <v>476196.31761999999</v>
      </c>
    </row>
    <row r="935" spans="1:4" x14ac:dyDescent="0.35">
      <c r="A935" t="str">
        <f t="shared" si="14"/>
        <v>SHF Cred Vivienda|11 Total General Sin Pensiones</v>
      </c>
      <c r="B935" t="s">
        <v>101</v>
      </c>
      <c r="C935" t="s">
        <v>140</v>
      </c>
      <c r="D935" s="2">
        <v>476196.31761999999</v>
      </c>
    </row>
    <row r="936" spans="1:4" x14ac:dyDescent="0.35">
      <c r="A936" t="str">
        <f t="shared" si="14"/>
        <v>SHF Cred Vivienda|38 Daños Total</v>
      </c>
      <c r="B936" t="s">
        <v>101</v>
      </c>
      <c r="C936" t="s">
        <v>333</v>
      </c>
      <c r="D936" s="2">
        <v>476196.31761999999</v>
      </c>
    </row>
    <row r="937" spans="1:4" x14ac:dyDescent="0.35">
      <c r="A937" t="str">
        <f t="shared" si="14"/>
        <v>SHF Cred Vivienda|46 Daños Sin Autos Total</v>
      </c>
      <c r="B937" t="s">
        <v>101</v>
      </c>
      <c r="C937" t="s">
        <v>332</v>
      </c>
      <c r="D937" s="2">
        <v>476196.31761999999</v>
      </c>
    </row>
    <row r="938" spans="1:4" x14ac:dyDescent="0.35">
      <c r="A938" t="str">
        <f t="shared" si="14"/>
        <v>SHF Cred Vivienda|67 Credito a la Vivienda</v>
      </c>
      <c r="B938" t="s">
        <v>101</v>
      </c>
      <c r="C938" t="s">
        <v>372</v>
      </c>
      <c r="D938" s="2">
        <v>476196.31761999999</v>
      </c>
    </row>
    <row r="939" spans="1:4" x14ac:dyDescent="0.35">
      <c r="A939" t="str">
        <f t="shared" si="14"/>
        <v>Skandia Life|10 Total General</v>
      </c>
      <c r="B939" t="s">
        <v>108</v>
      </c>
      <c r="C939" t="s">
        <v>139</v>
      </c>
      <c r="D939" s="2">
        <v>858680.49208</v>
      </c>
    </row>
    <row r="940" spans="1:4" x14ac:dyDescent="0.35">
      <c r="A940" t="str">
        <f t="shared" si="14"/>
        <v>Skandia Life|11 Total General Sin Pensiones</v>
      </c>
      <c r="B940" t="s">
        <v>108</v>
      </c>
      <c r="C940" t="s">
        <v>140</v>
      </c>
      <c r="D940" s="2">
        <v>858680.49208</v>
      </c>
    </row>
    <row r="941" spans="1:4" x14ac:dyDescent="0.35">
      <c r="A941" t="str">
        <f t="shared" si="14"/>
        <v>Skandia Life|12 Vida Total</v>
      </c>
      <c r="B941" t="s">
        <v>108</v>
      </c>
      <c r="C941" t="s">
        <v>141</v>
      </c>
      <c r="D941" s="2">
        <v>858680.49208</v>
      </c>
    </row>
    <row r="942" spans="1:4" x14ac:dyDescent="0.35">
      <c r="A942" t="str">
        <f t="shared" si="14"/>
        <v>Skandia Life|13 Vida Individual</v>
      </c>
      <c r="B942" t="s">
        <v>108</v>
      </c>
      <c r="C942" t="s">
        <v>142</v>
      </c>
      <c r="D942" s="2">
        <v>850615.58916999993</v>
      </c>
    </row>
    <row r="943" spans="1:4" x14ac:dyDescent="0.35">
      <c r="A943" t="str">
        <f t="shared" si="14"/>
        <v>Skandia Life|14 Vida Gpo y Col</v>
      </c>
      <c r="B943" t="s">
        <v>108</v>
      </c>
      <c r="C943" t="s">
        <v>143</v>
      </c>
      <c r="D943" s="2">
        <v>8064.9029099999998</v>
      </c>
    </row>
    <row r="944" spans="1:4" x14ac:dyDescent="0.35">
      <c r="A944" t="str">
        <f t="shared" si="14"/>
        <v>Solunion Crédito|10 Total General</v>
      </c>
      <c r="B944" t="s">
        <v>106</v>
      </c>
      <c r="C944" t="s">
        <v>139</v>
      </c>
      <c r="D944" s="2">
        <v>612267.78697999998</v>
      </c>
    </row>
    <row r="945" spans="1:4" x14ac:dyDescent="0.35">
      <c r="A945" t="str">
        <f t="shared" si="14"/>
        <v>Solunion Crédito|11 Total General Sin Pensiones</v>
      </c>
      <c r="B945" t="s">
        <v>106</v>
      </c>
      <c r="C945" t="s">
        <v>140</v>
      </c>
      <c r="D945" s="2">
        <v>612267.78697999998</v>
      </c>
    </row>
    <row r="946" spans="1:4" x14ac:dyDescent="0.35">
      <c r="A946" t="str">
        <f t="shared" si="14"/>
        <v>Solunion Crédito|38 Daños Total</v>
      </c>
      <c r="B946" t="s">
        <v>106</v>
      </c>
      <c r="C946" t="s">
        <v>333</v>
      </c>
      <c r="D946" s="2">
        <v>612267.78697999998</v>
      </c>
    </row>
    <row r="947" spans="1:4" x14ac:dyDescent="0.35">
      <c r="A947" t="str">
        <f t="shared" si="14"/>
        <v>Solunion Crédito|46 Daños Sin Autos Total</v>
      </c>
      <c r="B947" t="s">
        <v>106</v>
      </c>
      <c r="C947" t="s">
        <v>332</v>
      </c>
      <c r="D947" s="2">
        <v>612267.78697999998</v>
      </c>
    </row>
    <row r="948" spans="1:4" x14ac:dyDescent="0.35">
      <c r="A948" t="str">
        <f t="shared" si="14"/>
        <v>Solunion Crédito|66 Credito</v>
      </c>
      <c r="B948" t="s">
        <v>106</v>
      </c>
      <c r="C948" t="s">
        <v>360</v>
      </c>
      <c r="D948" s="2">
        <v>612267.78697999998</v>
      </c>
    </row>
    <row r="949" spans="1:4" x14ac:dyDescent="0.35">
      <c r="A949" t="str">
        <f t="shared" si="14"/>
        <v>Sompo Japan|10 Total General</v>
      </c>
      <c r="B949" t="s">
        <v>368</v>
      </c>
      <c r="C949" t="s">
        <v>139</v>
      </c>
      <c r="D949" s="2">
        <v>903028.35285000002</v>
      </c>
    </row>
    <row r="950" spans="1:4" x14ac:dyDescent="0.35">
      <c r="A950" t="str">
        <f t="shared" si="14"/>
        <v>Sompo Japan|11 Total General Sin Pensiones</v>
      </c>
      <c r="B950" t="s">
        <v>368</v>
      </c>
      <c r="C950" t="s">
        <v>140</v>
      </c>
      <c r="D950" s="2">
        <v>903028.35285000002</v>
      </c>
    </row>
    <row r="951" spans="1:4" x14ac:dyDescent="0.35">
      <c r="A951" t="str">
        <f t="shared" si="14"/>
        <v>Sompo Japan|38 Daños Total</v>
      </c>
      <c r="B951" t="s">
        <v>368</v>
      </c>
      <c r="C951" t="s">
        <v>333</v>
      </c>
      <c r="D951" s="2">
        <v>903028.35285000002</v>
      </c>
    </row>
    <row r="952" spans="1:4" x14ac:dyDescent="0.35">
      <c r="A952" t="str">
        <f t="shared" si="14"/>
        <v>Sompo Japan|39 Automoviles Total</v>
      </c>
      <c r="B952" t="s">
        <v>368</v>
      </c>
      <c r="C952" t="s">
        <v>331</v>
      </c>
      <c r="D952" s="2">
        <v>1045.7228600000001</v>
      </c>
    </row>
    <row r="953" spans="1:4" x14ac:dyDescent="0.35">
      <c r="A953" t="str">
        <f t="shared" si="14"/>
        <v>Sompo Japan|41 Automoviles Residentes</v>
      </c>
      <c r="B953" t="s">
        <v>368</v>
      </c>
      <c r="C953" t="s">
        <v>334</v>
      </c>
      <c r="D953" s="2">
        <v>851.36829</v>
      </c>
    </row>
    <row r="954" spans="1:4" x14ac:dyDescent="0.35">
      <c r="A954" t="str">
        <f t="shared" si="14"/>
        <v>Sompo Japan|42 Camiones</v>
      </c>
      <c r="B954" t="s">
        <v>368</v>
      </c>
      <c r="C954" t="s">
        <v>335</v>
      </c>
      <c r="D954" s="2">
        <v>194.35457</v>
      </c>
    </row>
    <row r="955" spans="1:4" x14ac:dyDescent="0.35">
      <c r="A955" t="str">
        <f t="shared" si="14"/>
        <v>Sompo Japan|46 Daños Sin Autos Total</v>
      </c>
      <c r="B955" t="s">
        <v>368</v>
      </c>
      <c r="C955" t="s">
        <v>332</v>
      </c>
      <c r="D955" s="2">
        <v>901982.62999000004</v>
      </c>
    </row>
    <row r="956" spans="1:4" x14ac:dyDescent="0.35">
      <c r="A956" t="str">
        <f t="shared" si="14"/>
        <v>Sompo Japan|46 Responsabilidad Civil y Riesgos Profesionales</v>
      </c>
      <c r="B956" t="s">
        <v>368</v>
      </c>
      <c r="C956" t="s">
        <v>337</v>
      </c>
      <c r="D956" s="2">
        <v>43780.051070000001</v>
      </c>
    </row>
    <row r="957" spans="1:4" x14ac:dyDescent="0.35">
      <c r="A957" t="str">
        <f t="shared" si="14"/>
        <v>Sompo Japan|47 RC General</v>
      </c>
      <c r="B957" t="s">
        <v>368</v>
      </c>
      <c r="C957" t="s">
        <v>338</v>
      </c>
      <c r="D957" s="2">
        <v>41532.95362</v>
      </c>
    </row>
    <row r="958" spans="1:4" x14ac:dyDescent="0.35">
      <c r="A958" t="str">
        <f t="shared" si="14"/>
        <v>Sompo Japan|48 RC Aviones y Barcos</v>
      </c>
      <c r="B958" t="s">
        <v>368</v>
      </c>
      <c r="C958" t="s">
        <v>339</v>
      </c>
      <c r="D958" s="2">
        <v>644.14558</v>
      </c>
    </row>
    <row r="959" spans="1:4" x14ac:dyDescent="0.35">
      <c r="A959" t="str">
        <f t="shared" si="14"/>
        <v>Sompo Japan|50 RC Otros</v>
      </c>
      <c r="B959" t="s">
        <v>368</v>
      </c>
      <c r="C959" t="s">
        <v>341</v>
      </c>
      <c r="D959" s="2">
        <v>1602.9518700000001</v>
      </c>
    </row>
    <row r="960" spans="1:4" x14ac:dyDescent="0.35">
      <c r="A960" t="str">
        <f t="shared" si="14"/>
        <v>Sompo Japan|51 Maritimo y Transportes</v>
      </c>
      <c r="B960" t="s">
        <v>368</v>
      </c>
      <c r="C960" t="s">
        <v>342</v>
      </c>
      <c r="D960" s="2">
        <v>411112.76201000001</v>
      </c>
    </row>
    <row r="961" spans="1:4" x14ac:dyDescent="0.35">
      <c r="A961" t="str">
        <f t="shared" si="14"/>
        <v>Sompo Japan|52 MyT Carga</v>
      </c>
      <c r="B961" t="s">
        <v>368</v>
      </c>
      <c r="C961" t="s">
        <v>343</v>
      </c>
      <c r="D961" s="2">
        <v>411112.76201000001</v>
      </c>
    </row>
    <row r="962" spans="1:4" x14ac:dyDescent="0.35">
      <c r="A962" t="str">
        <f t="shared" si="14"/>
        <v>Sompo Japan|54 Incendio</v>
      </c>
      <c r="B962" t="s">
        <v>368</v>
      </c>
      <c r="C962" t="s">
        <v>345</v>
      </c>
      <c r="D962" s="2">
        <v>167000.50568</v>
      </c>
    </row>
    <row r="963" spans="1:4" x14ac:dyDescent="0.35">
      <c r="A963" t="str">
        <f t="shared" si="14"/>
        <v>Sompo Japan|55 Riesgos Catastroficos</v>
      </c>
      <c r="B963" t="s">
        <v>368</v>
      </c>
      <c r="C963" t="s">
        <v>346</v>
      </c>
      <c r="D963" s="2">
        <v>167436.80509000001</v>
      </c>
    </row>
    <row r="964" spans="1:4" x14ac:dyDescent="0.35">
      <c r="A964" t="str">
        <f t="shared" si="14"/>
        <v>Sompo Japan|56 Terremoto y Erupcion Volcanica</v>
      </c>
      <c r="B964" t="s">
        <v>368</v>
      </c>
      <c r="C964" t="s">
        <v>347</v>
      </c>
      <c r="D964" s="2">
        <v>72910.449890000004</v>
      </c>
    </row>
    <row r="965" spans="1:4" x14ac:dyDescent="0.35">
      <c r="A965" t="str">
        <f t="shared" si="14"/>
        <v>Sompo Japan|57 Huracan y Otros Riesgos Hidrometeorologicos</v>
      </c>
      <c r="B965" t="s">
        <v>368</v>
      </c>
      <c r="C965" t="s">
        <v>348</v>
      </c>
      <c r="D965" s="2">
        <v>94526.355200000005</v>
      </c>
    </row>
    <row r="966" spans="1:4" x14ac:dyDescent="0.35">
      <c r="A966" t="str">
        <f t="shared" si="14"/>
        <v>Sompo Japan|63 Diversos</v>
      </c>
      <c r="B966" t="s">
        <v>368</v>
      </c>
      <c r="C966" t="s">
        <v>349</v>
      </c>
      <c r="D966" s="2">
        <v>112652.50614</v>
      </c>
    </row>
    <row r="967" spans="1:4" x14ac:dyDescent="0.35">
      <c r="A967" t="str">
        <f t="shared" si="14"/>
        <v>Sompo Japan|64 Miscelaneos</v>
      </c>
      <c r="B967" t="s">
        <v>368</v>
      </c>
      <c r="C967" t="s">
        <v>350</v>
      </c>
      <c r="D967" s="2">
        <v>27367.601839999999</v>
      </c>
    </row>
    <row r="968" spans="1:4" x14ac:dyDescent="0.35">
      <c r="A968" t="str">
        <f t="shared" ref="A968:A1031" si="15">B968&amp;"|"&amp;C968</f>
        <v>Sompo Japan|65 Tecnicos</v>
      </c>
      <c r="B968" t="s">
        <v>368</v>
      </c>
      <c r="C968" t="s">
        <v>351</v>
      </c>
      <c r="D968" s="2">
        <v>85284.904299999995</v>
      </c>
    </row>
    <row r="969" spans="1:4" x14ac:dyDescent="0.35">
      <c r="A969" t="str">
        <f t="shared" si="15"/>
        <v>SPP Seguros|10 Total General</v>
      </c>
      <c r="B969" t="s">
        <v>383</v>
      </c>
      <c r="C969" t="s">
        <v>139</v>
      </c>
      <c r="D969" s="2">
        <v>119831.89865999999</v>
      </c>
    </row>
    <row r="970" spans="1:4" x14ac:dyDescent="0.35">
      <c r="A970" t="str">
        <f t="shared" si="15"/>
        <v>SPP Seguros|11 Total General Sin Pensiones</v>
      </c>
      <c r="B970" t="s">
        <v>383</v>
      </c>
      <c r="C970" t="s">
        <v>140</v>
      </c>
      <c r="D970" s="2">
        <v>119831.89865999999</v>
      </c>
    </row>
    <row r="971" spans="1:4" x14ac:dyDescent="0.35">
      <c r="A971" t="str">
        <f t="shared" si="15"/>
        <v>SPP Seguros|28 Accidentes y Enfermedades Total</v>
      </c>
      <c r="B971" t="s">
        <v>383</v>
      </c>
      <c r="C971" t="s">
        <v>352</v>
      </c>
      <c r="D971" s="2">
        <v>85.266800000000003</v>
      </c>
    </row>
    <row r="972" spans="1:4" x14ac:dyDescent="0.35">
      <c r="A972" t="str">
        <f t="shared" si="15"/>
        <v>SPP Seguros|29 Accidentes Personales</v>
      </c>
      <c r="B972" t="s">
        <v>383</v>
      </c>
      <c r="C972" t="s">
        <v>353</v>
      </c>
      <c r="D972" s="2">
        <v>85.266800000000003</v>
      </c>
    </row>
    <row r="973" spans="1:4" x14ac:dyDescent="0.35">
      <c r="A973" t="str">
        <f t="shared" si="15"/>
        <v>SPP Seguros|31 AP Gpo y Col</v>
      </c>
      <c r="B973" t="s">
        <v>383</v>
      </c>
      <c r="C973" t="s">
        <v>354</v>
      </c>
      <c r="D973" s="2">
        <v>85.266800000000003</v>
      </c>
    </row>
    <row r="974" spans="1:4" x14ac:dyDescent="0.35">
      <c r="A974" t="str">
        <f t="shared" si="15"/>
        <v>SPP Seguros|38 Daños Total</v>
      </c>
      <c r="B974" t="s">
        <v>383</v>
      </c>
      <c r="C974" t="s">
        <v>333</v>
      </c>
      <c r="D974" s="2">
        <v>119746.63185999999</v>
      </c>
    </row>
    <row r="975" spans="1:4" x14ac:dyDescent="0.35">
      <c r="A975" t="str">
        <f t="shared" si="15"/>
        <v>SPP Seguros|46 Daños Sin Autos Total</v>
      </c>
      <c r="B975" t="s">
        <v>383</v>
      </c>
      <c r="C975" t="s">
        <v>332</v>
      </c>
      <c r="D975" s="2">
        <v>119746.63185999999</v>
      </c>
    </row>
    <row r="976" spans="1:4" x14ac:dyDescent="0.35">
      <c r="A976" t="str">
        <f t="shared" si="15"/>
        <v>SPP Seguros|63 Diversos</v>
      </c>
      <c r="B976" t="s">
        <v>383</v>
      </c>
      <c r="C976" t="s">
        <v>349</v>
      </c>
      <c r="D976" s="2">
        <v>119746.63185999999</v>
      </c>
    </row>
    <row r="977" spans="1:4" x14ac:dyDescent="0.35">
      <c r="A977" t="str">
        <f t="shared" si="15"/>
        <v>SPP Seguros|64 Miscelaneos</v>
      </c>
      <c r="B977" t="s">
        <v>383</v>
      </c>
      <c r="C977" t="s">
        <v>350</v>
      </c>
      <c r="D977" s="2">
        <v>83842.849650000004</v>
      </c>
    </row>
    <row r="978" spans="1:4" x14ac:dyDescent="0.35">
      <c r="A978" t="str">
        <f t="shared" si="15"/>
        <v>SPP Seguros|65 Tecnicos</v>
      </c>
      <c r="B978" t="s">
        <v>383</v>
      </c>
      <c r="C978" t="s">
        <v>351</v>
      </c>
      <c r="D978" s="2">
        <v>35903.782209999998</v>
      </c>
    </row>
    <row r="979" spans="1:4" x14ac:dyDescent="0.35">
      <c r="A979" t="str">
        <f t="shared" si="15"/>
        <v>Swiss Re Corporate Solutions|10 Total General</v>
      </c>
      <c r="B979" t="s">
        <v>96</v>
      </c>
      <c r="C979" t="s">
        <v>139</v>
      </c>
      <c r="D979" s="2">
        <v>1888546.68071</v>
      </c>
    </row>
    <row r="980" spans="1:4" x14ac:dyDescent="0.35">
      <c r="A980" t="str">
        <f t="shared" si="15"/>
        <v>Swiss Re Corporate Solutions|11 Total General Sin Pensiones</v>
      </c>
      <c r="B980" t="s">
        <v>96</v>
      </c>
      <c r="C980" t="s">
        <v>140</v>
      </c>
      <c r="D980" s="2">
        <v>1888546.68071</v>
      </c>
    </row>
    <row r="981" spans="1:4" x14ac:dyDescent="0.35">
      <c r="A981" t="str">
        <f t="shared" si="15"/>
        <v>Swiss Re Corporate Solutions|38 Daños Total</v>
      </c>
      <c r="B981" t="s">
        <v>96</v>
      </c>
      <c r="C981" t="s">
        <v>333</v>
      </c>
      <c r="D981" s="2">
        <v>1888546.68071</v>
      </c>
    </row>
    <row r="982" spans="1:4" x14ac:dyDescent="0.35">
      <c r="A982" t="str">
        <f t="shared" si="15"/>
        <v>Swiss Re Corporate Solutions|46 Daños Sin Autos Total</v>
      </c>
      <c r="B982" t="s">
        <v>96</v>
      </c>
      <c r="C982" t="s">
        <v>332</v>
      </c>
      <c r="D982" s="2">
        <v>1888546.6807100002</v>
      </c>
    </row>
    <row r="983" spans="1:4" x14ac:dyDescent="0.35">
      <c r="A983" t="str">
        <f t="shared" si="15"/>
        <v>Swiss Re Corporate Solutions|46 Responsabilidad Civil y Riesgos Profesionales</v>
      </c>
      <c r="B983" t="s">
        <v>96</v>
      </c>
      <c r="C983" t="s">
        <v>337</v>
      </c>
      <c r="D983" s="2">
        <v>90326.346109999999</v>
      </c>
    </row>
    <row r="984" spans="1:4" x14ac:dyDescent="0.35">
      <c r="A984" t="str">
        <f t="shared" si="15"/>
        <v>Swiss Re Corporate Solutions|47 RC General</v>
      </c>
      <c r="B984" t="s">
        <v>96</v>
      </c>
      <c r="C984" t="s">
        <v>338</v>
      </c>
      <c r="D984" s="2">
        <v>86881.202430000005</v>
      </c>
    </row>
    <row r="985" spans="1:4" x14ac:dyDescent="0.35">
      <c r="A985" t="str">
        <f t="shared" si="15"/>
        <v>Swiss Re Corporate Solutions|49 RC Viajero</v>
      </c>
      <c r="B985" t="s">
        <v>96</v>
      </c>
      <c r="C985" t="s">
        <v>340</v>
      </c>
      <c r="D985" s="2">
        <v>218.76261</v>
      </c>
    </row>
    <row r="986" spans="1:4" x14ac:dyDescent="0.35">
      <c r="A986" t="str">
        <f t="shared" si="15"/>
        <v>Swiss Re Corporate Solutions|50 RC Otros</v>
      </c>
      <c r="B986" t="s">
        <v>96</v>
      </c>
      <c r="C986" t="s">
        <v>341</v>
      </c>
      <c r="D986" s="2">
        <v>3226.3810699999999</v>
      </c>
    </row>
    <row r="987" spans="1:4" x14ac:dyDescent="0.35">
      <c r="A987" t="str">
        <f t="shared" si="15"/>
        <v>Swiss Re Corporate Solutions|51 Maritimo y Transportes</v>
      </c>
      <c r="B987" t="s">
        <v>96</v>
      </c>
      <c r="C987" t="s">
        <v>342</v>
      </c>
      <c r="D987" s="2">
        <v>0</v>
      </c>
    </row>
    <row r="988" spans="1:4" x14ac:dyDescent="0.35">
      <c r="A988" t="str">
        <f t="shared" si="15"/>
        <v>Swiss Re Corporate Solutions|52 MyT Carga</v>
      </c>
      <c r="B988" t="s">
        <v>96</v>
      </c>
      <c r="C988" t="s">
        <v>343</v>
      </c>
      <c r="D988" s="2">
        <v>0</v>
      </c>
    </row>
    <row r="989" spans="1:4" x14ac:dyDescent="0.35">
      <c r="A989" t="str">
        <f t="shared" si="15"/>
        <v>Swiss Re Corporate Solutions|54 Incendio</v>
      </c>
      <c r="B989" t="s">
        <v>96</v>
      </c>
      <c r="C989" t="s">
        <v>345</v>
      </c>
      <c r="D989" s="2">
        <v>539846.71490999998</v>
      </c>
    </row>
    <row r="990" spans="1:4" x14ac:dyDescent="0.35">
      <c r="A990" t="str">
        <f t="shared" si="15"/>
        <v>Swiss Re Corporate Solutions|55 Riesgos Catastroficos</v>
      </c>
      <c r="B990" t="s">
        <v>96</v>
      </c>
      <c r="C990" t="s">
        <v>346</v>
      </c>
      <c r="D990" s="2">
        <v>873230.65240000002</v>
      </c>
    </row>
    <row r="991" spans="1:4" x14ac:dyDescent="0.35">
      <c r="A991" t="str">
        <f t="shared" si="15"/>
        <v>Swiss Re Corporate Solutions|56 Terremoto y Erupcion Volcanica</v>
      </c>
      <c r="B991" t="s">
        <v>96</v>
      </c>
      <c r="C991" t="s">
        <v>347</v>
      </c>
      <c r="D991" s="2">
        <v>243999.87355000002</v>
      </c>
    </row>
    <row r="992" spans="1:4" x14ac:dyDescent="0.35">
      <c r="A992" t="str">
        <f t="shared" si="15"/>
        <v>Swiss Re Corporate Solutions|57 Huracan y Otros Riesgos Hidrometeorologicos</v>
      </c>
      <c r="B992" t="s">
        <v>96</v>
      </c>
      <c r="C992" t="s">
        <v>348</v>
      </c>
      <c r="D992" s="2">
        <v>629230.77885</v>
      </c>
    </row>
    <row r="993" spans="1:4" x14ac:dyDescent="0.35">
      <c r="A993" t="str">
        <f t="shared" si="15"/>
        <v>Swiss Re Corporate Solutions|59 Agricola y de Animales</v>
      </c>
      <c r="B993" t="s">
        <v>96</v>
      </c>
      <c r="C993" t="s">
        <v>355</v>
      </c>
      <c r="D993" s="2">
        <v>0</v>
      </c>
    </row>
    <row r="994" spans="1:4" x14ac:dyDescent="0.35">
      <c r="A994" t="str">
        <f t="shared" si="15"/>
        <v>Swiss Re Corporate Solutions|60 AyA Agricola</v>
      </c>
      <c r="B994" t="s">
        <v>96</v>
      </c>
      <c r="C994" t="s">
        <v>356</v>
      </c>
      <c r="D994" s="2">
        <v>0</v>
      </c>
    </row>
    <row r="995" spans="1:4" x14ac:dyDescent="0.35">
      <c r="A995" t="str">
        <f t="shared" si="15"/>
        <v>Swiss Re Corporate Solutions|63 Diversos</v>
      </c>
      <c r="B995" t="s">
        <v>96</v>
      </c>
      <c r="C995" t="s">
        <v>349</v>
      </c>
      <c r="D995" s="2">
        <v>385142.96729</v>
      </c>
    </row>
    <row r="996" spans="1:4" x14ac:dyDescent="0.35">
      <c r="A996" t="str">
        <f t="shared" si="15"/>
        <v>Swiss Re Corporate Solutions|64 Miscelaneos</v>
      </c>
      <c r="B996" t="s">
        <v>96</v>
      </c>
      <c r="C996" t="s">
        <v>350</v>
      </c>
      <c r="D996" s="2">
        <v>38276.260060000001</v>
      </c>
    </row>
    <row r="997" spans="1:4" x14ac:dyDescent="0.35">
      <c r="A997" t="str">
        <f t="shared" si="15"/>
        <v>Swiss Re Corporate Solutions|65 Tecnicos</v>
      </c>
      <c r="B997" t="s">
        <v>96</v>
      </c>
      <c r="C997" t="s">
        <v>351</v>
      </c>
      <c r="D997" s="2">
        <v>346866.70723</v>
      </c>
    </row>
    <row r="998" spans="1:4" x14ac:dyDescent="0.35">
      <c r="A998" t="str">
        <f t="shared" si="15"/>
        <v>Tláloc Seguros|10 Total General</v>
      </c>
      <c r="B998" t="s">
        <v>395</v>
      </c>
      <c r="C998" t="s">
        <v>139</v>
      </c>
      <c r="D998" s="2">
        <v>139459.13315000001</v>
      </c>
    </row>
    <row r="999" spans="1:4" x14ac:dyDescent="0.35">
      <c r="A999" t="str">
        <f t="shared" si="15"/>
        <v>Tláloc Seguros|11 Total General Sin Pensiones</v>
      </c>
      <c r="B999" t="s">
        <v>395</v>
      </c>
      <c r="C999" t="s">
        <v>140</v>
      </c>
      <c r="D999" s="2">
        <v>139459.13315000001</v>
      </c>
    </row>
    <row r="1000" spans="1:4" x14ac:dyDescent="0.35">
      <c r="A1000" t="str">
        <f t="shared" si="15"/>
        <v>Tláloc Seguros|38 Daños Total</v>
      </c>
      <c r="B1000" t="s">
        <v>395</v>
      </c>
      <c r="C1000" t="s">
        <v>333</v>
      </c>
      <c r="D1000" s="2">
        <v>139459.13315000001</v>
      </c>
    </row>
    <row r="1001" spans="1:4" x14ac:dyDescent="0.35">
      <c r="A1001" t="str">
        <f t="shared" si="15"/>
        <v>Tláloc Seguros|46 Daños Sin Autos Total</v>
      </c>
      <c r="B1001" t="s">
        <v>395</v>
      </c>
      <c r="C1001" t="s">
        <v>332</v>
      </c>
      <c r="D1001" s="2">
        <v>139459.13315000001</v>
      </c>
    </row>
    <row r="1002" spans="1:4" x14ac:dyDescent="0.35">
      <c r="A1002" t="str">
        <f t="shared" si="15"/>
        <v>Tláloc Seguros|59 Agricola y de Animales</v>
      </c>
      <c r="B1002" t="s">
        <v>395</v>
      </c>
      <c r="C1002" t="s">
        <v>355</v>
      </c>
      <c r="D1002" s="2">
        <v>139459.13315000001</v>
      </c>
    </row>
    <row r="1003" spans="1:4" x14ac:dyDescent="0.35">
      <c r="A1003" t="str">
        <f t="shared" si="15"/>
        <v>Tláloc Seguros|60 AyA Agricola</v>
      </c>
      <c r="B1003" t="s">
        <v>395</v>
      </c>
      <c r="C1003" t="s">
        <v>356</v>
      </c>
      <c r="D1003" s="2">
        <v>127599.56611</v>
      </c>
    </row>
    <row r="1004" spans="1:4" x14ac:dyDescent="0.35">
      <c r="A1004" t="str">
        <f t="shared" si="15"/>
        <v>Tláloc Seguros|61 AyA Otros</v>
      </c>
      <c r="B1004" t="s">
        <v>395</v>
      </c>
      <c r="C1004" t="s">
        <v>369</v>
      </c>
      <c r="D1004" s="2">
        <v>87.405000000000001</v>
      </c>
    </row>
    <row r="1005" spans="1:4" x14ac:dyDescent="0.35">
      <c r="A1005" t="str">
        <f t="shared" si="15"/>
        <v>Tláloc Seguros|62 AyA Pecuario</v>
      </c>
      <c r="B1005" t="s">
        <v>395</v>
      </c>
      <c r="C1005" t="s">
        <v>357</v>
      </c>
      <c r="D1005" s="2">
        <v>11772.162039999999</v>
      </c>
    </row>
    <row r="1006" spans="1:4" x14ac:dyDescent="0.35">
      <c r="A1006" t="str">
        <f t="shared" si="15"/>
        <v>Tokio Marine|10 Total General</v>
      </c>
      <c r="B1006" t="s">
        <v>72</v>
      </c>
      <c r="C1006" t="s">
        <v>139</v>
      </c>
      <c r="D1006" s="2">
        <v>1309962.20441</v>
      </c>
    </row>
    <row r="1007" spans="1:4" x14ac:dyDescent="0.35">
      <c r="A1007" t="str">
        <f t="shared" si="15"/>
        <v>Tokio Marine|11 Total General Sin Pensiones</v>
      </c>
      <c r="B1007" t="s">
        <v>72</v>
      </c>
      <c r="C1007" t="s">
        <v>140</v>
      </c>
      <c r="D1007" s="2">
        <v>1309962.20441</v>
      </c>
    </row>
    <row r="1008" spans="1:4" x14ac:dyDescent="0.35">
      <c r="A1008" t="str">
        <f t="shared" si="15"/>
        <v>Tokio Marine|12 Vida Total</v>
      </c>
      <c r="B1008" t="s">
        <v>72</v>
      </c>
      <c r="C1008" t="s">
        <v>141</v>
      </c>
      <c r="D1008" s="2">
        <v>69125.351900000009</v>
      </c>
    </row>
    <row r="1009" spans="1:4" x14ac:dyDescent="0.35">
      <c r="A1009" t="str">
        <f t="shared" si="15"/>
        <v>Tokio Marine|14 Vida Gpo y Col</v>
      </c>
      <c r="B1009" t="s">
        <v>72</v>
      </c>
      <c r="C1009" t="s">
        <v>143</v>
      </c>
      <c r="D1009" s="2">
        <v>69125.351899999994</v>
      </c>
    </row>
    <row r="1010" spans="1:4" x14ac:dyDescent="0.35">
      <c r="A1010" t="str">
        <f t="shared" si="15"/>
        <v>Tokio Marine|28 Accidentes y Enfermedades Total</v>
      </c>
      <c r="B1010" t="s">
        <v>72</v>
      </c>
      <c r="C1010" t="s">
        <v>352</v>
      </c>
      <c r="D1010" s="2">
        <v>0</v>
      </c>
    </row>
    <row r="1011" spans="1:4" x14ac:dyDescent="0.35">
      <c r="A1011" t="str">
        <f t="shared" si="15"/>
        <v>Tokio Marine|29 Accidentes Personales</v>
      </c>
      <c r="B1011" t="s">
        <v>72</v>
      </c>
      <c r="C1011" t="s">
        <v>353</v>
      </c>
      <c r="D1011" s="2">
        <v>0</v>
      </c>
    </row>
    <row r="1012" spans="1:4" x14ac:dyDescent="0.35">
      <c r="A1012" t="str">
        <f t="shared" si="15"/>
        <v>Tokio Marine|31 AP Gpo y Col</v>
      </c>
      <c r="B1012" t="s">
        <v>72</v>
      </c>
      <c r="C1012" t="s">
        <v>354</v>
      </c>
      <c r="D1012" s="2">
        <v>0</v>
      </c>
    </row>
    <row r="1013" spans="1:4" x14ac:dyDescent="0.35">
      <c r="A1013" t="str">
        <f t="shared" si="15"/>
        <v>Tokio Marine|38 Daños Total</v>
      </c>
      <c r="B1013" t="s">
        <v>72</v>
      </c>
      <c r="C1013" t="s">
        <v>333</v>
      </c>
      <c r="D1013" s="2">
        <v>1240836.8525099999</v>
      </c>
    </row>
    <row r="1014" spans="1:4" x14ac:dyDescent="0.35">
      <c r="A1014" t="str">
        <f t="shared" si="15"/>
        <v>Tokio Marine|39 Automoviles Total</v>
      </c>
      <c r="B1014" t="s">
        <v>72</v>
      </c>
      <c r="C1014" t="s">
        <v>331</v>
      </c>
      <c r="D1014" s="2">
        <v>34597.158179999999</v>
      </c>
    </row>
    <row r="1015" spans="1:4" x14ac:dyDescent="0.35">
      <c r="A1015" t="str">
        <f t="shared" si="15"/>
        <v>Tokio Marine|41 Automoviles Residentes</v>
      </c>
      <c r="B1015" t="s">
        <v>72</v>
      </c>
      <c r="C1015" t="s">
        <v>334</v>
      </c>
      <c r="D1015" s="2">
        <v>24388.982489999999</v>
      </c>
    </row>
    <row r="1016" spans="1:4" x14ac:dyDescent="0.35">
      <c r="A1016" t="str">
        <f t="shared" si="15"/>
        <v>Tokio Marine|42 Camiones</v>
      </c>
      <c r="B1016" t="s">
        <v>72</v>
      </c>
      <c r="C1016" t="s">
        <v>335</v>
      </c>
      <c r="D1016" s="2">
        <v>10128.19407</v>
      </c>
    </row>
    <row r="1017" spans="1:4" x14ac:dyDescent="0.35">
      <c r="A1017" t="str">
        <f t="shared" si="15"/>
        <v>Tokio Marine|43 Automoviles Turistas</v>
      </c>
      <c r="B1017" t="s">
        <v>72</v>
      </c>
      <c r="C1017" t="s">
        <v>359</v>
      </c>
      <c r="D1017" s="2">
        <v>75.257300000000001</v>
      </c>
    </row>
    <row r="1018" spans="1:4" x14ac:dyDescent="0.35">
      <c r="A1018" t="str">
        <f t="shared" si="15"/>
        <v>Tokio Marine|44 Otros Automoviles y Obligatorios</v>
      </c>
      <c r="B1018" t="s">
        <v>72</v>
      </c>
      <c r="C1018" t="s">
        <v>336</v>
      </c>
      <c r="D1018" s="2">
        <v>4.7243199999999996</v>
      </c>
    </row>
    <row r="1019" spans="1:4" x14ac:dyDescent="0.35">
      <c r="A1019" t="str">
        <f t="shared" si="15"/>
        <v>Tokio Marine|46 Daños Sin Autos Total</v>
      </c>
      <c r="B1019" t="s">
        <v>72</v>
      </c>
      <c r="C1019" t="s">
        <v>332</v>
      </c>
      <c r="D1019" s="2">
        <v>1206239.6943300001</v>
      </c>
    </row>
    <row r="1020" spans="1:4" x14ac:dyDescent="0.35">
      <c r="A1020" t="str">
        <f t="shared" si="15"/>
        <v>Tokio Marine|46 Responsabilidad Civil y Riesgos Profesionales</v>
      </c>
      <c r="B1020" t="s">
        <v>72</v>
      </c>
      <c r="C1020" t="s">
        <v>337</v>
      </c>
      <c r="D1020" s="2">
        <v>71761.180640000006</v>
      </c>
    </row>
    <row r="1021" spans="1:4" x14ac:dyDescent="0.35">
      <c r="A1021" t="str">
        <f t="shared" si="15"/>
        <v>Tokio Marine|47 RC General</v>
      </c>
      <c r="B1021" t="s">
        <v>72</v>
      </c>
      <c r="C1021" t="s">
        <v>338</v>
      </c>
      <c r="D1021" s="2">
        <v>65360.639560000003</v>
      </c>
    </row>
    <row r="1022" spans="1:4" x14ac:dyDescent="0.35">
      <c r="A1022" t="str">
        <f t="shared" si="15"/>
        <v>Tokio Marine|50 RC Otros</v>
      </c>
      <c r="B1022" t="s">
        <v>72</v>
      </c>
      <c r="C1022" t="s">
        <v>341</v>
      </c>
      <c r="D1022" s="2">
        <v>6400.54108</v>
      </c>
    </row>
    <row r="1023" spans="1:4" x14ac:dyDescent="0.35">
      <c r="A1023" t="str">
        <f t="shared" si="15"/>
        <v>Tokio Marine|51 Maritimo y Transportes</v>
      </c>
      <c r="B1023" t="s">
        <v>72</v>
      </c>
      <c r="C1023" t="s">
        <v>342</v>
      </c>
      <c r="D1023" s="2">
        <v>646981.90148</v>
      </c>
    </row>
    <row r="1024" spans="1:4" x14ac:dyDescent="0.35">
      <c r="A1024" t="str">
        <f t="shared" si="15"/>
        <v>Tokio Marine|52 MyT Carga</v>
      </c>
      <c r="B1024" t="s">
        <v>72</v>
      </c>
      <c r="C1024" t="s">
        <v>343</v>
      </c>
      <c r="D1024" s="2">
        <v>646981.90148</v>
      </c>
    </row>
    <row r="1025" spans="1:4" x14ac:dyDescent="0.35">
      <c r="A1025" t="str">
        <f t="shared" si="15"/>
        <v>Tokio Marine|54 Incendio</v>
      </c>
      <c r="B1025" t="s">
        <v>72</v>
      </c>
      <c r="C1025" t="s">
        <v>345</v>
      </c>
      <c r="D1025" s="2">
        <v>158093.45646000002</v>
      </c>
    </row>
    <row r="1026" spans="1:4" x14ac:dyDescent="0.35">
      <c r="A1026" t="str">
        <f t="shared" si="15"/>
        <v>Tokio Marine|55 Riesgos Catastroficos</v>
      </c>
      <c r="B1026" t="s">
        <v>72</v>
      </c>
      <c r="C1026" t="s">
        <v>346</v>
      </c>
      <c r="D1026" s="2">
        <v>268992.28093000001</v>
      </c>
    </row>
    <row r="1027" spans="1:4" x14ac:dyDescent="0.35">
      <c r="A1027" t="str">
        <f t="shared" si="15"/>
        <v>Tokio Marine|56 Terremoto y Erupcion Volcanica</v>
      </c>
      <c r="B1027" t="s">
        <v>72</v>
      </c>
      <c r="C1027" t="s">
        <v>347</v>
      </c>
      <c r="D1027" s="2">
        <v>115872.29233</v>
      </c>
    </row>
    <row r="1028" spans="1:4" x14ac:dyDescent="0.35">
      <c r="A1028" t="str">
        <f t="shared" si="15"/>
        <v>Tokio Marine|57 Huracan y Otros Riesgos Hidrometeorologicos</v>
      </c>
      <c r="B1028" t="s">
        <v>72</v>
      </c>
      <c r="C1028" t="s">
        <v>348</v>
      </c>
      <c r="D1028" s="2">
        <v>153119.98859999998</v>
      </c>
    </row>
    <row r="1029" spans="1:4" x14ac:dyDescent="0.35">
      <c r="A1029" t="str">
        <f t="shared" si="15"/>
        <v>Tokio Marine|63 Diversos</v>
      </c>
      <c r="B1029" t="s">
        <v>72</v>
      </c>
      <c r="C1029" t="s">
        <v>349</v>
      </c>
      <c r="D1029" s="2">
        <v>60410.874819999997</v>
      </c>
    </row>
    <row r="1030" spans="1:4" x14ac:dyDescent="0.35">
      <c r="A1030" t="str">
        <f t="shared" si="15"/>
        <v>Tokio Marine|64 Miscelaneos</v>
      </c>
      <c r="B1030" t="s">
        <v>72</v>
      </c>
      <c r="C1030" t="s">
        <v>350</v>
      </c>
      <c r="D1030" s="2">
        <v>20439.207420000002</v>
      </c>
    </row>
    <row r="1031" spans="1:4" x14ac:dyDescent="0.35">
      <c r="A1031" t="str">
        <f t="shared" si="15"/>
        <v>Tokio Marine|65 Tecnicos</v>
      </c>
      <c r="B1031" t="s">
        <v>72</v>
      </c>
      <c r="C1031" t="s">
        <v>351</v>
      </c>
      <c r="D1031" s="2">
        <v>39971.667399999998</v>
      </c>
    </row>
    <row r="1032" spans="1:4" x14ac:dyDescent="0.35">
      <c r="A1032" t="str">
        <f t="shared" ref="A1032:A1095" si="16">B1032&amp;"|"&amp;C1032</f>
        <v>TOTAL|10 Total General</v>
      </c>
      <c r="B1032" t="s">
        <v>103</v>
      </c>
      <c r="C1032" t="s">
        <v>139</v>
      </c>
      <c r="D1032" s="2">
        <v>1025001350.6946898</v>
      </c>
    </row>
    <row r="1033" spans="1:4" x14ac:dyDescent="0.35">
      <c r="A1033" t="str">
        <f t="shared" si="16"/>
        <v>TOTAL|11 Total General Sin Pensiones</v>
      </c>
      <c r="B1033" t="s">
        <v>103</v>
      </c>
      <c r="C1033" t="s">
        <v>140</v>
      </c>
      <c r="D1033" s="2">
        <v>979173922.59834015</v>
      </c>
    </row>
    <row r="1034" spans="1:4" x14ac:dyDescent="0.35">
      <c r="A1034" t="str">
        <f t="shared" si="16"/>
        <v>TOTAL|12 Vida Total</v>
      </c>
      <c r="B1034" t="s">
        <v>103</v>
      </c>
      <c r="C1034" t="s">
        <v>141</v>
      </c>
      <c r="D1034" s="2">
        <v>419079410.71260005</v>
      </c>
    </row>
    <row r="1035" spans="1:4" x14ac:dyDescent="0.35">
      <c r="A1035" t="str">
        <f t="shared" si="16"/>
        <v>TOTAL|13 Vida Individual</v>
      </c>
      <c r="B1035" t="s">
        <v>103</v>
      </c>
      <c r="C1035" t="s">
        <v>142</v>
      </c>
      <c r="D1035" s="2">
        <v>318916234.91786987</v>
      </c>
    </row>
    <row r="1036" spans="1:4" x14ac:dyDescent="0.35">
      <c r="A1036" t="str">
        <f t="shared" si="16"/>
        <v>TOTAL|14 Vida Gpo y Col</v>
      </c>
      <c r="B1036" t="s">
        <v>103</v>
      </c>
      <c r="C1036" t="s">
        <v>143</v>
      </c>
      <c r="D1036" s="2">
        <v>100163175.79472999</v>
      </c>
    </row>
    <row r="1037" spans="1:4" x14ac:dyDescent="0.35">
      <c r="A1037" t="str">
        <f t="shared" si="16"/>
        <v>TOTAL|15 Pensiones Total</v>
      </c>
      <c r="B1037" t="s">
        <v>103</v>
      </c>
      <c r="C1037" t="s">
        <v>170</v>
      </c>
      <c r="D1037" s="2">
        <v>45827428.096350007</v>
      </c>
    </row>
    <row r="1038" spans="1:4" x14ac:dyDescent="0.35">
      <c r="A1038" t="str">
        <f t="shared" si="16"/>
        <v>TOTAL|16 Pensiones IMSS</v>
      </c>
      <c r="B1038" t="s">
        <v>103</v>
      </c>
      <c r="C1038" t="s">
        <v>171</v>
      </c>
      <c r="D1038" s="2">
        <v>33357606.792409997</v>
      </c>
    </row>
    <row r="1039" spans="1:4" x14ac:dyDescent="0.35">
      <c r="A1039" t="str">
        <f t="shared" si="16"/>
        <v>TOTAL|17 IMSS Incapacidad Permanente RT</v>
      </c>
      <c r="B1039" t="s">
        <v>103</v>
      </c>
      <c r="C1039" t="s">
        <v>373</v>
      </c>
      <c r="D1039" s="2">
        <v>5980062.3809299991</v>
      </c>
    </row>
    <row r="1040" spans="1:4" x14ac:dyDescent="0.35">
      <c r="A1040" t="str">
        <f t="shared" si="16"/>
        <v>TOTAL|18 IMSS Invalidez (invalidez y vida)</v>
      </c>
      <c r="B1040" t="s">
        <v>103</v>
      </c>
      <c r="C1040" t="s">
        <v>374</v>
      </c>
      <c r="D1040" s="2">
        <v>9892895.6544999983</v>
      </c>
    </row>
    <row r="1041" spans="1:4" x14ac:dyDescent="0.35">
      <c r="A1041" t="str">
        <f t="shared" si="16"/>
        <v>TOTAL|19 IMSS Jubilacion (retiro, cesantia y vejez)</v>
      </c>
      <c r="B1041" t="s">
        <v>103</v>
      </c>
      <c r="C1041" t="s">
        <v>377</v>
      </c>
      <c r="D1041" s="2">
        <v>1236263.48019</v>
      </c>
    </row>
    <row r="1042" spans="1:4" x14ac:dyDescent="0.35">
      <c r="A1042" t="str">
        <f t="shared" si="16"/>
        <v>TOTAL|20 IMSS Muerte (invalidez y vida)</v>
      </c>
      <c r="B1042" t="s">
        <v>103</v>
      </c>
      <c r="C1042" t="s">
        <v>375</v>
      </c>
      <c r="D1042" s="2">
        <v>15279667.1094</v>
      </c>
    </row>
    <row r="1043" spans="1:4" x14ac:dyDescent="0.35">
      <c r="A1043" t="str">
        <f t="shared" si="16"/>
        <v>TOTAL|21 IMSS Muerte (riesgos de trabajo)</v>
      </c>
      <c r="B1043" t="s">
        <v>103</v>
      </c>
      <c r="C1043" t="s">
        <v>376</v>
      </c>
      <c r="D1043" s="2">
        <v>968718.16739000008</v>
      </c>
    </row>
    <row r="1044" spans="1:4" x14ac:dyDescent="0.35">
      <c r="A1044" t="str">
        <f t="shared" si="16"/>
        <v>TOTAL|22 Pensiones ISSSTE</v>
      </c>
      <c r="B1044" t="s">
        <v>103</v>
      </c>
      <c r="C1044" t="s">
        <v>371</v>
      </c>
      <c r="D1044" s="2">
        <v>12469821.30394</v>
      </c>
    </row>
    <row r="1045" spans="1:4" x14ac:dyDescent="0.35">
      <c r="A1045" t="str">
        <f t="shared" si="16"/>
        <v>TOTAL|23 ISSSTE Incapacidad Permanente RT</v>
      </c>
      <c r="B1045" t="s">
        <v>103</v>
      </c>
      <c r="C1045" t="s">
        <v>378</v>
      </c>
      <c r="D1045" s="2">
        <v>603210.52630999999</v>
      </c>
    </row>
    <row r="1046" spans="1:4" x14ac:dyDescent="0.35">
      <c r="A1046" t="str">
        <f t="shared" si="16"/>
        <v>TOTAL|24 ISSSTE Invalidez (invalidez y vida)</v>
      </c>
      <c r="B1046" t="s">
        <v>103</v>
      </c>
      <c r="C1046" t="s">
        <v>379</v>
      </c>
      <c r="D1046" s="2">
        <v>281620.11005000002</v>
      </c>
    </row>
    <row r="1047" spans="1:4" x14ac:dyDescent="0.35">
      <c r="A1047" t="str">
        <f t="shared" si="16"/>
        <v>TOTAL|25 ISSSTE Jubilacion (retiro, cesantia y vejez)</v>
      </c>
      <c r="B1047" t="s">
        <v>103</v>
      </c>
      <c r="C1047" t="s">
        <v>380</v>
      </c>
      <c r="D1047" s="2">
        <v>8701695.3748599999</v>
      </c>
    </row>
    <row r="1048" spans="1:4" x14ac:dyDescent="0.35">
      <c r="A1048" t="str">
        <f t="shared" si="16"/>
        <v>TOTAL|26 ISSSTE Muerte (invalidez y vida)</v>
      </c>
      <c r="B1048" t="s">
        <v>103</v>
      </c>
      <c r="C1048" t="s">
        <v>381</v>
      </c>
      <c r="D1048" s="2">
        <v>2674708.3738700002</v>
      </c>
    </row>
    <row r="1049" spans="1:4" x14ac:dyDescent="0.35">
      <c r="A1049" t="str">
        <f t="shared" si="16"/>
        <v>TOTAL|27 ISSSTE Muerte (riesgos de trabajo)</v>
      </c>
      <c r="B1049" t="s">
        <v>103</v>
      </c>
      <c r="C1049" t="s">
        <v>382</v>
      </c>
      <c r="D1049" s="2">
        <v>208586.91885000002</v>
      </c>
    </row>
    <row r="1050" spans="1:4" x14ac:dyDescent="0.35">
      <c r="A1050" t="str">
        <f t="shared" si="16"/>
        <v>TOTAL|28 Accidentes y Enfermedades Total</v>
      </c>
      <c r="B1050" t="s">
        <v>103</v>
      </c>
      <c r="C1050" t="s">
        <v>352</v>
      </c>
      <c r="D1050" s="2">
        <v>188947947.14104998</v>
      </c>
    </row>
    <row r="1051" spans="1:4" x14ac:dyDescent="0.35">
      <c r="A1051" t="str">
        <f t="shared" si="16"/>
        <v>TOTAL|29 Accidentes Personales</v>
      </c>
      <c r="B1051" t="s">
        <v>103</v>
      </c>
      <c r="C1051" t="s">
        <v>353</v>
      </c>
      <c r="D1051" s="2">
        <v>6811902.2167499987</v>
      </c>
    </row>
    <row r="1052" spans="1:4" x14ac:dyDescent="0.35">
      <c r="A1052" t="str">
        <f t="shared" si="16"/>
        <v>TOTAL|30 AP Individual</v>
      </c>
      <c r="B1052" t="s">
        <v>103</v>
      </c>
      <c r="C1052" t="s">
        <v>358</v>
      </c>
      <c r="D1052" s="2">
        <v>3822693.4372799993</v>
      </c>
    </row>
    <row r="1053" spans="1:4" x14ac:dyDescent="0.35">
      <c r="A1053" t="str">
        <f t="shared" si="16"/>
        <v>TOTAL|31 AP Gpo y Col</v>
      </c>
      <c r="B1053" t="s">
        <v>103</v>
      </c>
      <c r="C1053" t="s">
        <v>354</v>
      </c>
      <c r="D1053" s="2">
        <v>2989208.77947</v>
      </c>
    </row>
    <row r="1054" spans="1:4" x14ac:dyDescent="0.35">
      <c r="A1054" t="str">
        <f t="shared" si="16"/>
        <v>TOTAL|32 Gastos Medicos</v>
      </c>
      <c r="B1054" t="s">
        <v>103</v>
      </c>
      <c r="C1054" t="s">
        <v>361</v>
      </c>
      <c r="D1054" s="2">
        <v>177180208.77595004</v>
      </c>
    </row>
    <row r="1055" spans="1:4" x14ac:dyDescent="0.35">
      <c r="A1055" t="str">
        <f t="shared" si="16"/>
        <v>TOTAL|33 GMM. Individual</v>
      </c>
      <c r="B1055" t="s">
        <v>103</v>
      </c>
      <c r="C1055" t="s">
        <v>362</v>
      </c>
      <c r="D1055" s="2">
        <v>87718256.398299992</v>
      </c>
    </row>
    <row r="1056" spans="1:4" x14ac:dyDescent="0.35">
      <c r="A1056" t="str">
        <f t="shared" si="16"/>
        <v>TOTAL|34 GMM. Gpo y Col</v>
      </c>
      <c r="B1056" t="s">
        <v>103</v>
      </c>
      <c r="C1056" t="s">
        <v>363</v>
      </c>
      <c r="D1056" s="2">
        <v>89461952.377649993</v>
      </c>
    </row>
    <row r="1057" spans="1:4" x14ac:dyDescent="0.35">
      <c r="A1057" t="str">
        <f t="shared" si="16"/>
        <v>TOTAL|35 Salud</v>
      </c>
      <c r="B1057" t="s">
        <v>103</v>
      </c>
      <c r="C1057" t="s">
        <v>364</v>
      </c>
      <c r="D1057" s="2">
        <v>4955836.1483499995</v>
      </c>
    </row>
    <row r="1058" spans="1:4" x14ac:dyDescent="0.35">
      <c r="A1058" t="str">
        <f t="shared" si="16"/>
        <v>TOTAL|36 Salud Individual</v>
      </c>
      <c r="B1058" t="s">
        <v>103</v>
      </c>
      <c r="C1058" t="s">
        <v>365</v>
      </c>
      <c r="D1058" s="2">
        <v>2804346.7436800003</v>
      </c>
    </row>
    <row r="1059" spans="1:4" x14ac:dyDescent="0.35">
      <c r="A1059" t="str">
        <f t="shared" si="16"/>
        <v>TOTAL|37 Salud Gpo y Col</v>
      </c>
      <c r="B1059" t="s">
        <v>103</v>
      </c>
      <c r="C1059" t="s">
        <v>366</v>
      </c>
      <c r="D1059" s="2">
        <v>2151489.4046700001</v>
      </c>
    </row>
    <row r="1060" spans="1:4" x14ac:dyDescent="0.35">
      <c r="A1060" t="str">
        <f t="shared" si="16"/>
        <v>TOTAL|38 Daños Total</v>
      </c>
      <c r="B1060" t="s">
        <v>103</v>
      </c>
      <c r="C1060" t="s">
        <v>333</v>
      </c>
      <c r="D1060" s="2">
        <v>371146564.74468982</v>
      </c>
    </row>
    <row r="1061" spans="1:4" x14ac:dyDescent="0.35">
      <c r="A1061" t="str">
        <f t="shared" si="16"/>
        <v>TOTAL|39 Automoviles Total</v>
      </c>
      <c r="B1061" t="s">
        <v>103</v>
      </c>
      <c r="C1061" t="s">
        <v>331</v>
      </c>
      <c r="D1061" s="2">
        <v>212351111.97566</v>
      </c>
    </row>
    <row r="1062" spans="1:4" x14ac:dyDescent="0.35">
      <c r="A1062" t="str">
        <f t="shared" si="16"/>
        <v>TOTAL|41 Automoviles Residentes</v>
      </c>
      <c r="B1062" t="s">
        <v>103</v>
      </c>
      <c r="C1062" t="s">
        <v>334</v>
      </c>
      <c r="D1062" s="2">
        <v>131854203.17789003</v>
      </c>
    </row>
    <row r="1063" spans="1:4" x14ac:dyDescent="0.35">
      <c r="A1063" t="str">
        <f t="shared" si="16"/>
        <v>TOTAL|42 Camiones</v>
      </c>
      <c r="B1063" t="s">
        <v>103</v>
      </c>
      <c r="C1063" t="s">
        <v>335</v>
      </c>
      <c r="D1063" s="2">
        <v>72063565.252690002</v>
      </c>
    </row>
    <row r="1064" spans="1:4" x14ac:dyDescent="0.35">
      <c r="A1064" t="str">
        <f t="shared" si="16"/>
        <v>TOTAL|43 Automoviles Turistas</v>
      </c>
      <c r="B1064" t="s">
        <v>103</v>
      </c>
      <c r="C1064" t="s">
        <v>359</v>
      </c>
      <c r="D1064" s="2">
        <v>2097418.8258400001</v>
      </c>
    </row>
    <row r="1065" spans="1:4" x14ac:dyDescent="0.35">
      <c r="A1065" t="str">
        <f t="shared" si="16"/>
        <v>TOTAL|44 Otros Automoviles y Obligatorios</v>
      </c>
      <c r="B1065" t="s">
        <v>103</v>
      </c>
      <c r="C1065" t="s">
        <v>336</v>
      </c>
      <c r="D1065" s="2">
        <v>6335924.7192399995</v>
      </c>
    </row>
    <row r="1066" spans="1:4" x14ac:dyDescent="0.35">
      <c r="A1066" t="str">
        <f t="shared" si="16"/>
        <v>TOTAL|46 Daños Sin Autos Total</v>
      </c>
      <c r="B1066" t="s">
        <v>103</v>
      </c>
      <c r="C1066" t="s">
        <v>332</v>
      </c>
      <c r="D1066" s="2">
        <v>158795452.76903</v>
      </c>
    </row>
    <row r="1067" spans="1:4" x14ac:dyDescent="0.35">
      <c r="A1067" t="str">
        <f t="shared" si="16"/>
        <v>TOTAL|46 Responsabilidad Civil y Riesgos Profesionales</v>
      </c>
      <c r="B1067" t="s">
        <v>103</v>
      </c>
      <c r="C1067" t="s">
        <v>337</v>
      </c>
      <c r="D1067" s="2">
        <v>21871531.865920007</v>
      </c>
    </row>
    <row r="1068" spans="1:4" x14ac:dyDescent="0.35">
      <c r="A1068" t="str">
        <f t="shared" si="16"/>
        <v>TOTAL|47 RC General</v>
      </c>
      <c r="B1068" t="s">
        <v>103</v>
      </c>
      <c r="C1068" t="s">
        <v>338</v>
      </c>
      <c r="D1068" s="2">
        <v>17283430.244149998</v>
      </c>
    </row>
    <row r="1069" spans="1:4" x14ac:dyDescent="0.35">
      <c r="A1069" t="str">
        <f t="shared" si="16"/>
        <v>TOTAL|48 RC Aviones y Barcos</v>
      </c>
      <c r="B1069" t="s">
        <v>103</v>
      </c>
      <c r="C1069" t="s">
        <v>339</v>
      </c>
      <c r="D1069" s="2">
        <v>1958504.8818000001</v>
      </c>
    </row>
    <row r="1070" spans="1:4" x14ac:dyDescent="0.35">
      <c r="A1070" t="str">
        <f t="shared" si="16"/>
        <v>TOTAL|49 RC Viajero</v>
      </c>
      <c r="B1070" t="s">
        <v>103</v>
      </c>
      <c r="C1070" t="s">
        <v>340</v>
      </c>
      <c r="D1070" s="2">
        <v>384520.93780999992</v>
      </c>
    </row>
    <row r="1071" spans="1:4" x14ac:dyDescent="0.35">
      <c r="A1071" t="str">
        <f t="shared" si="16"/>
        <v>TOTAL|50 RC Otros</v>
      </c>
      <c r="B1071" t="s">
        <v>103</v>
      </c>
      <c r="C1071" t="s">
        <v>341</v>
      </c>
      <c r="D1071" s="2">
        <v>2245075.8021599995</v>
      </c>
    </row>
    <row r="1072" spans="1:4" x14ac:dyDescent="0.35">
      <c r="A1072" t="str">
        <f t="shared" si="16"/>
        <v>TOTAL|51 Maritimo y Transportes</v>
      </c>
      <c r="B1072" t="s">
        <v>103</v>
      </c>
      <c r="C1072" t="s">
        <v>342</v>
      </c>
      <c r="D1072" s="2">
        <v>23289744.321130004</v>
      </c>
    </row>
    <row r="1073" spans="1:4" x14ac:dyDescent="0.35">
      <c r="A1073" t="str">
        <f t="shared" si="16"/>
        <v>TOTAL|52 MyT Carga</v>
      </c>
      <c r="B1073" t="s">
        <v>103</v>
      </c>
      <c r="C1073" t="s">
        <v>343</v>
      </c>
      <c r="D1073" s="2">
        <v>13372625.60942</v>
      </c>
    </row>
    <row r="1074" spans="1:4" x14ac:dyDescent="0.35">
      <c r="A1074" t="str">
        <f t="shared" si="16"/>
        <v>TOTAL|53 MyT Cascos</v>
      </c>
      <c r="B1074" t="s">
        <v>103</v>
      </c>
      <c r="C1074" t="s">
        <v>344</v>
      </c>
      <c r="D1074" s="2">
        <v>9917118.7117100004</v>
      </c>
    </row>
    <row r="1075" spans="1:4" x14ac:dyDescent="0.35">
      <c r="A1075" t="str">
        <f t="shared" si="16"/>
        <v>TOTAL|54 Incendio</v>
      </c>
      <c r="B1075" t="s">
        <v>103</v>
      </c>
      <c r="C1075" t="s">
        <v>345</v>
      </c>
      <c r="D1075" s="2">
        <v>34004630.66296</v>
      </c>
    </row>
    <row r="1076" spans="1:4" x14ac:dyDescent="0.35">
      <c r="A1076" t="str">
        <f t="shared" si="16"/>
        <v>TOTAL|55 Riesgos Catastroficos</v>
      </c>
      <c r="B1076" t="s">
        <v>103</v>
      </c>
      <c r="C1076" t="s">
        <v>346</v>
      </c>
      <c r="D1076" s="2">
        <v>38761762.848390006</v>
      </c>
    </row>
    <row r="1077" spans="1:4" x14ac:dyDescent="0.35">
      <c r="A1077" t="str">
        <f t="shared" si="16"/>
        <v>TOTAL|56 Terremoto y Erupcion Volcanica</v>
      </c>
      <c r="B1077" t="s">
        <v>103</v>
      </c>
      <c r="C1077" t="s">
        <v>347</v>
      </c>
      <c r="D1077" s="2">
        <v>15563905.993049996</v>
      </c>
    </row>
    <row r="1078" spans="1:4" x14ac:dyDescent="0.35">
      <c r="A1078" t="str">
        <f t="shared" si="16"/>
        <v>TOTAL|57 Huracan y Otros Riesgos Hidrometeorologicos</v>
      </c>
      <c r="B1078" t="s">
        <v>103</v>
      </c>
      <c r="C1078" t="s">
        <v>348</v>
      </c>
      <c r="D1078" s="2">
        <v>23197857.011370003</v>
      </c>
    </row>
    <row r="1079" spans="1:4" x14ac:dyDescent="0.35">
      <c r="A1079" t="str">
        <f t="shared" si="16"/>
        <v>TOTAL|58 Otros Riesgos Catastroficos</v>
      </c>
      <c r="B1079" t="s">
        <v>103</v>
      </c>
      <c r="C1079" t="s">
        <v>370</v>
      </c>
      <c r="D1079" s="2">
        <v>-0.15603</v>
      </c>
    </row>
    <row r="1080" spans="1:4" x14ac:dyDescent="0.35">
      <c r="A1080" t="str">
        <f t="shared" si="16"/>
        <v>TOTAL|59 Agricola y de Animales</v>
      </c>
      <c r="B1080" t="s">
        <v>103</v>
      </c>
      <c r="C1080" t="s">
        <v>355</v>
      </c>
      <c r="D1080" s="2">
        <v>523661.59077999997</v>
      </c>
    </row>
    <row r="1081" spans="1:4" x14ac:dyDescent="0.35">
      <c r="A1081" t="str">
        <f t="shared" si="16"/>
        <v>TOTAL|60 AyA Agricola</v>
      </c>
      <c r="B1081" t="s">
        <v>103</v>
      </c>
      <c r="C1081" t="s">
        <v>356</v>
      </c>
      <c r="D1081" s="2">
        <v>409542.43968000001</v>
      </c>
    </row>
    <row r="1082" spans="1:4" x14ac:dyDescent="0.35">
      <c r="A1082" t="str">
        <f t="shared" si="16"/>
        <v>TOTAL|61 AyA Otros</v>
      </c>
      <c r="B1082" t="s">
        <v>103</v>
      </c>
      <c r="C1082" t="s">
        <v>369</v>
      </c>
      <c r="D1082" s="2">
        <v>90.905000000000001</v>
      </c>
    </row>
    <row r="1083" spans="1:4" x14ac:dyDescent="0.35">
      <c r="A1083" t="str">
        <f t="shared" si="16"/>
        <v>TOTAL|62 AyA Pecuario</v>
      </c>
      <c r="B1083" t="s">
        <v>103</v>
      </c>
      <c r="C1083" t="s">
        <v>357</v>
      </c>
      <c r="D1083" s="2">
        <v>114028.24609999999</v>
      </c>
    </row>
    <row r="1084" spans="1:4" x14ac:dyDescent="0.35">
      <c r="A1084" t="str">
        <f t="shared" si="16"/>
        <v>TOTAL|63 Diversos</v>
      </c>
      <c r="B1084" t="s">
        <v>103</v>
      </c>
      <c r="C1084" t="s">
        <v>349</v>
      </c>
      <c r="D1084" s="2">
        <v>37295032.047790006</v>
      </c>
    </row>
    <row r="1085" spans="1:4" x14ac:dyDescent="0.35">
      <c r="A1085" t="str">
        <f t="shared" si="16"/>
        <v>TOTAL|64 Miscelaneos</v>
      </c>
      <c r="B1085" t="s">
        <v>103</v>
      </c>
      <c r="C1085" t="s">
        <v>350</v>
      </c>
      <c r="D1085" s="2">
        <v>18488020.312490005</v>
      </c>
    </row>
    <row r="1086" spans="1:4" x14ac:dyDescent="0.35">
      <c r="A1086" t="str">
        <f t="shared" si="16"/>
        <v>TOTAL|65 Tecnicos</v>
      </c>
      <c r="B1086" t="s">
        <v>103</v>
      </c>
      <c r="C1086" t="s">
        <v>351</v>
      </c>
      <c r="D1086" s="2">
        <v>18807011.735300001</v>
      </c>
    </row>
    <row r="1087" spans="1:4" x14ac:dyDescent="0.35">
      <c r="A1087" t="str">
        <f t="shared" si="16"/>
        <v>TOTAL|66 Credito</v>
      </c>
      <c r="B1087" t="s">
        <v>103</v>
      </c>
      <c r="C1087" t="s">
        <v>360</v>
      </c>
      <c r="D1087" s="2">
        <v>2401337.6784999999</v>
      </c>
    </row>
    <row r="1088" spans="1:4" x14ac:dyDescent="0.35">
      <c r="A1088" t="str">
        <f t="shared" si="16"/>
        <v>TOTAL|67 Credito a la Vivienda</v>
      </c>
      <c r="B1088" t="s">
        <v>103</v>
      </c>
      <c r="C1088" t="s">
        <v>372</v>
      </c>
      <c r="D1088" s="2">
        <v>647751.75355999998</v>
      </c>
    </row>
    <row r="1089" spans="1:4" x14ac:dyDescent="0.35">
      <c r="A1089" t="str">
        <f t="shared" si="16"/>
        <v>TOTAL GRANDES|10 Total General</v>
      </c>
      <c r="B1089" t="s">
        <v>75</v>
      </c>
      <c r="C1089" t="s">
        <v>139</v>
      </c>
      <c r="D1089" s="2">
        <v>446950441.69138992</v>
      </c>
    </row>
    <row r="1090" spans="1:4" x14ac:dyDescent="0.35">
      <c r="A1090" t="str">
        <f t="shared" si="16"/>
        <v>TOTAL GRANDES|11 Total General Sin Pensiones</v>
      </c>
      <c r="B1090" t="s">
        <v>75</v>
      </c>
      <c r="C1090" t="s">
        <v>140</v>
      </c>
      <c r="D1090" s="2">
        <v>446950441.69139004</v>
      </c>
    </row>
    <row r="1091" spans="1:4" x14ac:dyDescent="0.35">
      <c r="A1091" t="str">
        <f t="shared" si="16"/>
        <v>TOTAL GRANDES|12 Vida Total</v>
      </c>
      <c r="B1091" t="s">
        <v>75</v>
      </c>
      <c r="C1091" t="s">
        <v>141</v>
      </c>
      <c r="D1091" s="2">
        <v>256490059.07903999</v>
      </c>
    </row>
    <row r="1092" spans="1:4" x14ac:dyDescent="0.35">
      <c r="A1092" t="str">
        <f t="shared" si="16"/>
        <v>TOTAL GRANDES|13 Vida Individual</v>
      </c>
      <c r="B1092" t="s">
        <v>75</v>
      </c>
      <c r="C1092" t="s">
        <v>142</v>
      </c>
      <c r="D1092" s="2">
        <v>216383196.88742</v>
      </c>
    </row>
    <row r="1093" spans="1:4" x14ac:dyDescent="0.35">
      <c r="A1093" t="str">
        <f t="shared" si="16"/>
        <v>TOTAL GRANDES|14 Vida Gpo y Col</v>
      </c>
      <c r="B1093" t="s">
        <v>75</v>
      </c>
      <c r="C1093" t="s">
        <v>143</v>
      </c>
      <c r="D1093" s="2">
        <v>49683561.541189998</v>
      </c>
    </row>
    <row r="1094" spans="1:4" x14ac:dyDescent="0.35">
      <c r="A1094" t="str">
        <f t="shared" si="16"/>
        <v>TOTAL GRANDES|15 Pensiones Total</v>
      </c>
      <c r="B1094" t="s">
        <v>75</v>
      </c>
      <c r="C1094" t="s">
        <v>170</v>
      </c>
      <c r="D1094" s="2">
        <v>45827428.096350007</v>
      </c>
    </row>
    <row r="1095" spans="1:4" x14ac:dyDescent="0.35">
      <c r="A1095" t="str">
        <f t="shared" si="16"/>
        <v>TOTAL GRANDES|16 Pensiones IMSS</v>
      </c>
      <c r="B1095" t="s">
        <v>75</v>
      </c>
      <c r="C1095" t="s">
        <v>171</v>
      </c>
      <c r="D1095" s="2">
        <v>33357606.792409997</v>
      </c>
    </row>
    <row r="1096" spans="1:4" x14ac:dyDescent="0.35">
      <c r="A1096" t="str">
        <f t="shared" ref="A1096:A1159" si="17">B1096&amp;"|"&amp;C1096</f>
        <v>TOTAL GRANDES|17 IMSS Incapacidad Permanente RT</v>
      </c>
      <c r="B1096" t="s">
        <v>75</v>
      </c>
      <c r="C1096" t="s">
        <v>373</v>
      </c>
      <c r="D1096" s="2">
        <v>5980062.3809299991</v>
      </c>
    </row>
    <row r="1097" spans="1:4" x14ac:dyDescent="0.35">
      <c r="A1097" t="str">
        <f t="shared" si="17"/>
        <v>TOTAL GRANDES|18 IMSS Invalidez (invalidez y vida)</v>
      </c>
      <c r="B1097" t="s">
        <v>75</v>
      </c>
      <c r="C1097" t="s">
        <v>374</v>
      </c>
      <c r="D1097" s="2">
        <v>9892895.6544999983</v>
      </c>
    </row>
    <row r="1098" spans="1:4" x14ac:dyDescent="0.35">
      <c r="A1098" t="str">
        <f t="shared" si="17"/>
        <v>TOTAL GRANDES|19 IMSS Jubilacion (retiro, cesantia y vejez)</v>
      </c>
      <c r="B1098" t="s">
        <v>75</v>
      </c>
      <c r="C1098" t="s">
        <v>377</v>
      </c>
      <c r="D1098" s="2">
        <v>1236263.48019</v>
      </c>
    </row>
    <row r="1099" spans="1:4" x14ac:dyDescent="0.35">
      <c r="A1099" t="str">
        <f t="shared" si="17"/>
        <v>TOTAL GRANDES|20 IMSS Muerte (invalidez y vida)</v>
      </c>
      <c r="B1099" t="s">
        <v>75</v>
      </c>
      <c r="C1099" t="s">
        <v>375</v>
      </c>
      <c r="D1099" s="2">
        <v>15279667.1094</v>
      </c>
    </row>
    <row r="1100" spans="1:4" x14ac:dyDescent="0.35">
      <c r="A1100" t="str">
        <f t="shared" si="17"/>
        <v>TOTAL GRANDES|21 IMSS Muerte (riesgos de trabajo)</v>
      </c>
      <c r="B1100" t="s">
        <v>75</v>
      </c>
      <c r="C1100" t="s">
        <v>376</v>
      </c>
      <c r="D1100" s="2">
        <v>968718.16739000008</v>
      </c>
    </row>
    <row r="1101" spans="1:4" x14ac:dyDescent="0.35">
      <c r="A1101" t="str">
        <f t="shared" si="17"/>
        <v>TOTAL GRANDES|22 Pensiones ISSSTE</v>
      </c>
      <c r="B1101" t="s">
        <v>75</v>
      </c>
      <c r="C1101" t="s">
        <v>371</v>
      </c>
      <c r="D1101" s="2">
        <v>12469821.30394</v>
      </c>
    </row>
    <row r="1102" spans="1:4" x14ac:dyDescent="0.35">
      <c r="A1102" t="str">
        <f t="shared" si="17"/>
        <v>TOTAL GRANDES|23 ISSSTE Incapacidad Permanente RT</v>
      </c>
      <c r="B1102" t="s">
        <v>75</v>
      </c>
      <c r="C1102" t="s">
        <v>378</v>
      </c>
      <c r="D1102" s="2">
        <v>603210.52630999999</v>
      </c>
    </row>
    <row r="1103" spans="1:4" x14ac:dyDescent="0.35">
      <c r="A1103" t="str">
        <f t="shared" si="17"/>
        <v>TOTAL GRANDES|24 ISSSTE Invalidez (invalidez y vida)</v>
      </c>
      <c r="B1103" t="s">
        <v>75</v>
      </c>
      <c r="C1103" t="s">
        <v>379</v>
      </c>
      <c r="D1103" s="2">
        <v>281620.11005000002</v>
      </c>
    </row>
    <row r="1104" spans="1:4" x14ac:dyDescent="0.35">
      <c r="A1104" t="str">
        <f t="shared" si="17"/>
        <v>TOTAL GRANDES|25 ISSSTE Jubilacion (retiro, cesantia y vejez)</v>
      </c>
      <c r="B1104" t="s">
        <v>75</v>
      </c>
      <c r="C1104" t="s">
        <v>380</v>
      </c>
      <c r="D1104" s="2">
        <v>8701695.3748599999</v>
      </c>
    </row>
    <row r="1105" spans="1:4" x14ac:dyDescent="0.35">
      <c r="A1105" t="str">
        <f t="shared" si="17"/>
        <v>TOTAL GRANDES|26 ISSSTE Muerte (invalidez y vida)</v>
      </c>
      <c r="B1105" t="s">
        <v>75</v>
      </c>
      <c r="C1105" t="s">
        <v>381</v>
      </c>
      <c r="D1105" s="2">
        <v>2674708.3738700002</v>
      </c>
    </row>
    <row r="1106" spans="1:4" x14ac:dyDescent="0.35">
      <c r="A1106" t="str">
        <f t="shared" si="17"/>
        <v>TOTAL GRANDES|27 ISSSTE Muerte (riesgos de trabajo)</v>
      </c>
      <c r="B1106" t="s">
        <v>75</v>
      </c>
      <c r="C1106" t="s">
        <v>382</v>
      </c>
      <c r="D1106" s="2">
        <v>208586.91885000002</v>
      </c>
    </row>
    <row r="1107" spans="1:4" x14ac:dyDescent="0.35">
      <c r="A1107" t="str">
        <f t="shared" si="17"/>
        <v>TOTAL GRANDES|28 Accidentes y Enfermedades Total</v>
      </c>
      <c r="B1107" t="s">
        <v>75</v>
      </c>
      <c r="C1107" t="s">
        <v>352</v>
      </c>
      <c r="D1107" s="2">
        <v>136068292.86994001</v>
      </c>
    </row>
    <row r="1108" spans="1:4" x14ac:dyDescent="0.35">
      <c r="A1108" t="str">
        <f t="shared" si="17"/>
        <v>TOTAL GRANDES|29 Accidentes Personales</v>
      </c>
      <c r="B1108" t="s">
        <v>75</v>
      </c>
      <c r="C1108" t="s">
        <v>353</v>
      </c>
      <c r="D1108" s="2">
        <v>4120037.6675800001</v>
      </c>
    </row>
    <row r="1109" spans="1:4" x14ac:dyDescent="0.35">
      <c r="A1109" t="str">
        <f t="shared" si="17"/>
        <v>TOTAL GRANDES|30 AP Individual</v>
      </c>
      <c r="B1109" t="s">
        <v>75</v>
      </c>
      <c r="C1109" t="s">
        <v>358</v>
      </c>
      <c r="D1109" s="2">
        <v>3062596.2101400001</v>
      </c>
    </row>
    <row r="1110" spans="1:4" x14ac:dyDescent="0.35">
      <c r="A1110" t="str">
        <f t="shared" si="17"/>
        <v>TOTAL GRANDES|31 AP Gpo y Col</v>
      </c>
      <c r="B1110" t="s">
        <v>75</v>
      </c>
      <c r="C1110" t="s">
        <v>354</v>
      </c>
      <c r="D1110" s="2">
        <v>1582450.88167</v>
      </c>
    </row>
    <row r="1111" spans="1:4" x14ac:dyDescent="0.35">
      <c r="A1111" t="str">
        <f t="shared" si="17"/>
        <v>TOTAL GRANDES|32 Gastos Medicos</v>
      </c>
      <c r="B1111" t="s">
        <v>75</v>
      </c>
      <c r="C1111" t="s">
        <v>361</v>
      </c>
      <c r="D1111" s="2">
        <v>135460888.29765999</v>
      </c>
    </row>
    <row r="1112" spans="1:4" x14ac:dyDescent="0.35">
      <c r="A1112" t="str">
        <f t="shared" si="17"/>
        <v>TOTAL GRANDES|33 GMM. Individual</v>
      </c>
      <c r="B1112" t="s">
        <v>75</v>
      </c>
      <c r="C1112" t="s">
        <v>362</v>
      </c>
      <c r="D1112" s="2">
        <v>69113877.422150001</v>
      </c>
    </row>
    <row r="1113" spans="1:4" x14ac:dyDescent="0.35">
      <c r="A1113" t="str">
        <f t="shared" si="17"/>
        <v>TOTAL GRANDES|34 GMM. Gpo y Col</v>
      </c>
      <c r="B1113" t="s">
        <v>75</v>
      </c>
      <c r="C1113" t="s">
        <v>363</v>
      </c>
      <c r="D1113" s="2">
        <v>69681526.429469988</v>
      </c>
    </row>
    <row r="1114" spans="1:4" x14ac:dyDescent="0.35">
      <c r="A1114" t="str">
        <f t="shared" si="17"/>
        <v>TOTAL GRANDES|35 Salud</v>
      </c>
      <c r="B1114" t="s">
        <v>75</v>
      </c>
      <c r="C1114" t="s">
        <v>364</v>
      </c>
      <c r="D1114" s="2">
        <v>4800110.9179400001</v>
      </c>
    </row>
    <row r="1115" spans="1:4" x14ac:dyDescent="0.35">
      <c r="A1115" t="str">
        <f t="shared" si="17"/>
        <v>TOTAL GRANDES|36 Salud Individual</v>
      </c>
      <c r="B1115" t="s">
        <v>75</v>
      </c>
      <c r="C1115" t="s">
        <v>365</v>
      </c>
      <c r="D1115" s="2">
        <v>2789680.2300500004</v>
      </c>
    </row>
    <row r="1116" spans="1:4" x14ac:dyDescent="0.35">
      <c r="A1116" t="str">
        <f t="shared" si="17"/>
        <v>TOTAL GRANDES|37 Salud Gpo y Col</v>
      </c>
      <c r="B1116" t="s">
        <v>75</v>
      </c>
      <c r="C1116" t="s">
        <v>366</v>
      </c>
      <c r="D1116" s="2">
        <v>2044216.7727999999</v>
      </c>
    </row>
    <row r="1117" spans="1:4" x14ac:dyDescent="0.35">
      <c r="A1117" t="str">
        <f t="shared" si="17"/>
        <v>TOTAL GRANDES|38 Daños Total</v>
      </c>
      <c r="B1117" t="s">
        <v>75</v>
      </c>
      <c r="C1117" t="s">
        <v>333</v>
      </c>
      <c r="D1117" s="2">
        <v>186430125.88797</v>
      </c>
    </row>
    <row r="1118" spans="1:4" x14ac:dyDescent="0.35">
      <c r="A1118" t="str">
        <f t="shared" si="17"/>
        <v>TOTAL GRANDES|39 Automoviles Total</v>
      </c>
      <c r="B1118" t="s">
        <v>75</v>
      </c>
      <c r="C1118" t="s">
        <v>331</v>
      </c>
      <c r="D1118" s="2">
        <v>151605047.75158998</v>
      </c>
    </row>
    <row r="1119" spans="1:4" x14ac:dyDescent="0.35">
      <c r="A1119" t="str">
        <f t="shared" si="17"/>
        <v>TOTAL GRANDES|41 Automoviles Residentes</v>
      </c>
      <c r="B1119" t="s">
        <v>75</v>
      </c>
      <c r="C1119" t="s">
        <v>334</v>
      </c>
      <c r="D1119" s="2">
        <v>92162029.470689982</v>
      </c>
    </row>
    <row r="1120" spans="1:4" x14ac:dyDescent="0.35">
      <c r="A1120" t="str">
        <f t="shared" si="17"/>
        <v>TOTAL GRANDES|42 Camiones</v>
      </c>
      <c r="B1120" t="s">
        <v>75</v>
      </c>
      <c r="C1120" t="s">
        <v>335</v>
      </c>
      <c r="D1120" s="2">
        <v>54196828.323740005</v>
      </c>
    </row>
    <row r="1121" spans="1:4" x14ac:dyDescent="0.35">
      <c r="A1121" t="str">
        <f t="shared" si="17"/>
        <v>TOTAL GRANDES|43 Automoviles Turistas</v>
      </c>
      <c r="B1121" t="s">
        <v>75</v>
      </c>
      <c r="C1121" t="s">
        <v>359</v>
      </c>
      <c r="D1121" s="2">
        <v>1742167.66084</v>
      </c>
    </row>
    <row r="1122" spans="1:4" x14ac:dyDescent="0.35">
      <c r="A1122" t="str">
        <f t="shared" si="17"/>
        <v>TOTAL GRANDES|44 Otros Automoviles y Obligatorios</v>
      </c>
      <c r="B1122" t="s">
        <v>75</v>
      </c>
      <c r="C1122" t="s">
        <v>336</v>
      </c>
      <c r="D1122" s="2">
        <v>5875023.4528399995</v>
      </c>
    </row>
    <row r="1123" spans="1:4" x14ac:dyDescent="0.35">
      <c r="A1123" t="str">
        <f t="shared" si="17"/>
        <v>TOTAL GRANDES|46 Daños Sin Autos Total</v>
      </c>
      <c r="B1123" t="s">
        <v>75</v>
      </c>
      <c r="C1123" t="s">
        <v>332</v>
      </c>
      <c r="D1123" s="2">
        <v>62495962.247989997</v>
      </c>
    </row>
    <row r="1124" spans="1:4" x14ac:dyDescent="0.35">
      <c r="A1124" t="str">
        <f t="shared" si="17"/>
        <v>TOTAL GRANDES|46 Responsabilidad Civil y Riesgos Profesionales</v>
      </c>
      <c r="B1124" t="s">
        <v>75</v>
      </c>
      <c r="C1124" t="s">
        <v>337</v>
      </c>
      <c r="D1124" s="2">
        <v>11539824.35767</v>
      </c>
    </row>
    <row r="1125" spans="1:4" x14ac:dyDescent="0.35">
      <c r="A1125" t="str">
        <f t="shared" si="17"/>
        <v>TOTAL GRANDES|47 RC General</v>
      </c>
      <c r="B1125" t="s">
        <v>75</v>
      </c>
      <c r="C1125" t="s">
        <v>338</v>
      </c>
      <c r="D1125" s="2">
        <v>8980647.200170001</v>
      </c>
    </row>
    <row r="1126" spans="1:4" x14ac:dyDescent="0.35">
      <c r="A1126" t="str">
        <f t="shared" si="17"/>
        <v>TOTAL GRANDES|48 RC Aviones y Barcos</v>
      </c>
      <c r="B1126" t="s">
        <v>75</v>
      </c>
      <c r="C1126" t="s">
        <v>339</v>
      </c>
      <c r="D1126" s="2">
        <v>1655174.3888900001</v>
      </c>
    </row>
    <row r="1127" spans="1:4" x14ac:dyDescent="0.35">
      <c r="A1127" t="str">
        <f t="shared" si="17"/>
        <v>TOTAL GRANDES|49 RC Viajero</v>
      </c>
      <c r="B1127" t="s">
        <v>75</v>
      </c>
      <c r="C1127" t="s">
        <v>340</v>
      </c>
      <c r="D1127" s="2">
        <v>318935.19276999997</v>
      </c>
    </row>
    <row r="1128" spans="1:4" x14ac:dyDescent="0.35">
      <c r="A1128" t="str">
        <f t="shared" si="17"/>
        <v>TOTAL GRANDES|50 RC Otros</v>
      </c>
      <c r="B1128" t="s">
        <v>75</v>
      </c>
      <c r="C1128" t="s">
        <v>341</v>
      </c>
      <c r="D1128" s="2">
        <v>2119972.6910099997</v>
      </c>
    </row>
    <row r="1129" spans="1:4" x14ac:dyDescent="0.35">
      <c r="A1129" t="str">
        <f t="shared" si="17"/>
        <v>TOTAL GRANDES|51 Maritimo y Transportes</v>
      </c>
      <c r="B1129" t="s">
        <v>75</v>
      </c>
      <c r="C1129" t="s">
        <v>342</v>
      </c>
      <c r="D1129" s="2">
        <v>13138577.781890001</v>
      </c>
    </row>
    <row r="1130" spans="1:4" x14ac:dyDescent="0.35">
      <c r="A1130" t="str">
        <f t="shared" si="17"/>
        <v>TOTAL GRANDES|52 MyT Carga</v>
      </c>
      <c r="B1130" t="s">
        <v>75</v>
      </c>
      <c r="C1130" t="s">
        <v>343</v>
      </c>
      <c r="D1130" s="2">
        <v>6109211.1022399999</v>
      </c>
    </row>
    <row r="1131" spans="1:4" x14ac:dyDescent="0.35">
      <c r="A1131" t="str">
        <f t="shared" si="17"/>
        <v>TOTAL GRANDES|53 MyT Cascos</v>
      </c>
      <c r="B1131" t="s">
        <v>75</v>
      </c>
      <c r="C1131" t="s">
        <v>344</v>
      </c>
      <c r="D1131" s="2">
        <v>9157050.9294000007</v>
      </c>
    </row>
    <row r="1132" spans="1:4" x14ac:dyDescent="0.35">
      <c r="A1132" t="str">
        <f t="shared" si="17"/>
        <v>TOTAL GRANDES|54 Incendio</v>
      </c>
      <c r="B1132" t="s">
        <v>75</v>
      </c>
      <c r="C1132" t="s">
        <v>345</v>
      </c>
      <c r="D1132" s="2">
        <v>14653385.4046</v>
      </c>
    </row>
    <row r="1133" spans="1:4" x14ac:dyDescent="0.35">
      <c r="A1133" t="str">
        <f t="shared" si="17"/>
        <v>TOTAL GRANDES|55 Riesgos Catastroficos</v>
      </c>
      <c r="B1133" t="s">
        <v>75</v>
      </c>
      <c r="C1133" t="s">
        <v>346</v>
      </c>
      <c r="D1133" s="2">
        <v>19005687.330469999</v>
      </c>
    </row>
    <row r="1134" spans="1:4" x14ac:dyDescent="0.35">
      <c r="A1134" t="str">
        <f t="shared" si="17"/>
        <v>TOTAL GRANDES|56 Terremoto y Erupcion Volcanica</v>
      </c>
      <c r="B1134" t="s">
        <v>75</v>
      </c>
      <c r="C1134" t="s">
        <v>347</v>
      </c>
      <c r="D1134" s="2">
        <v>6815909.6133099999</v>
      </c>
    </row>
    <row r="1135" spans="1:4" x14ac:dyDescent="0.35">
      <c r="A1135" t="str">
        <f t="shared" si="17"/>
        <v>TOTAL GRANDES|57 Huracan y Otros Riesgos Hidrometeorologicos</v>
      </c>
      <c r="B1135" t="s">
        <v>75</v>
      </c>
      <c r="C1135" t="s">
        <v>348</v>
      </c>
      <c r="D1135" s="2">
        <v>12809556.95641</v>
      </c>
    </row>
    <row r="1136" spans="1:4" x14ac:dyDescent="0.35">
      <c r="A1136" t="str">
        <f t="shared" si="17"/>
        <v>TOTAL GRANDES|58 Otros Riesgos Catastroficos</v>
      </c>
      <c r="B1136" t="s">
        <v>75</v>
      </c>
      <c r="C1136" t="s">
        <v>370</v>
      </c>
      <c r="D1136" s="2">
        <v>-0.15603</v>
      </c>
    </row>
    <row r="1137" spans="1:4" x14ac:dyDescent="0.35">
      <c r="A1137" t="str">
        <f t="shared" si="17"/>
        <v>TOTAL GRANDES|59 Agricola y de Animales</v>
      </c>
      <c r="B1137" t="s">
        <v>75</v>
      </c>
      <c r="C1137" t="s">
        <v>355</v>
      </c>
      <c r="D1137" s="2">
        <v>499510.92128000001</v>
      </c>
    </row>
    <row r="1138" spans="1:4" x14ac:dyDescent="0.35">
      <c r="A1138" t="str">
        <f t="shared" si="17"/>
        <v>TOTAL GRANDES|60 AyA Agricola</v>
      </c>
      <c r="B1138" t="s">
        <v>75</v>
      </c>
      <c r="C1138" t="s">
        <v>356</v>
      </c>
      <c r="D1138" s="2">
        <v>402452.57124000002</v>
      </c>
    </row>
    <row r="1139" spans="1:4" x14ac:dyDescent="0.35">
      <c r="A1139" t="str">
        <f t="shared" si="17"/>
        <v>TOTAL GRANDES|61 AyA Otros</v>
      </c>
      <c r="B1139" t="s">
        <v>75</v>
      </c>
      <c r="C1139" t="s">
        <v>369</v>
      </c>
      <c r="D1139" s="2">
        <v>90.905000000000001</v>
      </c>
    </row>
    <row r="1140" spans="1:4" x14ac:dyDescent="0.35">
      <c r="A1140" t="str">
        <f t="shared" si="17"/>
        <v>TOTAL GRANDES|62 AyA Pecuario</v>
      </c>
      <c r="B1140" t="s">
        <v>75</v>
      </c>
      <c r="C1140" t="s">
        <v>357</v>
      </c>
      <c r="D1140" s="2">
        <v>114028.24609999999</v>
      </c>
    </row>
    <row r="1141" spans="1:4" x14ac:dyDescent="0.35">
      <c r="A1141" t="str">
        <f t="shared" si="17"/>
        <v>TOTAL GRANDES|63 Diversos</v>
      </c>
      <c r="B1141" t="s">
        <v>75</v>
      </c>
      <c r="C1141" t="s">
        <v>349</v>
      </c>
      <c r="D1141" s="2">
        <v>16661275.286350001</v>
      </c>
    </row>
    <row r="1142" spans="1:4" x14ac:dyDescent="0.35">
      <c r="A1142" t="str">
        <f t="shared" si="17"/>
        <v>TOTAL GRANDES|64 Miscelaneos</v>
      </c>
      <c r="B1142" t="s">
        <v>75</v>
      </c>
      <c r="C1142" t="s">
        <v>350</v>
      </c>
      <c r="D1142" s="2">
        <v>10260844.56195</v>
      </c>
    </row>
    <row r="1143" spans="1:4" x14ac:dyDescent="0.35">
      <c r="A1143" t="str">
        <f t="shared" si="17"/>
        <v>TOTAL GRANDES|65 Tecnicos</v>
      </c>
      <c r="B1143" t="s">
        <v>75</v>
      </c>
      <c r="C1143" t="s">
        <v>351</v>
      </c>
      <c r="D1143" s="2">
        <v>10251042.93041</v>
      </c>
    </row>
    <row r="1144" spans="1:4" x14ac:dyDescent="0.35">
      <c r="A1144" t="str">
        <f t="shared" si="17"/>
        <v>TOTAL GRANDES|66 Credito</v>
      </c>
      <c r="B1144" t="s">
        <v>75</v>
      </c>
      <c r="C1144" t="s">
        <v>360</v>
      </c>
      <c r="D1144" s="2">
        <v>2401337.6784999999</v>
      </c>
    </row>
    <row r="1145" spans="1:4" x14ac:dyDescent="0.35">
      <c r="A1145" t="str">
        <f t="shared" si="17"/>
        <v>TOTAL GRANDES|67 Credito a la Vivienda</v>
      </c>
      <c r="B1145" t="s">
        <v>75</v>
      </c>
      <c r="C1145" t="s">
        <v>372</v>
      </c>
      <c r="D1145" s="2">
        <v>647751.75355999998</v>
      </c>
    </row>
    <row r="1146" spans="1:4" x14ac:dyDescent="0.35">
      <c r="A1146" t="str">
        <f t="shared" si="17"/>
        <v>TOTAL MEDIANAS|10 Total General</v>
      </c>
      <c r="B1146" t="s">
        <v>92</v>
      </c>
      <c r="C1146" t="s">
        <v>139</v>
      </c>
      <c r="D1146" s="2">
        <v>357512202.45450008</v>
      </c>
    </row>
    <row r="1147" spans="1:4" x14ac:dyDescent="0.35">
      <c r="A1147" t="str">
        <f t="shared" si="17"/>
        <v>TOTAL MEDIANAS|11 Total General Sin Pensiones</v>
      </c>
      <c r="B1147" t="s">
        <v>92</v>
      </c>
      <c r="C1147" t="s">
        <v>140</v>
      </c>
      <c r="D1147" s="2">
        <v>357311099.89765006</v>
      </c>
    </row>
    <row r="1148" spans="1:4" x14ac:dyDescent="0.35">
      <c r="A1148" t="str">
        <f t="shared" si="17"/>
        <v>TOTAL MEDIANAS|12 Vida Total</v>
      </c>
      <c r="B1148" t="s">
        <v>92</v>
      </c>
      <c r="C1148" t="s">
        <v>141</v>
      </c>
      <c r="D1148" s="2">
        <v>131216988.95653999</v>
      </c>
    </row>
    <row r="1149" spans="1:4" x14ac:dyDescent="0.35">
      <c r="A1149" t="str">
        <f t="shared" si="17"/>
        <v>TOTAL MEDIANAS|13 Vida Individual</v>
      </c>
      <c r="B1149" t="s">
        <v>92</v>
      </c>
      <c r="C1149" t="s">
        <v>142</v>
      </c>
      <c r="D1149" s="2">
        <v>97967207.763879985</v>
      </c>
    </row>
    <row r="1150" spans="1:4" x14ac:dyDescent="0.35">
      <c r="A1150" t="str">
        <f t="shared" si="17"/>
        <v>TOTAL MEDIANAS|14 Vida Gpo y Col</v>
      </c>
      <c r="B1150" t="s">
        <v>92</v>
      </c>
      <c r="C1150" t="s">
        <v>143</v>
      </c>
      <c r="D1150" s="2">
        <v>38395535.864940003</v>
      </c>
    </row>
    <row r="1151" spans="1:4" x14ac:dyDescent="0.35">
      <c r="A1151" t="str">
        <f t="shared" si="17"/>
        <v>TOTAL MEDIANAS|28 Accidentes y Enfermedades Total</v>
      </c>
      <c r="B1151" t="s">
        <v>92</v>
      </c>
      <c r="C1151" t="s">
        <v>352</v>
      </c>
      <c r="D1151" s="2">
        <v>42327790.615890004</v>
      </c>
    </row>
    <row r="1152" spans="1:4" x14ac:dyDescent="0.35">
      <c r="A1152" t="str">
        <f t="shared" si="17"/>
        <v>TOTAL MEDIANAS|29 Accidentes Personales</v>
      </c>
      <c r="B1152" t="s">
        <v>92</v>
      </c>
      <c r="C1152" t="s">
        <v>353</v>
      </c>
      <c r="D1152" s="2">
        <v>2091783.56492</v>
      </c>
    </row>
    <row r="1153" spans="1:4" x14ac:dyDescent="0.35">
      <c r="A1153" t="str">
        <f t="shared" si="17"/>
        <v>TOTAL MEDIANAS|30 AP Individual</v>
      </c>
      <c r="B1153" t="s">
        <v>92</v>
      </c>
      <c r="C1153" t="s">
        <v>358</v>
      </c>
      <c r="D1153" s="2">
        <v>729272.85063999996</v>
      </c>
    </row>
    <row r="1154" spans="1:4" x14ac:dyDescent="0.35">
      <c r="A1154" t="str">
        <f t="shared" si="17"/>
        <v>TOTAL MEDIANAS|31 AP Gpo y Col</v>
      </c>
      <c r="B1154" t="s">
        <v>92</v>
      </c>
      <c r="C1154" t="s">
        <v>354</v>
      </c>
      <c r="D1154" s="2">
        <v>1004310.55978</v>
      </c>
    </row>
    <row r="1155" spans="1:4" x14ac:dyDescent="0.35">
      <c r="A1155" t="str">
        <f t="shared" si="17"/>
        <v>TOTAL MEDIANAS|32 Gastos Medicos</v>
      </c>
      <c r="B1155" t="s">
        <v>92</v>
      </c>
      <c r="C1155" t="s">
        <v>361</v>
      </c>
      <c r="D1155" s="2">
        <v>38027321.660609998</v>
      </c>
    </row>
    <row r="1156" spans="1:4" x14ac:dyDescent="0.35">
      <c r="A1156" t="str">
        <f t="shared" si="17"/>
        <v>TOTAL MEDIANAS|33 GMM. Individual</v>
      </c>
      <c r="B1156" t="s">
        <v>92</v>
      </c>
      <c r="C1156" t="s">
        <v>362</v>
      </c>
      <c r="D1156" s="2">
        <v>16938070.339340001</v>
      </c>
    </row>
    <row r="1157" spans="1:4" x14ac:dyDescent="0.35">
      <c r="A1157" t="str">
        <f t="shared" si="17"/>
        <v>TOTAL MEDIANAS|34 GMM. Gpo y Col</v>
      </c>
      <c r="B1157" t="s">
        <v>92</v>
      </c>
      <c r="C1157" t="s">
        <v>363</v>
      </c>
      <c r="D1157" s="2">
        <v>18536119.95609</v>
      </c>
    </row>
    <row r="1158" spans="1:4" x14ac:dyDescent="0.35">
      <c r="A1158" t="str">
        <f t="shared" si="17"/>
        <v>TOTAL MEDIANAS|35 Salud</v>
      </c>
      <c r="B1158" t="s">
        <v>92</v>
      </c>
      <c r="C1158" t="s">
        <v>364</v>
      </c>
      <c r="D1158" s="2">
        <v>155725.23040999999</v>
      </c>
    </row>
    <row r="1159" spans="1:4" x14ac:dyDescent="0.35">
      <c r="A1159" t="str">
        <f t="shared" si="17"/>
        <v>TOTAL MEDIANAS|36 Salud Individual</v>
      </c>
      <c r="B1159" t="s">
        <v>92</v>
      </c>
      <c r="C1159" t="s">
        <v>365</v>
      </c>
      <c r="D1159" s="2">
        <v>14666.513629999998</v>
      </c>
    </row>
    <row r="1160" spans="1:4" x14ac:dyDescent="0.35">
      <c r="A1160" t="str">
        <f t="shared" ref="A1160:A1223" si="18">B1160&amp;"|"&amp;C1160</f>
        <v>TOTAL MEDIANAS|37 Salud Gpo y Col</v>
      </c>
      <c r="B1160" t="s">
        <v>92</v>
      </c>
      <c r="C1160" t="s">
        <v>366</v>
      </c>
      <c r="D1160" s="2">
        <v>107272.63187000001</v>
      </c>
    </row>
    <row r="1161" spans="1:4" x14ac:dyDescent="0.35">
      <c r="A1161" t="str">
        <f t="shared" si="18"/>
        <v>TOTAL MEDIANAS|38 Daños Total</v>
      </c>
      <c r="B1161" t="s">
        <v>92</v>
      </c>
      <c r="C1161" t="s">
        <v>333</v>
      </c>
      <c r="D1161" s="2">
        <v>134024175.50972001</v>
      </c>
    </row>
    <row r="1162" spans="1:4" x14ac:dyDescent="0.35">
      <c r="A1162" t="str">
        <f t="shared" si="18"/>
        <v>TOTAL MEDIANAS|39 Automoviles Total</v>
      </c>
      <c r="B1162" t="s">
        <v>92</v>
      </c>
      <c r="C1162" t="s">
        <v>331</v>
      </c>
      <c r="D1162" s="2">
        <v>53503444.503549993</v>
      </c>
    </row>
    <row r="1163" spans="1:4" x14ac:dyDescent="0.35">
      <c r="A1163" t="str">
        <f t="shared" si="18"/>
        <v>TOTAL MEDIANAS|41 Automoviles Residentes</v>
      </c>
      <c r="B1163" t="s">
        <v>92</v>
      </c>
      <c r="C1163" t="s">
        <v>334</v>
      </c>
      <c r="D1163" s="2">
        <v>35440409.411150008</v>
      </c>
    </row>
    <row r="1164" spans="1:4" x14ac:dyDescent="0.35">
      <c r="A1164" t="str">
        <f t="shared" si="18"/>
        <v>TOTAL MEDIANAS|42 Camiones</v>
      </c>
      <c r="B1164" t="s">
        <v>92</v>
      </c>
      <c r="C1164" t="s">
        <v>335</v>
      </c>
      <c r="D1164" s="2">
        <v>17387544.660290003</v>
      </c>
    </row>
    <row r="1165" spans="1:4" x14ac:dyDescent="0.35">
      <c r="A1165" t="str">
        <f t="shared" si="18"/>
        <v>TOTAL MEDIANAS|43 Automoviles Turistas</v>
      </c>
      <c r="B1165" t="s">
        <v>92</v>
      </c>
      <c r="C1165" t="s">
        <v>359</v>
      </c>
      <c r="D1165" s="2">
        <v>355174.60174000001</v>
      </c>
    </row>
    <row r="1166" spans="1:4" x14ac:dyDescent="0.35">
      <c r="A1166" t="str">
        <f t="shared" si="18"/>
        <v>TOTAL MEDIANAS|44 Otros Automoviles y Obligatorios</v>
      </c>
      <c r="B1166" t="s">
        <v>92</v>
      </c>
      <c r="C1166" t="s">
        <v>336</v>
      </c>
      <c r="D1166" s="2">
        <v>458896.27086000005</v>
      </c>
    </row>
    <row r="1167" spans="1:4" x14ac:dyDescent="0.35">
      <c r="A1167" t="str">
        <f t="shared" si="18"/>
        <v>TOTAL MEDIANAS|46 Daños Sin Autos Total</v>
      </c>
      <c r="B1167" t="s">
        <v>92</v>
      </c>
      <c r="C1167" t="s">
        <v>332</v>
      </c>
      <c r="D1167" s="2">
        <v>69396445.287459999</v>
      </c>
    </row>
    <row r="1168" spans="1:4" x14ac:dyDescent="0.35">
      <c r="A1168" t="str">
        <f t="shared" si="18"/>
        <v>TOTAL MEDIANAS|46 Responsabilidad Civil y Riesgos Profesionales</v>
      </c>
      <c r="B1168" t="s">
        <v>92</v>
      </c>
      <c r="C1168" t="s">
        <v>337</v>
      </c>
      <c r="D1168" s="2">
        <v>7708355.6214499995</v>
      </c>
    </row>
    <row r="1169" spans="1:4" x14ac:dyDescent="0.35">
      <c r="A1169" t="str">
        <f t="shared" si="18"/>
        <v>TOTAL MEDIANAS|47 RC General</v>
      </c>
      <c r="B1169" t="s">
        <v>92</v>
      </c>
      <c r="C1169" t="s">
        <v>338</v>
      </c>
      <c r="D1169" s="2">
        <v>6001910.5549999997</v>
      </c>
    </row>
    <row r="1170" spans="1:4" x14ac:dyDescent="0.35">
      <c r="A1170" t="str">
        <f t="shared" si="18"/>
        <v>TOTAL MEDIANAS|48 RC Aviones y Barcos</v>
      </c>
      <c r="B1170" t="s">
        <v>92</v>
      </c>
      <c r="C1170" t="s">
        <v>339</v>
      </c>
      <c r="D1170" s="2">
        <v>302686.34733000002</v>
      </c>
    </row>
    <row r="1171" spans="1:4" x14ac:dyDescent="0.35">
      <c r="A1171" t="str">
        <f t="shared" si="18"/>
        <v>TOTAL MEDIANAS|49 RC Viajero</v>
      </c>
      <c r="B1171" t="s">
        <v>92</v>
      </c>
      <c r="C1171" t="s">
        <v>340</v>
      </c>
      <c r="D1171" s="2">
        <v>65224.552190000009</v>
      </c>
    </row>
    <row r="1172" spans="1:4" x14ac:dyDescent="0.35">
      <c r="A1172" t="str">
        <f t="shared" si="18"/>
        <v>TOTAL MEDIANAS|50 RC Otros</v>
      </c>
      <c r="B1172" t="s">
        <v>92</v>
      </c>
      <c r="C1172" t="s">
        <v>341</v>
      </c>
      <c r="D1172" s="2">
        <v>125103.11115</v>
      </c>
    </row>
    <row r="1173" spans="1:4" x14ac:dyDescent="0.35">
      <c r="A1173" t="str">
        <f t="shared" si="18"/>
        <v>TOTAL MEDIANAS|51 Maritimo y Transportes</v>
      </c>
      <c r="B1173" t="s">
        <v>92</v>
      </c>
      <c r="C1173" t="s">
        <v>342</v>
      </c>
      <c r="D1173" s="2">
        <v>8331139.8158899993</v>
      </c>
    </row>
    <row r="1174" spans="1:4" x14ac:dyDescent="0.35">
      <c r="A1174" t="str">
        <f t="shared" si="18"/>
        <v>TOTAL MEDIANAS|52 MyT Carga</v>
      </c>
      <c r="B1174" t="s">
        <v>92</v>
      </c>
      <c r="C1174" t="s">
        <v>343</v>
      </c>
      <c r="D1174" s="2">
        <v>6172161.3094600001</v>
      </c>
    </row>
    <row r="1175" spans="1:4" x14ac:dyDescent="0.35">
      <c r="A1175" t="str">
        <f t="shared" si="18"/>
        <v>TOTAL MEDIANAS|53 MyT Cascos</v>
      </c>
      <c r="B1175" t="s">
        <v>92</v>
      </c>
      <c r="C1175" t="s">
        <v>344</v>
      </c>
      <c r="D1175" s="2">
        <v>699535.82709999999</v>
      </c>
    </row>
    <row r="1176" spans="1:4" x14ac:dyDescent="0.35">
      <c r="A1176" t="str">
        <f t="shared" si="18"/>
        <v>TOTAL MEDIANAS|54 Incendio</v>
      </c>
      <c r="B1176" t="s">
        <v>92</v>
      </c>
      <c r="C1176" t="s">
        <v>345</v>
      </c>
      <c r="D1176" s="2">
        <v>15133993.501150001</v>
      </c>
    </row>
    <row r="1177" spans="1:4" x14ac:dyDescent="0.35">
      <c r="A1177" t="str">
        <f t="shared" si="18"/>
        <v>TOTAL MEDIANAS|55 Riesgos Catastroficos</v>
      </c>
      <c r="B1177" t="s">
        <v>92</v>
      </c>
      <c r="C1177" t="s">
        <v>346</v>
      </c>
      <c r="D1177" s="2">
        <v>14575068.526009999</v>
      </c>
    </row>
    <row r="1178" spans="1:4" x14ac:dyDescent="0.35">
      <c r="A1178" t="str">
        <f t="shared" si="18"/>
        <v>TOTAL MEDIANAS|56 Terremoto y Erupcion Volcanica</v>
      </c>
      <c r="B1178" t="s">
        <v>92</v>
      </c>
      <c r="C1178" t="s">
        <v>347</v>
      </c>
      <c r="D1178" s="2">
        <v>6599715.4130199999</v>
      </c>
    </row>
    <row r="1179" spans="1:4" x14ac:dyDescent="0.35">
      <c r="A1179" t="str">
        <f t="shared" si="18"/>
        <v>TOTAL MEDIANAS|57 Huracan y Otros Riesgos Hidrometeorologicos</v>
      </c>
      <c r="B1179" t="s">
        <v>92</v>
      </c>
      <c r="C1179" t="s">
        <v>348</v>
      </c>
      <c r="D1179" s="2">
        <v>7740158.7421599999</v>
      </c>
    </row>
    <row r="1180" spans="1:4" x14ac:dyDescent="0.35">
      <c r="A1180" t="str">
        <f t="shared" si="18"/>
        <v>TOTAL MEDIANAS|59 Agricola y de Animales</v>
      </c>
      <c r="B1180" t="s">
        <v>92</v>
      </c>
      <c r="C1180" t="s">
        <v>355</v>
      </c>
      <c r="D1180" s="2">
        <v>24150.669499999996</v>
      </c>
    </row>
    <row r="1181" spans="1:4" x14ac:dyDescent="0.35">
      <c r="A1181" t="str">
        <f t="shared" si="18"/>
        <v>TOTAL MEDIANAS|60 AyA Agricola</v>
      </c>
      <c r="B1181" t="s">
        <v>92</v>
      </c>
      <c r="C1181" t="s">
        <v>356</v>
      </c>
      <c r="D1181" s="2">
        <v>7089.8684400000002</v>
      </c>
    </row>
    <row r="1182" spans="1:4" x14ac:dyDescent="0.35">
      <c r="A1182" t="str">
        <f t="shared" si="18"/>
        <v>TOTAL MEDIANAS|63 Diversos</v>
      </c>
      <c r="B1182" t="s">
        <v>92</v>
      </c>
      <c r="C1182" t="s">
        <v>349</v>
      </c>
      <c r="D1182" s="2">
        <v>15888334.30498</v>
      </c>
    </row>
    <row r="1183" spans="1:4" x14ac:dyDescent="0.35">
      <c r="A1183" t="str">
        <f t="shared" si="18"/>
        <v>TOTAL MEDIANAS|64 Miscelaneos</v>
      </c>
      <c r="B1183" t="s">
        <v>92</v>
      </c>
      <c r="C1183" t="s">
        <v>350</v>
      </c>
      <c r="D1183" s="2">
        <v>6522027.4405700006</v>
      </c>
    </row>
    <row r="1184" spans="1:4" x14ac:dyDescent="0.35">
      <c r="A1184" t="str">
        <f t="shared" si="18"/>
        <v>TOTAL MEDIANAS|65 Tecnicos</v>
      </c>
      <c r="B1184" t="s">
        <v>92</v>
      </c>
      <c r="C1184" t="s">
        <v>351</v>
      </c>
      <c r="D1184" s="2">
        <v>6873900.4272400001</v>
      </c>
    </row>
    <row r="1185" spans="1:4" x14ac:dyDescent="0.35">
      <c r="A1185" t="str">
        <f t="shared" si="18"/>
        <v>TOTAL RESTO|10 Total General</v>
      </c>
      <c r="B1185" t="s">
        <v>102</v>
      </c>
      <c r="C1185" t="s">
        <v>139</v>
      </c>
      <c r="D1185" s="2">
        <v>220538706.54879996</v>
      </c>
    </row>
    <row r="1186" spans="1:4" x14ac:dyDescent="0.35">
      <c r="A1186" t="str">
        <f t="shared" si="18"/>
        <v>TOTAL RESTO|11 Total General Sin Pensiones</v>
      </c>
      <c r="B1186" t="s">
        <v>102</v>
      </c>
      <c r="C1186" t="s">
        <v>140</v>
      </c>
      <c r="D1186" s="2">
        <v>174912381.00930002</v>
      </c>
    </row>
    <row r="1187" spans="1:4" x14ac:dyDescent="0.35">
      <c r="A1187" t="str">
        <f t="shared" si="18"/>
        <v>TOTAL RESTO|12 Vida Total</v>
      </c>
      <c r="B1187" t="s">
        <v>102</v>
      </c>
      <c r="C1187" t="s">
        <v>141</v>
      </c>
      <c r="D1187" s="2">
        <v>31372362.677019998</v>
      </c>
    </row>
    <row r="1188" spans="1:4" x14ac:dyDescent="0.35">
      <c r="A1188" t="str">
        <f t="shared" si="18"/>
        <v>TOTAL RESTO|13 Vida Individual</v>
      </c>
      <c r="B1188" t="s">
        <v>102</v>
      </c>
      <c r="C1188" t="s">
        <v>142</v>
      </c>
      <c r="D1188" s="2">
        <v>4565830.26657</v>
      </c>
    </row>
    <row r="1189" spans="1:4" x14ac:dyDescent="0.35">
      <c r="A1189" t="str">
        <f t="shared" si="18"/>
        <v>TOTAL RESTO|14 Vida Gpo y Col</v>
      </c>
      <c r="B1189" t="s">
        <v>102</v>
      </c>
      <c r="C1189" t="s">
        <v>143</v>
      </c>
      <c r="D1189" s="2">
        <v>12084078.388599997</v>
      </c>
    </row>
    <row r="1190" spans="1:4" x14ac:dyDescent="0.35">
      <c r="A1190" t="str">
        <f t="shared" si="18"/>
        <v>TOTAL RESTO|28 Accidentes y Enfermedades Total</v>
      </c>
      <c r="B1190" t="s">
        <v>102</v>
      </c>
      <c r="C1190" t="s">
        <v>352</v>
      </c>
      <c r="D1190" s="2">
        <v>10551863.65522</v>
      </c>
    </row>
    <row r="1191" spans="1:4" x14ac:dyDescent="0.35">
      <c r="A1191" t="str">
        <f t="shared" si="18"/>
        <v>TOTAL RESTO|29 Accidentes Personales</v>
      </c>
      <c r="B1191" t="s">
        <v>102</v>
      </c>
      <c r="C1191" t="s">
        <v>353</v>
      </c>
      <c r="D1191" s="2">
        <v>600080.98424999986</v>
      </c>
    </row>
    <row r="1192" spans="1:4" x14ac:dyDescent="0.35">
      <c r="A1192" t="str">
        <f t="shared" si="18"/>
        <v>TOTAL RESTO|30 AP Individual</v>
      </c>
      <c r="B1192" t="s">
        <v>102</v>
      </c>
      <c r="C1192" t="s">
        <v>358</v>
      </c>
      <c r="D1192" s="2">
        <v>30824.376500000002</v>
      </c>
    </row>
    <row r="1193" spans="1:4" x14ac:dyDescent="0.35">
      <c r="A1193" t="str">
        <f t="shared" si="18"/>
        <v>TOTAL RESTO|31 AP Gpo y Col</v>
      </c>
      <c r="B1193" t="s">
        <v>102</v>
      </c>
      <c r="C1193" t="s">
        <v>354</v>
      </c>
      <c r="D1193" s="2">
        <v>402447.33802000002</v>
      </c>
    </row>
    <row r="1194" spans="1:4" x14ac:dyDescent="0.35">
      <c r="A1194" t="str">
        <f t="shared" si="18"/>
        <v>TOTAL RESTO|32 Gastos Medicos</v>
      </c>
      <c r="B1194" t="s">
        <v>102</v>
      </c>
      <c r="C1194" t="s">
        <v>361</v>
      </c>
      <c r="D1194" s="2">
        <v>3691998.8176799999</v>
      </c>
    </row>
    <row r="1195" spans="1:4" x14ac:dyDescent="0.35">
      <c r="A1195" t="str">
        <f t="shared" si="18"/>
        <v>TOTAL RESTO|33 GMM. Individual</v>
      </c>
      <c r="B1195" t="s">
        <v>102</v>
      </c>
      <c r="C1195" t="s">
        <v>362</v>
      </c>
      <c r="D1195" s="2">
        <v>1666308.6368099998</v>
      </c>
    </row>
    <row r="1196" spans="1:4" x14ac:dyDescent="0.35">
      <c r="A1196" t="str">
        <f t="shared" si="18"/>
        <v>TOTAL RESTO|34 GMM. Gpo y Col</v>
      </c>
      <c r="B1196" t="s">
        <v>102</v>
      </c>
      <c r="C1196" t="s">
        <v>363</v>
      </c>
      <c r="D1196" s="2">
        <v>1244305.9920900001</v>
      </c>
    </row>
    <row r="1197" spans="1:4" x14ac:dyDescent="0.35">
      <c r="A1197" t="str">
        <f t="shared" si="18"/>
        <v>TOTAL RESTO|38 Daños Total</v>
      </c>
      <c r="B1197" t="s">
        <v>102</v>
      </c>
      <c r="C1197" t="s">
        <v>333</v>
      </c>
      <c r="D1197" s="2">
        <v>50692263.346999995</v>
      </c>
    </row>
    <row r="1198" spans="1:4" x14ac:dyDescent="0.35">
      <c r="A1198" t="str">
        <f t="shared" si="18"/>
        <v>TOTAL RESTO|39 Automoviles Total</v>
      </c>
      <c r="B1198" t="s">
        <v>102</v>
      </c>
      <c r="C1198" t="s">
        <v>331</v>
      </c>
      <c r="D1198" s="2">
        <v>7242619.72052</v>
      </c>
    </row>
    <row r="1199" spans="1:4" x14ac:dyDescent="0.35">
      <c r="A1199" t="str">
        <f t="shared" si="18"/>
        <v>TOTAL RESTO|41 Automoviles Residentes</v>
      </c>
      <c r="B1199" t="s">
        <v>102</v>
      </c>
      <c r="C1199" t="s">
        <v>334</v>
      </c>
      <c r="D1199" s="2">
        <v>4251764.2960500009</v>
      </c>
    </row>
    <row r="1200" spans="1:4" x14ac:dyDescent="0.35">
      <c r="A1200" t="str">
        <f t="shared" si="18"/>
        <v>TOTAL RESTO|42 Camiones</v>
      </c>
      <c r="B1200" t="s">
        <v>102</v>
      </c>
      <c r="C1200" t="s">
        <v>335</v>
      </c>
      <c r="D1200" s="2">
        <v>479192.26866000006</v>
      </c>
    </row>
    <row r="1201" spans="1:4" x14ac:dyDescent="0.35">
      <c r="A1201" t="str">
        <f t="shared" si="18"/>
        <v>TOTAL RESTO|43 Automoviles Turistas</v>
      </c>
      <c r="B1201" t="s">
        <v>102</v>
      </c>
      <c r="C1201" t="s">
        <v>359</v>
      </c>
      <c r="D1201" s="2">
        <v>76.56326</v>
      </c>
    </row>
    <row r="1202" spans="1:4" x14ac:dyDescent="0.35">
      <c r="A1202" t="str">
        <f t="shared" si="18"/>
        <v>TOTAL RESTO|44 Otros Automoviles y Obligatorios</v>
      </c>
      <c r="B1202" t="s">
        <v>102</v>
      </c>
      <c r="C1202" t="s">
        <v>336</v>
      </c>
      <c r="D1202" s="2">
        <v>2004.9955400000001</v>
      </c>
    </row>
    <row r="1203" spans="1:4" x14ac:dyDescent="0.35">
      <c r="A1203" t="str">
        <f t="shared" si="18"/>
        <v>TOTAL RESTO|46 Daños Sin Autos Total</v>
      </c>
      <c r="B1203" t="s">
        <v>102</v>
      </c>
      <c r="C1203" t="s">
        <v>332</v>
      </c>
      <c r="D1203" s="2">
        <v>26903045.233579997</v>
      </c>
    </row>
    <row r="1204" spans="1:4" x14ac:dyDescent="0.35">
      <c r="A1204" t="str">
        <f t="shared" si="18"/>
        <v>TOTAL RESTO|46 Responsabilidad Civil y Riesgos Profesionales</v>
      </c>
      <c r="B1204" t="s">
        <v>102</v>
      </c>
      <c r="C1204" t="s">
        <v>337</v>
      </c>
      <c r="D1204" s="2">
        <v>2623351.886799999</v>
      </c>
    </row>
    <row r="1205" spans="1:4" x14ac:dyDescent="0.35">
      <c r="A1205" t="str">
        <f t="shared" si="18"/>
        <v>TOTAL RESTO|47 RC General</v>
      </c>
      <c r="B1205" t="s">
        <v>102</v>
      </c>
      <c r="C1205" t="s">
        <v>338</v>
      </c>
      <c r="D1205" s="2">
        <v>2300872.4889799999</v>
      </c>
    </row>
    <row r="1206" spans="1:4" x14ac:dyDescent="0.35">
      <c r="A1206" t="str">
        <f t="shared" si="18"/>
        <v>TOTAL RESTO|48 RC Aviones y Barcos</v>
      </c>
      <c r="B1206" t="s">
        <v>102</v>
      </c>
      <c r="C1206" t="s">
        <v>339</v>
      </c>
      <c r="D1206" s="2">
        <v>644.14558</v>
      </c>
    </row>
    <row r="1207" spans="1:4" x14ac:dyDescent="0.35">
      <c r="A1207" t="str">
        <f t="shared" si="18"/>
        <v>TOTAL RESTO|49 RC Viajero</v>
      </c>
      <c r="B1207" t="s">
        <v>102</v>
      </c>
      <c r="C1207" t="s">
        <v>340</v>
      </c>
      <c r="D1207" s="2">
        <v>361.19285000000002</v>
      </c>
    </row>
    <row r="1208" spans="1:4" x14ac:dyDescent="0.35">
      <c r="A1208" t="str">
        <f t="shared" si="18"/>
        <v>TOTAL RESTO|51 Maritimo y Transportes</v>
      </c>
      <c r="B1208" t="s">
        <v>102</v>
      </c>
      <c r="C1208" t="s">
        <v>342</v>
      </c>
      <c r="D1208" s="2">
        <v>1820026.7233500003</v>
      </c>
    </row>
    <row r="1209" spans="1:4" x14ac:dyDescent="0.35">
      <c r="A1209" t="str">
        <f t="shared" si="18"/>
        <v>TOTAL RESTO|52 MyT Carga</v>
      </c>
      <c r="B1209" t="s">
        <v>102</v>
      </c>
      <c r="C1209" t="s">
        <v>343</v>
      </c>
      <c r="D1209" s="2">
        <v>1091253.1977200001</v>
      </c>
    </row>
    <row r="1210" spans="1:4" x14ac:dyDescent="0.35">
      <c r="A1210" t="str">
        <f t="shared" si="18"/>
        <v>TOTAL RESTO|53 MyT Cascos</v>
      </c>
      <c r="B1210" t="s">
        <v>102</v>
      </c>
      <c r="C1210" t="s">
        <v>344</v>
      </c>
      <c r="D1210" s="2">
        <v>60531.95521</v>
      </c>
    </row>
    <row r="1211" spans="1:4" x14ac:dyDescent="0.35">
      <c r="A1211" t="str">
        <f t="shared" si="18"/>
        <v>TOTAL RESTO|54 Incendio</v>
      </c>
      <c r="B1211" t="s">
        <v>102</v>
      </c>
      <c r="C1211" t="s">
        <v>345</v>
      </c>
      <c r="D1211" s="2">
        <v>4217251.7572099995</v>
      </c>
    </row>
    <row r="1212" spans="1:4" x14ac:dyDescent="0.35">
      <c r="A1212" t="str">
        <f t="shared" si="18"/>
        <v>TOTAL RESTO|55 Riesgos Catastroficos</v>
      </c>
      <c r="B1212" t="s">
        <v>102</v>
      </c>
      <c r="C1212" t="s">
        <v>346</v>
      </c>
      <c r="D1212" s="2">
        <v>5181006.9919099994</v>
      </c>
    </row>
    <row r="1213" spans="1:4" x14ac:dyDescent="0.35">
      <c r="A1213" t="str">
        <f t="shared" si="18"/>
        <v>TOTAL RESTO|56 Terremoto y Erupcion Volcanica</v>
      </c>
      <c r="B1213" t="s">
        <v>102</v>
      </c>
      <c r="C1213" t="s">
        <v>347</v>
      </c>
      <c r="D1213" s="2">
        <v>2148280.9667200004</v>
      </c>
    </row>
    <row r="1214" spans="1:4" x14ac:dyDescent="0.35">
      <c r="A1214" t="str">
        <f t="shared" si="18"/>
        <v>TOTAL RESTO|57 Huracan y Otros Riesgos Hidrometeorologicos</v>
      </c>
      <c r="B1214" t="s">
        <v>102</v>
      </c>
      <c r="C1214" t="s">
        <v>348</v>
      </c>
      <c r="D1214" s="2">
        <v>2648141.3127999995</v>
      </c>
    </row>
    <row r="1215" spans="1:4" x14ac:dyDescent="0.35">
      <c r="A1215" t="str">
        <f t="shared" si="18"/>
        <v>TOTAL RESTO|63 Diversos</v>
      </c>
      <c r="B1215" t="s">
        <v>102</v>
      </c>
      <c r="C1215" t="s">
        <v>349</v>
      </c>
      <c r="D1215" s="2">
        <v>4745422.45646</v>
      </c>
    </row>
    <row r="1216" spans="1:4" x14ac:dyDescent="0.35">
      <c r="A1216" t="str">
        <f t="shared" si="18"/>
        <v>TOTAL RESTO|64 Miscelaneos</v>
      </c>
      <c r="B1216" t="s">
        <v>102</v>
      </c>
      <c r="C1216" t="s">
        <v>350</v>
      </c>
      <c r="D1216" s="2">
        <v>1705148.3099699998</v>
      </c>
    </row>
    <row r="1217" spans="1:4" x14ac:dyDescent="0.35">
      <c r="A1217" t="str">
        <f t="shared" si="18"/>
        <v>TOTAL RESTO|65 Tecnicos</v>
      </c>
      <c r="B1217" t="s">
        <v>102</v>
      </c>
      <c r="C1217" t="s">
        <v>351</v>
      </c>
      <c r="D1217" s="2">
        <v>1682068.3776499997</v>
      </c>
    </row>
    <row r="1218" spans="1:4" x14ac:dyDescent="0.35">
      <c r="A1218" t="str">
        <f t="shared" si="18"/>
        <v>Ve Por Más|10 Total General</v>
      </c>
      <c r="B1218" t="s">
        <v>55</v>
      </c>
      <c r="C1218" t="s">
        <v>139</v>
      </c>
      <c r="D1218" s="2">
        <v>4796871.6204799991</v>
      </c>
    </row>
    <row r="1219" spans="1:4" x14ac:dyDescent="0.35">
      <c r="A1219" t="str">
        <f t="shared" si="18"/>
        <v>Ve Por Más|11 Total General Sin Pensiones</v>
      </c>
      <c r="B1219" t="s">
        <v>55</v>
      </c>
      <c r="C1219" t="s">
        <v>140</v>
      </c>
      <c r="D1219" s="2">
        <v>4796871.6204799991</v>
      </c>
    </row>
    <row r="1220" spans="1:4" x14ac:dyDescent="0.35">
      <c r="A1220" t="str">
        <f t="shared" si="18"/>
        <v>Ve Por Más|12 Vida Total</v>
      </c>
      <c r="B1220" t="s">
        <v>55</v>
      </c>
      <c r="C1220" t="s">
        <v>141</v>
      </c>
      <c r="D1220" s="2">
        <v>749550.91617999994</v>
      </c>
    </row>
    <row r="1221" spans="1:4" x14ac:dyDescent="0.35">
      <c r="A1221" t="str">
        <f t="shared" si="18"/>
        <v>Ve Por Más|13 Vida Individual</v>
      </c>
      <c r="B1221" t="s">
        <v>55</v>
      </c>
      <c r="C1221" t="s">
        <v>142</v>
      </c>
      <c r="D1221" s="2">
        <v>374063.31735000003</v>
      </c>
    </row>
    <row r="1222" spans="1:4" x14ac:dyDescent="0.35">
      <c r="A1222" t="str">
        <f t="shared" si="18"/>
        <v>Ve Por Más|14 Vida Gpo y Col</v>
      </c>
      <c r="B1222" t="s">
        <v>55</v>
      </c>
      <c r="C1222" t="s">
        <v>143</v>
      </c>
      <c r="D1222" s="2">
        <v>375487.59882999997</v>
      </c>
    </row>
    <row r="1223" spans="1:4" x14ac:dyDescent="0.35">
      <c r="A1223" t="str">
        <f t="shared" si="18"/>
        <v>Ve Por Más|28 Accidentes y Enfermedades Total</v>
      </c>
      <c r="B1223" t="s">
        <v>55</v>
      </c>
      <c r="C1223" t="s">
        <v>352</v>
      </c>
      <c r="D1223" s="2">
        <v>2598752.3299000002</v>
      </c>
    </row>
    <row r="1224" spans="1:4" x14ac:dyDescent="0.35">
      <c r="A1224" t="str">
        <f t="shared" ref="A1224:A1287" si="19">B1224&amp;"|"&amp;C1224</f>
        <v>Ve Por Más|29 Accidentes Personales</v>
      </c>
      <c r="B1224" t="s">
        <v>55</v>
      </c>
      <c r="C1224" t="s">
        <v>353</v>
      </c>
      <c r="D1224" s="2">
        <v>23078.7595</v>
      </c>
    </row>
    <row r="1225" spans="1:4" x14ac:dyDescent="0.35">
      <c r="A1225" t="str">
        <f t="shared" si="19"/>
        <v>Ve Por Más|30 AP Individual</v>
      </c>
      <c r="B1225" t="s">
        <v>55</v>
      </c>
      <c r="C1225" t="s">
        <v>358</v>
      </c>
      <c r="D1225" s="2">
        <v>188.17325</v>
      </c>
    </row>
    <row r="1226" spans="1:4" x14ac:dyDescent="0.35">
      <c r="A1226" t="str">
        <f t="shared" si="19"/>
        <v>Ve Por Más|31 AP Gpo y Col</v>
      </c>
      <c r="B1226" t="s">
        <v>55</v>
      </c>
      <c r="C1226" t="s">
        <v>354</v>
      </c>
      <c r="D1226" s="2">
        <v>22890.58625</v>
      </c>
    </row>
    <row r="1227" spans="1:4" x14ac:dyDescent="0.35">
      <c r="A1227" t="str">
        <f t="shared" si="19"/>
        <v>Ve Por Más|32 Gastos Medicos</v>
      </c>
      <c r="B1227" t="s">
        <v>55</v>
      </c>
      <c r="C1227" t="s">
        <v>361</v>
      </c>
      <c r="D1227" s="2">
        <v>2575673.5704000001</v>
      </c>
    </row>
    <row r="1228" spans="1:4" x14ac:dyDescent="0.35">
      <c r="A1228" t="str">
        <f t="shared" si="19"/>
        <v>Ve Por Más|33 GMM. Individual</v>
      </c>
      <c r="B1228" t="s">
        <v>55</v>
      </c>
      <c r="C1228" t="s">
        <v>362</v>
      </c>
      <c r="D1228" s="2">
        <v>2181378.8976599998</v>
      </c>
    </row>
    <row r="1229" spans="1:4" x14ac:dyDescent="0.35">
      <c r="A1229" t="str">
        <f t="shared" si="19"/>
        <v>Ve Por Más|34 GMM. Gpo y Col</v>
      </c>
      <c r="B1229" t="s">
        <v>55</v>
      </c>
      <c r="C1229" t="s">
        <v>363</v>
      </c>
      <c r="D1229" s="2">
        <v>394294.67274000001</v>
      </c>
    </row>
    <row r="1230" spans="1:4" x14ac:dyDescent="0.35">
      <c r="A1230" t="str">
        <f t="shared" si="19"/>
        <v>Ve Por Más|38 Daños Total</v>
      </c>
      <c r="B1230" t="s">
        <v>55</v>
      </c>
      <c r="C1230" t="s">
        <v>333</v>
      </c>
      <c r="D1230" s="2">
        <v>1448568.3744000001</v>
      </c>
    </row>
    <row r="1231" spans="1:4" x14ac:dyDescent="0.35">
      <c r="A1231" t="str">
        <f t="shared" si="19"/>
        <v>Ve Por Más|39 Automoviles Total</v>
      </c>
      <c r="B1231" t="s">
        <v>55</v>
      </c>
      <c r="C1231" t="s">
        <v>331</v>
      </c>
      <c r="D1231" s="2">
        <v>344618.04606000002</v>
      </c>
    </row>
    <row r="1232" spans="1:4" x14ac:dyDescent="0.35">
      <c r="A1232" t="str">
        <f t="shared" si="19"/>
        <v>Ve Por Más|41 Automoviles Residentes</v>
      </c>
      <c r="B1232" t="s">
        <v>55</v>
      </c>
      <c r="C1232" t="s">
        <v>334</v>
      </c>
      <c r="D1232" s="2">
        <v>199045.51832</v>
      </c>
    </row>
    <row r="1233" spans="1:4" x14ac:dyDescent="0.35">
      <c r="A1233" t="str">
        <f t="shared" si="19"/>
        <v>Ve Por Más|42 Camiones</v>
      </c>
      <c r="B1233" t="s">
        <v>55</v>
      </c>
      <c r="C1233" t="s">
        <v>335</v>
      </c>
      <c r="D1233" s="2">
        <v>141176.72865999999</v>
      </c>
    </row>
    <row r="1234" spans="1:4" x14ac:dyDescent="0.35">
      <c r="A1234" t="str">
        <f t="shared" si="19"/>
        <v>Ve Por Más|44 Otros Automoviles y Obligatorios</v>
      </c>
      <c r="B1234" t="s">
        <v>55</v>
      </c>
      <c r="C1234" t="s">
        <v>336</v>
      </c>
      <c r="D1234" s="2">
        <v>4395.7990799999998</v>
      </c>
    </row>
    <row r="1235" spans="1:4" x14ac:dyDescent="0.35">
      <c r="A1235" t="str">
        <f t="shared" si="19"/>
        <v>Ve Por Más|46 Daños Sin Autos Total</v>
      </c>
      <c r="B1235" t="s">
        <v>55</v>
      </c>
      <c r="C1235" t="s">
        <v>332</v>
      </c>
      <c r="D1235" s="2">
        <v>1103950.32834</v>
      </c>
    </row>
    <row r="1236" spans="1:4" x14ac:dyDescent="0.35">
      <c r="A1236" t="str">
        <f t="shared" si="19"/>
        <v>Ve Por Más|46 Responsabilidad Civil y Riesgos Profesionales</v>
      </c>
      <c r="B1236" t="s">
        <v>55</v>
      </c>
      <c r="C1236" t="s">
        <v>337</v>
      </c>
      <c r="D1236" s="2">
        <v>223616.86690999998</v>
      </c>
    </row>
    <row r="1237" spans="1:4" x14ac:dyDescent="0.35">
      <c r="A1237" t="str">
        <f t="shared" si="19"/>
        <v>Ve Por Más|47 RC General</v>
      </c>
      <c r="B1237" t="s">
        <v>55</v>
      </c>
      <c r="C1237" t="s">
        <v>338</v>
      </c>
      <c r="D1237" s="2">
        <v>186370.31688999999</v>
      </c>
    </row>
    <row r="1238" spans="1:4" x14ac:dyDescent="0.35">
      <c r="A1238" t="str">
        <f t="shared" si="19"/>
        <v>Ve Por Más|48 RC Aviones y Barcos</v>
      </c>
      <c r="B1238" t="s">
        <v>55</v>
      </c>
      <c r="C1238" t="s">
        <v>339</v>
      </c>
      <c r="D1238" s="2">
        <v>33787.973140000002</v>
      </c>
    </row>
    <row r="1239" spans="1:4" x14ac:dyDescent="0.35">
      <c r="A1239" t="str">
        <f t="shared" si="19"/>
        <v>Ve Por Más|49 RC Viajero</v>
      </c>
      <c r="B1239" t="s">
        <v>55</v>
      </c>
      <c r="C1239" t="s">
        <v>340</v>
      </c>
      <c r="D1239" s="2">
        <v>3458.5768800000001</v>
      </c>
    </row>
    <row r="1240" spans="1:4" x14ac:dyDescent="0.35">
      <c r="A1240" t="str">
        <f t="shared" si="19"/>
        <v>Ve Por Más|51 Maritimo y Transportes</v>
      </c>
      <c r="B1240" t="s">
        <v>55</v>
      </c>
      <c r="C1240" t="s">
        <v>342</v>
      </c>
      <c r="D1240" s="2">
        <v>86500.477050000001</v>
      </c>
    </row>
    <row r="1241" spans="1:4" x14ac:dyDescent="0.35">
      <c r="A1241" t="str">
        <f t="shared" si="19"/>
        <v>Ve Por Más|52 MyT Carga</v>
      </c>
      <c r="B1241" t="s">
        <v>55</v>
      </c>
      <c r="C1241" t="s">
        <v>343</v>
      </c>
      <c r="D1241" s="2">
        <v>13372.10289</v>
      </c>
    </row>
    <row r="1242" spans="1:4" x14ac:dyDescent="0.35">
      <c r="A1242" t="str">
        <f t="shared" si="19"/>
        <v>Ve Por Más|53 MyT Cascos</v>
      </c>
      <c r="B1242" t="s">
        <v>55</v>
      </c>
      <c r="C1242" t="s">
        <v>344</v>
      </c>
      <c r="D1242" s="2">
        <v>73128.374159999992</v>
      </c>
    </row>
    <row r="1243" spans="1:4" x14ac:dyDescent="0.35">
      <c r="A1243" t="str">
        <f t="shared" si="19"/>
        <v>Ve Por Más|54 Incendio</v>
      </c>
      <c r="B1243" t="s">
        <v>55</v>
      </c>
      <c r="C1243" t="s">
        <v>345</v>
      </c>
      <c r="D1243" s="2">
        <v>168946.94362000001</v>
      </c>
    </row>
    <row r="1244" spans="1:4" x14ac:dyDescent="0.35">
      <c r="A1244" t="str">
        <f t="shared" si="19"/>
        <v>Ve Por Más|55 Riesgos Catastroficos</v>
      </c>
      <c r="B1244" t="s">
        <v>55</v>
      </c>
      <c r="C1244" t="s">
        <v>346</v>
      </c>
      <c r="D1244" s="2">
        <v>468975.80582000001</v>
      </c>
    </row>
    <row r="1245" spans="1:4" x14ac:dyDescent="0.35">
      <c r="A1245" t="str">
        <f t="shared" si="19"/>
        <v>Ve Por Más|56 Terremoto y Erupcion Volcanica</v>
      </c>
      <c r="B1245" t="s">
        <v>55</v>
      </c>
      <c r="C1245" t="s">
        <v>347</v>
      </c>
      <c r="D1245" s="2">
        <v>152394.11772000001</v>
      </c>
    </row>
    <row r="1246" spans="1:4" x14ac:dyDescent="0.35">
      <c r="A1246" t="str">
        <f t="shared" si="19"/>
        <v>Ve Por Más|57 Huracan y Otros Riesgos Hidrometeorologicos</v>
      </c>
      <c r="B1246" t="s">
        <v>55</v>
      </c>
      <c r="C1246" t="s">
        <v>348</v>
      </c>
      <c r="D1246" s="2">
        <v>316581.68810000003</v>
      </c>
    </row>
    <row r="1247" spans="1:4" x14ac:dyDescent="0.35">
      <c r="A1247" t="str">
        <f t="shared" si="19"/>
        <v>Ve Por Más|63 Diversos</v>
      </c>
      <c r="B1247" t="s">
        <v>55</v>
      </c>
      <c r="C1247" t="s">
        <v>349</v>
      </c>
      <c r="D1247" s="2">
        <v>155910.23493999999</v>
      </c>
    </row>
    <row r="1248" spans="1:4" x14ac:dyDescent="0.35">
      <c r="A1248" t="str">
        <f t="shared" si="19"/>
        <v>Ve Por Más|64 Miscelaneos</v>
      </c>
      <c r="B1248" t="s">
        <v>55</v>
      </c>
      <c r="C1248" t="s">
        <v>350</v>
      </c>
      <c r="D1248" s="2">
        <v>76270.115700000009</v>
      </c>
    </row>
    <row r="1249" spans="1:4" x14ac:dyDescent="0.35">
      <c r="A1249" t="str">
        <f t="shared" si="19"/>
        <v>Ve Por Más|65 Tecnicos</v>
      </c>
      <c r="B1249" t="s">
        <v>55</v>
      </c>
      <c r="C1249" t="s">
        <v>351</v>
      </c>
      <c r="D1249" s="2">
        <v>79640.11924</v>
      </c>
    </row>
    <row r="1250" spans="1:4" x14ac:dyDescent="0.35">
      <c r="A1250" t="str">
        <f t="shared" si="19"/>
        <v>Virginia Surety|10 Total General</v>
      </c>
      <c r="B1250" t="s">
        <v>90</v>
      </c>
      <c r="C1250" t="s">
        <v>139</v>
      </c>
      <c r="D1250" s="2">
        <v>148044.77283999999</v>
      </c>
    </row>
    <row r="1251" spans="1:4" x14ac:dyDescent="0.35">
      <c r="A1251" t="str">
        <f t="shared" si="19"/>
        <v>Virginia Surety|11 Total General Sin Pensiones</v>
      </c>
      <c r="B1251" t="s">
        <v>90</v>
      </c>
      <c r="C1251" t="s">
        <v>140</v>
      </c>
      <c r="D1251" s="2">
        <v>148044.77283999999</v>
      </c>
    </row>
    <row r="1252" spans="1:4" x14ac:dyDescent="0.35">
      <c r="A1252" t="str">
        <f t="shared" si="19"/>
        <v>Virginia Surety|38 Daños Total</v>
      </c>
      <c r="B1252" t="s">
        <v>90</v>
      </c>
      <c r="C1252" t="s">
        <v>333</v>
      </c>
      <c r="D1252" s="2">
        <v>148044.77283999999</v>
      </c>
    </row>
    <row r="1253" spans="1:4" x14ac:dyDescent="0.35">
      <c r="A1253" t="str">
        <f t="shared" si="19"/>
        <v>Virginia Surety|39 Automoviles Total</v>
      </c>
      <c r="B1253" t="s">
        <v>90</v>
      </c>
      <c r="C1253" t="s">
        <v>331</v>
      </c>
      <c r="D1253" s="2">
        <v>2000.2712200000001</v>
      </c>
    </row>
    <row r="1254" spans="1:4" x14ac:dyDescent="0.35">
      <c r="A1254" t="str">
        <f t="shared" si="19"/>
        <v>Virginia Surety|44 Otros Automoviles y Obligatorios</v>
      </c>
      <c r="B1254" t="s">
        <v>90</v>
      </c>
      <c r="C1254" t="s">
        <v>336</v>
      </c>
      <c r="D1254" s="2">
        <v>2000.2712200000001</v>
      </c>
    </row>
    <row r="1255" spans="1:4" x14ac:dyDescent="0.35">
      <c r="A1255" t="str">
        <f t="shared" si="19"/>
        <v>Virginia Surety|46 Daños Sin Autos Total</v>
      </c>
      <c r="B1255" t="s">
        <v>90</v>
      </c>
      <c r="C1255" t="s">
        <v>332</v>
      </c>
      <c r="D1255" s="2">
        <v>146044.50162</v>
      </c>
    </row>
    <row r="1256" spans="1:4" x14ac:dyDescent="0.35">
      <c r="A1256" t="str">
        <f t="shared" si="19"/>
        <v>Virginia Surety|55 Riesgos Catastroficos</v>
      </c>
      <c r="B1256" t="s">
        <v>90</v>
      </c>
      <c r="C1256" t="s">
        <v>346</v>
      </c>
      <c r="D1256" s="2">
        <v>0</v>
      </c>
    </row>
    <row r="1257" spans="1:4" x14ac:dyDescent="0.35">
      <c r="A1257" t="str">
        <f t="shared" si="19"/>
        <v>Virginia Surety|57 Huracan y Otros Riesgos Hidrometeorologicos</v>
      </c>
      <c r="B1257" t="s">
        <v>90</v>
      </c>
      <c r="C1257" t="s">
        <v>348</v>
      </c>
      <c r="D1257" s="2">
        <v>0</v>
      </c>
    </row>
    <row r="1258" spans="1:4" x14ac:dyDescent="0.35">
      <c r="A1258" t="str">
        <f t="shared" si="19"/>
        <v>Virginia Surety|63 Diversos</v>
      </c>
      <c r="B1258" t="s">
        <v>90</v>
      </c>
      <c r="C1258" t="s">
        <v>349</v>
      </c>
      <c r="D1258" s="2">
        <v>146044.50162</v>
      </c>
    </row>
    <row r="1259" spans="1:4" x14ac:dyDescent="0.35">
      <c r="A1259" t="str">
        <f t="shared" si="19"/>
        <v>Virginia Surety|64 Miscelaneos</v>
      </c>
      <c r="B1259" t="s">
        <v>90</v>
      </c>
      <c r="C1259" t="s">
        <v>350</v>
      </c>
      <c r="D1259" s="2">
        <v>146044.50162</v>
      </c>
    </row>
    <row r="1260" spans="1:4" x14ac:dyDescent="0.35">
      <c r="A1260" t="str">
        <f t="shared" si="19"/>
        <v>Virginia Surety|65 Tecnicos</v>
      </c>
      <c r="B1260" t="s">
        <v>90</v>
      </c>
      <c r="C1260" t="s">
        <v>351</v>
      </c>
      <c r="D1260" s="2">
        <v>0</v>
      </c>
    </row>
    <row r="1261" spans="1:4" x14ac:dyDescent="0.35">
      <c r="A1261" t="str">
        <f t="shared" si="19"/>
        <v>Zurich Aseguradora Mexicana|10 Total General</v>
      </c>
      <c r="B1261" t="s">
        <v>86</v>
      </c>
      <c r="C1261" t="s">
        <v>139</v>
      </c>
      <c r="D1261" s="2">
        <v>14394894.379419999</v>
      </c>
    </row>
    <row r="1262" spans="1:4" x14ac:dyDescent="0.35">
      <c r="A1262" t="str">
        <f t="shared" si="19"/>
        <v>Zurich Aseguradora Mexicana|11 Total General Sin Pensiones</v>
      </c>
      <c r="B1262" t="s">
        <v>86</v>
      </c>
      <c r="C1262" t="s">
        <v>140</v>
      </c>
      <c r="D1262" s="2">
        <v>14394894.379419999</v>
      </c>
    </row>
    <row r="1263" spans="1:4" x14ac:dyDescent="0.35">
      <c r="A1263" t="str">
        <f t="shared" si="19"/>
        <v>Zurich Aseguradora Mexicana|12 Vida Total</v>
      </c>
      <c r="B1263" t="s">
        <v>86</v>
      </c>
      <c r="C1263" t="s">
        <v>141</v>
      </c>
      <c r="D1263" s="2">
        <v>1159564.37445</v>
      </c>
    </row>
    <row r="1264" spans="1:4" x14ac:dyDescent="0.35">
      <c r="A1264" t="str">
        <f t="shared" si="19"/>
        <v>Zurich Aseguradora Mexicana|13 Vida Individual</v>
      </c>
      <c r="B1264" t="s">
        <v>86</v>
      </c>
      <c r="C1264" t="s">
        <v>142</v>
      </c>
      <c r="D1264" s="2">
        <v>75223.433860000005</v>
      </c>
    </row>
    <row r="1265" spans="1:4" x14ac:dyDescent="0.35">
      <c r="A1265" t="str">
        <f t="shared" si="19"/>
        <v>Zurich Aseguradora Mexicana|14 Vida Gpo y Col</v>
      </c>
      <c r="B1265" t="s">
        <v>86</v>
      </c>
      <c r="C1265" t="s">
        <v>143</v>
      </c>
      <c r="D1265" s="2">
        <v>1084340.94059</v>
      </c>
    </row>
    <row r="1266" spans="1:4" x14ac:dyDescent="0.35">
      <c r="A1266" t="str">
        <f t="shared" si="19"/>
        <v>Zurich Aseguradora Mexicana|28 Accidentes y Enfermedades Total</v>
      </c>
      <c r="B1266" t="s">
        <v>86</v>
      </c>
      <c r="C1266" t="s">
        <v>352</v>
      </c>
      <c r="D1266" s="2">
        <v>2783715.6293800003</v>
      </c>
    </row>
    <row r="1267" spans="1:4" x14ac:dyDescent="0.35">
      <c r="A1267" t="str">
        <f t="shared" si="19"/>
        <v>Zurich Aseguradora Mexicana|29 Accidentes Personales</v>
      </c>
      <c r="B1267" t="s">
        <v>86</v>
      </c>
      <c r="C1267" t="s">
        <v>353</v>
      </c>
      <c r="D1267" s="2">
        <v>14762.63631</v>
      </c>
    </row>
    <row r="1268" spans="1:4" x14ac:dyDescent="0.35">
      <c r="A1268" t="str">
        <f t="shared" si="19"/>
        <v>Zurich Aseguradora Mexicana|30 AP Individual</v>
      </c>
      <c r="B1268" t="s">
        <v>86</v>
      </c>
      <c r="C1268" t="s">
        <v>358</v>
      </c>
      <c r="D1268" s="2">
        <v>0</v>
      </c>
    </row>
    <row r="1269" spans="1:4" x14ac:dyDescent="0.35">
      <c r="A1269" t="str">
        <f t="shared" si="19"/>
        <v>Zurich Aseguradora Mexicana|31 AP Gpo y Col</v>
      </c>
      <c r="B1269" t="s">
        <v>86</v>
      </c>
      <c r="C1269" t="s">
        <v>354</v>
      </c>
      <c r="D1269" s="2">
        <v>14762.63631</v>
      </c>
    </row>
    <row r="1270" spans="1:4" x14ac:dyDescent="0.35">
      <c r="A1270" t="str">
        <f t="shared" si="19"/>
        <v>Zurich Aseguradora Mexicana|32 Gastos Medicos</v>
      </c>
      <c r="B1270" t="s">
        <v>86</v>
      </c>
      <c r="C1270" t="s">
        <v>361</v>
      </c>
      <c r="D1270" s="2">
        <v>2768952.9930700003</v>
      </c>
    </row>
    <row r="1271" spans="1:4" x14ac:dyDescent="0.35">
      <c r="A1271" t="str">
        <f t="shared" si="19"/>
        <v>Zurich Aseguradora Mexicana|33 GMM. Individual</v>
      </c>
      <c r="B1271" t="s">
        <v>86</v>
      </c>
      <c r="C1271" t="s">
        <v>362</v>
      </c>
      <c r="D1271" s="2">
        <v>111322.65954000001</v>
      </c>
    </row>
    <row r="1272" spans="1:4" x14ac:dyDescent="0.35">
      <c r="A1272" t="str">
        <f t="shared" si="19"/>
        <v>Zurich Aseguradora Mexicana|34 GMM. Gpo y Col</v>
      </c>
      <c r="B1272" t="s">
        <v>86</v>
      </c>
      <c r="C1272" t="s">
        <v>363</v>
      </c>
      <c r="D1272" s="2">
        <v>2657630.3335300004</v>
      </c>
    </row>
    <row r="1273" spans="1:4" x14ac:dyDescent="0.35">
      <c r="A1273" t="str">
        <f t="shared" si="19"/>
        <v>Zurich Aseguradora Mexicana|38 Daños Total</v>
      </c>
      <c r="B1273" t="s">
        <v>86</v>
      </c>
      <c r="C1273" t="s">
        <v>333</v>
      </c>
      <c r="D1273" s="2">
        <v>10451614.37559</v>
      </c>
    </row>
    <row r="1274" spans="1:4" x14ac:dyDescent="0.35">
      <c r="A1274" t="str">
        <f t="shared" si="19"/>
        <v>Zurich Aseguradora Mexicana|39 Automoviles Total</v>
      </c>
      <c r="B1274" t="s">
        <v>86</v>
      </c>
      <c r="C1274" t="s">
        <v>331</v>
      </c>
      <c r="D1274" s="2">
        <v>3328043.9269899996</v>
      </c>
    </row>
    <row r="1275" spans="1:4" x14ac:dyDescent="0.35">
      <c r="A1275" t="str">
        <f t="shared" si="19"/>
        <v>Zurich Aseguradora Mexicana|41 Automoviles Residentes</v>
      </c>
      <c r="B1275" t="s">
        <v>86</v>
      </c>
      <c r="C1275" t="s">
        <v>334</v>
      </c>
      <c r="D1275" s="2">
        <v>3302207.0959699997</v>
      </c>
    </row>
    <row r="1276" spans="1:4" x14ac:dyDescent="0.35">
      <c r="A1276" t="str">
        <f t="shared" si="19"/>
        <v>Zurich Aseguradora Mexicana|42 Camiones</v>
      </c>
      <c r="B1276" t="s">
        <v>86</v>
      </c>
      <c r="C1276" t="s">
        <v>335</v>
      </c>
      <c r="D1276" s="2">
        <v>6074.3835599999993</v>
      </c>
    </row>
    <row r="1277" spans="1:4" x14ac:dyDescent="0.35">
      <c r="A1277" t="str">
        <f t="shared" si="19"/>
        <v>Zurich Aseguradora Mexicana|43 Automoviles Turistas</v>
      </c>
      <c r="B1277" t="s">
        <v>86</v>
      </c>
      <c r="C1277" t="s">
        <v>359</v>
      </c>
      <c r="D1277" s="2">
        <v>8282.6836199999998</v>
      </c>
    </row>
    <row r="1278" spans="1:4" x14ac:dyDescent="0.35">
      <c r="A1278" t="str">
        <f t="shared" si="19"/>
        <v>Zurich Aseguradora Mexicana|44 Otros Automoviles y Obligatorios</v>
      </c>
      <c r="B1278" t="s">
        <v>86</v>
      </c>
      <c r="C1278" t="s">
        <v>336</v>
      </c>
      <c r="D1278" s="2">
        <v>11479.76384</v>
      </c>
    </row>
    <row r="1279" spans="1:4" x14ac:dyDescent="0.35">
      <c r="A1279" t="str">
        <f t="shared" si="19"/>
        <v>Zurich Aseguradora Mexicana|46 Daños Sin Autos Total</v>
      </c>
      <c r="B1279" t="s">
        <v>86</v>
      </c>
      <c r="C1279" t="s">
        <v>332</v>
      </c>
      <c r="D1279" s="2">
        <v>7123570.4485999998</v>
      </c>
    </row>
    <row r="1280" spans="1:4" x14ac:dyDescent="0.35">
      <c r="A1280" t="str">
        <f t="shared" si="19"/>
        <v>Zurich Aseguradora Mexicana|46 Responsabilidad Civil y Riesgos Profesionales</v>
      </c>
      <c r="B1280" t="s">
        <v>86</v>
      </c>
      <c r="C1280" t="s">
        <v>337</v>
      </c>
      <c r="D1280" s="2">
        <v>1098920.10565</v>
      </c>
    </row>
    <row r="1281" spans="1:4" x14ac:dyDescent="0.35">
      <c r="A1281" t="str">
        <f t="shared" si="19"/>
        <v>Zurich Aseguradora Mexicana|47 RC General</v>
      </c>
      <c r="B1281" t="s">
        <v>86</v>
      </c>
      <c r="C1281" t="s">
        <v>338</v>
      </c>
      <c r="D1281" s="2">
        <v>765869.58298000006</v>
      </c>
    </row>
    <row r="1282" spans="1:4" x14ac:dyDescent="0.35">
      <c r="A1282" t="str">
        <f t="shared" si="19"/>
        <v>Zurich Aseguradora Mexicana|50 RC Otros</v>
      </c>
      <c r="B1282" t="s">
        <v>86</v>
      </c>
      <c r="C1282" t="s">
        <v>341</v>
      </c>
      <c r="D1282" s="2">
        <v>333050.52267000003</v>
      </c>
    </row>
    <row r="1283" spans="1:4" x14ac:dyDescent="0.35">
      <c r="A1283" t="str">
        <f t="shared" si="19"/>
        <v>Zurich Aseguradora Mexicana|51 Maritimo y Transportes</v>
      </c>
      <c r="B1283" t="s">
        <v>86</v>
      </c>
      <c r="C1283" t="s">
        <v>342</v>
      </c>
      <c r="D1283" s="2">
        <v>915443.93941999995</v>
      </c>
    </row>
    <row r="1284" spans="1:4" x14ac:dyDescent="0.35">
      <c r="A1284" t="str">
        <f t="shared" si="19"/>
        <v>Zurich Aseguradora Mexicana|52 MyT Carga</v>
      </c>
      <c r="B1284" t="s">
        <v>86</v>
      </c>
      <c r="C1284" t="s">
        <v>343</v>
      </c>
      <c r="D1284" s="2">
        <v>913158.89838000003</v>
      </c>
    </row>
    <row r="1285" spans="1:4" x14ac:dyDescent="0.35">
      <c r="A1285" t="str">
        <f t="shared" si="19"/>
        <v>Zurich Aseguradora Mexicana|53 MyT Cascos</v>
      </c>
      <c r="B1285" t="s">
        <v>86</v>
      </c>
      <c r="C1285" t="s">
        <v>344</v>
      </c>
      <c r="D1285" s="2">
        <v>2285.0410400000001</v>
      </c>
    </row>
    <row r="1286" spans="1:4" x14ac:dyDescent="0.35">
      <c r="A1286" t="str">
        <f t="shared" si="19"/>
        <v>Zurich Aseguradora Mexicana|54 Incendio</v>
      </c>
      <c r="B1286" t="s">
        <v>86</v>
      </c>
      <c r="C1286" t="s">
        <v>345</v>
      </c>
      <c r="D1286" s="2">
        <v>2685392.3053899999</v>
      </c>
    </row>
    <row r="1287" spans="1:4" x14ac:dyDescent="0.35">
      <c r="A1287" t="str">
        <f t="shared" si="19"/>
        <v>Zurich Aseguradora Mexicana|55 Riesgos Catastroficos</v>
      </c>
      <c r="B1287" t="s">
        <v>86</v>
      </c>
      <c r="C1287" t="s">
        <v>346</v>
      </c>
      <c r="D1287" s="2">
        <v>1326253.11375</v>
      </c>
    </row>
    <row r="1288" spans="1:4" x14ac:dyDescent="0.35">
      <c r="A1288" t="str">
        <f t="shared" ref="A1288:A1351" si="20">B1288&amp;"|"&amp;C1288</f>
        <v>Zurich Aseguradora Mexicana|56 Terremoto y Erupcion Volcanica</v>
      </c>
      <c r="B1288" t="s">
        <v>86</v>
      </c>
      <c r="C1288" t="s">
        <v>347</v>
      </c>
      <c r="D1288" s="2">
        <v>854655.20279000001</v>
      </c>
    </row>
    <row r="1289" spans="1:4" x14ac:dyDescent="0.35">
      <c r="A1289" t="str">
        <f t="shared" si="20"/>
        <v>Zurich Aseguradora Mexicana|57 Huracan y Otros Riesgos Hidrometeorologicos</v>
      </c>
      <c r="B1289" t="s">
        <v>86</v>
      </c>
      <c r="C1289" t="s">
        <v>348</v>
      </c>
      <c r="D1289" s="2">
        <v>471597.91095999995</v>
      </c>
    </row>
    <row r="1290" spans="1:4" x14ac:dyDescent="0.35">
      <c r="A1290" t="str">
        <f t="shared" si="20"/>
        <v>Zurich Aseguradora Mexicana|63 Diversos</v>
      </c>
      <c r="B1290" t="s">
        <v>86</v>
      </c>
      <c r="C1290" t="s">
        <v>349</v>
      </c>
      <c r="D1290" s="2">
        <v>1097560.9843900001</v>
      </c>
    </row>
    <row r="1291" spans="1:4" x14ac:dyDescent="0.35">
      <c r="A1291" t="str">
        <f t="shared" si="20"/>
        <v>Zurich Aseguradora Mexicana|64 Miscelaneos</v>
      </c>
      <c r="B1291" t="s">
        <v>86</v>
      </c>
      <c r="C1291" t="s">
        <v>350</v>
      </c>
      <c r="D1291" s="2">
        <v>436267.70329999999</v>
      </c>
    </row>
    <row r="1292" spans="1:4" x14ac:dyDescent="0.35">
      <c r="A1292" t="str">
        <f t="shared" si="20"/>
        <v>Zurich Aseguradora Mexicana|65 Tecnicos</v>
      </c>
      <c r="B1292" t="s">
        <v>86</v>
      </c>
      <c r="C1292" t="s">
        <v>351</v>
      </c>
      <c r="D1292" s="2">
        <v>661293.28109000006</v>
      </c>
    </row>
    <row r="1293" spans="1:4" x14ac:dyDescent="0.35">
      <c r="A1293" t="str">
        <f t="shared" si="20"/>
        <v>Zurich Santander|10 Total General</v>
      </c>
      <c r="B1293" t="s">
        <v>82</v>
      </c>
      <c r="C1293" t="s">
        <v>139</v>
      </c>
      <c r="D1293" s="2">
        <v>25118610.095349997</v>
      </c>
    </row>
    <row r="1294" spans="1:4" x14ac:dyDescent="0.35">
      <c r="A1294" t="str">
        <f t="shared" si="20"/>
        <v>Zurich Santander|11 Total General Sin Pensiones</v>
      </c>
      <c r="B1294" t="s">
        <v>82</v>
      </c>
      <c r="C1294" t="s">
        <v>140</v>
      </c>
      <c r="D1294" s="2">
        <v>25118610.095349997</v>
      </c>
    </row>
    <row r="1295" spans="1:4" x14ac:dyDescent="0.35">
      <c r="A1295" t="str">
        <f t="shared" si="20"/>
        <v>Zurich Santander|12 Vida Total</v>
      </c>
      <c r="B1295" t="s">
        <v>82</v>
      </c>
      <c r="C1295" t="s">
        <v>141</v>
      </c>
      <c r="D1295" s="2">
        <v>19774147.330259997</v>
      </c>
    </row>
    <row r="1296" spans="1:4" x14ac:dyDescent="0.35">
      <c r="A1296" t="str">
        <f t="shared" si="20"/>
        <v>Zurich Santander|13 Vida Individual</v>
      </c>
      <c r="B1296" t="s">
        <v>82</v>
      </c>
      <c r="C1296" t="s">
        <v>142</v>
      </c>
      <c r="D1296" s="2">
        <v>15167686.965059999</v>
      </c>
    </row>
    <row r="1297" spans="1:4" x14ac:dyDescent="0.35">
      <c r="A1297" t="str">
        <f t="shared" si="20"/>
        <v>Zurich Santander|14 Vida Gpo y Col</v>
      </c>
      <c r="B1297" t="s">
        <v>82</v>
      </c>
      <c r="C1297" t="s">
        <v>143</v>
      </c>
      <c r="D1297" s="2">
        <v>4606460.3651999999</v>
      </c>
    </row>
    <row r="1298" spans="1:4" x14ac:dyDescent="0.35">
      <c r="A1298" t="str">
        <f t="shared" si="20"/>
        <v>Zurich Santander|28 Accidentes y Enfermedades Total</v>
      </c>
      <c r="B1298" t="s">
        <v>82</v>
      </c>
      <c r="C1298" t="s">
        <v>352</v>
      </c>
      <c r="D1298" s="2">
        <v>1034908.11566</v>
      </c>
    </row>
    <row r="1299" spans="1:4" x14ac:dyDescent="0.35">
      <c r="A1299" t="str">
        <f t="shared" si="20"/>
        <v>Zurich Santander|29 Accidentes Personales</v>
      </c>
      <c r="B1299" t="s">
        <v>82</v>
      </c>
      <c r="C1299" t="s">
        <v>353</v>
      </c>
      <c r="D1299" s="2">
        <v>723975.43716999993</v>
      </c>
    </row>
    <row r="1300" spans="1:4" x14ac:dyDescent="0.35">
      <c r="A1300" t="str">
        <f t="shared" si="20"/>
        <v>Zurich Santander|30 AP Individual</v>
      </c>
      <c r="B1300" t="s">
        <v>82</v>
      </c>
      <c r="C1300" t="s">
        <v>358</v>
      </c>
      <c r="D1300" s="2">
        <v>675754.12479999999</v>
      </c>
    </row>
    <row r="1301" spans="1:4" x14ac:dyDescent="0.35">
      <c r="A1301" t="str">
        <f t="shared" si="20"/>
        <v>Zurich Santander|31 AP Gpo y Col</v>
      </c>
      <c r="B1301" t="s">
        <v>82</v>
      </c>
      <c r="C1301" t="s">
        <v>354</v>
      </c>
      <c r="D1301" s="2">
        <v>48221.31237</v>
      </c>
    </row>
    <row r="1302" spans="1:4" x14ac:dyDescent="0.35">
      <c r="A1302" t="str">
        <f t="shared" si="20"/>
        <v>Zurich Santander|32 Gastos Medicos</v>
      </c>
      <c r="B1302" t="s">
        <v>82</v>
      </c>
      <c r="C1302" t="s">
        <v>361</v>
      </c>
      <c r="D1302" s="2">
        <v>310932.67849000002</v>
      </c>
    </row>
    <row r="1303" spans="1:4" x14ac:dyDescent="0.35">
      <c r="A1303" t="str">
        <f t="shared" si="20"/>
        <v>Zurich Santander|33 GMM. Individual</v>
      </c>
      <c r="B1303" t="s">
        <v>82</v>
      </c>
      <c r="C1303" t="s">
        <v>362</v>
      </c>
      <c r="D1303" s="2">
        <v>310932.67849000002</v>
      </c>
    </row>
    <row r="1304" spans="1:4" x14ac:dyDescent="0.35">
      <c r="A1304" t="str">
        <f t="shared" si="20"/>
        <v>Zurich Santander|38 Daños Total</v>
      </c>
      <c r="B1304" t="s">
        <v>82</v>
      </c>
      <c r="C1304" t="s">
        <v>333</v>
      </c>
      <c r="D1304" s="2">
        <v>4309554.6494300002</v>
      </c>
    </row>
    <row r="1305" spans="1:4" x14ac:dyDescent="0.35">
      <c r="A1305" t="str">
        <f t="shared" si="20"/>
        <v>Zurich Santander|39 Automoviles Total</v>
      </c>
      <c r="B1305" t="s">
        <v>82</v>
      </c>
      <c r="C1305" t="s">
        <v>331</v>
      </c>
      <c r="D1305" s="2">
        <v>944.70905000000005</v>
      </c>
    </row>
    <row r="1306" spans="1:4" x14ac:dyDescent="0.35">
      <c r="A1306" t="str">
        <f t="shared" si="20"/>
        <v>Zurich Santander|41 Automoviles Residentes</v>
      </c>
      <c r="B1306" t="s">
        <v>82</v>
      </c>
      <c r="C1306" t="s">
        <v>334</v>
      </c>
      <c r="D1306" s="2">
        <v>944.70905000000005</v>
      </c>
    </row>
    <row r="1307" spans="1:4" x14ac:dyDescent="0.35">
      <c r="A1307" t="str">
        <f t="shared" si="20"/>
        <v>Zurich Santander|46 Daños Sin Autos Total</v>
      </c>
      <c r="B1307" t="s">
        <v>82</v>
      </c>
      <c r="C1307" t="s">
        <v>332</v>
      </c>
      <c r="D1307" s="2">
        <v>4308609.9403800005</v>
      </c>
    </row>
    <row r="1308" spans="1:4" x14ac:dyDescent="0.35">
      <c r="A1308" t="str">
        <f t="shared" si="20"/>
        <v>Zurich Santander|46 Responsabilidad Civil y Riesgos Profesionales</v>
      </c>
      <c r="B1308" t="s">
        <v>82</v>
      </c>
      <c r="C1308" t="s">
        <v>337</v>
      </c>
      <c r="D1308" s="2">
        <v>49671.740020000005</v>
      </c>
    </row>
    <row r="1309" spans="1:4" x14ac:dyDescent="0.35">
      <c r="A1309" t="str">
        <f t="shared" si="20"/>
        <v>Zurich Santander|47 RC General</v>
      </c>
      <c r="B1309" t="s">
        <v>82</v>
      </c>
      <c r="C1309" t="s">
        <v>338</v>
      </c>
      <c r="D1309" s="2">
        <v>49671.740020000005</v>
      </c>
    </row>
    <row r="1310" spans="1:4" x14ac:dyDescent="0.35">
      <c r="A1310" t="str">
        <f t="shared" si="20"/>
        <v>Zurich Santander|54 Incendio</v>
      </c>
      <c r="B1310" t="s">
        <v>82</v>
      </c>
      <c r="C1310" t="s">
        <v>345</v>
      </c>
      <c r="D1310" s="2">
        <v>384979.70367000002</v>
      </c>
    </row>
    <row r="1311" spans="1:4" x14ac:dyDescent="0.35">
      <c r="A1311" t="str">
        <f t="shared" si="20"/>
        <v>Zurich Santander|55 Riesgos Catastroficos</v>
      </c>
      <c r="B1311" t="s">
        <v>82</v>
      </c>
      <c r="C1311" t="s">
        <v>346</v>
      </c>
      <c r="D1311" s="2">
        <v>987884.36320999998</v>
      </c>
    </row>
    <row r="1312" spans="1:4" x14ac:dyDescent="0.35">
      <c r="A1312" t="str">
        <f t="shared" si="20"/>
        <v>Zurich Santander|56 Terremoto y Erupcion Volcanica</v>
      </c>
      <c r="B1312" t="s">
        <v>82</v>
      </c>
      <c r="C1312" t="s">
        <v>347</v>
      </c>
      <c r="D1312" s="2">
        <v>703429.91353000002</v>
      </c>
    </row>
    <row r="1313" spans="1:4" x14ac:dyDescent="0.35">
      <c r="A1313" t="str">
        <f t="shared" si="20"/>
        <v>Zurich Santander|57 Huracan y Otros Riesgos Hidrometeorologicos</v>
      </c>
      <c r="B1313" t="s">
        <v>82</v>
      </c>
      <c r="C1313" t="s">
        <v>348</v>
      </c>
      <c r="D1313" s="2">
        <v>284454.44968000002</v>
      </c>
    </row>
    <row r="1314" spans="1:4" x14ac:dyDescent="0.35">
      <c r="A1314" t="str">
        <f t="shared" si="20"/>
        <v>Zurich Santander|63 Diversos</v>
      </c>
      <c r="B1314" t="s">
        <v>82</v>
      </c>
      <c r="C1314" t="s">
        <v>349</v>
      </c>
      <c r="D1314" s="2">
        <v>2886074.1334799998</v>
      </c>
    </row>
    <row r="1315" spans="1:4" x14ac:dyDescent="0.35">
      <c r="A1315" t="str">
        <f t="shared" si="20"/>
        <v>Zurich Santander|64 Miscelaneos</v>
      </c>
      <c r="B1315" t="s">
        <v>82</v>
      </c>
      <c r="C1315" t="s">
        <v>350</v>
      </c>
      <c r="D1315" s="2">
        <v>2857851.1267900001</v>
      </c>
    </row>
    <row r="1316" spans="1:4" x14ac:dyDescent="0.35">
      <c r="A1316" t="str">
        <f t="shared" si="20"/>
        <v>Zurich Santander|65 Tecnicos</v>
      </c>
      <c r="B1316" t="s">
        <v>82</v>
      </c>
      <c r="C1316" t="s">
        <v>351</v>
      </c>
      <c r="D1316" s="2">
        <v>28223.006690000002</v>
      </c>
    </row>
    <row r="1317" spans="1:4" x14ac:dyDescent="0.35">
      <c r="A1317" t="str">
        <f t="shared" si="20"/>
        <v>SPT|10 Total General</v>
      </c>
      <c r="B1317" t="s">
        <v>253</v>
      </c>
      <c r="C1317" t="s">
        <v>139</v>
      </c>
      <c r="D1317" s="2">
        <v>57561.313450000001</v>
      </c>
    </row>
    <row r="1318" spans="1:4" x14ac:dyDescent="0.35">
      <c r="A1318" t="str">
        <f t="shared" si="20"/>
        <v>SPT|11 Total General Sin Pensiones</v>
      </c>
      <c r="B1318" t="s">
        <v>253</v>
      </c>
      <c r="C1318" t="s">
        <v>140</v>
      </c>
      <c r="D1318" s="2">
        <v>57561.313450000001</v>
      </c>
    </row>
    <row r="1319" spans="1:4" x14ac:dyDescent="0.35">
      <c r="A1319" t="str">
        <f t="shared" si="20"/>
        <v>SPT|38 Daños Total</v>
      </c>
      <c r="B1319" t="s">
        <v>253</v>
      </c>
      <c r="C1319" t="s">
        <v>333</v>
      </c>
      <c r="D1319" s="2">
        <v>57561.313450000001</v>
      </c>
    </row>
    <row r="1320" spans="1:4" x14ac:dyDescent="0.35">
      <c r="A1320" t="str">
        <f t="shared" si="20"/>
        <v>SPT|39 Automoviles Total</v>
      </c>
      <c r="B1320" t="s">
        <v>253</v>
      </c>
      <c r="C1320" t="s">
        <v>331</v>
      </c>
      <c r="D1320" s="2">
        <v>57561.313450000001</v>
      </c>
    </row>
    <row r="1321" spans="1:4" x14ac:dyDescent="0.35">
      <c r="A1321" t="str">
        <f t="shared" si="20"/>
        <v>SPT|41 Automoviles Residentes</v>
      </c>
      <c r="B1321" t="s">
        <v>253</v>
      </c>
      <c r="C1321" t="s">
        <v>334</v>
      </c>
      <c r="D1321" s="2">
        <v>57561.313450000001</v>
      </c>
    </row>
    <row r="1322" spans="1:4" x14ac:dyDescent="0.35">
      <c r="A1322" t="str">
        <f t="shared" si="20"/>
        <v>Quálitas Salud|10 Total General</v>
      </c>
      <c r="B1322" t="s">
        <v>367</v>
      </c>
      <c r="C1322" t="s">
        <v>139</v>
      </c>
      <c r="D1322" s="2">
        <v>171705.4767</v>
      </c>
    </row>
    <row r="1323" spans="1:4" x14ac:dyDescent="0.35">
      <c r="A1323" t="str">
        <f t="shared" si="20"/>
        <v>Quálitas Salud|11 Total General Sin Pensiones</v>
      </c>
      <c r="B1323" t="s">
        <v>367</v>
      </c>
      <c r="C1323" t="s">
        <v>140</v>
      </c>
      <c r="D1323" s="2">
        <v>171705.4767</v>
      </c>
    </row>
    <row r="1324" spans="1:4" x14ac:dyDescent="0.35">
      <c r="A1324" t="str">
        <f t="shared" si="20"/>
        <v>Quálitas Salud|28 Accidentes y Enfermedades Total</v>
      </c>
      <c r="B1324" t="s">
        <v>367</v>
      </c>
      <c r="C1324" t="s">
        <v>352</v>
      </c>
      <c r="D1324" s="2">
        <v>171705.4767</v>
      </c>
    </row>
    <row r="1325" spans="1:4" x14ac:dyDescent="0.35">
      <c r="A1325" t="str">
        <f t="shared" si="20"/>
        <v>Quálitas Salud|29 Accidentes Personales</v>
      </c>
      <c r="B1325" t="s">
        <v>367</v>
      </c>
      <c r="C1325" t="s">
        <v>353</v>
      </c>
      <c r="D1325" s="2">
        <v>35691.215539999997</v>
      </c>
    </row>
    <row r="1326" spans="1:4" x14ac:dyDescent="0.35">
      <c r="A1326" t="str">
        <f t="shared" si="20"/>
        <v>Quálitas Salud|30 AP Individual</v>
      </c>
      <c r="B1326" t="s">
        <v>367</v>
      </c>
      <c r="C1326" t="s">
        <v>358</v>
      </c>
      <c r="D1326" s="2">
        <v>0</v>
      </c>
    </row>
    <row r="1327" spans="1:4" x14ac:dyDescent="0.35">
      <c r="A1327" t="str">
        <f t="shared" si="20"/>
        <v>Quálitas Salud|31 AP Gpo y Col</v>
      </c>
      <c r="B1327" t="s">
        <v>367</v>
      </c>
      <c r="C1327" t="s">
        <v>354</v>
      </c>
      <c r="D1327" s="2">
        <v>35691.215539999997</v>
      </c>
    </row>
    <row r="1328" spans="1:4" x14ac:dyDescent="0.35">
      <c r="A1328" t="str">
        <f t="shared" si="20"/>
        <v>Quálitas Salud|32 Gastos Medicos</v>
      </c>
      <c r="B1328" t="s">
        <v>367</v>
      </c>
      <c r="C1328" t="s">
        <v>361</v>
      </c>
      <c r="D1328" s="2">
        <v>89358.062109999999</v>
      </c>
    </row>
    <row r="1329" spans="1:4" x14ac:dyDescent="0.35">
      <c r="A1329" t="str">
        <f t="shared" si="20"/>
        <v>Quálitas Salud|33 GMM. Individual</v>
      </c>
      <c r="B1329" t="s">
        <v>367</v>
      </c>
      <c r="C1329" t="s">
        <v>362</v>
      </c>
      <c r="D1329" s="2">
        <v>0</v>
      </c>
    </row>
    <row r="1330" spans="1:4" x14ac:dyDescent="0.35">
      <c r="A1330" t="str">
        <f t="shared" si="20"/>
        <v>Quálitas Salud|34 GMM. Gpo y Col</v>
      </c>
      <c r="B1330" t="s">
        <v>367</v>
      </c>
      <c r="C1330" t="s">
        <v>363</v>
      </c>
      <c r="D1330" s="2">
        <v>89358.062109999999</v>
      </c>
    </row>
    <row r="1331" spans="1:4" x14ac:dyDescent="0.35">
      <c r="A1331" t="str">
        <f t="shared" si="20"/>
        <v>Quálitas Salud|35 Salud</v>
      </c>
      <c r="B1331" t="s">
        <v>367</v>
      </c>
      <c r="C1331" t="s">
        <v>364</v>
      </c>
      <c r="D1331" s="2">
        <v>46656.199049999996</v>
      </c>
    </row>
    <row r="1332" spans="1:4" x14ac:dyDescent="0.35">
      <c r="A1332" t="str">
        <f t="shared" si="20"/>
        <v>Quálitas Salud|36 Salud Individual</v>
      </c>
      <c r="B1332" t="s">
        <v>367</v>
      </c>
      <c r="C1332" t="s">
        <v>365</v>
      </c>
      <c r="D1332" s="2">
        <v>6344.1883399999997</v>
      </c>
    </row>
    <row r="1333" spans="1:4" x14ac:dyDescent="0.35">
      <c r="A1333" t="str">
        <f t="shared" si="20"/>
        <v>Quálitas Salud|37 Salud Gpo y Col</v>
      </c>
      <c r="B1333" t="s">
        <v>367</v>
      </c>
      <c r="C1333" t="s">
        <v>366</v>
      </c>
      <c r="D1333" s="2">
        <v>40312.010710000002</v>
      </c>
    </row>
    <row r="1334" spans="1:4" x14ac:dyDescent="0.35">
      <c r="A1334" t="str">
        <f t="shared" si="20"/>
        <v>Momento Seguros|10 Total General</v>
      </c>
      <c r="B1334" t="s">
        <v>384</v>
      </c>
      <c r="C1334" t="s">
        <v>139</v>
      </c>
      <c r="D1334" s="2">
        <v>115658.93306</v>
      </c>
    </row>
    <row r="1335" spans="1:4" x14ac:dyDescent="0.35">
      <c r="A1335" t="str">
        <f t="shared" si="20"/>
        <v>Momento Seguros|11 Total General Sin Pensiones</v>
      </c>
      <c r="B1335" t="s">
        <v>384</v>
      </c>
      <c r="C1335" t="s">
        <v>140</v>
      </c>
      <c r="D1335" s="2">
        <v>115658.93306</v>
      </c>
    </row>
    <row r="1336" spans="1:4" x14ac:dyDescent="0.35">
      <c r="A1336" t="str">
        <f t="shared" si="20"/>
        <v>Momento Seguros|38 Daños Total</v>
      </c>
      <c r="B1336" t="s">
        <v>384</v>
      </c>
      <c r="C1336" t="s">
        <v>333</v>
      </c>
      <c r="D1336" s="2">
        <v>115658.93306</v>
      </c>
    </row>
    <row r="1337" spans="1:4" x14ac:dyDescent="0.35">
      <c r="A1337" t="str">
        <f t="shared" si="20"/>
        <v>Momento Seguros|39 Automoviles Total</v>
      </c>
      <c r="B1337" t="s">
        <v>384</v>
      </c>
      <c r="C1337" t="s">
        <v>331</v>
      </c>
      <c r="D1337" s="2">
        <v>115658.93306</v>
      </c>
    </row>
    <row r="1338" spans="1:4" x14ac:dyDescent="0.35">
      <c r="A1338" t="str">
        <f t="shared" si="20"/>
        <v>Momento Seguros|41 Automoviles Residentes</v>
      </c>
      <c r="B1338" t="s">
        <v>384</v>
      </c>
      <c r="C1338" t="s">
        <v>334</v>
      </c>
      <c r="D1338" s="2">
        <v>106643.0668</v>
      </c>
    </row>
    <row r="1339" spans="1:4" x14ac:dyDescent="0.35">
      <c r="A1339" t="str">
        <f t="shared" si="20"/>
        <v>Momento Seguros|44 Otros Automoviles y Obligatorios</v>
      </c>
      <c r="B1339" t="s">
        <v>384</v>
      </c>
      <c r="C1339" t="s">
        <v>336</v>
      </c>
      <c r="D1339" s="2">
        <v>9015.8662599999989</v>
      </c>
    </row>
    <row r="1340" spans="1:4" x14ac:dyDescent="0.35">
      <c r="A1340" t="str">
        <f t="shared" si="20"/>
        <v>Thona|10 Total General</v>
      </c>
      <c r="B1340" t="s">
        <v>394</v>
      </c>
      <c r="C1340" t="s">
        <v>139</v>
      </c>
      <c r="D1340" s="2">
        <v>3737634.6790500004</v>
      </c>
    </row>
    <row r="1341" spans="1:4" x14ac:dyDescent="0.35">
      <c r="A1341" t="str">
        <f t="shared" si="20"/>
        <v>Thona|11 Total General Sin Pensiones</v>
      </c>
      <c r="B1341" t="s">
        <v>394</v>
      </c>
      <c r="C1341" t="s">
        <v>140</v>
      </c>
      <c r="D1341" s="2">
        <v>3737634.6790500004</v>
      </c>
    </row>
    <row r="1342" spans="1:4" x14ac:dyDescent="0.35">
      <c r="A1342" t="str">
        <f t="shared" si="20"/>
        <v>Thona|12 Vida Total</v>
      </c>
      <c r="B1342" t="s">
        <v>394</v>
      </c>
      <c r="C1342" t="s">
        <v>141</v>
      </c>
      <c r="D1342" s="2">
        <v>3577518.0925599998</v>
      </c>
    </row>
    <row r="1343" spans="1:4" x14ac:dyDescent="0.35">
      <c r="A1343" t="str">
        <f t="shared" si="20"/>
        <v>Thona|13 Vida Individual</v>
      </c>
      <c r="B1343" t="s">
        <v>394</v>
      </c>
      <c r="C1343" t="s">
        <v>142</v>
      </c>
      <c r="D1343" s="2">
        <v>1490.68696</v>
      </c>
    </row>
    <row r="1344" spans="1:4" x14ac:dyDescent="0.35">
      <c r="A1344" t="str">
        <f t="shared" si="20"/>
        <v>Thona|14 Vida Gpo y Col</v>
      </c>
      <c r="B1344" t="s">
        <v>394</v>
      </c>
      <c r="C1344" t="s">
        <v>143</v>
      </c>
      <c r="D1344" s="2">
        <v>3576027.4055999997</v>
      </c>
    </row>
    <row r="1345" spans="1:4" x14ac:dyDescent="0.35">
      <c r="A1345" t="str">
        <f t="shared" si="20"/>
        <v>Thona|28 Accidentes y Enfermedades Total</v>
      </c>
      <c r="B1345" t="s">
        <v>394</v>
      </c>
      <c r="C1345" t="s">
        <v>352</v>
      </c>
      <c r="D1345" s="2">
        <v>160116.58649000002</v>
      </c>
    </row>
    <row r="1346" spans="1:4" x14ac:dyDescent="0.35">
      <c r="A1346" t="str">
        <f t="shared" si="20"/>
        <v>Thona|29 Accidentes Personales</v>
      </c>
      <c r="B1346" t="s">
        <v>394</v>
      </c>
      <c r="C1346" t="s">
        <v>353</v>
      </c>
      <c r="D1346" s="2">
        <v>155340.59140999999</v>
      </c>
    </row>
    <row r="1347" spans="1:4" x14ac:dyDescent="0.35">
      <c r="A1347" t="str">
        <f t="shared" si="20"/>
        <v>Thona|30 AP Individual</v>
      </c>
      <c r="B1347" t="s">
        <v>394</v>
      </c>
      <c r="C1347" t="s">
        <v>358</v>
      </c>
      <c r="D1347" s="2">
        <v>519.77255000000002</v>
      </c>
    </row>
    <row r="1348" spans="1:4" x14ac:dyDescent="0.35">
      <c r="A1348" t="str">
        <f t="shared" si="20"/>
        <v>Thona|31 AP Gpo y Col</v>
      </c>
      <c r="B1348" t="s">
        <v>394</v>
      </c>
      <c r="C1348" t="s">
        <v>354</v>
      </c>
      <c r="D1348" s="2">
        <v>154820.81886000003</v>
      </c>
    </row>
    <row r="1349" spans="1:4" x14ac:dyDescent="0.35">
      <c r="A1349" t="str">
        <f t="shared" si="20"/>
        <v>Thona|32 Gastos Medicos</v>
      </c>
      <c r="B1349" t="s">
        <v>394</v>
      </c>
      <c r="C1349" t="s">
        <v>361</v>
      </c>
      <c r="D1349" s="2">
        <v>4775.9950799999997</v>
      </c>
    </row>
    <row r="1350" spans="1:4" x14ac:dyDescent="0.35">
      <c r="A1350" t="str">
        <f t="shared" si="20"/>
        <v>Thona|33 GMM. Individual</v>
      </c>
      <c r="B1350" t="s">
        <v>394</v>
      </c>
      <c r="C1350" t="s">
        <v>362</v>
      </c>
      <c r="D1350" s="2">
        <v>37.867069999999998</v>
      </c>
    </row>
    <row r="1351" spans="1:4" x14ac:dyDescent="0.35">
      <c r="A1351" t="str">
        <f t="shared" si="20"/>
        <v>Thona|34 GMM. Gpo y Col</v>
      </c>
      <c r="B1351" t="s">
        <v>394</v>
      </c>
      <c r="C1351" t="s">
        <v>363</v>
      </c>
      <c r="D1351" s="2">
        <v>4738.1280099999994</v>
      </c>
    </row>
    <row r="1352" spans="1:4" x14ac:dyDescent="0.35">
      <c r="A1352" t="str">
        <f t="shared" ref="A1352:A1415" si="21">B1352&amp;"|"&amp;C1352</f>
        <v>Pensiones BBVA|10 Total General</v>
      </c>
      <c r="B1352" t="s">
        <v>399</v>
      </c>
      <c r="C1352" t="s">
        <v>139</v>
      </c>
      <c r="D1352" s="2">
        <v>11347915.88085</v>
      </c>
    </row>
    <row r="1353" spans="1:4" x14ac:dyDescent="0.35">
      <c r="A1353" t="str">
        <f t="shared" si="21"/>
        <v>Pensiones BBVA|15 Pensiones Total</v>
      </c>
      <c r="B1353" t="s">
        <v>399</v>
      </c>
      <c r="C1353" t="s">
        <v>170</v>
      </c>
      <c r="D1353" s="2">
        <v>11347915.88085</v>
      </c>
    </row>
    <row r="1354" spans="1:4" x14ac:dyDescent="0.35">
      <c r="A1354" t="str">
        <f t="shared" si="21"/>
        <v>Pensiones BBVA|16 Pensiones IMSS</v>
      </c>
      <c r="B1354" t="s">
        <v>399</v>
      </c>
      <c r="C1354" t="s">
        <v>171</v>
      </c>
      <c r="D1354" s="2">
        <v>8164087.3068000004</v>
      </c>
    </row>
    <row r="1355" spans="1:4" x14ac:dyDescent="0.35">
      <c r="A1355" t="str">
        <f t="shared" si="21"/>
        <v>Pensiones BBVA|17 IMSS Incapacidad Permanente RT</v>
      </c>
      <c r="B1355" t="s">
        <v>399</v>
      </c>
      <c r="C1355" t="s">
        <v>373</v>
      </c>
      <c r="D1355" s="2">
        <v>2889299.5279000001</v>
      </c>
    </row>
    <row r="1356" spans="1:4" x14ac:dyDescent="0.35">
      <c r="A1356" t="str">
        <f t="shared" si="21"/>
        <v>Pensiones BBVA|18 IMSS Invalidez (invalidez y vida)</v>
      </c>
      <c r="B1356" t="s">
        <v>399</v>
      </c>
      <c r="C1356" t="s">
        <v>374</v>
      </c>
      <c r="D1356" s="2">
        <v>893094.86040999996</v>
      </c>
    </row>
    <row r="1357" spans="1:4" x14ac:dyDescent="0.35">
      <c r="A1357" t="str">
        <f t="shared" si="21"/>
        <v>Pensiones BBVA|19 IMSS Jubilacion (retiro, cesantia y vejez)</v>
      </c>
      <c r="B1357" t="s">
        <v>399</v>
      </c>
      <c r="C1357" t="s">
        <v>377</v>
      </c>
      <c r="D1357" s="2">
        <v>305360.55825999996</v>
      </c>
    </row>
    <row r="1358" spans="1:4" x14ac:dyDescent="0.35">
      <c r="A1358" t="str">
        <f t="shared" si="21"/>
        <v>Pensiones BBVA|20 IMSS Muerte (invalidez y vida)</v>
      </c>
      <c r="B1358" t="s">
        <v>399</v>
      </c>
      <c r="C1358" t="s">
        <v>375</v>
      </c>
      <c r="D1358" s="2">
        <v>3826154.7091000001</v>
      </c>
    </row>
    <row r="1359" spans="1:4" x14ac:dyDescent="0.35">
      <c r="A1359" t="str">
        <f t="shared" si="21"/>
        <v>Pensiones BBVA|21 IMSS Muerte (riesgos de trabajo)</v>
      </c>
      <c r="B1359" t="s">
        <v>399</v>
      </c>
      <c r="C1359" t="s">
        <v>376</v>
      </c>
      <c r="D1359" s="2">
        <v>250177.65112999998</v>
      </c>
    </row>
    <row r="1360" spans="1:4" x14ac:dyDescent="0.35">
      <c r="A1360" t="str">
        <f t="shared" si="21"/>
        <v>Pensiones BBVA|22 Pensiones ISSSTE</v>
      </c>
      <c r="B1360" t="s">
        <v>399</v>
      </c>
      <c r="C1360" t="s">
        <v>371</v>
      </c>
      <c r="D1360" s="2">
        <v>3183828.5740500004</v>
      </c>
    </row>
    <row r="1361" spans="1:4" x14ac:dyDescent="0.35">
      <c r="A1361" t="str">
        <f t="shared" si="21"/>
        <v>Pensiones BBVA|23 ISSSTE Incapacidad Permanente RT</v>
      </c>
      <c r="B1361" t="s">
        <v>399</v>
      </c>
      <c r="C1361" t="s">
        <v>378</v>
      </c>
      <c r="D1361" s="2">
        <v>244121.30138999998</v>
      </c>
    </row>
    <row r="1362" spans="1:4" x14ac:dyDescent="0.35">
      <c r="A1362" t="str">
        <f t="shared" si="21"/>
        <v>Pensiones BBVA|24 ISSSTE Invalidez (invalidez y vida)</v>
      </c>
      <c r="B1362" t="s">
        <v>399</v>
      </c>
      <c r="C1362" t="s">
        <v>379</v>
      </c>
      <c r="D1362" s="2">
        <v>28714.04565</v>
      </c>
    </row>
    <row r="1363" spans="1:4" x14ac:dyDescent="0.35">
      <c r="A1363" t="str">
        <f t="shared" si="21"/>
        <v>Pensiones BBVA|25 ISSSTE Jubilacion (retiro, cesantia y vejez)</v>
      </c>
      <c r="B1363" t="s">
        <v>399</v>
      </c>
      <c r="C1363" t="s">
        <v>380</v>
      </c>
      <c r="D1363" s="2">
        <v>2275755.9491300001</v>
      </c>
    </row>
    <row r="1364" spans="1:4" x14ac:dyDescent="0.35">
      <c r="A1364" t="str">
        <f t="shared" si="21"/>
        <v>Pensiones BBVA|26 ISSSTE Muerte (invalidez y vida)</v>
      </c>
      <c r="B1364" t="s">
        <v>399</v>
      </c>
      <c r="C1364" t="s">
        <v>381</v>
      </c>
      <c r="D1364" s="2">
        <v>586327.52425999998</v>
      </c>
    </row>
    <row r="1365" spans="1:4" x14ac:dyDescent="0.35">
      <c r="A1365" t="str">
        <f t="shared" si="21"/>
        <v>Pensiones BBVA|27 ISSSTE Muerte (riesgos de trabajo)</v>
      </c>
      <c r="B1365" t="s">
        <v>399</v>
      </c>
      <c r="C1365" t="s">
        <v>382</v>
      </c>
      <c r="D1365" s="2">
        <v>48909.753619999996</v>
      </c>
    </row>
    <row r="1366" spans="1:4" x14ac:dyDescent="0.35">
      <c r="A1366" t="str">
        <f t="shared" si="21"/>
        <v>Banamex Pensiones|10 Total General</v>
      </c>
      <c r="B1366" t="s">
        <v>400</v>
      </c>
      <c r="C1366" t="s">
        <v>139</v>
      </c>
      <c r="D1366" s="2">
        <v>17334.960600000002</v>
      </c>
    </row>
    <row r="1367" spans="1:4" x14ac:dyDescent="0.35">
      <c r="A1367" t="str">
        <f t="shared" si="21"/>
        <v>Banamex Pensiones|15 Pensiones Total</v>
      </c>
      <c r="B1367" t="s">
        <v>400</v>
      </c>
      <c r="C1367" t="s">
        <v>170</v>
      </c>
      <c r="D1367" s="2">
        <v>17334.960600000002</v>
      </c>
    </row>
    <row r="1368" spans="1:4" x14ac:dyDescent="0.35">
      <c r="A1368" t="str">
        <f t="shared" si="21"/>
        <v>Banamex Pensiones|16 Pensiones IMSS</v>
      </c>
      <c r="B1368" t="s">
        <v>400</v>
      </c>
      <c r="C1368" t="s">
        <v>171</v>
      </c>
      <c r="D1368" s="2">
        <v>17334.960599999999</v>
      </c>
    </row>
    <row r="1369" spans="1:4" x14ac:dyDescent="0.35">
      <c r="A1369" t="str">
        <f t="shared" si="21"/>
        <v>Banamex Pensiones|17 IMSS Incapacidad Permanente RT</v>
      </c>
      <c r="B1369" t="s">
        <v>400</v>
      </c>
      <c r="C1369" t="s">
        <v>373</v>
      </c>
      <c r="D1369" s="2">
        <v>1097.16535</v>
      </c>
    </row>
    <row r="1370" spans="1:4" x14ac:dyDescent="0.35">
      <c r="A1370" t="str">
        <f t="shared" si="21"/>
        <v>Banamex Pensiones|18 IMSS Invalidez (invalidez y vida)</v>
      </c>
      <c r="B1370" t="s">
        <v>400</v>
      </c>
      <c r="C1370" t="s">
        <v>374</v>
      </c>
      <c r="D1370" s="2">
        <v>4627.7247699999998</v>
      </c>
    </row>
    <row r="1371" spans="1:4" x14ac:dyDescent="0.35">
      <c r="A1371" t="str">
        <f t="shared" si="21"/>
        <v>Banamex Pensiones|19 IMSS Jubilacion (retiro, cesantia y vejez)</v>
      </c>
      <c r="B1371" t="s">
        <v>400</v>
      </c>
      <c r="C1371" t="s">
        <v>377</v>
      </c>
      <c r="D1371" s="2">
        <v>0</v>
      </c>
    </row>
    <row r="1372" spans="1:4" x14ac:dyDescent="0.35">
      <c r="A1372" t="str">
        <f t="shared" si="21"/>
        <v>Banamex Pensiones|20 IMSS Muerte (invalidez y vida)</v>
      </c>
      <c r="B1372" t="s">
        <v>400</v>
      </c>
      <c r="C1372" t="s">
        <v>375</v>
      </c>
      <c r="D1372" s="2">
        <v>11610.07048</v>
      </c>
    </row>
    <row r="1373" spans="1:4" x14ac:dyDescent="0.35">
      <c r="A1373" t="str">
        <f t="shared" si="21"/>
        <v>Banamex Pensiones|21 IMSS Muerte (riesgos de trabajo)</v>
      </c>
      <c r="B1373" t="s">
        <v>400</v>
      </c>
      <c r="C1373" t="s">
        <v>376</v>
      </c>
      <c r="D1373" s="2">
        <v>0</v>
      </c>
    </row>
    <row r="1374" spans="1:4" x14ac:dyDescent="0.35">
      <c r="A1374" t="str">
        <f t="shared" si="21"/>
        <v>Banamex Pensiones|22 Pensiones ISSSTE</v>
      </c>
      <c r="B1374" t="s">
        <v>400</v>
      </c>
      <c r="C1374" t="s">
        <v>371</v>
      </c>
      <c r="D1374" s="2">
        <v>0</v>
      </c>
    </row>
    <row r="1375" spans="1:4" x14ac:dyDescent="0.35">
      <c r="A1375" t="str">
        <f t="shared" si="21"/>
        <v>Banamex Pensiones|23 ISSSTE Incapacidad Permanente RT</v>
      </c>
      <c r="B1375" t="s">
        <v>400</v>
      </c>
      <c r="C1375" t="s">
        <v>378</v>
      </c>
      <c r="D1375" s="2">
        <v>0</v>
      </c>
    </row>
    <row r="1376" spans="1:4" x14ac:dyDescent="0.35">
      <c r="A1376" t="str">
        <f t="shared" si="21"/>
        <v>Banamex Pensiones|24 ISSSTE Invalidez (invalidez y vida)</v>
      </c>
      <c r="B1376" t="s">
        <v>400</v>
      </c>
      <c r="C1376" t="s">
        <v>379</v>
      </c>
      <c r="D1376" s="2">
        <v>0</v>
      </c>
    </row>
    <row r="1377" spans="1:4" x14ac:dyDescent="0.35">
      <c r="A1377" t="str">
        <f t="shared" si="21"/>
        <v>Banamex Pensiones|25 ISSSTE Jubilacion (retiro, cesantia y vejez)</v>
      </c>
      <c r="B1377" t="s">
        <v>400</v>
      </c>
      <c r="C1377" t="s">
        <v>380</v>
      </c>
      <c r="D1377" s="2">
        <v>0</v>
      </c>
    </row>
    <row r="1378" spans="1:4" x14ac:dyDescent="0.35">
      <c r="A1378" t="str">
        <f t="shared" si="21"/>
        <v>Banamex Pensiones|26 ISSSTE Muerte (invalidez y vida)</v>
      </c>
      <c r="B1378" t="s">
        <v>400</v>
      </c>
      <c r="C1378" t="s">
        <v>381</v>
      </c>
      <c r="D1378" s="2">
        <v>0</v>
      </c>
    </row>
    <row r="1379" spans="1:4" x14ac:dyDescent="0.35">
      <c r="A1379" t="str">
        <f t="shared" si="21"/>
        <v>Banamex Pensiones|27 ISSSTE Muerte (riesgos de trabajo)</v>
      </c>
      <c r="B1379" t="s">
        <v>400</v>
      </c>
      <c r="C1379" t="s">
        <v>382</v>
      </c>
      <c r="D1379" s="2">
        <v>0</v>
      </c>
    </row>
    <row r="1380" spans="1:4" x14ac:dyDescent="0.35">
      <c r="A1380" t="str">
        <f t="shared" si="21"/>
        <v>BBVA Salud|10 Total General</v>
      </c>
      <c r="B1380" t="s">
        <v>401</v>
      </c>
      <c r="C1380" t="s">
        <v>139</v>
      </c>
      <c r="D1380" s="2">
        <v>2229934.7478899998</v>
      </c>
    </row>
    <row r="1381" spans="1:4" x14ac:dyDescent="0.35">
      <c r="A1381" t="str">
        <f t="shared" si="21"/>
        <v>BBVA Salud|11 Total General Sin Pensiones</v>
      </c>
      <c r="B1381" t="s">
        <v>401</v>
      </c>
      <c r="C1381" t="s">
        <v>140</v>
      </c>
      <c r="D1381" s="2">
        <v>2229934.7478899998</v>
      </c>
    </row>
    <row r="1382" spans="1:4" x14ac:dyDescent="0.35">
      <c r="A1382" t="str">
        <f t="shared" si="21"/>
        <v>BBVA Salud|28 Accidentes y Enfermedades Total</v>
      </c>
      <c r="B1382" t="s">
        <v>401</v>
      </c>
      <c r="C1382" t="s">
        <v>352</v>
      </c>
      <c r="D1382" s="2">
        <v>2229934.7478899998</v>
      </c>
    </row>
    <row r="1383" spans="1:4" x14ac:dyDescent="0.35">
      <c r="A1383" t="str">
        <f t="shared" si="21"/>
        <v>BBVA Salud|32 Gastos Medicos</v>
      </c>
      <c r="B1383" t="s">
        <v>401</v>
      </c>
      <c r="C1383" t="s">
        <v>361</v>
      </c>
      <c r="D1383" s="2">
        <v>2213122.50844</v>
      </c>
    </row>
    <row r="1384" spans="1:4" x14ac:dyDescent="0.35">
      <c r="A1384" t="str">
        <f t="shared" si="21"/>
        <v>BBVA Salud|33 GMM. Individual</v>
      </c>
      <c r="B1384" t="s">
        <v>401</v>
      </c>
      <c r="C1384" t="s">
        <v>362</v>
      </c>
      <c r="D1384" s="2">
        <v>427200.13334</v>
      </c>
    </row>
    <row r="1385" spans="1:4" x14ac:dyDescent="0.35">
      <c r="A1385" t="str">
        <f t="shared" si="21"/>
        <v>BBVA Salud|34 GMM. Gpo y Col</v>
      </c>
      <c r="B1385" t="s">
        <v>401</v>
      </c>
      <c r="C1385" t="s">
        <v>363</v>
      </c>
      <c r="D1385" s="2">
        <v>1785922.3750999998</v>
      </c>
    </row>
    <row r="1386" spans="1:4" x14ac:dyDescent="0.35">
      <c r="A1386" t="str">
        <f t="shared" si="21"/>
        <v>BBVA Salud|35 Salud</v>
      </c>
      <c r="B1386" t="s">
        <v>401</v>
      </c>
      <c r="C1386" t="s">
        <v>364</v>
      </c>
      <c r="D1386" s="2">
        <v>16812.239450000001</v>
      </c>
    </row>
    <row r="1387" spans="1:4" x14ac:dyDescent="0.35">
      <c r="A1387" t="str">
        <f t="shared" si="21"/>
        <v>BBVA Salud|36 Salud Individual</v>
      </c>
      <c r="B1387" t="s">
        <v>401</v>
      </c>
      <c r="C1387" t="s">
        <v>365</v>
      </c>
      <c r="D1387" s="2">
        <v>1290.0741699999999</v>
      </c>
    </row>
    <row r="1388" spans="1:4" x14ac:dyDescent="0.35">
      <c r="A1388" t="str">
        <f t="shared" si="21"/>
        <v>BBVA Salud|37 Salud Gpo y Col</v>
      </c>
      <c r="B1388" t="s">
        <v>401</v>
      </c>
      <c r="C1388" t="s">
        <v>366</v>
      </c>
      <c r="D1388" s="2">
        <v>15522.165279999999</v>
      </c>
    </row>
    <row r="1389" spans="1:4" x14ac:dyDescent="0.35">
      <c r="A1389" t="str">
        <f t="shared" si="21"/>
        <v>BBVA|10 Total General</v>
      </c>
      <c r="B1389" t="s">
        <v>402</v>
      </c>
      <c r="C1389" t="s">
        <v>139</v>
      </c>
      <c r="D1389" s="2">
        <v>91085001.343329996</v>
      </c>
    </row>
    <row r="1390" spans="1:4" x14ac:dyDescent="0.35">
      <c r="A1390" t="str">
        <f t="shared" si="21"/>
        <v>BBVA|11 Total General Sin Pensiones</v>
      </c>
      <c r="B1390" t="s">
        <v>402</v>
      </c>
      <c r="C1390" t="s">
        <v>140</v>
      </c>
      <c r="D1390" s="2">
        <v>91085001.343329996</v>
      </c>
    </row>
    <row r="1391" spans="1:4" x14ac:dyDescent="0.35">
      <c r="A1391" t="str">
        <f t="shared" si="21"/>
        <v>BBVA|12 Vida Total</v>
      </c>
      <c r="B1391" t="s">
        <v>402</v>
      </c>
      <c r="C1391" t="s">
        <v>141</v>
      </c>
      <c r="D1391" s="2">
        <v>69954632.618420005</v>
      </c>
    </row>
    <row r="1392" spans="1:4" x14ac:dyDescent="0.35">
      <c r="A1392" t="str">
        <f t="shared" si="21"/>
        <v>BBVA|13 Vida Individual</v>
      </c>
      <c r="B1392" t="s">
        <v>402</v>
      </c>
      <c r="C1392" t="s">
        <v>142</v>
      </c>
      <c r="D1392" s="2">
        <v>65706418.708530001</v>
      </c>
    </row>
    <row r="1393" spans="1:4" x14ac:dyDescent="0.35">
      <c r="A1393" t="str">
        <f t="shared" si="21"/>
        <v>BBVA|14 Vida Gpo y Col</v>
      </c>
      <c r="B1393" t="s">
        <v>402</v>
      </c>
      <c r="C1393" t="s">
        <v>143</v>
      </c>
      <c r="D1393" s="2">
        <v>4248213.9098899998</v>
      </c>
    </row>
    <row r="1394" spans="1:4" x14ac:dyDescent="0.35">
      <c r="A1394" t="str">
        <f t="shared" si="21"/>
        <v>BBVA|28 Accidentes y Enfermedades Total</v>
      </c>
      <c r="B1394" t="s">
        <v>402</v>
      </c>
      <c r="C1394" t="s">
        <v>352</v>
      </c>
      <c r="D1394" s="2">
        <v>580543.86834000004</v>
      </c>
    </row>
    <row r="1395" spans="1:4" x14ac:dyDescent="0.35">
      <c r="A1395" t="str">
        <f t="shared" si="21"/>
        <v>BBVA|29 Accidentes Personales</v>
      </c>
      <c r="B1395" t="s">
        <v>402</v>
      </c>
      <c r="C1395" t="s">
        <v>353</v>
      </c>
      <c r="D1395" s="2">
        <v>580533.24675000005</v>
      </c>
    </row>
    <row r="1396" spans="1:4" x14ac:dyDescent="0.35">
      <c r="A1396" t="str">
        <f t="shared" si="21"/>
        <v>BBVA|30 AP Individual</v>
      </c>
      <c r="B1396" t="s">
        <v>402</v>
      </c>
      <c r="C1396" t="s">
        <v>358</v>
      </c>
      <c r="D1396" s="2">
        <v>563068.91114999994</v>
      </c>
    </row>
    <row r="1397" spans="1:4" x14ac:dyDescent="0.35">
      <c r="A1397" t="str">
        <f t="shared" si="21"/>
        <v>BBVA|31 AP Gpo y Col</v>
      </c>
      <c r="B1397" t="s">
        <v>402</v>
      </c>
      <c r="C1397" t="s">
        <v>354</v>
      </c>
      <c r="D1397" s="2">
        <v>17464.335600000002</v>
      </c>
    </row>
    <row r="1398" spans="1:4" x14ac:dyDescent="0.35">
      <c r="A1398" t="str">
        <f t="shared" si="21"/>
        <v>BBVA|32 Gastos Medicos</v>
      </c>
      <c r="B1398" t="s">
        <v>402</v>
      </c>
      <c r="C1398" t="s">
        <v>361</v>
      </c>
      <c r="D1398" s="2">
        <v>10.621589999999999</v>
      </c>
    </row>
    <row r="1399" spans="1:4" x14ac:dyDescent="0.35">
      <c r="A1399" t="str">
        <f t="shared" si="21"/>
        <v>BBVA|33 GMM. Individual</v>
      </c>
      <c r="B1399" t="s">
        <v>402</v>
      </c>
      <c r="C1399" t="s">
        <v>362</v>
      </c>
      <c r="D1399" s="2">
        <v>10.621589999999999</v>
      </c>
    </row>
    <row r="1400" spans="1:4" x14ac:dyDescent="0.35">
      <c r="A1400" t="str">
        <f t="shared" si="21"/>
        <v>BBVA|38 Daños Total</v>
      </c>
      <c r="B1400" t="s">
        <v>402</v>
      </c>
      <c r="C1400" t="s">
        <v>333</v>
      </c>
      <c r="D1400" s="2">
        <v>20549824.856569998</v>
      </c>
    </row>
    <row r="1401" spans="1:4" x14ac:dyDescent="0.35">
      <c r="A1401" t="str">
        <f t="shared" si="21"/>
        <v>BBVA|39 Automoviles Total</v>
      </c>
      <c r="B1401" t="s">
        <v>402</v>
      </c>
      <c r="C1401" t="s">
        <v>331</v>
      </c>
      <c r="D1401" s="2">
        <v>12968442.297909999</v>
      </c>
    </row>
    <row r="1402" spans="1:4" x14ac:dyDescent="0.35">
      <c r="A1402" t="str">
        <f t="shared" si="21"/>
        <v>BBVA|41 Automoviles Residentes</v>
      </c>
      <c r="B1402" t="s">
        <v>402</v>
      </c>
      <c r="C1402" t="s">
        <v>334</v>
      </c>
      <c r="D1402" s="2">
        <v>9524151.7701099999</v>
      </c>
    </row>
    <row r="1403" spans="1:4" x14ac:dyDescent="0.35">
      <c r="A1403" t="str">
        <f t="shared" si="21"/>
        <v>BBVA|42 Camiones</v>
      </c>
      <c r="B1403" t="s">
        <v>402</v>
      </c>
      <c r="C1403" t="s">
        <v>335</v>
      </c>
      <c r="D1403" s="2">
        <v>3444290.5278000003</v>
      </c>
    </row>
    <row r="1404" spans="1:4" x14ac:dyDescent="0.35">
      <c r="A1404" t="str">
        <f t="shared" si="21"/>
        <v>BBVA|46 Daños Sin Autos Total</v>
      </c>
      <c r="B1404" t="s">
        <v>402</v>
      </c>
      <c r="C1404" t="s">
        <v>332</v>
      </c>
      <c r="D1404" s="2">
        <v>7581382.5586600006</v>
      </c>
    </row>
    <row r="1405" spans="1:4" x14ac:dyDescent="0.35">
      <c r="A1405" t="str">
        <f t="shared" si="21"/>
        <v>BBVA|46 Responsabilidad Civil y Riesgos Profesionales</v>
      </c>
      <c r="B1405" t="s">
        <v>402</v>
      </c>
      <c r="C1405" t="s">
        <v>337</v>
      </c>
      <c r="D1405" s="2">
        <v>286506.30501000001</v>
      </c>
    </row>
    <row r="1406" spans="1:4" x14ac:dyDescent="0.35">
      <c r="A1406" t="str">
        <f t="shared" si="21"/>
        <v>BBVA|47 RC General</v>
      </c>
      <c r="B1406" t="s">
        <v>402</v>
      </c>
      <c r="C1406" t="s">
        <v>338</v>
      </c>
      <c r="D1406" s="2">
        <v>286506.30501000001</v>
      </c>
    </row>
    <row r="1407" spans="1:4" x14ac:dyDescent="0.35">
      <c r="A1407" t="str">
        <f t="shared" si="21"/>
        <v>BBVA|51 Maritimo y Transportes</v>
      </c>
      <c r="B1407" t="s">
        <v>402</v>
      </c>
      <c r="C1407" t="s">
        <v>342</v>
      </c>
      <c r="D1407" s="2">
        <v>51.017530000000001</v>
      </c>
    </row>
    <row r="1408" spans="1:4" x14ac:dyDescent="0.35">
      <c r="A1408" t="str">
        <f t="shared" si="21"/>
        <v>BBVA|52 MyT Carga</v>
      </c>
      <c r="B1408" t="s">
        <v>402</v>
      </c>
      <c r="C1408" t="s">
        <v>343</v>
      </c>
      <c r="D1408" s="2">
        <v>0</v>
      </c>
    </row>
    <row r="1409" spans="1:4" x14ac:dyDescent="0.35">
      <c r="A1409" t="str">
        <f t="shared" si="21"/>
        <v>BBVA|53 MyT Cascos</v>
      </c>
      <c r="B1409" t="s">
        <v>402</v>
      </c>
      <c r="C1409" t="s">
        <v>344</v>
      </c>
      <c r="D1409" s="2">
        <v>51.017530000000001</v>
      </c>
    </row>
    <row r="1410" spans="1:4" x14ac:dyDescent="0.35">
      <c r="A1410" t="str">
        <f t="shared" si="21"/>
        <v>BBVA|54 Incendio</v>
      </c>
      <c r="B1410" t="s">
        <v>402</v>
      </c>
      <c r="C1410" t="s">
        <v>345</v>
      </c>
      <c r="D1410" s="2">
        <v>1392261.0313299999</v>
      </c>
    </row>
    <row r="1411" spans="1:4" x14ac:dyDescent="0.35">
      <c r="A1411" t="str">
        <f t="shared" si="21"/>
        <v>BBVA|55 Riesgos Catastroficos</v>
      </c>
      <c r="B1411" t="s">
        <v>402</v>
      </c>
      <c r="C1411" t="s">
        <v>346</v>
      </c>
      <c r="D1411" s="2">
        <v>2462883.26266</v>
      </c>
    </row>
    <row r="1412" spans="1:4" x14ac:dyDescent="0.35">
      <c r="A1412" t="str">
        <f t="shared" si="21"/>
        <v>BBVA|56 Terremoto y Erupcion Volcanica</v>
      </c>
      <c r="B1412" t="s">
        <v>402</v>
      </c>
      <c r="C1412" t="s">
        <v>347</v>
      </c>
      <c r="D1412" s="2">
        <v>1447251.38726</v>
      </c>
    </row>
    <row r="1413" spans="1:4" x14ac:dyDescent="0.35">
      <c r="A1413" t="str">
        <f t="shared" si="21"/>
        <v>BBVA|57 Huracan y Otros Riesgos Hidrometeorologicos</v>
      </c>
      <c r="B1413" t="s">
        <v>402</v>
      </c>
      <c r="C1413" t="s">
        <v>348</v>
      </c>
      <c r="D1413" s="2">
        <v>1015631.8754</v>
      </c>
    </row>
    <row r="1414" spans="1:4" x14ac:dyDescent="0.35">
      <c r="A1414" t="str">
        <f t="shared" si="21"/>
        <v>BBVA|63 Diversos</v>
      </c>
      <c r="B1414" t="s">
        <v>402</v>
      </c>
      <c r="C1414" t="s">
        <v>349</v>
      </c>
      <c r="D1414" s="2">
        <v>3439680.9421300003</v>
      </c>
    </row>
    <row r="1415" spans="1:4" x14ac:dyDescent="0.35">
      <c r="A1415" t="str">
        <f t="shared" si="21"/>
        <v>BBVA|64 Miscelaneos</v>
      </c>
      <c r="B1415" t="s">
        <v>402</v>
      </c>
      <c r="C1415" t="s">
        <v>350</v>
      </c>
      <c r="D1415" s="2">
        <v>3354092.52917</v>
      </c>
    </row>
    <row r="1416" spans="1:4" x14ac:dyDescent="0.35">
      <c r="A1416" t="str">
        <f t="shared" ref="A1416:A1479" si="22">B1416&amp;"|"&amp;C1416</f>
        <v>BBVA|65 Tecnicos</v>
      </c>
      <c r="B1416" t="s">
        <v>402</v>
      </c>
      <c r="C1416" t="s">
        <v>351</v>
      </c>
      <c r="D1416" s="2">
        <v>85588.412959999987</v>
      </c>
    </row>
    <row r="1417" spans="1:4" x14ac:dyDescent="0.35">
      <c r="A1417" t="str">
        <f t="shared" si="22"/>
        <v>Banamex Seguros|10 Total General</v>
      </c>
      <c r="B1417" t="s">
        <v>403</v>
      </c>
      <c r="C1417" t="s">
        <v>139</v>
      </c>
      <c r="D1417" s="2">
        <v>51947908.56944</v>
      </c>
    </row>
    <row r="1418" spans="1:4" x14ac:dyDescent="0.35">
      <c r="A1418" t="str">
        <f t="shared" si="22"/>
        <v>Banamex Seguros|11 Total General Sin Pensiones</v>
      </c>
      <c r="B1418" t="s">
        <v>403</v>
      </c>
      <c r="C1418" t="s">
        <v>140</v>
      </c>
      <c r="D1418" s="2">
        <v>51947908.56944</v>
      </c>
    </row>
    <row r="1419" spans="1:4" x14ac:dyDescent="0.35">
      <c r="A1419" t="str">
        <f t="shared" si="22"/>
        <v>Banamex Seguros|12 Vida Total</v>
      </c>
      <c r="B1419" t="s">
        <v>403</v>
      </c>
      <c r="C1419" t="s">
        <v>141</v>
      </c>
      <c r="D1419" s="2">
        <v>50844817.531900004</v>
      </c>
    </row>
    <row r="1420" spans="1:4" x14ac:dyDescent="0.35">
      <c r="A1420" t="str">
        <f t="shared" si="22"/>
        <v>Banamex Seguros|13 Vida Individual</v>
      </c>
      <c r="B1420" t="s">
        <v>403</v>
      </c>
      <c r="C1420" t="s">
        <v>142</v>
      </c>
      <c r="D1420" s="2">
        <v>47497746.933179997</v>
      </c>
    </row>
    <row r="1421" spans="1:4" x14ac:dyDescent="0.35">
      <c r="A1421" t="str">
        <f t="shared" si="22"/>
        <v>Banamex Seguros|14 Vida Gpo y Col</v>
      </c>
      <c r="B1421" t="s">
        <v>403</v>
      </c>
      <c r="C1421" t="s">
        <v>143</v>
      </c>
      <c r="D1421" s="2">
        <v>3347070.5987199997</v>
      </c>
    </row>
    <row r="1422" spans="1:4" x14ac:dyDescent="0.35">
      <c r="A1422" t="str">
        <f t="shared" si="22"/>
        <v>Banamex Seguros|28 Accidentes y Enfermedades Total</v>
      </c>
      <c r="B1422" t="s">
        <v>403</v>
      </c>
      <c r="C1422" t="s">
        <v>352</v>
      </c>
      <c r="D1422" s="2">
        <v>1103094.3672</v>
      </c>
    </row>
    <row r="1423" spans="1:4" x14ac:dyDescent="0.35">
      <c r="A1423" t="str">
        <f t="shared" si="22"/>
        <v>Banamex Seguros|29 Accidentes Personales</v>
      </c>
      <c r="B1423" t="s">
        <v>403</v>
      </c>
      <c r="C1423" t="s">
        <v>353</v>
      </c>
      <c r="D1423" s="2">
        <v>1103094.3672</v>
      </c>
    </row>
    <row r="1424" spans="1:4" x14ac:dyDescent="0.35">
      <c r="A1424" t="str">
        <f t="shared" si="22"/>
        <v>Banamex Seguros|30 AP Individual</v>
      </c>
      <c r="B1424" t="s">
        <v>403</v>
      </c>
      <c r="C1424" t="s">
        <v>358</v>
      </c>
      <c r="D1424" s="2">
        <v>734171.37296000007</v>
      </c>
    </row>
    <row r="1425" spans="1:4" x14ac:dyDescent="0.35">
      <c r="A1425" t="str">
        <f t="shared" si="22"/>
        <v>Banamex Seguros|31 AP Gpo y Col</v>
      </c>
      <c r="B1425" t="s">
        <v>403</v>
      </c>
      <c r="C1425" t="s">
        <v>354</v>
      </c>
      <c r="D1425" s="2">
        <v>368922.99424000003</v>
      </c>
    </row>
    <row r="1426" spans="1:4" x14ac:dyDescent="0.35">
      <c r="A1426" t="str">
        <f t="shared" si="22"/>
        <v>Banamex Seguros|32 Gastos Medicos</v>
      </c>
      <c r="B1426" t="s">
        <v>403</v>
      </c>
      <c r="C1426" t="s">
        <v>361</v>
      </c>
      <c r="D1426" s="2">
        <v>0</v>
      </c>
    </row>
    <row r="1427" spans="1:4" x14ac:dyDescent="0.35">
      <c r="A1427" t="str">
        <f t="shared" si="22"/>
        <v>Banamex Seguros|33 GMM. Individual</v>
      </c>
      <c r="B1427" t="s">
        <v>403</v>
      </c>
      <c r="C1427" t="s">
        <v>362</v>
      </c>
      <c r="D1427" s="2">
        <v>0</v>
      </c>
    </row>
    <row r="1428" spans="1:4" x14ac:dyDescent="0.35">
      <c r="A1428" t="str">
        <f t="shared" si="22"/>
        <v>Banamex Seguros|38 Daños Total</v>
      </c>
      <c r="B1428" t="s">
        <v>403</v>
      </c>
      <c r="C1428" t="s">
        <v>333</v>
      </c>
      <c r="D1428" s="2">
        <v>-3.3296600000000001</v>
      </c>
    </row>
    <row r="1429" spans="1:4" x14ac:dyDescent="0.35">
      <c r="A1429" t="str">
        <f t="shared" si="22"/>
        <v>Banamex Seguros|39 Automoviles Total</v>
      </c>
      <c r="B1429" t="s">
        <v>403</v>
      </c>
      <c r="C1429" t="s">
        <v>331</v>
      </c>
      <c r="D1429" s="2">
        <v>-3.3296600000000001</v>
      </c>
    </row>
    <row r="1430" spans="1:4" x14ac:dyDescent="0.35">
      <c r="A1430" t="str">
        <f t="shared" si="22"/>
        <v>Banamex Seguros|41 Automoviles Residentes</v>
      </c>
      <c r="B1430" t="s">
        <v>403</v>
      </c>
      <c r="C1430" t="s">
        <v>334</v>
      </c>
      <c r="D1430" s="2">
        <v>-3.3296600000000001</v>
      </c>
    </row>
    <row r="1431" spans="1:4" x14ac:dyDescent="0.35">
      <c r="A1431" t="str">
        <f t="shared" si="22"/>
        <v>Banamex Seguros|46 Daños Sin Autos Total</v>
      </c>
      <c r="B1431" t="s">
        <v>403</v>
      </c>
      <c r="C1431" t="s">
        <v>332</v>
      </c>
      <c r="D1431" s="2">
        <v>0</v>
      </c>
    </row>
    <row r="1432" spans="1:4" x14ac:dyDescent="0.35">
      <c r="A1432" t="str">
        <f t="shared" si="22"/>
        <v>Banamex Seguros|46 Responsabilidad Civil y Riesgos Profesionales</v>
      </c>
      <c r="B1432" t="s">
        <v>403</v>
      </c>
      <c r="C1432" t="s">
        <v>337</v>
      </c>
      <c r="D1432" s="2">
        <v>0</v>
      </c>
    </row>
    <row r="1433" spans="1:4" x14ac:dyDescent="0.35">
      <c r="A1433" t="str">
        <f t="shared" si="22"/>
        <v>Banamex Seguros|47 RC General</v>
      </c>
      <c r="B1433" t="s">
        <v>403</v>
      </c>
      <c r="C1433" t="s">
        <v>338</v>
      </c>
      <c r="D1433" s="2">
        <v>0</v>
      </c>
    </row>
    <row r="1434" spans="1:4" x14ac:dyDescent="0.35">
      <c r="A1434" t="str">
        <f t="shared" si="22"/>
        <v>Banamex Seguros|54 Incendio</v>
      </c>
      <c r="B1434" t="s">
        <v>403</v>
      </c>
      <c r="C1434" t="s">
        <v>345</v>
      </c>
      <c r="D1434" s="2">
        <v>0</v>
      </c>
    </row>
    <row r="1435" spans="1:4" x14ac:dyDescent="0.35">
      <c r="A1435" t="str">
        <f t="shared" si="22"/>
        <v>Banamex Seguros|55 Riesgos Catastroficos</v>
      </c>
      <c r="B1435" t="s">
        <v>403</v>
      </c>
      <c r="C1435" t="s">
        <v>346</v>
      </c>
      <c r="D1435" s="2">
        <v>0</v>
      </c>
    </row>
    <row r="1436" spans="1:4" x14ac:dyDescent="0.35">
      <c r="A1436" t="str">
        <f t="shared" si="22"/>
        <v>Banamex Seguros|56 Terremoto y Erupcion Volcanica</v>
      </c>
      <c r="B1436" t="s">
        <v>403</v>
      </c>
      <c r="C1436" t="s">
        <v>347</v>
      </c>
      <c r="D1436" s="2">
        <v>0</v>
      </c>
    </row>
    <row r="1437" spans="1:4" x14ac:dyDescent="0.35">
      <c r="A1437" t="str">
        <f t="shared" si="22"/>
        <v>Banamex Seguros|57 Huracan y Otros Riesgos Hidrometeorologicos</v>
      </c>
      <c r="B1437" t="s">
        <v>403</v>
      </c>
      <c r="C1437" t="s">
        <v>348</v>
      </c>
      <c r="D1437" s="2">
        <v>0</v>
      </c>
    </row>
    <row r="1438" spans="1:4" x14ac:dyDescent="0.35">
      <c r="A1438" t="str">
        <f t="shared" si="22"/>
        <v>Banamex Seguros|63 Diversos</v>
      </c>
      <c r="B1438" t="s">
        <v>403</v>
      </c>
      <c r="C1438" t="s">
        <v>349</v>
      </c>
      <c r="D1438" s="2">
        <v>0</v>
      </c>
    </row>
    <row r="1439" spans="1:4" x14ac:dyDescent="0.35">
      <c r="A1439" t="str">
        <f t="shared" si="22"/>
        <v>Banamex Seguros|64 Miscelaneos</v>
      </c>
      <c r="B1439" t="s">
        <v>403</v>
      </c>
      <c r="C1439" t="s">
        <v>350</v>
      </c>
      <c r="D1439" s="2">
        <v>0</v>
      </c>
    </row>
    <row r="1440" spans="1:4" x14ac:dyDescent="0.35">
      <c r="A1440" t="str">
        <f t="shared" si="22"/>
        <v>Banamex Seguros|65 Tecnicos</v>
      </c>
      <c r="B1440" t="s">
        <v>403</v>
      </c>
      <c r="C1440" t="s">
        <v>351</v>
      </c>
      <c r="D1440" s="2">
        <v>0</v>
      </c>
    </row>
    <row r="1441" spans="1:4" x14ac:dyDescent="0.35">
      <c r="A1441" t="str">
        <f t="shared" si="22"/>
        <v>AUNA Seguros|10 Total General</v>
      </c>
      <c r="B1441" t="s">
        <v>405</v>
      </c>
      <c r="C1441" t="s">
        <v>139</v>
      </c>
      <c r="D1441" s="2">
        <v>658467.13937999995</v>
      </c>
    </row>
    <row r="1442" spans="1:4" x14ac:dyDescent="0.35">
      <c r="A1442" t="str">
        <f t="shared" si="22"/>
        <v>AUNA Seguros|11 Total General Sin Pensiones</v>
      </c>
      <c r="B1442" t="s">
        <v>405</v>
      </c>
      <c r="C1442" t="s">
        <v>140</v>
      </c>
      <c r="D1442" s="2">
        <v>658467.13937999995</v>
      </c>
    </row>
    <row r="1443" spans="1:4" x14ac:dyDescent="0.35">
      <c r="A1443" t="str">
        <f t="shared" si="22"/>
        <v>AUNA Seguros|28 Accidentes y Enfermedades Total</v>
      </c>
      <c r="B1443" t="s">
        <v>405</v>
      </c>
      <c r="C1443" t="s">
        <v>352</v>
      </c>
      <c r="D1443" s="2">
        <v>658467.13937999995</v>
      </c>
    </row>
    <row r="1444" spans="1:4" x14ac:dyDescent="0.35">
      <c r="A1444" t="str">
        <f t="shared" si="22"/>
        <v>AUNA Seguros|32 Gastos Medicos</v>
      </c>
      <c r="B1444" t="s">
        <v>405</v>
      </c>
      <c r="C1444" t="s">
        <v>361</v>
      </c>
      <c r="D1444" s="2">
        <v>461737.33929999999</v>
      </c>
    </row>
    <row r="1445" spans="1:4" x14ac:dyDescent="0.35">
      <c r="A1445" t="str">
        <f t="shared" si="22"/>
        <v>AUNA Seguros|34 GMM. Gpo y Col</v>
      </c>
      <c r="B1445" t="s">
        <v>405</v>
      </c>
      <c r="C1445" t="s">
        <v>363</v>
      </c>
      <c r="D1445" s="2">
        <v>461737.33929999999</v>
      </c>
    </row>
    <row r="1446" spans="1:4" x14ac:dyDescent="0.35">
      <c r="A1446" t="str">
        <f t="shared" si="22"/>
        <v>AUNA Seguros|35 Salud</v>
      </c>
      <c r="B1446" t="s">
        <v>405</v>
      </c>
      <c r="C1446" t="s">
        <v>364</v>
      </c>
      <c r="D1446" s="2">
        <v>196729.80008000002</v>
      </c>
    </row>
    <row r="1447" spans="1:4" x14ac:dyDescent="0.35">
      <c r="A1447" t="str">
        <f t="shared" si="22"/>
        <v>AUNA Seguros|36 Salud Individual</v>
      </c>
      <c r="B1447" t="s">
        <v>405</v>
      </c>
      <c r="C1447" t="s">
        <v>365</v>
      </c>
      <c r="D1447" s="2">
        <v>7024.0520199999992</v>
      </c>
    </row>
    <row r="1448" spans="1:4" x14ac:dyDescent="0.35">
      <c r="A1448" t="str">
        <f t="shared" si="22"/>
        <v>AUNA Seguros|37 Salud Gpo y Col</v>
      </c>
      <c r="B1448" t="s">
        <v>405</v>
      </c>
      <c r="C1448" t="s">
        <v>366</v>
      </c>
      <c r="D1448" s="2">
        <v>189705.74806000001</v>
      </c>
    </row>
    <row r="1449" spans="1:4" x14ac:dyDescent="0.35">
      <c r="A1449" t="str">
        <f t="shared" si="22"/>
        <v>|</v>
      </c>
    </row>
    <row r="1450" spans="1:4" x14ac:dyDescent="0.35">
      <c r="A1450" t="str">
        <f t="shared" si="22"/>
        <v>|</v>
      </c>
    </row>
    <row r="1451" spans="1:4" x14ac:dyDescent="0.35">
      <c r="A1451" t="str">
        <f t="shared" si="22"/>
        <v>|</v>
      </c>
    </row>
    <row r="1452" spans="1:4" x14ac:dyDescent="0.35">
      <c r="A1452" t="str">
        <f t="shared" si="22"/>
        <v>|</v>
      </c>
    </row>
    <row r="1453" spans="1:4" x14ac:dyDescent="0.35">
      <c r="A1453" t="str">
        <f t="shared" si="22"/>
        <v>|</v>
      </c>
    </row>
    <row r="1454" spans="1:4" x14ac:dyDescent="0.35">
      <c r="A1454" t="str">
        <f t="shared" si="22"/>
        <v>|</v>
      </c>
    </row>
    <row r="1455" spans="1:4" x14ac:dyDescent="0.35">
      <c r="A1455" t="str">
        <f t="shared" si="22"/>
        <v>|</v>
      </c>
    </row>
    <row r="1456" spans="1:4" x14ac:dyDescent="0.35">
      <c r="A1456" t="str">
        <f t="shared" si="22"/>
        <v>|</v>
      </c>
    </row>
    <row r="1457" spans="1:1" x14ac:dyDescent="0.35">
      <c r="A1457" t="str">
        <f t="shared" si="22"/>
        <v>|</v>
      </c>
    </row>
    <row r="1458" spans="1:1" x14ac:dyDescent="0.35">
      <c r="A1458" t="str">
        <f t="shared" si="22"/>
        <v>|</v>
      </c>
    </row>
    <row r="1459" spans="1:1" x14ac:dyDescent="0.35">
      <c r="A1459" t="str">
        <f t="shared" si="22"/>
        <v>|</v>
      </c>
    </row>
    <row r="1460" spans="1:1" x14ac:dyDescent="0.35">
      <c r="A1460" t="str">
        <f t="shared" si="22"/>
        <v>|</v>
      </c>
    </row>
    <row r="1461" spans="1:1" x14ac:dyDescent="0.35">
      <c r="A1461" t="str">
        <f t="shared" si="22"/>
        <v>|</v>
      </c>
    </row>
    <row r="1462" spans="1:1" x14ac:dyDescent="0.35">
      <c r="A1462" t="str">
        <f t="shared" si="22"/>
        <v>|</v>
      </c>
    </row>
    <row r="1463" spans="1:1" x14ac:dyDescent="0.35">
      <c r="A1463" t="str">
        <f t="shared" si="22"/>
        <v>|</v>
      </c>
    </row>
    <row r="1464" spans="1:1" x14ac:dyDescent="0.35">
      <c r="A1464" t="str">
        <f t="shared" si="22"/>
        <v>|</v>
      </c>
    </row>
    <row r="1465" spans="1:1" x14ac:dyDescent="0.35">
      <c r="A1465" t="str">
        <f t="shared" si="22"/>
        <v>|</v>
      </c>
    </row>
    <row r="1466" spans="1:1" x14ac:dyDescent="0.35">
      <c r="A1466" t="str">
        <f t="shared" si="22"/>
        <v>|</v>
      </c>
    </row>
    <row r="1467" spans="1:1" x14ac:dyDescent="0.35">
      <c r="A1467" t="str">
        <f t="shared" si="22"/>
        <v>|</v>
      </c>
    </row>
    <row r="1468" spans="1:1" x14ac:dyDescent="0.35">
      <c r="A1468" t="str">
        <f t="shared" si="22"/>
        <v>|</v>
      </c>
    </row>
    <row r="1469" spans="1:1" x14ac:dyDescent="0.35">
      <c r="A1469" t="str">
        <f t="shared" si="22"/>
        <v>|</v>
      </c>
    </row>
    <row r="1470" spans="1:1" x14ac:dyDescent="0.35">
      <c r="A1470" t="str">
        <f t="shared" si="22"/>
        <v>|</v>
      </c>
    </row>
    <row r="1471" spans="1:1" x14ac:dyDescent="0.35">
      <c r="A1471" t="str">
        <f t="shared" si="22"/>
        <v>|</v>
      </c>
    </row>
    <row r="1472" spans="1:1" x14ac:dyDescent="0.35">
      <c r="A1472" t="str">
        <f t="shared" si="22"/>
        <v>|</v>
      </c>
    </row>
    <row r="1473" spans="1:1" x14ac:dyDescent="0.35">
      <c r="A1473" t="str">
        <f t="shared" si="22"/>
        <v>|</v>
      </c>
    </row>
    <row r="1474" spans="1:1" x14ac:dyDescent="0.35">
      <c r="A1474" t="str">
        <f t="shared" si="22"/>
        <v>|</v>
      </c>
    </row>
    <row r="1475" spans="1:1" x14ac:dyDescent="0.35">
      <c r="A1475" t="str">
        <f t="shared" si="22"/>
        <v>|</v>
      </c>
    </row>
    <row r="1476" spans="1:1" x14ac:dyDescent="0.35">
      <c r="A1476" t="str">
        <f t="shared" si="22"/>
        <v>|</v>
      </c>
    </row>
    <row r="1477" spans="1:1" x14ac:dyDescent="0.35">
      <c r="A1477" t="str">
        <f t="shared" si="22"/>
        <v>|</v>
      </c>
    </row>
    <row r="1478" spans="1:1" x14ac:dyDescent="0.35">
      <c r="A1478" t="str">
        <f t="shared" si="22"/>
        <v>|</v>
      </c>
    </row>
    <row r="1479" spans="1:1" x14ac:dyDescent="0.35">
      <c r="A1479" t="str">
        <f t="shared" si="22"/>
        <v>|</v>
      </c>
    </row>
    <row r="1480" spans="1:1" x14ac:dyDescent="0.35">
      <c r="A1480" t="str">
        <f t="shared" ref="A1480:A1543" si="23">B1480&amp;"|"&amp;C1480</f>
        <v>|</v>
      </c>
    </row>
    <row r="1481" spans="1:1" x14ac:dyDescent="0.35">
      <c r="A1481" t="str">
        <f t="shared" si="23"/>
        <v>|</v>
      </c>
    </row>
    <row r="1482" spans="1:1" x14ac:dyDescent="0.35">
      <c r="A1482" t="str">
        <f t="shared" si="23"/>
        <v>|</v>
      </c>
    </row>
    <row r="1483" spans="1:1" x14ac:dyDescent="0.35">
      <c r="A1483" t="str">
        <f t="shared" si="23"/>
        <v>|</v>
      </c>
    </row>
    <row r="1484" spans="1:1" x14ac:dyDescent="0.35">
      <c r="A1484" t="str">
        <f t="shared" si="23"/>
        <v>|</v>
      </c>
    </row>
    <row r="1485" spans="1:1" x14ac:dyDescent="0.35">
      <c r="A1485" t="str">
        <f t="shared" si="23"/>
        <v>|</v>
      </c>
    </row>
    <row r="1486" spans="1:1" x14ac:dyDescent="0.35">
      <c r="A1486" t="str">
        <f t="shared" si="23"/>
        <v>|</v>
      </c>
    </row>
    <row r="1487" spans="1:1" x14ac:dyDescent="0.35">
      <c r="A1487" t="str">
        <f t="shared" si="23"/>
        <v>|</v>
      </c>
    </row>
    <row r="1488" spans="1:1" x14ac:dyDescent="0.35">
      <c r="A1488" t="str">
        <f t="shared" si="23"/>
        <v>|</v>
      </c>
    </row>
    <row r="1489" spans="1:1" x14ac:dyDescent="0.35">
      <c r="A1489" t="str">
        <f t="shared" si="23"/>
        <v>|</v>
      </c>
    </row>
    <row r="1490" spans="1:1" x14ac:dyDescent="0.35">
      <c r="A1490" t="str">
        <f t="shared" si="23"/>
        <v>|</v>
      </c>
    </row>
    <row r="1491" spans="1:1" x14ac:dyDescent="0.35">
      <c r="A1491" t="str">
        <f t="shared" si="23"/>
        <v>|</v>
      </c>
    </row>
    <row r="1492" spans="1:1" x14ac:dyDescent="0.35">
      <c r="A1492" t="str">
        <f t="shared" si="23"/>
        <v>|</v>
      </c>
    </row>
    <row r="1493" spans="1:1" x14ac:dyDescent="0.35">
      <c r="A1493" t="str">
        <f t="shared" si="23"/>
        <v>|</v>
      </c>
    </row>
    <row r="1494" spans="1:1" x14ac:dyDescent="0.35">
      <c r="A1494" t="str">
        <f t="shared" si="23"/>
        <v>|</v>
      </c>
    </row>
    <row r="1495" spans="1:1" x14ac:dyDescent="0.35">
      <c r="A1495" t="str">
        <f t="shared" si="23"/>
        <v>|</v>
      </c>
    </row>
    <row r="1496" spans="1:1" x14ac:dyDescent="0.35">
      <c r="A1496" t="str">
        <f t="shared" si="23"/>
        <v>|</v>
      </c>
    </row>
    <row r="1497" spans="1:1" x14ac:dyDescent="0.35">
      <c r="A1497" t="str">
        <f t="shared" si="23"/>
        <v>|</v>
      </c>
    </row>
    <row r="1498" spans="1:1" x14ac:dyDescent="0.35">
      <c r="A1498" t="str">
        <f t="shared" si="23"/>
        <v>|</v>
      </c>
    </row>
    <row r="1499" spans="1:1" x14ac:dyDescent="0.35">
      <c r="A1499" t="str">
        <f t="shared" si="23"/>
        <v>|</v>
      </c>
    </row>
    <row r="1500" spans="1:1" x14ac:dyDescent="0.35">
      <c r="A1500" t="str">
        <f t="shared" si="23"/>
        <v>|</v>
      </c>
    </row>
    <row r="1501" spans="1:1" x14ac:dyDescent="0.35">
      <c r="A1501" t="str">
        <f t="shared" si="23"/>
        <v>|</v>
      </c>
    </row>
    <row r="1502" spans="1:1" x14ac:dyDescent="0.35">
      <c r="A1502" t="str">
        <f t="shared" si="23"/>
        <v>|</v>
      </c>
    </row>
    <row r="1503" spans="1:1" x14ac:dyDescent="0.35">
      <c r="A1503" t="str">
        <f t="shared" si="23"/>
        <v>|</v>
      </c>
    </row>
    <row r="1504" spans="1:1" x14ac:dyDescent="0.35">
      <c r="A1504" t="str">
        <f t="shared" si="23"/>
        <v>|</v>
      </c>
    </row>
    <row r="1505" spans="1:1" x14ac:dyDescent="0.35">
      <c r="A1505" t="str">
        <f t="shared" si="23"/>
        <v>|</v>
      </c>
    </row>
    <row r="1506" spans="1:1" x14ac:dyDescent="0.35">
      <c r="A1506" t="str">
        <f t="shared" si="23"/>
        <v>|</v>
      </c>
    </row>
    <row r="1507" spans="1:1" x14ac:dyDescent="0.35">
      <c r="A1507" t="str">
        <f t="shared" si="23"/>
        <v>|</v>
      </c>
    </row>
    <row r="1508" spans="1:1" x14ac:dyDescent="0.35">
      <c r="A1508" t="str">
        <f t="shared" si="23"/>
        <v>|</v>
      </c>
    </row>
    <row r="1509" spans="1:1" x14ac:dyDescent="0.35">
      <c r="A1509" t="str">
        <f t="shared" si="23"/>
        <v>|</v>
      </c>
    </row>
    <row r="1510" spans="1:1" x14ac:dyDescent="0.35">
      <c r="A1510" t="str">
        <f t="shared" si="23"/>
        <v>|</v>
      </c>
    </row>
    <row r="1511" spans="1:1" x14ac:dyDescent="0.35">
      <c r="A1511" t="str">
        <f t="shared" si="23"/>
        <v>|</v>
      </c>
    </row>
    <row r="1512" spans="1:1" x14ac:dyDescent="0.35">
      <c r="A1512" t="str">
        <f t="shared" si="23"/>
        <v>|</v>
      </c>
    </row>
    <row r="1513" spans="1:1" x14ac:dyDescent="0.35">
      <c r="A1513" t="str">
        <f t="shared" si="23"/>
        <v>|</v>
      </c>
    </row>
    <row r="1514" spans="1:1" x14ac:dyDescent="0.35">
      <c r="A1514" t="str">
        <f t="shared" si="23"/>
        <v>|</v>
      </c>
    </row>
    <row r="1515" spans="1:1" x14ac:dyDescent="0.35">
      <c r="A1515" t="str">
        <f t="shared" si="23"/>
        <v>|</v>
      </c>
    </row>
    <row r="1516" spans="1:1" x14ac:dyDescent="0.35">
      <c r="A1516" t="str">
        <f t="shared" si="23"/>
        <v>|</v>
      </c>
    </row>
    <row r="1517" spans="1:1" x14ac:dyDescent="0.35">
      <c r="A1517" t="str">
        <f t="shared" si="23"/>
        <v>|</v>
      </c>
    </row>
    <row r="1518" spans="1:1" x14ac:dyDescent="0.35">
      <c r="A1518" t="str">
        <f t="shared" si="23"/>
        <v>|</v>
      </c>
    </row>
    <row r="1519" spans="1:1" x14ac:dyDescent="0.35">
      <c r="A1519" t="str">
        <f t="shared" si="23"/>
        <v>|</v>
      </c>
    </row>
    <row r="1520" spans="1:1" x14ac:dyDescent="0.35">
      <c r="A1520" t="str">
        <f t="shared" si="23"/>
        <v>|</v>
      </c>
    </row>
    <row r="1521" spans="1:1" x14ac:dyDescent="0.35">
      <c r="A1521" t="str">
        <f t="shared" si="23"/>
        <v>|</v>
      </c>
    </row>
    <row r="1522" spans="1:1" x14ac:dyDescent="0.35">
      <c r="A1522" t="str">
        <f t="shared" si="23"/>
        <v>|</v>
      </c>
    </row>
    <row r="1523" spans="1:1" x14ac:dyDescent="0.35">
      <c r="A1523" t="str">
        <f t="shared" si="23"/>
        <v>|</v>
      </c>
    </row>
    <row r="1524" spans="1:1" x14ac:dyDescent="0.35">
      <c r="A1524" t="str">
        <f t="shared" si="23"/>
        <v>|</v>
      </c>
    </row>
    <row r="1525" spans="1:1" x14ac:dyDescent="0.35">
      <c r="A1525" t="str">
        <f t="shared" si="23"/>
        <v>|</v>
      </c>
    </row>
    <row r="1526" spans="1:1" x14ac:dyDescent="0.35">
      <c r="A1526" t="str">
        <f t="shared" si="23"/>
        <v>|</v>
      </c>
    </row>
    <row r="1527" spans="1:1" x14ac:dyDescent="0.35">
      <c r="A1527" t="str">
        <f t="shared" si="23"/>
        <v>|</v>
      </c>
    </row>
    <row r="1528" spans="1:1" x14ac:dyDescent="0.35">
      <c r="A1528" t="str">
        <f t="shared" si="23"/>
        <v>|</v>
      </c>
    </row>
    <row r="1529" spans="1:1" x14ac:dyDescent="0.35">
      <c r="A1529" t="str">
        <f t="shared" si="23"/>
        <v>|</v>
      </c>
    </row>
    <row r="1530" spans="1:1" x14ac:dyDescent="0.35">
      <c r="A1530" t="str">
        <f t="shared" si="23"/>
        <v>|</v>
      </c>
    </row>
    <row r="1531" spans="1:1" x14ac:dyDescent="0.35">
      <c r="A1531" t="str">
        <f t="shared" si="23"/>
        <v>|</v>
      </c>
    </row>
    <row r="1532" spans="1:1" x14ac:dyDescent="0.35">
      <c r="A1532" t="str">
        <f t="shared" si="23"/>
        <v>|</v>
      </c>
    </row>
    <row r="1533" spans="1:1" x14ac:dyDescent="0.35">
      <c r="A1533" t="str">
        <f t="shared" si="23"/>
        <v>|</v>
      </c>
    </row>
    <row r="1534" spans="1:1" x14ac:dyDescent="0.35">
      <c r="A1534" t="str">
        <f t="shared" si="23"/>
        <v>|</v>
      </c>
    </row>
    <row r="1535" spans="1:1" x14ac:dyDescent="0.35">
      <c r="A1535" t="str">
        <f t="shared" si="23"/>
        <v>|</v>
      </c>
    </row>
    <row r="1536" spans="1:1" x14ac:dyDescent="0.35">
      <c r="A1536" t="str">
        <f t="shared" si="23"/>
        <v>|</v>
      </c>
    </row>
    <row r="1537" spans="1:1" x14ac:dyDescent="0.35">
      <c r="A1537" t="str">
        <f t="shared" si="23"/>
        <v>|</v>
      </c>
    </row>
    <row r="1538" spans="1:1" x14ac:dyDescent="0.35">
      <c r="A1538" t="str">
        <f t="shared" si="23"/>
        <v>|</v>
      </c>
    </row>
    <row r="1539" spans="1:1" x14ac:dyDescent="0.35">
      <c r="A1539" t="str">
        <f t="shared" si="23"/>
        <v>|</v>
      </c>
    </row>
    <row r="1540" spans="1:1" x14ac:dyDescent="0.35">
      <c r="A1540" t="str">
        <f t="shared" si="23"/>
        <v>|</v>
      </c>
    </row>
    <row r="1541" spans="1:1" x14ac:dyDescent="0.35">
      <c r="A1541" t="str">
        <f t="shared" si="23"/>
        <v>|</v>
      </c>
    </row>
    <row r="1542" spans="1:1" x14ac:dyDescent="0.35">
      <c r="A1542" t="str">
        <f t="shared" si="23"/>
        <v>|</v>
      </c>
    </row>
    <row r="1543" spans="1:1" x14ac:dyDescent="0.35">
      <c r="A1543" t="str">
        <f t="shared" si="23"/>
        <v>|</v>
      </c>
    </row>
    <row r="1544" spans="1:1" x14ac:dyDescent="0.35">
      <c r="A1544" t="str">
        <f t="shared" ref="A1544:A1607" si="24">B1544&amp;"|"&amp;C1544</f>
        <v>|</v>
      </c>
    </row>
    <row r="1545" spans="1:1" x14ac:dyDescent="0.35">
      <c r="A1545" t="str">
        <f t="shared" si="24"/>
        <v>|</v>
      </c>
    </row>
    <row r="1546" spans="1:1" x14ac:dyDescent="0.35">
      <c r="A1546" t="str">
        <f t="shared" si="24"/>
        <v>|</v>
      </c>
    </row>
    <row r="1547" spans="1:1" x14ac:dyDescent="0.35">
      <c r="A1547" t="str">
        <f t="shared" si="24"/>
        <v>|</v>
      </c>
    </row>
    <row r="1548" spans="1:1" x14ac:dyDescent="0.35">
      <c r="A1548" t="str">
        <f t="shared" si="24"/>
        <v>|</v>
      </c>
    </row>
    <row r="1549" spans="1:1" x14ac:dyDescent="0.35">
      <c r="A1549" t="str">
        <f t="shared" si="24"/>
        <v>|</v>
      </c>
    </row>
    <row r="1550" spans="1:1" x14ac:dyDescent="0.35">
      <c r="A1550" t="str">
        <f t="shared" si="24"/>
        <v>|</v>
      </c>
    </row>
    <row r="1551" spans="1:1" x14ac:dyDescent="0.35">
      <c r="A1551" t="str">
        <f t="shared" si="24"/>
        <v>|</v>
      </c>
    </row>
    <row r="1552" spans="1:1" x14ac:dyDescent="0.35">
      <c r="A1552" t="str">
        <f t="shared" si="24"/>
        <v>|</v>
      </c>
    </row>
    <row r="1553" spans="1:1" x14ac:dyDescent="0.35">
      <c r="A1553" t="str">
        <f t="shared" si="24"/>
        <v>|</v>
      </c>
    </row>
    <row r="1554" spans="1:1" x14ac:dyDescent="0.35">
      <c r="A1554" t="str">
        <f t="shared" si="24"/>
        <v>|</v>
      </c>
    </row>
    <row r="1555" spans="1:1" x14ac:dyDescent="0.35">
      <c r="A1555" t="str">
        <f t="shared" si="24"/>
        <v>|</v>
      </c>
    </row>
    <row r="1556" spans="1:1" x14ac:dyDescent="0.35">
      <c r="A1556" t="str">
        <f t="shared" si="24"/>
        <v>|</v>
      </c>
    </row>
    <row r="1557" spans="1:1" x14ac:dyDescent="0.35">
      <c r="A1557" t="str">
        <f t="shared" si="24"/>
        <v>|</v>
      </c>
    </row>
    <row r="1558" spans="1:1" x14ac:dyDescent="0.35">
      <c r="A1558" t="str">
        <f t="shared" si="24"/>
        <v>|</v>
      </c>
    </row>
    <row r="1559" spans="1:1" x14ac:dyDescent="0.35">
      <c r="A1559" t="str">
        <f t="shared" si="24"/>
        <v>|</v>
      </c>
    </row>
    <row r="1560" spans="1:1" x14ac:dyDescent="0.35">
      <c r="A1560" t="str">
        <f t="shared" si="24"/>
        <v>|</v>
      </c>
    </row>
    <row r="1561" spans="1:1" x14ac:dyDescent="0.35">
      <c r="A1561" t="str">
        <f t="shared" si="24"/>
        <v>|</v>
      </c>
    </row>
    <row r="1562" spans="1:1" x14ac:dyDescent="0.35">
      <c r="A1562" t="str">
        <f t="shared" si="24"/>
        <v>|</v>
      </c>
    </row>
    <row r="1563" spans="1:1" x14ac:dyDescent="0.35">
      <c r="A1563" t="str">
        <f t="shared" si="24"/>
        <v>|</v>
      </c>
    </row>
    <row r="1564" spans="1:1" x14ac:dyDescent="0.35">
      <c r="A1564" t="str">
        <f t="shared" si="24"/>
        <v>|</v>
      </c>
    </row>
    <row r="1565" spans="1:1" x14ac:dyDescent="0.35">
      <c r="A1565" t="str">
        <f t="shared" si="24"/>
        <v>|</v>
      </c>
    </row>
    <row r="1566" spans="1:1" x14ac:dyDescent="0.35">
      <c r="A1566" t="str">
        <f t="shared" si="24"/>
        <v>|</v>
      </c>
    </row>
    <row r="1567" spans="1:1" x14ac:dyDescent="0.35">
      <c r="A1567" t="str">
        <f t="shared" si="24"/>
        <v>|</v>
      </c>
    </row>
    <row r="1568" spans="1:1" x14ac:dyDescent="0.35">
      <c r="A1568" t="str">
        <f t="shared" si="24"/>
        <v>|</v>
      </c>
    </row>
    <row r="1569" spans="1:1" x14ac:dyDescent="0.35">
      <c r="A1569" t="str">
        <f t="shared" si="24"/>
        <v>|</v>
      </c>
    </row>
    <row r="1570" spans="1:1" x14ac:dyDescent="0.35">
      <c r="A1570" t="str">
        <f t="shared" si="24"/>
        <v>|</v>
      </c>
    </row>
    <row r="1571" spans="1:1" x14ac:dyDescent="0.35">
      <c r="A1571" t="str">
        <f t="shared" si="24"/>
        <v>|</v>
      </c>
    </row>
    <row r="1572" spans="1:1" x14ac:dyDescent="0.35">
      <c r="A1572" t="str">
        <f t="shared" si="24"/>
        <v>|</v>
      </c>
    </row>
    <row r="1573" spans="1:1" x14ac:dyDescent="0.35">
      <c r="A1573" t="str">
        <f t="shared" si="24"/>
        <v>|</v>
      </c>
    </row>
    <row r="1574" spans="1:1" x14ac:dyDescent="0.35">
      <c r="A1574" t="str">
        <f t="shared" si="24"/>
        <v>|</v>
      </c>
    </row>
    <row r="1575" spans="1:1" x14ac:dyDescent="0.35">
      <c r="A1575" t="str">
        <f t="shared" si="24"/>
        <v>|</v>
      </c>
    </row>
    <row r="1576" spans="1:1" x14ac:dyDescent="0.35">
      <c r="A1576" t="str">
        <f t="shared" si="24"/>
        <v>|</v>
      </c>
    </row>
    <row r="1577" spans="1:1" x14ac:dyDescent="0.35">
      <c r="A1577" t="str">
        <f t="shared" si="24"/>
        <v>|</v>
      </c>
    </row>
    <row r="1578" spans="1:1" x14ac:dyDescent="0.35">
      <c r="A1578" t="str">
        <f t="shared" si="24"/>
        <v>|</v>
      </c>
    </row>
    <row r="1579" spans="1:1" x14ac:dyDescent="0.35">
      <c r="A1579" t="str">
        <f t="shared" si="24"/>
        <v>|</v>
      </c>
    </row>
    <row r="1580" spans="1:1" x14ac:dyDescent="0.35">
      <c r="A1580" t="str">
        <f t="shared" si="24"/>
        <v>|</v>
      </c>
    </row>
    <row r="1581" spans="1:1" x14ac:dyDescent="0.35">
      <c r="A1581" t="str">
        <f t="shared" si="24"/>
        <v>|</v>
      </c>
    </row>
    <row r="1582" spans="1:1" x14ac:dyDescent="0.35">
      <c r="A1582" t="str">
        <f t="shared" si="24"/>
        <v>|</v>
      </c>
    </row>
    <row r="1583" spans="1:1" x14ac:dyDescent="0.35">
      <c r="A1583" t="str">
        <f t="shared" si="24"/>
        <v>|</v>
      </c>
    </row>
    <row r="1584" spans="1:1" x14ac:dyDescent="0.35">
      <c r="A1584" t="str">
        <f t="shared" si="24"/>
        <v>|</v>
      </c>
    </row>
    <row r="1585" spans="1:1" x14ac:dyDescent="0.35">
      <c r="A1585" t="str">
        <f t="shared" si="24"/>
        <v>|</v>
      </c>
    </row>
    <row r="1586" spans="1:1" x14ac:dyDescent="0.35">
      <c r="A1586" t="str">
        <f t="shared" si="24"/>
        <v>|</v>
      </c>
    </row>
    <row r="1587" spans="1:1" x14ac:dyDescent="0.35">
      <c r="A1587" t="str">
        <f t="shared" si="24"/>
        <v>|</v>
      </c>
    </row>
    <row r="1588" spans="1:1" x14ac:dyDescent="0.35">
      <c r="A1588" t="str">
        <f t="shared" si="24"/>
        <v>|</v>
      </c>
    </row>
    <row r="1589" spans="1:1" x14ac:dyDescent="0.35">
      <c r="A1589" t="str">
        <f t="shared" si="24"/>
        <v>|</v>
      </c>
    </row>
    <row r="1590" spans="1:1" x14ac:dyDescent="0.35">
      <c r="A1590" t="str">
        <f t="shared" si="24"/>
        <v>|</v>
      </c>
    </row>
    <row r="1591" spans="1:1" x14ac:dyDescent="0.35">
      <c r="A1591" t="str">
        <f t="shared" si="24"/>
        <v>|</v>
      </c>
    </row>
    <row r="1592" spans="1:1" x14ac:dyDescent="0.35">
      <c r="A1592" t="str">
        <f t="shared" si="24"/>
        <v>|</v>
      </c>
    </row>
    <row r="1593" spans="1:1" x14ac:dyDescent="0.35">
      <c r="A1593" t="str">
        <f t="shared" si="24"/>
        <v>|</v>
      </c>
    </row>
    <row r="1594" spans="1:1" x14ac:dyDescent="0.35">
      <c r="A1594" t="str">
        <f t="shared" si="24"/>
        <v>|</v>
      </c>
    </row>
    <row r="1595" spans="1:1" x14ac:dyDescent="0.35">
      <c r="A1595" t="str">
        <f t="shared" si="24"/>
        <v>|</v>
      </c>
    </row>
    <row r="1596" spans="1:1" x14ac:dyDescent="0.35">
      <c r="A1596" t="str">
        <f t="shared" si="24"/>
        <v>|</v>
      </c>
    </row>
    <row r="1597" spans="1:1" x14ac:dyDescent="0.35">
      <c r="A1597" t="str">
        <f t="shared" si="24"/>
        <v>|</v>
      </c>
    </row>
    <row r="1598" spans="1:1" x14ac:dyDescent="0.35">
      <c r="A1598" t="str">
        <f t="shared" si="24"/>
        <v>|</v>
      </c>
    </row>
    <row r="1599" spans="1:1" x14ac:dyDescent="0.35">
      <c r="A1599" t="str">
        <f t="shared" si="24"/>
        <v>|</v>
      </c>
    </row>
    <row r="1600" spans="1:1" x14ac:dyDescent="0.35">
      <c r="A1600" t="str">
        <f t="shared" si="24"/>
        <v>|</v>
      </c>
    </row>
    <row r="1601" spans="1:1" x14ac:dyDescent="0.35">
      <c r="A1601" t="str">
        <f t="shared" si="24"/>
        <v>|</v>
      </c>
    </row>
    <row r="1602" spans="1:1" x14ac:dyDescent="0.35">
      <c r="A1602" t="str">
        <f t="shared" si="24"/>
        <v>|</v>
      </c>
    </row>
    <row r="1603" spans="1:1" x14ac:dyDescent="0.35">
      <c r="A1603" t="str">
        <f t="shared" si="24"/>
        <v>|</v>
      </c>
    </row>
    <row r="1604" spans="1:1" x14ac:dyDescent="0.35">
      <c r="A1604" t="str">
        <f t="shared" si="24"/>
        <v>|</v>
      </c>
    </row>
    <row r="1605" spans="1:1" x14ac:dyDescent="0.35">
      <c r="A1605" t="str">
        <f t="shared" si="24"/>
        <v>|</v>
      </c>
    </row>
    <row r="1606" spans="1:1" x14ac:dyDescent="0.35">
      <c r="A1606" t="str">
        <f t="shared" si="24"/>
        <v>|</v>
      </c>
    </row>
    <row r="1607" spans="1:1" x14ac:dyDescent="0.35">
      <c r="A1607" t="str">
        <f t="shared" si="24"/>
        <v>|</v>
      </c>
    </row>
    <row r="1608" spans="1:1" x14ac:dyDescent="0.35">
      <c r="A1608" t="str">
        <f t="shared" ref="A1608:A1616" si="25">B1608&amp;"|"&amp;C1608</f>
        <v>|</v>
      </c>
    </row>
    <row r="1609" spans="1:1" x14ac:dyDescent="0.35">
      <c r="A1609" t="str">
        <f t="shared" si="25"/>
        <v>|</v>
      </c>
    </row>
    <row r="1610" spans="1:1" x14ac:dyDescent="0.35">
      <c r="A1610" t="str">
        <f t="shared" si="25"/>
        <v>|</v>
      </c>
    </row>
    <row r="1611" spans="1:1" x14ac:dyDescent="0.35">
      <c r="A1611" t="str">
        <f t="shared" si="25"/>
        <v>|</v>
      </c>
    </row>
    <row r="1612" spans="1:1" x14ac:dyDescent="0.35">
      <c r="A1612" t="str">
        <f t="shared" si="25"/>
        <v>|</v>
      </c>
    </row>
    <row r="1613" spans="1:1" x14ac:dyDescent="0.35">
      <c r="A1613" t="str">
        <f t="shared" si="25"/>
        <v>|</v>
      </c>
    </row>
    <row r="1614" spans="1:1" x14ac:dyDescent="0.35">
      <c r="A1614" t="str">
        <f t="shared" si="25"/>
        <v>|</v>
      </c>
    </row>
    <row r="1615" spans="1:1" x14ac:dyDescent="0.35">
      <c r="A1615" t="str">
        <f t="shared" si="25"/>
        <v>|</v>
      </c>
    </row>
    <row r="1616" spans="1:1" x14ac:dyDescent="0.35">
      <c r="A1616" t="str">
        <f t="shared" si="25"/>
        <v>|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553B7-032F-4C1F-84FF-4EA43625F7B8}">
  <sheetPr codeName="Hoja15"/>
  <dimension ref="A3:N1126"/>
  <sheetViews>
    <sheetView workbookViewId="0">
      <selection activeCell="C19" sqref="C19"/>
    </sheetView>
  </sheetViews>
  <sheetFormatPr baseColWidth="10" defaultRowHeight="14.5" x14ac:dyDescent="0.35"/>
  <cols>
    <col min="1" max="1" width="12" customWidth="1"/>
    <col min="2" max="2" width="25.453125" bestFit="1" customWidth="1"/>
    <col min="3" max="3" width="14.54296875" style="148" bestFit="1" customWidth="1"/>
    <col min="4" max="4" width="23.54296875" bestFit="1" customWidth="1"/>
    <col min="14" max="14" width="11.54296875" style="150"/>
  </cols>
  <sheetData>
    <row r="3" spans="1:14" x14ac:dyDescent="0.35">
      <c r="A3" s="1" t="s">
        <v>5</v>
      </c>
      <c r="B3" t="s">
        <v>404</v>
      </c>
    </row>
    <row r="4" spans="1:14" x14ac:dyDescent="0.35">
      <c r="A4" s="1" t="s">
        <v>132</v>
      </c>
      <c r="B4" t="s">
        <v>139</v>
      </c>
    </row>
    <row r="6" spans="1:14" x14ac:dyDescent="0.35">
      <c r="A6" s="1" t="s">
        <v>231</v>
      </c>
      <c r="B6" s="1" t="s">
        <v>0</v>
      </c>
      <c r="C6" t="s">
        <v>116</v>
      </c>
      <c r="D6" t="s">
        <v>133</v>
      </c>
      <c r="E6" t="s">
        <v>321</v>
      </c>
      <c r="F6" t="s">
        <v>322</v>
      </c>
      <c r="G6" t="s">
        <v>323</v>
      </c>
      <c r="H6" t="s">
        <v>324</v>
      </c>
      <c r="I6" t="s">
        <v>325</v>
      </c>
      <c r="J6" t="s">
        <v>326</v>
      </c>
      <c r="K6" t="s">
        <v>327</v>
      </c>
      <c r="N6"/>
    </row>
    <row r="7" spans="1:14" x14ac:dyDescent="0.35">
      <c r="A7">
        <v>1</v>
      </c>
      <c r="B7" t="s">
        <v>32</v>
      </c>
      <c r="C7" s="2">
        <v>128430250.56694001</v>
      </c>
      <c r="D7" s="2">
        <v>116483297.66436</v>
      </c>
      <c r="E7" s="2">
        <v>12.529764032008059</v>
      </c>
      <c r="F7" s="2">
        <v>12.727225245822188</v>
      </c>
      <c r="G7" s="2">
        <v>11946952.902580008</v>
      </c>
      <c r="H7" s="2">
        <v>10.256365626773789</v>
      </c>
      <c r="I7" s="2">
        <v>100</v>
      </c>
      <c r="J7" s="2">
        <v>100</v>
      </c>
      <c r="K7" s="149">
        <v>12.529764032008059</v>
      </c>
      <c r="N7"/>
    </row>
    <row r="8" spans="1:14" x14ac:dyDescent="0.35">
      <c r="A8">
        <v>2</v>
      </c>
      <c r="B8" t="s">
        <v>402</v>
      </c>
      <c r="C8" s="2">
        <v>91085001.343329996</v>
      </c>
      <c r="D8" s="2">
        <v>77118417.460149989</v>
      </c>
      <c r="E8" s="2">
        <v>8.8863298845018655</v>
      </c>
      <c r="F8" s="2">
        <v>8.4261305208307373</v>
      </c>
      <c r="G8" s="2">
        <v>13966583.883180007</v>
      </c>
      <c r="H8" s="2">
        <v>18.11056858161939</v>
      </c>
      <c r="I8" s="2">
        <v>100</v>
      </c>
      <c r="J8" s="2">
        <v>100</v>
      </c>
      <c r="K8" s="2">
        <v>8.8863298845018655</v>
      </c>
      <c r="N8"/>
    </row>
    <row r="9" spans="1:14" x14ac:dyDescent="0.35">
      <c r="A9">
        <v>3</v>
      </c>
      <c r="B9" t="s">
        <v>50</v>
      </c>
      <c r="C9" s="2">
        <v>90255077.333990008</v>
      </c>
      <c r="D9" s="2">
        <v>84280855.568709999</v>
      </c>
      <c r="E9" s="2">
        <v>8.8053617951644707</v>
      </c>
      <c r="F9" s="2">
        <v>9.2087145044982535</v>
      </c>
      <c r="G9" s="2">
        <v>5974221.7652800083</v>
      </c>
      <c r="H9" s="2">
        <v>7.0884683419113248</v>
      </c>
      <c r="I9" s="2">
        <v>100</v>
      </c>
      <c r="J9" s="2">
        <v>100</v>
      </c>
      <c r="K9" s="149">
        <v>8.8053617951644707</v>
      </c>
      <c r="N9"/>
    </row>
    <row r="10" spans="1:14" x14ac:dyDescent="0.35">
      <c r="A10">
        <v>4</v>
      </c>
      <c r="B10" t="s">
        <v>23</v>
      </c>
      <c r="C10" s="2">
        <v>71971903.271929994</v>
      </c>
      <c r="D10" s="2">
        <v>65890424.067209996</v>
      </c>
      <c r="E10" s="2">
        <v>7.0216398469281422</v>
      </c>
      <c r="F10" s="2">
        <v>7.199334887157038</v>
      </c>
      <c r="G10" s="2">
        <v>6081479.2047199979</v>
      </c>
      <c r="H10" s="2">
        <v>9.229685938151988</v>
      </c>
      <c r="I10" s="2">
        <v>100</v>
      </c>
      <c r="J10" s="2">
        <v>100</v>
      </c>
      <c r="K10" s="149">
        <v>7.0216398469281422</v>
      </c>
      <c r="N10"/>
    </row>
    <row r="11" spans="1:14" x14ac:dyDescent="0.35">
      <c r="A11">
        <v>5</v>
      </c>
      <c r="B11" t="s">
        <v>33</v>
      </c>
      <c r="C11" s="2">
        <v>65208209.1752</v>
      </c>
      <c r="D11" s="2">
        <v>61783494.341970004</v>
      </c>
      <c r="E11" s="2">
        <v>6.3617681216717861</v>
      </c>
      <c r="F11" s="2">
        <v>6.7506025733406441</v>
      </c>
      <c r="G11" s="2">
        <v>3424714.8332299963</v>
      </c>
      <c r="H11" s="2">
        <v>5.5430902212721955</v>
      </c>
      <c r="I11" s="2">
        <v>100</v>
      </c>
      <c r="J11" s="2">
        <v>100</v>
      </c>
      <c r="K11" s="149">
        <v>6.3617681216717861</v>
      </c>
      <c r="N11"/>
    </row>
    <row r="12" spans="1:14" x14ac:dyDescent="0.35">
      <c r="A12">
        <v>5.0999999999999996</v>
      </c>
      <c r="B12" t="s">
        <v>75</v>
      </c>
      <c r="C12" s="2">
        <v>446950441.69138992</v>
      </c>
      <c r="D12" s="2">
        <v>405556489.1024</v>
      </c>
      <c r="E12" s="2">
        <v>43.604863680274313</v>
      </c>
      <c r="F12" s="2">
        <v>44.312007731648869</v>
      </c>
      <c r="G12" s="2">
        <v>41393952.588989913</v>
      </c>
      <c r="H12" s="2">
        <v>10.20670454086563</v>
      </c>
      <c r="I12" s="2">
        <v>100</v>
      </c>
      <c r="J12" s="2">
        <v>100</v>
      </c>
      <c r="K12" s="149">
        <v>43.604863680274313</v>
      </c>
      <c r="N12"/>
    </row>
    <row r="13" spans="1:14" x14ac:dyDescent="0.35">
      <c r="A13">
        <v>6</v>
      </c>
      <c r="B13" t="s">
        <v>6</v>
      </c>
      <c r="C13" s="2">
        <v>58716251.175099999</v>
      </c>
      <c r="D13" s="2">
        <v>45393489.003809996</v>
      </c>
      <c r="E13" s="2">
        <v>5.7284072001764041</v>
      </c>
      <c r="F13" s="2">
        <v>4.9597939861725733</v>
      </c>
      <c r="G13" s="2">
        <v>13322762.171290003</v>
      </c>
      <c r="H13" s="2">
        <v>29.349500255800542</v>
      </c>
      <c r="I13" s="2">
        <v>100</v>
      </c>
      <c r="J13" s="2">
        <v>100</v>
      </c>
      <c r="K13" s="149">
        <v>5.7284072001764041</v>
      </c>
      <c r="N13"/>
    </row>
    <row r="14" spans="1:14" x14ac:dyDescent="0.35">
      <c r="A14">
        <v>7</v>
      </c>
      <c r="B14" t="s">
        <v>403</v>
      </c>
      <c r="C14" s="2">
        <v>51947908.56944</v>
      </c>
      <c r="D14" s="2">
        <v>56200364.244449995</v>
      </c>
      <c r="E14" s="2">
        <v>5.0680819624513225</v>
      </c>
      <c r="F14" s="2">
        <v>6.1405773100396761</v>
      </c>
      <c r="G14" s="2">
        <v>-4252455.6750099957</v>
      </c>
      <c r="H14" s="2">
        <v>-7.5665980677873339</v>
      </c>
      <c r="I14" s="2">
        <v>100</v>
      </c>
      <c r="J14" s="2">
        <v>100</v>
      </c>
      <c r="K14" s="2">
        <v>5.0680819624513225</v>
      </c>
      <c r="N14"/>
    </row>
    <row r="15" spans="1:14" x14ac:dyDescent="0.35">
      <c r="A15">
        <v>8</v>
      </c>
      <c r="B15" t="s">
        <v>41</v>
      </c>
      <c r="C15" s="2">
        <v>45794113.929980002</v>
      </c>
      <c r="D15" s="2">
        <v>42980084.940010004</v>
      </c>
      <c r="E15" s="2">
        <v>4.467712544860869</v>
      </c>
      <c r="F15" s="2">
        <v>4.6961000682885574</v>
      </c>
      <c r="G15" s="2">
        <v>2814028.9899699986</v>
      </c>
      <c r="H15" s="2">
        <v>6.5472857810721319</v>
      </c>
      <c r="I15" s="2">
        <v>100</v>
      </c>
      <c r="J15" s="2">
        <v>100</v>
      </c>
      <c r="K15" s="149">
        <v>4.467712544860869</v>
      </c>
      <c r="N15"/>
    </row>
    <row r="16" spans="1:14" x14ac:dyDescent="0.35">
      <c r="A16">
        <v>9</v>
      </c>
      <c r="B16" t="s">
        <v>28</v>
      </c>
      <c r="C16" s="2">
        <v>38852373.589610003</v>
      </c>
      <c r="D16" s="2">
        <v>31887947.205630001</v>
      </c>
      <c r="E16" s="2">
        <v>3.7904704772611271</v>
      </c>
      <c r="F16" s="2">
        <v>3.4841483272765745</v>
      </c>
      <c r="G16" s="2">
        <v>6964426.3839800023</v>
      </c>
      <c r="H16" s="2">
        <v>21.840309566087068</v>
      </c>
      <c r="I16" s="2">
        <v>100</v>
      </c>
      <c r="J16" s="2">
        <v>100</v>
      </c>
      <c r="K16" s="149">
        <v>3.7904704772611271</v>
      </c>
      <c r="N16"/>
    </row>
    <row r="17" spans="1:14" x14ac:dyDescent="0.35">
      <c r="A17">
        <v>10</v>
      </c>
      <c r="B17" t="s">
        <v>8</v>
      </c>
      <c r="C17" s="2">
        <v>32378538.406959999</v>
      </c>
      <c r="D17" s="2">
        <v>25277015.57071</v>
      </c>
      <c r="E17" s="2">
        <v>3.1588776331870778</v>
      </c>
      <c r="F17" s="2">
        <v>2.761823172602472</v>
      </c>
      <c r="G17" s="2">
        <v>7101522.8362499997</v>
      </c>
      <c r="H17" s="2">
        <v>28.094783643995381</v>
      </c>
      <c r="I17" s="2">
        <v>100</v>
      </c>
      <c r="J17" s="2">
        <v>100</v>
      </c>
      <c r="K17" s="149">
        <v>3.1588776331870778</v>
      </c>
      <c r="N17"/>
    </row>
    <row r="18" spans="1:14" x14ac:dyDescent="0.35">
      <c r="A18">
        <v>11</v>
      </c>
      <c r="B18" t="s">
        <v>65</v>
      </c>
      <c r="C18" s="2">
        <v>31899012.209799998</v>
      </c>
      <c r="D18" s="2">
        <v>30790952.222909998</v>
      </c>
      <c r="E18" s="2">
        <v>3.1120946512100298</v>
      </c>
      <c r="F18" s="2">
        <v>3.3642882055375409</v>
      </c>
      <c r="G18" s="2">
        <v>1108059.9868899994</v>
      </c>
      <c r="H18" s="2">
        <v>3.5986544971660539</v>
      </c>
      <c r="I18" s="2">
        <v>100</v>
      </c>
      <c r="J18" s="2">
        <v>100</v>
      </c>
      <c r="K18" s="149">
        <v>3.1120946512100298</v>
      </c>
      <c r="N18"/>
    </row>
    <row r="19" spans="1:14" x14ac:dyDescent="0.35">
      <c r="A19">
        <v>12</v>
      </c>
      <c r="B19" t="s">
        <v>22</v>
      </c>
      <c r="C19" s="2">
        <v>31148306.381169997</v>
      </c>
      <c r="D19" s="2">
        <v>26393187.39869</v>
      </c>
      <c r="E19" s="2">
        <v>3.0388551546843701</v>
      </c>
      <c r="F19" s="2">
        <v>2.8837785992824041</v>
      </c>
      <c r="G19" s="2">
        <v>4755118.982479997</v>
      </c>
      <c r="H19" s="2">
        <v>18.016463531479388</v>
      </c>
      <c r="I19" s="2">
        <v>100</v>
      </c>
      <c r="J19" s="2">
        <v>100</v>
      </c>
      <c r="K19" s="149">
        <v>3.0388551546843701</v>
      </c>
      <c r="N19"/>
    </row>
    <row r="20" spans="1:14" x14ac:dyDescent="0.35">
      <c r="A20">
        <v>13</v>
      </c>
      <c r="B20" t="s">
        <v>82</v>
      </c>
      <c r="C20" s="2">
        <v>25118610.095349997</v>
      </c>
      <c r="D20" s="2">
        <v>21640816.292180002</v>
      </c>
      <c r="E20" s="2">
        <v>2.4505928775924035</v>
      </c>
      <c r="F20" s="2">
        <v>2.3645239186794167</v>
      </c>
      <c r="G20" s="2">
        <v>3477793.8031699955</v>
      </c>
      <c r="H20" s="2">
        <v>16.070529670485257</v>
      </c>
      <c r="I20" s="2">
        <v>100</v>
      </c>
      <c r="J20" s="2">
        <v>100</v>
      </c>
      <c r="K20" s="149">
        <v>2.4505928775924035</v>
      </c>
      <c r="N20"/>
    </row>
    <row r="21" spans="1:14" x14ac:dyDescent="0.35">
      <c r="A21">
        <v>14</v>
      </c>
      <c r="B21" t="s">
        <v>61</v>
      </c>
      <c r="C21" s="2">
        <v>23487656.90439</v>
      </c>
      <c r="D21" s="2">
        <v>22633209.318060003</v>
      </c>
      <c r="E21" s="2">
        <v>2.2914757027853039</v>
      </c>
      <c r="F21" s="2">
        <v>2.4729549970057843</v>
      </c>
      <c r="G21" s="2">
        <v>854447.58632999659</v>
      </c>
      <c r="H21" s="2">
        <v>3.7751941155256263</v>
      </c>
      <c r="I21" s="2">
        <v>100</v>
      </c>
      <c r="J21" s="2">
        <v>100</v>
      </c>
      <c r="K21" s="149">
        <v>2.2914757027853039</v>
      </c>
      <c r="N21"/>
    </row>
    <row r="22" spans="1:14" x14ac:dyDescent="0.35">
      <c r="A22">
        <v>15</v>
      </c>
      <c r="B22" t="s">
        <v>105</v>
      </c>
      <c r="C22" s="2">
        <v>18169431.192700002</v>
      </c>
      <c r="D22" s="2">
        <v>16606096.230249999</v>
      </c>
      <c r="E22" s="2">
        <v>1.7726250975557991</v>
      </c>
      <c r="F22" s="2">
        <v>1.8144191606352191</v>
      </c>
      <c r="G22" s="2">
        <v>1563334.9624500033</v>
      </c>
      <c r="H22" s="2">
        <v>9.4142231911326757</v>
      </c>
      <c r="I22" s="2">
        <v>100</v>
      </c>
      <c r="J22" s="2">
        <v>100</v>
      </c>
      <c r="K22" s="149">
        <v>1.7726250975557991</v>
      </c>
      <c r="N22"/>
    </row>
    <row r="23" spans="1:14" x14ac:dyDescent="0.35">
      <c r="A23">
        <v>15.1</v>
      </c>
      <c r="B23" t="s">
        <v>92</v>
      </c>
      <c r="C23" s="2">
        <v>357512202.45450008</v>
      </c>
      <c r="D23" s="2">
        <v>319803162.4267</v>
      </c>
      <c r="E23" s="2">
        <v>34.879193301764715</v>
      </c>
      <c r="F23" s="2">
        <v>34.942407745520214</v>
      </c>
      <c r="G23" s="2">
        <v>37709040.027800083</v>
      </c>
      <c r="H23" s="2">
        <v>11.791328059941609</v>
      </c>
      <c r="I23" s="2">
        <v>100</v>
      </c>
      <c r="J23" s="2">
        <v>100</v>
      </c>
      <c r="K23" s="149">
        <v>34.879193301764715</v>
      </c>
      <c r="N23"/>
    </row>
    <row r="24" spans="1:14" x14ac:dyDescent="0.35">
      <c r="A24">
        <v>16</v>
      </c>
      <c r="B24" t="s">
        <v>62</v>
      </c>
      <c r="C24" s="2">
        <v>17968328.635849997</v>
      </c>
      <c r="D24" s="2">
        <v>17020235.984469999</v>
      </c>
      <c r="E24" s="2">
        <v>1.753005361765821</v>
      </c>
      <c r="F24" s="2">
        <v>1.8596689950826868</v>
      </c>
      <c r="G24" s="2">
        <v>948092.65137999877</v>
      </c>
      <c r="H24" s="2">
        <v>5.570384877419321</v>
      </c>
      <c r="I24" s="2">
        <v>100</v>
      </c>
      <c r="J24" s="2">
        <v>100</v>
      </c>
      <c r="K24" s="149">
        <v>1.753005361765821</v>
      </c>
      <c r="N24"/>
    </row>
    <row r="25" spans="1:14" x14ac:dyDescent="0.35">
      <c r="A25">
        <v>17</v>
      </c>
      <c r="B25" t="s">
        <v>109</v>
      </c>
      <c r="C25" s="2">
        <v>16292746.062200001</v>
      </c>
      <c r="D25" s="2">
        <v>10175274.549889999</v>
      </c>
      <c r="E25" s="2">
        <v>1.5895341065802175</v>
      </c>
      <c r="F25" s="2">
        <v>1.1117732218372418</v>
      </c>
      <c r="G25" s="2">
        <v>6117471.512310002</v>
      </c>
      <c r="H25" s="2">
        <v>60.120947914630342</v>
      </c>
      <c r="I25" s="2">
        <v>100</v>
      </c>
      <c r="J25" s="2">
        <v>100</v>
      </c>
      <c r="K25" s="149">
        <v>1.5895341065802175</v>
      </c>
      <c r="N25"/>
    </row>
    <row r="26" spans="1:14" x14ac:dyDescent="0.35">
      <c r="A26">
        <v>18</v>
      </c>
      <c r="B26" t="s">
        <v>17</v>
      </c>
      <c r="C26" s="2">
        <v>14898608.54094</v>
      </c>
      <c r="D26" s="2">
        <v>12904627.523799999</v>
      </c>
      <c r="E26" s="2">
        <v>1.4535208691034933</v>
      </c>
      <c r="F26" s="2">
        <v>1.4099884232509259</v>
      </c>
      <c r="G26" s="2">
        <v>1993981.0171400011</v>
      </c>
      <c r="H26" s="2">
        <v>15.451674319638453</v>
      </c>
      <c r="I26" s="2">
        <v>100</v>
      </c>
      <c r="J26" s="2">
        <v>100</v>
      </c>
      <c r="K26" s="149">
        <v>1.4535208691034933</v>
      </c>
      <c r="N26"/>
    </row>
    <row r="27" spans="1:14" x14ac:dyDescent="0.35">
      <c r="A27">
        <v>19</v>
      </c>
      <c r="B27" t="s">
        <v>86</v>
      </c>
      <c r="C27" s="2">
        <v>14394894.379419999</v>
      </c>
      <c r="D27" s="2">
        <v>13491623.877</v>
      </c>
      <c r="E27" s="2">
        <v>1.4043780888350956</v>
      </c>
      <c r="F27" s="2">
        <v>1.4741249557448755</v>
      </c>
      <c r="G27" s="2">
        <v>903270.50241999887</v>
      </c>
      <c r="H27" s="2">
        <v>6.6950465759711753</v>
      </c>
      <c r="I27" s="2">
        <v>100</v>
      </c>
      <c r="J27" s="2">
        <v>100</v>
      </c>
      <c r="K27" s="149">
        <v>1.4043780888350956</v>
      </c>
      <c r="N27"/>
    </row>
    <row r="28" spans="1:14" x14ac:dyDescent="0.35">
      <c r="A28">
        <v>20</v>
      </c>
      <c r="B28" t="s">
        <v>254</v>
      </c>
      <c r="C28" s="2">
        <v>13612680.33145</v>
      </c>
      <c r="D28" s="2">
        <v>6440067.6368000004</v>
      </c>
      <c r="E28" s="2">
        <v>1.3280646237416245</v>
      </c>
      <c r="F28" s="2">
        <v>0.70365617264767488</v>
      </c>
      <c r="G28" s="2">
        <v>7172612.69465</v>
      </c>
      <c r="H28" s="2">
        <v>111.37480379342715</v>
      </c>
      <c r="I28" s="2">
        <v>100</v>
      </c>
      <c r="J28" s="2">
        <v>100</v>
      </c>
      <c r="K28" s="149">
        <v>1.3280646237416245</v>
      </c>
      <c r="N28"/>
    </row>
    <row r="29" spans="1:14" x14ac:dyDescent="0.35">
      <c r="A29">
        <v>21</v>
      </c>
      <c r="B29" t="s">
        <v>47</v>
      </c>
      <c r="C29" s="2">
        <v>11878255.085589999</v>
      </c>
      <c r="D29" s="2">
        <v>12045333.467219999</v>
      </c>
      <c r="E29" s="2">
        <v>1.1588526276125948</v>
      </c>
      <c r="F29" s="2">
        <v>1.3161000355611936</v>
      </c>
      <c r="G29" s="2">
        <v>-167078.38162999973</v>
      </c>
      <c r="H29" s="2">
        <v>-1.3870797523761746</v>
      </c>
      <c r="I29" s="2">
        <v>100</v>
      </c>
      <c r="J29" s="2">
        <v>100</v>
      </c>
      <c r="K29" s="149">
        <v>1.1588526276125948</v>
      </c>
      <c r="N29"/>
    </row>
    <row r="30" spans="1:14" x14ac:dyDescent="0.35">
      <c r="A30">
        <v>22</v>
      </c>
      <c r="B30" t="s">
        <v>399</v>
      </c>
      <c r="C30" s="2">
        <v>11347915.88085</v>
      </c>
      <c r="D30" s="2">
        <v>11798046.961549999</v>
      </c>
      <c r="E30" s="2">
        <v>1.1071122855749413</v>
      </c>
      <c r="F30" s="2">
        <v>1.2890809596848987</v>
      </c>
      <c r="G30" s="2">
        <v>-450131.08069999889</v>
      </c>
      <c r="H30" s="2">
        <v>-3.8153016526123573</v>
      </c>
      <c r="I30" s="2">
        <v>100</v>
      </c>
      <c r="J30" s="2">
        <v>100</v>
      </c>
      <c r="K30" s="2">
        <v>1.1071122855749413</v>
      </c>
      <c r="N30"/>
    </row>
    <row r="31" spans="1:14" x14ac:dyDescent="0.35">
      <c r="A31">
        <v>23</v>
      </c>
      <c r="B31" t="s">
        <v>21</v>
      </c>
      <c r="C31" s="2">
        <v>8499208.2815899998</v>
      </c>
      <c r="D31" s="2">
        <v>6593607.79947</v>
      </c>
      <c r="E31" s="2">
        <v>0.82918995919661009</v>
      </c>
      <c r="F31" s="2">
        <v>0.72043231372338523</v>
      </c>
      <c r="G31" s="2">
        <v>1905600.4821199998</v>
      </c>
      <c r="H31" s="2">
        <v>28.900725370307502</v>
      </c>
      <c r="I31" s="2">
        <v>100</v>
      </c>
      <c r="J31" s="2">
        <v>100</v>
      </c>
      <c r="K31" s="149">
        <v>0.82918995919661009</v>
      </c>
      <c r="N31"/>
    </row>
    <row r="32" spans="1:14" x14ac:dyDescent="0.35">
      <c r="A32">
        <v>24</v>
      </c>
      <c r="B32" t="s">
        <v>58</v>
      </c>
      <c r="C32" s="2">
        <v>7858552.4764300007</v>
      </c>
      <c r="D32" s="2">
        <v>7555571.8099100003</v>
      </c>
      <c r="E32" s="2">
        <v>0.76668703617843081</v>
      </c>
      <c r="F32" s="2">
        <v>0.82553864986543213</v>
      </c>
      <c r="G32" s="2">
        <v>302980.66652000044</v>
      </c>
      <c r="H32" s="2">
        <v>4.0100296065296748</v>
      </c>
      <c r="I32" s="2">
        <v>100</v>
      </c>
      <c r="J32" s="2">
        <v>100</v>
      </c>
      <c r="K32" s="149">
        <v>0.76668703617843081</v>
      </c>
      <c r="N32"/>
    </row>
    <row r="33" spans="1:14" x14ac:dyDescent="0.35">
      <c r="A33">
        <v>25</v>
      </c>
      <c r="B33" t="s">
        <v>16</v>
      </c>
      <c r="C33" s="2">
        <v>7010499.7805900006</v>
      </c>
      <c r="D33" s="2">
        <v>6475502.38203</v>
      </c>
      <c r="E33" s="2">
        <v>0.6839502968302108</v>
      </c>
      <c r="F33" s="2">
        <v>0.70752785204818447</v>
      </c>
      <c r="G33" s="2">
        <v>534997.39856000058</v>
      </c>
      <c r="H33" s="2">
        <v>8.2618670644714509</v>
      </c>
      <c r="I33" s="2">
        <v>100</v>
      </c>
      <c r="J33" s="2">
        <v>100</v>
      </c>
      <c r="K33" s="149">
        <v>0.6839502968302108</v>
      </c>
      <c r="N33"/>
    </row>
    <row r="34" spans="1:14" x14ac:dyDescent="0.35">
      <c r="A34">
        <v>26</v>
      </c>
      <c r="B34" t="s">
        <v>107</v>
      </c>
      <c r="C34" s="2">
        <v>6064336.3592499997</v>
      </c>
      <c r="D34" s="2">
        <v>5139330.2825100003</v>
      </c>
      <c r="E34" s="2">
        <v>0.59164179199763245</v>
      </c>
      <c r="F34" s="2">
        <v>0.56153470437155084</v>
      </c>
      <c r="G34" s="2">
        <v>925006.07673999947</v>
      </c>
      <c r="H34" s="2">
        <v>17.998572302075022</v>
      </c>
      <c r="I34" s="2">
        <v>100</v>
      </c>
      <c r="J34" s="2">
        <v>100</v>
      </c>
      <c r="K34" s="149">
        <v>0.59164179199763245</v>
      </c>
      <c r="N34"/>
    </row>
    <row r="35" spans="1:14" x14ac:dyDescent="0.35">
      <c r="A35">
        <v>27</v>
      </c>
      <c r="B35" t="s">
        <v>89</v>
      </c>
      <c r="C35" s="2">
        <v>6062717.4068599995</v>
      </c>
      <c r="D35" s="2">
        <v>4784744.0388700003</v>
      </c>
      <c r="E35" s="2">
        <v>0.59148384563113221</v>
      </c>
      <c r="F35" s="2">
        <v>0.52279181949135178</v>
      </c>
      <c r="G35" s="2">
        <v>1277973.3679899992</v>
      </c>
      <c r="H35" s="2">
        <v>26.70933612348081</v>
      </c>
      <c r="I35" s="2">
        <v>100</v>
      </c>
      <c r="J35" s="2">
        <v>100</v>
      </c>
      <c r="K35" s="149">
        <v>0.59148384563113221</v>
      </c>
      <c r="N35"/>
    </row>
    <row r="36" spans="1:14" x14ac:dyDescent="0.35">
      <c r="A36">
        <v>28</v>
      </c>
      <c r="B36" t="s">
        <v>97</v>
      </c>
      <c r="C36" s="2">
        <v>5959798.8349299999</v>
      </c>
      <c r="D36" s="2">
        <v>3873467.4639400002</v>
      </c>
      <c r="E36" s="2">
        <v>0.58144302257658242</v>
      </c>
      <c r="F36" s="2">
        <v>0.42322370575375379</v>
      </c>
      <c r="G36" s="2">
        <v>2086331.3709899997</v>
      </c>
      <c r="H36" s="2">
        <v>53.862111671588231</v>
      </c>
      <c r="I36" s="2">
        <v>100</v>
      </c>
      <c r="J36" s="2">
        <v>100</v>
      </c>
      <c r="K36" s="149">
        <v>0.58144302257658242</v>
      </c>
      <c r="N36"/>
    </row>
    <row r="37" spans="1:14" x14ac:dyDescent="0.35">
      <c r="A37">
        <v>29</v>
      </c>
      <c r="B37" t="s">
        <v>91</v>
      </c>
      <c r="C37" s="2">
        <v>5614515.9470500005</v>
      </c>
      <c r="D37" s="2">
        <v>5011186.3019700004</v>
      </c>
      <c r="E37" s="2">
        <v>0.547756931563533</v>
      </c>
      <c r="F37" s="2">
        <v>0.54753340687284657</v>
      </c>
      <c r="G37" s="2">
        <v>603329.64508000016</v>
      </c>
      <c r="H37" s="2">
        <v>12.03965705371639</v>
      </c>
      <c r="I37" s="2">
        <v>100</v>
      </c>
      <c r="J37" s="2">
        <v>100</v>
      </c>
      <c r="K37" s="149">
        <v>0.547756931563533</v>
      </c>
      <c r="N37"/>
    </row>
    <row r="38" spans="1:14" x14ac:dyDescent="0.35">
      <c r="A38">
        <v>30</v>
      </c>
      <c r="B38" t="s">
        <v>35</v>
      </c>
      <c r="C38" s="2">
        <v>4922806.2376099993</v>
      </c>
      <c r="D38" s="2">
        <v>4465205.7030500006</v>
      </c>
      <c r="E38" s="2">
        <v>0.48027314639864538</v>
      </c>
      <c r="F38" s="2">
        <v>0.48787834729231888</v>
      </c>
      <c r="G38" s="2">
        <v>457600.53455999866</v>
      </c>
      <c r="H38" s="2">
        <v>10.248140063232247</v>
      </c>
      <c r="I38" s="2">
        <v>100</v>
      </c>
      <c r="J38" s="2">
        <v>100</v>
      </c>
      <c r="K38" s="149">
        <v>0.48027314639864538</v>
      </c>
      <c r="N38"/>
    </row>
    <row r="39" spans="1:14" x14ac:dyDescent="0.35">
      <c r="A39">
        <v>31</v>
      </c>
      <c r="B39" t="s">
        <v>39</v>
      </c>
      <c r="C39" s="2">
        <v>4904466.9413400004</v>
      </c>
      <c r="D39" s="2">
        <v>4026801.2294200002</v>
      </c>
      <c r="E39" s="2">
        <v>0.47848394912026421</v>
      </c>
      <c r="F39" s="2">
        <v>0.43997729541153646</v>
      </c>
      <c r="G39" s="2">
        <v>877665.71192000015</v>
      </c>
      <c r="H39" s="2">
        <v>21.79560554188107</v>
      </c>
      <c r="I39" s="2">
        <v>100</v>
      </c>
      <c r="J39" s="2">
        <v>100</v>
      </c>
      <c r="K39" s="149">
        <v>0.47848394912026421</v>
      </c>
      <c r="N39"/>
    </row>
    <row r="40" spans="1:14" x14ac:dyDescent="0.35">
      <c r="A40">
        <v>32</v>
      </c>
      <c r="B40" t="s">
        <v>55</v>
      </c>
      <c r="C40" s="2">
        <v>4796871.6204799991</v>
      </c>
      <c r="D40" s="2">
        <v>4664109.4979099995</v>
      </c>
      <c r="E40" s="2">
        <v>0.46798685847866855</v>
      </c>
      <c r="F40" s="2">
        <v>0.50961102013204529</v>
      </c>
      <c r="G40" s="2">
        <v>132762.12256999966</v>
      </c>
      <c r="H40" s="2">
        <v>2.8464623875037898</v>
      </c>
      <c r="I40" s="2">
        <v>100</v>
      </c>
      <c r="J40" s="2">
        <v>100</v>
      </c>
      <c r="K40" s="149">
        <v>0.46798685847866855</v>
      </c>
      <c r="N40"/>
    </row>
    <row r="41" spans="1:14" x14ac:dyDescent="0.35">
      <c r="A41">
        <v>33</v>
      </c>
      <c r="B41" t="s">
        <v>110</v>
      </c>
      <c r="C41" s="2">
        <v>4735161.44771</v>
      </c>
      <c r="D41" s="2">
        <v>3810245.83519</v>
      </c>
      <c r="E41" s="2">
        <v>0.46196636175169592</v>
      </c>
      <c r="F41" s="2">
        <v>0.41631596940319554</v>
      </c>
      <c r="G41" s="2">
        <v>924915.61251999997</v>
      </c>
      <c r="H41" s="2">
        <v>24.274434052990145</v>
      </c>
      <c r="I41" s="2">
        <v>100</v>
      </c>
      <c r="J41" s="2">
        <v>100</v>
      </c>
      <c r="K41" s="149">
        <v>0.46196636175169592</v>
      </c>
      <c r="N41"/>
    </row>
    <row r="42" spans="1:14" x14ac:dyDescent="0.35">
      <c r="A42">
        <v>34</v>
      </c>
      <c r="B42" t="s">
        <v>80</v>
      </c>
      <c r="C42" s="2">
        <v>4323280.6731199995</v>
      </c>
      <c r="D42" s="2">
        <v>3118678.2985399999</v>
      </c>
      <c r="E42" s="2">
        <v>0.42178292449955473</v>
      </c>
      <c r="F42" s="2">
        <v>0.34075375586589812</v>
      </c>
      <c r="G42" s="2">
        <v>1204602.3745799996</v>
      </c>
      <c r="H42" s="2">
        <v>38.625413052187227</v>
      </c>
      <c r="I42" s="2">
        <v>100</v>
      </c>
      <c r="J42" s="2">
        <v>100</v>
      </c>
      <c r="K42" s="149">
        <v>0.42178292449955473</v>
      </c>
      <c r="N42"/>
    </row>
    <row r="43" spans="1:14" x14ac:dyDescent="0.35">
      <c r="A43">
        <v>35</v>
      </c>
      <c r="B43" t="s">
        <v>13</v>
      </c>
      <c r="C43" s="2">
        <v>3942877.9221700002</v>
      </c>
      <c r="D43" s="2">
        <v>3641209.24174</v>
      </c>
      <c r="E43" s="2">
        <v>0.38467050989715607</v>
      </c>
      <c r="F43" s="2">
        <v>0.39784665369216832</v>
      </c>
      <c r="G43" s="2">
        <v>301668.68043000018</v>
      </c>
      <c r="H43" s="2">
        <v>8.2848488071463713</v>
      </c>
      <c r="I43" s="2">
        <v>100</v>
      </c>
      <c r="J43" s="2">
        <v>100</v>
      </c>
      <c r="K43" s="149">
        <v>0.38467050989715607</v>
      </c>
      <c r="N43"/>
    </row>
    <row r="44" spans="1:14" x14ac:dyDescent="0.35">
      <c r="A44">
        <v>36</v>
      </c>
      <c r="B44" t="s">
        <v>394</v>
      </c>
      <c r="C44" s="2">
        <v>3737634.6790500004</v>
      </c>
      <c r="D44" s="2">
        <v>3543412.1833600001</v>
      </c>
      <c r="E44" s="2">
        <v>0.36464680524731374</v>
      </c>
      <c r="F44" s="2">
        <v>0.38716112868267238</v>
      </c>
      <c r="G44" s="2">
        <v>194222.49569000024</v>
      </c>
      <c r="H44" s="2">
        <v>5.4812278572071493</v>
      </c>
      <c r="I44" s="2">
        <v>100</v>
      </c>
      <c r="J44" s="2">
        <v>100</v>
      </c>
      <c r="K44" s="2">
        <v>0.36464680524731374</v>
      </c>
      <c r="N44"/>
    </row>
    <row r="45" spans="1:14" x14ac:dyDescent="0.35">
      <c r="A45">
        <v>37</v>
      </c>
      <c r="B45" t="s">
        <v>94</v>
      </c>
      <c r="C45" s="2">
        <v>3504584.00061</v>
      </c>
      <c r="D45" s="2">
        <v>3660701.92515</v>
      </c>
      <c r="E45" s="2">
        <v>0.34191018365339565</v>
      </c>
      <c r="F45" s="2">
        <v>0.39997646781469964</v>
      </c>
      <c r="G45" s="2">
        <v>-156117.92454000004</v>
      </c>
      <c r="H45" s="2">
        <v>-4.2646991678680024</v>
      </c>
      <c r="I45" s="2">
        <v>100</v>
      </c>
      <c r="J45" s="2">
        <v>100</v>
      </c>
      <c r="K45" s="149">
        <v>0.34191018365339565</v>
      </c>
      <c r="N45"/>
    </row>
    <row r="46" spans="1:14" x14ac:dyDescent="0.35">
      <c r="A46">
        <v>38</v>
      </c>
      <c r="B46" t="s">
        <v>87</v>
      </c>
      <c r="C46" s="2">
        <v>3323617.6230900004</v>
      </c>
      <c r="D46" s="2">
        <v>2563341.60146</v>
      </c>
      <c r="E46" s="2">
        <v>0.32425495057518067</v>
      </c>
      <c r="F46" s="2">
        <v>0.28007642810536526</v>
      </c>
      <c r="G46" s="2">
        <v>760276.02163000032</v>
      </c>
      <c r="H46" s="2">
        <v>29.659567074359906</v>
      </c>
      <c r="I46" s="2">
        <v>100</v>
      </c>
      <c r="J46" s="2">
        <v>100</v>
      </c>
      <c r="K46" s="149">
        <v>0.32425495057518067</v>
      </c>
      <c r="N46"/>
    </row>
    <row r="47" spans="1:14" x14ac:dyDescent="0.35">
      <c r="A47">
        <v>39</v>
      </c>
      <c r="B47" t="s">
        <v>398</v>
      </c>
      <c r="C47" s="2">
        <v>2943305.5338600003</v>
      </c>
      <c r="D47" s="2">
        <v>2332898.1774400002</v>
      </c>
      <c r="E47" s="2">
        <v>0.28715138100698001</v>
      </c>
      <c r="F47" s="2">
        <v>0.25489766494592891</v>
      </c>
      <c r="G47" s="2">
        <v>610407.35642000008</v>
      </c>
      <c r="H47" s="2">
        <v>26.165194963195049</v>
      </c>
      <c r="I47" s="2">
        <v>100</v>
      </c>
      <c r="J47" s="2">
        <v>100</v>
      </c>
      <c r="K47" s="149">
        <v>0.28715138100698001</v>
      </c>
      <c r="N47"/>
    </row>
    <row r="48" spans="1:14" x14ac:dyDescent="0.35">
      <c r="A48">
        <v>40</v>
      </c>
      <c r="B48" t="s">
        <v>88</v>
      </c>
      <c r="C48" s="2">
        <v>2744143.7732399995</v>
      </c>
      <c r="D48" s="2">
        <v>2277640.2283600001</v>
      </c>
      <c r="E48" s="2">
        <v>0.26772099094115037</v>
      </c>
      <c r="F48" s="2">
        <v>0.24886005802145983</v>
      </c>
      <c r="G48" s="2">
        <v>466503.54487999948</v>
      </c>
      <c r="H48" s="2">
        <v>20.481880284310861</v>
      </c>
      <c r="I48" s="2">
        <v>100</v>
      </c>
      <c r="J48" s="2">
        <v>100</v>
      </c>
      <c r="K48" s="149">
        <v>0.26772099094115037</v>
      </c>
      <c r="N48"/>
    </row>
    <row r="49" spans="1:14" x14ac:dyDescent="0.35">
      <c r="A49">
        <v>41</v>
      </c>
      <c r="B49" t="s">
        <v>113</v>
      </c>
      <c r="C49" s="2">
        <v>2709531.6971700001</v>
      </c>
      <c r="D49" s="2">
        <v>2296927.3699899996</v>
      </c>
      <c r="E49" s="2">
        <v>0.26434420748164167</v>
      </c>
      <c r="F49" s="2">
        <v>0.25096741419007029</v>
      </c>
      <c r="G49" s="2">
        <v>412604.32718000049</v>
      </c>
      <c r="H49" s="2">
        <v>17.96331623588938</v>
      </c>
      <c r="I49" s="2">
        <v>100</v>
      </c>
      <c r="J49" s="2">
        <v>100</v>
      </c>
      <c r="K49" s="149">
        <v>0.26434420748164167</v>
      </c>
      <c r="N49"/>
    </row>
    <row r="50" spans="1:14" x14ac:dyDescent="0.35">
      <c r="A50">
        <v>42</v>
      </c>
      <c r="B50" t="s">
        <v>85</v>
      </c>
      <c r="C50" s="2">
        <v>2703096.3657600004</v>
      </c>
      <c r="D50" s="2">
        <v>2468439.5406499999</v>
      </c>
      <c r="E50" s="2">
        <v>0.26371637109824192</v>
      </c>
      <c r="F50" s="2">
        <v>0.26970721699578709</v>
      </c>
      <c r="G50" s="2">
        <v>234656.82511000056</v>
      </c>
      <c r="H50" s="2">
        <v>9.5062820557561434</v>
      </c>
      <c r="I50" s="2">
        <v>100</v>
      </c>
      <c r="J50" s="2">
        <v>100</v>
      </c>
      <c r="K50" s="149">
        <v>0.26371637109824192</v>
      </c>
      <c r="N50"/>
    </row>
    <row r="51" spans="1:14" x14ac:dyDescent="0.35">
      <c r="A51">
        <v>43</v>
      </c>
      <c r="B51" t="s">
        <v>99</v>
      </c>
      <c r="C51" s="2">
        <v>2554663.6761699999</v>
      </c>
      <c r="D51" s="2">
        <v>2187596.3269600002</v>
      </c>
      <c r="E51" s="2">
        <v>0.2492351521721009</v>
      </c>
      <c r="F51" s="2">
        <v>0.2390216602587818</v>
      </c>
      <c r="G51" s="2">
        <v>367067.34920999967</v>
      </c>
      <c r="H51" s="2">
        <v>16.779482790597665</v>
      </c>
      <c r="I51" s="2">
        <v>100</v>
      </c>
      <c r="J51" s="2">
        <v>100</v>
      </c>
      <c r="K51" s="149">
        <v>0.2492351521721009</v>
      </c>
      <c r="N51"/>
    </row>
    <row r="52" spans="1:14" x14ac:dyDescent="0.35">
      <c r="A52">
        <v>44</v>
      </c>
      <c r="B52" t="s">
        <v>401</v>
      </c>
      <c r="C52" s="2">
        <v>2229934.7478899998</v>
      </c>
      <c r="D52" s="2">
        <v>1973605.8827599999</v>
      </c>
      <c r="E52" s="2">
        <v>0.21755432286783546</v>
      </c>
      <c r="F52" s="2">
        <v>0.21564058641904063</v>
      </c>
      <c r="G52" s="2">
        <v>256328.86512999982</v>
      </c>
      <c r="H52" s="2">
        <v>12.987844603074205</v>
      </c>
      <c r="I52" s="2">
        <v>100</v>
      </c>
      <c r="J52" s="2">
        <v>100</v>
      </c>
      <c r="K52" s="2">
        <v>0.21755432286783546</v>
      </c>
      <c r="N52"/>
    </row>
    <row r="53" spans="1:14" x14ac:dyDescent="0.35">
      <c r="A53">
        <v>45</v>
      </c>
      <c r="B53" t="s">
        <v>93</v>
      </c>
      <c r="C53" s="2">
        <v>1899638.95771</v>
      </c>
      <c r="D53" s="2">
        <v>1804855.7942300001</v>
      </c>
      <c r="E53" s="2">
        <v>0.18533038580120198</v>
      </c>
      <c r="F53" s="2">
        <v>0.19720257487542622</v>
      </c>
      <c r="G53" s="2">
        <v>94783.163479999872</v>
      </c>
      <c r="H53" s="2">
        <v>5.2515643511805932</v>
      </c>
      <c r="I53" s="2">
        <v>100</v>
      </c>
      <c r="J53" s="2">
        <v>100</v>
      </c>
      <c r="K53" s="149">
        <v>0.18533038580120198</v>
      </c>
      <c r="N53"/>
    </row>
    <row r="54" spans="1:14" x14ac:dyDescent="0.35">
      <c r="A54">
        <v>46</v>
      </c>
      <c r="B54" t="s">
        <v>96</v>
      </c>
      <c r="C54" s="2">
        <v>1888546.68071</v>
      </c>
      <c r="D54" s="2">
        <v>1641104.9195699999</v>
      </c>
      <c r="E54" s="2">
        <v>0.1842482138613814</v>
      </c>
      <c r="F54" s="2">
        <v>0.17931078860402944</v>
      </c>
      <c r="G54" s="2">
        <v>247441.76114000008</v>
      </c>
      <c r="H54" s="2">
        <v>15.077753907704716</v>
      </c>
      <c r="I54" s="2">
        <v>100</v>
      </c>
      <c r="J54" s="2">
        <v>100</v>
      </c>
      <c r="K54" s="149">
        <v>0.1842482138613814</v>
      </c>
      <c r="N54"/>
    </row>
    <row r="55" spans="1:14" x14ac:dyDescent="0.35">
      <c r="A55">
        <v>47</v>
      </c>
      <c r="B55" t="s">
        <v>78</v>
      </c>
      <c r="C55" s="2">
        <v>1452349.80691</v>
      </c>
      <c r="D55" s="2">
        <v>1543430.5720599999</v>
      </c>
      <c r="E55" s="2">
        <v>0.14169247737338853</v>
      </c>
      <c r="F55" s="2">
        <v>0.16863867125824078</v>
      </c>
      <c r="G55" s="2">
        <v>-91080.765149999876</v>
      </c>
      <c r="H55" s="2">
        <v>-5.9011896484877475</v>
      </c>
      <c r="I55" s="2">
        <v>100</v>
      </c>
      <c r="J55" s="2">
        <v>100</v>
      </c>
      <c r="K55" s="149">
        <v>0.14169247737338853</v>
      </c>
      <c r="N55"/>
    </row>
    <row r="56" spans="1:14" x14ac:dyDescent="0.35">
      <c r="A56">
        <v>48</v>
      </c>
      <c r="B56" t="s">
        <v>72</v>
      </c>
      <c r="C56" s="2">
        <v>1309962.20441</v>
      </c>
      <c r="D56" s="2">
        <v>1104243.47276</v>
      </c>
      <c r="E56" s="2">
        <v>0.12780102226423207</v>
      </c>
      <c r="F56" s="2">
        <v>0.12065210794891051</v>
      </c>
      <c r="G56" s="2">
        <v>205718.73164999997</v>
      </c>
      <c r="H56" s="2">
        <v>18.629834517909028</v>
      </c>
      <c r="I56" s="2">
        <v>100</v>
      </c>
      <c r="J56" s="2">
        <v>100</v>
      </c>
      <c r="K56" s="149">
        <v>0.12780102226423207</v>
      </c>
      <c r="N56"/>
    </row>
    <row r="57" spans="1:14" x14ac:dyDescent="0.35">
      <c r="A57">
        <v>49</v>
      </c>
      <c r="B57" t="s">
        <v>81</v>
      </c>
      <c r="C57" s="2">
        <v>1277734.8276199999</v>
      </c>
      <c r="D57" s="2">
        <v>1263154.0409200001</v>
      </c>
      <c r="E57" s="2">
        <v>0.12465689208643689</v>
      </c>
      <c r="F57" s="2">
        <v>0.13801503152222477</v>
      </c>
      <c r="G57" s="2">
        <v>14580.786699999822</v>
      </c>
      <c r="H57" s="2">
        <v>1.1543158021629862</v>
      </c>
      <c r="I57" s="2">
        <v>100</v>
      </c>
      <c r="J57" s="2">
        <v>100</v>
      </c>
      <c r="K57" s="149">
        <v>0.12465689208643689</v>
      </c>
      <c r="N57"/>
    </row>
    <row r="58" spans="1:14" x14ac:dyDescent="0.35">
      <c r="A58">
        <v>50</v>
      </c>
      <c r="B58" t="s">
        <v>12</v>
      </c>
      <c r="C58" s="2">
        <v>1175931.6945199999</v>
      </c>
      <c r="D58" s="2">
        <v>1112737.2676300001</v>
      </c>
      <c r="E58" s="2">
        <v>0.114724892188973</v>
      </c>
      <c r="F58" s="2">
        <v>0.12158015894566192</v>
      </c>
      <c r="G58" s="2">
        <v>63194.42688999977</v>
      </c>
      <c r="H58" s="2">
        <v>5.67918669827574</v>
      </c>
      <c r="I58" s="2">
        <v>100</v>
      </c>
      <c r="J58" s="2">
        <v>100</v>
      </c>
      <c r="K58" s="149">
        <v>0.114724892188973</v>
      </c>
      <c r="N58"/>
    </row>
    <row r="59" spans="1:14" x14ac:dyDescent="0.35">
      <c r="A59">
        <v>51</v>
      </c>
      <c r="B59" t="s">
        <v>112</v>
      </c>
      <c r="C59" s="2">
        <v>1037756.32855</v>
      </c>
      <c r="D59" s="2">
        <v>903982.36939999997</v>
      </c>
      <c r="E59" s="2">
        <v>0.10124438644365352</v>
      </c>
      <c r="F59" s="2">
        <v>9.8771132551186705E-2</v>
      </c>
      <c r="G59" s="2">
        <v>133773.95915000001</v>
      </c>
      <c r="H59" s="2">
        <v>14.798292940026014</v>
      </c>
      <c r="I59" s="2">
        <v>100</v>
      </c>
      <c r="J59" s="2">
        <v>100</v>
      </c>
      <c r="K59" s="149">
        <v>0.10124438644365352</v>
      </c>
      <c r="N59"/>
    </row>
    <row r="60" spans="1:14" x14ac:dyDescent="0.35">
      <c r="A60">
        <v>52</v>
      </c>
      <c r="B60" t="s">
        <v>368</v>
      </c>
      <c r="C60" s="2">
        <v>903028.35285000002</v>
      </c>
      <c r="D60" s="2">
        <v>790543.25459999999</v>
      </c>
      <c r="E60" s="2">
        <v>8.8100211013183244E-2</v>
      </c>
      <c r="F60" s="2">
        <v>8.6376521523720703E-2</v>
      </c>
      <c r="G60" s="2">
        <v>112485.09825000004</v>
      </c>
      <c r="H60" s="2">
        <v>14.228835373077132</v>
      </c>
      <c r="I60" s="2">
        <v>100</v>
      </c>
      <c r="J60" s="2">
        <v>100</v>
      </c>
      <c r="K60" s="149">
        <v>8.8100211013183244E-2</v>
      </c>
      <c r="N60"/>
    </row>
    <row r="61" spans="1:14" x14ac:dyDescent="0.35">
      <c r="A61">
        <v>53</v>
      </c>
      <c r="B61" t="s">
        <v>108</v>
      </c>
      <c r="C61" s="2">
        <v>858680.49208</v>
      </c>
      <c r="D61" s="2">
        <v>522511.37958999997</v>
      </c>
      <c r="E61" s="2">
        <v>8.3773596151657109E-2</v>
      </c>
      <c r="F61" s="2">
        <v>5.7090760262550014E-2</v>
      </c>
      <c r="G61" s="2">
        <v>336169.11249000003</v>
      </c>
      <c r="H61" s="2">
        <v>64.337184915241934</v>
      </c>
      <c r="I61" s="2">
        <v>100</v>
      </c>
      <c r="J61" s="2">
        <v>100</v>
      </c>
      <c r="K61" s="149">
        <v>8.3773596151657109E-2</v>
      </c>
      <c r="N61"/>
    </row>
    <row r="62" spans="1:14" x14ac:dyDescent="0.35">
      <c r="A62">
        <v>54</v>
      </c>
      <c r="B62" t="s">
        <v>100</v>
      </c>
      <c r="C62" s="2">
        <v>794893.92411000002</v>
      </c>
      <c r="D62" s="2">
        <v>724514.02338999999</v>
      </c>
      <c r="E62" s="2">
        <v>7.7550524550164202E-2</v>
      </c>
      <c r="F62" s="2">
        <v>7.9162020258143409E-2</v>
      </c>
      <c r="G62" s="2">
        <v>70379.900720000034</v>
      </c>
      <c r="H62" s="2">
        <v>9.7140839856615369</v>
      </c>
      <c r="I62" s="2">
        <v>100</v>
      </c>
      <c r="J62" s="2">
        <v>100</v>
      </c>
      <c r="K62" s="149">
        <v>7.7550524550164202E-2</v>
      </c>
      <c r="N62"/>
    </row>
    <row r="63" spans="1:14" x14ac:dyDescent="0.35">
      <c r="A63">
        <v>55</v>
      </c>
      <c r="B63" t="s">
        <v>111</v>
      </c>
      <c r="C63" s="2">
        <v>762840.23729999992</v>
      </c>
      <c r="D63" s="2">
        <v>671926.05077999993</v>
      </c>
      <c r="E63" s="2">
        <v>7.4423339713941702E-2</v>
      </c>
      <c r="F63" s="2">
        <v>7.3416140925664813E-2</v>
      </c>
      <c r="G63" s="2">
        <v>90914.186519999988</v>
      </c>
      <c r="H63" s="2">
        <v>13.530385734332363</v>
      </c>
      <c r="I63" s="2">
        <v>100</v>
      </c>
      <c r="J63" s="2">
        <v>100</v>
      </c>
      <c r="K63" s="149">
        <v>7.4423339713941702E-2</v>
      </c>
      <c r="N63"/>
    </row>
    <row r="64" spans="1:14" x14ac:dyDescent="0.35">
      <c r="A64">
        <v>56</v>
      </c>
      <c r="B64" t="s">
        <v>95</v>
      </c>
      <c r="C64" s="2">
        <v>727126.55316000001</v>
      </c>
      <c r="D64" s="2">
        <v>662186.35713999998</v>
      </c>
      <c r="E64" s="2">
        <v>7.0939082438007853E-2</v>
      </c>
      <c r="F64" s="2">
        <v>7.2351960246828231E-2</v>
      </c>
      <c r="G64" s="2">
        <v>64940.196020000032</v>
      </c>
      <c r="H64" s="2">
        <v>9.8069365700130806</v>
      </c>
      <c r="I64" s="2">
        <v>100</v>
      </c>
      <c r="J64" s="2">
        <v>100</v>
      </c>
      <c r="K64" s="149">
        <v>7.0939082438007853E-2</v>
      </c>
      <c r="N64"/>
    </row>
    <row r="65" spans="1:14" x14ac:dyDescent="0.35">
      <c r="A65">
        <v>57</v>
      </c>
      <c r="B65" t="s">
        <v>98</v>
      </c>
      <c r="C65" s="2">
        <v>679843.97678999999</v>
      </c>
      <c r="D65" s="2">
        <v>1252183.4729500001</v>
      </c>
      <c r="E65" s="2">
        <v>6.6326154236698229E-2</v>
      </c>
      <c r="F65" s="2">
        <v>0.13681636276517162</v>
      </c>
      <c r="G65" s="2">
        <v>-572339.4961600001</v>
      </c>
      <c r="H65" s="2">
        <v>-45.707319136838166</v>
      </c>
      <c r="I65" s="2">
        <v>100</v>
      </c>
      <c r="J65" s="2">
        <v>100</v>
      </c>
      <c r="K65" s="149">
        <v>6.6326154236698229E-2</v>
      </c>
      <c r="N65"/>
    </row>
    <row r="66" spans="1:14" x14ac:dyDescent="0.35">
      <c r="A66">
        <v>58</v>
      </c>
      <c r="B66" t="s">
        <v>405</v>
      </c>
      <c r="C66" s="2">
        <v>658467.13937999995</v>
      </c>
      <c r="D66" s="2">
        <v>600602.13370000001</v>
      </c>
      <c r="E66" s="2">
        <v>6.4240611871752853E-2</v>
      </c>
      <c r="F66" s="2">
        <v>6.5623130457270029E-2</v>
      </c>
      <c r="G66" s="2">
        <v>57865.005679999944</v>
      </c>
      <c r="H66" s="2">
        <v>9.6344988525970621</v>
      </c>
      <c r="I66" s="2">
        <v>100</v>
      </c>
      <c r="J66" s="2">
        <v>100</v>
      </c>
      <c r="K66" s="2">
        <v>6.4240611871752853E-2</v>
      </c>
      <c r="N66"/>
    </row>
    <row r="67" spans="1:14" x14ac:dyDescent="0.35">
      <c r="A67">
        <v>59</v>
      </c>
      <c r="B67" t="s">
        <v>106</v>
      </c>
      <c r="C67" s="2">
        <v>612267.78697999998</v>
      </c>
      <c r="D67" s="2">
        <v>624979.55004</v>
      </c>
      <c r="E67" s="2">
        <v>5.9733363918500051E-2</v>
      </c>
      <c r="F67" s="2">
        <v>6.8286661408843485E-2</v>
      </c>
      <c r="G67" s="2">
        <v>-12711.763060000027</v>
      </c>
      <c r="H67" s="2">
        <v>-2.0339486402693452</v>
      </c>
      <c r="I67" s="2">
        <v>100</v>
      </c>
      <c r="J67" s="2">
        <v>100</v>
      </c>
      <c r="K67" s="149">
        <v>5.9733363918500051E-2</v>
      </c>
      <c r="N67"/>
    </row>
    <row r="68" spans="1:14" x14ac:dyDescent="0.35">
      <c r="A68">
        <v>60</v>
      </c>
      <c r="B68" t="s">
        <v>101</v>
      </c>
      <c r="C68" s="2">
        <v>476196.31761999999</v>
      </c>
      <c r="D68" s="2">
        <v>470017.15100000001</v>
      </c>
      <c r="E68" s="2">
        <v>4.6458116108555388E-2</v>
      </c>
      <c r="F68" s="2">
        <v>5.135512361105584E-2</v>
      </c>
      <c r="G68" s="2">
        <v>6179.1666199999745</v>
      </c>
      <c r="H68" s="2">
        <v>1.3146683279223526</v>
      </c>
      <c r="I68" s="2">
        <v>100</v>
      </c>
      <c r="J68" s="2">
        <v>100</v>
      </c>
      <c r="K68" s="149">
        <v>4.6458116108555388E-2</v>
      </c>
      <c r="N68"/>
    </row>
    <row r="69" spans="1:14" x14ac:dyDescent="0.35">
      <c r="A69">
        <v>61</v>
      </c>
      <c r="B69" t="s">
        <v>84</v>
      </c>
      <c r="C69" s="2">
        <v>447767.08867000003</v>
      </c>
      <c r="D69" s="2">
        <v>1973163.2505099999</v>
      </c>
      <c r="E69" s="2">
        <v>4.368453645124741E-2</v>
      </c>
      <c r="F69" s="2">
        <v>0.21559222343087173</v>
      </c>
      <c r="G69" s="2">
        <v>-1525396.16184</v>
      </c>
      <c r="H69" s="2">
        <v>-77.307144325018911</v>
      </c>
      <c r="I69" s="2">
        <v>100</v>
      </c>
      <c r="J69" s="2">
        <v>100</v>
      </c>
      <c r="K69" s="149">
        <v>4.368453645124741E-2</v>
      </c>
      <c r="N69"/>
    </row>
    <row r="70" spans="1:14" x14ac:dyDescent="0.35">
      <c r="A70">
        <v>62</v>
      </c>
      <c r="B70" t="s">
        <v>114</v>
      </c>
      <c r="C70" s="2">
        <v>388740.26198000001</v>
      </c>
      <c r="D70" s="2">
        <v>253621.38649</v>
      </c>
      <c r="E70" s="2">
        <v>3.7925829240764722E-2</v>
      </c>
      <c r="F70" s="2">
        <v>2.7711239102424404E-2</v>
      </c>
      <c r="G70" s="2">
        <v>135118.87549000001</v>
      </c>
      <c r="H70" s="2">
        <v>53.275820844598833</v>
      </c>
      <c r="I70" s="2">
        <v>100</v>
      </c>
      <c r="J70" s="2">
        <v>100</v>
      </c>
      <c r="K70" s="149">
        <v>3.7925829240764722E-2</v>
      </c>
      <c r="N70"/>
    </row>
    <row r="71" spans="1:14" x14ac:dyDescent="0.35">
      <c r="A71">
        <v>63</v>
      </c>
      <c r="B71" t="s">
        <v>115</v>
      </c>
      <c r="C71" s="2">
        <v>329413.92668000003</v>
      </c>
      <c r="D71" s="2">
        <v>342480.62541000004</v>
      </c>
      <c r="E71" s="2">
        <v>3.2137901716592018E-2</v>
      </c>
      <c r="F71" s="2">
        <v>3.7420197996822169E-2</v>
      </c>
      <c r="G71" s="2">
        <v>-13066.698730000004</v>
      </c>
      <c r="H71" s="2">
        <v>-3.8153103447405856</v>
      </c>
      <c r="I71" s="2">
        <v>100</v>
      </c>
      <c r="J71" s="2">
        <v>100</v>
      </c>
      <c r="K71" s="149">
        <v>3.2137901716592018E-2</v>
      </c>
      <c r="N71"/>
    </row>
    <row r="72" spans="1:14" x14ac:dyDescent="0.35">
      <c r="A72">
        <v>64</v>
      </c>
      <c r="B72" t="s">
        <v>56</v>
      </c>
      <c r="C72" s="2">
        <v>255661.60855999999</v>
      </c>
      <c r="D72" s="2">
        <v>415431.26504000003</v>
      </c>
      <c r="E72" s="2">
        <v>2.494256308898779E-2</v>
      </c>
      <c r="F72" s="2">
        <v>4.5390947804001519E-2</v>
      </c>
      <c r="G72" s="2">
        <v>-159769.65648000003</v>
      </c>
      <c r="H72" s="2">
        <v>-38.458746349920617</v>
      </c>
      <c r="I72" s="2">
        <v>100</v>
      </c>
      <c r="J72" s="2">
        <v>100</v>
      </c>
      <c r="K72" s="149">
        <v>2.494256308898779E-2</v>
      </c>
      <c r="N72"/>
    </row>
    <row r="73" spans="1:14" x14ac:dyDescent="0.35">
      <c r="A73">
        <v>65</v>
      </c>
      <c r="B73" t="s">
        <v>367</v>
      </c>
      <c r="C73" s="2">
        <v>171705.4767</v>
      </c>
      <c r="D73" s="2">
        <v>113757.96953</v>
      </c>
      <c r="E73" s="2">
        <v>1.6751731749780372E-2</v>
      </c>
      <c r="F73" s="2">
        <v>1.2429449807366443E-2</v>
      </c>
      <c r="G73" s="2">
        <v>57947.507169999997</v>
      </c>
      <c r="H73" s="2">
        <v>50.939294547375155</v>
      </c>
      <c r="I73" s="2">
        <v>100</v>
      </c>
      <c r="J73" s="2">
        <v>100</v>
      </c>
      <c r="K73" s="2">
        <v>1.6751731749780372E-2</v>
      </c>
      <c r="N73"/>
    </row>
    <row r="74" spans="1:14" x14ac:dyDescent="0.35">
      <c r="A74">
        <v>66</v>
      </c>
      <c r="B74" t="s">
        <v>37</v>
      </c>
      <c r="C74" s="2">
        <v>171555.43594</v>
      </c>
      <c r="D74" s="2">
        <v>157763.09240999998</v>
      </c>
      <c r="E74" s="2">
        <v>1.6737093646142918E-2</v>
      </c>
      <c r="F74" s="2">
        <v>1.7237547810203153E-2</v>
      </c>
      <c r="G74" s="2">
        <v>13792.343530000013</v>
      </c>
      <c r="H74" s="2">
        <v>8.7424398947226543</v>
      </c>
      <c r="I74" s="2">
        <v>100</v>
      </c>
      <c r="J74" s="2">
        <v>100</v>
      </c>
      <c r="K74" s="149">
        <v>1.6737093646142918E-2</v>
      </c>
      <c r="N74"/>
    </row>
    <row r="75" spans="1:14" x14ac:dyDescent="0.35">
      <c r="A75">
        <v>67</v>
      </c>
      <c r="B75" t="s">
        <v>90</v>
      </c>
      <c r="C75" s="2">
        <v>148044.77283999999</v>
      </c>
      <c r="D75" s="2">
        <v>122106.19086</v>
      </c>
      <c r="E75" s="2">
        <v>1.4443373439426529E-2</v>
      </c>
      <c r="F75" s="2">
        <v>1.334159511402697E-2</v>
      </c>
      <c r="G75" s="2">
        <v>25938.581979999988</v>
      </c>
      <c r="H75" s="2">
        <v>21.242642815497923</v>
      </c>
      <c r="I75" s="2">
        <v>100</v>
      </c>
      <c r="J75" s="2">
        <v>100</v>
      </c>
      <c r="K75" s="149">
        <v>1.4443373439426529E-2</v>
      </c>
      <c r="N75"/>
    </row>
    <row r="76" spans="1:14" x14ac:dyDescent="0.35">
      <c r="A76">
        <v>68</v>
      </c>
      <c r="B76" t="s">
        <v>395</v>
      </c>
      <c r="C76" s="2">
        <v>139459.13315000001</v>
      </c>
      <c r="D76" s="2">
        <v>120170.94676000001</v>
      </c>
      <c r="E76" s="2">
        <v>1.3605751158813816E-2</v>
      </c>
      <c r="F76" s="2">
        <v>1.3130146021665942E-2</v>
      </c>
      <c r="G76" s="2">
        <v>19288.186390000003</v>
      </c>
      <c r="H76" s="2">
        <v>16.050623640771921</v>
      </c>
      <c r="I76" s="2">
        <v>100</v>
      </c>
      <c r="J76" s="2">
        <v>100</v>
      </c>
      <c r="K76" s="149">
        <v>1.3605751158813816E-2</v>
      </c>
      <c r="N76"/>
    </row>
    <row r="77" spans="1:14" x14ac:dyDescent="0.35">
      <c r="A77">
        <v>69</v>
      </c>
      <c r="B77" t="s">
        <v>68</v>
      </c>
      <c r="C77" s="2">
        <v>121671.51554000001</v>
      </c>
      <c r="D77" s="2">
        <v>135193.71434999999</v>
      </c>
      <c r="E77" s="2">
        <v>1.1870376117800988E-2</v>
      </c>
      <c r="F77" s="2">
        <v>1.4771567159007829E-2</v>
      </c>
      <c r="G77" s="2">
        <v>-13522.198809999987</v>
      </c>
      <c r="H77" s="2">
        <v>-10.002091350928243</v>
      </c>
      <c r="I77" s="2">
        <v>100</v>
      </c>
      <c r="J77" s="2">
        <v>100</v>
      </c>
      <c r="K77" s="149">
        <v>1.1870376117800988E-2</v>
      </c>
      <c r="N77"/>
    </row>
    <row r="78" spans="1:14" x14ac:dyDescent="0.35">
      <c r="A78">
        <v>70</v>
      </c>
      <c r="B78" t="s">
        <v>383</v>
      </c>
      <c r="C78" s="2">
        <v>119831.89865999999</v>
      </c>
      <c r="D78" s="2">
        <v>97178.802089999997</v>
      </c>
      <c r="E78" s="2">
        <v>1.1690901536742805E-2</v>
      </c>
      <c r="F78" s="2">
        <v>1.0617972946494204E-2</v>
      </c>
      <c r="G78" s="2">
        <v>22653.096569999994</v>
      </c>
      <c r="H78" s="2">
        <v>23.310738641355488</v>
      </c>
      <c r="I78" s="2">
        <v>100</v>
      </c>
      <c r="J78" s="2">
        <v>100</v>
      </c>
      <c r="K78" s="2">
        <v>1.1690901536742805E-2</v>
      </c>
      <c r="N78"/>
    </row>
    <row r="79" spans="1:14" x14ac:dyDescent="0.35">
      <c r="A79">
        <v>71</v>
      </c>
      <c r="B79" t="s">
        <v>384</v>
      </c>
      <c r="C79" s="2">
        <v>115658.93306</v>
      </c>
      <c r="D79" s="2">
        <v>40399.697639999999</v>
      </c>
      <c r="E79" s="2">
        <v>1.1283783478101049E-2</v>
      </c>
      <c r="F79" s="2">
        <v>4.4141611890913335E-3</v>
      </c>
      <c r="G79" s="2">
        <v>75259.235419999997</v>
      </c>
      <c r="H79" s="2">
        <v>186.28663038677141</v>
      </c>
      <c r="I79" s="2">
        <v>100</v>
      </c>
      <c r="J79" s="2">
        <v>100</v>
      </c>
      <c r="K79" s="2">
        <v>1.1283783478101049E-2</v>
      </c>
      <c r="N79"/>
    </row>
    <row r="80" spans="1:14" x14ac:dyDescent="0.35">
      <c r="A80">
        <v>72</v>
      </c>
      <c r="B80" t="s">
        <v>253</v>
      </c>
      <c r="C80" s="2">
        <v>57561.313450000001</v>
      </c>
      <c r="D80" s="2">
        <v>57341.116409999995</v>
      </c>
      <c r="E80" s="2">
        <v>5.6157304974269635E-3</v>
      </c>
      <c r="F80" s="2">
        <v>6.2652184392979569E-3</v>
      </c>
      <c r="G80" s="2">
        <v>220.19704000000638</v>
      </c>
      <c r="H80" s="2">
        <v>0.3840124744442619</v>
      </c>
      <c r="I80" s="2">
        <v>100</v>
      </c>
      <c r="J80" s="2">
        <v>100</v>
      </c>
      <c r="K80" s="149">
        <v>5.6157304974269635E-3</v>
      </c>
      <c r="N80"/>
    </row>
    <row r="81" spans="1:14" x14ac:dyDescent="0.35">
      <c r="A81">
        <v>73</v>
      </c>
      <c r="B81" t="s">
        <v>400</v>
      </c>
      <c r="C81" s="2">
        <v>17334.960600000002</v>
      </c>
      <c r="D81" s="2">
        <v>8660.1348800000014</v>
      </c>
      <c r="E81" s="2">
        <v>1.6912134396946225E-3</v>
      </c>
      <c r="F81" s="2">
        <v>9.4622567773237757E-4</v>
      </c>
      <c r="G81" s="2">
        <v>8674.8257200000007</v>
      </c>
      <c r="H81" s="2">
        <v>100.16963754264299</v>
      </c>
      <c r="I81" s="2">
        <v>100</v>
      </c>
      <c r="J81" s="2">
        <v>100</v>
      </c>
      <c r="K81" s="2">
        <v>1.6912134396946225E-3</v>
      </c>
      <c r="N81"/>
    </row>
    <row r="82" spans="1:14" x14ac:dyDescent="0.35">
      <c r="A82">
        <v>150.1</v>
      </c>
      <c r="B82" t="s">
        <v>102</v>
      </c>
      <c r="C82" s="2">
        <v>220538706.54879996</v>
      </c>
      <c r="D82" s="2">
        <v>189869673.12355</v>
      </c>
      <c r="E82" s="2">
        <v>21.515943017960993</v>
      </c>
      <c r="F82" s="2">
        <v>20.745584522830903</v>
      </c>
      <c r="G82" s="2">
        <v>30669033.425249964</v>
      </c>
      <c r="H82" s="2">
        <v>16.152676159764255</v>
      </c>
      <c r="I82" s="2">
        <v>100</v>
      </c>
      <c r="J82" s="2">
        <v>100</v>
      </c>
      <c r="K82" s="2">
        <v>21.515943017960993</v>
      </c>
      <c r="N82"/>
    </row>
    <row r="83" spans="1:14" x14ac:dyDescent="0.35">
      <c r="A83">
        <v>200</v>
      </c>
      <c r="B83" t="s">
        <v>104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N83"/>
    </row>
    <row r="84" spans="1:14" x14ac:dyDescent="0.35">
      <c r="A84">
        <v>201.1</v>
      </c>
      <c r="B84" t="s">
        <v>103</v>
      </c>
      <c r="C84" s="2">
        <v>1025001350.6946898</v>
      </c>
      <c r="D84" s="2">
        <v>915229324.65265</v>
      </c>
      <c r="E84" s="2">
        <v>100</v>
      </c>
      <c r="F84" s="2">
        <v>99.999999999999986</v>
      </c>
      <c r="G84" s="2">
        <v>109772026.04203975</v>
      </c>
      <c r="H84" s="2">
        <v>11.993936720034704</v>
      </c>
      <c r="I84" s="2">
        <v>100</v>
      </c>
      <c r="J84" s="2">
        <v>100</v>
      </c>
      <c r="K84" s="2">
        <v>100</v>
      </c>
      <c r="N84"/>
    </row>
    <row r="85" spans="1:14" x14ac:dyDescent="0.35">
      <c r="C85"/>
      <c r="N85"/>
    </row>
    <row r="86" spans="1:14" x14ac:dyDescent="0.35">
      <c r="C86"/>
      <c r="N86"/>
    </row>
    <row r="87" spans="1:14" x14ac:dyDescent="0.35">
      <c r="C87"/>
      <c r="N87"/>
    </row>
    <row r="88" spans="1:14" x14ac:dyDescent="0.35">
      <c r="C88"/>
      <c r="N88"/>
    </row>
    <row r="89" spans="1:14" x14ac:dyDescent="0.35">
      <c r="C89"/>
      <c r="N89"/>
    </row>
    <row r="90" spans="1:14" x14ac:dyDescent="0.35">
      <c r="C90"/>
      <c r="N90"/>
    </row>
    <row r="91" spans="1:14" x14ac:dyDescent="0.35">
      <c r="C91"/>
      <c r="N91"/>
    </row>
    <row r="92" spans="1:14" x14ac:dyDescent="0.35">
      <c r="C92"/>
      <c r="N92"/>
    </row>
    <row r="93" spans="1:14" x14ac:dyDescent="0.35">
      <c r="C93"/>
    </row>
    <row r="94" spans="1:14" x14ac:dyDescent="0.35">
      <c r="C94"/>
    </row>
    <row r="95" spans="1:14" x14ac:dyDescent="0.35">
      <c r="C95"/>
    </row>
    <row r="96" spans="1:14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  <row r="151" spans="3:3" x14ac:dyDescent="0.35">
      <c r="C151"/>
    </row>
    <row r="152" spans="3:3" x14ac:dyDescent="0.35">
      <c r="C152"/>
    </row>
    <row r="153" spans="3:3" x14ac:dyDescent="0.35">
      <c r="C153"/>
    </row>
    <row r="154" spans="3:3" x14ac:dyDescent="0.35">
      <c r="C154"/>
    </row>
    <row r="155" spans="3:3" x14ac:dyDescent="0.35">
      <c r="C155"/>
    </row>
    <row r="156" spans="3:3" x14ac:dyDescent="0.35">
      <c r="C156"/>
    </row>
    <row r="157" spans="3:3" x14ac:dyDescent="0.35">
      <c r="C157"/>
    </row>
    <row r="158" spans="3:3" x14ac:dyDescent="0.35">
      <c r="C158"/>
    </row>
    <row r="159" spans="3:3" x14ac:dyDescent="0.35">
      <c r="C159"/>
    </row>
    <row r="160" spans="3:3" x14ac:dyDescent="0.35">
      <c r="C160"/>
    </row>
    <row r="161" spans="3:3" x14ac:dyDescent="0.35">
      <c r="C161"/>
    </row>
    <row r="162" spans="3:3" x14ac:dyDescent="0.35">
      <c r="C162"/>
    </row>
    <row r="163" spans="3:3" x14ac:dyDescent="0.35">
      <c r="C163"/>
    </row>
    <row r="164" spans="3:3" x14ac:dyDescent="0.35">
      <c r="C164"/>
    </row>
    <row r="165" spans="3:3" x14ac:dyDescent="0.35">
      <c r="C165"/>
    </row>
    <row r="166" spans="3:3" x14ac:dyDescent="0.35">
      <c r="C166"/>
    </row>
    <row r="167" spans="3:3" x14ac:dyDescent="0.35">
      <c r="C167"/>
    </row>
    <row r="168" spans="3:3" x14ac:dyDescent="0.35">
      <c r="C168"/>
    </row>
    <row r="169" spans="3:3" x14ac:dyDescent="0.35">
      <c r="C169"/>
    </row>
    <row r="170" spans="3:3" x14ac:dyDescent="0.35">
      <c r="C170"/>
    </row>
    <row r="171" spans="3:3" x14ac:dyDescent="0.35">
      <c r="C171"/>
    </row>
    <row r="172" spans="3:3" x14ac:dyDescent="0.35">
      <c r="C172"/>
    </row>
    <row r="173" spans="3:3" x14ac:dyDescent="0.35">
      <c r="C173"/>
    </row>
    <row r="174" spans="3:3" x14ac:dyDescent="0.35">
      <c r="C174"/>
    </row>
    <row r="175" spans="3:3" x14ac:dyDescent="0.35">
      <c r="C175"/>
    </row>
    <row r="176" spans="3:3" x14ac:dyDescent="0.35">
      <c r="C176"/>
    </row>
    <row r="177" spans="3:3" x14ac:dyDescent="0.35">
      <c r="C177"/>
    </row>
    <row r="178" spans="3:3" x14ac:dyDescent="0.35">
      <c r="C178"/>
    </row>
    <row r="179" spans="3:3" x14ac:dyDescent="0.35">
      <c r="C179"/>
    </row>
    <row r="180" spans="3:3" x14ac:dyDescent="0.35">
      <c r="C180"/>
    </row>
    <row r="181" spans="3:3" x14ac:dyDescent="0.35">
      <c r="C181"/>
    </row>
    <row r="182" spans="3:3" x14ac:dyDescent="0.35">
      <c r="C182"/>
    </row>
    <row r="183" spans="3:3" x14ac:dyDescent="0.35">
      <c r="C183"/>
    </row>
    <row r="184" spans="3:3" x14ac:dyDescent="0.35">
      <c r="C184"/>
    </row>
    <row r="185" spans="3:3" x14ac:dyDescent="0.35">
      <c r="C185"/>
    </row>
    <row r="186" spans="3:3" x14ac:dyDescent="0.35">
      <c r="C186"/>
    </row>
    <row r="187" spans="3:3" x14ac:dyDescent="0.35">
      <c r="C187"/>
    </row>
    <row r="188" spans="3:3" x14ac:dyDescent="0.35">
      <c r="C188"/>
    </row>
    <row r="189" spans="3:3" x14ac:dyDescent="0.35">
      <c r="C189"/>
    </row>
    <row r="190" spans="3:3" x14ac:dyDescent="0.35">
      <c r="C190"/>
    </row>
    <row r="191" spans="3:3" x14ac:dyDescent="0.35">
      <c r="C191"/>
    </row>
    <row r="192" spans="3:3" x14ac:dyDescent="0.35">
      <c r="C192"/>
    </row>
    <row r="193" spans="3:3" x14ac:dyDescent="0.35">
      <c r="C193"/>
    </row>
    <row r="194" spans="3:3" x14ac:dyDescent="0.35">
      <c r="C194"/>
    </row>
    <row r="195" spans="3:3" x14ac:dyDescent="0.35">
      <c r="C195"/>
    </row>
    <row r="196" spans="3:3" x14ac:dyDescent="0.35">
      <c r="C196"/>
    </row>
    <row r="197" spans="3:3" x14ac:dyDescent="0.35">
      <c r="C197"/>
    </row>
    <row r="198" spans="3:3" x14ac:dyDescent="0.35">
      <c r="C198"/>
    </row>
    <row r="199" spans="3:3" x14ac:dyDescent="0.35">
      <c r="C199"/>
    </row>
    <row r="200" spans="3:3" x14ac:dyDescent="0.35">
      <c r="C200"/>
    </row>
    <row r="201" spans="3:3" x14ac:dyDescent="0.35">
      <c r="C201"/>
    </row>
    <row r="202" spans="3:3" x14ac:dyDescent="0.35">
      <c r="C202"/>
    </row>
    <row r="203" spans="3:3" x14ac:dyDescent="0.35">
      <c r="C203"/>
    </row>
    <row r="204" spans="3:3" x14ac:dyDescent="0.35">
      <c r="C204"/>
    </row>
    <row r="205" spans="3:3" x14ac:dyDescent="0.35">
      <c r="C205"/>
    </row>
    <row r="206" spans="3:3" x14ac:dyDescent="0.35">
      <c r="C206"/>
    </row>
    <row r="207" spans="3:3" x14ac:dyDescent="0.35">
      <c r="C207"/>
    </row>
    <row r="208" spans="3:3" x14ac:dyDescent="0.35">
      <c r="C208"/>
    </row>
    <row r="209" spans="3:3" x14ac:dyDescent="0.35">
      <c r="C209"/>
    </row>
    <row r="210" spans="3:3" x14ac:dyDescent="0.35">
      <c r="C210"/>
    </row>
    <row r="211" spans="3:3" x14ac:dyDescent="0.35">
      <c r="C211"/>
    </row>
    <row r="212" spans="3:3" x14ac:dyDescent="0.35">
      <c r="C212"/>
    </row>
    <row r="213" spans="3:3" x14ac:dyDescent="0.35">
      <c r="C213"/>
    </row>
    <row r="214" spans="3:3" x14ac:dyDescent="0.35">
      <c r="C214"/>
    </row>
    <row r="215" spans="3:3" x14ac:dyDescent="0.35">
      <c r="C215"/>
    </row>
    <row r="216" spans="3:3" x14ac:dyDescent="0.35">
      <c r="C216"/>
    </row>
    <row r="217" spans="3:3" x14ac:dyDescent="0.35">
      <c r="C217"/>
    </row>
    <row r="218" spans="3:3" x14ac:dyDescent="0.35">
      <c r="C218"/>
    </row>
    <row r="219" spans="3:3" x14ac:dyDescent="0.35">
      <c r="C219"/>
    </row>
    <row r="220" spans="3:3" x14ac:dyDescent="0.35">
      <c r="C220"/>
    </row>
    <row r="221" spans="3:3" x14ac:dyDescent="0.35">
      <c r="C221"/>
    </row>
    <row r="222" spans="3:3" x14ac:dyDescent="0.35">
      <c r="C222"/>
    </row>
    <row r="223" spans="3:3" x14ac:dyDescent="0.35">
      <c r="C223"/>
    </row>
    <row r="224" spans="3:3" x14ac:dyDescent="0.35">
      <c r="C224"/>
    </row>
    <row r="225" spans="3:3" x14ac:dyDescent="0.35">
      <c r="C225"/>
    </row>
    <row r="226" spans="3:3" x14ac:dyDescent="0.35">
      <c r="C226"/>
    </row>
    <row r="227" spans="3:3" x14ac:dyDescent="0.35">
      <c r="C227"/>
    </row>
    <row r="228" spans="3:3" x14ac:dyDescent="0.35">
      <c r="C228"/>
    </row>
    <row r="229" spans="3:3" x14ac:dyDescent="0.35">
      <c r="C229"/>
    </row>
    <row r="230" spans="3:3" x14ac:dyDescent="0.35">
      <c r="C230"/>
    </row>
    <row r="231" spans="3:3" x14ac:dyDescent="0.35">
      <c r="C231"/>
    </row>
    <row r="232" spans="3:3" x14ac:dyDescent="0.35">
      <c r="C232"/>
    </row>
    <row r="233" spans="3:3" x14ac:dyDescent="0.35">
      <c r="C233"/>
    </row>
    <row r="234" spans="3:3" x14ac:dyDescent="0.35">
      <c r="C234"/>
    </row>
    <row r="235" spans="3:3" x14ac:dyDescent="0.35">
      <c r="C235"/>
    </row>
    <row r="236" spans="3:3" x14ac:dyDescent="0.35">
      <c r="C236"/>
    </row>
    <row r="237" spans="3:3" x14ac:dyDescent="0.35">
      <c r="C237"/>
    </row>
    <row r="238" spans="3:3" x14ac:dyDescent="0.35">
      <c r="C238"/>
    </row>
    <row r="239" spans="3:3" x14ac:dyDescent="0.35">
      <c r="C239"/>
    </row>
    <row r="240" spans="3:3" x14ac:dyDescent="0.35">
      <c r="C240"/>
    </row>
    <row r="241" spans="3:3" x14ac:dyDescent="0.35">
      <c r="C241"/>
    </row>
    <row r="242" spans="3:3" x14ac:dyDescent="0.35">
      <c r="C242"/>
    </row>
    <row r="243" spans="3:3" x14ac:dyDescent="0.35">
      <c r="C243"/>
    </row>
    <row r="244" spans="3:3" x14ac:dyDescent="0.35">
      <c r="C244"/>
    </row>
    <row r="245" spans="3:3" x14ac:dyDescent="0.35">
      <c r="C245"/>
    </row>
    <row r="246" spans="3:3" x14ac:dyDescent="0.35">
      <c r="C246"/>
    </row>
    <row r="247" spans="3:3" x14ac:dyDescent="0.35">
      <c r="C247"/>
    </row>
    <row r="248" spans="3:3" x14ac:dyDescent="0.35">
      <c r="C248"/>
    </row>
    <row r="249" spans="3:3" x14ac:dyDescent="0.35">
      <c r="C249"/>
    </row>
    <row r="250" spans="3:3" x14ac:dyDescent="0.35">
      <c r="C250"/>
    </row>
    <row r="251" spans="3:3" x14ac:dyDescent="0.35">
      <c r="C251"/>
    </row>
    <row r="252" spans="3:3" x14ac:dyDescent="0.35">
      <c r="C252"/>
    </row>
    <row r="253" spans="3:3" x14ac:dyDescent="0.35">
      <c r="C253"/>
    </row>
    <row r="254" spans="3:3" x14ac:dyDescent="0.35">
      <c r="C254"/>
    </row>
    <row r="255" spans="3:3" x14ac:dyDescent="0.35">
      <c r="C255"/>
    </row>
    <row r="256" spans="3:3" x14ac:dyDescent="0.35">
      <c r="C256"/>
    </row>
    <row r="257" spans="3:3" x14ac:dyDescent="0.35">
      <c r="C257"/>
    </row>
    <row r="258" spans="3:3" x14ac:dyDescent="0.35">
      <c r="C258"/>
    </row>
    <row r="259" spans="3:3" x14ac:dyDescent="0.35">
      <c r="C259"/>
    </row>
    <row r="260" spans="3:3" x14ac:dyDescent="0.35">
      <c r="C260"/>
    </row>
    <row r="261" spans="3:3" x14ac:dyDescent="0.35">
      <c r="C261"/>
    </row>
    <row r="262" spans="3:3" x14ac:dyDescent="0.35">
      <c r="C262"/>
    </row>
    <row r="263" spans="3:3" x14ac:dyDescent="0.35">
      <c r="C263"/>
    </row>
    <row r="264" spans="3:3" x14ac:dyDescent="0.35">
      <c r="C264"/>
    </row>
    <row r="265" spans="3:3" x14ac:dyDescent="0.35">
      <c r="C265"/>
    </row>
    <row r="266" spans="3:3" x14ac:dyDescent="0.35">
      <c r="C266"/>
    </row>
    <row r="267" spans="3:3" x14ac:dyDescent="0.35">
      <c r="C267"/>
    </row>
    <row r="268" spans="3:3" x14ac:dyDescent="0.35">
      <c r="C268"/>
    </row>
    <row r="269" spans="3:3" x14ac:dyDescent="0.35">
      <c r="C269"/>
    </row>
    <row r="270" spans="3:3" x14ac:dyDescent="0.35">
      <c r="C270"/>
    </row>
    <row r="271" spans="3:3" x14ac:dyDescent="0.35">
      <c r="C271"/>
    </row>
    <row r="272" spans="3:3" x14ac:dyDescent="0.35">
      <c r="C272"/>
    </row>
    <row r="273" spans="3:3" x14ac:dyDescent="0.35">
      <c r="C273"/>
    </row>
    <row r="274" spans="3:3" x14ac:dyDescent="0.35">
      <c r="C274"/>
    </row>
    <row r="275" spans="3:3" x14ac:dyDescent="0.35">
      <c r="C275"/>
    </row>
    <row r="276" spans="3:3" x14ac:dyDescent="0.35">
      <c r="C276"/>
    </row>
    <row r="277" spans="3:3" x14ac:dyDescent="0.35">
      <c r="C277"/>
    </row>
    <row r="278" spans="3:3" x14ac:dyDescent="0.35">
      <c r="C278"/>
    </row>
    <row r="279" spans="3:3" x14ac:dyDescent="0.35">
      <c r="C279"/>
    </row>
    <row r="280" spans="3:3" x14ac:dyDescent="0.35">
      <c r="C280"/>
    </row>
    <row r="281" spans="3:3" x14ac:dyDescent="0.35">
      <c r="C281"/>
    </row>
    <row r="282" spans="3:3" x14ac:dyDescent="0.35">
      <c r="C282"/>
    </row>
    <row r="283" spans="3:3" x14ac:dyDescent="0.35">
      <c r="C283"/>
    </row>
    <row r="284" spans="3:3" x14ac:dyDescent="0.35">
      <c r="C284"/>
    </row>
    <row r="285" spans="3:3" x14ac:dyDescent="0.35">
      <c r="C285"/>
    </row>
    <row r="286" spans="3:3" x14ac:dyDescent="0.35">
      <c r="C286"/>
    </row>
    <row r="287" spans="3:3" x14ac:dyDescent="0.35">
      <c r="C287"/>
    </row>
    <row r="288" spans="3:3" x14ac:dyDescent="0.35">
      <c r="C288"/>
    </row>
    <row r="289" spans="3:3" x14ac:dyDescent="0.35">
      <c r="C289"/>
    </row>
    <row r="290" spans="3:3" x14ac:dyDescent="0.35">
      <c r="C290"/>
    </row>
    <row r="291" spans="3:3" x14ac:dyDescent="0.35">
      <c r="C291"/>
    </row>
    <row r="292" spans="3:3" x14ac:dyDescent="0.35">
      <c r="C292"/>
    </row>
    <row r="293" spans="3:3" x14ac:dyDescent="0.35">
      <c r="C293"/>
    </row>
    <row r="294" spans="3:3" x14ac:dyDescent="0.35">
      <c r="C294"/>
    </row>
    <row r="295" spans="3:3" x14ac:dyDescent="0.35">
      <c r="C295"/>
    </row>
    <row r="296" spans="3:3" x14ac:dyDescent="0.35">
      <c r="C296"/>
    </row>
    <row r="297" spans="3:3" x14ac:dyDescent="0.35">
      <c r="C297"/>
    </row>
    <row r="298" spans="3:3" x14ac:dyDescent="0.35">
      <c r="C298"/>
    </row>
    <row r="299" spans="3:3" x14ac:dyDescent="0.35">
      <c r="C299"/>
    </row>
    <row r="300" spans="3:3" x14ac:dyDescent="0.35">
      <c r="C300"/>
    </row>
    <row r="301" spans="3:3" x14ac:dyDescent="0.35">
      <c r="C301"/>
    </row>
    <row r="302" spans="3:3" x14ac:dyDescent="0.35">
      <c r="C302"/>
    </row>
    <row r="303" spans="3:3" x14ac:dyDescent="0.35">
      <c r="C303"/>
    </row>
    <row r="304" spans="3:3" x14ac:dyDescent="0.35">
      <c r="C304"/>
    </row>
    <row r="305" spans="3:3" x14ac:dyDescent="0.35">
      <c r="C305"/>
    </row>
    <row r="306" spans="3:3" x14ac:dyDescent="0.35">
      <c r="C306"/>
    </row>
    <row r="307" spans="3:3" x14ac:dyDescent="0.35">
      <c r="C307"/>
    </row>
    <row r="308" spans="3:3" x14ac:dyDescent="0.35">
      <c r="C308"/>
    </row>
    <row r="309" spans="3:3" x14ac:dyDescent="0.35">
      <c r="C309"/>
    </row>
    <row r="310" spans="3:3" x14ac:dyDescent="0.35">
      <c r="C310"/>
    </row>
    <row r="311" spans="3:3" x14ac:dyDescent="0.35">
      <c r="C311"/>
    </row>
    <row r="312" spans="3:3" x14ac:dyDescent="0.35">
      <c r="C312"/>
    </row>
    <row r="313" spans="3:3" x14ac:dyDescent="0.35">
      <c r="C313"/>
    </row>
    <row r="314" spans="3:3" x14ac:dyDescent="0.35">
      <c r="C314"/>
    </row>
    <row r="315" spans="3:3" x14ac:dyDescent="0.35">
      <c r="C315"/>
    </row>
    <row r="316" spans="3:3" x14ac:dyDescent="0.35">
      <c r="C316"/>
    </row>
    <row r="317" spans="3:3" x14ac:dyDescent="0.35">
      <c r="C317"/>
    </row>
    <row r="318" spans="3:3" x14ac:dyDescent="0.35">
      <c r="C318"/>
    </row>
    <row r="319" spans="3:3" x14ac:dyDescent="0.35">
      <c r="C319"/>
    </row>
    <row r="320" spans="3:3" x14ac:dyDescent="0.35">
      <c r="C320"/>
    </row>
    <row r="321" spans="3:3" x14ac:dyDescent="0.35">
      <c r="C321"/>
    </row>
    <row r="322" spans="3:3" x14ac:dyDescent="0.35">
      <c r="C322"/>
    </row>
    <row r="323" spans="3:3" x14ac:dyDescent="0.35">
      <c r="C323"/>
    </row>
    <row r="324" spans="3:3" x14ac:dyDescent="0.35">
      <c r="C324"/>
    </row>
    <row r="325" spans="3:3" x14ac:dyDescent="0.35">
      <c r="C325"/>
    </row>
    <row r="326" spans="3:3" x14ac:dyDescent="0.35">
      <c r="C326"/>
    </row>
    <row r="327" spans="3:3" x14ac:dyDescent="0.35">
      <c r="C327"/>
    </row>
    <row r="328" spans="3:3" x14ac:dyDescent="0.35">
      <c r="C328"/>
    </row>
    <row r="329" spans="3:3" x14ac:dyDescent="0.35">
      <c r="C329"/>
    </row>
    <row r="330" spans="3:3" x14ac:dyDescent="0.35">
      <c r="C330"/>
    </row>
    <row r="331" spans="3:3" x14ac:dyDescent="0.35">
      <c r="C331"/>
    </row>
    <row r="332" spans="3:3" x14ac:dyDescent="0.35">
      <c r="C332"/>
    </row>
    <row r="333" spans="3:3" x14ac:dyDescent="0.35">
      <c r="C333"/>
    </row>
    <row r="334" spans="3:3" x14ac:dyDescent="0.35">
      <c r="C334"/>
    </row>
    <row r="335" spans="3:3" x14ac:dyDescent="0.35">
      <c r="C335"/>
    </row>
    <row r="336" spans="3:3" x14ac:dyDescent="0.35">
      <c r="C336"/>
    </row>
    <row r="337" spans="3:3" x14ac:dyDescent="0.35">
      <c r="C337"/>
    </row>
    <row r="338" spans="3:3" x14ac:dyDescent="0.35">
      <c r="C338"/>
    </row>
    <row r="339" spans="3:3" x14ac:dyDescent="0.35">
      <c r="C339"/>
    </row>
    <row r="340" spans="3:3" x14ac:dyDescent="0.35">
      <c r="C340"/>
    </row>
    <row r="341" spans="3:3" x14ac:dyDescent="0.35">
      <c r="C341"/>
    </row>
    <row r="342" spans="3:3" x14ac:dyDescent="0.35">
      <c r="C342"/>
    </row>
    <row r="343" spans="3:3" x14ac:dyDescent="0.35">
      <c r="C343"/>
    </row>
    <row r="344" spans="3:3" x14ac:dyDescent="0.35">
      <c r="C344"/>
    </row>
    <row r="345" spans="3:3" x14ac:dyDescent="0.35">
      <c r="C345"/>
    </row>
    <row r="346" spans="3:3" x14ac:dyDescent="0.35">
      <c r="C346"/>
    </row>
    <row r="347" spans="3:3" x14ac:dyDescent="0.35">
      <c r="C347"/>
    </row>
    <row r="348" spans="3:3" x14ac:dyDescent="0.35">
      <c r="C348"/>
    </row>
    <row r="349" spans="3:3" x14ac:dyDescent="0.35">
      <c r="C349"/>
    </row>
    <row r="350" spans="3:3" x14ac:dyDescent="0.35">
      <c r="C350"/>
    </row>
    <row r="351" spans="3:3" x14ac:dyDescent="0.35">
      <c r="C351"/>
    </row>
    <row r="352" spans="3:3" x14ac:dyDescent="0.35">
      <c r="C352"/>
    </row>
    <row r="353" spans="3:3" x14ac:dyDescent="0.35">
      <c r="C353"/>
    </row>
    <row r="354" spans="3:3" x14ac:dyDescent="0.35">
      <c r="C354"/>
    </row>
    <row r="355" spans="3:3" x14ac:dyDescent="0.35">
      <c r="C355"/>
    </row>
    <row r="356" spans="3:3" x14ac:dyDescent="0.35">
      <c r="C356"/>
    </row>
    <row r="357" spans="3:3" x14ac:dyDescent="0.35">
      <c r="C357"/>
    </row>
    <row r="358" spans="3:3" x14ac:dyDescent="0.35">
      <c r="C358"/>
    </row>
    <row r="359" spans="3:3" x14ac:dyDescent="0.35">
      <c r="C359"/>
    </row>
    <row r="360" spans="3:3" x14ac:dyDescent="0.35">
      <c r="C360"/>
    </row>
    <row r="361" spans="3:3" x14ac:dyDescent="0.35">
      <c r="C361"/>
    </row>
    <row r="362" spans="3:3" x14ac:dyDescent="0.35">
      <c r="C362"/>
    </row>
    <row r="363" spans="3:3" x14ac:dyDescent="0.35">
      <c r="C363"/>
    </row>
    <row r="364" spans="3:3" x14ac:dyDescent="0.35">
      <c r="C364"/>
    </row>
    <row r="365" spans="3:3" x14ac:dyDescent="0.35">
      <c r="C365"/>
    </row>
    <row r="366" spans="3:3" x14ac:dyDescent="0.35">
      <c r="C366"/>
    </row>
    <row r="367" spans="3:3" x14ac:dyDescent="0.35">
      <c r="C367"/>
    </row>
    <row r="368" spans="3:3" x14ac:dyDescent="0.35">
      <c r="C368"/>
    </row>
    <row r="369" spans="3:3" x14ac:dyDescent="0.35">
      <c r="C369"/>
    </row>
    <row r="370" spans="3:3" x14ac:dyDescent="0.35">
      <c r="C370"/>
    </row>
    <row r="371" spans="3:3" x14ac:dyDescent="0.35">
      <c r="C371"/>
    </row>
    <row r="372" spans="3:3" x14ac:dyDescent="0.35">
      <c r="C372"/>
    </row>
    <row r="373" spans="3:3" x14ac:dyDescent="0.35">
      <c r="C373"/>
    </row>
    <row r="374" spans="3:3" x14ac:dyDescent="0.35">
      <c r="C374"/>
    </row>
    <row r="375" spans="3:3" x14ac:dyDescent="0.35">
      <c r="C375"/>
    </row>
    <row r="376" spans="3:3" x14ac:dyDescent="0.35">
      <c r="C376"/>
    </row>
    <row r="377" spans="3:3" x14ac:dyDescent="0.35">
      <c r="C377"/>
    </row>
    <row r="378" spans="3:3" x14ac:dyDescent="0.35">
      <c r="C378"/>
    </row>
    <row r="379" spans="3:3" x14ac:dyDescent="0.35">
      <c r="C379"/>
    </row>
    <row r="380" spans="3:3" x14ac:dyDescent="0.35">
      <c r="C380"/>
    </row>
    <row r="381" spans="3:3" x14ac:dyDescent="0.35">
      <c r="C381"/>
    </row>
    <row r="382" spans="3:3" x14ac:dyDescent="0.35">
      <c r="C382"/>
    </row>
    <row r="383" spans="3:3" x14ac:dyDescent="0.35">
      <c r="C383"/>
    </row>
    <row r="384" spans="3:3" x14ac:dyDescent="0.35">
      <c r="C384"/>
    </row>
    <row r="385" spans="3:3" x14ac:dyDescent="0.35">
      <c r="C385"/>
    </row>
    <row r="386" spans="3:3" x14ac:dyDescent="0.35">
      <c r="C386"/>
    </row>
    <row r="387" spans="3:3" x14ac:dyDescent="0.35">
      <c r="C387"/>
    </row>
    <row r="388" spans="3:3" x14ac:dyDescent="0.35">
      <c r="C388"/>
    </row>
    <row r="389" spans="3:3" x14ac:dyDescent="0.35">
      <c r="C389"/>
    </row>
    <row r="390" spans="3:3" x14ac:dyDescent="0.35">
      <c r="C390"/>
    </row>
    <row r="391" spans="3:3" x14ac:dyDescent="0.35">
      <c r="C391"/>
    </row>
    <row r="392" spans="3:3" x14ac:dyDescent="0.35">
      <c r="C392"/>
    </row>
    <row r="393" spans="3:3" x14ac:dyDescent="0.35">
      <c r="C393"/>
    </row>
    <row r="394" spans="3:3" x14ac:dyDescent="0.35">
      <c r="C394"/>
    </row>
    <row r="395" spans="3:3" x14ac:dyDescent="0.35">
      <c r="C395"/>
    </row>
    <row r="396" spans="3:3" x14ac:dyDescent="0.35">
      <c r="C396"/>
    </row>
    <row r="397" spans="3:3" x14ac:dyDescent="0.35">
      <c r="C397"/>
    </row>
    <row r="398" spans="3:3" x14ac:dyDescent="0.35">
      <c r="C398"/>
    </row>
    <row r="399" spans="3:3" x14ac:dyDescent="0.35">
      <c r="C399"/>
    </row>
    <row r="400" spans="3:3" x14ac:dyDescent="0.35">
      <c r="C400"/>
    </row>
    <row r="401" spans="3:3" x14ac:dyDescent="0.35">
      <c r="C401"/>
    </row>
    <row r="402" spans="3:3" x14ac:dyDescent="0.35">
      <c r="C402"/>
    </row>
    <row r="403" spans="3:3" x14ac:dyDescent="0.35">
      <c r="C403"/>
    </row>
    <row r="404" spans="3:3" x14ac:dyDescent="0.35">
      <c r="C404"/>
    </row>
    <row r="405" spans="3:3" x14ac:dyDescent="0.35">
      <c r="C405"/>
    </row>
    <row r="406" spans="3:3" x14ac:dyDescent="0.35">
      <c r="C406"/>
    </row>
    <row r="407" spans="3:3" x14ac:dyDescent="0.35">
      <c r="C407"/>
    </row>
    <row r="408" spans="3:3" x14ac:dyDescent="0.35">
      <c r="C408"/>
    </row>
    <row r="409" spans="3:3" x14ac:dyDescent="0.35">
      <c r="C409"/>
    </row>
    <row r="410" spans="3:3" x14ac:dyDescent="0.35">
      <c r="C410"/>
    </row>
    <row r="411" spans="3:3" x14ac:dyDescent="0.35">
      <c r="C411"/>
    </row>
    <row r="412" spans="3:3" x14ac:dyDescent="0.35">
      <c r="C412"/>
    </row>
    <row r="413" spans="3:3" x14ac:dyDescent="0.35">
      <c r="C413"/>
    </row>
    <row r="414" spans="3:3" x14ac:dyDescent="0.35">
      <c r="C414"/>
    </row>
    <row r="415" spans="3:3" x14ac:dyDescent="0.35">
      <c r="C415"/>
    </row>
    <row r="416" spans="3:3" x14ac:dyDescent="0.35">
      <c r="C416"/>
    </row>
    <row r="417" spans="3:3" x14ac:dyDescent="0.35">
      <c r="C417"/>
    </row>
    <row r="418" spans="3:3" x14ac:dyDescent="0.35">
      <c r="C418"/>
    </row>
    <row r="419" spans="3:3" x14ac:dyDescent="0.35">
      <c r="C419"/>
    </row>
    <row r="420" spans="3:3" x14ac:dyDescent="0.35">
      <c r="C420"/>
    </row>
    <row r="421" spans="3:3" x14ac:dyDescent="0.35">
      <c r="C421"/>
    </row>
    <row r="422" spans="3:3" x14ac:dyDescent="0.35">
      <c r="C422"/>
    </row>
    <row r="423" spans="3:3" x14ac:dyDescent="0.35">
      <c r="C423"/>
    </row>
    <row r="424" spans="3:3" x14ac:dyDescent="0.35">
      <c r="C424"/>
    </row>
    <row r="425" spans="3:3" x14ac:dyDescent="0.35">
      <c r="C425"/>
    </row>
    <row r="426" spans="3:3" x14ac:dyDescent="0.35">
      <c r="C426"/>
    </row>
    <row r="427" spans="3:3" x14ac:dyDescent="0.35">
      <c r="C427"/>
    </row>
    <row r="428" spans="3:3" x14ac:dyDescent="0.35">
      <c r="C428"/>
    </row>
    <row r="429" spans="3:3" x14ac:dyDescent="0.35">
      <c r="C429"/>
    </row>
    <row r="430" spans="3:3" x14ac:dyDescent="0.35">
      <c r="C430"/>
    </row>
    <row r="431" spans="3:3" x14ac:dyDescent="0.35">
      <c r="C431"/>
    </row>
    <row r="432" spans="3:3" x14ac:dyDescent="0.35">
      <c r="C432"/>
    </row>
    <row r="433" spans="3:3" x14ac:dyDescent="0.35">
      <c r="C433"/>
    </row>
    <row r="434" spans="3:3" x14ac:dyDescent="0.35">
      <c r="C434"/>
    </row>
    <row r="435" spans="3:3" x14ac:dyDescent="0.35">
      <c r="C435"/>
    </row>
    <row r="436" spans="3:3" x14ac:dyDescent="0.35">
      <c r="C436"/>
    </row>
    <row r="437" spans="3:3" x14ac:dyDescent="0.35">
      <c r="C437"/>
    </row>
    <row r="438" spans="3:3" x14ac:dyDescent="0.35">
      <c r="C438"/>
    </row>
    <row r="439" spans="3:3" x14ac:dyDescent="0.35">
      <c r="C439"/>
    </row>
    <row r="440" spans="3:3" x14ac:dyDescent="0.35">
      <c r="C440"/>
    </row>
    <row r="441" spans="3:3" x14ac:dyDescent="0.35">
      <c r="C441"/>
    </row>
    <row r="442" spans="3:3" x14ac:dyDescent="0.35">
      <c r="C442"/>
    </row>
    <row r="443" spans="3:3" x14ac:dyDescent="0.35">
      <c r="C443"/>
    </row>
    <row r="444" spans="3:3" x14ac:dyDescent="0.35">
      <c r="C444"/>
    </row>
    <row r="445" spans="3:3" x14ac:dyDescent="0.35">
      <c r="C445"/>
    </row>
    <row r="446" spans="3:3" x14ac:dyDescent="0.35">
      <c r="C446"/>
    </row>
    <row r="447" spans="3:3" x14ac:dyDescent="0.35">
      <c r="C447"/>
    </row>
    <row r="448" spans="3:3" x14ac:dyDescent="0.35">
      <c r="C448"/>
    </row>
    <row r="449" spans="3:3" x14ac:dyDescent="0.35">
      <c r="C449"/>
    </row>
    <row r="450" spans="3:3" x14ac:dyDescent="0.35">
      <c r="C450"/>
    </row>
    <row r="451" spans="3:3" x14ac:dyDescent="0.35">
      <c r="C451"/>
    </row>
    <row r="452" spans="3:3" x14ac:dyDescent="0.35">
      <c r="C452"/>
    </row>
    <row r="453" spans="3:3" x14ac:dyDescent="0.35">
      <c r="C453"/>
    </row>
    <row r="454" spans="3:3" x14ac:dyDescent="0.35">
      <c r="C454"/>
    </row>
    <row r="455" spans="3:3" x14ac:dyDescent="0.35">
      <c r="C455"/>
    </row>
    <row r="456" spans="3:3" x14ac:dyDescent="0.35">
      <c r="C456"/>
    </row>
    <row r="457" spans="3:3" x14ac:dyDescent="0.35">
      <c r="C457"/>
    </row>
    <row r="458" spans="3:3" x14ac:dyDescent="0.35">
      <c r="C458"/>
    </row>
    <row r="459" spans="3:3" x14ac:dyDescent="0.35">
      <c r="C459"/>
    </row>
    <row r="460" spans="3:3" x14ac:dyDescent="0.35">
      <c r="C460"/>
    </row>
    <row r="461" spans="3:3" x14ac:dyDescent="0.35">
      <c r="C461"/>
    </row>
    <row r="462" spans="3:3" x14ac:dyDescent="0.35">
      <c r="C462"/>
    </row>
    <row r="463" spans="3:3" x14ac:dyDescent="0.35">
      <c r="C463"/>
    </row>
    <row r="464" spans="3:3" x14ac:dyDescent="0.35">
      <c r="C464"/>
    </row>
    <row r="465" spans="3:3" x14ac:dyDescent="0.35">
      <c r="C465"/>
    </row>
    <row r="466" spans="3:3" x14ac:dyDescent="0.35">
      <c r="C466"/>
    </row>
    <row r="467" spans="3:3" x14ac:dyDescent="0.35">
      <c r="C467"/>
    </row>
    <row r="468" spans="3:3" x14ac:dyDescent="0.35">
      <c r="C468"/>
    </row>
    <row r="469" spans="3:3" x14ac:dyDescent="0.35">
      <c r="C469"/>
    </row>
    <row r="470" spans="3:3" x14ac:dyDescent="0.35">
      <c r="C470"/>
    </row>
    <row r="471" spans="3:3" x14ac:dyDescent="0.35">
      <c r="C471"/>
    </row>
    <row r="472" spans="3:3" x14ac:dyDescent="0.35">
      <c r="C472"/>
    </row>
    <row r="473" spans="3:3" x14ac:dyDescent="0.35">
      <c r="C473"/>
    </row>
    <row r="474" spans="3:3" x14ac:dyDescent="0.35">
      <c r="C474"/>
    </row>
    <row r="475" spans="3:3" x14ac:dyDescent="0.35">
      <c r="C475"/>
    </row>
    <row r="476" spans="3:3" x14ac:dyDescent="0.35">
      <c r="C476"/>
    </row>
    <row r="477" spans="3:3" x14ac:dyDescent="0.35">
      <c r="C477"/>
    </row>
    <row r="478" spans="3:3" x14ac:dyDescent="0.35">
      <c r="C478"/>
    </row>
    <row r="479" spans="3:3" x14ac:dyDescent="0.35">
      <c r="C479"/>
    </row>
    <row r="480" spans="3:3" x14ac:dyDescent="0.35">
      <c r="C480"/>
    </row>
    <row r="481" spans="3:3" x14ac:dyDescent="0.35">
      <c r="C481"/>
    </row>
    <row r="482" spans="3:3" x14ac:dyDescent="0.35">
      <c r="C482"/>
    </row>
    <row r="483" spans="3:3" x14ac:dyDescent="0.35">
      <c r="C483"/>
    </row>
    <row r="484" spans="3:3" x14ac:dyDescent="0.35">
      <c r="C484"/>
    </row>
    <row r="485" spans="3:3" x14ac:dyDescent="0.35">
      <c r="C485"/>
    </row>
    <row r="486" spans="3:3" x14ac:dyDescent="0.35">
      <c r="C486"/>
    </row>
    <row r="487" spans="3:3" x14ac:dyDescent="0.35">
      <c r="C487"/>
    </row>
    <row r="488" spans="3:3" x14ac:dyDescent="0.35">
      <c r="C488"/>
    </row>
    <row r="489" spans="3:3" x14ac:dyDescent="0.35">
      <c r="C489"/>
    </row>
    <row r="490" spans="3:3" x14ac:dyDescent="0.35">
      <c r="C490"/>
    </row>
    <row r="491" spans="3:3" x14ac:dyDescent="0.35">
      <c r="C491"/>
    </row>
    <row r="492" spans="3:3" x14ac:dyDescent="0.35">
      <c r="C492"/>
    </row>
    <row r="493" spans="3:3" x14ac:dyDescent="0.35">
      <c r="C493"/>
    </row>
    <row r="494" spans="3:3" x14ac:dyDescent="0.35">
      <c r="C494"/>
    </row>
    <row r="495" spans="3:3" x14ac:dyDescent="0.35">
      <c r="C495"/>
    </row>
    <row r="496" spans="3:3" x14ac:dyDescent="0.35">
      <c r="C496"/>
    </row>
    <row r="497" spans="3:3" x14ac:dyDescent="0.35">
      <c r="C497"/>
    </row>
    <row r="498" spans="3:3" x14ac:dyDescent="0.35">
      <c r="C498"/>
    </row>
    <row r="499" spans="3:3" x14ac:dyDescent="0.35">
      <c r="C499"/>
    </row>
    <row r="500" spans="3:3" x14ac:dyDescent="0.35">
      <c r="C500"/>
    </row>
    <row r="501" spans="3:3" x14ac:dyDescent="0.35">
      <c r="C501"/>
    </row>
    <row r="502" spans="3:3" x14ac:dyDescent="0.35">
      <c r="C502"/>
    </row>
    <row r="503" spans="3:3" x14ac:dyDescent="0.35">
      <c r="C503"/>
    </row>
    <row r="504" spans="3:3" x14ac:dyDescent="0.35">
      <c r="C504"/>
    </row>
    <row r="505" spans="3:3" x14ac:dyDescent="0.35">
      <c r="C505"/>
    </row>
    <row r="506" spans="3:3" x14ac:dyDescent="0.35">
      <c r="C506"/>
    </row>
    <row r="507" spans="3:3" x14ac:dyDescent="0.35">
      <c r="C507"/>
    </row>
    <row r="508" spans="3:3" x14ac:dyDescent="0.35">
      <c r="C508"/>
    </row>
    <row r="509" spans="3:3" x14ac:dyDescent="0.35">
      <c r="C509"/>
    </row>
    <row r="510" spans="3:3" x14ac:dyDescent="0.35">
      <c r="C510"/>
    </row>
    <row r="511" spans="3:3" x14ac:dyDescent="0.35">
      <c r="C511"/>
    </row>
    <row r="512" spans="3:3" x14ac:dyDescent="0.35">
      <c r="C512"/>
    </row>
    <row r="513" spans="3:3" x14ac:dyDescent="0.35">
      <c r="C513"/>
    </row>
    <row r="514" spans="3:3" x14ac:dyDescent="0.35">
      <c r="C514"/>
    </row>
    <row r="515" spans="3:3" x14ac:dyDescent="0.35">
      <c r="C515"/>
    </row>
    <row r="516" spans="3:3" x14ac:dyDescent="0.35">
      <c r="C516"/>
    </row>
    <row r="517" spans="3:3" x14ac:dyDescent="0.35">
      <c r="C517"/>
    </row>
    <row r="518" spans="3:3" x14ac:dyDescent="0.35">
      <c r="C518"/>
    </row>
    <row r="519" spans="3:3" x14ac:dyDescent="0.35">
      <c r="C519"/>
    </row>
    <row r="520" spans="3:3" x14ac:dyDescent="0.35">
      <c r="C520"/>
    </row>
    <row r="521" spans="3:3" x14ac:dyDescent="0.35">
      <c r="C521"/>
    </row>
    <row r="522" spans="3:3" x14ac:dyDescent="0.35">
      <c r="C522"/>
    </row>
    <row r="523" spans="3:3" x14ac:dyDescent="0.35">
      <c r="C523"/>
    </row>
    <row r="524" spans="3:3" x14ac:dyDescent="0.35">
      <c r="C524"/>
    </row>
    <row r="525" spans="3:3" x14ac:dyDescent="0.35">
      <c r="C525"/>
    </row>
    <row r="526" spans="3:3" x14ac:dyDescent="0.35">
      <c r="C526"/>
    </row>
    <row r="527" spans="3:3" x14ac:dyDescent="0.35">
      <c r="C527"/>
    </row>
    <row r="528" spans="3:3" x14ac:dyDescent="0.35">
      <c r="C528"/>
    </row>
    <row r="529" spans="3:3" x14ac:dyDescent="0.35">
      <c r="C529"/>
    </row>
    <row r="530" spans="3:3" x14ac:dyDescent="0.35">
      <c r="C530"/>
    </row>
    <row r="531" spans="3:3" x14ac:dyDescent="0.35">
      <c r="C531"/>
    </row>
    <row r="532" spans="3:3" x14ac:dyDescent="0.35">
      <c r="C532"/>
    </row>
    <row r="533" spans="3:3" x14ac:dyDescent="0.35">
      <c r="C533"/>
    </row>
    <row r="534" spans="3:3" x14ac:dyDescent="0.35">
      <c r="C534"/>
    </row>
    <row r="535" spans="3:3" x14ac:dyDescent="0.35">
      <c r="C535"/>
    </row>
    <row r="536" spans="3:3" x14ac:dyDescent="0.35">
      <c r="C536"/>
    </row>
    <row r="537" spans="3:3" x14ac:dyDescent="0.35">
      <c r="C537"/>
    </row>
    <row r="538" spans="3:3" x14ac:dyDescent="0.35">
      <c r="C538"/>
    </row>
    <row r="539" spans="3:3" x14ac:dyDescent="0.35">
      <c r="C539"/>
    </row>
    <row r="540" spans="3:3" x14ac:dyDescent="0.35">
      <c r="C540"/>
    </row>
    <row r="541" spans="3:3" x14ac:dyDescent="0.35">
      <c r="C541"/>
    </row>
    <row r="542" spans="3:3" x14ac:dyDescent="0.35">
      <c r="C542"/>
    </row>
    <row r="543" spans="3:3" x14ac:dyDescent="0.35">
      <c r="C543"/>
    </row>
    <row r="544" spans="3:3" x14ac:dyDescent="0.35">
      <c r="C544"/>
    </row>
    <row r="545" spans="3:3" x14ac:dyDescent="0.35">
      <c r="C545"/>
    </row>
    <row r="546" spans="3:3" x14ac:dyDescent="0.35">
      <c r="C546"/>
    </row>
    <row r="547" spans="3:3" x14ac:dyDescent="0.35">
      <c r="C547"/>
    </row>
    <row r="548" spans="3:3" x14ac:dyDescent="0.35">
      <c r="C548"/>
    </row>
    <row r="549" spans="3:3" x14ac:dyDescent="0.35">
      <c r="C549"/>
    </row>
    <row r="550" spans="3:3" x14ac:dyDescent="0.35">
      <c r="C550"/>
    </row>
    <row r="551" spans="3:3" x14ac:dyDescent="0.35">
      <c r="C551"/>
    </row>
    <row r="552" spans="3:3" x14ac:dyDescent="0.35">
      <c r="C552"/>
    </row>
    <row r="553" spans="3:3" x14ac:dyDescent="0.35">
      <c r="C553"/>
    </row>
    <row r="554" spans="3:3" x14ac:dyDescent="0.35">
      <c r="C554"/>
    </row>
    <row r="555" spans="3:3" x14ac:dyDescent="0.35">
      <c r="C555"/>
    </row>
    <row r="556" spans="3:3" x14ac:dyDescent="0.35">
      <c r="C556"/>
    </row>
    <row r="557" spans="3:3" x14ac:dyDescent="0.35">
      <c r="C557"/>
    </row>
    <row r="558" spans="3:3" x14ac:dyDescent="0.35">
      <c r="C558"/>
    </row>
    <row r="559" spans="3:3" x14ac:dyDescent="0.35">
      <c r="C559"/>
    </row>
    <row r="560" spans="3:3" x14ac:dyDescent="0.35">
      <c r="C560"/>
    </row>
    <row r="561" spans="3:3" x14ac:dyDescent="0.35">
      <c r="C561"/>
    </row>
    <row r="562" spans="3:3" x14ac:dyDescent="0.35">
      <c r="C562"/>
    </row>
    <row r="563" spans="3:3" x14ac:dyDescent="0.35">
      <c r="C563"/>
    </row>
    <row r="564" spans="3:3" x14ac:dyDescent="0.35">
      <c r="C564"/>
    </row>
    <row r="565" spans="3:3" x14ac:dyDescent="0.35">
      <c r="C565"/>
    </row>
    <row r="566" spans="3:3" x14ac:dyDescent="0.35">
      <c r="C566"/>
    </row>
    <row r="567" spans="3:3" x14ac:dyDescent="0.35">
      <c r="C567"/>
    </row>
    <row r="568" spans="3:3" x14ac:dyDescent="0.35">
      <c r="C568"/>
    </row>
    <row r="569" spans="3:3" x14ac:dyDescent="0.35">
      <c r="C569"/>
    </row>
    <row r="570" spans="3:3" x14ac:dyDescent="0.35">
      <c r="C570"/>
    </row>
    <row r="571" spans="3:3" x14ac:dyDescent="0.35">
      <c r="C571"/>
    </row>
    <row r="572" spans="3:3" x14ac:dyDescent="0.35">
      <c r="C572"/>
    </row>
    <row r="573" spans="3:3" x14ac:dyDescent="0.35">
      <c r="C573"/>
    </row>
    <row r="574" spans="3:3" x14ac:dyDescent="0.35">
      <c r="C574"/>
    </row>
    <row r="575" spans="3:3" x14ac:dyDescent="0.35">
      <c r="C575"/>
    </row>
    <row r="576" spans="3:3" x14ac:dyDescent="0.35">
      <c r="C576"/>
    </row>
    <row r="577" spans="3:3" x14ac:dyDescent="0.35">
      <c r="C577"/>
    </row>
    <row r="578" spans="3:3" x14ac:dyDescent="0.35">
      <c r="C578"/>
    </row>
    <row r="579" spans="3:3" x14ac:dyDescent="0.35">
      <c r="C579"/>
    </row>
    <row r="580" spans="3:3" x14ac:dyDescent="0.35">
      <c r="C580"/>
    </row>
    <row r="581" spans="3:3" x14ac:dyDescent="0.35">
      <c r="C581"/>
    </row>
    <row r="582" spans="3:3" x14ac:dyDescent="0.35">
      <c r="C582"/>
    </row>
    <row r="583" spans="3:3" x14ac:dyDescent="0.35">
      <c r="C583"/>
    </row>
    <row r="584" spans="3:3" x14ac:dyDescent="0.35">
      <c r="C584"/>
    </row>
    <row r="585" spans="3:3" x14ac:dyDescent="0.35">
      <c r="C585"/>
    </row>
    <row r="586" spans="3:3" x14ac:dyDescent="0.35">
      <c r="C586"/>
    </row>
    <row r="587" spans="3:3" x14ac:dyDescent="0.35">
      <c r="C587"/>
    </row>
    <row r="588" spans="3:3" x14ac:dyDescent="0.35">
      <c r="C588"/>
    </row>
    <row r="589" spans="3:3" x14ac:dyDescent="0.35">
      <c r="C589"/>
    </row>
    <row r="590" spans="3:3" x14ac:dyDescent="0.35">
      <c r="C590"/>
    </row>
    <row r="591" spans="3:3" x14ac:dyDescent="0.35">
      <c r="C591"/>
    </row>
    <row r="592" spans="3:3" x14ac:dyDescent="0.35">
      <c r="C592"/>
    </row>
    <row r="593" spans="3:3" x14ac:dyDescent="0.35">
      <c r="C593"/>
    </row>
    <row r="594" spans="3:3" x14ac:dyDescent="0.35">
      <c r="C594"/>
    </row>
    <row r="595" spans="3:3" x14ac:dyDescent="0.35">
      <c r="C595"/>
    </row>
    <row r="596" spans="3:3" x14ac:dyDescent="0.35">
      <c r="C596"/>
    </row>
    <row r="597" spans="3:3" x14ac:dyDescent="0.35">
      <c r="C597"/>
    </row>
    <row r="598" spans="3:3" x14ac:dyDescent="0.35">
      <c r="C598"/>
    </row>
    <row r="599" spans="3:3" x14ac:dyDescent="0.35">
      <c r="C599"/>
    </row>
    <row r="600" spans="3:3" x14ac:dyDescent="0.35">
      <c r="C600"/>
    </row>
    <row r="601" spans="3:3" x14ac:dyDescent="0.35">
      <c r="C601"/>
    </row>
    <row r="602" spans="3:3" x14ac:dyDescent="0.35">
      <c r="C602"/>
    </row>
    <row r="603" spans="3:3" x14ac:dyDescent="0.35">
      <c r="C603"/>
    </row>
    <row r="604" spans="3:3" x14ac:dyDescent="0.35">
      <c r="C604"/>
    </row>
    <row r="605" spans="3:3" x14ac:dyDescent="0.35">
      <c r="C605"/>
    </row>
    <row r="606" spans="3:3" x14ac:dyDescent="0.35">
      <c r="C606"/>
    </row>
    <row r="607" spans="3:3" x14ac:dyDescent="0.35">
      <c r="C607"/>
    </row>
    <row r="608" spans="3:3" x14ac:dyDescent="0.35">
      <c r="C608"/>
    </row>
    <row r="609" spans="3:3" x14ac:dyDescent="0.35">
      <c r="C609"/>
    </row>
    <row r="610" spans="3:3" x14ac:dyDescent="0.35">
      <c r="C610"/>
    </row>
    <row r="611" spans="3:3" x14ac:dyDescent="0.35">
      <c r="C611"/>
    </row>
    <row r="612" spans="3:3" x14ac:dyDescent="0.35">
      <c r="C612"/>
    </row>
    <row r="613" spans="3:3" x14ac:dyDescent="0.35">
      <c r="C613"/>
    </row>
    <row r="614" spans="3:3" x14ac:dyDescent="0.35">
      <c r="C614"/>
    </row>
    <row r="615" spans="3:3" x14ac:dyDescent="0.35">
      <c r="C615"/>
    </row>
    <row r="616" spans="3:3" x14ac:dyDescent="0.35">
      <c r="C616"/>
    </row>
    <row r="617" spans="3:3" x14ac:dyDescent="0.35">
      <c r="C617"/>
    </row>
    <row r="618" spans="3:3" x14ac:dyDescent="0.35">
      <c r="C618"/>
    </row>
    <row r="619" spans="3:3" x14ac:dyDescent="0.35">
      <c r="C619"/>
    </row>
    <row r="620" spans="3:3" x14ac:dyDescent="0.35">
      <c r="C620"/>
    </row>
    <row r="621" spans="3:3" x14ac:dyDescent="0.35">
      <c r="C621"/>
    </row>
    <row r="622" spans="3:3" x14ac:dyDescent="0.35">
      <c r="C622"/>
    </row>
    <row r="623" spans="3:3" x14ac:dyDescent="0.35">
      <c r="C623"/>
    </row>
    <row r="624" spans="3:3" x14ac:dyDescent="0.35">
      <c r="C624"/>
    </row>
    <row r="625" spans="3:3" x14ac:dyDescent="0.35">
      <c r="C625"/>
    </row>
    <row r="626" spans="3:3" x14ac:dyDescent="0.35">
      <c r="C626"/>
    </row>
    <row r="627" spans="3:3" x14ac:dyDescent="0.35">
      <c r="C627"/>
    </row>
    <row r="628" spans="3:3" x14ac:dyDescent="0.35">
      <c r="C628"/>
    </row>
    <row r="629" spans="3:3" x14ac:dyDescent="0.35">
      <c r="C629"/>
    </row>
    <row r="630" spans="3:3" x14ac:dyDescent="0.35">
      <c r="C630"/>
    </row>
    <row r="631" spans="3:3" x14ac:dyDescent="0.35">
      <c r="C631"/>
    </row>
    <row r="632" spans="3:3" x14ac:dyDescent="0.35">
      <c r="C632"/>
    </row>
    <row r="633" spans="3:3" x14ac:dyDescent="0.35">
      <c r="C633"/>
    </row>
    <row r="634" spans="3:3" x14ac:dyDescent="0.35">
      <c r="C634"/>
    </row>
    <row r="635" spans="3:3" x14ac:dyDescent="0.35">
      <c r="C635"/>
    </row>
    <row r="636" spans="3:3" x14ac:dyDescent="0.35">
      <c r="C636"/>
    </row>
    <row r="637" spans="3:3" x14ac:dyDescent="0.35">
      <c r="C637"/>
    </row>
    <row r="638" spans="3:3" x14ac:dyDescent="0.35">
      <c r="C638"/>
    </row>
    <row r="639" spans="3:3" x14ac:dyDescent="0.35">
      <c r="C639"/>
    </row>
    <row r="640" spans="3:3" x14ac:dyDescent="0.35">
      <c r="C640"/>
    </row>
    <row r="641" spans="3:3" x14ac:dyDescent="0.35">
      <c r="C641"/>
    </row>
    <row r="642" spans="3:3" x14ac:dyDescent="0.35">
      <c r="C642"/>
    </row>
    <row r="643" spans="3:3" x14ac:dyDescent="0.35">
      <c r="C643"/>
    </row>
    <row r="644" spans="3:3" x14ac:dyDescent="0.35">
      <c r="C644"/>
    </row>
    <row r="645" spans="3:3" x14ac:dyDescent="0.35">
      <c r="C645"/>
    </row>
    <row r="646" spans="3:3" x14ac:dyDescent="0.35">
      <c r="C646"/>
    </row>
    <row r="647" spans="3:3" x14ac:dyDescent="0.35">
      <c r="C647"/>
    </row>
    <row r="648" spans="3:3" x14ac:dyDescent="0.35">
      <c r="C648"/>
    </row>
    <row r="649" spans="3:3" x14ac:dyDescent="0.35">
      <c r="C649"/>
    </row>
    <row r="650" spans="3:3" x14ac:dyDescent="0.35">
      <c r="C650"/>
    </row>
    <row r="651" spans="3:3" x14ac:dyDescent="0.35">
      <c r="C651"/>
    </row>
    <row r="652" spans="3:3" x14ac:dyDescent="0.35">
      <c r="C652"/>
    </row>
    <row r="653" spans="3:3" x14ac:dyDescent="0.35">
      <c r="C653"/>
    </row>
    <row r="654" spans="3:3" x14ac:dyDescent="0.35">
      <c r="C654"/>
    </row>
    <row r="655" spans="3:3" x14ac:dyDescent="0.35">
      <c r="C655"/>
    </row>
    <row r="656" spans="3:3" x14ac:dyDescent="0.35">
      <c r="C656"/>
    </row>
    <row r="657" spans="3:3" x14ac:dyDescent="0.35">
      <c r="C657"/>
    </row>
    <row r="658" spans="3:3" x14ac:dyDescent="0.35">
      <c r="C658"/>
    </row>
    <row r="659" spans="3:3" x14ac:dyDescent="0.35">
      <c r="C659"/>
    </row>
    <row r="660" spans="3:3" x14ac:dyDescent="0.35">
      <c r="C660"/>
    </row>
    <row r="661" spans="3:3" x14ac:dyDescent="0.35">
      <c r="C661"/>
    </row>
    <row r="662" spans="3:3" x14ac:dyDescent="0.35">
      <c r="C662"/>
    </row>
    <row r="663" spans="3:3" x14ac:dyDescent="0.35">
      <c r="C663"/>
    </row>
    <row r="664" spans="3:3" x14ac:dyDescent="0.35">
      <c r="C664"/>
    </row>
    <row r="665" spans="3:3" x14ac:dyDescent="0.35">
      <c r="C665"/>
    </row>
    <row r="666" spans="3:3" x14ac:dyDescent="0.35">
      <c r="C666"/>
    </row>
    <row r="667" spans="3:3" x14ac:dyDescent="0.35">
      <c r="C667"/>
    </row>
    <row r="668" spans="3:3" x14ac:dyDescent="0.35">
      <c r="C668"/>
    </row>
    <row r="669" spans="3:3" x14ac:dyDescent="0.35">
      <c r="C669"/>
    </row>
    <row r="670" spans="3:3" x14ac:dyDescent="0.35">
      <c r="C670"/>
    </row>
    <row r="671" spans="3:3" x14ac:dyDescent="0.35">
      <c r="C671"/>
    </row>
    <row r="672" spans="3:3" x14ac:dyDescent="0.35">
      <c r="C672"/>
    </row>
    <row r="673" spans="3:3" x14ac:dyDescent="0.35">
      <c r="C673"/>
    </row>
    <row r="674" spans="3:3" x14ac:dyDescent="0.35">
      <c r="C674"/>
    </row>
    <row r="675" spans="3:3" x14ac:dyDescent="0.35">
      <c r="C675"/>
    </row>
    <row r="676" spans="3:3" x14ac:dyDescent="0.35">
      <c r="C676"/>
    </row>
    <row r="677" spans="3:3" x14ac:dyDescent="0.35">
      <c r="C677"/>
    </row>
    <row r="678" spans="3:3" x14ac:dyDescent="0.35">
      <c r="C678"/>
    </row>
    <row r="679" spans="3:3" x14ac:dyDescent="0.35">
      <c r="C679"/>
    </row>
    <row r="680" spans="3:3" x14ac:dyDescent="0.35">
      <c r="C680"/>
    </row>
    <row r="681" spans="3:3" x14ac:dyDescent="0.35">
      <c r="C681"/>
    </row>
    <row r="682" spans="3:3" x14ac:dyDescent="0.35">
      <c r="C682"/>
    </row>
    <row r="683" spans="3:3" x14ac:dyDescent="0.35">
      <c r="C683"/>
    </row>
    <row r="684" spans="3:3" x14ac:dyDescent="0.35">
      <c r="C684"/>
    </row>
    <row r="685" spans="3:3" x14ac:dyDescent="0.35">
      <c r="C685"/>
    </row>
    <row r="686" spans="3:3" x14ac:dyDescent="0.35">
      <c r="C686"/>
    </row>
    <row r="687" spans="3:3" x14ac:dyDescent="0.35">
      <c r="C687"/>
    </row>
    <row r="688" spans="3:3" x14ac:dyDescent="0.35">
      <c r="C688"/>
    </row>
    <row r="689" spans="3:3" x14ac:dyDescent="0.35">
      <c r="C689"/>
    </row>
    <row r="690" spans="3:3" x14ac:dyDescent="0.35">
      <c r="C690"/>
    </row>
    <row r="691" spans="3:3" x14ac:dyDescent="0.35">
      <c r="C691"/>
    </row>
    <row r="692" spans="3:3" x14ac:dyDescent="0.35">
      <c r="C692"/>
    </row>
    <row r="693" spans="3:3" x14ac:dyDescent="0.35">
      <c r="C693"/>
    </row>
    <row r="694" spans="3:3" x14ac:dyDescent="0.35">
      <c r="C694"/>
    </row>
    <row r="695" spans="3:3" x14ac:dyDescent="0.35">
      <c r="C695"/>
    </row>
    <row r="696" spans="3:3" x14ac:dyDescent="0.35">
      <c r="C696"/>
    </row>
    <row r="697" spans="3:3" x14ac:dyDescent="0.35">
      <c r="C697"/>
    </row>
    <row r="698" spans="3:3" x14ac:dyDescent="0.35">
      <c r="C698"/>
    </row>
    <row r="699" spans="3:3" x14ac:dyDescent="0.35">
      <c r="C699"/>
    </row>
    <row r="700" spans="3:3" x14ac:dyDescent="0.35">
      <c r="C700"/>
    </row>
    <row r="701" spans="3:3" x14ac:dyDescent="0.35">
      <c r="C701"/>
    </row>
    <row r="702" spans="3:3" x14ac:dyDescent="0.35">
      <c r="C702"/>
    </row>
    <row r="703" spans="3:3" x14ac:dyDescent="0.35">
      <c r="C703"/>
    </row>
    <row r="704" spans="3:3" x14ac:dyDescent="0.35">
      <c r="C704"/>
    </row>
    <row r="705" spans="3:3" x14ac:dyDescent="0.35">
      <c r="C705"/>
    </row>
    <row r="706" spans="3:3" x14ac:dyDescent="0.35">
      <c r="C706"/>
    </row>
    <row r="707" spans="3:3" x14ac:dyDescent="0.35">
      <c r="C707"/>
    </row>
    <row r="708" spans="3:3" x14ac:dyDescent="0.35">
      <c r="C708"/>
    </row>
    <row r="709" spans="3:3" x14ac:dyDescent="0.35">
      <c r="C709"/>
    </row>
    <row r="710" spans="3:3" x14ac:dyDescent="0.35">
      <c r="C710"/>
    </row>
    <row r="711" spans="3:3" x14ac:dyDescent="0.35">
      <c r="C711"/>
    </row>
    <row r="712" spans="3:3" x14ac:dyDescent="0.35">
      <c r="C712"/>
    </row>
    <row r="713" spans="3:3" x14ac:dyDescent="0.35">
      <c r="C713"/>
    </row>
    <row r="714" spans="3:3" x14ac:dyDescent="0.35">
      <c r="C714"/>
    </row>
    <row r="715" spans="3:3" x14ac:dyDescent="0.35">
      <c r="C715"/>
    </row>
    <row r="716" spans="3:3" x14ac:dyDescent="0.35">
      <c r="C716"/>
    </row>
    <row r="717" spans="3:3" x14ac:dyDescent="0.35">
      <c r="C717"/>
    </row>
    <row r="718" spans="3:3" x14ac:dyDescent="0.35">
      <c r="C718"/>
    </row>
    <row r="719" spans="3:3" x14ac:dyDescent="0.35">
      <c r="C719"/>
    </row>
    <row r="720" spans="3:3" x14ac:dyDescent="0.35">
      <c r="C720"/>
    </row>
    <row r="721" spans="3:3" x14ac:dyDescent="0.35">
      <c r="C721"/>
    </row>
    <row r="722" spans="3:3" x14ac:dyDescent="0.35">
      <c r="C722"/>
    </row>
    <row r="723" spans="3:3" x14ac:dyDescent="0.35">
      <c r="C723"/>
    </row>
    <row r="724" spans="3:3" x14ac:dyDescent="0.35">
      <c r="C724"/>
    </row>
    <row r="725" spans="3:3" x14ac:dyDescent="0.35">
      <c r="C725"/>
    </row>
    <row r="726" spans="3:3" x14ac:dyDescent="0.35">
      <c r="C726"/>
    </row>
    <row r="727" spans="3:3" x14ac:dyDescent="0.35">
      <c r="C727"/>
    </row>
    <row r="728" spans="3:3" x14ac:dyDescent="0.35">
      <c r="C728"/>
    </row>
    <row r="729" spans="3:3" x14ac:dyDescent="0.35">
      <c r="C729"/>
    </row>
    <row r="730" spans="3:3" x14ac:dyDescent="0.35">
      <c r="C730"/>
    </row>
    <row r="731" spans="3:3" x14ac:dyDescent="0.35">
      <c r="C731"/>
    </row>
    <row r="732" spans="3:3" x14ac:dyDescent="0.35">
      <c r="C732"/>
    </row>
    <row r="733" spans="3:3" x14ac:dyDescent="0.35">
      <c r="C733"/>
    </row>
    <row r="734" spans="3:3" x14ac:dyDescent="0.35">
      <c r="C734"/>
    </row>
    <row r="735" spans="3:3" x14ac:dyDescent="0.35">
      <c r="C735"/>
    </row>
    <row r="736" spans="3:3" x14ac:dyDescent="0.35">
      <c r="C736"/>
    </row>
    <row r="737" spans="3:3" x14ac:dyDescent="0.35">
      <c r="C737"/>
    </row>
    <row r="738" spans="3:3" x14ac:dyDescent="0.35">
      <c r="C738"/>
    </row>
    <row r="739" spans="3:3" x14ac:dyDescent="0.35">
      <c r="C739"/>
    </row>
    <row r="740" spans="3:3" x14ac:dyDescent="0.35">
      <c r="C740"/>
    </row>
    <row r="741" spans="3:3" x14ac:dyDescent="0.35">
      <c r="C741"/>
    </row>
    <row r="742" spans="3:3" x14ac:dyDescent="0.35">
      <c r="C742"/>
    </row>
    <row r="743" spans="3:3" x14ac:dyDescent="0.35">
      <c r="C743"/>
    </row>
    <row r="744" spans="3:3" x14ac:dyDescent="0.35">
      <c r="C744"/>
    </row>
    <row r="745" spans="3:3" x14ac:dyDescent="0.35">
      <c r="C745"/>
    </row>
    <row r="746" spans="3:3" x14ac:dyDescent="0.35">
      <c r="C746"/>
    </row>
    <row r="747" spans="3:3" x14ac:dyDescent="0.35">
      <c r="C747"/>
    </row>
    <row r="748" spans="3:3" x14ac:dyDescent="0.35">
      <c r="C748"/>
    </row>
    <row r="749" spans="3:3" x14ac:dyDescent="0.35">
      <c r="C749"/>
    </row>
    <row r="750" spans="3:3" x14ac:dyDescent="0.35">
      <c r="C750"/>
    </row>
    <row r="751" spans="3:3" x14ac:dyDescent="0.35">
      <c r="C751"/>
    </row>
    <row r="752" spans="3:3" x14ac:dyDescent="0.35">
      <c r="C752"/>
    </row>
    <row r="753" spans="3:3" x14ac:dyDescent="0.35">
      <c r="C753"/>
    </row>
    <row r="754" spans="3:3" x14ac:dyDescent="0.35">
      <c r="C754"/>
    </row>
    <row r="755" spans="3:3" x14ac:dyDescent="0.35">
      <c r="C755"/>
    </row>
    <row r="756" spans="3:3" x14ac:dyDescent="0.35">
      <c r="C756"/>
    </row>
    <row r="757" spans="3:3" x14ac:dyDescent="0.35">
      <c r="C757"/>
    </row>
    <row r="758" spans="3:3" x14ac:dyDescent="0.35">
      <c r="C758"/>
    </row>
    <row r="759" spans="3:3" x14ac:dyDescent="0.35">
      <c r="C759"/>
    </row>
    <row r="760" spans="3:3" x14ac:dyDescent="0.35">
      <c r="C760"/>
    </row>
    <row r="761" spans="3:3" x14ac:dyDescent="0.35">
      <c r="C761"/>
    </row>
    <row r="762" spans="3:3" x14ac:dyDescent="0.35">
      <c r="C762"/>
    </row>
    <row r="763" spans="3:3" x14ac:dyDescent="0.35">
      <c r="C763"/>
    </row>
    <row r="764" spans="3:3" x14ac:dyDescent="0.35">
      <c r="C764"/>
    </row>
    <row r="765" spans="3:3" x14ac:dyDescent="0.35">
      <c r="C765"/>
    </row>
    <row r="766" spans="3:3" x14ac:dyDescent="0.35">
      <c r="C766"/>
    </row>
    <row r="767" spans="3:3" x14ac:dyDescent="0.35">
      <c r="C767"/>
    </row>
    <row r="768" spans="3:3" x14ac:dyDescent="0.35">
      <c r="C768"/>
    </row>
    <row r="769" spans="3:3" x14ac:dyDescent="0.35">
      <c r="C769"/>
    </row>
    <row r="770" spans="3:3" x14ac:dyDescent="0.35">
      <c r="C770"/>
    </row>
    <row r="771" spans="3:3" x14ac:dyDescent="0.35">
      <c r="C771"/>
    </row>
    <row r="772" spans="3:3" x14ac:dyDescent="0.35">
      <c r="C772"/>
    </row>
    <row r="773" spans="3:3" x14ac:dyDescent="0.35">
      <c r="C773"/>
    </row>
    <row r="774" spans="3:3" x14ac:dyDescent="0.35">
      <c r="C774"/>
    </row>
    <row r="775" spans="3:3" x14ac:dyDescent="0.35">
      <c r="C775"/>
    </row>
    <row r="776" spans="3:3" x14ac:dyDescent="0.35">
      <c r="C776"/>
    </row>
    <row r="777" spans="3:3" x14ac:dyDescent="0.35">
      <c r="C777"/>
    </row>
    <row r="778" spans="3:3" x14ac:dyDescent="0.35">
      <c r="C778"/>
    </row>
    <row r="779" spans="3:3" x14ac:dyDescent="0.35">
      <c r="C779"/>
    </row>
    <row r="780" spans="3:3" x14ac:dyDescent="0.35">
      <c r="C780"/>
    </row>
    <row r="781" spans="3:3" x14ac:dyDescent="0.35">
      <c r="C781"/>
    </row>
    <row r="782" spans="3:3" x14ac:dyDescent="0.35">
      <c r="C782"/>
    </row>
    <row r="783" spans="3:3" x14ac:dyDescent="0.35">
      <c r="C783"/>
    </row>
    <row r="784" spans="3:3" x14ac:dyDescent="0.35">
      <c r="C784"/>
    </row>
    <row r="785" spans="3:3" x14ac:dyDescent="0.35">
      <c r="C785"/>
    </row>
    <row r="786" spans="3:3" x14ac:dyDescent="0.35">
      <c r="C786"/>
    </row>
    <row r="787" spans="3:3" x14ac:dyDescent="0.35">
      <c r="C787"/>
    </row>
    <row r="788" spans="3:3" x14ac:dyDescent="0.35">
      <c r="C788"/>
    </row>
    <row r="789" spans="3:3" x14ac:dyDescent="0.35">
      <c r="C789"/>
    </row>
    <row r="790" spans="3:3" x14ac:dyDescent="0.35">
      <c r="C790"/>
    </row>
    <row r="791" spans="3:3" x14ac:dyDescent="0.35">
      <c r="C791"/>
    </row>
    <row r="792" spans="3:3" x14ac:dyDescent="0.35">
      <c r="C792"/>
    </row>
    <row r="793" spans="3:3" x14ac:dyDescent="0.35">
      <c r="C793"/>
    </row>
    <row r="794" spans="3:3" x14ac:dyDescent="0.35">
      <c r="C794"/>
    </row>
    <row r="795" spans="3:3" x14ac:dyDescent="0.35">
      <c r="C795"/>
    </row>
    <row r="796" spans="3:3" x14ac:dyDescent="0.35">
      <c r="C796"/>
    </row>
    <row r="797" spans="3:3" x14ac:dyDescent="0.35">
      <c r="C797"/>
    </row>
    <row r="798" spans="3:3" x14ac:dyDescent="0.35">
      <c r="C798"/>
    </row>
    <row r="799" spans="3:3" x14ac:dyDescent="0.35">
      <c r="C799"/>
    </row>
    <row r="800" spans="3:3" x14ac:dyDescent="0.35">
      <c r="C800"/>
    </row>
    <row r="801" spans="3:3" x14ac:dyDescent="0.35">
      <c r="C801"/>
    </row>
    <row r="802" spans="3:3" x14ac:dyDescent="0.35">
      <c r="C802"/>
    </row>
    <row r="803" spans="3:3" x14ac:dyDescent="0.35">
      <c r="C803"/>
    </row>
    <row r="804" spans="3:3" x14ac:dyDescent="0.35">
      <c r="C804"/>
    </row>
    <row r="805" spans="3:3" x14ac:dyDescent="0.35">
      <c r="C805"/>
    </row>
    <row r="806" spans="3:3" x14ac:dyDescent="0.35">
      <c r="C806"/>
    </row>
    <row r="807" spans="3:3" x14ac:dyDescent="0.35">
      <c r="C807"/>
    </row>
    <row r="808" spans="3:3" x14ac:dyDescent="0.35">
      <c r="C808"/>
    </row>
    <row r="809" spans="3:3" x14ac:dyDescent="0.35">
      <c r="C809"/>
    </row>
    <row r="810" spans="3:3" x14ac:dyDescent="0.35">
      <c r="C810"/>
    </row>
    <row r="811" spans="3:3" x14ac:dyDescent="0.35">
      <c r="C811"/>
    </row>
    <row r="812" spans="3:3" x14ac:dyDescent="0.35">
      <c r="C812"/>
    </row>
    <row r="813" spans="3:3" x14ac:dyDescent="0.35">
      <c r="C813"/>
    </row>
    <row r="814" spans="3:3" x14ac:dyDescent="0.35">
      <c r="C814"/>
    </row>
    <row r="815" spans="3:3" x14ac:dyDescent="0.35">
      <c r="C815"/>
    </row>
    <row r="816" spans="3:3" x14ac:dyDescent="0.35">
      <c r="C816"/>
    </row>
    <row r="817" spans="3:3" x14ac:dyDescent="0.35">
      <c r="C817"/>
    </row>
    <row r="818" spans="3:3" x14ac:dyDescent="0.35">
      <c r="C818"/>
    </row>
    <row r="819" spans="3:3" x14ac:dyDescent="0.35">
      <c r="C819"/>
    </row>
    <row r="820" spans="3:3" x14ac:dyDescent="0.35">
      <c r="C820"/>
    </row>
    <row r="821" spans="3:3" x14ac:dyDescent="0.35">
      <c r="C821"/>
    </row>
    <row r="822" spans="3:3" x14ac:dyDescent="0.35">
      <c r="C822"/>
    </row>
    <row r="823" spans="3:3" x14ac:dyDescent="0.35">
      <c r="C823"/>
    </row>
    <row r="824" spans="3:3" x14ac:dyDescent="0.35">
      <c r="C824"/>
    </row>
    <row r="825" spans="3:3" x14ac:dyDescent="0.35">
      <c r="C825"/>
    </row>
    <row r="826" spans="3:3" x14ac:dyDescent="0.35">
      <c r="C826"/>
    </row>
    <row r="827" spans="3:3" x14ac:dyDescent="0.35">
      <c r="C827"/>
    </row>
    <row r="828" spans="3:3" x14ac:dyDescent="0.35">
      <c r="C828"/>
    </row>
    <row r="829" spans="3:3" x14ac:dyDescent="0.35">
      <c r="C829"/>
    </row>
    <row r="830" spans="3:3" x14ac:dyDescent="0.35">
      <c r="C830"/>
    </row>
    <row r="831" spans="3:3" x14ac:dyDescent="0.35">
      <c r="C831"/>
    </row>
    <row r="832" spans="3:3" x14ac:dyDescent="0.35">
      <c r="C832"/>
    </row>
    <row r="833" spans="3:3" x14ac:dyDescent="0.35">
      <c r="C833"/>
    </row>
    <row r="834" spans="3:3" x14ac:dyDescent="0.35">
      <c r="C834"/>
    </row>
    <row r="835" spans="3:3" x14ac:dyDescent="0.35">
      <c r="C835"/>
    </row>
    <row r="836" spans="3:3" x14ac:dyDescent="0.35">
      <c r="C836"/>
    </row>
    <row r="837" spans="3:3" x14ac:dyDescent="0.35">
      <c r="C837"/>
    </row>
    <row r="838" spans="3:3" x14ac:dyDescent="0.35">
      <c r="C838"/>
    </row>
    <row r="839" spans="3:3" x14ac:dyDescent="0.35">
      <c r="C839"/>
    </row>
    <row r="840" spans="3:3" x14ac:dyDescent="0.35">
      <c r="C840"/>
    </row>
    <row r="841" spans="3:3" x14ac:dyDescent="0.35">
      <c r="C841"/>
    </row>
    <row r="842" spans="3:3" x14ac:dyDescent="0.35">
      <c r="C842"/>
    </row>
    <row r="843" spans="3:3" x14ac:dyDescent="0.35">
      <c r="C843"/>
    </row>
    <row r="844" spans="3:3" x14ac:dyDescent="0.35">
      <c r="C844"/>
    </row>
    <row r="845" spans="3:3" x14ac:dyDescent="0.35">
      <c r="C845"/>
    </row>
    <row r="846" spans="3:3" x14ac:dyDescent="0.35">
      <c r="C846"/>
    </row>
    <row r="847" spans="3:3" x14ac:dyDescent="0.35">
      <c r="C847"/>
    </row>
    <row r="848" spans="3:3" x14ac:dyDescent="0.35">
      <c r="C848"/>
    </row>
    <row r="849" spans="3:3" x14ac:dyDescent="0.35">
      <c r="C849"/>
    </row>
    <row r="850" spans="3:3" x14ac:dyDescent="0.35">
      <c r="C850"/>
    </row>
    <row r="851" spans="3:3" x14ac:dyDescent="0.35">
      <c r="C851"/>
    </row>
    <row r="852" spans="3:3" x14ac:dyDescent="0.35">
      <c r="C852"/>
    </row>
    <row r="853" spans="3:3" x14ac:dyDescent="0.35">
      <c r="C853"/>
    </row>
    <row r="854" spans="3:3" x14ac:dyDescent="0.35">
      <c r="C854"/>
    </row>
    <row r="855" spans="3:3" x14ac:dyDescent="0.35">
      <c r="C855"/>
    </row>
    <row r="856" spans="3:3" x14ac:dyDescent="0.35">
      <c r="C856"/>
    </row>
    <row r="857" spans="3:3" x14ac:dyDescent="0.35">
      <c r="C857"/>
    </row>
    <row r="858" spans="3:3" x14ac:dyDescent="0.35">
      <c r="C858"/>
    </row>
    <row r="859" spans="3:3" x14ac:dyDescent="0.35">
      <c r="C859"/>
    </row>
    <row r="860" spans="3:3" x14ac:dyDescent="0.35">
      <c r="C860"/>
    </row>
    <row r="861" spans="3:3" x14ac:dyDescent="0.35">
      <c r="C861"/>
    </row>
    <row r="862" spans="3:3" x14ac:dyDescent="0.35">
      <c r="C862"/>
    </row>
    <row r="863" spans="3:3" x14ac:dyDescent="0.35">
      <c r="C863"/>
    </row>
    <row r="864" spans="3:3" x14ac:dyDescent="0.35">
      <c r="C864"/>
    </row>
    <row r="865" spans="3:3" x14ac:dyDescent="0.35">
      <c r="C865"/>
    </row>
    <row r="866" spans="3:3" x14ac:dyDescent="0.35">
      <c r="C866"/>
    </row>
    <row r="867" spans="3:3" x14ac:dyDescent="0.35">
      <c r="C867"/>
    </row>
    <row r="868" spans="3:3" x14ac:dyDescent="0.35">
      <c r="C868"/>
    </row>
    <row r="869" spans="3:3" x14ac:dyDescent="0.35">
      <c r="C869"/>
    </row>
    <row r="870" spans="3:3" x14ac:dyDescent="0.35">
      <c r="C870"/>
    </row>
    <row r="871" spans="3:3" x14ac:dyDescent="0.35">
      <c r="C871"/>
    </row>
    <row r="872" spans="3:3" x14ac:dyDescent="0.35">
      <c r="C872"/>
    </row>
    <row r="873" spans="3:3" x14ac:dyDescent="0.35">
      <c r="C873"/>
    </row>
    <row r="874" spans="3:3" x14ac:dyDescent="0.35">
      <c r="C874"/>
    </row>
    <row r="875" spans="3:3" x14ac:dyDescent="0.35">
      <c r="C875"/>
    </row>
    <row r="876" spans="3:3" x14ac:dyDescent="0.35">
      <c r="C876"/>
    </row>
    <row r="877" spans="3:3" x14ac:dyDescent="0.35">
      <c r="C877"/>
    </row>
    <row r="878" spans="3:3" x14ac:dyDescent="0.35">
      <c r="C878"/>
    </row>
    <row r="879" spans="3:3" x14ac:dyDescent="0.35">
      <c r="C879"/>
    </row>
    <row r="880" spans="3:3" x14ac:dyDescent="0.35">
      <c r="C880"/>
    </row>
    <row r="881" spans="3:3" x14ac:dyDescent="0.35">
      <c r="C881"/>
    </row>
    <row r="882" spans="3:3" x14ac:dyDescent="0.35">
      <c r="C882"/>
    </row>
    <row r="883" spans="3:3" x14ac:dyDescent="0.35">
      <c r="C883"/>
    </row>
    <row r="884" spans="3:3" x14ac:dyDescent="0.35">
      <c r="C884"/>
    </row>
    <row r="885" spans="3:3" x14ac:dyDescent="0.35">
      <c r="C885"/>
    </row>
    <row r="886" spans="3:3" x14ac:dyDescent="0.35">
      <c r="C886"/>
    </row>
    <row r="887" spans="3:3" x14ac:dyDescent="0.35">
      <c r="C887"/>
    </row>
    <row r="888" spans="3:3" x14ac:dyDescent="0.35">
      <c r="C888"/>
    </row>
    <row r="889" spans="3:3" x14ac:dyDescent="0.35">
      <c r="C889"/>
    </row>
    <row r="890" spans="3:3" x14ac:dyDescent="0.35">
      <c r="C890"/>
    </row>
    <row r="891" spans="3:3" x14ac:dyDescent="0.35">
      <c r="C891"/>
    </row>
    <row r="892" spans="3:3" x14ac:dyDescent="0.35">
      <c r="C892"/>
    </row>
    <row r="893" spans="3:3" x14ac:dyDescent="0.35">
      <c r="C893"/>
    </row>
    <row r="894" spans="3:3" x14ac:dyDescent="0.35">
      <c r="C894"/>
    </row>
    <row r="895" spans="3:3" x14ac:dyDescent="0.35">
      <c r="C895"/>
    </row>
    <row r="896" spans="3:3" x14ac:dyDescent="0.35">
      <c r="C896"/>
    </row>
    <row r="897" spans="3:3" x14ac:dyDescent="0.35">
      <c r="C897"/>
    </row>
    <row r="898" spans="3:3" x14ac:dyDescent="0.35">
      <c r="C898"/>
    </row>
    <row r="899" spans="3:3" x14ac:dyDescent="0.35">
      <c r="C899"/>
    </row>
    <row r="900" spans="3:3" x14ac:dyDescent="0.35">
      <c r="C900"/>
    </row>
    <row r="901" spans="3:3" x14ac:dyDescent="0.35">
      <c r="C901"/>
    </row>
    <row r="902" spans="3:3" x14ac:dyDescent="0.35">
      <c r="C902"/>
    </row>
    <row r="903" spans="3:3" x14ac:dyDescent="0.35">
      <c r="C903"/>
    </row>
    <row r="904" spans="3:3" x14ac:dyDescent="0.35">
      <c r="C904"/>
    </row>
    <row r="905" spans="3:3" x14ac:dyDescent="0.35">
      <c r="C905"/>
    </row>
    <row r="906" spans="3:3" x14ac:dyDescent="0.35">
      <c r="C906"/>
    </row>
    <row r="907" spans="3:3" x14ac:dyDescent="0.35">
      <c r="C907"/>
    </row>
    <row r="908" spans="3:3" x14ac:dyDescent="0.35">
      <c r="C908"/>
    </row>
    <row r="909" spans="3:3" x14ac:dyDescent="0.35">
      <c r="C909"/>
    </row>
    <row r="910" spans="3:3" x14ac:dyDescent="0.35">
      <c r="C910"/>
    </row>
    <row r="911" spans="3:3" x14ac:dyDescent="0.35">
      <c r="C911"/>
    </row>
    <row r="912" spans="3:3" x14ac:dyDescent="0.35">
      <c r="C912"/>
    </row>
    <row r="913" spans="3:3" x14ac:dyDescent="0.35">
      <c r="C913"/>
    </row>
    <row r="914" spans="3:3" x14ac:dyDescent="0.35">
      <c r="C914"/>
    </row>
    <row r="915" spans="3:3" x14ac:dyDescent="0.35">
      <c r="C915"/>
    </row>
    <row r="916" spans="3:3" x14ac:dyDescent="0.35">
      <c r="C916"/>
    </row>
    <row r="917" spans="3:3" x14ac:dyDescent="0.35">
      <c r="C917"/>
    </row>
    <row r="918" spans="3:3" x14ac:dyDescent="0.35">
      <c r="C918"/>
    </row>
    <row r="919" spans="3:3" x14ac:dyDescent="0.35">
      <c r="C919"/>
    </row>
    <row r="920" spans="3:3" x14ac:dyDescent="0.35">
      <c r="C920"/>
    </row>
    <row r="921" spans="3:3" x14ac:dyDescent="0.35">
      <c r="C921"/>
    </row>
    <row r="922" spans="3:3" x14ac:dyDescent="0.35">
      <c r="C922"/>
    </row>
    <row r="923" spans="3:3" x14ac:dyDescent="0.35">
      <c r="C923"/>
    </row>
    <row r="924" spans="3:3" x14ac:dyDescent="0.35">
      <c r="C924"/>
    </row>
    <row r="925" spans="3:3" x14ac:dyDescent="0.35">
      <c r="C925"/>
    </row>
    <row r="926" spans="3:3" x14ac:dyDescent="0.35">
      <c r="C926"/>
    </row>
    <row r="927" spans="3:3" x14ac:dyDescent="0.35">
      <c r="C927"/>
    </row>
    <row r="928" spans="3:3" x14ac:dyDescent="0.35">
      <c r="C928"/>
    </row>
    <row r="929" spans="3:3" x14ac:dyDescent="0.35">
      <c r="C929"/>
    </row>
    <row r="930" spans="3:3" x14ac:dyDescent="0.35">
      <c r="C930"/>
    </row>
    <row r="931" spans="3:3" x14ac:dyDescent="0.35">
      <c r="C931"/>
    </row>
    <row r="932" spans="3:3" x14ac:dyDescent="0.35">
      <c r="C932"/>
    </row>
    <row r="933" spans="3:3" x14ac:dyDescent="0.35">
      <c r="C933"/>
    </row>
    <row r="934" spans="3:3" x14ac:dyDescent="0.35">
      <c r="C934"/>
    </row>
    <row r="935" spans="3:3" x14ac:dyDescent="0.35">
      <c r="C935"/>
    </row>
    <row r="936" spans="3:3" x14ac:dyDescent="0.35">
      <c r="C936"/>
    </row>
    <row r="937" spans="3:3" x14ac:dyDescent="0.35">
      <c r="C937"/>
    </row>
    <row r="938" spans="3:3" x14ac:dyDescent="0.35">
      <c r="C938"/>
    </row>
    <row r="939" spans="3:3" x14ac:dyDescent="0.35">
      <c r="C939"/>
    </row>
    <row r="940" spans="3:3" x14ac:dyDescent="0.35">
      <c r="C940"/>
    </row>
    <row r="941" spans="3:3" x14ac:dyDescent="0.35">
      <c r="C941"/>
    </row>
    <row r="942" spans="3:3" x14ac:dyDescent="0.35">
      <c r="C942"/>
    </row>
    <row r="943" spans="3:3" x14ac:dyDescent="0.35">
      <c r="C943"/>
    </row>
    <row r="944" spans="3:3" x14ac:dyDescent="0.35">
      <c r="C944"/>
    </row>
    <row r="945" spans="3:3" x14ac:dyDescent="0.35">
      <c r="C945"/>
    </row>
    <row r="946" spans="3:3" x14ac:dyDescent="0.35">
      <c r="C946"/>
    </row>
    <row r="947" spans="3:3" x14ac:dyDescent="0.35">
      <c r="C947"/>
    </row>
    <row r="948" spans="3:3" x14ac:dyDescent="0.35">
      <c r="C948"/>
    </row>
    <row r="949" spans="3:3" x14ac:dyDescent="0.35">
      <c r="C949"/>
    </row>
    <row r="950" spans="3:3" x14ac:dyDescent="0.35">
      <c r="C950"/>
    </row>
    <row r="951" spans="3:3" x14ac:dyDescent="0.35">
      <c r="C951"/>
    </row>
    <row r="952" spans="3:3" x14ac:dyDescent="0.35">
      <c r="C952"/>
    </row>
    <row r="953" spans="3:3" x14ac:dyDescent="0.35">
      <c r="C953"/>
    </row>
    <row r="954" spans="3:3" x14ac:dyDescent="0.35">
      <c r="C954"/>
    </row>
    <row r="955" spans="3:3" x14ac:dyDescent="0.35">
      <c r="C955"/>
    </row>
    <row r="956" spans="3:3" x14ac:dyDescent="0.35">
      <c r="C956"/>
    </row>
    <row r="957" spans="3:3" x14ac:dyDescent="0.35">
      <c r="C957"/>
    </row>
    <row r="958" spans="3:3" x14ac:dyDescent="0.35">
      <c r="C958"/>
    </row>
    <row r="959" spans="3:3" x14ac:dyDescent="0.35">
      <c r="C959"/>
    </row>
    <row r="960" spans="3:3" x14ac:dyDescent="0.35">
      <c r="C960"/>
    </row>
    <row r="961" spans="3:3" x14ac:dyDescent="0.35">
      <c r="C961"/>
    </row>
    <row r="962" spans="3:3" x14ac:dyDescent="0.35">
      <c r="C962"/>
    </row>
    <row r="963" spans="3:3" x14ac:dyDescent="0.35">
      <c r="C963"/>
    </row>
    <row r="964" spans="3:3" x14ac:dyDescent="0.35">
      <c r="C964"/>
    </row>
    <row r="965" spans="3:3" x14ac:dyDescent="0.35">
      <c r="C965"/>
    </row>
    <row r="966" spans="3:3" x14ac:dyDescent="0.35">
      <c r="C966"/>
    </row>
    <row r="967" spans="3:3" x14ac:dyDescent="0.35">
      <c r="C967"/>
    </row>
    <row r="968" spans="3:3" x14ac:dyDescent="0.35">
      <c r="C968"/>
    </row>
    <row r="969" spans="3:3" x14ac:dyDescent="0.35">
      <c r="C969"/>
    </row>
    <row r="970" spans="3:3" x14ac:dyDescent="0.35">
      <c r="C970"/>
    </row>
    <row r="971" spans="3:3" x14ac:dyDescent="0.35">
      <c r="C971"/>
    </row>
    <row r="972" spans="3:3" x14ac:dyDescent="0.35">
      <c r="C972"/>
    </row>
    <row r="973" spans="3:3" x14ac:dyDescent="0.35">
      <c r="C973"/>
    </row>
    <row r="974" spans="3:3" x14ac:dyDescent="0.35">
      <c r="C974"/>
    </row>
    <row r="975" spans="3:3" x14ac:dyDescent="0.35">
      <c r="C975"/>
    </row>
    <row r="976" spans="3:3" x14ac:dyDescent="0.35">
      <c r="C976"/>
    </row>
    <row r="977" spans="3:3" x14ac:dyDescent="0.35">
      <c r="C977"/>
    </row>
    <row r="978" spans="3:3" x14ac:dyDescent="0.35">
      <c r="C978"/>
    </row>
    <row r="979" spans="3:3" x14ac:dyDescent="0.35">
      <c r="C979"/>
    </row>
    <row r="980" spans="3:3" x14ac:dyDescent="0.35">
      <c r="C980"/>
    </row>
    <row r="981" spans="3:3" x14ac:dyDescent="0.35">
      <c r="C981"/>
    </row>
    <row r="982" spans="3:3" x14ac:dyDescent="0.35">
      <c r="C982"/>
    </row>
    <row r="983" spans="3:3" x14ac:dyDescent="0.35">
      <c r="C983"/>
    </row>
    <row r="984" spans="3:3" x14ac:dyDescent="0.35">
      <c r="C984"/>
    </row>
    <row r="985" spans="3:3" x14ac:dyDescent="0.35">
      <c r="C985"/>
    </row>
    <row r="986" spans="3:3" x14ac:dyDescent="0.35">
      <c r="C986"/>
    </row>
    <row r="987" spans="3:3" x14ac:dyDescent="0.35">
      <c r="C987"/>
    </row>
    <row r="988" spans="3:3" x14ac:dyDescent="0.35">
      <c r="C988"/>
    </row>
    <row r="989" spans="3:3" x14ac:dyDescent="0.35">
      <c r="C989"/>
    </row>
    <row r="990" spans="3:3" x14ac:dyDescent="0.35">
      <c r="C990"/>
    </row>
    <row r="991" spans="3:3" x14ac:dyDescent="0.35">
      <c r="C991"/>
    </row>
    <row r="992" spans="3:3" x14ac:dyDescent="0.35">
      <c r="C992"/>
    </row>
    <row r="993" spans="3:3" x14ac:dyDescent="0.35">
      <c r="C993"/>
    </row>
    <row r="994" spans="3:3" x14ac:dyDescent="0.35">
      <c r="C994"/>
    </row>
    <row r="995" spans="3:3" x14ac:dyDescent="0.35">
      <c r="C995"/>
    </row>
    <row r="996" spans="3:3" x14ac:dyDescent="0.35">
      <c r="C996"/>
    </row>
    <row r="997" spans="3:3" x14ac:dyDescent="0.35">
      <c r="C997"/>
    </row>
    <row r="998" spans="3:3" x14ac:dyDescent="0.35">
      <c r="C998"/>
    </row>
    <row r="999" spans="3:3" x14ac:dyDescent="0.35">
      <c r="C999"/>
    </row>
    <row r="1000" spans="3:3" x14ac:dyDescent="0.35">
      <c r="C1000"/>
    </row>
    <row r="1001" spans="3:3" x14ac:dyDescent="0.35">
      <c r="C1001"/>
    </row>
    <row r="1002" spans="3:3" x14ac:dyDescent="0.35">
      <c r="C1002"/>
    </row>
    <row r="1003" spans="3:3" x14ac:dyDescent="0.35">
      <c r="C1003"/>
    </row>
    <row r="1004" spans="3:3" x14ac:dyDescent="0.35">
      <c r="C1004"/>
    </row>
    <row r="1005" spans="3:3" x14ac:dyDescent="0.35">
      <c r="C1005"/>
    </row>
    <row r="1006" spans="3:3" x14ac:dyDescent="0.35">
      <c r="C1006"/>
    </row>
    <row r="1007" spans="3:3" x14ac:dyDescent="0.35">
      <c r="C1007"/>
    </row>
    <row r="1008" spans="3:3" x14ac:dyDescent="0.35">
      <c r="C1008"/>
    </row>
    <row r="1009" spans="3:3" x14ac:dyDescent="0.35">
      <c r="C1009"/>
    </row>
    <row r="1010" spans="3:3" x14ac:dyDescent="0.35">
      <c r="C1010"/>
    </row>
    <row r="1011" spans="3:3" x14ac:dyDescent="0.35">
      <c r="C1011"/>
    </row>
    <row r="1012" spans="3:3" x14ac:dyDescent="0.35">
      <c r="C1012"/>
    </row>
    <row r="1013" spans="3:3" x14ac:dyDescent="0.35">
      <c r="C1013"/>
    </row>
    <row r="1014" spans="3:3" x14ac:dyDescent="0.35">
      <c r="C1014"/>
    </row>
    <row r="1015" spans="3:3" x14ac:dyDescent="0.35">
      <c r="C1015"/>
    </row>
    <row r="1016" spans="3:3" x14ac:dyDescent="0.35">
      <c r="C1016"/>
    </row>
    <row r="1017" spans="3:3" x14ac:dyDescent="0.35">
      <c r="C1017"/>
    </row>
    <row r="1018" spans="3:3" x14ac:dyDescent="0.35">
      <c r="C1018"/>
    </row>
    <row r="1019" spans="3:3" x14ac:dyDescent="0.35">
      <c r="C1019"/>
    </row>
    <row r="1020" spans="3:3" x14ac:dyDescent="0.35">
      <c r="C1020"/>
    </row>
    <row r="1021" spans="3:3" x14ac:dyDescent="0.35">
      <c r="C1021"/>
    </row>
    <row r="1022" spans="3:3" x14ac:dyDescent="0.35">
      <c r="C1022"/>
    </row>
    <row r="1023" spans="3:3" x14ac:dyDescent="0.35">
      <c r="C1023"/>
    </row>
    <row r="1024" spans="3:3" x14ac:dyDescent="0.35">
      <c r="C1024"/>
    </row>
    <row r="1025" spans="3:3" x14ac:dyDescent="0.35">
      <c r="C1025"/>
    </row>
    <row r="1026" spans="3:3" x14ac:dyDescent="0.35">
      <c r="C1026"/>
    </row>
    <row r="1027" spans="3:3" x14ac:dyDescent="0.35">
      <c r="C1027"/>
    </row>
    <row r="1028" spans="3:3" x14ac:dyDescent="0.35">
      <c r="C1028"/>
    </row>
    <row r="1029" spans="3:3" x14ac:dyDescent="0.35">
      <c r="C1029"/>
    </row>
    <row r="1030" spans="3:3" x14ac:dyDescent="0.35">
      <c r="C1030"/>
    </row>
    <row r="1031" spans="3:3" x14ac:dyDescent="0.35">
      <c r="C1031"/>
    </row>
    <row r="1032" spans="3:3" x14ac:dyDescent="0.35">
      <c r="C1032"/>
    </row>
    <row r="1033" spans="3:3" x14ac:dyDescent="0.35">
      <c r="C1033"/>
    </row>
    <row r="1034" spans="3:3" x14ac:dyDescent="0.35">
      <c r="C1034"/>
    </row>
    <row r="1035" spans="3:3" x14ac:dyDescent="0.35">
      <c r="C1035"/>
    </row>
    <row r="1036" spans="3:3" x14ac:dyDescent="0.35">
      <c r="C1036"/>
    </row>
    <row r="1037" spans="3:3" x14ac:dyDescent="0.35">
      <c r="C1037"/>
    </row>
    <row r="1038" spans="3:3" x14ac:dyDescent="0.35">
      <c r="C1038"/>
    </row>
    <row r="1039" spans="3:3" x14ac:dyDescent="0.35">
      <c r="C1039"/>
    </row>
    <row r="1040" spans="3:3" x14ac:dyDescent="0.35">
      <c r="C1040"/>
    </row>
    <row r="1041" spans="3:3" x14ac:dyDescent="0.35">
      <c r="C1041"/>
    </row>
    <row r="1042" spans="3:3" x14ac:dyDescent="0.35">
      <c r="C1042"/>
    </row>
    <row r="1043" spans="3:3" x14ac:dyDescent="0.35">
      <c r="C1043"/>
    </row>
    <row r="1044" spans="3:3" x14ac:dyDescent="0.35">
      <c r="C1044"/>
    </row>
    <row r="1045" spans="3:3" x14ac:dyDescent="0.35">
      <c r="C1045"/>
    </row>
    <row r="1046" spans="3:3" x14ac:dyDescent="0.35">
      <c r="C1046"/>
    </row>
    <row r="1047" spans="3:3" x14ac:dyDescent="0.35">
      <c r="C1047"/>
    </row>
    <row r="1048" spans="3:3" x14ac:dyDescent="0.35">
      <c r="C1048"/>
    </row>
    <row r="1049" spans="3:3" x14ac:dyDescent="0.35">
      <c r="C1049"/>
    </row>
    <row r="1050" spans="3:3" x14ac:dyDescent="0.35">
      <c r="C1050"/>
    </row>
    <row r="1051" spans="3:3" x14ac:dyDescent="0.35">
      <c r="C1051"/>
    </row>
    <row r="1052" spans="3:3" x14ac:dyDescent="0.35">
      <c r="C1052"/>
    </row>
    <row r="1053" spans="3:3" x14ac:dyDescent="0.35">
      <c r="C1053"/>
    </row>
    <row r="1054" spans="3:3" x14ac:dyDescent="0.35">
      <c r="C1054"/>
    </row>
    <row r="1055" spans="3:3" x14ac:dyDescent="0.35">
      <c r="C1055"/>
    </row>
    <row r="1056" spans="3:3" x14ac:dyDescent="0.35">
      <c r="C1056"/>
    </row>
    <row r="1057" spans="3:3" x14ac:dyDescent="0.35">
      <c r="C1057"/>
    </row>
    <row r="1058" spans="3:3" x14ac:dyDescent="0.35">
      <c r="C1058"/>
    </row>
    <row r="1059" spans="3:3" x14ac:dyDescent="0.35">
      <c r="C1059"/>
    </row>
    <row r="1060" spans="3:3" x14ac:dyDescent="0.35">
      <c r="C1060"/>
    </row>
    <row r="1061" spans="3:3" x14ac:dyDescent="0.35">
      <c r="C1061"/>
    </row>
    <row r="1062" spans="3:3" x14ac:dyDescent="0.35">
      <c r="C1062"/>
    </row>
    <row r="1063" spans="3:3" x14ac:dyDescent="0.35">
      <c r="C1063"/>
    </row>
    <row r="1064" spans="3:3" x14ac:dyDescent="0.35">
      <c r="C1064"/>
    </row>
    <row r="1065" spans="3:3" x14ac:dyDescent="0.35">
      <c r="C1065"/>
    </row>
    <row r="1066" spans="3:3" x14ac:dyDescent="0.35">
      <c r="C1066"/>
    </row>
    <row r="1067" spans="3:3" x14ac:dyDescent="0.35">
      <c r="C1067"/>
    </row>
    <row r="1068" spans="3:3" x14ac:dyDescent="0.35">
      <c r="C1068"/>
    </row>
    <row r="1069" spans="3:3" x14ac:dyDescent="0.35">
      <c r="C1069"/>
    </row>
    <row r="1070" spans="3:3" x14ac:dyDescent="0.35">
      <c r="C1070"/>
    </row>
    <row r="1071" spans="3:3" x14ac:dyDescent="0.35">
      <c r="C1071"/>
    </row>
    <row r="1072" spans="3:3" x14ac:dyDescent="0.35">
      <c r="C1072"/>
    </row>
    <row r="1073" spans="3:3" x14ac:dyDescent="0.35">
      <c r="C1073"/>
    </row>
    <row r="1074" spans="3:3" x14ac:dyDescent="0.35">
      <c r="C1074"/>
    </row>
    <row r="1075" spans="3:3" x14ac:dyDescent="0.35">
      <c r="C1075"/>
    </row>
    <row r="1076" spans="3:3" x14ac:dyDescent="0.35">
      <c r="C1076"/>
    </row>
    <row r="1077" spans="3:3" x14ac:dyDescent="0.35">
      <c r="C1077"/>
    </row>
    <row r="1078" spans="3:3" x14ac:dyDescent="0.35">
      <c r="C1078"/>
    </row>
    <row r="1079" spans="3:3" x14ac:dyDescent="0.35">
      <c r="C1079"/>
    </row>
    <row r="1080" spans="3:3" x14ac:dyDescent="0.35">
      <c r="C1080"/>
    </row>
    <row r="1081" spans="3:3" x14ac:dyDescent="0.35">
      <c r="C1081"/>
    </row>
    <row r="1082" spans="3:3" x14ac:dyDescent="0.35">
      <c r="C1082"/>
    </row>
    <row r="1083" spans="3:3" x14ac:dyDescent="0.35">
      <c r="C1083"/>
    </row>
    <row r="1084" spans="3:3" x14ac:dyDescent="0.35">
      <c r="C1084"/>
    </row>
    <row r="1085" spans="3:3" x14ac:dyDescent="0.35">
      <c r="C1085"/>
    </row>
    <row r="1086" spans="3:3" x14ac:dyDescent="0.35">
      <c r="C1086"/>
    </row>
    <row r="1087" spans="3:3" x14ac:dyDescent="0.35">
      <c r="C1087"/>
    </row>
    <row r="1088" spans="3:3" x14ac:dyDescent="0.35">
      <c r="C1088"/>
    </row>
    <row r="1089" spans="3:3" x14ac:dyDescent="0.35">
      <c r="C1089"/>
    </row>
    <row r="1090" spans="3:3" x14ac:dyDescent="0.35">
      <c r="C1090"/>
    </row>
    <row r="1091" spans="3:3" x14ac:dyDescent="0.35">
      <c r="C1091"/>
    </row>
    <row r="1092" spans="3:3" x14ac:dyDescent="0.35">
      <c r="C1092"/>
    </row>
    <row r="1093" spans="3:3" x14ac:dyDescent="0.35">
      <c r="C1093"/>
    </row>
    <row r="1094" spans="3:3" x14ac:dyDescent="0.35">
      <c r="C1094"/>
    </row>
    <row r="1095" spans="3:3" x14ac:dyDescent="0.35">
      <c r="C1095"/>
    </row>
    <row r="1096" spans="3:3" x14ac:dyDescent="0.35">
      <c r="C1096"/>
    </row>
    <row r="1097" spans="3:3" x14ac:dyDescent="0.35">
      <c r="C1097"/>
    </row>
    <row r="1098" spans="3:3" x14ac:dyDescent="0.35">
      <c r="C1098"/>
    </row>
    <row r="1099" spans="3:3" x14ac:dyDescent="0.35">
      <c r="C1099"/>
    </row>
    <row r="1100" spans="3:3" x14ac:dyDescent="0.35">
      <c r="C1100"/>
    </row>
    <row r="1101" spans="3:3" x14ac:dyDescent="0.35">
      <c r="C1101"/>
    </row>
    <row r="1102" spans="3:3" x14ac:dyDescent="0.35">
      <c r="C1102"/>
    </row>
    <row r="1103" spans="3:3" x14ac:dyDescent="0.35">
      <c r="C1103"/>
    </row>
    <row r="1104" spans="3:3" x14ac:dyDescent="0.35">
      <c r="C1104"/>
    </row>
    <row r="1105" spans="3:3" x14ac:dyDescent="0.35">
      <c r="C1105"/>
    </row>
    <row r="1106" spans="3:3" x14ac:dyDescent="0.35">
      <c r="C1106"/>
    </row>
    <row r="1107" spans="3:3" x14ac:dyDescent="0.35">
      <c r="C1107"/>
    </row>
    <row r="1108" spans="3:3" x14ac:dyDescent="0.35">
      <c r="C1108"/>
    </row>
    <row r="1109" spans="3:3" x14ac:dyDescent="0.35">
      <c r="C1109"/>
    </row>
    <row r="1110" spans="3:3" x14ac:dyDescent="0.35">
      <c r="C1110"/>
    </row>
    <row r="1111" spans="3:3" x14ac:dyDescent="0.35">
      <c r="C1111"/>
    </row>
    <row r="1112" spans="3:3" x14ac:dyDescent="0.35">
      <c r="C1112"/>
    </row>
    <row r="1113" spans="3:3" x14ac:dyDescent="0.35">
      <c r="C1113"/>
    </row>
    <row r="1114" spans="3:3" x14ac:dyDescent="0.35">
      <c r="C1114"/>
    </row>
    <row r="1115" spans="3:3" x14ac:dyDescent="0.35">
      <c r="C1115"/>
    </row>
    <row r="1116" spans="3:3" x14ac:dyDescent="0.35">
      <c r="C1116"/>
    </row>
    <row r="1117" spans="3:3" x14ac:dyDescent="0.35">
      <c r="C1117"/>
    </row>
    <row r="1118" spans="3:3" x14ac:dyDescent="0.35">
      <c r="C1118"/>
    </row>
    <row r="1119" spans="3:3" x14ac:dyDescent="0.35">
      <c r="C1119"/>
    </row>
    <row r="1120" spans="3:3" x14ac:dyDescent="0.35">
      <c r="C1120"/>
    </row>
    <row r="1121" spans="3:3" x14ac:dyDescent="0.35">
      <c r="C1121"/>
    </row>
    <row r="1122" spans="3:3" x14ac:dyDescent="0.35">
      <c r="C1122"/>
    </row>
    <row r="1123" spans="3:3" x14ac:dyDescent="0.35">
      <c r="C1123"/>
    </row>
    <row r="1124" spans="3:3" x14ac:dyDescent="0.35">
      <c r="C1124"/>
    </row>
    <row r="1125" spans="3:3" x14ac:dyDescent="0.35">
      <c r="C1125"/>
    </row>
    <row r="1126" spans="3:3" x14ac:dyDescent="0.35">
      <c r="C1126"/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49872-9F1C-49E8-8807-1A1500FF2C2C}">
  <sheetPr codeName="Hoja4"/>
  <dimension ref="A2:N45"/>
  <sheetViews>
    <sheetView workbookViewId="0">
      <selection activeCell="C19" sqref="C19"/>
    </sheetView>
  </sheetViews>
  <sheetFormatPr baseColWidth="10" defaultRowHeight="14.5" x14ac:dyDescent="0.35"/>
  <cols>
    <col min="1" max="1" width="11.453125" customWidth="1"/>
    <col min="2" max="2" width="25.453125" bestFit="1" customWidth="1"/>
    <col min="3" max="4" width="23.54296875" bestFit="1" customWidth="1"/>
    <col min="5" max="5" width="18.453125" bestFit="1" customWidth="1"/>
    <col min="6" max="6" width="30.54296875" bestFit="1" customWidth="1"/>
    <col min="7" max="7" width="30.6328125" bestFit="1" customWidth="1"/>
    <col min="8" max="8" width="24.54296875" bestFit="1" customWidth="1"/>
    <col min="9" max="9" width="30.453125" bestFit="1" customWidth="1"/>
    <col min="10" max="10" width="30.54296875" bestFit="1" customWidth="1"/>
    <col min="11" max="11" width="25.453125" bestFit="1" customWidth="1"/>
    <col min="12" max="12" width="29.54296875" bestFit="1" customWidth="1"/>
    <col min="13" max="13" width="30" bestFit="1" customWidth="1"/>
    <col min="14" max="14" width="22.54296875" bestFit="1" customWidth="1"/>
  </cols>
  <sheetData>
    <row r="2" spans="1:14" x14ac:dyDescent="0.35">
      <c r="A2" s="1" t="s">
        <v>5</v>
      </c>
      <c r="B2" t="s">
        <v>404</v>
      </c>
    </row>
    <row r="3" spans="1:14" x14ac:dyDescent="0.35">
      <c r="A3" s="1" t="s">
        <v>132</v>
      </c>
      <c r="B3" t="s">
        <v>141</v>
      </c>
    </row>
    <row r="4" spans="1:14" x14ac:dyDescent="0.35">
      <c r="A4" s="1" t="s">
        <v>4</v>
      </c>
      <c r="B4" t="s">
        <v>207</v>
      </c>
    </row>
    <row r="6" spans="1:14" x14ac:dyDescent="0.35">
      <c r="A6" s="1" t="s">
        <v>181</v>
      </c>
      <c r="B6" s="1" t="s">
        <v>0</v>
      </c>
      <c r="C6" t="s">
        <v>116</v>
      </c>
      <c r="D6" t="s">
        <v>133</v>
      </c>
      <c r="E6" t="s">
        <v>326</v>
      </c>
      <c r="F6" t="s">
        <v>208</v>
      </c>
      <c r="G6" t="s">
        <v>235</v>
      </c>
      <c r="H6" t="s">
        <v>390</v>
      </c>
      <c r="I6" t="s">
        <v>209</v>
      </c>
      <c r="J6" t="s">
        <v>236</v>
      </c>
      <c r="K6" t="s">
        <v>391</v>
      </c>
      <c r="L6" t="s">
        <v>210</v>
      </c>
      <c r="M6" t="s">
        <v>237</v>
      </c>
      <c r="N6" t="s">
        <v>392</v>
      </c>
    </row>
    <row r="7" spans="1:14" x14ac:dyDescent="0.35">
      <c r="A7">
        <v>1</v>
      </c>
      <c r="B7" t="s">
        <v>402</v>
      </c>
      <c r="C7" s="2">
        <v>69954632.618420005</v>
      </c>
      <c r="D7" s="2">
        <v>58709567.18479</v>
      </c>
      <c r="E7" s="2">
        <v>76.801483874098523</v>
      </c>
      <c r="F7" s="2">
        <v>60710745.12432</v>
      </c>
      <c r="G7" s="2">
        <v>50050237.621789999</v>
      </c>
      <c r="H7" s="2">
        <v>21.29961416584527</v>
      </c>
      <c r="I7" s="2">
        <v>6529523.0919500003</v>
      </c>
      <c r="J7" s="2">
        <v>6023647.2447699998</v>
      </c>
      <c r="K7" s="2">
        <v>1.5580634421641568</v>
      </c>
      <c r="L7" s="2">
        <v>2714364.4021500004</v>
      </c>
      <c r="M7" s="2">
        <v>2635682.3182300003</v>
      </c>
      <c r="N7" s="2">
        <v>0.64769691203261737</v>
      </c>
    </row>
    <row r="8" spans="1:14" x14ac:dyDescent="0.35">
      <c r="A8">
        <v>2</v>
      </c>
      <c r="B8" t="s">
        <v>50</v>
      </c>
      <c r="C8" s="2">
        <v>55268312.444710001</v>
      </c>
      <c r="D8" s="2">
        <v>54803279.124120004</v>
      </c>
      <c r="E8" s="2">
        <v>61.235682331963382</v>
      </c>
      <c r="F8" s="2">
        <v>9716826.0188199989</v>
      </c>
      <c r="G8" s="2">
        <v>10375288.437129999</v>
      </c>
      <c r="H8" s="2">
        <v>-6.3464492799406251</v>
      </c>
      <c r="I8" s="2">
        <v>37145790.159189999</v>
      </c>
      <c r="J8" s="2">
        <v>36408781.631829999</v>
      </c>
      <c r="K8" s="2">
        <v>8.8636638330734314</v>
      </c>
      <c r="L8" s="2">
        <v>8405696.2666999996</v>
      </c>
      <c r="M8" s="2">
        <v>8019209.0551600009</v>
      </c>
      <c r="N8" s="2">
        <v>2.005752621539437</v>
      </c>
    </row>
    <row r="9" spans="1:14" x14ac:dyDescent="0.35">
      <c r="A9">
        <v>3</v>
      </c>
      <c r="B9" t="s">
        <v>403</v>
      </c>
      <c r="C9" s="2">
        <v>50844817.531900004</v>
      </c>
      <c r="D9" s="2">
        <v>55172206.6329</v>
      </c>
      <c r="E9" s="2">
        <v>97.876543891915375</v>
      </c>
      <c r="F9" s="2">
        <v>34785456.574730001</v>
      </c>
      <c r="G9" s="2">
        <v>38930984.714459993</v>
      </c>
      <c r="H9" s="2">
        <v>-10.648402988353478</v>
      </c>
      <c r="I9" s="2">
        <v>16059360.957169998</v>
      </c>
      <c r="J9" s="2">
        <v>16241221.918439999</v>
      </c>
      <c r="K9" s="2">
        <v>3.8320567765099121</v>
      </c>
      <c r="L9" s="2">
        <v>0</v>
      </c>
      <c r="M9" s="2">
        <v>0</v>
      </c>
      <c r="N9" s="2">
        <v>0</v>
      </c>
    </row>
    <row r="10" spans="1:14" x14ac:dyDescent="0.35">
      <c r="A10">
        <v>4</v>
      </c>
      <c r="B10" t="s">
        <v>32</v>
      </c>
      <c r="C10" s="2">
        <v>43084169.787780002</v>
      </c>
      <c r="D10" s="2">
        <v>39527147.690480001</v>
      </c>
      <c r="E10" s="2">
        <v>33.546745877696324</v>
      </c>
      <c r="F10" s="2">
        <v>10926566.171089999</v>
      </c>
      <c r="G10" s="2">
        <v>10398324.99009</v>
      </c>
      <c r="H10" s="2">
        <v>5.0800603126314403</v>
      </c>
      <c r="I10" s="2">
        <v>22779959.556049999</v>
      </c>
      <c r="J10" s="2">
        <v>21169843.15955</v>
      </c>
      <c r="K10" s="2">
        <v>5.4357143237638645</v>
      </c>
      <c r="L10" s="2">
        <v>9377644.0606399998</v>
      </c>
      <c r="M10" s="2">
        <v>7958979.5408399999</v>
      </c>
      <c r="N10" s="2">
        <v>2.237677113436404</v>
      </c>
    </row>
    <row r="11" spans="1:14" x14ac:dyDescent="0.35">
      <c r="A11">
        <v>5</v>
      </c>
      <c r="B11" t="s">
        <v>6</v>
      </c>
      <c r="C11" s="2">
        <v>37338126.696230002</v>
      </c>
      <c r="D11" s="2">
        <v>26879508.831569999</v>
      </c>
      <c r="E11" s="2">
        <v>63.590787812530017</v>
      </c>
      <c r="F11" s="2">
        <v>7949958.5905500008</v>
      </c>
      <c r="G11" s="2">
        <v>5028208.4424799997</v>
      </c>
      <c r="H11" s="2">
        <v>58.107180350481727</v>
      </c>
      <c r="I11" s="2">
        <v>9458415.2802799996</v>
      </c>
      <c r="J11" s="2">
        <v>11029308.32343</v>
      </c>
      <c r="K11" s="2">
        <v>2.2569506013662108</v>
      </c>
      <c r="L11" s="2">
        <v>19929752.825400002</v>
      </c>
      <c r="M11" s="2">
        <v>10821992.06566</v>
      </c>
      <c r="N11" s="2">
        <v>4.7556029516008849</v>
      </c>
    </row>
    <row r="12" spans="1:14" x14ac:dyDescent="0.35">
      <c r="A12">
        <v>5.0999999999999996</v>
      </c>
      <c r="B12" t="s">
        <v>75</v>
      </c>
      <c r="C12" s="2">
        <v>256490059.07903999</v>
      </c>
      <c r="D12" s="2">
        <v>235091709.46386001</v>
      </c>
      <c r="E12" s="2">
        <v>61.005951175873363</v>
      </c>
      <c r="F12" s="2">
        <v>124089552.47951001</v>
      </c>
      <c r="G12" s="2">
        <v>114783044.20594998</v>
      </c>
      <c r="H12" s="2">
        <v>8.1079120508964699</v>
      </c>
      <c r="I12" s="2">
        <v>91973049.044640005</v>
      </c>
      <c r="J12" s="2">
        <v>90872802.278019994</v>
      </c>
      <c r="K12" s="2">
        <v>21.94644897687758</v>
      </c>
      <c r="L12" s="2">
        <v>40427457.554890007</v>
      </c>
      <c r="M12" s="2">
        <v>29435862.97989</v>
      </c>
      <c r="N12" s="2">
        <v>9.646729598609344</v>
      </c>
    </row>
    <row r="13" spans="1:14" x14ac:dyDescent="0.35">
      <c r="A13">
        <v>6</v>
      </c>
      <c r="B13" t="s">
        <v>41</v>
      </c>
      <c r="C13" s="2">
        <v>29942211.526779998</v>
      </c>
      <c r="D13" s="2">
        <v>28212555.95786</v>
      </c>
      <c r="E13" s="2">
        <v>65.384410696453614</v>
      </c>
      <c r="F13" s="2">
        <v>2966635.9240099997</v>
      </c>
      <c r="G13" s="2">
        <v>2988391.0641100002</v>
      </c>
      <c r="H13" s="2">
        <v>-0.72798839352973266</v>
      </c>
      <c r="I13" s="2">
        <v>19798711.270349998</v>
      </c>
      <c r="J13" s="2">
        <v>18212477.241299998</v>
      </c>
      <c r="K13" s="2">
        <v>4.7243340436802637</v>
      </c>
      <c r="L13" s="2">
        <v>7176864.3324199999</v>
      </c>
      <c r="M13" s="2">
        <v>7011687.6524499999</v>
      </c>
      <c r="N13" s="2">
        <v>1.7125308829218082</v>
      </c>
    </row>
    <row r="14" spans="1:14" x14ac:dyDescent="0.35">
      <c r="A14">
        <v>7</v>
      </c>
      <c r="B14" t="s">
        <v>8</v>
      </c>
      <c r="C14" s="2">
        <v>20986385.627299998</v>
      </c>
      <c r="D14" s="2">
        <v>15278066.394459998</v>
      </c>
      <c r="E14" s="2">
        <v>64.81572875071106</v>
      </c>
      <c r="F14" s="2">
        <v>10284475.369890001</v>
      </c>
      <c r="G14" s="2">
        <v>6738608.2969299993</v>
      </c>
      <c r="H14" s="2">
        <v>52.620168983192571</v>
      </c>
      <c r="I14" s="2">
        <v>10701910.257409999</v>
      </c>
      <c r="J14" s="2">
        <v>8539458.0975299999</v>
      </c>
      <c r="K14" s="2">
        <v>2.5536712097624972</v>
      </c>
      <c r="L14" s="2">
        <v>0</v>
      </c>
      <c r="M14" s="2">
        <v>0</v>
      </c>
      <c r="N14" s="2">
        <v>0</v>
      </c>
    </row>
    <row r="15" spans="1:14" x14ac:dyDescent="0.35">
      <c r="A15">
        <v>8</v>
      </c>
      <c r="B15" t="s">
        <v>82</v>
      </c>
      <c r="C15" s="2">
        <v>19774147.330259997</v>
      </c>
      <c r="D15" s="2">
        <v>16684352.548669999</v>
      </c>
      <c r="E15" s="2">
        <v>78.723095168074693</v>
      </c>
      <c r="F15" s="2">
        <v>10253732.048899999</v>
      </c>
      <c r="G15" s="2">
        <v>9456070.6126299985</v>
      </c>
      <c r="H15" s="2">
        <v>8.435442891094791</v>
      </c>
      <c r="I15" s="2">
        <v>3547447.0213599997</v>
      </c>
      <c r="J15" s="2">
        <v>1367323.41072</v>
      </c>
      <c r="K15" s="2">
        <v>0.8464856374900267</v>
      </c>
      <c r="L15" s="2">
        <v>5972968.2599999998</v>
      </c>
      <c r="M15" s="2">
        <v>5860958.5253199991</v>
      </c>
      <c r="N15" s="2">
        <v>1.4252592962855419</v>
      </c>
    </row>
    <row r="16" spans="1:14" x14ac:dyDescent="0.35">
      <c r="A16">
        <v>9</v>
      </c>
      <c r="B16" t="s">
        <v>62</v>
      </c>
      <c r="C16" s="2">
        <v>17532585.17619</v>
      </c>
      <c r="D16" s="2">
        <v>16584529.487159999</v>
      </c>
      <c r="E16" s="2">
        <v>97.574936052813428</v>
      </c>
      <c r="F16" s="2">
        <v>12440384.926380001</v>
      </c>
      <c r="G16" s="2">
        <v>12527726.040879998</v>
      </c>
      <c r="H16" s="2">
        <v>-0.69718250714446706</v>
      </c>
      <c r="I16" s="2">
        <v>5092200.24981</v>
      </c>
      <c r="J16" s="2">
        <v>4056803.4462799998</v>
      </c>
      <c r="K16" s="2">
        <v>1.2150919657807224</v>
      </c>
      <c r="L16" s="2">
        <v>0</v>
      </c>
      <c r="M16" s="2">
        <v>0</v>
      </c>
      <c r="N16" s="2">
        <v>0</v>
      </c>
    </row>
    <row r="17" spans="1:14" x14ac:dyDescent="0.35">
      <c r="A17">
        <v>10</v>
      </c>
      <c r="B17" t="s">
        <v>28</v>
      </c>
      <c r="C17" s="2">
        <v>12338345.993889999</v>
      </c>
      <c r="D17" s="2">
        <v>9000545.2941200007</v>
      </c>
      <c r="E17" s="2">
        <v>31.756994113712395</v>
      </c>
      <c r="F17" s="2">
        <v>11328733.59884</v>
      </c>
      <c r="G17" s="2">
        <v>8031884.8050100002</v>
      </c>
      <c r="H17" s="2">
        <v>41.047012922465534</v>
      </c>
      <c r="I17" s="2">
        <v>960213.96227000002</v>
      </c>
      <c r="J17" s="2">
        <v>922917.84103999997</v>
      </c>
      <c r="K17" s="2">
        <v>0.22912458539474848</v>
      </c>
      <c r="L17" s="2">
        <v>49398.432780000003</v>
      </c>
      <c r="M17" s="2">
        <v>45742.648070000003</v>
      </c>
      <c r="N17" s="2">
        <v>1.1787368101907753E-2</v>
      </c>
    </row>
    <row r="18" spans="1:14" x14ac:dyDescent="0.35">
      <c r="A18">
        <v>11</v>
      </c>
      <c r="B18" t="s">
        <v>33</v>
      </c>
      <c r="C18" s="2">
        <v>6743779.35329</v>
      </c>
      <c r="D18" s="2">
        <v>6585151.6043100003</v>
      </c>
      <c r="E18" s="2">
        <v>10.34191774101779</v>
      </c>
      <c r="F18" s="2">
        <v>1484740.1328199999</v>
      </c>
      <c r="G18" s="2">
        <v>1283916.6674499998</v>
      </c>
      <c r="H18" s="2">
        <v>15.641471947619291</v>
      </c>
      <c r="I18" s="2">
        <v>5227846.6784099992</v>
      </c>
      <c r="J18" s="2">
        <v>5270043.399960001</v>
      </c>
      <c r="K18" s="2">
        <v>1.2474596806177141</v>
      </c>
      <c r="L18" s="2">
        <v>31192.54206</v>
      </c>
      <c r="M18" s="2">
        <v>31191.536899999999</v>
      </c>
      <c r="N18" s="2">
        <v>7.4431101272573602E-3</v>
      </c>
    </row>
    <row r="19" spans="1:14" x14ac:dyDescent="0.35">
      <c r="A19">
        <v>12</v>
      </c>
      <c r="B19" t="s">
        <v>65</v>
      </c>
      <c r="C19" s="2">
        <v>6353947.3898299998</v>
      </c>
      <c r="D19" s="2">
        <v>6014101.7131199995</v>
      </c>
      <c r="E19" s="2">
        <v>19.918947170025358</v>
      </c>
      <c r="F19" s="2">
        <v>3615462.3654800002</v>
      </c>
      <c r="G19" s="2">
        <v>3417021.5673699994</v>
      </c>
      <c r="H19" s="2">
        <v>5.8074201229796785</v>
      </c>
      <c r="I19" s="2">
        <v>2738485.0243499996</v>
      </c>
      <c r="J19" s="2">
        <v>2597080.1457500001</v>
      </c>
      <c r="K19" s="2">
        <v>0.65345253294441186</v>
      </c>
      <c r="L19" s="2">
        <v>0</v>
      </c>
      <c r="M19" s="2">
        <v>0</v>
      </c>
      <c r="N19" s="2">
        <v>0</v>
      </c>
    </row>
    <row r="20" spans="1:14" x14ac:dyDescent="0.35">
      <c r="A20">
        <v>13</v>
      </c>
      <c r="B20" t="s">
        <v>89</v>
      </c>
      <c r="C20" s="2">
        <v>5971271.7770200009</v>
      </c>
      <c r="D20" s="2">
        <v>4701929.3524399996</v>
      </c>
      <c r="E20" s="2">
        <v>98.491672566883508</v>
      </c>
      <c r="F20" s="2">
        <v>1037583.4246500001</v>
      </c>
      <c r="G20" s="2">
        <v>1038234.35858</v>
      </c>
      <c r="H20" s="2">
        <v>-6.2696242386950374E-2</v>
      </c>
      <c r="I20" s="2">
        <v>4933688.3523699995</v>
      </c>
      <c r="J20" s="2">
        <v>3663694.9938600003</v>
      </c>
      <c r="K20" s="2">
        <v>1.1772681325433731</v>
      </c>
      <c r="L20" s="2">
        <v>0</v>
      </c>
      <c r="M20" s="2">
        <v>0</v>
      </c>
      <c r="N20" s="2">
        <v>0</v>
      </c>
    </row>
    <row r="21" spans="1:14" x14ac:dyDescent="0.35">
      <c r="A21">
        <v>14</v>
      </c>
      <c r="B21" t="s">
        <v>97</v>
      </c>
      <c r="C21" s="2">
        <v>5959798.8349299999</v>
      </c>
      <c r="D21" s="2">
        <v>3873467.4639400002</v>
      </c>
      <c r="E21" s="2">
        <v>100</v>
      </c>
      <c r="F21" s="2">
        <v>5959798.8349299999</v>
      </c>
      <c r="G21" s="2">
        <v>3873467.4639400002</v>
      </c>
      <c r="H21" s="2">
        <v>53.862111671588231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</row>
    <row r="22" spans="1:14" x14ac:dyDescent="0.35">
      <c r="A22">
        <v>15</v>
      </c>
      <c r="B22" t="s">
        <v>91</v>
      </c>
      <c r="C22" s="2">
        <v>5614515.9470500005</v>
      </c>
      <c r="D22" s="2">
        <v>5011186.3019700004</v>
      </c>
      <c r="E22" s="2">
        <v>100</v>
      </c>
      <c r="F22" s="2">
        <v>1706743.0088200003</v>
      </c>
      <c r="G22" s="2">
        <v>1265297.9122599999</v>
      </c>
      <c r="H22" s="2">
        <v>34.888629174414532</v>
      </c>
      <c r="I22" s="2">
        <v>3596963.5457299999</v>
      </c>
      <c r="J22" s="2">
        <v>3507282.94117</v>
      </c>
      <c r="K22" s="2">
        <v>0.85830118440172121</v>
      </c>
      <c r="L22" s="2">
        <v>310809.39250000002</v>
      </c>
      <c r="M22" s="2">
        <v>238605.44854000001</v>
      </c>
      <c r="N22" s="2">
        <v>7.4164796588670784E-2</v>
      </c>
    </row>
    <row r="23" spans="1:14" x14ac:dyDescent="0.35">
      <c r="A23">
        <v>15.1</v>
      </c>
      <c r="B23" t="s">
        <v>92</v>
      </c>
      <c r="C23" s="2">
        <v>131216988.95653999</v>
      </c>
      <c r="D23" s="2">
        <v>111945886.11804998</v>
      </c>
      <c r="E23" s="2">
        <v>47.74022934637717</v>
      </c>
      <c r="F23" s="2">
        <v>61078289.634720005</v>
      </c>
      <c r="G23" s="2">
        <v>50620618.789159998</v>
      </c>
      <c r="H23" s="2">
        <v>20.658915469044857</v>
      </c>
      <c r="I23" s="2">
        <v>56597466.362060003</v>
      </c>
      <c r="J23" s="2">
        <v>48137081.517609999</v>
      </c>
      <c r="K23" s="2">
        <v>13.505188972615482</v>
      </c>
      <c r="L23" s="2">
        <v>13541232.959759999</v>
      </c>
      <c r="M23" s="2">
        <v>13188185.811279999</v>
      </c>
      <c r="N23" s="2">
        <v>3.2311854540251859</v>
      </c>
    </row>
    <row r="24" spans="1:14" x14ac:dyDescent="0.35">
      <c r="A24">
        <v>16</v>
      </c>
      <c r="B24" t="s">
        <v>39</v>
      </c>
      <c r="C24" s="2">
        <v>4820517.5523900008</v>
      </c>
      <c r="D24" s="2">
        <v>3917386.6952900002</v>
      </c>
      <c r="E24" s="2">
        <v>98.288307578497751</v>
      </c>
      <c r="F24" s="2">
        <v>3658468.96214</v>
      </c>
      <c r="G24" s="2">
        <v>3069184.91151</v>
      </c>
      <c r="H24" s="2">
        <v>19.200017842524829</v>
      </c>
      <c r="I24" s="2">
        <v>174665.51121</v>
      </c>
      <c r="J24" s="2">
        <v>466657.54499000002</v>
      </c>
      <c r="K24" s="2">
        <v>4.1678380456104933E-2</v>
      </c>
      <c r="L24" s="2">
        <v>987383.07903999998</v>
      </c>
      <c r="M24" s="2">
        <v>381544.23878999997</v>
      </c>
      <c r="N24" s="2">
        <v>0.23560763277801217</v>
      </c>
    </row>
    <row r="25" spans="1:14" x14ac:dyDescent="0.35">
      <c r="A25">
        <v>17</v>
      </c>
      <c r="B25" t="s">
        <v>394</v>
      </c>
      <c r="C25" s="2">
        <v>3577518.0925599998</v>
      </c>
      <c r="D25" s="2">
        <v>3403766.8561199997</v>
      </c>
      <c r="E25" s="2">
        <v>95.716098542549432</v>
      </c>
      <c r="F25" s="2">
        <v>3577452.7895599999</v>
      </c>
      <c r="G25" s="2">
        <v>3400327.9671199997</v>
      </c>
      <c r="H25" s="2">
        <v>5.2090511313242827</v>
      </c>
      <c r="I25" s="2">
        <v>0</v>
      </c>
      <c r="J25" s="2">
        <v>0</v>
      </c>
      <c r="K25" s="2">
        <v>0</v>
      </c>
      <c r="L25" s="2">
        <v>65.302999999999997</v>
      </c>
      <c r="M25" s="2">
        <v>3438.8890000000001</v>
      </c>
      <c r="N25" s="2">
        <v>1.5582488266116243E-5</v>
      </c>
    </row>
    <row r="26" spans="1:14" x14ac:dyDescent="0.35">
      <c r="A26">
        <v>18</v>
      </c>
      <c r="B26" t="s">
        <v>94</v>
      </c>
      <c r="C26" s="2">
        <v>3097878.3677300001</v>
      </c>
      <c r="D26" s="2">
        <v>3203239.8145100004</v>
      </c>
      <c r="E26" s="2">
        <v>88.395038246787365</v>
      </c>
      <c r="F26" s="2">
        <v>2955966.8811900001</v>
      </c>
      <c r="G26" s="2">
        <v>3060800.5975000001</v>
      </c>
      <c r="H26" s="2">
        <v>-3.4250423368195282</v>
      </c>
      <c r="I26" s="2">
        <v>8205.3261399999992</v>
      </c>
      <c r="J26" s="2">
        <v>9281.4781000000003</v>
      </c>
      <c r="K26" s="2">
        <v>1.9579406504480171E-3</v>
      </c>
      <c r="L26" s="2">
        <v>133706.16039999999</v>
      </c>
      <c r="M26" s="2">
        <v>133157.73890999999</v>
      </c>
      <c r="N26" s="2">
        <v>3.1904731414183977E-2</v>
      </c>
    </row>
    <row r="27" spans="1:14" x14ac:dyDescent="0.35">
      <c r="A27">
        <v>19</v>
      </c>
      <c r="B27" t="s">
        <v>61</v>
      </c>
      <c r="C27" s="2">
        <v>3085219.4916099999</v>
      </c>
      <c r="D27" s="2">
        <v>3105982.6271599997</v>
      </c>
      <c r="E27" s="2">
        <v>13.135492842767777</v>
      </c>
      <c r="F27" s="2">
        <v>2052658.5117500001</v>
      </c>
      <c r="G27" s="2">
        <v>2178984.0025300002</v>
      </c>
      <c r="H27" s="2">
        <v>-5.797449207214223</v>
      </c>
      <c r="I27" s="2">
        <v>895431.13878999988</v>
      </c>
      <c r="J27" s="2">
        <v>815290.02666000009</v>
      </c>
      <c r="K27" s="2">
        <v>0.21366622074499303</v>
      </c>
      <c r="L27" s="2">
        <v>137129.84106999999</v>
      </c>
      <c r="M27" s="2">
        <v>111708.59797</v>
      </c>
      <c r="N27" s="2">
        <v>3.2721684140202753E-2</v>
      </c>
    </row>
    <row r="28" spans="1:14" x14ac:dyDescent="0.35">
      <c r="A28">
        <v>20</v>
      </c>
      <c r="B28" t="s">
        <v>58</v>
      </c>
      <c r="C28" s="2">
        <v>2872885.5866</v>
      </c>
      <c r="D28" s="2">
        <v>2602156.99174</v>
      </c>
      <c r="E28" s="2">
        <v>36.55743974754369</v>
      </c>
      <c r="F28" s="2">
        <v>2872885.5866</v>
      </c>
      <c r="G28" s="2">
        <v>2602156.99174</v>
      </c>
      <c r="H28" s="2">
        <v>10.404006972652734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</row>
    <row r="29" spans="1:14" x14ac:dyDescent="0.35">
      <c r="A29">
        <v>21</v>
      </c>
      <c r="B29" t="s">
        <v>113</v>
      </c>
      <c r="C29" s="2">
        <v>2709531.6971700001</v>
      </c>
      <c r="D29" s="2">
        <v>2296927.3699899996</v>
      </c>
      <c r="E29" s="2">
        <v>100</v>
      </c>
      <c r="F29" s="2">
        <v>725582.20534999995</v>
      </c>
      <c r="G29" s="2">
        <v>685048.27032000001</v>
      </c>
      <c r="H29" s="2">
        <v>5.9169458250096341</v>
      </c>
      <c r="I29" s="2">
        <v>1985009.9697999998</v>
      </c>
      <c r="J29" s="2">
        <v>1613036.8737999999</v>
      </c>
      <c r="K29" s="2">
        <v>0.47365962608964757</v>
      </c>
      <c r="L29" s="2">
        <v>-1060.4779799999999</v>
      </c>
      <c r="M29" s="2">
        <v>-1157.7741299999998</v>
      </c>
      <c r="N29" s="2">
        <v>-2.5304941089727355E-4</v>
      </c>
    </row>
    <row r="30" spans="1:14" x14ac:dyDescent="0.35">
      <c r="A30">
        <v>22</v>
      </c>
      <c r="B30" t="s">
        <v>99</v>
      </c>
      <c r="C30" s="2">
        <v>2554645.6221699999</v>
      </c>
      <c r="D30" s="2">
        <v>2187596.16132</v>
      </c>
      <c r="E30" s="2">
        <v>99.99929329249214</v>
      </c>
      <c r="F30" s="2">
        <v>508400.57299000002</v>
      </c>
      <c r="G30" s="2">
        <v>453204.93780000001</v>
      </c>
      <c r="H30" s="2">
        <v>12.178957153012737</v>
      </c>
      <c r="I30" s="2">
        <v>2032170.1759899999</v>
      </c>
      <c r="J30" s="2">
        <v>1712415.09143</v>
      </c>
      <c r="K30" s="2">
        <v>0.48491291245602125</v>
      </c>
      <c r="L30" s="2">
        <v>14074.87319</v>
      </c>
      <c r="M30" s="2">
        <v>21976.132089999999</v>
      </c>
      <c r="N30" s="2">
        <v>3.3585217575034703E-3</v>
      </c>
    </row>
    <row r="31" spans="1:14" x14ac:dyDescent="0.35">
      <c r="A31">
        <v>23</v>
      </c>
      <c r="B31" t="s">
        <v>12</v>
      </c>
      <c r="C31" s="2">
        <v>1175931.6945199999</v>
      </c>
      <c r="D31" s="2">
        <v>1112737.2676300001</v>
      </c>
      <c r="E31" s="2">
        <v>100</v>
      </c>
      <c r="F31" s="2">
        <v>1167336.4342700001</v>
      </c>
      <c r="G31" s="2">
        <v>1103263.2049</v>
      </c>
      <c r="H31" s="2">
        <v>5.8076104673324691</v>
      </c>
      <c r="I31" s="2">
        <v>8595.2602499999994</v>
      </c>
      <c r="J31" s="2">
        <v>9474.0627299999996</v>
      </c>
      <c r="K31" s="2">
        <v>2.0509860494899216E-3</v>
      </c>
      <c r="L31" s="2">
        <v>0</v>
      </c>
      <c r="M31" s="2">
        <v>0</v>
      </c>
      <c r="N31" s="2">
        <v>0</v>
      </c>
    </row>
    <row r="32" spans="1:14" x14ac:dyDescent="0.35">
      <c r="A32">
        <v>24</v>
      </c>
      <c r="B32" t="s">
        <v>86</v>
      </c>
      <c r="C32" s="2">
        <v>1159564.37445</v>
      </c>
      <c r="D32" s="2">
        <v>778860.89405999996</v>
      </c>
      <c r="E32" s="2">
        <v>8.0553864716631658</v>
      </c>
      <c r="F32" s="2">
        <v>535483.75057999999</v>
      </c>
      <c r="G32" s="2">
        <v>278209.07498999994</v>
      </c>
      <c r="H32" s="2">
        <v>92.47529959231116</v>
      </c>
      <c r="I32" s="2">
        <v>300426.26003</v>
      </c>
      <c r="J32" s="2">
        <v>220474.39747000003</v>
      </c>
      <c r="K32" s="2">
        <v>7.1687191580029438E-2</v>
      </c>
      <c r="L32" s="2">
        <v>323654.36384000001</v>
      </c>
      <c r="M32" s="2">
        <v>280177.4216</v>
      </c>
      <c r="N32" s="2">
        <v>7.7229841306128616E-2</v>
      </c>
    </row>
    <row r="33" spans="1:14" x14ac:dyDescent="0.35">
      <c r="A33">
        <v>25</v>
      </c>
      <c r="B33" t="s">
        <v>22</v>
      </c>
      <c r="C33" s="2">
        <v>1156591.7141300002</v>
      </c>
      <c r="D33" s="2">
        <v>1065684.53697</v>
      </c>
      <c r="E33" s="2">
        <v>3.7131768898651627</v>
      </c>
      <c r="F33" s="2">
        <v>1156591.71413</v>
      </c>
      <c r="G33" s="2">
        <v>1065684.53697</v>
      </c>
      <c r="H33" s="2">
        <v>8.5304021974899946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</row>
    <row r="34" spans="1:14" x14ac:dyDescent="0.35">
      <c r="A34">
        <v>26</v>
      </c>
      <c r="B34" t="s">
        <v>16</v>
      </c>
      <c r="C34" s="2">
        <v>1144271.6625699999</v>
      </c>
      <c r="D34" s="2">
        <v>1260011.44759</v>
      </c>
      <c r="E34" s="2">
        <v>16.322255165575349</v>
      </c>
      <c r="F34" s="2">
        <v>994675.73285999999</v>
      </c>
      <c r="G34" s="2">
        <v>1063388.55314</v>
      </c>
      <c r="H34" s="2">
        <v>-6.4616851551677073</v>
      </c>
      <c r="I34" s="2">
        <v>149530.62349999999</v>
      </c>
      <c r="J34" s="2">
        <v>196549.71621000001</v>
      </c>
      <c r="K34" s="2">
        <v>3.5680737272618342E-2</v>
      </c>
      <c r="L34" s="2">
        <v>65.306209999999993</v>
      </c>
      <c r="M34" s="2">
        <v>73.178240000000002</v>
      </c>
      <c r="N34" s="2">
        <v>1.5583254230732481E-5</v>
      </c>
    </row>
    <row r="35" spans="1:14" x14ac:dyDescent="0.35">
      <c r="A35">
        <v>27</v>
      </c>
      <c r="B35" t="s">
        <v>108</v>
      </c>
      <c r="C35" s="2">
        <v>858680.49208</v>
      </c>
      <c r="D35" s="2">
        <v>522511.37958999997</v>
      </c>
      <c r="E35" s="2">
        <v>100</v>
      </c>
      <c r="F35" s="2">
        <v>575552.81056000001</v>
      </c>
      <c r="G35" s="2">
        <v>269807.36266999994</v>
      </c>
      <c r="H35" s="2">
        <v>113.31990530738621</v>
      </c>
      <c r="I35" s="2">
        <v>283127.68151999998</v>
      </c>
      <c r="J35" s="2">
        <v>252704.01692000002</v>
      </c>
      <c r="K35" s="2">
        <v>6.7559434866669155E-2</v>
      </c>
      <c r="L35" s="2">
        <v>0</v>
      </c>
      <c r="M35" s="2">
        <v>0</v>
      </c>
      <c r="N35" s="2">
        <v>0</v>
      </c>
    </row>
    <row r="36" spans="1:14" x14ac:dyDescent="0.35">
      <c r="A36">
        <v>28</v>
      </c>
      <c r="B36" t="s">
        <v>55</v>
      </c>
      <c r="C36" s="2">
        <v>749550.91617999994</v>
      </c>
      <c r="D36" s="2">
        <v>890836.55790999997</v>
      </c>
      <c r="E36" s="2">
        <v>15.625828153912448</v>
      </c>
      <c r="F36" s="2">
        <v>65094.538789999991</v>
      </c>
      <c r="G36" s="2">
        <v>53426.252410000008</v>
      </c>
      <c r="H36" s="2">
        <v>21.839986623909226</v>
      </c>
      <c r="I36" s="2">
        <v>326023.70238999999</v>
      </c>
      <c r="J36" s="2">
        <v>480752.91959</v>
      </c>
      <c r="K36" s="2">
        <v>7.7795208749490044E-2</v>
      </c>
      <c r="L36" s="2">
        <v>358432.67499999999</v>
      </c>
      <c r="M36" s="2">
        <v>356657.38591000001</v>
      </c>
      <c r="N36" s="2">
        <v>8.5528581418620228E-2</v>
      </c>
    </row>
    <row r="37" spans="1:14" x14ac:dyDescent="0.35">
      <c r="A37">
        <v>29</v>
      </c>
      <c r="B37" t="s">
        <v>13</v>
      </c>
      <c r="C37" s="2">
        <v>607612.65824999998</v>
      </c>
      <c r="D37" s="2">
        <v>765198.55158000009</v>
      </c>
      <c r="E37" s="2">
        <v>15.410384755599903</v>
      </c>
      <c r="F37" s="2">
        <v>382072.97857000004</v>
      </c>
      <c r="G37" s="2">
        <v>313300.83784999995</v>
      </c>
      <c r="H37" s="2">
        <v>21.950832047543489</v>
      </c>
      <c r="I37" s="2">
        <v>225539.67968</v>
      </c>
      <c r="J37" s="2">
        <v>451897.71372999996</v>
      </c>
      <c r="K37" s="2">
        <v>5.3817886041333723E-2</v>
      </c>
      <c r="L37" s="2">
        <v>0</v>
      </c>
      <c r="M37" s="2">
        <v>0</v>
      </c>
      <c r="N37" s="2">
        <v>0</v>
      </c>
    </row>
    <row r="38" spans="1:14" x14ac:dyDescent="0.35">
      <c r="A38">
        <v>30</v>
      </c>
      <c r="B38" t="s">
        <v>81</v>
      </c>
      <c r="C38" s="2">
        <v>605608.28590999998</v>
      </c>
      <c r="D38" s="2">
        <v>615192.24676000001</v>
      </c>
      <c r="E38" s="2">
        <v>47.397024235306255</v>
      </c>
      <c r="F38" s="2">
        <v>172681.84675</v>
      </c>
      <c r="G38" s="2">
        <v>113427.66495999999</v>
      </c>
      <c r="H38" s="2">
        <v>52.239620564256398</v>
      </c>
      <c r="I38" s="2">
        <v>432926.43916000001</v>
      </c>
      <c r="J38" s="2">
        <v>428012.49366000004</v>
      </c>
      <c r="K38" s="2">
        <v>0.10330415384135777</v>
      </c>
      <c r="L38" s="2">
        <v>0</v>
      </c>
      <c r="M38" s="2">
        <v>73752.088140000007</v>
      </c>
      <c r="N38" s="2">
        <v>0</v>
      </c>
    </row>
    <row r="39" spans="1:14" x14ac:dyDescent="0.35">
      <c r="A39">
        <v>31</v>
      </c>
      <c r="B39" t="s">
        <v>87</v>
      </c>
      <c r="C39" s="2">
        <v>485932.50352999999</v>
      </c>
      <c r="D39" s="2">
        <v>421495.50661000004</v>
      </c>
      <c r="E39" s="2">
        <v>14.620589930505416</v>
      </c>
      <c r="F39" s="2">
        <v>147075.11274000001</v>
      </c>
      <c r="G39" s="2">
        <v>123764.45002999999</v>
      </c>
      <c r="H39" s="2">
        <v>18.834699870883441</v>
      </c>
      <c r="I39" s="2">
        <v>334964.55628999998</v>
      </c>
      <c r="J39" s="2">
        <v>295628.67804000003</v>
      </c>
      <c r="K39" s="2">
        <v>7.9928659754586448E-2</v>
      </c>
      <c r="L39" s="2">
        <v>3892.8344999999999</v>
      </c>
      <c r="M39" s="2">
        <v>2102.3785400000002</v>
      </c>
      <c r="N39" s="2">
        <v>9.2890139684520599E-4</v>
      </c>
    </row>
    <row r="40" spans="1:14" x14ac:dyDescent="0.35">
      <c r="A40">
        <v>32</v>
      </c>
      <c r="B40" t="s">
        <v>254</v>
      </c>
      <c r="C40" s="2">
        <v>427848.30043</v>
      </c>
      <c r="D40" s="2">
        <v>384025.86433000001</v>
      </c>
      <c r="E40" s="2">
        <v>3.1430129115830514</v>
      </c>
      <c r="F40" s="2">
        <v>427848.30043</v>
      </c>
      <c r="G40" s="2">
        <v>384025.86433000001</v>
      </c>
      <c r="H40" s="2">
        <v>11.411324124341427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</row>
    <row r="41" spans="1:14" x14ac:dyDescent="0.35">
      <c r="A41">
        <v>33</v>
      </c>
      <c r="B41" t="s">
        <v>78</v>
      </c>
      <c r="C41" s="2">
        <v>191499.87974</v>
      </c>
      <c r="D41" s="2">
        <v>232352.28250999999</v>
      </c>
      <c r="E41" s="2">
        <v>13.185520377314097</v>
      </c>
      <c r="F41" s="2">
        <v>7043.689699999999</v>
      </c>
      <c r="G41" s="2">
        <v>40734.999609999999</v>
      </c>
      <c r="H41" s="2">
        <v>-82.708506769518038</v>
      </c>
      <c r="I41" s="2">
        <v>184456.19003999999</v>
      </c>
      <c r="J41" s="2">
        <v>191617.28290000002</v>
      </c>
      <c r="K41" s="2">
        <v>4.4014615207736363E-2</v>
      </c>
      <c r="L41" s="2">
        <v>0</v>
      </c>
      <c r="M41" s="2">
        <v>0</v>
      </c>
      <c r="N41" s="2">
        <v>0</v>
      </c>
    </row>
    <row r="42" spans="1:14" x14ac:dyDescent="0.35">
      <c r="A42">
        <v>34</v>
      </c>
      <c r="B42" t="s">
        <v>72</v>
      </c>
      <c r="C42" s="2">
        <v>69125.351900000009</v>
      </c>
      <c r="D42" s="2">
        <v>83927.425659999994</v>
      </c>
      <c r="E42" s="2">
        <v>5.2768966667350297</v>
      </c>
      <c r="F42" s="2">
        <v>28810.535400000001</v>
      </c>
      <c r="G42" s="2">
        <v>44991.431859999997</v>
      </c>
      <c r="H42" s="2">
        <v>-35.964395421666396</v>
      </c>
      <c r="I42" s="2">
        <v>40314.816500000001</v>
      </c>
      <c r="J42" s="2">
        <v>38935.993799999997</v>
      </c>
      <c r="K42" s="2">
        <v>9.6198513860294241E-3</v>
      </c>
      <c r="L42" s="2">
        <v>0</v>
      </c>
      <c r="M42" s="2">
        <v>0</v>
      </c>
      <c r="N42" s="2">
        <v>0</v>
      </c>
    </row>
    <row r="43" spans="1:14" x14ac:dyDescent="0.35">
      <c r="A43">
        <v>35</v>
      </c>
      <c r="B43" t="s">
        <v>17</v>
      </c>
      <c r="C43" s="2">
        <v>21948.433100000002</v>
      </c>
      <c r="D43" s="2">
        <v>7098.1754500000006</v>
      </c>
      <c r="E43" s="2">
        <v>0.14731867771200066</v>
      </c>
      <c r="F43" s="2">
        <v>0</v>
      </c>
      <c r="G43" s="2">
        <v>0</v>
      </c>
      <c r="H43" s="2">
        <v>0</v>
      </c>
      <c r="I43" s="2">
        <v>21948.433100000002</v>
      </c>
      <c r="J43" s="2">
        <v>7098.1754500000006</v>
      </c>
      <c r="K43" s="2">
        <v>5.2372969272527665E-3</v>
      </c>
      <c r="L43" s="2">
        <v>0</v>
      </c>
      <c r="M43" s="2">
        <v>0</v>
      </c>
      <c r="N43" s="2">
        <v>0</v>
      </c>
    </row>
    <row r="44" spans="1:14" x14ac:dyDescent="0.35">
      <c r="A44">
        <v>150.1</v>
      </c>
      <c r="B44" t="s">
        <v>102</v>
      </c>
      <c r="C44" s="2">
        <v>31372362.677019998</v>
      </c>
      <c r="D44" s="2">
        <v>28856988.652779996</v>
      </c>
      <c r="E44" s="2">
        <v>21.203257776294464</v>
      </c>
      <c r="F44" s="2">
        <v>22011682.954360001</v>
      </c>
      <c r="G44" s="2">
        <v>20303731.912239999</v>
      </c>
      <c r="H44" s="2">
        <v>8.4120054850131964</v>
      </c>
      <c r="I44" s="2">
        <v>7403335.7643899992</v>
      </c>
      <c r="J44" s="2">
        <v>7189826.4654799998</v>
      </c>
      <c r="K44" s="2">
        <v>1.7665711020738082</v>
      </c>
      <c r="L44" s="2">
        <v>1957343.9582700001</v>
      </c>
      <c r="M44" s="2">
        <v>1363430.2750599999</v>
      </c>
      <c r="N44" s="2">
        <v>0.46705801054309598</v>
      </c>
    </row>
    <row r="45" spans="1:14" x14ac:dyDescent="0.35">
      <c r="A45">
        <v>201.1</v>
      </c>
      <c r="B45" t="s">
        <v>103</v>
      </c>
      <c r="C45" s="2">
        <v>419079410.71260005</v>
      </c>
      <c r="D45" s="2">
        <v>375894584.23469001</v>
      </c>
      <c r="E45" s="2">
        <v>49.698073710959484</v>
      </c>
      <c r="F45" s="2">
        <v>207179525.06859004</v>
      </c>
      <c r="G45" s="2">
        <v>185707394.90734997</v>
      </c>
      <c r="H45" s="2">
        <v>11.562345253915485</v>
      </c>
      <c r="I45" s="2">
        <v>155973851.17108995</v>
      </c>
      <c r="J45" s="2">
        <v>146199710.26111001</v>
      </c>
      <c r="K45" s="2">
        <v>37.218209051566852</v>
      </c>
      <c r="L45" s="2">
        <v>55926034.472919993</v>
      </c>
      <c r="M45" s="2">
        <v>43987479.066229992</v>
      </c>
      <c r="N45" s="2">
        <v>13.344973063177623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7E20E-7E41-4C4A-90E5-0B0B94AC835D}">
  <sheetPr codeName="Hoja5"/>
  <dimension ref="A1:P86"/>
  <sheetViews>
    <sheetView workbookViewId="0">
      <selection activeCell="C19" sqref="C19"/>
    </sheetView>
  </sheetViews>
  <sheetFormatPr baseColWidth="10" defaultRowHeight="14.5" x14ac:dyDescent="0.35"/>
  <cols>
    <col min="1" max="1" width="11.453125" customWidth="1"/>
    <col min="2" max="2" width="25.453125" bestFit="1" customWidth="1"/>
    <col min="3" max="3" width="20.54296875" bestFit="1" customWidth="1"/>
    <col min="4" max="4" width="18.36328125" bestFit="1" customWidth="1"/>
    <col min="5" max="5" width="21.54296875" bestFit="1" customWidth="1"/>
    <col min="6" max="6" width="22.6328125" bestFit="1" customWidth="1"/>
    <col min="7" max="7" width="23.36328125" bestFit="1" customWidth="1"/>
    <col min="8" max="8" width="24.6328125" bestFit="1" customWidth="1"/>
    <col min="9" max="9" width="20.453125" bestFit="1" customWidth="1"/>
    <col min="10" max="10" width="28.453125" bestFit="1" customWidth="1"/>
    <col min="11" max="11" width="20" bestFit="1" customWidth="1"/>
    <col min="12" max="12" width="23.6328125" bestFit="1" customWidth="1"/>
    <col min="13" max="13" width="24.36328125" bestFit="1" customWidth="1"/>
  </cols>
  <sheetData>
    <row r="1" spans="1:16" x14ac:dyDescent="0.35">
      <c r="A1" s="153"/>
      <c r="C1" s="2"/>
      <c r="D1" s="149"/>
      <c r="E1" s="2"/>
      <c r="F1" s="2"/>
      <c r="G1" s="2"/>
      <c r="H1" s="2"/>
      <c r="I1" s="2"/>
      <c r="J1" s="2"/>
      <c r="K1" s="2"/>
      <c r="L1" s="2"/>
      <c r="M1" s="2"/>
    </row>
    <row r="2" spans="1:16" x14ac:dyDescent="0.35">
      <c r="A2" s="153"/>
      <c r="C2" s="2"/>
      <c r="D2" s="149"/>
      <c r="E2" s="2"/>
      <c r="F2" s="2"/>
      <c r="G2" s="2"/>
      <c r="H2" s="2"/>
      <c r="I2" s="2"/>
      <c r="J2" s="2"/>
      <c r="K2" s="2"/>
      <c r="L2" s="2"/>
      <c r="M2" s="2"/>
      <c r="P2" t="s">
        <v>233</v>
      </c>
    </row>
    <row r="3" spans="1:16" x14ac:dyDescent="0.35">
      <c r="A3" s="1" t="s">
        <v>5</v>
      </c>
      <c r="B3" t="s">
        <v>404</v>
      </c>
      <c r="P3" t="s">
        <v>232</v>
      </c>
    </row>
    <row r="4" spans="1:16" x14ac:dyDescent="0.35">
      <c r="A4" s="1" t="s">
        <v>132</v>
      </c>
      <c r="B4" t="s">
        <v>139</v>
      </c>
      <c r="P4" t="s">
        <v>255</v>
      </c>
    </row>
    <row r="5" spans="1:16" x14ac:dyDescent="0.35">
      <c r="P5" t="s">
        <v>0</v>
      </c>
    </row>
    <row r="6" spans="1:16" x14ac:dyDescent="0.35">
      <c r="A6" s="1" t="s">
        <v>181</v>
      </c>
      <c r="B6" s="1" t="s">
        <v>0</v>
      </c>
      <c r="C6" t="s">
        <v>117</v>
      </c>
      <c r="D6" t="s">
        <v>393</v>
      </c>
      <c r="E6" t="s">
        <v>201</v>
      </c>
      <c r="F6" t="s">
        <v>329</v>
      </c>
      <c r="G6" t="s">
        <v>330</v>
      </c>
      <c r="H6" t="s">
        <v>205</v>
      </c>
      <c r="I6" t="s">
        <v>328</v>
      </c>
      <c r="J6" t="s">
        <v>206</v>
      </c>
      <c r="K6" t="s">
        <v>388</v>
      </c>
      <c r="L6" t="s">
        <v>387</v>
      </c>
      <c r="M6" t="s">
        <v>389</v>
      </c>
      <c r="P6" t="s">
        <v>1</v>
      </c>
    </row>
    <row r="7" spans="1:16" x14ac:dyDescent="0.35">
      <c r="A7">
        <v>1</v>
      </c>
      <c r="B7" t="s">
        <v>32</v>
      </c>
      <c r="C7" s="2">
        <v>83928510.089910001</v>
      </c>
      <c r="D7" s="2">
        <v>18.930606631935486</v>
      </c>
      <c r="E7" s="2">
        <v>463916.26936999999</v>
      </c>
      <c r="F7" s="2">
        <v>65.349487149186132</v>
      </c>
      <c r="G7" s="2">
        <v>60.5832018577131</v>
      </c>
      <c r="H7" s="2">
        <v>78011023.871250004</v>
      </c>
      <c r="I7" s="2">
        <v>18.930606631935486</v>
      </c>
      <c r="J7" s="2">
        <v>101829235.01632001</v>
      </c>
      <c r="K7" s="2">
        <v>11.037310669739476</v>
      </c>
      <c r="L7" s="2">
        <v>76.609653267794158</v>
      </c>
      <c r="M7" s="2">
        <v>74.021480286329151</v>
      </c>
      <c r="P7" t="s">
        <v>256</v>
      </c>
    </row>
    <row r="8" spans="1:16" x14ac:dyDescent="0.35">
      <c r="A8">
        <v>2</v>
      </c>
      <c r="B8" t="s">
        <v>402</v>
      </c>
      <c r="C8" s="2">
        <v>45523151.066550002</v>
      </c>
      <c r="D8" s="2">
        <v>12.33138118792041</v>
      </c>
      <c r="E8" s="2">
        <v>0</v>
      </c>
      <c r="F8" s="2">
        <v>49.978756540780999</v>
      </c>
      <c r="G8" s="2">
        <v>52.55004692018116</v>
      </c>
      <c r="H8" s="2">
        <v>44650965.261269994</v>
      </c>
      <c r="I8" s="2">
        <v>12.33138118792041</v>
      </c>
      <c r="J8" s="2">
        <v>47944938.592119999</v>
      </c>
      <c r="K8" s="2">
        <v>25.057048757970502</v>
      </c>
      <c r="L8" s="2">
        <v>93.129674523367967</v>
      </c>
      <c r="M8" s="2">
        <v>103.8171977946829</v>
      </c>
      <c r="P8" t="s">
        <v>257</v>
      </c>
    </row>
    <row r="9" spans="1:16" x14ac:dyDescent="0.35">
      <c r="A9">
        <v>3</v>
      </c>
      <c r="B9" t="s">
        <v>50</v>
      </c>
      <c r="C9" s="2">
        <v>68427363.153709993</v>
      </c>
      <c r="D9" s="2">
        <v>12.628545850743089</v>
      </c>
      <c r="E9" s="2">
        <v>128661.35012</v>
      </c>
      <c r="F9" s="2">
        <v>75.815527696567926</v>
      </c>
      <c r="G9" s="2">
        <v>72.086243112102181</v>
      </c>
      <c r="H9" s="2">
        <v>65734909.059069999</v>
      </c>
      <c r="I9" s="2">
        <v>12.628545850743089</v>
      </c>
      <c r="J9" s="2">
        <v>85048136.203669995</v>
      </c>
      <c r="K9" s="2">
        <v>10.771981118456919</v>
      </c>
      <c r="L9" s="2">
        <v>77.291416359378616</v>
      </c>
      <c r="M9" s="2">
        <v>75.926054485794793</v>
      </c>
      <c r="P9" t="s">
        <v>258</v>
      </c>
    </row>
    <row r="10" spans="1:16" x14ac:dyDescent="0.35">
      <c r="A10">
        <v>4</v>
      </c>
      <c r="B10" t="s">
        <v>23</v>
      </c>
      <c r="C10" s="2">
        <v>42436615.444960006</v>
      </c>
      <c r="D10" s="2">
        <v>13.886714471517546</v>
      </c>
      <c r="E10" s="2">
        <v>215251.19245</v>
      </c>
      <c r="F10" s="2">
        <v>58.96275284623583</v>
      </c>
      <c r="G10" s="2">
        <v>56.55166193291096</v>
      </c>
      <c r="H10" s="2">
        <v>42413967.130929999</v>
      </c>
      <c r="I10" s="2">
        <v>13.886714471517546</v>
      </c>
      <c r="J10" s="2">
        <v>65774363.269709997</v>
      </c>
      <c r="K10" s="2">
        <v>13.689212735863787</v>
      </c>
      <c r="L10" s="2">
        <v>64.484040623867529</v>
      </c>
      <c r="M10" s="2">
        <v>64.427218010388202</v>
      </c>
      <c r="P10" t="s">
        <v>231</v>
      </c>
    </row>
    <row r="11" spans="1:16" x14ac:dyDescent="0.35">
      <c r="A11">
        <v>5</v>
      </c>
      <c r="B11" t="s">
        <v>33</v>
      </c>
      <c r="C11" s="2">
        <v>47414020.780349992</v>
      </c>
      <c r="D11" s="2">
        <v>18.089816492622958</v>
      </c>
      <c r="E11" s="2">
        <v>297025.11005999998</v>
      </c>
      <c r="F11" s="2">
        <v>72.711735807617458</v>
      </c>
      <c r="G11" s="2">
        <v>64.986308899616958</v>
      </c>
      <c r="H11" s="2">
        <v>41682497.875220001</v>
      </c>
      <c r="I11" s="2">
        <v>18.089816492622958</v>
      </c>
      <c r="J11" s="2">
        <v>52325074.643519998</v>
      </c>
      <c r="K11" s="2">
        <v>1.8733382899972062</v>
      </c>
      <c r="L11" s="2">
        <v>79.660656309034067</v>
      </c>
      <c r="M11" s="2">
        <v>73.823679824637551</v>
      </c>
      <c r="P11" t="s">
        <v>230</v>
      </c>
    </row>
    <row r="12" spans="1:16" x14ac:dyDescent="0.35">
      <c r="A12">
        <v>5.0999999999999996</v>
      </c>
      <c r="B12" t="s">
        <v>75</v>
      </c>
      <c r="C12" s="2">
        <v>287729660.53548002</v>
      </c>
      <c r="D12" s="2">
        <v>15.432194938647426</v>
      </c>
      <c r="E12" s="2">
        <v>1104853.922</v>
      </c>
      <c r="F12" s="2">
        <v>64.376188878263036</v>
      </c>
      <c r="G12" s="2">
        <v>61.461948557285453</v>
      </c>
      <c r="H12" s="2">
        <v>272493363.19773996</v>
      </c>
      <c r="I12" s="2">
        <v>15.432194938647426</v>
      </c>
      <c r="J12" s="2">
        <v>352921747.72533995</v>
      </c>
      <c r="K12" s="2">
        <v>11.669698402077678</v>
      </c>
      <c r="L12" s="2">
        <v>77.210703209428431</v>
      </c>
      <c r="M12" s="2">
        <v>76.310170366318388</v>
      </c>
      <c r="P12" t="s">
        <v>229</v>
      </c>
    </row>
    <row r="13" spans="1:16" x14ac:dyDescent="0.35">
      <c r="A13">
        <v>6</v>
      </c>
      <c r="B13" t="s">
        <v>6</v>
      </c>
      <c r="C13" s="2">
        <v>23656561.381889999</v>
      </c>
      <c r="D13" s="2">
        <v>7.4758459632411567</v>
      </c>
      <c r="E13" s="2">
        <v>-22597.967799999999</v>
      </c>
      <c r="F13" s="2">
        <v>40.289631760281921</v>
      </c>
      <c r="G13" s="2">
        <v>48.489441390069281</v>
      </c>
      <c r="H13" s="2">
        <v>20717304.399169996</v>
      </c>
      <c r="I13" s="2">
        <v>7.4758459632411567</v>
      </c>
      <c r="J13" s="2">
        <v>28584555.818999998</v>
      </c>
      <c r="K13" s="2">
        <v>8.9197407575390741</v>
      </c>
      <c r="L13" s="2">
        <v>72.477265451853953</v>
      </c>
      <c r="M13" s="2">
        <v>71.921664536304107</v>
      </c>
      <c r="P13" t="s">
        <v>259</v>
      </c>
    </row>
    <row r="14" spans="1:16" x14ac:dyDescent="0.35">
      <c r="A14">
        <v>7</v>
      </c>
      <c r="B14" t="s">
        <v>403</v>
      </c>
      <c r="C14" s="2">
        <v>32823178.129760001</v>
      </c>
      <c r="D14" s="2">
        <v>-5.2814784860400588</v>
      </c>
      <c r="E14" s="2">
        <v>0</v>
      </c>
      <c r="F14" s="2">
        <v>63.184792292233439</v>
      </c>
      <c r="G14" s="2">
        <v>61.660435663479085</v>
      </c>
      <c r="H14" s="2">
        <v>32786021.117080003</v>
      </c>
      <c r="I14" s="2">
        <v>-5.2814784860400588</v>
      </c>
      <c r="J14" s="2">
        <v>21103762.00482</v>
      </c>
      <c r="K14" s="2">
        <v>10.321598171187141</v>
      </c>
      <c r="L14" s="2">
        <v>155.35628723254095</v>
      </c>
      <c r="M14" s="2">
        <v>180.92504305610279</v>
      </c>
      <c r="P14" t="s">
        <v>260</v>
      </c>
    </row>
    <row r="15" spans="1:16" x14ac:dyDescent="0.35">
      <c r="A15">
        <v>8</v>
      </c>
      <c r="B15" t="s">
        <v>41</v>
      </c>
      <c r="C15" s="2">
        <v>31269917.444430005</v>
      </c>
      <c r="D15" s="2">
        <v>10.26124806105515</v>
      </c>
      <c r="E15" s="2">
        <v>28801.238380000003</v>
      </c>
      <c r="F15" s="2">
        <v>68.283704522031485</v>
      </c>
      <c r="G15" s="2">
        <v>65.983684275644436</v>
      </c>
      <c r="H15" s="2">
        <v>29910618.648589998</v>
      </c>
      <c r="I15" s="2">
        <v>10.26124806105515</v>
      </c>
      <c r="J15" s="2">
        <v>35796522.919910006</v>
      </c>
      <c r="K15" s="2">
        <v>-2.4679070012728843</v>
      </c>
      <c r="L15" s="2">
        <v>83.55732961972609</v>
      </c>
      <c r="M15" s="2">
        <v>72.979794293419403</v>
      </c>
      <c r="P15" t="s">
        <v>218</v>
      </c>
    </row>
    <row r="16" spans="1:16" x14ac:dyDescent="0.35">
      <c r="A16">
        <v>9</v>
      </c>
      <c r="B16" t="s">
        <v>28</v>
      </c>
      <c r="C16" s="2">
        <v>13188507.805460004</v>
      </c>
      <c r="D16" s="2">
        <v>-35.123807442208403</v>
      </c>
      <c r="E16" s="2">
        <v>224534.82121999995</v>
      </c>
      <c r="F16" s="2">
        <v>33.945179115097638</v>
      </c>
      <c r="G16" s="2">
        <v>63.750521857082234</v>
      </c>
      <c r="H16" s="2">
        <v>12934238.352639999</v>
      </c>
      <c r="I16" s="2">
        <v>-35.123807442208403</v>
      </c>
      <c r="J16" s="2">
        <v>20614483.8959</v>
      </c>
      <c r="K16" s="2">
        <v>11.466231965370222</v>
      </c>
      <c r="L16" s="2">
        <v>62.743449789749427</v>
      </c>
      <c r="M16" s="2">
        <v>60.702154675179735</v>
      </c>
      <c r="P16" t="s">
        <v>217</v>
      </c>
    </row>
    <row r="17" spans="1:16" x14ac:dyDescent="0.35">
      <c r="A17">
        <v>10</v>
      </c>
      <c r="B17" t="s">
        <v>8</v>
      </c>
      <c r="C17" s="2">
        <v>12752474.693780001</v>
      </c>
      <c r="D17" s="2">
        <v>-5.0362349033050702E-2</v>
      </c>
      <c r="E17" s="2">
        <v>25460.10815</v>
      </c>
      <c r="F17" s="2">
        <v>39.385578599924585</v>
      </c>
      <c r="G17" s="2">
        <v>50.476292741238439</v>
      </c>
      <c r="H17" s="2">
        <v>12605649.101370001</v>
      </c>
      <c r="I17" s="2">
        <v>-5.0362349033050702E-2</v>
      </c>
      <c r="J17" s="2">
        <v>8991472.6442000009</v>
      </c>
      <c r="K17" s="2">
        <v>158.92590698991677</v>
      </c>
      <c r="L17" s="2">
        <v>140.19560087858738</v>
      </c>
      <c r="M17" s="2">
        <v>291.40178875855776</v>
      </c>
      <c r="P17" t="s">
        <v>261</v>
      </c>
    </row>
    <row r="18" spans="1:16" x14ac:dyDescent="0.35">
      <c r="A18">
        <v>11</v>
      </c>
      <c r="B18" t="s">
        <v>65</v>
      </c>
      <c r="C18" s="2">
        <v>22749439.91409</v>
      </c>
      <c r="D18" s="2">
        <v>34.973851154860427</v>
      </c>
      <c r="E18" s="2">
        <v>485001.03232</v>
      </c>
      <c r="F18" s="2">
        <v>71.317067012817816</v>
      </c>
      <c r="G18" s="2">
        <v>54.739137410662039</v>
      </c>
      <c r="H18" s="2">
        <v>15917184.859780001</v>
      </c>
      <c r="I18" s="2">
        <v>34.973851154860427</v>
      </c>
      <c r="J18" s="2">
        <v>22018291.294419996</v>
      </c>
      <c r="K18" s="2">
        <v>13.860170479640942</v>
      </c>
      <c r="L18" s="2">
        <v>72.290736129073863</v>
      </c>
      <c r="M18" s="2">
        <v>69.321634412146636</v>
      </c>
      <c r="P18" t="s">
        <v>262</v>
      </c>
    </row>
    <row r="19" spans="1:16" x14ac:dyDescent="0.35">
      <c r="A19">
        <v>12</v>
      </c>
      <c r="B19" t="s">
        <v>22</v>
      </c>
      <c r="C19" s="2">
        <v>13908486.986400003</v>
      </c>
      <c r="D19" s="2">
        <v>9.9695079135242892</v>
      </c>
      <c r="E19" s="2">
        <v>89622.28909999998</v>
      </c>
      <c r="F19" s="2">
        <v>44.652466224642197</v>
      </c>
      <c r="G19" s="2">
        <v>47.919884809660203</v>
      </c>
      <c r="H19" s="2">
        <v>6498352.2610799996</v>
      </c>
      <c r="I19" s="2">
        <v>9.9695079135242892</v>
      </c>
      <c r="J19" s="2">
        <v>12294410.57093</v>
      </c>
      <c r="K19" s="2">
        <v>12.092305352851241</v>
      </c>
      <c r="L19" s="2">
        <v>52.856151367234169</v>
      </c>
      <c r="M19" s="2">
        <v>54.798990985326469</v>
      </c>
      <c r="P19" t="s">
        <v>263</v>
      </c>
    </row>
    <row r="20" spans="1:16" x14ac:dyDescent="0.35">
      <c r="A20">
        <v>13</v>
      </c>
      <c r="B20" t="s">
        <v>82</v>
      </c>
      <c r="C20" s="2">
        <v>7489863.080670001</v>
      </c>
      <c r="D20" s="2">
        <v>13.762326120022482</v>
      </c>
      <c r="E20" s="2">
        <v>0</v>
      </c>
      <c r="F20" s="2">
        <v>29.81798376677115</v>
      </c>
      <c r="G20" s="2">
        <v>30.422981733545218</v>
      </c>
      <c r="H20" s="2">
        <v>7167341.8479799991</v>
      </c>
      <c r="I20" s="2">
        <v>13.762326120022482</v>
      </c>
      <c r="J20" s="2">
        <v>14566148.404309999</v>
      </c>
      <c r="K20" s="2">
        <v>9.5819871536214194</v>
      </c>
      <c r="L20" s="2">
        <v>49.205470444467281</v>
      </c>
      <c r="M20" s="2">
        <v>46.862597385591322</v>
      </c>
      <c r="P20" t="s">
        <v>264</v>
      </c>
    </row>
    <row r="21" spans="1:16" x14ac:dyDescent="0.35">
      <c r="A21">
        <v>14</v>
      </c>
      <c r="B21" t="s">
        <v>61</v>
      </c>
      <c r="C21" s="2">
        <v>13950919.030370003</v>
      </c>
      <c r="D21" s="2">
        <v>26.151852490245318</v>
      </c>
      <c r="E21" s="2">
        <v>38778.18765</v>
      </c>
      <c r="F21" s="2">
        <v>59.396810363670127</v>
      </c>
      <c r="G21" s="2">
        <v>48.861078166169271</v>
      </c>
      <c r="H21" s="2">
        <v>9920598.7496600002</v>
      </c>
      <c r="I21" s="2">
        <v>26.151852490245318</v>
      </c>
      <c r="J21" s="2">
        <v>13317844.10895</v>
      </c>
      <c r="K21" s="2">
        <v>6.9233534165000998</v>
      </c>
      <c r="L21" s="2">
        <v>74.491026238946986</v>
      </c>
      <c r="M21" s="2">
        <v>70.93316310298448</v>
      </c>
      <c r="P21" t="s">
        <v>265</v>
      </c>
    </row>
    <row r="22" spans="1:16" x14ac:dyDescent="0.35">
      <c r="A22">
        <v>15</v>
      </c>
      <c r="B22" t="s">
        <v>105</v>
      </c>
      <c r="C22" s="2">
        <v>15876054.885870006</v>
      </c>
      <c r="D22" s="2">
        <v>8.4396422049820341</v>
      </c>
      <c r="E22" s="2">
        <v>0</v>
      </c>
      <c r="F22" s="2">
        <v>87.377831025599662</v>
      </c>
      <c r="G22" s="2">
        <v>88.163122926209795</v>
      </c>
      <c r="H22" s="2">
        <v>15876054.88587</v>
      </c>
      <c r="I22" s="2">
        <v>8.4396422049820341</v>
      </c>
      <c r="J22" s="2">
        <v>-1318060.9020699998</v>
      </c>
      <c r="K22" s="2">
        <v>-55.315124459332687</v>
      </c>
      <c r="L22" s="2">
        <v>-1204.500858870545</v>
      </c>
      <c r="M22" s="2">
        <v>-496.34035923427666</v>
      </c>
      <c r="P22" t="s">
        <v>266</v>
      </c>
    </row>
    <row r="23" spans="1:16" x14ac:dyDescent="0.35">
      <c r="A23">
        <v>15.1</v>
      </c>
      <c r="B23" t="s">
        <v>92</v>
      </c>
      <c r="C23" s="2">
        <v>187665403.35272002</v>
      </c>
      <c r="D23" s="2">
        <v>4.3180959728229551</v>
      </c>
      <c r="E23" s="2">
        <v>869599.70901999983</v>
      </c>
      <c r="F23" s="2">
        <v>52.49202742292519</v>
      </c>
      <c r="G23" s="2">
        <v>56.252497742064413</v>
      </c>
      <c r="H23" s="2">
        <v>164333364.22321999</v>
      </c>
      <c r="I23" s="2">
        <v>4.3180959728229551</v>
      </c>
      <c r="J23" s="2">
        <v>175969430.76036999</v>
      </c>
      <c r="K23" s="2">
        <v>11.978131983625095</v>
      </c>
      <c r="L23" s="2">
        <v>93.387450032161752</v>
      </c>
      <c r="M23" s="2">
        <v>95.920771248465869</v>
      </c>
      <c r="P23" t="s">
        <v>228</v>
      </c>
    </row>
    <row r="24" spans="1:16" x14ac:dyDescent="0.35">
      <c r="A24">
        <v>16</v>
      </c>
      <c r="B24" t="s">
        <v>62</v>
      </c>
      <c r="C24" s="2">
        <v>5103991.3525199993</v>
      </c>
      <c r="D24" s="2">
        <v>39.187793322329092</v>
      </c>
      <c r="E24" s="2">
        <v>0</v>
      </c>
      <c r="F24" s="2">
        <v>28.405487543992447</v>
      </c>
      <c r="G24" s="2">
        <v>21.544836519575362</v>
      </c>
      <c r="H24" s="2">
        <v>5054556.0372299999</v>
      </c>
      <c r="I24" s="2">
        <v>39.187793322329092</v>
      </c>
      <c r="J24" s="2">
        <v>5041116.3751899991</v>
      </c>
      <c r="K24" s="2">
        <v>30.157058918548341</v>
      </c>
      <c r="L24" s="2">
        <v>100.26660090820644</v>
      </c>
      <c r="M24" s="2">
        <v>92.54280208803479</v>
      </c>
      <c r="P24" t="s">
        <v>227</v>
      </c>
    </row>
    <row r="25" spans="1:16" x14ac:dyDescent="0.35">
      <c r="A25">
        <v>17</v>
      </c>
      <c r="B25" t="s">
        <v>109</v>
      </c>
      <c r="C25" s="2">
        <v>7533938.4875800014</v>
      </c>
      <c r="D25" s="2">
        <v>17.352705108927168</v>
      </c>
      <c r="E25" s="2">
        <v>0</v>
      </c>
      <c r="F25" s="2">
        <v>46.241060032594028</v>
      </c>
      <c r="G25" s="2">
        <v>63.093239803238568</v>
      </c>
      <c r="H25" s="2">
        <v>7533938.4875799995</v>
      </c>
      <c r="I25" s="2">
        <v>17.352705108927168</v>
      </c>
      <c r="J25" s="2">
        <v>-1239416.28687</v>
      </c>
      <c r="K25" s="2">
        <v>-29.936593102323151</v>
      </c>
      <c r="L25" s="2">
        <v>-607.86182716753501</v>
      </c>
      <c r="M25" s="2">
        <v>-362.91341128330362</v>
      </c>
      <c r="P25" t="s">
        <v>226</v>
      </c>
    </row>
    <row r="26" spans="1:16" x14ac:dyDescent="0.35">
      <c r="A26">
        <v>18</v>
      </c>
      <c r="B26" t="s">
        <v>17</v>
      </c>
      <c r="C26" s="2">
        <v>8924076.9917200003</v>
      </c>
      <c r="D26" s="2">
        <v>25.961439635380181</v>
      </c>
      <c r="E26" s="2">
        <v>0</v>
      </c>
      <c r="F26" s="2">
        <v>59.89872790601526</v>
      </c>
      <c r="G26" s="2">
        <v>54.900995466421342</v>
      </c>
      <c r="H26" s="2">
        <v>8317503.7628199998</v>
      </c>
      <c r="I26" s="2">
        <v>25.961439635380181</v>
      </c>
      <c r="J26" s="2">
        <v>12135886.71555</v>
      </c>
      <c r="K26" s="2">
        <v>6.9529426132608929</v>
      </c>
      <c r="L26" s="2">
        <v>68.536432135301524</v>
      </c>
      <c r="M26" s="2">
        <v>61.145849506397113</v>
      </c>
      <c r="P26" t="s">
        <v>225</v>
      </c>
    </row>
    <row r="27" spans="1:16" x14ac:dyDescent="0.35">
      <c r="A27">
        <v>19</v>
      </c>
      <c r="B27" t="s">
        <v>86</v>
      </c>
      <c r="C27" s="2">
        <v>6315160.1219099993</v>
      </c>
      <c r="D27" s="2">
        <v>13.767466944188689</v>
      </c>
      <c r="E27" s="2">
        <v>29272.264750000002</v>
      </c>
      <c r="F27" s="2">
        <v>43.870833334759425</v>
      </c>
      <c r="G27" s="2">
        <v>41.143577612351187</v>
      </c>
      <c r="H27" s="2">
        <v>5104392.6091200002</v>
      </c>
      <c r="I27" s="2">
        <v>13.767466944188689</v>
      </c>
      <c r="J27" s="2">
        <v>8657827.5692500006</v>
      </c>
      <c r="K27" s="2">
        <v>3.591182501354595</v>
      </c>
      <c r="L27" s="2">
        <v>58.956967764630328</v>
      </c>
      <c r="M27" s="2">
        <v>57.847038899203881</v>
      </c>
      <c r="P27" t="s">
        <v>216</v>
      </c>
    </row>
    <row r="28" spans="1:16" x14ac:dyDescent="0.35">
      <c r="A28">
        <v>20</v>
      </c>
      <c r="B28" t="s">
        <v>254</v>
      </c>
      <c r="C28" s="2">
        <v>6931080.4904499995</v>
      </c>
      <c r="D28" s="2">
        <v>-10.953078437711106</v>
      </c>
      <c r="E28" s="2">
        <v>-2184.9185299999999</v>
      </c>
      <c r="F28" s="2">
        <v>50.916353882466524</v>
      </c>
      <c r="G28" s="2">
        <v>120.86250847262218</v>
      </c>
      <c r="H28" s="2">
        <v>4501413.6622700002</v>
      </c>
      <c r="I28" s="2">
        <v>-10.953078437711106</v>
      </c>
      <c r="J28" s="2">
        <v>4946444.2305100001</v>
      </c>
      <c r="K28" s="2">
        <v>47.593954578660068</v>
      </c>
      <c r="L28" s="2">
        <v>91.003020604275264</v>
      </c>
      <c r="M28" s="2">
        <v>68.345399557961358</v>
      </c>
      <c r="P28" t="s">
        <v>215</v>
      </c>
    </row>
    <row r="29" spans="1:16" x14ac:dyDescent="0.35">
      <c r="A29">
        <v>21</v>
      </c>
      <c r="B29" t="s">
        <v>47</v>
      </c>
      <c r="C29" s="2">
        <v>7484727.5283899987</v>
      </c>
      <c r="D29" s="2">
        <v>25.57008076597036</v>
      </c>
      <c r="E29" s="2">
        <v>0</v>
      </c>
      <c r="F29" s="2">
        <v>63.012012071285028</v>
      </c>
      <c r="G29" s="2">
        <v>49.484705935714324</v>
      </c>
      <c r="H29" s="2">
        <v>1657944.9049000002</v>
      </c>
      <c r="I29" s="2">
        <v>25.57008076597036</v>
      </c>
      <c r="J29" s="2">
        <v>3693059.0309000001</v>
      </c>
      <c r="K29" s="2">
        <v>6.5784476507676937</v>
      </c>
      <c r="L29" s="2">
        <v>44.893539232053875</v>
      </c>
      <c r="M29" s="2">
        <v>56.546728762433318</v>
      </c>
      <c r="P29" t="s">
        <v>224</v>
      </c>
    </row>
    <row r="30" spans="1:16" x14ac:dyDescent="0.35">
      <c r="A30">
        <v>22</v>
      </c>
      <c r="B30" t="s">
        <v>399</v>
      </c>
      <c r="C30" s="2">
        <v>10887286.083629999</v>
      </c>
      <c r="D30" s="2">
        <v>10.579721336669824</v>
      </c>
      <c r="E30" s="2">
        <v>0</v>
      </c>
      <c r="F30" s="2">
        <v>95.940842335663334</v>
      </c>
      <c r="G30" s="2">
        <v>83.451476163106435</v>
      </c>
      <c r="H30" s="2">
        <v>10887286.083629999</v>
      </c>
      <c r="I30" s="2">
        <v>10.579721336669824</v>
      </c>
      <c r="J30" s="2">
        <v>-1428279.6566300001</v>
      </c>
      <c r="K30" s="2">
        <v>-46.542927170169754</v>
      </c>
      <c r="L30" s="2">
        <v>-762.26571127662442</v>
      </c>
      <c r="M30" s="2">
        <v>-368.49879119639331</v>
      </c>
      <c r="P30" t="s">
        <v>223</v>
      </c>
    </row>
    <row r="31" spans="1:16" x14ac:dyDescent="0.35">
      <c r="A31">
        <v>23</v>
      </c>
      <c r="B31" t="s">
        <v>21</v>
      </c>
      <c r="C31" s="2">
        <v>2784832.2037900006</v>
      </c>
      <c r="D31" s="2">
        <v>59.285812113605353</v>
      </c>
      <c r="E31" s="2">
        <v>12656.261540000001</v>
      </c>
      <c r="F31" s="2">
        <v>32.765783723904981</v>
      </c>
      <c r="G31" s="2">
        <v>26.515439343245912</v>
      </c>
      <c r="H31" s="2">
        <v>732170.45577999996</v>
      </c>
      <c r="I31" s="2">
        <v>59.285812113605353</v>
      </c>
      <c r="J31" s="2">
        <v>1521826.49899</v>
      </c>
      <c r="K31" s="2">
        <v>12.763854090235993</v>
      </c>
      <c r="L31" s="2">
        <v>48.111296278907226</v>
      </c>
      <c r="M31" s="2">
        <v>54.63426465212283</v>
      </c>
      <c r="P31" t="s">
        <v>222</v>
      </c>
    </row>
    <row r="32" spans="1:16" x14ac:dyDescent="0.35">
      <c r="A32">
        <v>24</v>
      </c>
      <c r="B32" t="s">
        <v>58</v>
      </c>
      <c r="C32" s="2">
        <v>2505372.3203400001</v>
      </c>
      <c r="D32" s="2">
        <v>-37.734319860845133</v>
      </c>
      <c r="E32" s="2">
        <v>20889.233450000003</v>
      </c>
      <c r="F32" s="2">
        <v>31.880837187946675</v>
      </c>
      <c r="G32" s="2">
        <v>53.254486458489893</v>
      </c>
      <c r="H32" s="2">
        <v>2843726.1228200002</v>
      </c>
      <c r="I32" s="2">
        <v>-37.734319860845133</v>
      </c>
      <c r="J32" s="2">
        <v>4322539.0787899997</v>
      </c>
      <c r="K32" s="2">
        <v>-3.4698233556278435</v>
      </c>
      <c r="L32" s="2">
        <v>65.788326513314928</v>
      </c>
      <c r="M32" s="2">
        <v>75.017874372245998</v>
      </c>
      <c r="P32" t="s">
        <v>221</v>
      </c>
    </row>
    <row r="33" spans="1:16" x14ac:dyDescent="0.35">
      <c r="A33">
        <v>25</v>
      </c>
      <c r="B33" t="s">
        <v>16</v>
      </c>
      <c r="C33" s="2">
        <v>3903564.9007499986</v>
      </c>
      <c r="D33" s="2">
        <v>33.682922749829622</v>
      </c>
      <c r="E33" s="2">
        <v>-2722.5008600000006</v>
      </c>
      <c r="F33" s="2">
        <v>55.681692075047415</v>
      </c>
      <c r="G33" s="2">
        <v>45.09329854071656</v>
      </c>
      <c r="H33" s="2">
        <v>2986909.3376500001</v>
      </c>
      <c r="I33" s="2">
        <v>33.682922749829622</v>
      </c>
      <c r="J33" s="2">
        <v>4746841.4534099996</v>
      </c>
      <c r="K33" s="2">
        <v>-2.2814251305145361</v>
      </c>
      <c r="L33" s="2">
        <v>62.924143706217265</v>
      </c>
      <c r="M33" s="2">
        <v>51.241550386049099</v>
      </c>
      <c r="P33" t="s">
        <v>220</v>
      </c>
    </row>
    <row r="34" spans="1:16" x14ac:dyDescent="0.35">
      <c r="A34">
        <v>26</v>
      </c>
      <c r="B34" t="s">
        <v>107</v>
      </c>
      <c r="C34" s="2">
        <v>4218591.6571899997</v>
      </c>
      <c r="D34" s="2">
        <v>22.788769760009476</v>
      </c>
      <c r="E34" s="2">
        <v>0</v>
      </c>
      <c r="F34" s="2">
        <v>69.563945785351024</v>
      </c>
      <c r="G34" s="2">
        <v>66.850138676474813</v>
      </c>
      <c r="H34" s="2">
        <v>3925936.48073</v>
      </c>
      <c r="I34" s="2">
        <v>22.788769760009476</v>
      </c>
      <c r="J34" s="2">
        <v>5880306.3899699999</v>
      </c>
      <c r="K34" s="2">
        <v>15.023444567219491</v>
      </c>
      <c r="L34" s="2">
        <v>66.764148334624949</v>
      </c>
      <c r="M34" s="2">
        <v>58.83039060894555</v>
      </c>
      <c r="P34" t="s">
        <v>219</v>
      </c>
    </row>
    <row r="35" spans="1:16" x14ac:dyDescent="0.35">
      <c r="A35">
        <v>27</v>
      </c>
      <c r="B35" t="s">
        <v>89</v>
      </c>
      <c r="C35" s="2">
        <v>3229314.0560299996</v>
      </c>
      <c r="D35" s="2">
        <v>3.8603626427190285</v>
      </c>
      <c r="E35" s="2">
        <v>230269.12737</v>
      </c>
      <c r="F35" s="2">
        <v>53.265125839050533</v>
      </c>
      <c r="G35" s="2">
        <v>64.983296436360902</v>
      </c>
      <c r="H35" s="2">
        <v>1705495.3039500001</v>
      </c>
      <c r="I35" s="2">
        <v>3.8603626427190285</v>
      </c>
      <c r="J35" s="2">
        <v>3108107.13735</v>
      </c>
      <c r="K35" s="2">
        <v>31.50381400183193</v>
      </c>
      <c r="L35" s="2">
        <v>54.872474743715586</v>
      </c>
      <c r="M35" s="2">
        <v>60.867030017690169</v>
      </c>
      <c r="P35" t="s">
        <v>214</v>
      </c>
    </row>
    <row r="36" spans="1:16" x14ac:dyDescent="0.35">
      <c r="A36">
        <v>28</v>
      </c>
      <c r="B36" t="s">
        <v>97</v>
      </c>
      <c r="C36" s="2">
        <v>2731373.8147499999</v>
      </c>
      <c r="D36" s="2">
        <v>91.637060099162809</v>
      </c>
      <c r="E36" s="2">
        <v>4978.9424900000004</v>
      </c>
      <c r="F36" s="2">
        <v>45.829966587824956</v>
      </c>
      <c r="G36" s="2">
        <v>36.796094833599909</v>
      </c>
      <c r="H36" s="2">
        <v>1242857.11491</v>
      </c>
      <c r="I36" s="2">
        <v>91.637060099162809</v>
      </c>
      <c r="J36" s="2">
        <v>1934737.42631</v>
      </c>
      <c r="K36" s="2">
        <v>32.34301671956041</v>
      </c>
      <c r="L36" s="2">
        <v>64.239058903223949</v>
      </c>
      <c r="M36" s="2">
        <v>70.814731067492545</v>
      </c>
      <c r="P36" t="s">
        <v>2</v>
      </c>
    </row>
    <row r="37" spans="1:16" x14ac:dyDescent="0.35">
      <c r="A37">
        <v>29</v>
      </c>
      <c r="B37" t="s">
        <v>91</v>
      </c>
      <c r="C37" s="2">
        <v>3218765.1432600003</v>
      </c>
      <c r="D37" s="2">
        <v>0.41370495512638161</v>
      </c>
      <c r="E37" s="2">
        <v>-181.40295</v>
      </c>
      <c r="F37" s="2">
        <v>57.329343680129995</v>
      </c>
      <c r="G37" s="2">
        <v>63.966965544263466</v>
      </c>
      <c r="H37" s="2">
        <v>2765627.0151900002</v>
      </c>
      <c r="I37" s="2">
        <v>0.41370495512638161</v>
      </c>
      <c r="J37" s="2">
        <v>3873866.0752500002</v>
      </c>
      <c r="K37" s="2">
        <v>6.3679528273178132</v>
      </c>
      <c r="L37" s="2">
        <v>71.391910857721641</v>
      </c>
      <c r="M37" s="2">
        <v>69.505075684964794</v>
      </c>
      <c r="P37" t="s">
        <v>3</v>
      </c>
    </row>
    <row r="38" spans="1:16" x14ac:dyDescent="0.35">
      <c r="A38">
        <v>30</v>
      </c>
      <c r="B38" t="s">
        <v>35</v>
      </c>
      <c r="C38" s="2">
        <v>6123937.1778600002</v>
      </c>
      <c r="D38" s="2">
        <v>36.416537763308064</v>
      </c>
      <c r="E38" s="2">
        <v>0</v>
      </c>
      <c r="F38" s="2">
        <v>124.39931377094267</v>
      </c>
      <c r="G38" s="2">
        <v>100.53614608065304</v>
      </c>
      <c r="H38" s="2">
        <v>10148.333369999998</v>
      </c>
      <c r="I38" s="2">
        <v>36.416537763308064</v>
      </c>
      <c r="J38" s="2">
        <v>36292.532119999996</v>
      </c>
      <c r="K38" s="2">
        <v>68.119135514488633</v>
      </c>
      <c r="L38" s="2">
        <v>27.962593892442904</v>
      </c>
      <c r="M38" s="2">
        <v>36.416887533385975</v>
      </c>
      <c r="P38" t="s">
        <v>4</v>
      </c>
    </row>
    <row r="39" spans="1:16" x14ac:dyDescent="0.35">
      <c r="A39">
        <v>31</v>
      </c>
      <c r="B39" t="s">
        <v>39</v>
      </c>
      <c r="C39" s="2">
        <v>1127314.1322799998</v>
      </c>
      <c r="D39" s="2">
        <v>13.910993886240973</v>
      </c>
      <c r="E39" s="2">
        <v>0</v>
      </c>
      <c r="F39" s="2">
        <v>22.98545684502044</v>
      </c>
      <c r="G39" s="2">
        <v>24.576448151192785</v>
      </c>
      <c r="H39" s="2">
        <v>984489.75072000001</v>
      </c>
      <c r="I39" s="2">
        <v>13.910993886240973</v>
      </c>
      <c r="J39" s="2">
        <v>4193889.8623200003</v>
      </c>
      <c r="K39" s="2">
        <v>14.954154309407652</v>
      </c>
      <c r="L39" s="2">
        <v>23.474382567008909</v>
      </c>
      <c r="M39" s="2">
        <v>21.829370698567342</v>
      </c>
      <c r="P39" t="s">
        <v>5</v>
      </c>
    </row>
    <row r="40" spans="1:16" x14ac:dyDescent="0.35">
      <c r="A40">
        <v>32</v>
      </c>
      <c r="B40" t="s">
        <v>55</v>
      </c>
      <c r="C40" s="2">
        <v>3514119.8209500001</v>
      </c>
      <c r="D40" s="2">
        <v>23.729752217762279</v>
      </c>
      <c r="E40" s="2">
        <v>-4885.6775900000002</v>
      </c>
      <c r="F40" s="2">
        <v>73.258575567181012</v>
      </c>
      <c r="G40" s="2">
        <v>60.893885274835057</v>
      </c>
      <c r="H40" s="2">
        <v>2570466.2889899998</v>
      </c>
      <c r="I40" s="2">
        <v>23.729752217762279</v>
      </c>
      <c r="J40" s="2">
        <v>3213568.3240999999</v>
      </c>
      <c r="K40" s="2">
        <v>7.4300505877567424</v>
      </c>
      <c r="L40" s="2">
        <v>79.987914671454547</v>
      </c>
      <c r="M40" s="2">
        <v>74.968875657166265</v>
      </c>
      <c r="P40" t="s">
        <v>267</v>
      </c>
    </row>
    <row r="41" spans="1:16" x14ac:dyDescent="0.35">
      <c r="A41">
        <v>33</v>
      </c>
      <c r="B41" t="s">
        <v>110</v>
      </c>
      <c r="C41" s="2">
        <v>2703602.7485799999</v>
      </c>
      <c r="D41" s="2">
        <v>7.8212400756237921</v>
      </c>
      <c r="E41" s="2">
        <v>10193.734119999999</v>
      </c>
      <c r="F41" s="2">
        <v>57.096316111618648</v>
      </c>
      <c r="G41" s="2">
        <v>65.809040651965262</v>
      </c>
      <c r="H41" s="2">
        <v>2244420.9750799998</v>
      </c>
      <c r="I41" s="2">
        <v>7.8212400756237921</v>
      </c>
      <c r="J41" s="2">
        <v>3318038.64481</v>
      </c>
      <c r="K41" s="2">
        <v>11.083808430988684</v>
      </c>
      <c r="L41" s="2">
        <v>67.64300285021308</v>
      </c>
      <c r="M41" s="2">
        <v>67.075364379608857</v>
      </c>
      <c r="P41" t="s">
        <v>268</v>
      </c>
    </row>
    <row r="42" spans="1:16" x14ac:dyDescent="0.35">
      <c r="A42">
        <v>34</v>
      </c>
      <c r="B42" t="s">
        <v>80</v>
      </c>
      <c r="C42" s="2">
        <v>2898933.5826099999</v>
      </c>
      <c r="D42" s="2">
        <v>52.519205273598615</v>
      </c>
      <c r="E42" s="2">
        <v>0</v>
      </c>
      <c r="F42" s="2">
        <v>67.054022206657123</v>
      </c>
      <c r="G42" s="2">
        <v>60.945711777960788</v>
      </c>
      <c r="H42" s="2">
        <v>2281723.47774</v>
      </c>
      <c r="I42" s="2">
        <v>52.519205273598615</v>
      </c>
      <c r="J42" s="2">
        <v>3201332.8205500003</v>
      </c>
      <c r="K42" s="2">
        <v>45.849260398493371</v>
      </c>
      <c r="L42" s="2">
        <v>71.274172528802922</v>
      </c>
      <c r="M42" s="2">
        <v>64.763453956491517</v>
      </c>
      <c r="P42" t="s">
        <v>269</v>
      </c>
    </row>
    <row r="43" spans="1:16" x14ac:dyDescent="0.35">
      <c r="A43">
        <v>35</v>
      </c>
      <c r="B43" t="s">
        <v>13</v>
      </c>
      <c r="C43" s="2">
        <v>2350676.7822099999</v>
      </c>
      <c r="D43" s="2">
        <v>24.332487110100697</v>
      </c>
      <c r="E43" s="2">
        <v>44124.038509999998</v>
      </c>
      <c r="F43" s="2">
        <v>59.61829984622711</v>
      </c>
      <c r="G43" s="2">
        <v>51.923344694866636</v>
      </c>
      <c r="H43" s="2">
        <v>2183968.91921</v>
      </c>
      <c r="I43" s="2">
        <v>24.332487110100697</v>
      </c>
      <c r="J43" s="2">
        <v>3245001.0400799997</v>
      </c>
      <c r="K43" s="2">
        <v>17.267389680974922</v>
      </c>
      <c r="L43" s="2">
        <v>67.302564536501905</v>
      </c>
      <c r="M43" s="2">
        <v>62.254172367319185</v>
      </c>
      <c r="P43" t="s">
        <v>270</v>
      </c>
    </row>
    <row r="44" spans="1:16" x14ac:dyDescent="0.35">
      <c r="A44">
        <v>36</v>
      </c>
      <c r="B44" t="s">
        <v>394</v>
      </c>
      <c r="C44" s="2">
        <v>2357282.4080500002</v>
      </c>
      <c r="D44" s="2">
        <v>-5.1331635460806986</v>
      </c>
      <c r="E44" s="2">
        <v>5783.8007599999992</v>
      </c>
      <c r="F44" s="2">
        <v>63.068828563233303</v>
      </c>
      <c r="G44" s="2">
        <v>70.125427652443918</v>
      </c>
      <c r="H44" s="2">
        <v>1229278.9241500001</v>
      </c>
      <c r="I44" s="2">
        <v>-5.1331635460806986</v>
      </c>
      <c r="J44" s="2">
        <v>2453315.2274699998</v>
      </c>
      <c r="K44" s="2">
        <v>-3.7762531560323609</v>
      </c>
      <c r="L44" s="2">
        <v>50.106847680463119</v>
      </c>
      <c r="M44" s="2">
        <v>53.517558994907944</v>
      </c>
      <c r="P44" t="s">
        <v>271</v>
      </c>
    </row>
    <row r="45" spans="1:16" x14ac:dyDescent="0.35">
      <c r="A45">
        <v>37</v>
      </c>
      <c r="B45" t="s">
        <v>94</v>
      </c>
      <c r="C45" s="2">
        <v>694902.79320000007</v>
      </c>
      <c r="D45" s="2">
        <v>-39.22016279292648</v>
      </c>
      <c r="E45" s="2">
        <v>0</v>
      </c>
      <c r="F45" s="2">
        <v>19.828395983062379</v>
      </c>
      <c r="G45" s="2">
        <v>31.232025975814793</v>
      </c>
      <c r="H45" s="2">
        <v>497606.96297000005</v>
      </c>
      <c r="I45" s="2">
        <v>-39.22016279292648</v>
      </c>
      <c r="J45" s="2">
        <v>3363335.1797600002</v>
      </c>
      <c r="K45" s="2">
        <v>-2.1056638086750623</v>
      </c>
      <c r="L45" s="2">
        <v>14.795045286134942</v>
      </c>
      <c r="M45" s="2">
        <v>26.521114098004656</v>
      </c>
      <c r="P45" t="s">
        <v>272</v>
      </c>
    </row>
    <row r="46" spans="1:16" x14ac:dyDescent="0.35">
      <c r="A46">
        <v>38</v>
      </c>
      <c r="B46" t="s">
        <v>87</v>
      </c>
      <c r="C46" s="2">
        <v>1566956.8725800004</v>
      </c>
      <c r="D46" s="2">
        <v>21.849250731045601</v>
      </c>
      <c r="E46" s="2">
        <v>1134.9970600000001</v>
      </c>
      <c r="F46" s="2">
        <v>47.146123600198777</v>
      </c>
      <c r="G46" s="2">
        <v>50.168104756991653</v>
      </c>
      <c r="H46" s="2">
        <v>1438876.34216</v>
      </c>
      <c r="I46" s="2">
        <v>21.849250731045601</v>
      </c>
      <c r="J46" s="2">
        <v>2368617.2275999999</v>
      </c>
      <c r="K46" s="2">
        <v>23.270550690135352</v>
      </c>
      <c r="L46" s="2">
        <v>60.747524986041782</v>
      </c>
      <c r="M46" s="2">
        <v>57.314741366097522</v>
      </c>
      <c r="P46" t="s">
        <v>273</v>
      </c>
    </row>
    <row r="47" spans="1:16" x14ac:dyDescent="0.35">
      <c r="A47">
        <v>39</v>
      </c>
      <c r="B47" t="s">
        <v>398</v>
      </c>
      <c r="C47" s="2">
        <v>352872.54812999995</v>
      </c>
      <c r="D47" s="2">
        <v>-22.323898036985145</v>
      </c>
      <c r="E47" s="2">
        <v>0</v>
      </c>
      <c r="F47" s="2">
        <v>11.98898802963296</v>
      </c>
      <c r="G47" s="2">
        <v>19.473080831093572</v>
      </c>
      <c r="H47" s="2">
        <v>350219.01373000001</v>
      </c>
      <c r="I47" s="2">
        <v>-22.323898036985145</v>
      </c>
      <c r="J47" s="2">
        <v>2534806.0816199998</v>
      </c>
      <c r="K47" s="2">
        <v>31.776538514144836</v>
      </c>
      <c r="L47" s="2">
        <v>13.816402614363868</v>
      </c>
      <c r="M47" s="2">
        <v>13.117598963716073</v>
      </c>
      <c r="P47" t="s">
        <v>274</v>
      </c>
    </row>
    <row r="48" spans="1:16" x14ac:dyDescent="0.35">
      <c r="A48">
        <v>40</v>
      </c>
      <c r="B48" t="s">
        <v>88</v>
      </c>
      <c r="C48" s="2">
        <v>686860.29579</v>
      </c>
      <c r="D48" s="2">
        <v>-310.27759348387093</v>
      </c>
      <c r="E48" s="2">
        <v>11096.19629</v>
      </c>
      <c r="F48" s="2">
        <v>25.030040426016992</v>
      </c>
      <c r="G48" s="2">
        <v>-14.341358411780345</v>
      </c>
      <c r="H48" s="2">
        <v>147173.86079000001</v>
      </c>
      <c r="I48" s="2">
        <v>-310.27759348387093</v>
      </c>
      <c r="J48" s="2">
        <v>539706.14030999993</v>
      </c>
      <c r="K48" s="2">
        <v>17.041641342807857</v>
      </c>
      <c r="L48" s="2">
        <v>27.26925817547033</v>
      </c>
      <c r="M48" s="2">
        <v>31.598241870440653</v>
      </c>
      <c r="P48" t="s">
        <v>275</v>
      </c>
    </row>
    <row r="49" spans="1:16" x14ac:dyDescent="0.35">
      <c r="A49">
        <v>41</v>
      </c>
      <c r="B49" t="s">
        <v>113</v>
      </c>
      <c r="C49" s="2">
        <v>1278815.5588399998</v>
      </c>
      <c r="D49" s="2">
        <v>17.447281256319602</v>
      </c>
      <c r="E49" s="2">
        <v>47987.00518</v>
      </c>
      <c r="F49" s="2">
        <v>47.196921895236457</v>
      </c>
      <c r="G49" s="2">
        <v>47.404293767666708</v>
      </c>
      <c r="H49" s="2">
        <v>1114307.6380999999</v>
      </c>
      <c r="I49" s="2">
        <v>17.447281256319602</v>
      </c>
      <c r="J49" s="2">
        <v>1805868.3261500001</v>
      </c>
      <c r="K49" s="2">
        <v>-6.4391424011767668</v>
      </c>
      <c r="L49" s="2">
        <v>61.704811029917948</v>
      </c>
      <c r="M49" s="2">
        <v>53.98496954884029</v>
      </c>
      <c r="P49" t="s">
        <v>276</v>
      </c>
    </row>
    <row r="50" spans="1:16" x14ac:dyDescent="0.35">
      <c r="A50">
        <v>42</v>
      </c>
      <c r="B50" t="s">
        <v>85</v>
      </c>
      <c r="C50" s="2">
        <v>1958359.4638</v>
      </c>
      <c r="D50" s="2">
        <v>28.5148030468523</v>
      </c>
      <c r="E50" s="2">
        <v>0</v>
      </c>
      <c r="F50" s="2">
        <v>72.448747614271198</v>
      </c>
      <c r="G50" s="2">
        <v>61.73291171712215</v>
      </c>
      <c r="H50" s="2">
        <v>2205.4937799999998</v>
      </c>
      <c r="I50" s="2">
        <v>28.5148030468523</v>
      </c>
      <c r="J50" s="2">
        <v>5418.0057400000005</v>
      </c>
      <c r="K50" s="2">
        <v>734.5236845595615</v>
      </c>
      <c r="L50" s="2">
        <v>40.706744987686186</v>
      </c>
      <c r="M50" s="2">
        <v>992.87389151366858</v>
      </c>
      <c r="P50" t="s">
        <v>277</v>
      </c>
    </row>
    <row r="51" spans="1:16" x14ac:dyDescent="0.35">
      <c r="A51">
        <v>43</v>
      </c>
      <c r="B51" t="s">
        <v>99</v>
      </c>
      <c r="C51" s="2">
        <v>352373.12448</v>
      </c>
      <c r="D51" s="2">
        <v>13.524891306058539</v>
      </c>
      <c r="E51" s="2">
        <v>0</v>
      </c>
      <c r="F51" s="2">
        <v>13.793327386573424</v>
      </c>
      <c r="G51" s="2">
        <v>14.188761774039834</v>
      </c>
      <c r="H51" s="2">
        <v>367020.39991000004</v>
      </c>
      <c r="I51" s="2">
        <v>13.524891306058539</v>
      </c>
      <c r="J51" s="2">
        <v>1557490.00603</v>
      </c>
      <c r="K51" s="2">
        <v>-24.118278488334465</v>
      </c>
      <c r="L51" s="2">
        <v>23.564863882852457</v>
      </c>
      <c r="M51" s="2">
        <v>29.888799629394434</v>
      </c>
      <c r="P51" t="s">
        <v>278</v>
      </c>
    </row>
    <row r="52" spans="1:16" x14ac:dyDescent="0.35">
      <c r="A52">
        <v>44</v>
      </c>
      <c r="B52" t="s">
        <v>401</v>
      </c>
      <c r="C52" s="2">
        <v>2076117.9799999997</v>
      </c>
      <c r="D52" s="2">
        <v>39.386396529706325</v>
      </c>
      <c r="E52" s="2">
        <v>0</v>
      </c>
      <c r="F52" s="2">
        <v>93.102185252929758</v>
      </c>
      <c r="G52" s="2">
        <v>75.469453988809704</v>
      </c>
      <c r="H52" s="2">
        <v>1836683.2698299999</v>
      </c>
      <c r="I52" s="2">
        <v>39.386396529706325</v>
      </c>
      <c r="J52" s="2">
        <v>1769101.92408</v>
      </c>
      <c r="K52" s="2">
        <v>9.9837591385787192</v>
      </c>
      <c r="L52" s="2">
        <v>103.82009339485315</v>
      </c>
      <c r="M52" s="2">
        <v>80.166474429666295</v>
      </c>
      <c r="P52" t="s">
        <v>279</v>
      </c>
    </row>
    <row r="53" spans="1:16" x14ac:dyDescent="0.35">
      <c r="A53">
        <v>45</v>
      </c>
      <c r="B53" t="s">
        <v>93</v>
      </c>
      <c r="C53" s="2">
        <v>1304508.9595299999</v>
      </c>
      <c r="D53" s="2">
        <v>63.615578900532668</v>
      </c>
      <c r="E53" s="2">
        <v>0</v>
      </c>
      <c r="F53" s="2">
        <v>68.671415388457575</v>
      </c>
      <c r="G53" s="2">
        <v>44.175340419379609</v>
      </c>
      <c r="H53" s="2">
        <v>787914.32172999997</v>
      </c>
      <c r="I53" s="2">
        <v>63.615578900532668</v>
      </c>
      <c r="J53" s="2">
        <v>1445453.5924800001</v>
      </c>
      <c r="K53" s="2">
        <v>-0.86046672201829377</v>
      </c>
      <c r="L53" s="2">
        <v>54.509831780773823</v>
      </c>
      <c r="M53" s="2">
        <v>50.058098676983086</v>
      </c>
      <c r="P53" t="s">
        <v>280</v>
      </c>
    </row>
    <row r="54" spans="1:16" x14ac:dyDescent="0.35">
      <c r="A54">
        <v>46</v>
      </c>
      <c r="B54" t="s">
        <v>96</v>
      </c>
      <c r="C54" s="2">
        <v>616324.29154999985</v>
      </c>
      <c r="D54" s="2">
        <v>149.92375000404644</v>
      </c>
      <c r="E54" s="2">
        <v>0</v>
      </c>
      <c r="F54" s="2">
        <v>32.634845505555226</v>
      </c>
      <c r="G54" s="2">
        <v>15.026762041796522</v>
      </c>
      <c r="H54" s="2">
        <v>8104.3998099999999</v>
      </c>
      <c r="I54" s="2">
        <v>149.92375000404644</v>
      </c>
      <c r="J54" s="2">
        <v>-434.94821999999999</v>
      </c>
      <c r="K54" s="2">
        <v>-97.064650619654557</v>
      </c>
      <c r="L54" s="2">
        <v>-1863.3022133071381</v>
      </c>
      <c r="M54" s="2">
        <v>-58.493698019006487</v>
      </c>
      <c r="P54" t="s">
        <v>281</v>
      </c>
    </row>
    <row r="55" spans="1:16" x14ac:dyDescent="0.35">
      <c r="A55">
        <v>47</v>
      </c>
      <c r="B55" t="s">
        <v>78</v>
      </c>
      <c r="C55" s="2">
        <v>800501.16460999998</v>
      </c>
      <c r="D55" s="2">
        <v>-11.393171185391736</v>
      </c>
      <c r="E55" s="2">
        <v>9251.9739900000004</v>
      </c>
      <c r="F55" s="2">
        <v>55.117655595185809</v>
      </c>
      <c r="G55" s="2">
        <v>58.533928933661137</v>
      </c>
      <c r="H55" s="2">
        <v>540572.58691999991</v>
      </c>
      <c r="I55" s="2">
        <v>-11.393171185391736</v>
      </c>
      <c r="J55" s="2">
        <v>1058971.9887699999</v>
      </c>
      <c r="K55" s="2">
        <v>-5.2595120099658494</v>
      </c>
      <c r="L55" s="2">
        <v>51.046920282365264</v>
      </c>
      <c r="M55" s="2">
        <v>53.120778426978646</v>
      </c>
      <c r="P55" t="s">
        <v>282</v>
      </c>
    </row>
    <row r="56" spans="1:16" x14ac:dyDescent="0.35">
      <c r="A56">
        <v>48</v>
      </c>
      <c r="B56" t="s">
        <v>72</v>
      </c>
      <c r="C56" s="2">
        <v>522981.08023000008</v>
      </c>
      <c r="D56" s="2">
        <v>-19.982558209595268</v>
      </c>
      <c r="E56" s="2">
        <v>1922.7808399999999</v>
      </c>
      <c r="F56" s="2">
        <v>39.923371717854103</v>
      </c>
      <c r="G56" s="2">
        <v>59.188382861471709</v>
      </c>
      <c r="H56" s="2">
        <v>95515.383409999995</v>
      </c>
      <c r="I56" s="2">
        <v>-19.982558209595268</v>
      </c>
      <c r="J56" s="2">
        <v>245429.17084000001</v>
      </c>
      <c r="K56" s="2">
        <v>-3.0339712675902741</v>
      </c>
      <c r="L56" s="2">
        <v>38.917697958678396</v>
      </c>
      <c r="M56" s="2">
        <v>42.034465832711163</v>
      </c>
      <c r="P56" t="s">
        <v>283</v>
      </c>
    </row>
    <row r="57" spans="1:16" x14ac:dyDescent="0.35">
      <c r="A57">
        <v>49</v>
      </c>
      <c r="B57" t="s">
        <v>81</v>
      </c>
      <c r="C57" s="2">
        <v>1214381.75129</v>
      </c>
      <c r="D57" s="2">
        <v>96.955251894181544</v>
      </c>
      <c r="E57" s="2">
        <v>17568.44196</v>
      </c>
      <c r="F57" s="2">
        <v>95.041766494851998</v>
      </c>
      <c r="G57" s="2">
        <v>48.812533659071747</v>
      </c>
      <c r="H57" s="2">
        <v>1073171.3019299998</v>
      </c>
      <c r="I57" s="2">
        <v>96.955251894181544</v>
      </c>
      <c r="J57" s="2">
        <v>1497268.4579200002</v>
      </c>
      <c r="K57" s="2">
        <v>54.22593158523761</v>
      </c>
      <c r="L57" s="2">
        <v>71.675276150600638</v>
      </c>
      <c r="M57" s="2">
        <v>51.616583003378302</v>
      </c>
      <c r="P57" t="s">
        <v>284</v>
      </c>
    </row>
    <row r="58" spans="1:16" x14ac:dyDescent="0.35">
      <c r="A58">
        <v>50</v>
      </c>
      <c r="B58" t="s">
        <v>12</v>
      </c>
      <c r="C58" s="2">
        <v>235243.44229000001</v>
      </c>
      <c r="D58" s="2">
        <v>14.686246556054572</v>
      </c>
      <c r="E58" s="2">
        <v>-991.38569999999993</v>
      </c>
      <c r="F58" s="2">
        <v>20.004856012153269</v>
      </c>
      <c r="G58" s="2">
        <v>18.433744035272561</v>
      </c>
      <c r="H58" s="2">
        <v>37324.488549999995</v>
      </c>
      <c r="I58" s="2">
        <v>14.686246556054572</v>
      </c>
      <c r="J58" s="2">
        <v>109101.64415000001</v>
      </c>
      <c r="K58" s="2">
        <v>-20.277873946978708</v>
      </c>
      <c r="L58" s="2">
        <v>34.210748005487311</v>
      </c>
      <c r="M58" s="2">
        <v>21.760643723419811</v>
      </c>
      <c r="P58" t="s">
        <v>285</v>
      </c>
    </row>
    <row r="59" spans="1:16" x14ac:dyDescent="0.35">
      <c r="A59">
        <v>51</v>
      </c>
      <c r="B59" t="s">
        <v>112</v>
      </c>
      <c r="C59" s="2">
        <v>457419.30902000004</v>
      </c>
      <c r="D59" s="2">
        <v>77.094916247983264</v>
      </c>
      <c r="E59" s="2">
        <v>3343.7942799999996</v>
      </c>
      <c r="F59" s="2">
        <v>44.077718095839217</v>
      </c>
      <c r="G59" s="2">
        <v>28.572512985118848</v>
      </c>
      <c r="H59" s="2">
        <v>27038.113379999999</v>
      </c>
      <c r="I59" s="2">
        <v>77.094916247983264</v>
      </c>
      <c r="J59" s="2">
        <v>42269.498930000002</v>
      </c>
      <c r="K59" s="2">
        <v>16.546294432870233</v>
      </c>
      <c r="L59" s="2">
        <v>63.966013471738115</v>
      </c>
      <c r="M59" s="2">
        <v>61.628434607279694</v>
      </c>
      <c r="P59" t="s">
        <v>286</v>
      </c>
    </row>
    <row r="60" spans="1:16" x14ac:dyDescent="0.35">
      <c r="A60">
        <v>52</v>
      </c>
      <c r="B60" t="s">
        <v>368</v>
      </c>
      <c r="C60" s="2">
        <v>149843.32117000001</v>
      </c>
      <c r="D60" s="2">
        <v>-25.099157089380586</v>
      </c>
      <c r="E60" s="2">
        <v>1285.9892500000001</v>
      </c>
      <c r="F60" s="2">
        <v>16.593423749884202</v>
      </c>
      <c r="G60" s="2">
        <v>25.306089973688334</v>
      </c>
      <c r="H60" s="2">
        <v>52355.340939999995</v>
      </c>
      <c r="I60" s="2">
        <v>-25.099157089380586</v>
      </c>
      <c r="J60" s="2">
        <v>93832.430760000003</v>
      </c>
      <c r="K60" s="2">
        <v>163.42121167076562</v>
      </c>
      <c r="L60" s="2">
        <v>55.796637171120423</v>
      </c>
      <c r="M60" s="2">
        <v>35.524189415367694</v>
      </c>
      <c r="P60" t="s">
        <v>287</v>
      </c>
    </row>
    <row r="61" spans="1:16" x14ac:dyDescent="0.35">
      <c r="A61">
        <v>53</v>
      </c>
      <c r="B61" t="s">
        <v>108</v>
      </c>
      <c r="C61" s="2">
        <v>102876.29608</v>
      </c>
      <c r="D61" s="2">
        <v>-21.048289934050768</v>
      </c>
      <c r="E61" s="2">
        <v>0</v>
      </c>
      <c r="F61" s="2">
        <v>11.980742200256648</v>
      </c>
      <c r="G61" s="2">
        <v>24.937793554323154</v>
      </c>
      <c r="H61" s="2">
        <v>84104.266090000005</v>
      </c>
      <c r="I61" s="2">
        <v>-21.048289934050768</v>
      </c>
      <c r="J61" s="2">
        <v>261213.32582</v>
      </c>
      <c r="K61" s="2">
        <v>-26.755662773937683</v>
      </c>
      <c r="L61" s="2">
        <v>32.197540391930687</v>
      </c>
      <c r="M61" s="2">
        <v>33.471692644610236</v>
      </c>
      <c r="P61" t="s">
        <v>288</v>
      </c>
    </row>
    <row r="62" spans="1:16" x14ac:dyDescent="0.35">
      <c r="A62">
        <v>54</v>
      </c>
      <c r="B62" t="s">
        <v>100</v>
      </c>
      <c r="C62" s="2">
        <v>520024.26870999997</v>
      </c>
      <c r="D62" s="2">
        <v>1.5065098409912547</v>
      </c>
      <c r="E62" s="2">
        <v>2687.4041499999998</v>
      </c>
      <c r="F62" s="2">
        <v>65.420586689254563</v>
      </c>
      <c r="G62" s="2">
        <v>70.710339205433115</v>
      </c>
      <c r="H62" s="2">
        <v>77638.137540000011</v>
      </c>
      <c r="I62" s="2">
        <v>1.5065098409912547</v>
      </c>
      <c r="J62" s="2">
        <v>232350.51858</v>
      </c>
      <c r="K62" s="2">
        <v>5.8683925557196259</v>
      </c>
      <c r="L62" s="2">
        <v>33.414230368187717</v>
      </c>
      <c r="M62" s="2">
        <v>72.801048116235094</v>
      </c>
      <c r="P62" t="s">
        <v>289</v>
      </c>
    </row>
    <row r="63" spans="1:16" x14ac:dyDescent="0.35">
      <c r="A63">
        <v>55</v>
      </c>
      <c r="B63" t="s">
        <v>111</v>
      </c>
      <c r="C63" s="2">
        <v>889074.23039000004</v>
      </c>
      <c r="D63" s="2">
        <v>39.673356219168014</v>
      </c>
      <c r="E63" s="2">
        <v>0</v>
      </c>
      <c r="F63" s="2">
        <v>116.54789389935607</v>
      </c>
      <c r="G63" s="2">
        <v>94.733367258358243</v>
      </c>
      <c r="H63" s="2">
        <v>174484.70116</v>
      </c>
      <c r="I63" s="2">
        <v>39.673356219168014</v>
      </c>
      <c r="J63" s="2">
        <v>179147.53503</v>
      </c>
      <c r="K63" s="2">
        <v>23.973070188225918</v>
      </c>
      <c r="L63" s="2">
        <v>97.39721014346128</v>
      </c>
      <c r="M63" s="2">
        <v>100.30222657392531</v>
      </c>
      <c r="P63" t="s">
        <v>290</v>
      </c>
    </row>
    <row r="64" spans="1:16" x14ac:dyDescent="0.35">
      <c r="A64">
        <v>56</v>
      </c>
      <c r="B64" t="s">
        <v>95</v>
      </c>
      <c r="C64" s="2">
        <v>593450.3698799999</v>
      </c>
      <c r="D64" s="2">
        <v>25.407137800132574</v>
      </c>
      <c r="E64" s="2">
        <v>0</v>
      </c>
      <c r="F64" s="2">
        <v>81.615829775565146</v>
      </c>
      <c r="G64" s="2">
        <v>71.463111274875075</v>
      </c>
      <c r="H64" s="2">
        <v>412962.78704999998</v>
      </c>
      <c r="I64" s="2">
        <v>25.407137800132574</v>
      </c>
      <c r="J64" s="2">
        <v>452527.94808</v>
      </c>
      <c r="K64" s="2">
        <v>-27.56760661853901</v>
      </c>
      <c r="L64" s="2">
        <v>91.256858013329705</v>
      </c>
      <c r="M64" s="2">
        <v>70.15454391310702</v>
      </c>
      <c r="P64" t="s">
        <v>291</v>
      </c>
    </row>
    <row r="65" spans="1:16" x14ac:dyDescent="0.35">
      <c r="A65">
        <v>57</v>
      </c>
      <c r="B65" t="s">
        <v>98</v>
      </c>
      <c r="C65" s="2">
        <v>804846.83333000017</v>
      </c>
      <c r="D65" s="2">
        <v>-19.494355334207867</v>
      </c>
      <c r="E65" s="2">
        <v>0</v>
      </c>
      <c r="F65" s="2">
        <v>118.3869918404253</v>
      </c>
      <c r="G65" s="2">
        <v>79.83970804811284</v>
      </c>
      <c r="H65" s="2">
        <v>323393.48905999999</v>
      </c>
      <c r="I65" s="2">
        <v>-19.494355334207867</v>
      </c>
      <c r="J65" s="2">
        <v>249536.69261000003</v>
      </c>
      <c r="K65" s="2">
        <v>-56.650491326861449</v>
      </c>
      <c r="L65" s="2">
        <v>129.59756967101848</v>
      </c>
      <c r="M65" s="2">
        <v>97.208743611162504</v>
      </c>
      <c r="P65" t="s">
        <v>292</v>
      </c>
    </row>
    <row r="66" spans="1:16" x14ac:dyDescent="0.35">
      <c r="A66">
        <v>58</v>
      </c>
      <c r="B66" t="s">
        <v>405</v>
      </c>
      <c r="C66" s="2">
        <v>242976.85452999998</v>
      </c>
      <c r="D66" s="2">
        <v>12.859183834071519</v>
      </c>
      <c r="E66" s="2">
        <v>2327.8549399999997</v>
      </c>
      <c r="F66" s="2">
        <v>36.900376647311866</v>
      </c>
      <c r="G66" s="2">
        <v>35.846035420103604</v>
      </c>
      <c r="H66" s="2">
        <v>242976.85453000001</v>
      </c>
      <c r="I66" s="2">
        <v>12.859183834071519</v>
      </c>
      <c r="J66" s="2">
        <v>647028.14105999994</v>
      </c>
      <c r="K66" s="2">
        <v>4.9944822397248956</v>
      </c>
      <c r="L66" s="2">
        <v>37.552749117208549</v>
      </c>
      <c r="M66" s="2">
        <v>34.935849403593508</v>
      </c>
      <c r="P66" t="s">
        <v>293</v>
      </c>
    </row>
    <row r="67" spans="1:16" x14ac:dyDescent="0.35">
      <c r="A67">
        <v>59</v>
      </c>
      <c r="B67" t="s">
        <v>106</v>
      </c>
      <c r="C67" s="2">
        <v>640836.08896999992</v>
      </c>
      <c r="D67" s="2">
        <v>175.84552572262342</v>
      </c>
      <c r="E67" s="2">
        <v>1155.2765099999999</v>
      </c>
      <c r="F67" s="2">
        <v>104.66598155211015</v>
      </c>
      <c r="G67" s="2">
        <v>37.171938524249512</v>
      </c>
      <c r="H67" s="2">
        <v>29346.027859999998</v>
      </c>
      <c r="I67" s="2">
        <v>175.84552572262342</v>
      </c>
      <c r="J67" s="2">
        <v>35624.420819999999</v>
      </c>
      <c r="K67" s="2">
        <v>-7.1995867093949677</v>
      </c>
      <c r="L67" s="2">
        <v>82.376154291116976</v>
      </c>
      <c r="M67" s="2">
        <v>23.805456616202829</v>
      </c>
      <c r="P67" t="s">
        <v>294</v>
      </c>
    </row>
    <row r="68" spans="1:16" x14ac:dyDescent="0.35">
      <c r="A68">
        <v>60</v>
      </c>
      <c r="B68" t="s">
        <v>101</v>
      </c>
      <c r="C68" s="2">
        <v>211939.96643999999</v>
      </c>
      <c r="D68" s="2">
        <v>79.909451801347117</v>
      </c>
      <c r="E68" s="2">
        <v>0</v>
      </c>
      <c r="F68" s="2">
        <v>44.506846986818999</v>
      </c>
      <c r="G68" s="2">
        <v>25.063699520190486</v>
      </c>
      <c r="H68" s="2">
        <v>207851.05562</v>
      </c>
      <c r="I68" s="2">
        <v>79.909451801347117</v>
      </c>
      <c r="J68" s="2">
        <v>197505.25347</v>
      </c>
      <c r="K68" s="2">
        <v>-54.975429574963783</v>
      </c>
      <c r="L68" s="2">
        <v>105.23824149901483</v>
      </c>
      <c r="M68" s="2">
        <v>24.086964938928308</v>
      </c>
      <c r="P68" t="s">
        <v>295</v>
      </c>
    </row>
    <row r="69" spans="1:16" x14ac:dyDescent="0.35">
      <c r="A69">
        <v>61</v>
      </c>
      <c r="B69" t="s">
        <v>84</v>
      </c>
      <c r="C69" s="2">
        <v>1026542.64289</v>
      </c>
      <c r="D69" s="2">
        <v>-16.216431819382237</v>
      </c>
      <c r="E69" s="2">
        <v>0</v>
      </c>
      <c r="F69" s="2">
        <v>229.25817213121528</v>
      </c>
      <c r="G69" s="2">
        <v>62.094784519897992</v>
      </c>
      <c r="H69" s="2">
        <v>910100.09693</v>
      </c>
      <c r="I69" s="2">
        <v>-16.216431819382237</v>
      </c>
      <c r="J69" s="2">
        <v>822525.01751999999</v>
      </c>
      <c r="K69" s="2">
        <v>-42.921046718096747</v>
      </c>
      <c r="L69" s="2">
        <v>110.64710222116383</v>
      </c>
      <c r="M69" s="2">
        <v>73.638866509672084</v>
      </c>
      <c r="P69" t="s">
        <v>296</v>
      </c>
    </row>
    <row r="70" spans="1:16" x14ac:dyDescent="0.35">
      <c r="A70">
        <v>62</v>
      </c>
      <c r="B70" t="s">
        <v>114</v>
      </c>
      <c r="C70" s="2">
        <v>268813.38537999999</v>
      </c>
      <c r="D70" s="2">
        <v>80.71882729235584</v>
      </c>
      <c r="E70" s="2">
        <v>0</v>
      </c>
      <c r="F70" s="2">
        <v>69.149869892774305</v>
      </c>
      <c r="G70" s="2">
        <v>58.649135941800765</v>
      </c>
      <c r="H70" s="2">
        <v>272511.14366</v>
      </c>
      <c r="I70" s="2">
        <v>80.71882729235584</v>
      </c>
      <c r="J70" s="2">
        <v>315252.80836999998</v>
      </c>
      <c r="K70" s="2">
        <v>77.337715706676292</v>
      </c>
      <c r="L70" s="2">
        <v>86.442098666465881</v>
      </c>
      <c r="M70" s="2">
        <v>79.925513321412055</v>
      </c>
      <c r="P70" t="s">
        <v>297</v>
      </c>
    </row>
    <row r="71" spans="1:16" x14ac:dyDescent="0.35">
      <c r="A71">
        <v>63</v>
      </c>
      <c r="B71" t="s">
        <v>115</v>
      </c>
      <c r="C71" s="2">
        <v>191063.76286999998</v>
      </c>
      <c r="D71" s="2">
        <v>67.368355674983832</v>
      </c>
      <c r="E71" s="2">
        <v>-992.09280000000001</v>
      </c>
      <c r="F71" s="2">
        <v>58.001118773464469</v>
      </c>
      <c r="G71" s="2">
        <v>33.332583010596991</v>
      </c>
      <c r="H71" s="2">
        <v>28045.374809999998</v>
      </c>
      <c r="I71" s="2">
        <v>67.368355674983832</v>
      </c>
      <c r="J71" s="2">
        <v>69461.928370000009</v>
      </c>
      <c r="K71" s="2">
        <v>-4.0057063432908606</v>
      </c>
      <c r="L71" s="2">
        <v>40.375174528141301</v>
      </c>
      <c r="M71" s="2">
        <v>41.797704967768709</v>
      </c>
      <c r="P71" t="s">
        <v>298</v>
      </c>
    </row>
    <row r="72" spans="1:16" x14ac:dyDescent="0.35">
      <c r="A72">
        <v>64</v>
      </c>
      <c r="B72" t="s">
        <v>56</v>
      </c>
      <c r="C72" s="2">
        <v>256152.07155000002</v>
      </c>
      <c r="D72" s="2">
        <v>6.263573283051227</v>
      </c>
      <c r="E72" s="2">
        <v>0</v>
      </c>
      <c r="F72" s="2">
        <v>100.19184068846417</v>
      </c>
      <c r="G72" s="2">
        <v>58.024883701709349</v>
      </c>
      <c r="H72" s="2">
        <v>243574.91275999998</v>
      </c>
      <c r="I72" s="2">
        <v>6.263573283051227</v>
      </c>
      <c r="J72" s="2">
        <v>318787.10689999996</v>
      </c>
      <c r="K72" s="2">
        <v>-16.572018834015989</v>
      </c>
      <c r="L72" s="2">
        <v>76.406764103043471</v>
      </c>
      <c r="M72" s="2">
        <v>61.898035064306889</v>
      </c>
      <c r="P72" t="s">
        <v>299</v>
      </c>
    </row>
    <row r="73" spans="1:16" x14ac:dyDescent="0.35">
      <c r="A73">
        <v>65</v>
      </c>
      <c r="B73" t="s">
        <v>367</v>
      </c>
      <c r="C73" s="2">
        <v>104723.97325000001</v>
      </c>
      <c r="D73" s="2">
        <v>134.86995673700309</v>
      </c>
      <c r="E73" s="2">
        <v>0</v>
      </c>
      <c r="F73" s="2">
        <v>60.990467667476565</v>
      </c>
      <c r="G73" s="2">
        <v>39.195554389920197</v>
      </c>
      <c r="H73" s="2">
        <v>68109.561450000008</v>
      </c>
      <c r="I73" s="2">
        <v>134.86995673700309</v>
      </c>
      <c r="J73" s="2">
        <v>140712.61144000001</v>
      </c>
      <c r="K73" s="2">
        <v>65.063652025882561</v>
      </c>
      <c r="L73" s="2">
        <v>48.403309947127227</v>
      </c>
      <c r="M73" s="2">
        <v>39.713942405488453</v>
      </c>
      <c r="P73" t="s">
        <v>300</v>
      </c>
    </row>
    <row r="74" spans="1:16" x14ac:dyDescent="0.35">
      <c r="A74">
        <v>66</v>
      </c>
      <c r="B74" t="s">
        <v>37</v>
      </c>
      <c r="C74" s="2">
        <v>158647.92921999999</v>
      </c>
      <c r="D74" s="2">
        <v>82.773883853106952</v>
      </c>
      <c r="E74" s="2">
        <v>0</v>
      </c>
      <c r="F74" s="2">
        <v>92.476189023521073</v>
      </c>
      <c r="G74" s="2">
        <v>55.019274168650909</v>
      </c>
      <c r="H74" s="2">
        <v>163320.02684000001</v>
      </c>
      <c r="I74" s="2">
        <v>82.773883853106952</v>
      </c>
      <c r="J74" s="2">
        <v>194632.49821000002</v>
      </c>
      <c r="K74" s="2">
        <v>-13.186641239081476</v>
      </c>
      <c r="L74" s="2">
        <v>83.912002539157044</v>
      </c>
      <c r="M74" s="2">
        <v>41.331024469830368</v>
      </c>
      <c r="P74" t="s">
        <v>301</v>
      </c>
    </row>
    <row r="75" spans="1:16" x14ac:dyDescent="0.35">
      <c r="A75">
        <v>67</v>
      </c>
      <c r="B75" t="s">
        <v>90</v>
      </c>
      <c r="C75" s="2">
        <v>43216.575060000003</v>
      </c>
      <c r="D75" s="2">
        <v>22.788375270611727</v>
      </c>
      <c r="E75" s="2">
        <v>0</v>
      </c>
      <c r="F75" s="2">
        <v>29.191557547733549</v>
      </c>
      <c r="G75" s="2">
        <v>28.824077012076906</v>
      </c>
      <c r="H75" s="2">
        <v>34990.510190000001</v>
      </c>
      <c r="I75" s="2">
        <v>22.788375270611727</v>
      </c>
      <c r="J75" s="2">
        <v>115759.38751999999</v>
      </c>
      <c r="K75" s="2">
        <v>35.416773086942619</v>
      </c>
      <c r="L75" s="2">
        <v>30.226930998537476</v>
      </c>
      <c r="M75" s="2">
        <v>26.201144704019764</v>
      </c>
      <c r="P75" t="s">
        <v>302</v>
      </c>
    </row>
    <row r="76" spans="1:16" x14ac:dyDescent="0.35">
      <c r="A76">
        <v>68</v>
      </c>
      <c r="B76" t="s">
        <v>395</v>
      </c>
      <c r="C76" s="2">
        <v>45337.465679999994</v>
      </c>
      <c r="D76" s="2">
        <v>-52.044271236608999</v>
      </c>
      <c r="E76" s="2">
        <v>0</v>
      </c>
      <c r="F76" s="2">
        <v>32.509499131358965</v>
      </c>
      <c r="G76" s="2">
        <v>78.671469409999332</v>
      </c>
      <c r="H76" s="2">
        <v>7031.3448600000002</v>
      </c>
      <c r="I76" s="2">
        <v>-52.044271236608999</v>
      </c>
      <c r="J76" s="2">
        <v>25545.640950000001</v>
      </c>
      <c r="K76" s="2">
        <v>23.578774174424023</v>
      </c>
      <c r="L76" s="2">
        <v>27.524636683660898</v>
      </c>
      <c r="M76" s="2">
        <v>60.566396717893575</v>
      </c>
      <c r="P76" t="s">
        <v>303</v>
      </c>
    </row>
    <row r="77" spans="1:16" x14ac:dyDescent="0.35">
      <c r="A77">
        <v>69</v>
      </c>
      <c r="B77" t="s">
        <v>68</v>
      </c>
      <c r="C77" s="2">
        <v>36716.831729999998</v>
      </c>
      <c r="D77" s="2">
        <v>-5.4778972916564967</v>
      </c>
      <c r="E77" s="2">
        <v>0</v>
      </c>
      <c r="F77" s="2">
        <v>30.17701519295138</v>
      </c>
      <c r="G77" s="2">
        <v>28.732626325685384</v>
      </c>
      <c r="H77" s="2">
        <v>36613.831729999998</v>
      </c>
      <c r="I77" s="2">
        <v>-5.4778972916564967</v>
      </c>
      <c r="J77" s="2">
        <v>109312.48237</v>
      </c>
      <c r="K77" s="2">
        <v>-17.310404671891543</v>
      </c>
      <c r="L77" s="2">
        <v>33.494648494094022</v>
      </c>
      <c r="M77" s="2">
        <v>29.316055990913991</v>
      </c>
      <c r="P77" t="s">
        <v>304</v>
      </c>
    </row>
    <row r="78" spans="1:16" x14ac:dyDescent="0.35">
      <c r="A78">
        <v>70</v>
      </c>
      <c r="B78" t="s">
        <v>383</v>
      </c>
      <c r="C78" s="2">
        <v>18003.894490000002</v>
      </c>
      <c r="D78" s="2">
        <v>303.25609139825553</v>
      </c>
      <c r="E78" s="2">
        <v>0</v>
      </c>
      <c r="F78" s="2">
        <v>15.024292105295434</v>
      </c>
      <c r="G78" s="2">
        <v>4.594243203229837</v>
      </c>
      <c r="H78" s="2">
        <v>17064.981489999998</v>
      </c>
      <c r="I78" s="2">
        <v>303.25609139825553</v>
      </c>
      <c r="J78" s="2">
        <v>92354.881689999995</v>
      </c>
      <c r="K78" s="2">
        <v>-6.9775298554404008</v>
      </c>
      <c r="L78" s="2">
        <v>18.477617184634173</v>
      </c>
      <c r="M78" s="2">
        <v>4.3268937032825976</v>
      </c>
      <c r="P78" t="s">
        <v>305</v>
      </c>
    </row>
    <row r="79" spans="1:16" x14ac:dyDescent="0.35">
      <c r="A79">
        <v>71</v>
      </c>
      <c r="B79" t="s">
        <v>384</v>
      </c>
      <c r="C79" s="2">
        <v>56233.906269999999</v>
      </c>
      <c r="D79" s="2">
        <v>335.78886342640368</v>
      </c>
      <c r="E79" s="2">
        <v>0</v>
      </c>
      <c r="F79" s="2">
        <v>48.620460851759475</v>
      </c>
      <c r="G79" s="2">
        <v>31.940669148037713</v>
      </c>
      <c r="H79" s="2">
        <v>22173.003909999999</v>
      </c>
      <c r="I79" s="2">
        <v>335.78886342640368</v>
      </c>
      <c r="J79" s="2">
        <v>34834.55573</v>
      </c>
      <c r="K79" s="2">
        <v>369.80653000320547</v>
      </c>
      <c r="L79" s="2">
        <v>63.652322945816422</v>
      </c>
      <c r="M79" s="2">
        <v>71.638852245864911</v>
      </c>
      <c r="P79" t="s">
        <v>306</v>
      </c>
    </row>
    <row r="80" spans="1:16" x14ac:dyDescent="0.35">
      <c r="A80">
        <v>72</v>
      </c>
      <c r="B80" t="s">
        <v>253</v>
      </c>
      <c r="C80" s="2">
        <v>50636.492179999994</v>
      </c>
      <c r="D80" s="2">
        <v>17.553473704813861</v>
      </c>
      <c r="E80" s="2">
        <v>0</v>
      </c>
      <c r="F80" s="2">
        <v>87.969660775695857</v>
      </c>
      <c r="G80" s="2">
        <v>75.121110813405593</v>
      </c>
      <c r="H80" s="2">
        <v>50636.492180000001</v>
      </c>
      <c r="I80" s="2">
        <v>17.553473704813861</v>
      </c>
      <c r="J80" s="2">
        <v>58692.16678</v>
      </c>
      <c r="K80" s="2">
        <v>11.137798182426661</v>
      </c>
      <c r="L80" s="2">
        <v>86.274702329195563</v>
      </c>
      <c r="M80" s="2">
        <v>81.566117559301205</v>
      </c>
      <c r="P80" t="s">
        <v>307</v>
      </c>
    </row>
    <row r="81" spans="1:16" x14ac:dyDescent="0.35">
      <c r="A81">
        <v>73</v>
      </c>
      <c r="B81" t="s">
        <v>400</v>
      </c>
      <c r="C81" s="2">
        <v>808895.99310000008</v>
      </c>
      <c r="D81" s="2">
        <v>1.1295313145867736</v>
      </c>
      <c r="E81" s="2">
        <v>0</v>
      </c>
      <c r="F81" s="2">
        <v>4666.2695795224363</v>
      </c>
      <c r="G81" s="2">
        <v>9236.1299243413159</v>
      </c>
      <c r="H81" s="2">
        <v>808895.99310000008</v>
      </c>
      <c r="I81" s="2">
        <v>1.1295313145867736</v>
      </c>
      <c r="J81" s="2">
        <v>107694.7</v>
      </c>
      <c r="K81" s="2">
        <v>367.35183551372688</v>
      </c>
      <c r="L81" s="2">
        <v>751.10102270585287</v>
      </c>
      <c r="M81" s="2">
        <v>3471.07750876312</v>
      </c>
      <c r="P81" t="s">
        <v>308</v>
      </c>
    </row>
    <row r="82" spans="1:16" x14ac:dyDescent="0.35">
      <c r="A82">
        <v>150.1</v>
      </c>
      <c r="B82" t="s">
        <v>102</v>
      </c>
      <c r="C82" s="2">
        <v>118187413.59335999</v>
      </c>
      <c r="D82" s="2">
        <v>17.786654284832217</v>
      </c>
      <c r="E82" s="2">
        <v>445971.13900999993</v>
      </c>
      <c r="F82" s="2">
        <v>53.590326815128911</v>
      </c>
      <c r="G82" s="2">
        <v>52.846902848612174</v>
      </c>
      <c r="H82" s="2">
        <v>83356167.558599994</v>
      </c>
      <c r="I82" s="2">
        <v>17.786654284832217</v>
      </c>
      <c r="J82" s="2">
        <v>99953034.83766003</v>
      </c>
      <c r="K82" s="2">
        <v>11.650249257448554</v>
      </c>
      <c r="L82" s="2">
        <v>83.395334312743927</v>
      </c>
      <c r="M82" s="2">
        <v>80.058862604549446</v>
      </c>
      <c r="P82" t="s">
        <v>309</v>
      </c>
    </row>
    <row r="83" spans="1:16" x14ac:dyDescent="0.35">
      <c r="A83">
        <v>200</v>
      </c>
      <c r="B83" t="s">
        <v>104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7338366.5609499998</v>
      </c>
      <c r="I83" s="2">
        <v>0</v>
      </c>
      <c r="J83" s="2">
        <v>14212884.36369</v>
      </c>
      <c r="K83" s="2">
        <v>31.599344220933379</v>
      </c>
      <c r="L83" s="2">
        <v>51.631789671753772</v>
      </c>
      <c r="M83" s="2">
        <v>52.186205271240937</v>
      </c>
      <c r="P83" t="s">
        <v>310</v>
      </c>
    </row>
    <row r="84" spans="1:16" x14ac:dyDescent="0.35">
      <c r="A84">
        <v>201.1</v>
      </c>
      <c r="B84" t="s">
        <v>103</v>
      </c>
      <c r="C84" s="2">
        <v>593582477.48155999</v>
      </c>
      <c r="D84" s="2">
        <v>12.10236004292442</v>
      </c>
      <c r="E84" s="2">
        <v>2420424.7700300012</v>
      </c>
      <c r="F84" s="2">
        <v>57.910409296462127</v>
      </c>
      <c r="G84" s="2">
        <v>57.854399422955247</v>
      </c>
      <c r="H84" s="2">
        <v>520182894.97956008</v>
      </c>
      <c r="I84" s="2">
        <v>12.10236004292442</v>
      </c>
      <c r="J84" s="2">
        <v>628844213.32336998</v>
      </c>
      <c r="K84" s="2">
        <v>11.752739398860633</v>
      </c>
      <c r="L84" s="2">
        <v>82.720470978090546</v>
      </c>
      <c r="M84" s="2">
        <v>82.383148880266702</v>
      </c>
      <c r="P84" t="s">
        <v>385</v>
      </c>
    </row>
    <row r="85" spans="1:16" x14ac:dyDescent="0.35">
      <c r="P85" t="s">
        <v>132</v>
      </c>
    </row>
    <row r="86" spans="1:16" x14ac:dyDescent="0.35">
      <c r="P86" t="s">
        <v>181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22069-9644-4EF1-9187-D774B144983E}">
  <sheetPr codeName="Hoja7"/>
  <dimension ref="A2:M56"/>
  <sheetViews>
    <sheetView zoomScale="97" workbookViewId="0">
      <selection activeCell="C19" sqref="C19"/>
    </sheetView>
  </sheetViews>
  <sheetFormatPr baseColWidth="10" defaultRowHeight="14.5" x14ac:dyDescent="0.35"/>
  <cols>
    <col min="1" max="1" width="11.453125" customWidth="1"/>
    <col min="2" max="2" width="25.453125" bestFit="1" customWidth="1"/>
    <col min="3" max="3" width="20.54296875" bestFit="1" customWidth="1"/>
    <col min="4" max="4" width="20.453125" bestFit="1" customWidth="1"/>
    <col min="5" max="5" width="21.54296875" bestFit="1" customWidth="1"/>
    <col min="6" max="6" width="22.6328125" bestFit="1" customWidth="1"/>
    <col min="7" max="7" width="23.36328125" bestFit="1" customWidth="1"/>
    <col min="8" max="8" width="24.6328125" bestFit="1" customWidth="1"/>
    <col min="9" max="9" width="18.453125" bestFit="1" customWidth="1"/>
    <col min="10" max="10" width="28.453125" bestFit="1" customWidth="1"/>
    <col min="11" max="11" width="20" bestFit="1" customWidth="1"/>
    <col min="12" max="12" width="23.6328125" bestFit="1" customWidth="1"/>
    <col min="13" max="13" width="24.36328125" bestFit="1" customWidth="1"/>
  </cols>
  <sheetData>
    <row r="2" spans="1:13" x14ac:dyDescent="0.35">
      <c r="A2" s="1" t="s">
        <v>5</v>
      </c>
      <c r="B2" t="s">
        <v>404</v>
      </c>
    </row>
    <row r="3" spans="1:13" x14ac:dyDescent="0.35">
      <c r="A3" s="1" t="s">
        <v>132</v>
      </c>
      <c r="B3" t="s">
        <v>333</v>
      </c>
    </row>
    <row r="4" spans="1:13" x14ac:dyDescent="0.35">
      <c r="A4" s="1" t="s">
        <v>4</v>
      </c>
      <c r="B4" t="s">
        <v>207</v>
      </c>
    </row>
    <row r="6" spans="1:13" x14ac:dyDescent="0.35">
      <c r="A6" s="1" t="s">
        <v>181</v>
      </c>
      <c r="B6" s="1" t="s">
        <v>0</v>
      </c>
      <c r="C6" t="s">
        <v>117</v>
      </c>
      <c r="D6" t="s">
        <v>328</v>
      </c>
      <c r="E6" t="s">
        <v>201</v>
      </c>
      <c r="F6" t="s">
        <v>329</v>
      </c>
      <c r="G6" t="s">
        <v>330</v>
      </c>
      <c r="H6" t="s">
        <v>205</v>
      </c>
      <c r="I6" t="s">
        <v>386</v>
      </c>
      <c r="J6" t="s">
        <v>206</v>
      </c>
      <c r="K6" t="s">
        <v>388</v>
      </c>
      <c r="L6" t="s">
        <v>387</v>
      </c>
      <c r="M6" t="s">
        <v>389</v>
      </c>
    </row>
    <row r="7" spans="1:13" x14ac:dyDescent="0.35">
      <c r="A7">
        <v>1</v>
      </c>
      <c r="B7" t="s">
        <v>23</v>
      </c>
      <c r="C7" s="2">
        <v>42436615.444960006</v>
      </c>
      <c r="D7" s="2">
        <v>13.886714471517546</v>
      </c>
      <c r="E7" s="2">
        <v>215251.19245</v>
      </c>
      <c r="F7" s="2">
        <v>58.96275284623583</v>
      </c>
      <c r="G7" s="2">
        <v>56.55166193291096</v>
      </c>
      <c r="H7" s="2">
        <v>42413967.130929999</v>
      </c>
      <c r="I7" s="2">
        <v>13.789482752039529</v>
      </c>
      <c r="J7" s="2">
        <v>65774363.269709997</v>
      </c>
      <c r="K7" s="2">
        <v>13.689212735863787</v>
      </c>
      <c r="L7" s="2">
        <v>64.484040623867529</v>
      </c>
      <c r="M7" s="2">
        <v>64.427218010388202</v>
      </c>
    </row>
    <row r="8" spans="1:13" x14ac:dyDescent="0.35">
      <c r="A8">
        <v>2</v>
      </c>
      <c r="B8" t="s">
        <v>32</v>
      </c>
      <c r="C8" s="2">
        <v>22717902.409429997</v>
      </c>
      <c r="D8" s="2">
        <v>33.905384733151635</v>
      </c>
      <c r="E8" s="2">
        <v>42016.68568000001</v>
      </c>
      <c r="F8" s="2">
        <v>58.813806266615117</v>
      </c>
      <c r="G8" s="2">
        <v>47.72113750669682</v>
      </c>
      <c r="H8" s="2">
        <v>18815896.93922</v>
      </c>
      <c r="I8" s="2">
        <v>20.066752436765633</v>
      </c>
      <c r="J8" s="2">
        <v>29606661.528689999</v>
      </c>
      <c r="K8" s="2">
        <v>16.09127855722161</v>
      </c>
      <c r="L8" s="2">
        <v>63.552916700812986</v>
      </c>
      <c r="M8" s="2">
        <v>61.448645908230489</v>
      </c>
    </row>
    <row r="9" spans="1:13" x14ac:dyDescent="0.35">
      <c r="A9">
        <v>3</v>
      </c>
      <c r="B9" t="s">
        <v>22</v>
      </c>
      <c r="C9" s="2">
        <v>13059695.301439999</v>
      </c>
      <c r="D9" s="2">
        <v>9.2579712104719381</v>
      </c>
      <c r="E9" s="2">
        <v>12442.371650000001</v>
      </c>
      <c r="F9" s="2">
        <v>46.316558204212512</v>
      </c>
      <c r="G9" s="2">
        <v>50.694752518850564</v>
      </c>
      <c r="H9" s="2">
        <v>5874865.5064399997</v>
      </c>
      <c r="I9" s="2">
        <v>6.8060865191568176</v>
      </c>
      <c r="J9" s="2">
        <v>10314629.63352</v>
      </c>
      <c r="K9" s="2">
        <v>12.711794739598382</v>
      </c>
      <c r="L9" s="2">
        <v>56.956630680641574</v>
      </c>
      <c r="M9" s="2">
        <v>60.105975937842693</v>
      </c>
    </row>
    <row r="10" spans="1:13" x14ac:dyDescent="0.35">
      <c r="A10">
        <v>4</v>
      </c>
      <c r="B10" t="s">
        <v>33</v>
      </c>
      <c r="C10" s="2">
        <v>17603883.61555</v>
      </c>
      <c r="D10" s="2">
        <v>35.208482086402611</v>
      </c>
      <c r="E10" s="2">
        <v>134617.69756999999</v>
      </c>
      <c r="F10" s="2">
        <v>64.995009197332251</v>
      </c>
      <c r="G10" s="2">
        <v>52.2837526586884</v>
      </c>
      <c r="H10" s="2">
        <v>12962130.16518</v>
      </c>
      <c r="I10" s="2">
        <v>10.52937298597525</v>
      </c>
      <c r="J10" s="2">
        <v>18805135.775589999</v>
      </c>
      <c r="K10" s="2">
        <v>2.3923300592146202</v>
      </c>
      <c r="L10" s="2">
        <v>68.928670975114628</v>
      </c>
      <c r="M10" s="2">
        <v>63.854222984893653</v>
      </c>
    </row>
    <row r="11" spans="1:13" x14ac:dyDescent="0.35">
      <c r="A11">
        <v>5</v>
      </c>
      <c r="B11" t="s">
        <v>402</v>
      </c>
      <c r="C11" s="2">
        <v>10429068.450959999</v>
      </c>
      <c r="D11" s="2">
        <v>20.564520337901104</v>
      </c>
      <c r="E11" s="2">
        <v>0</v>
      </c>
      <c r="F11" s="2">
        <v>50.750157355359235</v>
      </c>
      <c r="G11" s="2">
        <v>48.526519920949895</v>
      </c>
      <c r="H11" s="2">
        <v>9651115.8705000002</v>
      </c>
      <c r="I11" s="2">
        <v>21.411399162082102</v>
      </c>
      <c r="J11" s="2">
        <v>19299346.412189998</v>
      </c>
      <c r="K11" s="2">
        <v>23.323367591225242</v>
      </c>
      <c r="L11" s="2">
        <v>50.007475198248628</v>
      </c>
      <c r="M11" s="2">
        <v>50.79498538641942</v>
      </c>
    </row>
    <row r="12" spans="1:13" x14ac:dyDescent="0.35">
      <c r="A12">
        <v>5.0999999999999996</v>
      </c>
      <c r="B12" t="s">
        <v>75</v>
      </c>
      <c r="C12" s="2">
        <v>106247165.22234</v>
      </c>
      <c r="D12" s="2">
        <v>20.940389729147533</v>
      </c>
      <c r="E12" s="2">
        <v>404327.94735000003</v>
      </c>
      <c r="F12" s="2">
        <v>56.990341403398659</v>
      </c>
      <c r="G12" s="2">
        <v>52.37057515749283</v>
      </c>
      <c r="H12" s="2">
        <v>89717975.612269998</v>
      </c>
      <c r="I12" s="2">
        <v>14.843155711890743</v>
      </c>
      <c r="J12" s="2">
        <v>143800136.61969998</v>
      </c>
      <c r="K12" s="2">
        <v>13.65449744485252</v>
      </c>
      <c r="L12" s="2">
        <v>62.390744349250525</v>
      </c>
      <c r="M12" s="2">
        <v>61.744982974985817</v>
      </c>
    </row>
    <row r="13" spans="1:13" x14ac:dyDescent="0.35">
      <c r="A13">
        <v>6</v>
      </c>
      <c r="B13" t="s">
        <v>28</v>
      </c>
      <c r="C13" s="2">
        <v>3126331.3335000016</v>
      </c>
      <c r="D13" s="2">
        <v>-74.401953517784705</v>
      </c>
      <c r="E13" s="2">
        <v>152389.24388999995</v>
      </c>
      <c r="F13" s="2">
        <v>16.102339031827839</v>
      </c>
      <c r="G13" s="2">
        <v>70.604174888771752</v>
      </c>
      <c r="H13" s="2">
        <v>3347557.3547100001</v>
      </c>
      <c r="I13" s="2">
        <v>5.6981379010281108</v>
      </c>
      <c r="J13" s="2">
        <v>5650293.7313799998</v>
      </c>
      <c r="K13" s="2">
        <v>8.5372374813703633</v>
      </c>
      <c r="L13" s="2">
        <v>59.245722680197886</v>
      </c>
      <c r="M13" s="2">
        <v>60.837089469988683</v>
      </c>
    </row>
    <row r="14" spans="1:13" x14ac:dyDescent="0.35">
      <c r="A14">
        <v>7</v>
      </c>
      <c r="B14" t="s">
        <v>65</v>
      </c>
      <c r="C14" s="2">
        <v>12812605.200849997</v>
      </c>
      <c r="D14" s="2">
        <v>42.728413101074516</v>
      </c>
      <c r="E14" s="2">
        <v>4099.9554400000006</v>
      </c>
      <c r="F14" s="2">
        <v>68.291513779666587</v>
      </c>
      <c r="G14" s="2">
        <v>48.192425473245393</v>
      </c>
      <c r="H14" s="2">
        <v>5996583.8038500007</v>
      </c>
      <c r="I14" s="2">
        <v>8.1171907479699268</v>
      </c>
      <c r="J14" s="2">
        <v>9176632.7384300008</v>
      </c>
      <c r="K14" s="2">
        <v>11.462699391120523</v>
      </c>
      <c r="L14" s="2">
        <v>65.346232924168817</v>
      </c>
      <c r="M14" s="2">
        <v>67.368264624518432</v>
      </c>
    </row>
    <row r="15" spans="1:13" x14ac:dyDescent="0.35">
      <c r="A15">
        <v>8</v>
      </c>
      <c r="B15" t="s">
        <v>6</v>
      </c>
      <c r="C15" s="2">
        <v>7969855.3564000009</v>
      </c>
      <c r="D15" s="2">
        <v>11.331131538110938</v>
      </c>
      <c r="E15" s="2">
        <v>1950.77892</v>
      </c>
      <c r="F15" s="2">
        <v>49.003057777447964</v>
      </c>
      <c r="G15" s="2">
        <v>52.11541636597461</v>
      </c>
      <c r="H15" s="2">
        <v>6837110.9786700001</v>
      </c>
      <c r="I15" s="2">
        <v>23.804545525112953</v>
      </c>
      <c r="J15" s="2">
        <v>10856500.133579999</v>
      </c>
      <c r="K15" s="2">
        <v>12.292706364876004</v>
      </c>
      <c r="L15" s="2">
        <v>62.977118726524807</v>
      </c>
      <c r="M15" s="2">
        <v>57.121255692741101</v>
      </c>
    </row>
    <row r="16" spans="1:13" x14ac:dyDescent="0.35">
      <c r="A16">
        <v>9</v>
      </c>
      <c r="B16" t="s">
        <v>17</v>
      </c>
      <c r="C16" s="2">
        <v>8784034.1964899972</v>
      </c>
      <c r="D16" s="2">
        <v>25.447210672903875</v>
      </c>
      <c r="E16" s="2">
        <v>0</v>
      </c>
      <c r="F16" s="2">
        <v>59.787170033258889</v>
      </c>
      <c r="G16" s="2">
        <v>54.870263110441378</v>
      </c>
      <c r="H16" s="2">
        <v>8237892.4936600002</v>
      </c>
      <c r="I16" s="2">
        <v>19.849615505349782</v>
      </c>
      <c r="J16" s="2">
        <v>12044064.99076</v>
      </c>
      <c r="K16" s="2">
        <v>6.8097746966939265</v>
      </c>
      <c r="L16" s="2">
        <v>68.397941226487646</v>
      </c>
      <c r="M16" s="2">
        <v>60.95612957383878</v>
      </c>
    </row>
    <row r="17" spans="1:13" x14ac:dyDescent="0.35">
      <c r="A17">
        <v>10</v>
      </c>
      <c r="B17" t="s">
        <v>61</v>
      </c>
      <c r="C17" s="2">
        <v>6086054.5200999994</v>
      </c>
      <c r="D17" s="2">
        <v>47.309351860374974</v>
      </c>
      <c r="E17" s="2">
        <v>24683.669519999999</v>
      </c>
      <c r="F17" s="2">
        <v>45.857985603543952</v>
      </c>
      <c r="G17" s="2">
        <v>32.02408751002703</v>
      </c>
      <c r="H17" s="2">
        <v>3909618.5310399998</v>
      </c>
      <c r="I17" s="2">
        <v>8.2138947768552129</v>
      </c>
      <c r="J17" s="2">
        <v>5654161.6241899999</v>
      </c>
      <c r="K17" s="2">
        <v>4.9657767723761514</v>
      </c>
      <c r="L17" s="2">
        <v>69.145857350692225</v>
      </c>
      <c r="M17" s="2">
        <v>67.070394632535255</v>
      </c>
    </row>
    <row r="18" spans="1:13" x14ac:dyDescent="0.35">
      <c r="A18">
        <v>11</v>
      </c>
      <c r="B18" t="s">
        <v>254</v>
      </c>
      <c r="C18" s="2">
        <v>6366087.5807799986</v>
      </c>
      <c r="D18" s="2">
        <v>-12.35696065989953</v>
      </c>
      <c r="E18" s="2">
        <v>-2184.9185299999999</v>
      </c>
      <c r="F18" s="2">
        <v>48.283418141410387</v>
      </c>
      <c r="G18" s="2">
        <v>119.94062762611139</v>
      </c>
      <c r="H18" s="2">
        <v>3932859.1001300002</v>
      </c>
      <c r="I18" s="2">
        <v>122.04355839499689</v>
      </c>
      <c r="J18" s="2">
        <v>4467137.4428300001</v>
      </c>
      <c r="K18" s="2">
        <v>48.731347858926391</v>
      </c>
      <c r="L18" s="2">
        <v>88.039805142831554</v>
      </c>
      <c r="M18" s="2">
        <v>58.971667445704277</v>
      </c>
    </row>
    <row r="19" spans="1:13" x14ac:dyDescent="0.35">
      <c r="A19">
        <v>12</v>
      </c>
      <c r="B19" t="s">
        <v>47</v>
      </c>
      <c r="C19" s="2">
        <v>7484727.5283899987</v>
      </c>
      <c r="D19" s="2">
        <v>25.57008076597036</v>
      </c>
      <c r="E19" s="2">
        <v>0</v>
      </c>
      <c r="F19" s="2">
        <v>63.012012071285028</v>
      </c>
      <c r="G19" s="2">
        <v>49.484705935714324</v>
      </c>
      <c r="H19" s="2">
        <v>1657944.9049000002</v>
      </c>
      <c r="I19" s="2">
        <v>-15.385313604916572</v>
      </c>
      <c r="J19" s="2">
        <v>3693059.0309000001</v>
      </c>
      <c r="K19" s="2">
        <v>6.5784476507676937</v>
      </c>
      <c r="L19" s="2">
        <v>44.893539232053875</v>
      </c>
      <c r="M19" s="2">
        <v>56.546728762433318</v>
      </c>
    </row>
    <row r="20" spans="1:13" x14ac:dyDescent="0.35">
      <c r="A20">
        <v>13</v>
      </c>
      <c r="B20" t="s">
        <v>86</v>
      </c>
      <c r="C20" s="2">
        <v>4140634.3849800006</v>
      </c>
      <c r="D20" s="2">
        <v>7.3514950425304981</v>
      </c>
      <c r="E20" s="2">
        <v>16367.718270000001</v>
      </c>
      <c r="F20" s="2">
        <v>39.61717526290056</v>
      </c>
      <c r="G20" s="2">
        <v>36.58042531201221</v>
      </c>
      <c r="H20" s="2">
        <v>3198494.2347300001</v>
      </c>
      <c r="I20" s="2">
        <v>-2.9507731598855225</v>
      </c>
      <c r="J20" s="2">
        <v>5661064.7245800002</v>
      </c>
      <c r="K20" s="2">
        <v>-1.9840618676784993</v>
      </c>
      <c r="L20" s="2">
        <v>56.49987043678076</v>
      </c>
      <c r="M20" s="2">
        <v>57.062667942107147</v>
      </c>
    </row>
    <row r="21" spans="1:13" x14ac:dyDescent="0.35">
      <c r="A21">
        <v>14</v>
      </c>
      <c r="B21" t="s">
        <v>21</v>
      </c>
      <c r="C21" s="2">
        <v>2704807.9846100002</v>
      </c>
      <c r="D21" s="2">
        <v>61.674230934758697</v>
      </c>
      <c r="E21" s="2">
        <v>12653.339300000001</v>
      </c>
      <c r="F21" s="2">
        <v>32.789274183529223</v>
      </c>
      <c r="G21" s="2">
        <v>26.384423430809839</v>
      </c>
      <c r="H21" s="2">
        <v>663373.36977999995</v>
      </c>
      <c r="I21" s="2">
        <v>-1.611113395123176</v>
      </c>
      <c r="J21" s="2">
        <v>1313941.2887000002</v>
      </c>
      <c r="K21" s="2">
        <v>14.029548026773742</v>
      </c>
      <c r="L21" s="2">
        <v>50.487291592483153</v>
      </c>
      <c r="M21" s="2">
        <v>58.513143506813805</v>
      </c>
    </row>
    <row r="22" spans="1:13" x14ac:dyDescent="0.35">
      <c r="A22">
        <v>15</v>
      </c>
      <c r="B22" t="s">
        <v>8</v>
      </c>
      <c r="C22" s="2">
        <v>508341.95753000013</v>
      </c>
      <c r="D22" s="2">
        <v>-83.302964513338196</v>
      </c>
      <c r="E22" s="2">
        <v>15552.021990000001</v>
      </c>
      <c r="F22" s="2">
        <v>6.4710001780757418</v>
      </c>
      <c r="G22" s="2">
        <v>46.412000037155273</v>
      </c>
      <c r="H22" s="2">
        <v>563226.19137000002</v>
      </c>
      <c r="I22" s="2">
        <v>13.715937915225807</v>
      </c>
      <c r="J22" s="2">
        <v>1019920.70514</v>
      </c>
      <c r="K22" s="2">
        <v>16.514279701328284</v>
      </c>
      <c r="L22" s="2">
        <v>55.222547059939174</v>
      </c>
      <c r="M22" s="2">
        <v>56.581473203502632</v>
      </c>
    </row>
    <row r="23" spans="1:13" x14ac:dyDescent="0.35">
      <c r="A23">
        <v>15.1</v>
      </c>
      <c r="B23" t="s">
        <v>92</v>
      </c>
      <c r="C23" s="2">
        <v>59983480.043629996</v>
      </c>
      <c r="D23" s="2">
        <v>-2.1177468463183136</v>
      </c>
      <c r="E23" s="2">
        <v>225511.80879999994</v>
      </c>
      <c r="F23" s="2">
        <v>44.755716508235288</v>
      </c>
      <c r="G23" s="2">
        <v>52.435360702875464</v>
      </c>
      <c r="H23" s="2">
        <v>38344660.962839998</v>
      </c>
      <c r="I23" s="2">
        <v>16.484523839940458</v>
      </c>
      <c r="J23" s="2">
        <v>59536776.410489999</v>
      </c>
      <c r="K23" s="2">
        <v>10.168482634107212</v>
      </c>
      <c r="L23" s="2">
        <v>64.405000194273057</v>
      </c>
      <c r="M23" s="2">
        <v>60.912822678505528</v>
      </c>
    </row>
    <row r="24" spans="1:13" x14ac:dyDescent="0.35">
      <c r="A24">
        <v>16</v>
      </c>
      <c r="B24" t="s">
        <v>58</v>
      </c>
      <c r="C24" s="2">
        <v>1475098.909</v>
      </c>
      <c r="D24" s="2">
        <v>-45.881971806540136</v>
      </c>
      <c r="E24" s="2">
        <v>1996.2961699999998</v>
      </c>
      <c r="F24" s="2">
        <v>29.586792330810884</v>
      </c>
      <c r="G24" s="2">
        <v>55.026827927708077</v>
      </c>
      <c r="H24" s="2">
        <v>1932324.0260000001</v>
      </c>
      <c r="I24" s="2">
        <v>-12.151681755177012</v>
      </c>
      <c r="J24" s="2">
        <v>3063053.1857500002</v>
      </c>
      <c r="K24" s="2">
        <v>0.29551860144609865</v>
      </c>
      <c r="L24" s="2">
        <v>63.084899569801735</v>
      </c>
      <c r="M24" s="2">
        <v>72.023378986498415</v>
      </c>
    </row>
    <row r="25" spans="1:13" x14ac:dyDescent="0.35">
      <c r="A25">
        <v>17</v>
      </c>
      <c r="B25" t="s">
        <v>35</v>
      </c>
      <c r="C25" s="2">
        <v>6123937.1778600002</v>
      </c>
      <c r="D25" s="2">
        <v>36.416537763308064</v>
      </c>
      <c r="E25" s="2">
        <v>0</v>
      </c>
      <c r="F25" s="2">
        <v>124.39931377094267</v>
      </c>
      <c r="G25" s="2">
        <v>100.53614608065304</v>
      </c>
      <c r="H25" s="2">
        <v>10148.333369999998</v>
      </c>
      <c r="I25" s="2">
        <v>29.089755614903478</v>
      </c>
      <c r="J25" s="2">
        <v>36292.532119999996</v>
      </c>
      <c r="K25" s="2">
        <v>68.119135514488633</v>
      </c>
      <c r="L25" s="2">
        <v>27.962593892442904</v>
      </c>
      <c r="M25" s="2">
        <v>36.416887533385975</v>
      </c>
    </row>
    <row r="26" spans="1:13" x14ac:dyDescent="0.35">
      <c r="A26">
        <v>18</v>
      </c>
      <c r="B26" t="s">
        <v>110</v>
      </c>
      <c r="C26" s="2">
        <v>2703602.7485799999</v>
      </c>
      <c r="D26" s="2">
        <v>7.8212400756237921</v>
      </c>
      <c r="E26" s="2">
        <v>10193.734119999999</v>
      </c>
      <c r="F26" s="2">
        <v>57.096316111618648</v>
      </c>
      <c r="G26" s="2">
        <v>65.809040651965262</v>
      </c>
      <c r="H26" s="2">
        <v>2244420.9750799998</v>
      </c>
      <c r="I26" s="2">
        <v>12.023877019655615</v>
      </c>
      <c r="J26" s="2">
        <v>3318038.64481</v>
      </c>
      <c r="K26" s="2">
        <v>11.083808430988684</v>
      </c>
      <c r="L26" s="2">
        <v>67.64300285021308</v>
      </c>
      <c r="M26" s="2">
        <v>67.075364379608857</v>
      </c>
    </row>
    <row r="27" spans="1:13" x14ac:dyDescent="0.35">
      <c r="A27">
        <v>19</v>
      </c>
      <c r="B27" t="s">
        <v>16</v>
      </c>
      <c r="C27" s="2">
        <v>2491179.0615699999</v>
      </c>
      <c r="D27" s="2">
        <v>38.934569329282233</v>
      </c>
      <c r="E27" s="2">
        <v>-3895.6797000000006</v>
      </c>
      <c r="F27" s="2">
        <v>53.210814393330288</v>
      </c>
      <c r="G27" s="2">
        <v>42.357265809777282</v>
      </c>
      <c r="H27" s="2">
        <v>1865118.9395000001</v>
      </c>
      <c r="I27" s="2">
        <v>16.829804908726253</v>
      </c>
      <c r="J27" s="2">
        <v>2676130.5723999999</v>
      </c>
      <c r="K27" s="2">
        <v>-5.0163069769716966</v>
      </c>
      <c r="L27" s="2">
        <v>69.69461650099268</v>
      </c>
      <c r="M27" s="2">
        <v>56.66235653016588</v>
      </c>
    </row>
    <row r="28" spans="1:13" x14ac:dyDescent="0.35">
      <c r="A28">
        <v>20</v>
      </c>
      <c r="B28" t="s">
        <v>82</v>
      </c>
      <c r="C28" s="2">
        <v>150565.33526000002</v>
      </c>
      <c r="D28" s="2">
        <v>-19.908545159454039</v>
      </c>
      <c r="E28" s="2">
        <v>0</v>
      </c>
      <c r="F28" s="2">
        <v>3.4937562580837542</v>
      </c>
      <c r="G28" s="2">
        <v>4.7269406512915637</v>
      </c>
      <c r="H28" s="2">
        <v>114410.72562000001</v>
      </c>
      <c r="I28" s="2">
        <v>-38.142039533462025</v>
      </c>
      <c r="J28" s="2">
        <v>3253634.1164799999</v>
      </c>
      <c r="K28" s="2">
        <v>7.8813064599286609</v>
      </c>
      <c r="L28" s="2">
        <v>3.5163980190795772</v>
      </c>
      <c r="M28" s="2">
        <v>6.1326563221660209</v>
      </c>
    </row>
    <row r="29" spans="1:13" x14ac:dyDescent="0.35">
      <c r="A29">
        <v>21</v>
      </c>
      <c r="B29" t="s">
        <v>13</v>
      </c>
      <c r="C29" s="2">
        <v>1812767.0034099997</v>
      </c>
      <c r="D29" s="2">
        <v>32.257831416377904</v>
      </c>
      <c r="E29" s="2">
        <v>-1886.7372599999999</v>
      </c>
      <c r="F29" s="2">
        <v>55.459708543641497</v>
      </c>
      <c r="G29" s="2">
        <v>48.618823921054869</v>
      </c>
      <c r="H29" s="2">
        <v>1668231.80752</v>
      </c>
      <c r="I29" s="2">
        <v>34.55813915775947</v>
      </c>
      <c r="J29" s="2">
        <v>2316672.2174699996</v>
      </c>
      <c r="K29" s="2">
        <v>14.815263574896708</v>
      </c>
      <c r="L29" s="2">
        <v>72.00983354226301</v>
      </c>
      <c r="M29" s="2">
        <v>61.444280293189458</v>
      </c>
    </row>
    <row r="30" spans="1:13" x14ac:dyDescent="0.35">
      <c r="A30">
        <v>22</v>
      </c>
      <c r="B30" t="s">
        <v>398</v>
      </c>
      <c r="C30" s="2">
        <v>352872.54812999995</v>
      </c>
      <c r="D30" s="2">
        <v>-22.323898036985156</v>
      </c>
      <c r="E30" s="2">
        <v>0</v>
      </c>
      <c r="F30" s="2">
        <v>11.98898802963296</v>
      </c>
      <c r="G30" s="2">
        <v>19.473080831093572</v>
      </c>
      <c r="H30" s="2">
        <v>350219.01373000001</v>
      </c>
      <c r="I30" s="2">
        <v>38.796567594019017</v>
      </c>
      <c r="J30" s="2">
        <v>2534806.0816199998</v>
      </c>
      <c r="K30" s="2">
        <v>31.776538514144836</v>
      </c>
      <c r="L30" s="2">
        <v>13.816402614363868</v>
      </c>
      <c r="M30" s="2">
        <v>13.117598963716073</v>
      </c>
    </row>
    <row r="31" spans="1:13" x14ac:dyDescent="0.35">
      <c r="A31">
        <v>23</v>
      </c>
      <c r="B31" t="s">
        <v>87</v>
      </c>
      <c r="C31" s="2">
        <v>1305436.9163599999</v>
      </c>
      <c r="D31" s="2">
        <v>24.958017778265607</v>
      </c>
      <c r="E31" s="2">
        <v>0</v>
      </c>
      <c r="F31" s="2">
        <v>47.200328359766786</v>
      </c>
      <c r="G31" s="2">
        <v>50.106496060471009</v>
      </c>
      <c r="H31" s="2">
        <v>1233211.22544</v>
      </c>
      <c r="I31" s="2">
        <v>35.679277791159777</v>
      </c>
      <c r="J31" s="2">
        <v>1949911.3984400001</v>
      </c>
      <c r="K31" s="2">
        <v>25.731462701815076</v>
      </c>
      <c r="L31" s="2">
        <v>63.244474924687019</v>
      </c>
      <c r="M31" s="2">
        <v>58.607478382430401</v>
      </c>
    </row>
    <row r="32" spans="1:13" x14ac:dyDescent="0.35">
      <c r="A32">
        <v>24</v>
      </c>
      <c r="B32" t="s">
        <v>88</v>
      </c>
      <c r="C32" s="2">
        <v>686860.29579</v>
      </c>
      <c r="D32" s="2">
        <v>-310.27759348387093</v>
      </c>
      <c r="E32" s="2">
        <v>11096.19629</v>
      </c>
      <c r="F32" s="2">
        <v>25.030040426016992</v>
      </c>
      <c r="G32" s="2">
        <v>-14.341358411780345</v>
      </c>
      <c r="H32" s="2">
        <v>147173.86079000001</v>
      </c>
      <c r="I32" s="2">
        <v>1.0068455119816688</v>
      </c>
      <c r="J32" s="2">
        <v>539706.14030999993</v>
      </c>
      <c r="K32" s="2">
        <v>17.041641342807857</v>
      </c>
      <c r="L32" s="2">
        <v>27.26925817547033</v>
      </c>
      <c r="M32" s="2">
        <v>31.598241870440653</v>
      </c>
    </row>
    <row r="33" spans="1:13" x14ac:dyDescent="0.35">
      <c r="A33">
        <v>25</v>
      </c>
      <c r="B33" t="s">
        <v>85</v>
      </c>
      <c r="C33" s="2">
        <v>1958359.4638</v>
      </c>
      <c r="D33" s="2">
        <v>28.5148030468523</v>
      </c>
      <c r="E33" s="2">
        <v>0</v>
      </c>
      <c r="F33" s="2">
        <v>72.448747614271198</v>
      </c>
      <c r="G33" s="2">
        <v>61.73291171712215</v>
      </c>
      <c r="H33" s="2">
        <v>2205.4937799999998</v>
      </c>
      <c r="I33" s="2">
        <v>-65.785440523810308</v>
      </c>
      <c r="J33" s="2">
        <v>5418.0057400000005</v>
      </c>
      <c r="K33" s="2">
        <v>734.5236845595615</v>
      </c>
      <c r="L33" s="2">
        <v>40.706744987686186</v>
      </c>
      <c r="M33" s="2">
        <v>992.87389151366858</v>
      </c>
    </row>
    <row r="34" spans="1:13" x14ac:dyDescent="0.35">
      <c r="A34">
        <v>26</v>
      </c>
      <c r="B34" t="s">
        <v>93</v>
      </c>
      <c r="C34" s="2">
        <v>1304508.9595299999</v>
      </c>
      <c r="D34" s="2">
        <v>63.615578900532618</v>
      </c>
      <c r="E34" s="2">
        <v>0</v>
      </c>
      <c r="F34" s="2">
        <v>68.671415388457575</v>
      </c>
      <c r="G34" s="2">
        <v>44.175340419379623</v>
      </c>
      <c r="H34" s="2">
        <v>787914.32172999997</v>
      </c>
      <c r="I34" s="2">
        <v>7.9561434540067255</v>
      </c>
      <c r="J34" s="2">
        <v>1445453.5924800001</v>
      </c>
      <c r="K34" s="2">
        <v>-0.86046672201829377</v>
      </c>
      <c r="L34" s="2">
        <v>54.509831780773823</v>
      </c>
      <c r="M34" s="2">
        <v>50.058098676983086</v>
      </c>
    </row>
    <row r="35" spans="1:13" x14ac:dyDescent="0.35">
      <c r="A35">
        <v>27</v>
      </c>
      <c r="B35" t="s">
        <v>96</v>
      </c>
      <c r="C35" s="2">
        <v>616324.29154999985</v>
      </c>
      <c r="D35" s="2">
        <v>149.92375000404644</v>
      </c>
      <c r="E35" s="2">
        <v>0</v>
      </c>
      <c r="F35" s="2">
        <v>32.634845505555226</v>
      </c>
      <c r="G35" s="2">
        <v>15.026762041796522</v>
      </c>
      <c r="H35" s="2">
        <v>8104.3998099999999</v>
      </c>
      <c r="I35" s="2">
        <v>-6.4951749938906733</v>
      </c>
      <c r="J35" s="2">
        <v>-434.94821999999999</v>
      </c>
      <c r="K35" s="2">
        <v>-97.064650619654557</v>
      </c>
      <c r="L35" s="2">
        <v>-1863.3022133071381</v>
      </c>
      <c r="M35" s="2">
        <v>-58.493698019006487</v>
      </c>
    </row>
    <row r="36" spans="1:13" x14ac:dyDescent="0.35">
      <c r="A36">
        <v>28</v>
      </c>
      <c r="B36" t="s">
        <v>55</v>
      </c>
      <c r="C36" s="2">
        <v>976863.9177799999</v>
      </c>
      <c r="D36" s="2">
        <v>65.803484319027248</v>
      </c>
      <c r="E36" s="2">
        <v>0</v>
      </c>
      <c r="F36" s="2">
        <v>67.436507316033243</v>
      </c>
      <c r="G36" s="2">
        <v>42.265968361266225</v>
      </c>
      <c r="H36" s="2">
        <v>258530.19386000003</v>
      </c>
      <c r="I36" s="2">
        <v>-19.019778702546674</v>
      </c>
      <c r="J36" s="2">
        <v>494498.65613999998</v>
      </c>
      <c r="K36" s="2">
        <v>2.2858184317835484</v>
      </c>
      <c r="L36" s="2">
        <v>52.281273295676314</v>
      </c>
      <c r="M36" s="2">
        <v>66.03628320625711</v>
      </c>
    </row>
    <row r="37" spans="1:13" x14ac:dyDescent="0.35">
      <c r="A37">
        <v>29</v>
      </c>
      <c r="B37" t="s">
        <v>72</v>
      </c>
      <c r="C37" s="2">
        <v>465982.59093000001</v>
      </c>
      <c r="D37" s="2">
        <v>-24.448333519966091</v>
      </c>
      <c r="E37" s="2">
        <v>2015.1124199999999</v>
      </c>
      <c r="F37" s="2">
        <v>37.553896790492416</v>
      </c>
      <c r="G37" s="2">
        <v>60.449251330803641</v>
      </c>
      <c r="H37" s="2">
        <v>45570.289149999997</v>
      </c>
      <c r="I37" s="2">
        <v>-40.490330460909348</v>
      </c>
      <c r="J37" s="2">
        <v>174206.1764</v>
      </c>
      <c r="K37" s="2">
        <v>0.83821855343619855</v>
      </c>
      <c r="L37" s="2">
        <v>26.158825187325562</v>
      </c>
      <c r="M37" s="2">
        <v>44.325726420106314</v>
      </c>
    </row>
    <row r="38" spans="1:13" x14ac:dyDescent="0.35">
      <c r="A38">
        <v>30</v>
      </c>
      <c r="B38" t="s">
        <v>112</v>
      </c>
      <c r="C38" s="2">
        <v>457419.30902000004</v>
      </c>
      <c r="D38" s="2">
        <v>77.094916247983264</v>
      </c>
      <c r="E38" s="2">
        <v>3343.7942799999996</v>
      </c>
      <c r="F38" s="2">
        <v>44.077718095839217</v>
      </c>
      <c r="G38" s="2">
        <v>28.572512985118848</v>
      </c>
      <c r="H38" s="2">
        <v>27038.113379999999</v>
      </c>
      <c r="I38" s="2">
        <v>20.966918716665429</v>
      </c>
      <c r="J38" s="2">
        <v>42269.498930000002</v>
      </c>
      <c r="K38" s="2">
        <v>16.546294432870233</v>
      </c>
      <c r="L38" s="2">
        <v>63.966013471738115</v>
      </c>
      <c r="M38" s="2">
        <v>61.628434607279694</v>
      </c>
    </row>
    <row r="39" spans="1:13" x14ac:dyDescent="0.35">
      <c r="A39">
        <v>31</v>
      </c>
      <c r="B39" t="s">
        <v>368</v>
      </c>
      <c r="C39" s="2">
        <v>149843.32117000001</v>
      </c>
      <c r="D39" s="2">
        <v>-25.099157089380576</v>
      </c>
      <c r="E39" s="2">
        <v>1285.9892500000001</v>
      </c>
      <c r="F39" s="2">
        <v>16.593423749884202</v>
      </c>
      <c r="G39" s="2">
        <v>25.30608997368833</v>
      </c>
      <c r="H39" s="2">
        <v>52355.340939999995</v>
      </c>
      <c r="I39" s="2">
        <v>313.74674588387057</v>
      </c>
      <c r="J39" s="2">
        <v>93832.430760000003</v>
      </c>
      <c r="K39" s="2">
        <v>163.42121167076562</v>
      </c>
      <c r="L39" s="2">
        <v>55.796637171120423</v>
      </c>
      <c r="M39" s="2">
        <v>35.524189415367694</v>
      </c>
    </row>
    <row r="40" spans="1:13" x14ac:dyDescent="0.35">
      <c r="A40">
        <v>32</v>
      </c>
      <c r="B40" t="s">
        <v>100</v>
      </c>
      <c r="C40" s="2">
        <v>520024.26870999997</v>
      </c>
      <c r="D40" s="2">
        <v>1.5065098409912547</v>
      </c>
      <c r="E40" s="2">
        <v>2687.4041499999998</v>
      </c>
      <c r="F40" s="2">
        <v>65.420586689254563</v>
      </c>
      <c r="G40" s="2">
        <v>70.710339205433115</v>
      </c>
      <c r="H40" s="2">
        <v>77638.137540000011</v>
      </c>
      <c r="I40" s="2">
        <v>-51.408517471911807</v>
      </c>
      <c r="J40" s="2">
        <v>232350.51858</v>
      </c>
      <c r="K40" s="2">
        <v>5.8683925557196259</v>
      </c>
      <c r="L40" s="2">
        <v>33.414230368187717</v>
      </c>
      <c r="M40" s="2">
        <v>72.801048116235094</v>
      </c>
    </row>
    <row r="41" spans="1:13" x14ac:dyDescent="0.35">
      <c r="A41">
        <v>33</v>
      </c>
      <c r="B41" t="s">
        <v>106</v>
      </c>
      <c r="C41" s="2">
        <v>640836.08896999992</v>
      </c>
      <c r="D41" s="2">
        <v>175.84552572262345</v>
      </c>
      <c r="E41" s="2">
        <v>1155.2765099999999</v>
      </c>
      <c r="F41" s="2">
        <v>104.66598155211015</v>
      </c>
      <c r="G41" s="2">
        <v>37.171938524249512</v>
      </c>
      <c r="H41" s="2">
        <v>29346.027859999998</v>
      </c>
      <c r="I41" s="2">
        <v>221.12558422018088</v>
      </c>
      <c r="J41" s="2">
        <v>35624.420819999999</v>
      </c>
      <c r="K41" s="2">
        <v>-7.1995867093949677</v>
      </c>
      <c r="L41" s="2">
        <v>82.376154291116976</v>
      </c>
      <c r="M41" s="2">
        <v>23.805456616202829</v>
      </c>
    </row>
    <row r="42" spans="1:13" x14ac:dyDescent="0.35">
      <c r="A42">
        <v>34</v>
      </c>
      <c r="B42" t="s">
        <v>101</v>
      </c>
      <c r="C42" s="2">
        <v>211939.96643999999</v>
      </c>
      <c r="D42" s="2">
        <v>79.909451801347117</v>
      </c>
      <c r="E42" s="2">
        <v>0</v>
      </c>
      <c r="F42" s="2">
        <v>44.506846986818999</v>
      </c>
      <c r="G42" s="2">
        <v>25.063699520190486</v>
      </c>
      <c r="H42" s="2">
        <v>207851.05562</v>
      </c>
      <c r="I42" s="2">
        <v>96.716631912454758</v>
      </c>
      <c r="J42" s="2">
        <v>197505.25347</v>
      </c>
      <c r="K42" s="2">
        <v>-54.975429574963783</v>
      </c>
      <c r="L42" s="2">
        <v>105.23824149901483</v>
      </c>
      <c r="M42" s="2">
        <v>24.086964938928308</v>
      </c>
    </row>
    <row r="43" spans="1:13" x14ac:dyDescent="0.35">
      <c r="A43">
        <v>35</v>
      </c>
      <c r="B43" t="s">
        <v>84</v>
      </c>
      <c r="C43" s="2">
        <v>1026542.64289</v>
      </c>
      <c r="D43" s="2">
        <v>-16.216431819382237</v>
      </c>
      <c r="E43" s="2">
        <v>0</v>
      </c>
      <c r="F43" s="2">
        <v>229.25817213121528</v>
      </c>
      <c r="G43" s="2">
        <v>62.094784519897992</v>
      </c>
      <c r="H43" s="2">
        <v>910100.09693</v>
      </c>
      <c r="I43" s="2">
        <v>-14.235225529574668</v>
      </c>
      <c r="J43" s="2">
        <v>822525.01751999999</v>
      </c>
      <c r="K43" s="2">
        <v>-42.921046718096747</v>
      </c>
      <c r="L43" s="2">
        <v>110.64710222116383</v>
      </c>
      <c r="M43" s="2">
        <v>73.638866509672084</v>
      </c>
    </row>
    <row r="44" spans="1:13" x14ac:dyDescent="0.35">
      <c r="A44">
        <v>36</v>
      </c>
      <c r="B44" t="s">
        <v>78</v>
      </c>
      <c r="C44" s="2">
        <v>201985.18882000007</v>
      </c>
      <c r="D44" s="2">
        <v>-31.452530581534678</v>
      </c>
      <c r="E44" s="2">
        <v>2927.0411800000002</v>
      </c>
      <c r="F44" s="2">
        <v>48.933096509910293</v>
      </c>
      <c r="G44" s="2">
        <v>57.38708533913217</v>
      </c>
      <c r="H44" s="2">
        <v>128831.5025</v>
      </c>
      <c r="I44" s="2">
        <v>-32.719725642527806</v>
      </c>
      <c r="J44" s="2">
        <v>287114.88988999999</v>
      </c>
      <c r="K44" s="2">
        <v>-12.289868690035089</v>
      </c>
      <c r="L44" s="2">
        <v>44.87106278234409</v>
      </c>
      <c r="M44" s="2">
        <v>58.496295478021999</v>
      </c>
    </row>
    <row r="45" spans="1:13" x14ac:dyDescent="0.35">
      <c r="A45">
        <v>37</v>
      </c>
      <c r="B45" t="s">
        <v>114</v>
      </c>
      <c r="C45" s="2">
        <v>268813.38537999999</v>
      </c>
      <c r="D45" s="2">
        <v>80.71882729235584</v>
      </c>
      <c r="E45" s="2">
        <v>0</v>
      </c>
      <c r="F45" s="2">
        <v>69.149869892774305</v>
      </c>
      <c r="G45" s="2">
        <v>58.649135941800765</v>
      </c>
      <c r="H45" s="2">
        <v>272511.14366</v>
      </c>
      <c r="I45" s="2">
        <v>91.796632656664173</v>
      </c>
      <c r="J45" s="2">
        <v>315252.80836999998</v>
      </c>
      <c r="K45" s="2">
        <v>77.337715706676292</v>
      </c>
      <c r="L45" s="2">
        <v>86.442098666465881</v>
      </c>
      <c r="M45" s="2">
        <v>79.925513321412055</v>
      </c>
    </row>
    <row r="46" spans="1:13" x14ac:dyDescent="0.35">
      <c r="A46">
        <v>38</v>
      </c>
      <c r="B46" t="s">
        <v>115</v>
      </c>
      <c r="C46" s="2">
        <v>191063.76286999998</v>
      </c>
      <c r="D46" s="2">
        <v>67.368355674983832</v>
      </c>
      <c r="E46" s="2">
        <v>-992.09280000000001</v>
      </c>
      <c r="F46" s="2">
        <v>58.001118773464469</v>
      </c>
      <c r="G46" s="2">
        <v>33.332583010596991</v>
      </c>
      <c r="H46" s="2">
        <v>28045.374809999998</v>
      </c>
      <c r="I46" s="2">
        <v>-7.2727470782427472</v>
      </c>
      <c r="J46" s="2">
        <v>69461.928370000009</v>
      </c>
      <c r="K46" s="2">
        <v>-4.0057063432908606</v>
      </c>
      <c r="L46" s="2">
        <v>40.375174528141301</v>
      </c>
      <c r="M46" s="2">
        <v>41.797704967768709</v>
      </c>
    </row>
    <row r="47" spans="1:13" x14ac:dyDescent="0.35">
      <c r="A47">
        <v>39</v>
      </c>
      <c r="B47" t="s">
        <v>37</v>
      </c>
      <c r="C47" s="2">
        <v>158647.92921999999</v>
      </c>
      <c r="D47" s="2">
        <v>82.773883853106952</v>
      </c>
      <c r="E47" s="2">
        <v>0</v>
      </c>
      <c r="F47" s="2">
        <v>92.476189023521073</v>
      </c>
      <c r="G47" s="2">
        <v>55.019274168650909</v>
      </c>
      <c r="H47" s="2">
        <v>163320.02684000001</v>
      </c>
      <c r="I47" s="2">
        <v>76.252170717336298</v>
      </c>
      <c r="J47" s="2">
        <v>194632.49821000002</v>
      </c>
      <c r="K47" s="2">
        <v>-13.186641239081476</v>
      </c>
      <c r="L47" s="2">
        <v>83.912002539157044</v>
      </c>
      <c r="M47" s="2">
        <v>41.331024469830368</v>
      </c>
    </row>
    <row r="48" spans="1:13" x14ac:dyDescent="0.35">
      <c r="A48">
        <v>40</v>
      </c>
      <c r="B48" t="s">
        <v>90</v>
      </c>
      <c r="C48" s="2">
        <v>43216.575060000003</v>
      </c>
      <c r="D48" s="2">
        <v>22.788375270611748</v>
      </c>
      <c r="E48" s="2">
        <v>0</v>
      </c>
      <c r="F48" s="2">
        <v>29.191557547733549</v>
      </c>
      <c r="G48" s="2">
        <v>28.824077012076899</v>
      </c>
      <c r="H48" s="2">
        <v>34990.510190000001</v>
      </c>
      <c r="I48" s="2">
        <v>56.223459027560722</v>
      </c>
      <c r="J48" s="2">
        <v>115759.38751999999</v>
      </c>
      <c r="K48" s="2">
        <v>35.416773086942619</v>
      </c>
      <c r="L48" s="2">
        <v>30.226930998537476</v>
      </c>
      <c r="M48" s="2">
        <v>26.201144704019764</v>
      </c>
    </row>
    <row r="49" spans="1:13" x14ac:dyDescent="0.35">
      <c r="A49">
        <v>41</v>
      </c>
      <c r="B49" t="s">
        <v>395</v>
      </c>
      <c r="C49" s="2">
        <v>45337.465680000001</v>
      </c>
      <c r="D49" s="2">
        <v>-52.044271236608999</v>
      </c>
      <c r="E49" s="2">
        <v>0</v>
      </c>
      <c r="F49" s="2">
        <v>32.509499131358972</v>
      </c>
      <c r="G49" s="2">
        <v>78.671469409999347</v>
      </c>
      <c r="H49" s="2">
        <v>7031.3448600000002</v>
      </c>
      <c r="I49" s="2">
        <v>-43.839141086656753</v>
      </c>
      <c r="J49" s="2">
        <v>25545.640950000001</v>
      </c>
      <c r="K49" s="2">
        <v>23.578774174424023</v>
      </c>
      <c r="L49" s="2">
        <v>27.524636683660898</v>
      </c>
      <c r="M49" s="2">
        <v>60.566396717893575</v>
      </c>
    </row>
    <row r="50" spans="1:13" x14ac:dyDescent="0.35">
      <c r="A50">
        <v>42</v>
      </c>
      <c r="B50" t="s">
        <v>383</v>
      </c>
      <c r="C50" s="2">
        <v>20347.814200000004</v>
      </c>
      <c r="D50" s="2">
        <v>353.2614097940546</v>
      </c>
      <c r="E50" s="2">
        <v>0</v>
      </c>
      <c r="F50" s="2">
        <v>16.992389584526563</v>
      </c>
      <c r="G50" s="2">
        <v>4.6250071914024531</v>
      </c>
      <c r="H50" s="2">
        <v>19408.9012</v>
      </c>
      <c r="I50" s="2">
        <v>349.23734819127679</v>
      </c>
      <c r="J50" s="2">
        <v>92284.044650000011</v>
      </c>
      <c r="K50" s="2">
        <v>-6.9275011507792028</v>
      </c>
      <c r="L50" s="2">
        <v>21.031697595842207</v>
      </c>
      <c r="M50" s="2">
        <v>4.3573239361495135</v>
      </c>
    </row>
    <row r="51" spans="1:13" x14ac:dyDescent="0.35">
      <c r="A51">
        <v>43</v>
      </c>
      <c r="B51" t="s">
        <v>384</v>
      </c>
      <c r="C51" s="2">
        <v>56233.906269999999</v>
      </c>
      <c r="D51" s="2">
        <v>335.78886342640368</v>
      </c>
      <c r="E51" s="2">
        <v>0</v>
      </c>
      <c r="F51" s="2">
        <v>48.620460851759475</v>
      </c>
      <c r="G51" s="2">
        <v>31.940669148037721</v>
      </c>
      <c r="H51" s="2">
        <v>22173.003909999999</v>
      </c>
      <c r="I51" s="2">
        <v>317.43098936294791</v>
      </c>
      <c r="J51" s="2">
        <v>34834.55573</v>
      </c>
      <c r="K51" s="2">
        <v>369.80653000320547</v>
      </c>
      <c r="L51" s="2">
        <v>63.652322945816422</v>
      </c>
      <c r="M51" s="2">
        <v>71.638852245864911</v>
      </c>
    </row>
    <row r="52" spans="1:13" x14ac:dyDescent="0.35">
      <c r="A52">
        <v>44</v>
      </c>
      <c r="B52" t="s">
        <v>253</v>
      </c>
      <c r="C52" s="2">
        <v>50636.492179999994</v>
      </c>
      <c r="D52" s="2">
        <v>17.553473704813815</v>
      </c>
      <c r="E52" s="2">
        <v>0</v>
      </c>
      <c r="F52" s="2">
        <v>87.969660775695857</v>
      </c>
      <c r="G52" s="2">
        <v>75.121110813405622</v>
      </c>
      <c r="H52" s="2">
        <v>50636.492180000001</v>
      </c>
      <c r="I52" s="2">
        <v>17.553473704813861</v>
      </c>
      <c r="J52" s="2">
        <v>58692.16678</v>
      </c>
      <c r="K52" s="2">
        <v>11.137798182426661</v>
      </c>
      <c r="L52" s="2">
        <v>86.274702329195563</v>
      </c>
      <c r="M52" s="2">
        <v>81.566117559301205</v>
      </c>
    </row>
    <row r="53" spans="1:13" x14ac:dyDescent="0.35">
      <c r="A53">
        <v>46</v>
      </c>
      <c r="B53" t="s">
        <v>403</v>
      </c>
      <c r="C53" s="2">
        <v>466.39906999999999</v>
      </c>
      <c r="D53" s="2">
        <v>45.6514447174998</v>
      </c>
      <c r="E53" s="2">
        <v>0</v>
      </c>
      <c r="F53" s="2">
        <v>-14007.408263906826</v>
      </c>
      <c r="G53" s="2">
        <v>-8616.5706028609256</v>
      </c>
      <c r="H53" s="2">
        <v>1351.9139</v>
      </c>
      <c r="I53" s="2">
        <v>12.445664054852767</v>
      </c>
      <c r="J53" s="2">
        <v>0</v>
      </c>
      <c r="K53" s="2">
        <v>0</v>
      </c>
      <c r="L53" s="2">
        <v>0</v>
      </c>
      <c r="M53" s="2">
        <v>0</v>
      </c>
    </row>
    <row r="54" spans="1:13" x14ac:dyDescent="0.35">
      <c r="A54">
        <v>150.1</v>
      </c>
      <c r="B54" t="s">
        <v>102</v>
      </c>
      <c r="C54" s="2">
        <v>26467713.7355</v>
      </c>
      <c r="D54" s="2">
        <v>23.675406069839312</v>
      </c>
      <c r="E54" s="2">
        <v>29926.334609999998</v>
      </c>
      <c r="F54" s="2">
        <v>52.212531041122624</v>
      </c>
      <c r="G54" s="2">
        <v>46.049305082336133</v>
      </c>
      <c r="H54" s="2">
        <v>12700212.591699997</v>
      </c>
      <c r="I54" s="2">
        <v>9.5227502420921937</v>
      </c>
      <c r="J54" s="2">
        <v>24425071.432490002</v>
      </c>
      <c r="K54" s="2">
        <v>5.1628624727232841</v>
      </c>
      <c r="L54" s="2">
        <v>51.996624152371126</v>
      </c>
      <c r="M54" s="2">
        <v>49.926739628933831</v>
      </c>
    </row>
    <row r="55" spans="1:13" x14ac:dyDescent="0.35">
      <c r="A55">
        <v>200</v>
      </c>
      <c r="B55" t="s">
        <v>104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6107571.5667099999</v>
      </c>
      <c r="I55" s="2">
        <v>38.550924531306663</v>
      </c>
      <c r="J55" s="2">
        <v>12459675.204629999</v>
      </c>
      <c r="K55" s="2">
        <v>33.83351506226586</v>
      </c>
      <c r="L55" s="2">
        <v>49.018706077028675</v>
      </c>
      <c r="M55" s="2">
        <v>47.349707411085795</v>
      </c>
    </row>
    <row r="56" spans="1:13" x14ac:dyDescent="0.35">
      <c r="A56">
        <v>201.1</v>
      </c>
      <c r="B56" t="s">
        <v>103</v>
      </c>
      <c r="C56" s="2">
        <v>192698359.00147003</v>
      </c>
      <c r="D56" s="2">
        <v>12.99765008089906</v>
      </c>
      <c r="E56" s="2">
        <v>659766.09075999993</v>
      </c>
      <c r="F56" s="2">
        <v>51.919747427549659</v>
      </c>
      <c r="G56" s="2">
        <v>51.506154820353004</v>
      </c>
      <c r="H56" s="2">
        <v>140762849.16681001</v>
      </c>
      <c r="I56" s="2">
        <v>14.780660045270988</v>
      </c>
      <c r="J56" s="2">
        <v>227761984.46267998</v>
      </c>
      <c r="K56" s="2">
        <v>11.762288591348291</v>
      </c>
      <c r="L56" s="2">
        <v>61.802609201394077</v>
      </c>
      <c r="M56" s="2">
        <v>60.177394367136692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A73C2-69B7-4D47-8855-376D4369D070}">
  <sheetPr codeName="Hoja12"/>
  <dimension ref="B1:T77"/>
  <sheetViews>
    <sheetView workbookViewId="0">
      <selection activeCell="C19" sqref="C19"/>
    </sheetView>
  </sheetViews>
  <sheetFormatPr baseColWidth="10" defaultRowHeight="14.5" x14ac:dyDescent="0.35"/>
  <cols>
    <col min="2" max="2" width="38.54296875" bestFit="1" customWidth="1"/>
    <col min="4" max="4" width="41.453125" bestFit="1" customWidth="1"/>
    <col min="19" max="19" width="40.453125" bestFit="1" customWidth="1"/>
  </cols>
  <sheetData>
    <row r="1" spans="2:20" x14ac:dyDescent="0.35">
      <c r="B1" t="s">
        <v>1</v>
      </c>
    </row>
    <row r="2" spans="2:20" x14ac:dyDescent="0.35">
      <c r="B2" t="s">
        <v>51</v>
      </c>
      <c r="C2">
        <v>1</v>
      </c>
      <c r="D2" t="str">
        <f>E2&amp;F2&amp;" "&amp;B2</f>
        <v>10 Total General</v>
      </c>
      <c r="E2">
        <v>1</v>
      </c>
      <c r="F2">
        <v>0</v>
      </c>
      <c r="H2" t="s">
        <v>31</v>
      </c>
      <c r="I2">
        <v>0</v>
      </c>
      <c r="K2" t="s">
        <v>60</v>
      </c>
      <c r="L2">
        <v>1</v>
      </c>
      <c r="N2" t="s">
        <v>183</v>
      </c>
      <c r="O2" t="s">
        <v>187</v>
      </c>
      <c r="R2" t="s">
        <v>132</v>
      </c>
    </row>
    <row r="3" spans="2:20" x14ac:dyDescent="0.35">
      <c r="B3" t="s">
        <v>74</v>
      </c>
      <c r="C3">
        <v>2</v>
      </c>
      <c r="D3" t="str">
        <f t="shared" ref="D3:D77" si="0">E3&amp;F3&amp;" "&amp;B3</f>
        <v>11 Total General Sin Pensiones</v>
      </c>
      <c r="E3">
        <v>1</v>
      </c>
      <c r="F3">
        <v>1</v>
      </c>
      <c r="H3" t="s">
        <v>79</v>
      </c>
      <c r="I3">
        <v>0</v>
      </c>
      <c r="K3" t="s">
        <v>43</v>
      </c>
      <c r="L3">
        <v>1</v>
      </c>
      <c r="N3" t="s">
        <v>184</v>
      </c>
      <c r="O3" t="s">
        <v>188</v>
      </c>
      <c r="R3" t="s">
        <v>139</v>
      </c>
      <c r="S3" t="s">
        <v>139</v>
      </c>
      <c r="T3">
        <v>0</v>
      </c>
    </row>
    <row r="4" spans="2:20" x14ac:dyDescent="0.35">
      <c r="B4" t="s">
        <v>30</v>
      </c>
      <c r="C4">
        <v>3</v>
      </c>
      <c r="D4" t="str">
        <f t="shared" si="0"/>
        <v>12 Vida Total</v>
      </c>
      <c r="E4">
        <v>1</v>
      </c>
      <c r="F4">
        <v>2</v>
      </c>
      <c r="H4" t="s">
        <v>25</v>
      </c>
      <c r="I4">
        <v>0</v>
      </c>
      <c r="K4" t="s">
        <v>77</v>
      </c>
      <c r="L4">
        <v>1</v>
      </c>
      <c r="N4" t="s">
        <v>185</v>
      </c>
      <c r="O4" t="s">
        <v>189</v>
      </c>
      <c r="R4" t="s">
        <v>140</v>
      </c>
      <c r="S4" t="s">
        <v>139</v>
      </c>
      <c r="T4">
        <v>0</v>
      </c>
    </row>
    <row r="5" spans="2:20" x14ac:dyDescent="0.35">
      <c r="B5" t="s">
        <v>52</v>
      </c>
      <c r="C5">
        <v>4</v>
      </c>
      <c r="D5" t="str">
        <f t="shared" si="0"/>
        <v>13 Vida Individual</v>
      </c>
      <c r="E5">
        <v>1</v>
      </c>
      <c r="F5">
        <v>3</v>
      </c>
      <c r="H5" t="s">
        <v>7</v>
      </c>
      <c r="I5">
        <v>0</v>
      </c>
      <c r="N5" t="s">
        <v>186</v>
      </c>
      <c r="O5" t="s">
        <v>190</v>
      </c>
      <c r="R5" t="s">
        <v>141</v>
      </c>
      <c r="S5" t="s">
        <v>141</v>
      </c>
      <c r="T5">
        <v>0</v>
      </c>
    </row>
    <row r="6" spans="2:20" x14ac:dyDescent="0.35">
      <c r="B6" t="s">
        <v>53</v>
      </c>
      <c r="C6">
        <v>5</v>
      </c>
      <c r="D6" t="str">
        <f t="shared" si="0"/>
        <v>14 Vida Gpo y Col</v>
      </c>
      <c r="E6">
        <v>1</v>
      </c>
      <c r="F6">
        <v>4</v>
      </c>
      <c r="H6" t="s">
        <v>24</v>
      </c>
      <c r="I6">
        <v>0</v>
      </c>
      <c r="R6" t="s">
        <v>142</v>
      </c>
      <c r="S6" t="s">
        <v>141</v>
      </c>
      <c r="T6">
        <v>0</v>
      </c>
    </row>
    <row r="7" spans="2:20" x14ac:dyDescent="0.35">
      <c r="B7" t="s">
        <v>60</v>
      </c>
      <c r="C7">
        <v>6</v>
      </c>
      <c r="D7" t="str">
        <f t="shared" si="0"/>
        <v>15 Pensiones Total</v>
      </c>
      <c r="E7">
        <v>1</v>
      </c>
      <c r="F7">
        <v>5</v>
      </c>
      <c r="H7" t="s">
        <v>51</v>
      </c>
      <c r="I7">
        <v>0</v>
      </c>
      <c r="R7" t="s">
        <v>143</v>
      </c>
      <c r="S7" t="s">
        <v>141</v>
      </c>
      <c r="T7">
        <v>0</v>
      </c>
    </row>
    <row r="8" spans="2:20" x14ac:dyDescent="0.35">
      <c r="B8" t="s">
        <v>43</v>
      </c>
      <c r="C8">
        <v>7</v>
      </c>
      <c r="D8" t="str">
        <f t="shared" si="0"/>
        <v>16 Pensiones IMSS</v>
      </c>
      <c r="E8">
        <v>1</v>
      </c>
      <c r="F8">
        <v>6</v>
      </c>
      <c r="H8" t="s">
        <v>74</v>
      </c>
      <c r="I8">
        <v>0</v>
      </c>
      <c r="R8" t="s">
        <v>170</v>
      </c>
      <c r="S8" t="s">
        <v>170</v>
      </c>
      <c r="T8">
        <v>0</v>
      </c>
    </row>
    <row r="9" spans="2:20" x14ac:dyDescent="0.35">
      <c r="B9" t="s">
        <v>315</v>
      </c>
      <c r="D9" t="str">
        <f t="shared" si="0"/>
        <v>17 IMSS Incapacidad Permanente RT</v>
      </c>
      <c r="E9">
        <v>1</v>
      </c>
      <c r="F9">
        <v>7</v>
      </c>
      <c r="H9" t="s">
        <v>30</v>
      </c>
      <c r="I9">
        <v>0</v>
      </c>
      <c r="R9" t="s">
        <v>171</v>
      </c>
      <c r="S9" t="s">
        <v>170</v>
      </c>
      <c r="T9">
        <v>0</v>
      </c>
    </row>
    <row r="10" spans="2:20" x14ac:dyDescent="0.35">
      <c r="B10" t="s">
        <v>318</v>
      </c>
      <c r="D10" t="str">
        <f t="shared" si="0"/>
        <v>18 IMSS Invalidez (invalidez y vida)</v>
      </c>
      <c r="E10">
        <v>1</v>
      </c>
      <c r="F10">
        <v>8</v>
      </c>
      <c r="H10" t="s">
        <v>52</v>
      </c>
      <c r="I10">
        <v>0</v>
      </c>
      <c r="R10" t="s">
        <v>172</v>
      </c>
      <c r="S10" t="s">
        <v>170</v>
      </c>
      <c r="T10">
        <v>0</v>
      </c>
    </row>
    <row r="11" spans="2:20" x14ac:dyDescent="0.35">
      <c r="B11" t="s">
        <v>311</v>
      </c>
      <c r="D11" t="str">
        <f t="shared" si="0"/>
        <v>19 IMSS Jubilacion (retiro, cesantia y vejez)</v>
      </c>
      <c r="E11">
        <v>1</v>
      </c>
      <c r="F11">
        <v>9</v>
      </c>
      <c r="H11" t="s">
        <v>53</v>
      </c>
      <c r="I11">
        <v>0</v>
      </c>
      <c r="R11" t="s">
        <v>144</v>
      </c>
      <c r="S11" t="s">
        <v>144</v>
      </c>
      <c r="T11">
        <v>0</v>
      </c>
    </row>
    <row r="12" spans="2:20" x14ac:dyDescent="0.35">
      <c r="B12" t="s">
        <v>313</v>
      </c>
      <c r="D12" t="str">
        <f t="shared" si="0"/>
        <v>20 IMSS Muerte (invalidez y vida)</v>
      </c>
      <c r="E12">
        <v>2</v>
      </c>
      <c r="F12">
        <v>0</v>
      </c>
      <c r="H12" t="s">
        <v>60</v>
      </c>
      <c r="I12">
        <v>1</v>
      </c>
      <c r="R12" t="s">
        <v>145</v>
      </c>
      <c r="S12" t="s">
        <v>144</v>
      </c>
      <c r="T12">
        <v>0</v>
      </c>
    </row>
    <row r="13" spans="2:20" x14ac:dyDescent="0.35">
      <c r="B13" t="s">
        <v>320</v>
      </c>
      <c r="D13" t="str">
        <f t="shared" si="0"/>
        <v>21 IMSS Muerte (riesgos de trabajo)</v>
      </c>
      <c r="E13">
        <v>2</v>
      </c>
      <c r="F13">
        <v>1</v>
      </c>
      <c r="H13" t="s">
        <v>43</v>
      </c>
      <c r="I13">
        <v>1</v>
      </c>
      <c r="R13" t="s">
        <v>146</v>
      </c>
      <c r="S13" t="s">
        <v>144</v>
      </c>
      <c r="T13">
        <v>0</v>
      </c>
    </row>
    <row r="14" spans="2:20" x14ac:dyDescent="0.35">
      <c r="B14" t="s">
        <v>77</v>
      </c>
      <c r="C14">
        <v>8</v>
      </c>
      <c r="D14" t="str">
        <f t="shared" si="0"/>
        <v>22 Pensiones ISSSTE</v>
      </c>
      <c r="E14">
        <v>2</v>
      </c>
      <c r="F14">
        <v>2</v>
      </c>
      <c r="H14" t="s">
        <v>77</v>
      </c>
      <c r="I14">
        <v>1</v>
      </c>
      <c r="R14" t="s">
        <v>147</v>
      </c>
      <c r="S14" t="s">
        <v>144</v>
      </c>
      <c r="T14">
        <v>0</v>
      </c>
    </row>
    <row r="15" spans="2:20" x14ac:dyDescent="0.35">
      <c r="B15" t="s">
        <v>312</v>
      </c>
      <c r="D15" t="str">
        <f t="shared" si="0"/>
        <v>23 ISSSTE Incapacidad Permanente RT</v>
      </c>
      <c r="E15">
        <v>2</v>
      </c>
      <c r="F15">
        <v>3</v>
      </c>
      <c r="H15" t="s">
        <v>69</v>
      </c>
      <c r="I15">
        <v>0</v>
      </c>
      <c r="R15" t="s">
        <v>148</v>
      </c>
      <c r="S15" t="s">
        <v>144</v>
      </c>
      <c r="T15">
        <v>0</v>
      </c>
    </row>
    <row r="16" spans="2:20" x14ac:dyDescent="0.35">
      <c r="B16" t="s">
        <v>314</v>
      </c>
      <c r="D16" t="str">
        <f t="shared" si="0"/>
        <v>24 ISSSTE Invalidez (invalidez y vida)</v>
      </c>
      <c r="E16">
        <v>2</v>
      </c>
      <c r="F16">
        <v>4</v>
      </c>
      <c r="H16" t="s">
        <v>10</v>
      </c>
      <c r="I16">
        <v>0</v>
      </c>
      <c r="R16" t="s">
        <v>149</v>
      </c>
      <c r="S16" t="s">
        <v>144</v>
      </c>
      <c r="T16">
        <v>0</v>
      </c>
    </row>
    <row r="17" spans="2:20" x14ac:dyDescent="0.35">
      <c r="B17" t="s">
        <v>317</v>
      </c>
      <c r="D17" t="str">
        <f t="shared" si="0"/>
        <v>25 ISSSTE Jubilacion (retiro, cesantia y vejez)</v>
      </c>
      <c r="E17">
        <v>2</v>
      </c>
      <c r="F17">
        <v>5</v>
      </c>
      <c r="H17" t="s">
        <v>11</v>
      </c>
      <c r="I17">
        <v>0</v>
      </c>
      <c r="R17" t="s">
        <v>150</v>
      </c>
      <c r="S17" t="s">
        <v>144</v>
      </c>
      <c r="T17">
        <v>0</v>
      </c>
    </row>
    <row r="18" spans="2:20" x14ac:dyDescent="0.35">
      <c r="B18" t="s">
        <v>316</v>
      </c>
      <c r="D18" t="str">
        <f t="shared" si="0"/>
        <v>26 ISSSTE Muerte (invalidez y vida)</v>
      </c>
      <c r="E18">
        <v>2</v>
      </c>
      <c r="F18">
        <v>6</v>
      </c>
      <c r="H18" t="s">
        <v>9</v>
      </c>
      <c r="I18">
        <v>0</v>
      </c>
      <c r="R18" t="s">
        <v>173</v>
      </c>
      <c r="S18" t="s">
        <v>144</v>
      </c>
      <c r="T18">
        <v>0</v>
      </c>
    </row>
    <row r="19" spans="2:20" x14ac:dyDescent="0.35">
      <c r="B19" t="s">
        <v>319</v>
      </c>
      <c r="D19" t="str">
        <f t="shared" si="0"/>
        <v>27 ISSSTE Muerte (riesgos de trabajo)</v>
      </c>
      <c r="E19">
        <v>2</v>
      </c>
      <c r="F19">
        <v>7</v>
      </c>
      <c r="H19" t="s">
        <v>18</v>
      </c>
      <c r="I19">
        <v>0</v>
      </c>
      <c r="R19" t="s">
        <v>174</v>
      </c>
      <c r="S19" t="s">
        <v>144</v>
      </c>
      <c r="T19">
        <v>0</v>
      </c>
    </row>
    <row r="20" spans="2:20" x14ac:dyDescent="0.35">
      <c r="B20" t="s">
        <v>69</v>
      </c>
      <c r="C20">
        <v>14</v>
      </c>
      <c r="D20" t="str">
        <f t="shared" si="0"/>
        <v>28 Accidentes y Enfermedades Total</v>
      </c>
      <c r="E20">
        <v>2</v>
      </c>
      <c r="F20">
        <v>8</v>
      </c>
      <c r="H20" t="s">
        <v>40</v>
      </c>
      <c r="I20">
        <v>0</v>
      </c>
      <c r="R20" t="s">
        <v>175</v>
      </c>
      <c r="S20" t="s">
        <v>144</v>
      </c>
      <c r="T20">
        <v>0</v>
      </c>
    </row>
    <row r="21" spans="2:20" x14ac:dyDescent="0.35">
      <c r="B21" t="s">
        <v>10</v>
      </c>
      <c r="C21">
        <v>15</v>
      </c>
      <c r="D21" t="str">
        <f t="shared" si="0"/>
        <v>29 Accidentes Personales</v>
      </c>
      <c r="E21">
        <v>2</v>
      </c>
      <c r="F21">
        <v>9</v>
      </c>
      <c r="H21" t="s">
        <v>42</v>
      </c>
      <c r="I21">
        <v>0</v>
      </c>
      <c r="R21" t="s">
        <v>151</v>
      </c>
      <c r="S21" t="s">
        <v>151</v>
      </c>
      <c r="T21">
        <v>1</v>
      </c>
    </row>
    <row r="22" spans="2:20" x14ac:dyDescent="0.35">
      <c r="B22" t="s">
        <v>11</v>
      </c>
      <c r="C22">
        <v>16</v>
      </c>
      <c r="D22" t="str">
        <f t="shared" si="0"/>
        <v>30 AP Individual</v>
      </c>
      <c r="E22">
        <v>3</v>
      </c>
      <c r="F22">
        <v>0</v>
      </c>
      <c r="H22" t="s">
        <v>27</v>
      </c>
      <c r="I22">
        <v>0</v>
      </c>
      <c r="R22" t="s">
        <v>134</v>
      </c>
      <c r="S22" t="s">
        <v>134</v>
      </c>
      <c r="T22">
        <v>1</v>
      </c>
    </row>
    <row r="23" spans="2:20" x14ac:dyDescent="0.35">
      <c r="B23" t="s">
        <v>9</v>
      </c>
      <c r="C23">
        <v>17</v>
      </c>
      <c r="D23" t="str">
        <f t="shared" si="0"/>
        <v>31 AP Gpo y Col</v>
      </c>
      <c r="E23">
        <v>3</v>
      </c>
      <c r="F23">
        <v>1</v>
      </c>
      <c r="H23" t="s">
        <v>57</v>
      </c>
      <c r="I23">
        <v>0</v>
      </c>
      <c r="R23" t="s">
        <v>135</v>
      </c>
      <c r="S23" t="s">
        <v>134</v>
      </c>
      <c r="T23">
        <v>1</v>
      </c>
    </row>
    <row r="24" spans="2:20" x14ac:dyDescent="0.35">
      <c r="B24" t="s">
        <v>18</v>
      </c>
      <c r="C24">
        <v>18</v>
      </c>
      <c r="D24" t="str">
        <f t="shared" si="0"/>
        <v>32 Gastos Medicos</v>
      </c>
      <c r="E24">
        <v>3</v>
      </c>
      <c r="F24">
        <v>2</v>
      </c>
      <c r="H24" t="s">
        <v>26</v>
      </c>
      <c r="I24">
        <v>0</v>
      </c>
      <c r="R24" t="s">
        <v>136</v>
      </c>
      <c r="S24" t="s">
        <v>134</v>
      </c>
      <c r="T24">
        <v>1</v>
      </c>
    </row>
    <row r="25" spans="2:20" x14ac:dyDescent="0.35">
      <c r="B25" t="s">
        <v>40</v>
      </c>
      <c r="C25">
        <v>19</v>
      </c>
      <c r="D25" t="str">
        <f t="shared" si="0"/>
        <v>33 GMM. Individual</v>
      </c>
      <c r="E25">
        <v>3</v>
      </c>
      <c r="F25">
        <v>3</v>
      </c>
      <c r="H25" t="s">
        <v>83</v>
      </c>
      <c r="I25">
        <v>0</v>
      </c>
      <c r="R25" t="s">
        <v>137</v>
      </c>
      <c r="S25" t="s">
        <v>134</v>
      </c>
      <c r="T25">
        <v>1</v>
      </c>
    </row>
    <row r="26" spans="2:20" x14ac:dyDescent="0.35">
      <c r="B26" t="s">
        <v>42</v>
      </c>
      <c r="C26">
        <v>20</v>
      </c>
      <c r="D26" t="str">
        <f t="shared" si="0"/>
        <v>34 GMM. Gpo y Col</v>
      </c>
      <c r="E26">
        <v>3</v>
      </c>
      <c r="F26">
        <v>4</v>
      </c>
      <c r="H26" t="s">
        <v>73</v>
      </c>
      <c r="I26">
        <v>0</v>
      </c>
      <c r="R26" t="s">
        <v>138</v>
      </c>
      <c r="S26" t="s">
        <v>134</v>
      </c>
      <c r="T26">
        <v>1</v>
      </c>
    </row>
    <row r="27" spans="2:20" x14ac:dyDescent="0.35">
      <c r="B27" t="s">
        <v>27</v>
      </c>
      <c r="C27">
        <v>21</v>
      </c>
      <c r="D27" t="str">
        <f t="shared" si="0"/>
        <v>35 Salud</v>
      </c>
      <c r="E27">
        <v>3</v>
      </c>
      <c r="F27">
        <v>5</v>
      </c>
      <c r="H27" t="s">
        <v>45</v>
      </c>
      <c r="I27">
        <v>0</v>
      </c>
      <c r="R27" t="s">
        <v>152</v>
      </c>
      <c r="S27" t="s">
        <v>151</v>
      </c>
      <c r="T27">
        <v>1</v>
      </c>
    </row>
    <row r="28" spans="2:20" x14ac:dyDescent="0.35">
      <c r="B28" t="s">
        <v>57</v>
      </c>
      <c r="C28">
        <v>22</v>
      </c>
      <c r="D28" t="str">
        <f t="shared" si="0"/>
        <v>36 Salud Individual</v>
      </c>
      <c r="E28">
        <v>3</v>
      </c>
      <c r="F28">
        <v>6</v>
      </c>
      <c r="H28" t="s">
        <v>44</v>
      </c>
      <c r="I28">
        <v>0</v>
      </c>
      <c r="R28" t="s">
        <v>153</v>
      </c>
      <c r="S28" t="s">
        <v>153</v>
      </c>
      <c r="T28">
        <v>1</v>
      </c>
    </row>
    <row r="29" spans="2:20" x14ac:dyDescent="0.35">
      <c r="B29" t="s">
        <v>26</v>
      </c>
      <c r="C29">
        <v>23</v>
      </c>
      <c r="D29" t="str">
        <f t="shared" si="0"/>
        <v>37 Salud Gpo y Col</v>
      </c>
      <c r="E29">
        <v>3</v>
      </c>
      <c r="F29">
        <v>7</v>
      </c>
      <c r="H29" t="s">
        <v>49</v>
      </c>
      <c r="I29">
        <v>0</v>
      </c>
      <c r="R29" t="s">
        <v>154</v>
      </c>
      <c r="S29" t="s">
        <v>153</v>
      </c>
      <c r="T29">
        <v>1</v>
      </c>
    </row>
    <row r="30" spans="2:20" x14ac:dyDescent="0.35">
      <c r="B30" t="s">
        <v>83</v>
      </c>
      <c r="C30">
        <v>24</v>
      </c>
      <c r="D30" t="str">
        <f t="shared" si="0"/>
        <v>38 Daños Total</v>
      </c>
      <c r="E30">
        <v>3</v>
      </c>
      <c r="F30">
        <v>8</v>
      </c>
      <c r="H30" t="s">
        <v>46</v>
      </c>
      <c r="I30">
        <v>0</v>
      </c>
      <c r="R30" t="s">
        <v>155</v>
      </c>
      <c r="S30" t="s">
        <v>153</v>
      </c>
      <c r="T30">
        <v>1</v>
      </c>
    </row>
    <row r="31" spans="2:20" x14ac:dyDescent="0.35">
      <c r="B31" t="s">
        <v>212</v>
      </c>
      <c r="D31" t="str">
        <f>D30</f>
        <v>38 Daños Total</v>
      </c>
      <c r="E31" s="151"/>
      <c r="F31" s="151"/>
      <c r="H31" t="s">
        <v>48</v>
      </c>
      <c r="I31">
        <v>0</v>
      </c>
      <c r="R31" t="s">
        <v>156</v>
      </c>
      <c r="S31" t="s">
        <v>153</v>
      </c>
      <c r="T31">
        <v>1</v>
      </c>
    </row>
    <row r="32" spans="2:20" x14ac:dyDescent="0.35">
      <c r="B32" t="s">
        <v>31</v>
      </c>
      <c r="C32">
        <v>25</v>
      </c>
      <c r="D32" t="str">
        <f t="shared" si="0"/>
        <v>39 Automoviles Total</v>
      </c>
      <c r="E32">
        <v>3</v>
      </c>
      <c r="F32">
        <v>9</v>
      </c>
      <c r="H32" t="s">
        <v>67</v>
      </c>
      <c r="I32">
        <v>0</v>
      </c>
      <c r="R32" t="s">
        <v>176</v>
      </c>
      <c r="S32" t="s">
        <v>153</v>
      </c>
      <c r="T32">
        <v>1</v>
      </c>
    </row>
    <row r="33" spans="2:20" x14ac:dyDescent="0.35">
      <c r="B33" t="s">
        <v>213</v>
      </c>
      <c r="D33" t="s">
        <v>331</v>
      </c>
      <c r="E33">
        <v>3</v>
      </c>
      <c r="F33">
        <v>9</v>
      </c>
      <c r="H33" t="s">
        <v>71</v>
      </c>
      <c r="I33">
        <v>0</v>
      </c>
      <c r="R33" t="s">
        <v>157</v>
      </c>
      <c r="S33" t="s">
        <v>157</v>
      </c>
      <c r="T33">
        <v>1</v>
      </c>
    </row>
    <row r="34" spans="2:20" x14ac:dyDescent="0.35">
      <c r="B34" t="s">
        <v>79</v>
      </c>
      <c r="C34">
        <v>26</v>
      </c>
      <c r="D34" t="str">
        <f t="shared" si="0"/>
        <v>41 Automoviles Residentes</v>
      </c>
      <c r="E34">
        <v>4</v>
      </c>
      <c r="F34">
        <v>1</v>
      </c>
      <c r="H34" t="s">
        <v>66</v>
      </c>
      <c r="I34">
        <v>0</v>
      </c>
      <c r="R34" t="s">
        <v>158</v>
      </c>
      <c r="S34" t="s">
        <v>157</v>
      </c>
      <c r="T34">
        <v>1</v>
      </c>
    </row>
    <row r="35" spans="2:20" x14ac:dyDescent="0.35">
      <c r="B35" t="s">
        <v>25</v>
      </c>
      <c r="C35">
        <v>27</v>
      </c>
      <c r="D35" t="str">
        <f t="shared" si="0"/>
        <v>42 Camiones</v>
      </c>
      <c r="E35">
        <v>4</v>
      </c>
      <c r="F35">
        <v>2</v>
      </c>
      <c r="H35" t="s">
        <v>59</v>
      </c>
      <c r="I35">
        <v>0</v>
      </c>
      <c r="R35" t="s">
        <v>159</v>
      </c>
      <c r="S35" t="s">
        <v>157</v>
      </c>
      <c r="T35">
        <v>1</v>
      </c>
    </row>
    <row r="36" spans="2:20" x14ac:dyDescent="0.35">
      <c r="B36" t="s">
        <v>7</v>
      </c>
      <c r="C36">
        <v>28</v>
      </c>
      <c r="D36" t="str">
        <f t="shared" si="0"/>
        <v>43 Automoviles Turistas</v>
      </c>
      <c r="E36">
        <v>4</v>
      </c>
      <c r="F36">
        <v>3</v>
      </c>
      <c r="H36" t="s">
        <v>15</v>
      </c>
      <c r="I36">
        <v>0</v>
      </c>
      <c r="R36" t="s">
        <v>160</v>
      </c>
      <c r="S36" t="s">
        <v>160</v>
      </c>
      <c r="T36">
        <v>1</v>
      </c>
    </row>
    <row r="37" spans="2:20" x14ac:dyDescent="0.35">
      <c r="B37" t="s">
        <v>24</v>
      </c>
      <c r="C37">
        <v>29</v>
      </c>
      <c r="D37" t="str">
        <f t="shared" si="0"/>
        <v>44 Otros Automoviles y Obligatorios</v>
      </c>
      <c r="E37">
        <v>4</v>
      </c>
      <c r="F37">
        <v>4</v>
      </c>
      <c r="H37" t="s">
        <v>29</v>
      </c>
      <c r="I37">
        <v>0</v>
      </c>
      <c r="R37" t="s">
        <v>161</v>
      </c>
      <c r="S37" t="s">
        <v>161</v>
      </c>
      <c r="T37">
        <v>1</v>
      </c>
    </row>
    <row r="38" spans="2:20" x14ac:dyDescent="0.35">
      <c r="B38" t="s">
        <v>73</v>
      </c>
      <c r="C38">
        <v>30</v>
      </c>
      <c r="D38" t="str">
        <f t="shared" si="0"/>
        <v>45 Daños Sin Autos Total</v>
      </c>
      <c r="E38">
        <v>4</v>
      </c>
      <c r="F38">
        <v>5</v>
      </c>
      <c r="H38" t="s">
        <v>64</v>
      </c>
      <c r="I38">
        <v>0</v>
      </c>
      <c r="R38" t="s">
        <v>162</v>
      </c>
      <c r="S38" t="s">
        <v>161</v>
      </c>
      <c r="T38">
        <v>1</v>
      </c>
    </row>
    <row r="39" spans="2:20" x14ac:dyDescent="0.35">
      <c r="B39" t="s">
        <v>211</v>
      </c>
      <c r="D39" t="s">
        <v>332</v>
      </c>
      <c r="E39" s="151"/>
      <c r="F39" s="151"/>
      <c r="H39" t="s">
        <v>14</v>
      </c>
      <c r="I39">
        <v>0</v>
      </c>
      <c r="R39" t="s">
        <v>163</v>
      </c>
      <c r="S39" t="s">
        <v>161</v>
      </c>
      <c r="T39">
        <v>1</v>
      </c>
    </row>
    <row r="40" spans="2:20" x14ac:dyDescent="0.35">
      <c r="B40" t="s">
        <v>45</v>
      </c>
      <c r="C40">
        <v>31</v>
      </c>
      <c r="D40" t="str">
        <f t="shared" si="0"/>
        <v>46 Responsabilidad Civil y Riesgos Profesionales</v>
      </c>
      <c r="E40">
        <v>4</v>
      </c>
      <c r="F40">
        <v>6</v>
      </c>
      <c r="H40" t="s">
        <v>20</v>
      </c>
      <c r="I40">
        <v>0</v>
      </c>
      <c r="R40" t="s">
        <v>177</v>
      </c>
      <c r="S40" t="s">
        <v>161</v>
      </c>
      <c r="T40">
        <v>1</v>
      </c>
    </row>
    <row r="41" spans="2:20" x14ac:dyDescent="0.35">
      <c r="B41" t="s">
        <v>44</v>
      </c>
      <c r="C41">
        <v>32</v>
      </c>
      <c r="D41" t="str">
        <f t="shared" si="0"/>
        <v>47 RC General</v>
      </c>
      <c r="E41">
        <v>4</v>
      </c>
      <c r="F41">
        <v>7</v>
      </c>
      <c r="H41" t="s">
        <v>19</v>
      </c>
      <c r="I41">
        <v>0</v>
      </c>
      <c r="R41" t="s">
        <v>164</v>
      </c>
      <c r="S41" t="s">
        <v>164</v>
      </c>
      <c r="T41">
        <v>1</v>
      </c>
    </row>
    <row r="42" spans="2:20" x14ac:dyDescent="0.35">
      <c r="B42" t="s">
        <v>49</v>
      </c>
      <c r="C42">
        <v>33</v>
      </c>
      <c r="D42" t="str">
        <f t="shared" si="0"/>
        <v>48 RC Aviones y Barcos</v>
      </c>
      <c r="E42">
        <v>4</v>
      </c>
      <c r="F42">
        <v>8</v>
      </c>
      <c r="H42" t="s">
        <v>54</v>
      </c>
      <c r="I42">
        <v>0</v>
      </c>
      <c r="R42" t="s">
        <v>165</v>
      </c>
      <c r="S42" t="s">
        <v>164</v>
      </c>
      <c r="T42">
        <v>1</v>
      </c>
    </row>
    <row r="43" spans="2:20" x14ac:dyDescent="0.35">
      <c r="B43" t="s">
        <v>46</v>
      </c>
      <c r="C43">
        <v>34</v>
      </c>
      <c r="D43" t="str">
        <f t="shared" si="0"/>
        <v>49 RC Viajero</v>
      </c>
      <c r="E43">
        <v>4</v>
      </c>
      <c r="F43">
        <v>9</v>
      </c>
      <c r="H43" t="s">
        <v>63</v>
      </c>
      <c r="I43">
        <v>0</v>
      </c>
      <c r="R43" t="s">
        <v>178</v>
      </c>
      <c r="S43" t="s">
        <v>164</v>
      </c>
      <c r="T43">
        <v>1</v>
      </c>
    </row>
    <row r="44" spans="2:20" x14ac:dyDescent="0.35">
      <c r="B44" t="s">
        <v>48</v>
      </c>
      <c r="C44">
        <v>35</v>
      </c>
      <c r="D44" t="str">
        <f t="shared" si="0"/>
        <v>50 RC Otros</v>
      </c>
      <c r="E44">
        <v>5</v>
      </c>
      <c r="F44">
        <v>0</v>
      </c>
      <c r="H44" t="s">
        <v>34</v>
      </c>
      <c r="I44">
        <v>0</v>
      </c>
      <c r="R44" t="s">
        <v>166</v>
      </c>
      <c r="S44" t="s">
        <v>164</v>
      </c>
      <c r="T44">
        <v>1</v>
      </c>
    </row>
    <row r="45" spans="2:20" x14ac:dyDescent="0.35">
      <c r="B45" t="s">
        <v>67</v>
      </c>
      <c r="C45">
        <v>36</v>
      </c>
      <c r="D45" t="str">
        <f t="shared" si="0"/>
        <v>51 Maritimo y Transportes</v>
      </c>
      <c r="E45">
        <v>5</v>
      </c>
      <c r="F45">
        <v>1</v>
      </c>
      <c r="H45" t="s">
        <v>70</v>
      </c>
      <c r="I45">
        <v>0</v>
      </c>
      <c r="R45" t="s">
        <v>167</v>
      </c>
      <c r="S45" t="s">
        <v>167</v>
      </c>
      <c r="T45">
        <v>1</v>
      </c>
    </row>
    <row r="46" spans="2:20" x14ac:dyDescent="0.35">
      <c r="B46" t="s">
        <v>71</v>
      </c>
      <c r="C46">
        <v>37</v>
      </c>
      <c r="D46" t="str">
        <f t="shared" si="0"/>
        <v>52 MyT Carga</v>
      </c>
      <c r="E46">
        <v>5</v>
      </c>
      <c r="F46">
        <v>2</v>
      </c>
      <c r="H46" t="s">
        <v>36</v>
      </c>
      <c r="I46">
        <v>0</v>
      </c>
      <c r="R46" t="s">
        <v>168</v>
      </c>
      <c r="S46" t="s">
        <v>167</v>
      </c>
      <c r="T46">
        <v>1</v>
      </c>
    </row>
    <row r="47" spans="2:20" x14ac:dyDescent="0.35">
      <c r="B47" t="s">
        <v>66</v>
      </c>
      <c r="C47">
        <v>38</v>
      </c>
      <c r="D47" t="str">
        <f t="shared" si="0"/>
        <v>53 MyT Cascos</v>
      </c>
      <c r="E47">
        <v>5</v>
      </c>
      <c r="F47">
        <v>3</v>
      </c>
      <c r="H47" t="s">
        <v>76</v>
      </c>
      <c r="I47">
        <v>0</v>
      </c>
      <c r="R47" t="s">
        <v>169</v>
      </c>
      <c r="S47" t="s">
        <v>167</v>
      </c>
      <c r="T47">
        <v>1</v>
      </c>
    </row>
    <row r="48" spans="2:20" x14ac:dyDescent="0.35">
      <c r="B48" t="s">
        <v>59</v>
      </c>
      <c r="C48">
        <v>39</v>
      </c>
      <c r="D48" t="str">
        <f t="shared" si="0"/>
        <v>54 Incendio</v>
      </c>
      <c r="E48">
        <v>5</v>
      </c>
      <c r="F48">
        <v>4</v>
      </c>
      <c r="H48" t="s">
        <v>38</v>
      </c>
      <c r="I48">
        <v>0</v>
      </c>
      <c r="R48" t="s">
        <v>179</v>
      </c>
      <c r="S48" t="s">
        <v>167</v>
      </c>
      <c r="T48">
        <v>1</v>
      </c>
    </row>
    <row r="49" spans="2:20" x14ac:dyDescent="0.35">
      <c r="B49" t="s">
        <v>15</v>
      </c>
      <c r="C49">
        <v>40</v>
      </c>
      <c r="D49" t="str">
        <f t="shared" si="0"/>
        <v>55 Riesgos Catastroficos</v>
      </c>
      <c r="E49">
        <v>5</v>
      </c>
      <c r="F49">
        <v>5</v>
      </c>
      <c r="R49" t="s">
        <v>180</v>
      </c>
      <c r="S49" t="s">
        <v>167</v>
      </c>
      <c r="T49">
        <v>1</v>
      </c>
    </row>
    <row r="50" spans="2:20" x14ac:dyDescent="0.35">
      <c r="B50" t="s">
        <v>29</v>
      </c>
      <c r="C50">
        <v>41</v>
      </c>
      <c r="D50" t="str">
        <f t="shared" si="0"/>
        <v>56 Terremoto y Erupcion Volcanica</v>
      </c>
      <c r="E50">
        <v>5</v>
      </c>
      <c r="F50">
        <v>6</v>
      </c>
    </row>
    <row r="51" spans="2:20" x14ac:dyDescent="0.35">
      <c r="B51" t="s">
        <v>64</v>
      </c>
      <c r="C51">
        <v>42</v>
      </c>
      <c r="D51" t="str">
        <f t="shared" si="0"/>
        <v>57 Huracan y Otros Riesgos Hidrometeorologicos</v>
      </c>
      <c r="E51">
        <v>5</v>
      </c>
      <c r="F51">
        <v>7</v>
      </c>
    </row>
    <row r="52" spans="2:20" x14ac:dyDescent="0.35">
      <c r="B52" t="s">
        <v>14</v>
      </c>
      <c r="C52">
        <v>43</v>
      </c>
      <c r="D52" t="str">
        <f t="shared" si="0"/>
        <v>58 Otros Riesgos Catastroficos</v>
      </c>
      <c r="E52">
        <v>5</v>
      </c>
      <c r="F52">
        <v>8</v>
      </c>
    </row>
    <row r="53" spans="2:20" x14ac:dyDescent="0.35">
      <c r="B53" t="s">
        <v>20</v>
      </c>
      <c r="C53">
        <v>44</v>
      </c>
      <c r="D53" t="str">
        <f t="shared" si="0"/>
        <v>59 Agricola y de Animales</v>
      </c>
      <c r="E53">
        <v>5</v>
      </c>
      <c r="F53">
        <v>9</v>
      </c>
    </row>
    <row r="54" spans="2:20" x14ac:dyDescent="0.35">
      <c r="B54" t="s">
        <v>19</v>
      </c>
      <c r="C54">
        <v>45</v>
      </c>
      <c r="D54" t="str">
        <f t="shared" si="0"/>
        <v>60 AyA Agricola</v>
      </c>
      <c r="E54">
        <v>6</v>
      </c>
      <c r="F54">
        <v>0</v>
      </c>
    </row>
    <row r="55" spans="2:20" x14ac:dyDescent="0.35">
      <c r="B55" t="s">
        <v>54</v>
      </c>
      <c r="C55">
        <v>46</v>
      </c>
      <c r="D55" t="str">
        <f t="shared" si="0"/>
        <v>61 AyA Otros</v>
      </c>
      <c r="E55">
        <v>6</v>
      </c>
      <c r="F55">
        <v>1</v>
      </c>
    </row>
    <row r="56" spans="2:20" x14ac:dyDescent="0.35">
      <c r="B56" t="s">
        <v>63</v>
      </c>
      <c r="C56">
        <v>47</v>
      </c>
      <c r="D56" t="str">
        <f t="shared" si="0"/>
        <v>62 AyA Pecuario</v>
      </c>
      <c r="E56">
        <v>6</v>
      </c>
      <c r="F56">
        <v>2</v>
      </c>
    </row>
    <row r="57" spans="2:20" x14ac:dyDescent="0.35">
      <c r="B57" t="s">
        <v>34</v>
      </c>
      <c r="C57">
        <v>48</v>
      </c>
      <c r="D57" t="str">
        <f t="shared" si="0"/>
        <v>63 Diversos</v>
      </c>
      <c r="E57">
        <v>6</v>
      </c>
      <c r="F57">
        <v>3</v>
      </c>
    </row>
    <row r="58" spans="2:20" x14ac:dyDescent="0.35">
      <c r="B58" t="s">
        <v>70</v>
      </c>
      <c r="C58">
        <v>49</v>
      </c>
      <c r="D58" t="str">
        <f t="shared" si="0"/>
        <v>64 Miscelaneos</v>
      </c>
      <c r="E58">
        <v>6</v>
      </c>
      <c r="F58">
        <v>4</v>
      </c>
    </row>
    <row r="59" spans="2:20" x14ac:dyDescent="0.35">
      <c r="B59" t="s">
        <v>36</v>
      </c>
      <c r="C59">
        <v>50</v>
      </c>
      <c r="D59" t="str">
        <f t="shared" si="0"/>
        <v>65 Tecnicos</v>
      </c>
      <c r="E59">
        <v>6</v>
      </c>
      <c r="F59">
        <v>5</v>
      </c>
    </row>
    <row r="60" spans="2:20" x14ac:dyDescent="0.35">
      <c r="B60" t="s">
        <v>76</v>
      </c>
      <c r="C60">
        <v>51</v>
      </c>
      <c r="D60" t="str">
        <f t="shared" si="0"/>
        <v>66 Credito</v>
      </c>
      <c r="E60">
        <v>6</v>
      </c>
      <c r="F60">
        <v>6</v>
      </c>
    </row>
    <row r="61" spans="2:20" x14ac:dyDescent="0.35">
      <c r="B61" t="s">
        <v>38</v>
      </c>
      <c r="C61">
        <v>52</v>
      </c>
      <c r="D61" t="str">
        <f t="shared" si="0"/>
        <v>67 Credito a la Vivienda</v>
      </c>
      <c r="E61">
        <v>6</v>
      </c>
      <c r="F61">
        <v>7</v>
      </c>
    </row>
    <row r="64" spans="2:20" x14ac:dyDescent="0.35">
      <c r="B64" t="s">
        <v>213</v>
      </c>
    </row>
    <row r="65" spans="2:4" x14ac:dyDescent="0.35">
      <c r="B65" t="s">
        <v>212</v>
      </c>
      <c r="D65" t="str">
        <f>E65&amp;F65&amp;" "&amp;B65</f>
        <v xml:space="preserve"> Daños</v>
      </c>
    </row>
    <row r="66" spans="2:4" x14ac:dyDescent="0.35">
      <c r="B66" t="s">
        <v>211</v>
      </c>
    </row>
    <row r="67" spans="2:4" x14ac:dyDescent="0.35">
      <c r="B67" t="s">
        <v>315</v>
      </c>
      <c r="D67" t="str">
        <f>E67&amp;F67&amp;" "&amp;B67</f>
        <v xml:space="preserve"> IMSS Incapacidad Permanente RT</v>
      </c>
    </row>
    <row r="68" spans="2:4" x14ac:dyDescent="0.35">
      <c r="B68" t="s">
        <v>318</v>
      </c>
      <c r="D68" t="str">
        <f>E68&amp;F68&amp;" "&amp;B68</f>
        <v xml:space="preserve"> IMSS Invalidez (invalidez y vida)</v>
      </c>
    </row>
    <row r="69" spans="2:4" x14ac:dyDescent="0.35">
      <c r="B69" t="s">
        <v>311</v>
      </c>
    </row>
    <row r="70" spans="2:4" x14ac:dyDescent="0.35">
      <c r="B70" t="s">
        <v>313</v>
      </c>
      <c r="D70" t="str">
        <f>E70&amp;F70&amp;" "&amp;B70</f>
        <v xml:space="preserve"> IMSS Muerte (invalidez y vida)</v>
      </c>
    </row>
    <row r="71" spans="2:4" x14ac:dyDescent="0.35">
      <c r="B71" t="s">
        <v>320</v>
      </c>
      <c r="D71" t="str">
        <f>E71&amp;F71&amp;" "&amp;B71</f>
        <v xml:space="preserve"> IMSS Muerte (riesgos de trabajo)</v>
      </c>
    </row>
    <row r="72" spans="2:4" x14ac:dyDescent="0.35">
      <c r="B72" t="s">
        <v>312</v>
      </c>
    </row>
    <row r="73" spans="2:4" x14ac:dyDescent="0.35">
      <c r="B73" t="s">
        <v>314</v>
      </c>
      <c r="D73" t="str">
        <f>E73&amp;F73&amp;" "&amp;B73</f>
        <v xml:space="preserve"> ISSSTE Invalidez (invalidez y vida)</v>
      </c>
    </row>
    <row r="74" spans="2:4" x14ac:dyDescent="0.35">
      <c r="B74" t="s">
        <v>317</v>
      </c>
      <c r="D74" t="str">
        <f>E74&amp;F74&amp;" "&amp;B74</f>
        <v xml:space="preserve"> ISSSTE Jubilacion (retiro, cesantia y vejez)</v>
      </c>
    </row>
    <row r="75" spans="2:4" x14ac:dyDescent="0.35">
      <c r="B75" t="s">
        <v>316</v>
      </c>
      <c r="D75" t="str">
        <f>E75&amp;F75&amp;" "&amp;B75</f>
        <v xml:space="preserve"> ISSSTE Muerte (invalidez y vida)</v>
      </c>
    </row>
    <row r="76" spans="2:4" x14ac:dyDescent="0.35">
      <c r="B76" t="s">
        <v>319</v>
      </c>
      <c r="D76" t="str">
        <f>E76&amp;F76&amp;" "&amp;B76</f>
        <v xml:space="preserve"> ISSSTE Muerte (riesgos de trabajo)</v>
      </c>
    </row>
    <row r="77" spans="2:4" x14ac:dyDescent="0.35">
      <c r="D77" t="str">
        <f t="shared" si="0"/>
        <v xml:space="preserve"> </v>
      </c>
    </row>
  </sheetData>
  <sortState xmlns:xlrd2="http://schemas.microsoft.com/office/spreadsheetml/2017/richdata2" ref="B64:D76">
    <sortCondition ref="B64:B7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A9D97-016E-4BD4-A9E4-8847C8915B8A}">
  <sheetPr codeName="Hoja2">
    <tabColor rgb="FFFF0066"/>
  </sheetPr>
  <dimension ref="A4:XFC38"/>
  <sheetViews>
    <sheetView showGridLines="0" workbookViewId="0"/>
  </sheetViews>
  <sheetFormatPr baseColWidth="10" defaultColWidth="0" defaultRowHeight="14.5" x14ac:dyDescent="0.35"/>
  <cols>
    <col min="1" max="1" width="6.54296875" customWidth="1"/>
    <col min="2" max="5" width="11.54296875" style="25" customWidth="1"/>
    <col min="6" max="6" width="3.453125" style="25" customWidth="1"/>
    <col min="7" max="9" width="11.54296875" style="25" customWidth="1"/>
    <col min="10" max="10" width="13" style="25" customWidth="1"/>
    <col min="11" max="11" width="4.54296875" customWidth="1"/>
    <col min="12" max="12" width="7.453125" hidden="1" customWidth="1"/>
    <col min="13" max="16383" width="7.453125" hidden="1"/>
    <col min="16384" max="16384" width="2" hidden="1"/>
  </cols>
  <sheetData>
    <row r="4" spans="1:10" ht="22.5" x14ac:dyDescent="0.45">
      <c r="J4" s="127" t="s">
        <v>238</v>
      </c>
    </row>
    <row r="5" spans="1:10" x14ac:dyDescent="0.35">
      <c r="J5" s="128"/>
    </row>
    <row r="6" spans="1:10" ht="14.9" customHeight="1" x14ac:dyDescent="0.35">
      <c r="C6" s="129"/>
      <c r="D6" s="175" t="s">
        <v>239</v>
      </c>
      <c r="E6" s="175"/>
      <c r="F6" s="175"/>
      <c r="G6" s="175"/>
      <c r="H6" s="175"/>
      <c r="I6" s="175"/>
      <c r="J6" s="175"/>
    </row>
    <row r="7" spans="1:10" x14ac:dyDescent="0.35">
      <c r="B7" s="129"/>
      <c r="C7" s="129"/>
      <c r="D7" s="175"/>
      <c r="E7" s="175"/>
      <c r="F7" s="175"/>
      <c r="G7" s="175"/>
      <c r="H7" s="175"/>
      <c r="I7" s="175"/>
      <c r="J7" s="175"/>
    </row>
    <row r="8" spans="1:10" x14ac:dyDescent="0.35">
      <c r="B8" s="129"/>
      <c r="C8" s="129"/>
      <c r="D8" s="175"/>
      <c r="E8" s="175"/>
      <c r="F8" s="175"/>
      <c r="G8" s="175"/>
      <c r="H8" s="175"/>
      <c r="I8" s="175"/>
      <c r="J8" s="175"/>
    </row>
    <row r="9" spans="1:10" x14ac:dyDescent="0.35">
      <c r="B9" s="129"/>
      <c r="C9" s="129"/>
      <c r="D9" s="175"/>
      <c r="E9" s="175"/>
      <c r="F9" s="175"/>
      <c r="G9" s="175"/>
      <c r="H9" s="175"/>
      <c r="I9" s="175"/>
      <c r="J9" s="175"/>
    </row>
    <row r="10" spans="1:10" x14ac:dyDescent="0.35">
      <c r="B10" s="129"/>
      <c r="C10" s="129"/>
      <c r="D10" s="130"/>
      <c r="E10" s="130"/>
      <c r="F10" s="130"/>
      <c r="G10" s="130"/>
      <c r="H10" s="130"/>
      <c r="I10" s="131" t="s">
        <v>251</v>
      </c>
      <c r="J10" s="126" t="s">
        <v>404</v>
      </c>
    </row>
    <row r="11" spans="1:10" x14ac:dyDescent="0.35">
      <c r="B11" s="129"/>
      <c r="C11" s="129"/>
      <c r="D11" s="130"/>
      <c r="E11" s="130"/>
      <c r="F11" s="130"/>
      <c r="G11" s="130"/>
      <c r="H11" s="130"/>
      <c r="I11" s="131" t="s">
        <v>252</v>
      </c>
      <c r="J11" s="136">
        <v>46080</v>
      </c>
    </row>
    <row r="12" spans="1:10" x14ac:dyDescent="0.35">
      <c r="B12" s="129"/>
      <c r="C12" s="129"/>
      <c r="D12" s="130"/>
      <c r="E12" s="130"/>
      <c r="F12" s="130"/>
      <c r="G12" s="130"/>
      <c r="H12" s="154"/>
      <c r="I12" s="155" t="s">
        <v>397</v>
      </c>
      <c r="J12" s="172">
        <v>1</v>
      </c>
    </row>
    <row r="13" spans="1:10" ht="5.15" customHeight="1" x14ac:dyDescent="0.35">
      <c r="B13" s="129"/>
      <c r="C13" s="129"/>
      <c r="D13" s="130"/>
      <c r="E13" s="130"/>
      <c r="F13" s="130"/>
      <c r="G13" s="130"/>
      <c r="H13" s="130"/>
      <c r="I13" s="131"/>
      <c r="J13" s="136"/>
    </row>
    <row r="14" spans="1:10" x14ac:dyDescent="0.35">
      <c r="B14" s="176" t="s">
        <v>248</v>
      </c>
      <c r="C14" s="176"/>
      <c r="D14" s="176"/>
      <c r="E14" s="176"/>
      <c r="F14" s="132"/>
      <c r="G14" s="176" t="s">
        <v>249</v>
      </c>
      <c r="H14" s="176"/>
      <c r="I14" s="176"/>
      <c r="J14" s="176"/>
    </row>
    <row r="15" spans="1:10" x14ac:dyDescent="0.35">
      <c r="A15" s="125"/>
      <c r="B15" s="176"/>
      <c r="C15" s="176"/>
      <c r="D15" s="176"/>
      <c r="E15" s="176"/>
      <c r="F15" s="132"/>
      <c r="G15" s="176"/>
      <c r="H15" s="176"/>
      <c r="I15" s="176"/>
      <c r="J15" s="176"/>
    </row>
    <row r="21" spans="1:11" hidden="1" x14ac:dyDescent="0.35">
      <c r="A21" s="156"/>
      <c r="B21" s="171" t="s">
        <v>396</v>
      </c>
      <c r="K21" s="156"/>
    </row>
    <row r="22" spans="1:11" ht="39" hidden="1" customHeight="1" x14ac:dyDescent="0.35">
      <c r="A22" s="156"/>
      <c r="B22" s="177"/>
      <c r="C22" s="177"/>
      <c r="D22" s="177"/>
      <c r="E22" s="177"/>
      <c r="F22" s="177"/>
      <c r="G22" s="177"/>
      <c r="H22" s="177"/>
      <c r="I22" s="177"/>
      <c r="J22" s="177"/>
      <c r="K22" s="156"/>
    </row>
    <row r="23" spans="1:11" ht="3.65" hidden="1" customHeight="1" x14ac:dyDescent="0.35">
      <c r="A23" s="156"/>
      <c r="B23" s="177"/>
      <c r="C23" s="177"/>
      <c r="D23" s="177"/>
      <c r="E23" s="177"/>
      <c r="F23" s="177"/>
      <c r="G23" s="177"/>
      <c r="H23" s="177"/>
      <c r="I23" s="177"/>
      <c r="J23" s="177"/>
      <c r="K23" s="157"/>
    </row>
    <row r="24" spans="1:11" hidden="1" x14ac:dyDescent="0.35">
      <c r="A24" s="156"/>
      <c r="B24" s="157"/>
      <c r="C24" s="157"/>
      <c r="D24" s="157"/>
      <c r="E24" s="157"/>
      <c r="F24" s="157"/>
      <c r="G24" s="157"/>
      <c r="H24" s="157"/>
      <c r="I24" s="157"/>
      <c r="J24" s="157"/>
      <c r="K24" s="157"/>
    </row>
    <row r="25" spans="1:11" x14ac:dyDescent="0.35">
      <c r="A25" s="174"/>
      <c r="B25" s="174"/>
      <c r="C25" s="156"/>
      <c r="D25" s="156"/>
      <c r="E25" s="156"/>
      <c r="F25" s="174"/>
      <c r="G25" s="174"/>
      <c r="H25" s="156"/>
      <c r="I25" s="156"/>
      <c r="J25" s="156"/>
      <c r="K25" s="156"/>
    </row>
    <row r="26" spans="1:11" x14ac:dyDescent="0.35">
      <c r="B26" s="133" t="s">
        <v>250</v>
      </c>
    </row>
    <row r="28" spans="1:11" x14ac:dyDescent="0.35">
      <c r="B28" s="134" t="s">
        <v>240</v>
      </c>
    </row>
    <row r="29" spans="1:11" x14ac:dyDescent="0.35">
      <c r="B29" s="135" t="s">
        <v>241</v>
      </c>
    </row>
    <row r="30" spans="1:11" x14ac:dyDescent="0.35">
      <c r="B30" s="135"/>
    </row>
    <row r="31" spans="1:11" x14ac:dyDescent="0.35">
      <c r="B31" s="134" t="s">
        <v>242</v>
      </c>
    </row>
    <row r="32" spans="1:11" x14ac:dyDescent="0.35">
      <c r="B32" s="135" t="s">
        <v>243</v>
      </c>
    </row>
    <row r="33" spans="2:2" x14ac:dyDescent="0.35">
      <c r="B33" s="135"/>
    </row>
    <row r="34" spans="2:2" x14ac:dyDescent="0.35">
      <c r="B34" s="134" t="s">
        <v>244</v>
      </c>
    </row>
    <row r="35" spans="2:2" x14ac:dyDescent="0.35">
      <c r="B35" s="135" t="s">
        <v>245</v>
      </c>
    </row>
    <row r="36" spans="2:2" x14ac:dyDescent="0.35">
      <c r="B36" s="135"/>
    </row>
    <row r="37" spans="2:2" x14ac:dyDescent="0.35">
      <c r="B37" s="134" t="s">
        <v>246</v>
      </c>
    </row>
    <row r="38" spans="2:2" x14ac:dyDescent="0.35">
      <c r="B38" s="135" t="s">
        <v>247</v>
      </c>
    </row>
  </sheetData>
  <sheetProtection formatCells="0" formatColumns="0" formatRows="0" insertColumns="0" insertRows="0" insertHyperlinks="0" deleteColumns="0" deleteRows="0" sort="0" autoFilter="0" pivotTables="0"/>
  <mergeCells count="6">
    <mergeCell ref="A25:B25"/>
    <mergeCell ref="F25:G25"/>
    <mergeCell ref="D6:J9"/>
    <mergeCell ref="B14:E15"/>
    <mergeCell ref="G14:J15"/>
    <mergeCell ref="B22:J23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283AA-B056-4628-89DC-3D3AC5468B23}">
  <sheetPr codeName="Hoja8">
    <tabColor rgb="FF0070C0"/>
  </sheetPr>
  <dimension ref="A1:WVT129"/>
  <sheetViews>
    <sheetView showGridLines="0" tabSelected="1" zoomScaleNormal="100" workbookViewId="0">
      <pane ySplit="7" topLeftCell="A8" activePane="bottomLeft" state="frozen"/>
      <selection pane="bottomLeft"/>
    </sheetView>
  </sheetViews>
  <sheetFormatPr baseColWidth="10" defaultColWidth="0" defaultRowHeight="13.5" x14ac:dyDescent="0.25"/>
  <cols>
    <col min="1" max="1" width="2" style="159" customWidth="1"/>
    <col min="2" max="2" width="5.453125" style="159" customWidth="1"/>
    <col min="3" max="3" width="24.453125" style="159" customWidth="1"/>
    <col min="4" max="5" width="12" style="159" customWidth="1"/>
    <col min="6" max="7" width="9.453125" style="168" customWidth="1"/>
    <col min="8" max="8" width="12" style="159" customWidth="1"/>
    <col min="9" max="9" width="9.453125" style="168" customWidth="1"/>
    <col min="10" max="10" width="13.453125" style="168" customWidth="1"/>
    <col min="11" max="12" width="9.453125" style="168" customWidth="1"/>
    <col min="13" max="15" width="11.453125" style="15" customWidth="1"/>
    <col min="16" max="18" width="11.453125" style="15" hidden="1" customWidth="1"/>
    <col min="19" max="45" width="11.453125" style="15" hidden="1"/>
    <col min="46" max="256" width="11.453125" style="3" hidden="1"/>
    <col min="257" max="257" width="2.453125" style="3" hidden="1"/>
    <col min="258" max="258" width="7.54296875" style="3" hidden="1"/>
    <col min="259" max="259" width="19.453125" style="3" hidden="1"/>
    <col min="260" max="261" width="12" style="3" hidden="1"/>
    <col min="262" max="263" width="9.453125" style="3" hidden="1"/>
    <col min="264" max="264" width="12" style="3" hidden="1"/>
    <col min="265" max="267" width="9.453125" style="3" hidden="1"/>
    <col min="268" max="268" width="3.54296875" style="3" hidden="1"/>
    <col min="269" max="512" width="11.453125" style="3" hidden="1"/>
    <col min="513" max="513" width="2.453125" style="3" hidden="1"/>
    <col min="514" max="514" width="7.54296875" style="3" hidden="1"/>
    <col min="515" max="515" width="19.453125" style="3" hidden="1"/>
    <col min="516" max="517" width="12" style="3" hidden="1"/>
    <col min="518" max="519" width="9.453125" style="3" hidden="1"/>
    <col min="520" max="520" width="12" style="3" hidden="1"/>
    <col min="521" max="523" width="9.453125" style="3" hidden="1"/>
    <col min="524" max="524" width="3.54296875" style="3" hidden="1"/>
    <col min="525" max="768" width="11.453125" style="3" hidden="1"/>
    <col min="769" max="769" width="2.453125" style="3" hidden="1"/>
    <col min="770" max="770" width="7.54296875" style="3" hidden="1"/>
    <col min="771" max="771" width="19.453125" style="3" hidden="1"/>
    <col min="772" max="773" width="12" style="3" hidden="1"/>
    <col min="774" max="775" width="9.453125" style="3" hidden="1"/>
    <col min="776" max="776" width="12" style="3" hidden="1"/>
    <col min="777" max="779" width="9.453125" style="3" hidden="1"/>
    <col min="780" max="780" width="3.54296875" style="3" hidden="1"/>
    <col min="781" max="1024" width="11.453125" style="3" hidden="1"/>
    <col min="1025" max="1025" width="2.453125" style="3" hidden="1"/>
    <col min="1026" max="1026" width="7.54296875" style="3" hidden="1"/>
    <col min="1027" max="1027" width="19.453125" style="3" hidden="1"/>
    <col min="1028" max="1029" width="12" style="3" hidden="1"/>
    <col min="1030" max="1031" width="9.453125" style="3" hidden="1"/>
    <col min="1032" max="1032" width="12" style="3" hidden="1"/>
    <col min="1033" max="1035" width="9.453125" style="3" hidden="1"/>
    <col min="1036" max="1036" width="3.54296875" style="3" hidden="1"/>
    <col min="1037" max="1280" width="11.453125" style="3" hidden="1"/>
    <col min="1281" max="1281" width="2.453125" style="3" hidden="1"/>
    <col min="1282" max="1282" width="7.54296875" style="3" hidden="1"/>
    <col min="1283" max="1283" width="19.453125" style="3" hidden="1"/>
    <col min="1284" max="1285" width="12" style="3" hidden="1"/>
    <col min="1286" max="1287" width="9.453125" style="3" hidden="1"/>
    <col min="1288" max="1288" width="12" style="3" hidden="1"/>
    <col min="1289" max="1291" width="9.453125" style="3" hidden="1"/>
    <col min="1292" max="1292" width="3.54296875" style="3" hidden="1"/>
    <col min="1293" max="1536" width="11.453125" style="3" hidden="1"/>
    <col min="1537" max="1537" width="2.453125" style="3" hidden="1"/>
    <col min="1538" max="1538" width="7.54296875" style="3" hidden="1"/>
    <col min="1539" max="1539" width="19.453125" style="3" hidden="1"/>
    <col min="1540" max="1541" width="12" style="3" hidden="1"/>
    <col min="1542" max="1543" width="9.453125" style="3" hidden="1"/>
    <col min="1544" max="1544" width="12" style="3" hidden="1"/>
    <col min="1545" max="1547" width="9.453125" style="3" hidden="1"/>
    <col min="1548" max="1548" width="3.54296875" style="3" hidden="1"/>
    <col min="1549" max="1792" width="11.453125" style="3" hidden="1"/>
    <col min="1793" max="1793" width="2.453125" style="3" hidden="1"/>
    <col min="1794" max="1794" width="7.54296875" style="3" hidden="1"/>
    <col min="1795" max="1795" width="19.453125" style="3" hidden="1"/>
    <col min="1796" max="1797" width="12" style="3" hidden="1"/>
    <col min="1798" max="1799" width="9.453125" style="3" hidden="1"/>
    <col min="1800" max="1800" width="12" style="3" hidden="1"/>
    <col min="1801" max="1803" width="9.453125" style="3" hidden="1"/>
    <col min="1804" max="1804" width="3.54296875" style="3" hidden="1"/>
    <col min="1805" max="2048" width="11.453125" style="3" hidden="1"/>
    <col min="2049" max="2049" width="2.453125" style="3" hidden="1"/>
    <col min="2050" max="2050" width="7.54296875" style="3" hidden="1"/>
    <col min="2051" max="2051" width="19.453125" style="3" hidden="1"/>
    <col min="2052" max="2053" width="12" style="3" hidden="1"/>
    <col min="2054" max="2055" width="9.453125" style="3" hidden="1"/>
    <col min="2056" max="2056" width="12" style="3" hidden="1"/>
    <col min="2057" max="2059" width="9.453125" style="3" hidden="1"/>
    <col min="2060" max="2060" width="3.54296875" style="3" hidden="1"/>
    <col min="2061" max="2304" width="11.453125" style="3" hidden="1"/>
    <col min="2305" max="2305" width="2.453125" style="3" hidden="1"/>
    <col min="2306" max="2306" width="7.54296875" style="3" hidden="1"/>
    <col min="2307" max="2307" width="19.453125" style="3" hidden="1"/>
    <col min="2308" max="2309" width="12" style="3" hidden="1"/>
    <col min="2310" max="2311" width="9.453125" style="3" hidden="1"/>
    <col min="2312" max="2312" width="12" style="3" hidden="1"/>
    <col min="2313" max="2315" width="9.453125" style="3" hidden="1"/>
    <col min="2316" max="2316" width="3.54296875" style="3" hidden="1"/>
    <col min="2317" max="2560" width="11.453125" style="3" hidden="1"/>
    <col min="2561" max="2561" width="2.453125" style="3" hidden="1"/>
    <col min="2562" max="2562" width="7.54296875" style="3" hidden="1"/>
    <col min="2563" max="2563" width="19.453125" style="3" hidden="1"/>
    <col min="2564" max="2565" width="12" style="3" hidden="1"/>
    <col min="2566" max="2567" width="9.453125" style="3" hidden="1"/>
    <col min="2568" max="2568" width="12" style="3" hidden="1"/>
    <col min="2569" max="2571" width="9.453125" style="3" hidden="1"/>
    <col min="2572" max="2572" width="3.54296875" style="3" hidden="1"/>
    <col min="2573" max="2816" width="11.453125" style="3" hidden="1"/>
    <col min="2817" max="2817" width="2.453125" style="3" hidden="1"/>
    <col min="2818" max="2818" width="7.54296875" style="3" hidden="1"/>
    <col min="2819" max="2819" width="19.453125" style="3" hidden="1"/>
    <col min="2820" max="2821" width="12" style="3" hidden="1"/>
    <col min="2822" max="2823" width="9.453125" style="3" hidden="1"/>
    <col min="2824" max="2824" width="12" style="3" hidden="1"/>
    <col min="2825" max="2827" width="9.453125" style="3" hidden="1"/>
    <col min="2828" max="2828" width="3.54296875" style="3" hidden="1"/>
    <col min="2829" max="3072" width="11.453125" style="3" hidden="1"/>
    <col min="3073" max="3073" width="2.453125" style="3" hidden="1"/>
    <col min="3074" max="3074" width="7.54296875" style="3" hidden="1"/>
    <col min="3075" max="3075" width="19.453125" style="3" hidden="1"/>
    <col min="3076" max="3077" width="12" style="3" hidden="1"/>
    <col min="3078" max="3079" width="9.453125" style="3" hidden="1"/>
    <col min="3080" max="3080" width="12" style="3" hidden="1"/>
    <col min="3081" max="3083" width="9.453125" style="3" hidden="1"/>
    <col min="3084" max="3084" width="3.54296875" style="3" hidden="1"/>
    <col min="3085" max="3328" width="11.453125" style="3" hidden="1"/>
    <col min="3329" max="3329" width="2.453125" style="3" hidden="1"/>
    <col min="3330" max="3330" width="7.54296875" style="3" hidden="1"/>
    <col min="3331" max="3331" width="19.453125" style="3" hidden="1"/>
    <col min="3332" max="3333" width="12" style="3" hidden="1"/>
    <col min="3334" max="3335" width="9.453125" style="3" hidden="1"/>
    <col min="3336" max="3336" width="12" style="3" hidden="1"/>
    <col min="3337" max="3339" width="9.453125" style="3" hidden="1"/>
    <col min="3340" max="3340" width="3.54296875" style="3" hidden="1"/>
    <col min="3341" max="3584" width="11.453125" style="3" hidden="1"/>
    <col min="3585" max="3585" width="2.453125" style="3" hidden="1"/>
    <col min="3586" max="3586" width="7.54296875" style="3" hidden="1"/>
    <col min="3587" max="3587" width="19.453125" style="3" hidden="1"/>
    <col min="3588" max="3589" width="12" style="3" hidden="1"/>
    <col min="3590" max="3591" width="9.453125" style="3" hidden="1"/>
    <col min="3592" max="3592" width="12" style="3" hidden="1"/>
    <col min="3593" max="3595" width="9.453125" style="3" hidden="1"/>
    <col min="3596" max="3596" width="3.54296875" style="3" hidden="1"/>
    <col min="3597" max="3840" width="11.453125" style="3" hidden="1"/>
    <col min="3841" max="3841" width="2.453125" style="3" hidden="1"/>
    <col min="3842" max="3842" width="7.54296875" style="3" hidden="1"/>
    <col min="3843" max="3843" width="19.453125" style="3" hidden="1"/>
    <col min="3844" max="3845" width="12" style="3" hidden="1"/>
    <col min="3846" max="3847" width="9.453125" style="3" hidden="1"/>
    <col min="3848" max="3848" width="12" style="3" hidden="1"/>
    <col min="3849" max="3851" width="9.453125" style="3" hidden="1"/>
    <col min="3852" max="3852" width="3.54296875" style="3" hidden="1"/>
    <col min="3853" max="4096" width="11.453125" style="3" hidden="1"/>
    <col min="4097" max="4097" width="2.453125" style="3" hidden="1"/>
    <col min="4098" max="4098" width="7.54296875" style="3" hidden="1"/>
    <col min="4099" max="4099" width="19.453125" style="3" hidden="1"/>
    <col min="4100" max="4101" width="12" style="3" hidden="1"/>
    <col min="4102" max="4103" width="9.453125" style="3" hidden="1"/>
    <col min="4104" max="4104" width="12" style="3" hidden="1"/>
    <col min="4105" max="4107" width="9.453125" style="3" hidden="1"/>
    <col min="4108" max="4108" width="3.54296875" style="3" hidden="1"/>
    <col min="4109" max="4352" width="11.453125" style="3" hidden="1"/>
    <col min="4353" max="4353" width="2.453125" style="3" hidden="1"/>
    <col min="4354" max="4354" width="7.54296875" style="3" hidden="1"/>
    <col min="4355" max="4355" width="19.453125" style="3" hidden="1"/>
    <col min="4356" max="4357" width="12" style="3" hidden="1"/>
    <col min="4358" max="4359" width="9.453125" style="3" hidden="1"/>
    <col min="4360" max="4360" width="12" style="3" hidden="1"/>
    <col min="4361" max="4363" width="9.453125" style="3" hidden="1"/>
    <col min="4364" max="4364" width="3.54296875" style="3" hidden="1"/>
    <col min="4365" max="4608" width="11.453125" style="3" hidden="1"/>
    <col min="4609" max="4609" width="2.453125" style="3" hidden="1"/>
    <col min="4610" max="4610" width="7.54296875" style="3" hidden="1"/>
    <col min="4611" max="4611" width="19.453125" style="3" hidden="1"/>
    <col min="4612" max="4613" width="12" style="3" hidden="1"/>
    <col min="4614" max="4615" width="9.453125" style="3" hidden="1"/>
    <col min="4616" max="4616" width="12" style="3" hidden="1"/>
    <col min="4617" max="4619" width="9.453125" style="3" hidden="1"/>
    <col min="4620" max="4620" width="3.54296875" style="3" hidden="1"/>
    <col min="4621" max="4864" width="11.453125" style="3" hidden="1"/>
    <col min="4865" max="4865" width="2.453125" style="3" hidden="1"/>
    <col min="4866" max="4866" width="7.54296875" style="3" hidden="1"/>
    <col min="4867" max="4867" width="19.453125" style="3" hidden="1"/>
    <col min="4868" max="4869" width="12" style="3" hidden="1"/>
    <col min="4870" max="4871" width="9.453125" style="3" hidden="1"/>
    <col min="4872" max="4872" width="12" style="3" hidden="1"/>
    <col min="4873" max="4875" width="9.453125" style="3" hidden="1"/>
    <col min="4876" max="4876" width="3.54296875" style="3" hidden="1"/>
    <col min="4877" max="5120" width="11.453125" style="3" hidden="1"/>
    <col min="5121" max="5121" width="2.453125" style="3" hidden="1"/>
    <col min="5122" max="5122" width="7.54296875" style="3" hidden="1"/>
    <col min="5123" max="5123" width="19.453125" style="3" hidden="1"/>
    <col min="5124" max="5125" width="12" style="3" hidden="1"/>
    <col min="5126" max="5127" width="9.453125" style="3" hidden="1"/>
    <col min="5128" max="5128" width="12" style="3" hidden="1"/>
    <col min="5129" max="5131" width="9.453125" style="3" hidden="1"/>
    <col min="5132" max="5132" width="3.54296875" style="3" hidden="1"/>
    <col min="5133" max="5376" width="11.453125" style="3" hidden="1"/>
    <col min="5377" max="5377" width="2.453125" style="3" hidden="1"/>
    <col min="5378" max="5378" width="7.54296875" style="3" hidden="1"/>
    <col min="5379" max="5379" width="19.453125" style="3" hidden="1"/>
    <col min="5380" max="5381" width="12" style="3" hidden="1"/>
    <col min="5382" max="5383" width="9.453125" style="3" hidden="1"/>
    <col min="5384" max="5384" width="12" style="3" hidden="1"/>
    <col min="5385" max="5387" width="9.453125" style="3" hidden="1"/>
    <col min="5388" max="5388" width="3.54296875" style="3" hidden="1"/>
    <col min="5389" max="5632" width="11.453125" style="3" hidden="1"/>
    <col min="5633" max="5633" width="2.453125" style="3" hidden="1"/>
    <col min="5634" max="5634" width="7.54296875" style="3" hidden="1"/>
    <col min="5635" max="5635" width="19.453125" style="3" hidden="1"/>
    <col min="5636" max="5637" width="12" style="3" hidden="1"/>
    <col min="5638" max="5639" width="9.453125" style="3" hidden="1"/>
    <col min="5640" max="5640" width="12" style="3" hidden="1"/>
    <col min="5641" max="5643" width="9.453125" style="3" hidden="1"/>
    <col min="5644" max="5644" width="3.54296875" style="3" hidden="1"/>
    <col min="5645" max="5888" width="11.453125" style="3" hidden="1"/>
    <col min="5889" max="5889" width="2.453125" style="3" hidden="1"/>
    <col min="5890" max="5890" width="7.54296875" style="3" hidden="1"/>
    <col min="5891" max="5891" width="19.453125" style="3" hidden="1"/>
    <col min="5892" max="5893" width="12" style="3" hidden="1"/>
    <col min="5894" max="5895" width="9.453125" style="3" hidden="1"/>
    <col min="5896" max="5896" width="12" style="3" hidden="1"/>
    <col min="5897" max="5899" width="9.453125" style="3" hidden="1"/>
    <col min="5900" max="5900" width="3.54296875" style="3" hidden="1"/>
    <col min="5901" max="6144" width="11.453125" style="3" hidden="1"/>
    <col min="6145" max="6145" width="2.453125" style="3" hidden="1"/>
    <col min="6146" max="6146" width="7.54296875" style="3" hidden="1"/>
    <col min="6147" max="6147" width="19.453125" style="3" hidden="1"/>
    <col min="6148" max="6149" width="12" style="3" hidden="1"/>
    <col min="6150" max="6151" width="9.453125" style="3" hidden="1"/>
    <col min="6152" max="6152" width="12" style="3" hidden="1"/>
    <col min="6153" max="6155" width="9.453125" style="3" hidden="1"/>
    <col min="6156" max="6156" width="3.54296875" style="3" hidden="1"/>
    <col min="6157" max="6400" width="11.453125" style="3" hidden="1"/>
    <col min="6401" max="6401" width="2.453125" style="3" hidden="1"/>
    <col min="6402" max="6402" width="7.54296875" style="3" hidden="1"/>
    <col min="6403" max="6403" width="19.453125" style="3" hidden="1"/>
    <col min="6404" max="6405" width="12" style="3" hidden="1"/>
    <col min="6406" max="6407" width="9.453125" style="3" hidden="1"/>
    <col min="6408" max="6408" width="12" style="3" hidden="1"/>
    <col min="6409" max="6411" width="9.453125" style="3" hidden="1"/>
    <col min="6412" max="6412" width="3.54296875" style="3" hidden="1"/>
    <col min="6413" max="6656" width="11.453125" style="3" hidden="1"/>
    <col min="6657" max="6657" width="2.453125" style="3" hidden="1"/>
    <col min="6658" max="6658" width="7.54296875" style="3" hidden="1"/>
    <col min="6659" max="6659" width="19.453125" style="3" hidden="1"/>
    <col min="6660" max="6661" width="12" style="3" hidden="1"/>
    <col min="6662" max="6663" width="9.453125" style="3" hidden="1"/>
    <col min="6664" max="6664" width="12" style="3" hidden="1"/>
    <col min="6665" max="6667" width="9.453125" style="3" hidden="1"/>
    <col min="6668" max="6668" width="3.54296875" style="3" hidden="1"/>
    <col min="6669" max="6912" width="11.453125" style="3" hidden="1"/>
    <col min="6913" max="6913" width="2.453125" style="3" hidden="1"/>
    <col min="6914" max="6914" width="7.54296875" style="3" hidden="1"/>
    <col min="6915" max="6915" width="19.453125" style="3" hidden="1"/>
    <col min="6916" max="6917" width="12" style="3" hidden="1"/>
    <col min="6918" max="6919" width="9.453125" style="3" hidden="1"/>
    <col min="6920" max="6920" width="12" style="3" hidden="1"/>
    <col min="6921" max="6923" width="9.453125" style="3" hidden="1"/>
    <col min="6924" max="6924" width="3.54296875" style="3" hidden="1"/>
    <col min="6925" max="7168" width="11.453125" style="3" hidden="1"/>
    <col min="7169" max="7169" width="2.453125" style="3" hidden="1"/>
    <col min="7170" max="7170" width="7.54296875" style="3" hidden="1"/>
    <col min="7171" max="7171" width="19.453125" style="3" hidden="1"/>
    <col min="7172" max="7173" width="12" style="3" hidden="1"/>
    <col min="7174" max="7175" width="9.453125" style="3" hidden="1"/>
    <col min="7176" max="7176" width="12" style="3" hidden="1"/>
    <col min="7177" max="7179" width="9.453125" style="3" hidden="1"/>
    <col min="7180" max="7180" width="3.54296875" style="3" hidden="1"/>
    <col min="7181" max="7424" width="11.453125" style="3" hidden="1"/>
    <col min="7425" max="7425" width="2.453125" style="3" hidden="1"/>
    <col min="7426" max="7426" width="7.54296875" style="3" hidden="1"/>
    <col min="7427" max="7427" width="19.453125" style="3" hidden="1"/>
    <col min="7428" max="7429" width="12" style="3" hidden="1"/>
    <col min="7430" max="7431" width="9.453125" style="3" hidden="1"/>
    <col min="7432" max="7432" width="12" style="3" hidden="1"/>
    <col min="7433" max="7435" width="9.453125" style="3" hidden="1"/>
    <col min="7436" max="7436" width="3.54296875" style="3" hidden="1"/>
    <col min="7437" max="7680" width="11.453125" style="3" hidden="1"/>
    <col min="7681" max="7681" width="2.453125" style="3" hidden="1"/>
    <col min="7682" max="7682" width="7.54296875" style="3" hidden="1"/>
    <col min="7683" max="7683" width="19.453125" style="3" hidden="1"/>
    <col min="7684" max="7685" width="12" style="3" hidden="1"/>
    <col min="7686" max="7687" width="9.453125" style="3" hidden="1"/>
    <col min="7688" max="7688" width="12" style="3" hidden="1"/>
    <col min="7689" max="7691" width="9.453125" style="3" hidden="1"/>
    <col min="7692" max="7692" width="3.54296875" style="3" hidden="1"/>
    <col min="7693" max="7936" width="11.453125" style="3" hidden="1"/>
    <col min="7937" max="7937" width="2.453125" style="3" hidden="1"/>
    <col min="7938" max="7938" width="7.54296875" style="3" hidden="1"/>
    <col min="7939" max="7939" width="19.453125" style="3" hidden="1"/>
    <col min="7940" max="7941" width="12" style="3" hidden="1"/>
    <col min="7942" max="7943" width="9.453125" style="3" hidden="1"/>
    <col min="7944" max="7944" width="12" style="3" hidden="1"/>
    <col min="7945" max="7947" width="9.453125" style="3" hidden="1"/>
    <col min="7948" max="7948" width="3.54296875" style="3" hidden="1"/>
    <col min="7949" max="8192" width="11.453125" style="3" hidden="1"/>
    <col min="8193" max="8193" width="2.453125" style="3" hidden="1"/>
    <col min="8194" max="8194" width="7.54296875" style="3" hidden="1"/>
    <col min="8195" max="8195" width="19.453125" style="3" hidden="1"/>
    <col min="8196" max="8197" width="12" style="3" hidden="1"/>
    <col min="8198" max="8199" width="9.453125" style="3" hidden="1"/>
    <col min="8200" max="8200" width="12" style="3" hidden="1"/>
    <col min="8201" max="8203" width="9.453125" style="3" hidden="1"/>
    <col min="8204" max="8204" width="3.54296875" style="3" hidden="1"/>
    <col min="8205" max="8448" width="11.453125" style="3" hidden="1"/>
    <col min="8449" max="8449" width="2.453125" style="3" hidden="1"/>
    <col min="8450" max="8450" width="7.54296875" style="3" hidden="1"/>
    <col min="8451" max="8451" width="19.453125" style="3" hidden="1"/>
    <col min="8452" max="8453" width="12" style="3" hidden="1"/>
    <col min="8454" max="8455" width="9.453125" style="3" hidden="1"/>
    <col min="8456" max="8456" width="12" style="3" hidden="1"/>
    <col min="8457" max="8459" width="9.453125" style="3" hidden="1"/>
    <col min="8460" max="8460" width="3.54296875" style="3" hidden="1"/>
    <col min="8461" max="8704" width="11.453125" style="3" hidden="1"/>
    <col min="8705" max="8705" width="2.453125" style="3" hidden="1"/>
    <col min="8706" max="8706" width="7.54296875" style="3" hidden="1"/>
    <col min="8707" max="8707" width="19.453125" style="3" hidden="1"/>
    <col min="8708" max="8709" width="12" style="3" hidden="1"/>
    <col min="8710" max="8711" width="9.453125" style="3" hidden="1"/>
    <col min="8712" max="8712" width="12" style="3" hidden="1"/>
    <col min="8713" max="8715" width="9.453125" style="3" hidden="1"/>
    <col min="8716" max="8716" width="3.54296875" style="3" hidden="1"/>
    <col min="8717" max="8960" width="11.453125" style="3" hidden="1"/>
    <col min="8961" max="8961" width="2.453125" style="3" hidden="1"/>
    <col min="8962" max="8962" width="7.54296875" style="3" hidden="1"/>
    <col min="8963" max="8963" width="19.453125" style="3" hidden="1"/>
    <col min="8964" max="8965" width="12" style="3" hidden="1"/>
    <col min="8966" max="8967" width="9.453125" style="3" hidden="1"/>
    <col min="8968" max="8968" width="12" style="3" hidden="1"/>
    <col min="8969" max="8971" width="9.453125" style="3" hidden="1"/>
    <col min="8972" max="8972" width="3.54296875" style="3" hidden="1"/>
    <col min="8973" max="9216" width="11.453125" style="3" hidden="1"/>
    <col min="9217" max="9217" width="2.453125" style="3" hidden="1"/>
    <col min="9218" max="9218" width="7.54296875" style="3" hidden="1"/>
    <col min="9219" max="9219" width="19.453125" style="3" hidden="1"/>
    <col min="9220" max="9221" width="12" style="3" hidden="1"/>
    <col min="9222" max="9223" width="9.453125" style="3" hidden="1"/>
    <col min="9224" max="9224" width="12" style="3" hidden="1"/>
    <col min="9225" max="9227" width="9.453125" style="3" hidden="1"/>
    <col min="9228" max="9228" width="3.54296875" style="3" hidden="1"/>
    <col min="9229" max="9472" width="11.453125" style="3" hidden="1"/>
    <col min="9473" max="9473" width="2.453125" style="3" hidden="1"/>
    <col min="9474" max="9474" width="7.54296875" style="3" hidden="1"/>
    <col min="9475" max="9475" width="19.453125" style="3" hidden="1"/>
    <col min="9476" max="9477" width="12" style="3" hidden="1"/>
    <col min="9478" max="9479" width="9.453125" style="3" hidden="1"/>
    <col min="9480" max="9480" width="12" style="3" hidden="1"/>
    <col min="9481" max="9483" width="9.453125" style="3" hidden="1"/>
    <col min="9484" max="9484" width="3.54296875" style="3" hidden="1"/>
    <col min="9485" max="9728" width="11.453125" style="3" hidden="1"/>
    <col min="9729" max="9729" width="2.453125" style="3" hidden="1"/>
    <col min="9730" max="9730" width="7.54296875" style="3" hidden="1"/>
    <col min="9731" max="9731" width="19.453125" style="3" hidden="1"/>
    <col min="9732" max="9733" width="12" style="3" hidden="1"/>
    <col min="9734" max="9735" width="9.453125" style="3" hidden="1"/>
    <col min="9736" max="9736" width="12" style="3" hidden="1"/>
    <col min="9737" max="9739" width="9.453125" style="3" hidden="1"/>
    <col min="9740" max="9740" width="3.54296875" style="3" hidden="1"/>
    <col min="9741" max="9984" width="11.453125" style="3" hidden="1"/>
    <col min="9985" max="9985" width="2.453125" style="3" hidden="1"/>
    <col min="9986" max="9986" width="7.54296875" style="3" hidden="1"/>
    <col min="9987" max="9987" width="19.453125" style="3" hidden="1"/>
    <col min="9988" max="9989" width="12" style="3" hidden="1"/>
    <col min="9990" max="9991" width="9.453125" style="3" hidden="1"/>
    <col min="9992" max="9992" width="12" style="3" hidden="1"/>
    <col min="9993" max="9995" width="9.453125" style="3" hidden="1"/>
    <col min="9996" max="9996" width="3.54296875" style="3" hidden="1"/>
    <col min="9997" max="10240" width="11.453125" style="3" hidden="1"/>
    <col min="10241" max="10241" width="2.453125" style="3" hidden="1"/>
    <col min="10242" max="10242" width="7.54296875" style="3" hidden="1"/>
    <col min="10243" max="10243" width="19.453125" style="3" hidden="1"/>
    <col min="10244" max="10245" width="12" style="3" hidden="1"/>
    <col min="10246" max="10247" width="9.453125" style="3" hidden="1"/>
    <col min="10248" max="10248" width="12" style="3" hidden="1"/>
    <col min="10249" max="10251" width="9.453125" style="3" hidden="1"/>
    <col min="10252" max="10252" width="3.54296875" style="3" hidden="1"/>
    <col min="10253" max="10496" width="11.453125" style="3" hidden="1"/>
    <col min="10497" max="10497" width="2.453125" style="3" hidden="1"/>
    <col min="10498" max="10498" width="7.54296875" style="3" hidden="1"/>
    <col min="10499" max="10499" width="19.453125" style="3" hidden="1"/>
    <col min="10500" max="10501" width="12" style="3" hidden="1"/>
    <col min="10502" max="10503" width="9.453125" style="3" hidden="1"/>
    <col min="10504" max="10504" width="12" style="3" hidden="1"/>
    <col min="10505" max="10507" width="9.453125" style="3" hidden="1"/>
    <col min="10508" max="10508" width="3.54296875" style="3" hidden="1"/>
    <col min="10509" max="10752" width="11.453125" style="3" hidden="1"/>
    <col min="10753" max="10753" width="2.453125" style="3" hidden="1"/>
    <col min="10754" max="10754" width="7.54296875" style="3" hidden="1"/>
    <col min="10755" max="10755" width="19.453125" style="3" hidden="1"/>
    <col min="10756" max="10757" width="12" style="3" hidden="1"/>
    <col min="10758" max="10759" width="9.453125" style="3" hidden="1"/>
    <col min="10760" max="10760" width="12" style="3" hidden="1"/>
    <col min="10761" max="10763" width="9.453125" style="3" hidden="1"/>
    <col min="10764" max="10764" width="3.54296875" style="3" hidden="1"/>
    <col min="10765" max="11008" width="11.453125" style="3" hidden="1"/>
    <col min="11009" max="11009" width="2.453125" style="3" hidden="1"/>
    <col min="11010" max="11010" width="7.54296875" style="3" hidden="1"/>
    <col min="11011" max="11011" width="19.453125" style="3" hidden="1"/>
    <col min="11012" max="11013" width="12" style="3" hidden="1"/>
    <col min="11014" max="11015" width="9.453125" style="3" hidden="1"/>
    <col min="11016" max="11016" width="12" style="3" hidden="1"/>
    <col min="11017" max="11019" width="9.453125" style="3" hidden="1"/>
    <col min="11020" max="11020" width="3.54296875" style="3" hidden="1"/>
    <col min="11021" max="11264" width="11.453125" style="3" hidden="1"/>
    <col min="11265" max="11265" width="2.453125" style="3" hidden="1"/>
    <col min="11266" max="11266" width="7.54296875" style="3" hidden="1"/>
    <col min="11267" max="11267" width="19.453125" style="3" hidden="1"/>
    <col min="11268" max="11269" width="12" style="3" hidden="1"/>
    <col min="11270" max="11271" width="9.453125" style="3" hidden="1"/>
    <col min="11272" max="11272" width="12" style="3" hidden="1"/>
    <col min="11273" max="11275" width="9.453125" style="3" hidden="1"/>
    <col min="11276" max="11276" width="3.54296875" style="3" hidden="1"/>
    <col min="11277" max="11520" width="11.453125" style="3" hidden="1"/>
    <col min="11521" max="11521" width="2.453125" style="3" hidden="1"/>
    <col min="11522" max="11522" width="7.54296875" style="3" hidden="1"/>
    <col min="11523" max="11523" width="19.453125" style="3" hidden="1"/>
    <col min="11524" max="11525" width="12" style="3" hidden="1"/>
    <col min="11526" max="11527" width="9.453125" style="3" hidden="1"/>
    <col min="11528" max="11528" width="12" style="3" hidden="1"/>
    <col min="11529" max="11531" width="9.453125" style="3" hidden="1"/>
    <col min="11532" max="11532" width="3.54296875" style="3" hidden="1"/>
    <col min="11533" max="11776" width="11.453125" style="3" hidden="1"/>
    <col min="11777" max="11777" width="2.453125" style="3" hidden="1"/>
    <col min="11778" max="11778" width="7.54296875" style="3" hidden="1"/>
    <col min="11779" max="11779" width="19.453125" style="3" hidden="1"/>
    <col min="11780" max="11781" width="12" style="3" hidden="1"/>
    <col min="11782" max="11783" width="9.453125" style="3" hidden="1"/>
    <col min="11784" max="11784" width="12" style="3" hidden="1"/>
    <col min="11785" max="11787" width="9.453125" style="3" hidden="1"/>
    <col min="11788" max="11788" width="3.54296875" style="3" hidden="1"/>
    <col min="11789" max="12032" width="11.453125" style="3" hidden="1"/>
    <col min="12033" max="12033" width="2.453125" style="3" hidden="1"/>
    <col min="12034" max="12034" width="7.54296875" style="3" hidden="1"/>
    <col min="12035" max="12035" width="19.453125" style="3" hidden="1"/>
    <col min="12036" max="12037" width="12" style="3" hidden="1"/>
    <col min="12038" max="12039" width="9.453125" style="3" hidden="1"/>
    <col min="12040" max="12040" width="12" style="3" hidden="1"/>
    <col min="12041" max="12043" width="9.453125" style="3" hidden="1"/>
    <col min="12044" max="12044" width="3.54296875" style="3" hidden="1"/>
    <col min="12045" max="12288" width="11.453125" style="3" hidden="1"/>
    <col min="12289" max="12289" width="2.453125" style="3" hidden="1"/>
    <col min="12290" max="12290" width="7.54296875" style="3" hidden="1"/>
    <col min="12291" max="12291" width="19.453125" style="3" hidden="1"/>
    <col min="12292" max="12293" width="12" style="3" hidden="1"/>
    <col min="12294" max="12295" width="9.453125" style="3" hidden="1"/>
    <col min="12296" max="12296" width="12" style="3" hidden="1"/>
    <col min="12297" max="12299" width="9.453125" style="3" hidden="1"/>
    <col min="12300" max="12300" width="3.54296875" style="3" hidden="1"/>
    <col min="12301" max="12544" width="11.453125" style="3" hidden="1"/>
    <col min="12545" max="12545" width="2.453125" style="3" hidden="1"/>
    <col min="12546" max="12546" width="7.54296875" style="3" hidden="1"/>
    <col min="12547" max="12547" width="19.453125" style="3" hidden="1"/>
    <col min="12548" max="12549" width="12" style="3" hidden="1"/>
    <col min="12550" max="12551" width="9.453125" style="3" hidden="1"/>
    <col min="12552" max="12552" width="12" style="3" hidden="1"/>
    <col min="12553" max="12555" width="9.453125" style="3" hidden="1"/>
    <col min="12556" max="12556" width="3.54296875" style="3" hidden="1"/>
    <col min="12557" max="12800" width="11.453125" style="3" hidden="1"/>
    <col min="12801" max="12801" width="2.453125" style="3" hidden="1"/>
    <col min="12802" max="12802" width="7.54296875" style="3" hidden="1"/>
    <col min="12803" max="12803" width="19.453125" style="3" hidden="1"/>
    <col min="12804" max="12805" width="12" style="3" hidden="1"/>
    <col min="12806" max="12807" width="9.453125" style="3" hidden="1"/>
    <col min="12808" max="12808" width="12" style="3" hidden="1"/>
    <col min="12809" max="12811" width="9.453125" style="3" hidden="1"/>
    <col min="12812" max="12812" width="3.54296875" style="3" hidden="1"/>
    <col min="12813" max="13056" width="11.453125" style="3" hidden="1"/>
    <col min="13057" max="13057" width="2.453125" style="3" hidden="1"/>
    <col min="13058" max="13058" width="7.54296875" style="3" hidden="1"/>
    <col min="13059" max="13059" width="19.453125" style="3" hidden="1"/>
    <col min="13060" max="13061" width="12" style="3" hidden="1"/>
    <col min="13062" max="13063" width="9.453125" style="3" hidden="1"/>
    <col min="13064" max="13064" width="12" style="3" hidden="1"/>
    <col min="13065" max="13067" width="9.453125" style="3" hidden="1"/>
    <col min="13068" max="13068" width="3.54296875" style="3" hidden="1"/>
    <col min="13069" max="13312" width="11.453125" style="3" hidden="1"/>
    <col min="13313" max="13313" width="2.453125" style="3" hidden="1"/>
    <col min="13314" max="13314" width="7.54296875" style="3" hidden="1"/>
    <col min="13315" max="13315" width="19.453125" style="3" hidden="1"/>
    <col min="13316" max="13317" width="12" style="3" hidden="1"/>
    <col min="13318" max="13319" width="9.453125" style="3" hidden="1"/>
    <col min="13320" max="13320" width="12" style="3" hidden="1"/>
    <col min="13321" max="13323" width="9.453125" style="3" hidden="1"/>
    <col min="13324" max="13324" width="3.54296875" style="3" hidden="1"/>
    <col min="13325" max="13568" width="11.453125" style="3" hidden="1"/>
    <col min="13569" max="13569" width="2.453125" style="3" hidden="1"/>
    <col min="13570" max="13570" width="7.54296875" style="3" hidden="1"/>
    <col min="13571" max="13571" width="19.453125" style="3" hidden="1"/>
    <col min="13572" max="13573" width="12" style="3" hidden="1"/>
    <col min="13574" max="13575" width="9.453125" style="3" hidden="1"/>
    <col min="13576" max="13576" width="12" style="3" hidden="1"/>
    <col min="13577" max="13579" width="9.453125" style="3" hidden="1"/>
    <col min="13580" max="13580" width="3.54296875" style="3" hidden="1"/>
    <col min="13581" max="13824" width="11.453125" style="3" hidden="1"/>
    <col min="13825" max="13825" width="2.453125" style="3" hidden="1"/>
    <col min="13826" max="13826" width="7.54296875" style="3" hidden="1"/>
    <col min="13827" max="13827" width="19.453125" style="3" hidden="1"/>
    <col min="13828" max="13829" width="12" style="3" hidden="1"/>
    <col min="13830" max="13831" width="9.453125" style="3" hidden="1"/>
    <col min="13832" max="13832" width="12" style="3" hidden="1"/>
    <col min="13833" max="13835" width="9.453125" style="3" hidden="1"/>
    <col min="13836" max="13836" width="3.54296875" style="3" hidden="1"/>
    <col min="13837" max="14080" width="11.453125" style="3" hidden="1"/>
    <col min="14081" max="14081" width="2.453125" style="3" hidden="1"/>
    <col min="14082" max="14082" width="7.54296875" style="3" hidden="1"/>
    <col min="14083" max="14083" width="19.453125" style="3" hidden="1"/>
    <col min="14084" max="14085" width="12" style="3" hidden="1"/>
    <col min="14086" max="14087" width="9.453125" style="3" hidden="1"/>
    <col min="14088" max="14088" width="12" style="3" hidden="1"/>
    <col min="14089" max="14091" width="9.453125" style="3" hidden="1"/>
    <col min="14092" max="14092" width="3.54296875" style="3" hidden="1"/>
    <col min="14093" max="14336" width="11.453125" style="3" hidden="1"/>
    <col min="14337" max="14337" width="2.453125" style="3" hidden="1"/>
    <col min="14338" max="14338" width="7.54296875" style="3" hidden="1"/>
    <col min="14339" max="14339" width="19.453125" style="3" hidden="1"/>
    <col min="14340" max="14341" width="12" style="3" hidden="1"/>
    <col min="14342" max="14343" width="9.453125" style="3" hidden="1"/>
    <col min="14344" max="14344" width="12" style="3" hidden="1"/>
    <col min="14345" max="14347" width="9.453125" style="3" hidden="1"/>
    <col min="14348" max="14348" width="3.54296875" style="3" hidden="1"/>
    <col min="14349" max="14592" width="11.453125" style="3" hidden="1"/>
    <col min="14593" max="14593" width="2.453125" style="3" hidden="1"/>
    <col min="14594" max="14594" width="7.54296875" style="3" hidden="1"/>
    <col min="14595" max="14595" width="19.453125" style="3" hidden="1"/>
    <col min="14596" max="14597" width="12" style="3" hidden="1"/>
    <col min="14598" max="14599" width="9.453125" style="3" hidden="1"/>
    <col min="14600" max="14600" width="12" style="3" hidden="1"/>
    <col min="14601" max="14603" width="9.453125" style="3" hidden="1"/>
    <col min="14604" max="14604" width="3.54296875" style="3" hidden="1"/>
    <col min="14605" max="14848" width="11.453125" style="3" hidden="1"/>
    <col min="14849" max="14849" width="2.453125" style="3" hidden="1"/>
    <col min="14850" max="14850" width="7.54296875" style="3" hidden="1"/>
    <col min="14851" max="14851" width="19.453125" style="3" hidden="1"/>
    <col min="14852" max="14853" width="12" style="3" hidden="1"/>
    <col min="14854" max="14855" width="9.453125" style="3" hidden="1"/>
    <col min="14856" max="14856" width="12" style="3" hidden="1"/>
    <col min="14857" max="14859" width="9.453125" style="3" hidden="1"/>
    <col min="14860" max="14860" width="3.54296875" style="3" hidden="1"/>
    <col min="14861" max="15104" width="11.453125" style="3" hidden="1"/>
    <col min="15105" max="15105" width="2.453125" style="3" hidden="1"/>
    <col min="15106" max="15106" width="7.54296875" style="3" hidden="1"/>
    <col min="15107" max="15107" width="19.453125" style="3" hidden="1"/>
    <col min="15108" max="15109" width="12" style="3" hidden="1"/>
    <col min="15110" max="15111" width="9.453125" style="3" hidden="1"/>
    <col min="15112" max="15112" width="12" style="3" hidden="1"/>
    <col min="15113" max="15115" width="9.453125" style="3" hidden="1"/>
    <col min="15116" max="15116" width="3.54296875" style="3" hidden="1"/>
    <col min="15117" max="15360" width="11.453125" style="3" hidden="1"/>
    <col min="15361" max="15361" width="2.453125" style="3" hidden="1"/>
    <col min="15362" max="15362" width="7.54296875" style="3" hidden="1"/>
    <col min="15363" max="15363" width="19.453125" style="3" hidden="1"/>
    <col min="15364" max="15365" width="12" style="3" hidden="1"/>
    <col min="15366" max="15367" width="9.453125" style="3" hidden="1"/>
    <col min="15368" max="15368" width="12" style="3" hidden="1"/>
    <col min="15369" max="15371" width="9.453125" style="3" hidden="1"/>
    <col min="15372" max="15372" width="3.54296875" style="3" hidden="1"/>
    <col min="15373" max="15616" width="11.453125" style="3" hidden="1"/>
    <col min="15617" max="15617" width="2.453125" style="3" hidden="1"/>
    <col min="15618" max="15618" width="7.54296875" style="3" hidden="1"/>
    <col min="15619" max="15619" width="19.453125" style="3" hidden="1"/>
    <col min="15620" max="15621" width="12" style="3" hidden="1"/>
    <col min="15622" max="15623" width="9.453125" style="3" hidden="1"/>
    <col min="15624" max="15624" width="12" style="3" hidden="1"/>
    <col min="15625" max="15627" width="9.453125" style="3" hidden="1"/>
    <col min="15628" max="15628" width="3.54296875" style="3" hidden="1"/>
    <col min="15629" max="15872" width="11.453125" style="3" hidden="1"/>
    <col min="15873" max="15873" width="2.453125" style="3" hidden="1"/>
    <col min="15874" max="15874" width="7.54296875" style="3" hidden="1"/>
    <col min="15875" max="15875" width="19.453125" style="3" hidden="1"/>
    <col min="15876" max="15877" width="12" style="3" hidden="1"/>
    <col min="15878" max="15879" width="9.453125" style="3" hidden="1"/>
    <col min="15880" max="15880" width="12" style="3" hidden="1"/>
    <col min="15881" max="15883" width="9.453125" style="3" hidden="1"/>
    <col min="15884" max="15884" width="3.54296875" style="3" hidden="1"/>
    <col min="15885" max="16128" width="11.453125" style="3" hidden="1"/>
    <col min="16129" max="16129" width="2.453125" style="3" hidden="1"/>
    <col min="16130" max="16130" width="7.54296875" style="3" hidden="1"/>
    <col min="16131" max="16131" width="19.453125" style="3" hidden="1"/>
    <col min="16132" max="16133" width="12" style="3" hidden="1"/>
    <col min="16134" max="16135" width="9.453125" style="3" hidden="1"/>
    <col min="16136" max="16136" width="12" style="3" hidden="1"/>
    <col min="16137" max="16139" width="9.453125" style="3" hidden="1"/>
    <col min="16140" max="16140" width="3.54296875" style="3" hidden="1"/>
    <col min="16141" max="16384" width="11.453125" style="3" hidden="1"/>
  </cols>
  <sheetData>
    <row r="1" spans="1:45" ht="21" customHeight="1" x14ac:dyDescent="0.3">
      <c r="A1" s="15"/>
      <c r="B1" s="73" t="s">
        <v>200</v>
      </c>
      <c r="C1" s="74"/>
      <c r="D1" s="75"/>
      <c r="E1" s="75"/>
      <c r="F1" s="74"/>
      <c r="G1" s="74"/>
      <c r="H1" s="75"/>
      <c r="I1" s="74"/>
      <c r="J1" s="74"/>
      <c r="K1" s="74"/>
      <c r="L1" s="76" t="str">
        <f>VLOOKUP(RIGHT(TDPrimas_!B3,2),Cat!$N$2:$O$5,2,0)&amp;" "&amp;LEFT(TDPrimas_!B3,4)</f>
        <v>Cuarto Trimestre 2025</v>
      </c>
    </row>
    <row r="2" spans="1:45" ht="21" customHeight="1" x14ac:dyDescent="0.3">
      <c r="A2" s="15"/>
      <c r="B2" s="180" t="str">
        <f>UPPER(RIGHT(TDPrimas_!$B$4,LEN(TDPrimas_!$B$4)-3))</f>
        <v>TOTAL GENERAL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</row>
    <row r="3" spans="1:45" ht="14.5" thickBot="1" x14ac:dyDescent="0.35">
      <c r="A3" s="15"/>
      <c r="B3" s="4"/>
      <c r="C3" s="4"/>
      <c r="D3" s="4"/>
      <c r="E3" s="4"/>
      <c r="F3" s="4"/>
      <c r="G3" s="4"/>
      <c r="H3" s="4"/>
      <c r="I3" s="4"/>
      <c r="J3" s="4"/>
      <c r="K3" s="5"/>
      <c r="L3" s="6" t="s">
        <v>118</v>
      </c>
    </row>
    <row r="4" spans="1:45" ht="14.5" hidden="1" thickBot="1" x14ac:dyDescent="0.35">
      <c r="A4" s="15"/>
      <c r="B4" s="4"/>
      <c r="C4" s="4"/>
      <c r="D4" s="4">
        <v>2</v>
      </c>
      <c r="E4" s="4">
        <v>3</v>
      </c>
      <c r="F4" s="4">
        <v>4</v>
      </c>
      <c r="G4" s="4">
        <v>5</v>
      </c>
      <c r="H4" s="4">
        <v>6</v>
      </c>
      <c r="I4" s="4">
        <v>7</v>
      </c>
      <c r="J4" s="4">
        <v>8</v>
      </c>
      <c r="K4" s="5">
        <v>9</v>
      </c>
      <c r="L4" s="6">
        <v>10</v>
      </c>
    </row>
    <row r="5" spans="1:45" s="7" customFormat="1" ht="18" customHeight="1" thickBot="1" x14ac:dyDescent="0.4">
      <c r="A5" s="16"/>
      <c r="B5" s="34"/>
      <c r="C5" s="35"/>
      <c r="D5" s="181" t="s">
        <v>119</v>
      </c>
      <c r="E5" s="181"/>
      <c r="F5" s="181" t="s">
        <v>120</v>
      </c>
      <c r="G5" s="181"/>
      <c r="H5" s="181" t="s">
        <v>121</v>
      </c>
      <c r="I5" s="181"/>
      <c r="J5" s="181" t="s">
        <v>122</v>
      </c>
      <c r="K5" s="181"/>
      <c r="L5" s="181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</row>
    <row r="6" spans="1:45" ht="15.65" customHeight="1" thickBot="1" x14ac:dyDescent="0.35">
      <c r="A6" s="15"/>
      <c r="B6" s="36" t="s">
        <v>123</v>
      </c>
      <c r="C6" s="37"/>
      <c r="D6" s="31" t="str">
        <f>LEFT(TDPrimas_!B3,4)</f>
        <v>2025</v>
      </c>
      <c r="E6" s="31">
        <f>D6-1</f>
        <v>2024</v>
      </c>
      <c r="F6" s="31" t="str">
        <f>D6</f>
        <v>2025</v>
      </c>
      <c r="G6" s="31">
        <f>E6</f>
        <v>2024</v>
      </c>
      <c r="H6" s="178" t="s">
        <v>124</v>
      </c>
      <c r="I6" s="178" t="s">
        <v>125</v>
      </c>
      <c r="J6" s="32" t="s">
        <v>126</v>
      </c>
      <c r="K6" s="32" t="s">
        <v>127</v>
      </c>
      <c r="L6" s="32" t="s">
        <v>127</v>
      </c>
    </row>
    <row r="7" spans="1:45" s="7" customFormat="1" ht="21" customHeight="1" x14ac:dyDescent="0.35">
      <c r="A7" s="16"/>
      <c r="B7" s="38"/>
      <c r="C7" s="39"/>
      <c r="D7" s="40" t="s">
        <v>124</v>
      </c>
      <c r="E7" s="40" t="s">
        <v>124</v>
      </c>
      <c r="F7" s="40" t="str">
        <f>RIGHT(TDPrimas_!B3,2)</f>
        <v>Q4</v>
      </c>
      <c r="G7" s="40" t="str">
        <f>RIGHT(TDPrimas_!B3,2)</f>
        <v>Q4</v>
      </c>
      <c r="H7" s="179"/>
      <c r="I7" s="179"/>
      <c r="J7" s="40" t="s">
        <v>128</v>
      </c>
      <c r="K7" s="40" t="s">
        <v>129</v>
      </c>
      <c r="L7" s="40" t="s">
        <v>182</v>
      </c>
      <c r="M7" s="17"/>
      <c r="N7" s="17"/>
      <c r="O7" s="17"/>
      <c r="P7" s="17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</row>
    <row r="8" spans="1:45" ht="15" customHeight="1" x14ac:dyDescent="0.25">
      <c r="A8" s="15"/>
      <c r="B8" s="41"/>
      <c r="C8" s="42" t="s">
        <v>103</v>
      </c>
      <c r="D8" s="43">
        <f>VLOOKUP($C$8,$C$9:$L$125,D$4,0)</f>
        <v>1025001350.6946898</v>
      </c>
      <c r="E8" s="43">
        <f t="shared" ref="E8:L8" si="0">VLOOKUP($C$8,$C$9:$L$125,E$4,0)</f>
        <v>915229324.65265</v>
      </c>
      <c r="F8" s="44">
        <f t="shared" si="0"/>
        <v>100</v>
      </c>
      <c r="G8" s="44">
        <f t="shared" si="0"/>
        <v>99.999999999999986</v>
      </c>
      <c r="H8" s="43">
        <f t="shared" si="0"/>
        <v>109772026.04203975</v>
      </c>
      <c r="I8" s="45">
        <f t="shared" si="0"/>
        <v>11.993936720034704</v>
      </c>
      <c r="J8" s="46">
        <f t="shared" si="0"/>
        <v>100</v>
      </c>
      <c r="K8" s="46">
        <f t="shared" si="0"/>
        <v>100</v>
      </c>
      <c r="L8" s="46">
        <f t="shared" si="0"/>
        <v>100</v>
      </c>
    </row>
    <row r="9" spans="1:45" ht="15" customHeight="1" x14ac:dyDescent="0.3">
      <c r="A9" s="15"/>
      <c r="B9" s="8">
        <f>IF(TDPrimas_!A7="","",TDPrimas_!A7)</f>
        <v>1</v>
      </c>
      <c r="C9" s="9" t="str">
        <f>IF(TDPrimas_!B7="","",TDPrimas_!B7)</f>
        <v>G.N.P.</v>
      </c>
      <c r="D9" s="10">
        <f>IF(TDPrimas_!C7="","",TDPrimas_!C7)</f>
        <v>128430250.56694001</v>
      </c>
      <c r="E9" s="10">
        <f>IF(TDPrimas_!D7="","",TDPrimas_!D7)</f>
        <v>116483297.66436</v>
      </c>
      <c r="F9" s="11">
        <f>IF(TDPrimas_!E7="","",TDPrimas_!E7)</f>
        <v>12.529764032008059</v>
      </c>
      <c r="G9" s="11">
        <f>IF(TDPrimas_!F7="","",TDPrimas_!F7)</f>
        <v>12.727225245822188</v>
      </c>
      <c r="H9" s="10">
        <f>IF(TDPrimas_!G7="","",TDPrimas_!G7)</f>
        <v>11946952.902580008</v>
      </c>
      <c r="I9" s="12">
        <f>IF(TDPrimas_!H7="","",TDPrimas_!H7)</f>
        <v>10.256365626773789</v>
      </c>
      <c r="J9" s="13">
        <f>IF(TDPrimas_!I7="","",TDPrimas_!I7)</f>
        <v>100</v>
      </c>
      <c r="K9" s="13">
        <f>IF(TDPrimas_!J7="","",TDPrimas_!J7)</f>
        <v>100</v>
      </c>
      <c r="L9" s="13">
        <f>IF(TDPrimas_!K7="","",TDPrimas_!K7)</f>
        <v>12.529764032008059</v>
      </c>
      <c r="M9" s="18"/>
      <c r="O9" s="19"/>
      <c r="P9" s="18"/>
    </row>
    <row r="10" spans="1:45" ht="15" customHeight="1" x14ac:dyDescent="0.3">
      <c r="A10" s="15"/>
      <c r="B10" s="8">
        <f>IF(TDPrimas_!A8="","",TDPrimas_!A8)</f>
        <v>2</v>
      </c>
      <c r="C10" s="9" t="str">
        <f>IF(TDPrimas_!B8="","",TDPrimas_!B8)</f>
        <v>BBVA</v>
      </c>
      <c r="D10" s="10">
        <f>IF(TDPrimas_!C8="","",TDPrimas_!C8)</f>
        <v>91085001.343329996</v>
      </c>
      <c r="E10" s="10">
        <f>IF(TDPrimas_!D8="","",TDPrimas_!D8)</f>
        <v>77118417.460149989</v>
      </c>
      <c r="F10" s="11">
        <f>IF(TDPrimas_!E8="","",TDPrimas_!E8)</f>
        <v>8.8863298845018655</v>
      </c>
      <c r="G10" s="11">
        <f>IF(TDPrimas_!F8="","",TDPrimas_!F8)</f>
        <v>8.4261305208307373</v>
      </c>
      <c r="H10" s="10">
        <f>IF(TDPrimas_!G8="","",TDPrimas_!G8)</f>
        <v>13966583.883180007</v>
      </c>
      <c r="I10" s="12">
        <f>IF(TDPrimas_!H8="","",TDPrimas_!H8)</f>
        <v>18.11056858161939</v>
      </c>
      <c r="J10" s="13">
        <f>IF(TDPrimas_!I8="","",TDPrimas_!I8)</f>
        <v>100</v>
      </c>
      <c r="K10" s="13">
        <f>IF(TDPrimas_!J8="","",TDPrimas_!J8)</f>
        <v>100</v>
      </c>
      <c r="L10" s="13">
        <f>IF(TDPrimas_!K8="","",TDPrimas_!K8)</f>
        <v>8.8863298845018655</v>
      </c>
    </row>
    <row r="11" spans="1:45" ht="15" customHeight="1" x14ac:dyDescent="0.3">
      <c r="A11" s="15"/>
      <c r="B11" s="8">
        <f>IF(TDPrimas_!A9="","",TDPrimas_!A9)</f>
        <v>3</v>
      </c>
      <c r="C11" s="9" t="str">
        <f>IF(TDPrimas_!B9="","",TDPrimas_!B9)</f>
        <v>Metlife México</v>
      </c>
      <c r="D11" s="10">
        <f>IF(TDPrimas_!C9="","",TDPrimas_!C9)</f>
        <v>90255077.333990008</v>
      </c>
      <c r="E11" s="10">
        <f>IF(TDPrimas_!D9="","",TDPrimas_!D9)</f>
        <v>84280855.568709999</v>
      </c>
      <c r="F11" s="11">
        <f>IF(TDPrimas_!E9="","",TDPrimas_!E9)</f>
        <v>8.8053617951644707</v>
      </c>
      <c r="G11" s="11">
        <f>IF(TDPrimas_!F9="","",TDPrimas_!F9)</f>
        <v>9.2087145044982535</v>
      </c>
      <c r="H11" s="10">
        <f>IF(TDPrimas_!G9="","",TDPrimas_!G9)</f>
        <v>5974221.7652800083</v>
      </c>
      <c r="I11" s="12">
        <f>IF(TDPrimas_!H9="","",TDPrimas_!H9)</f>
        <v>7.0884683419113248</v>
      </c>
      <c r="J11" s="13">
        <f>IF(TDPrimas_!I9="","",TDPrimas_!I9)</f>
        <v>100</v>
      </c>
      <c r="K11" s="13">
        <f>IF(TDPrimas_!J9="","",TDPrimas_!J9)</f>
        <v>100</v>
      </c>
      <c r="L11" s="13">
        <f>IF(TDPrimas_!K9="","",TDPrimas_!K9)</f>
        <v>8.8053617951644707</v>
      </c>
    </row>
    <row r="12" spans="1:45" ht="15" customHeight="1" x14ac:dyDescent="0.3">
      <c r="A12" s="15"/>
      <c r="B12" s="8">
        <f>IF(TDPrimas_!A10="","",TDPrimas_!A10)</f>
        <v>4</v>
      </c>
      <c r="C12" s="9" t="str">
        <f>IF(TDPrimas_!B10="","",TDPrimas_!B10)</f>
        <v>Quálitas</v>
      </c>
      <c r="D12" s="10">
        <f>IF(TDPrimas_!C10="","",TDPrimas_!C10)</f>
        <v>71971903.271929994</v>
      </c>
      <c r="E12" s="10">
        <f>IF(TDPrimas_!D10="","",TDPrimas_!D10)</f>
        <v>65890424.067209996</v>
      </c>
      <c r="F12" s="11">
        <f>IF(TDPrimas_!E10="","",TDPrimas_!E10)</f>
        <v>7.0216398469281422</v>
      </c>
      <c r="G12" s="11">
        <f>IF(TDPrimas_!F10="","",TDPrimas_!F10)</f>
        <v>7.199334887157038</v>
      </c>
      <c r="H12" s="10">
        <f>IF(TDPrimas_!G10="","",TDPrimas_!G10)</f>
        <v>6081479.2047199979</v>
      </c>
      <c r="I12" s="12">
        <f>IF(TDPrimas_!H10="","",TDPrimas_!H10)</f>
        <v>9.229685938151988</v>
      </c>
      <c r="J12" s="13">
        <f>IF(TDPrimas_!I10="","",TDPrimas_!I10)</f>
        <v>100</v>
      </c>
      <c r="K12" s="13">
        <f>IF(TDPrimas_!J10="","",TDPrimas_!J10)</f>
        <v>100</v>
      </c>
      <c r="L12" s="13">
        <f>IF(TDPrimas_!K10="","",TDPrimas_!K10)</f>
        <v>7.0216398469281422</v>
      </c>
    </row>
    <row r="13" spans="1:45" ht="15" customHeight="1" x14ac:dyDescent="0.3">
      <c r="A13" s="15"/>
      <c r="B13" s="8">
        <f>IF(TDPrimas_!A11="","",TDPrimas_!A11)</f>
        <v>5</v>
      </c>
      <c r="C13" s="9" t="str">
        <f>IF(TDPrimas_!B11="","",TDPrimas_!B11)</f>
        <v>AXA Seguros</v>
      </c>
      <c r="D13" s="10">
        <f>IF(TDPrimas_!C11="","",TDPrimas_!C11)</f>
        <v>65208209.1752</v>
      </c>
      <c r="E13" s="10">
        <f>IF(TDPrimas_!D11="","",TDPrimas_!D11)</f>
        <v>61783494.341970004</v>
      </c>
      <c r="F13" s="11">
        <f>IF(TDPrimas_!E11="","",TDPrimas_!E11)</f>
        <v>6.3617681216717861</v>
      </c>
      <c r="G13" s="11">
        <f>IF(TDPrimas_!F11="","",TDPrimas_!F11)</f>
        <v>6.7506025733406441</v>
      </c>
      <c r="H13" s="10">
        <f>IF(TDPrimas_!G11="","",TDPrimas_!G11)</f>
        <v>3424714.8332299963</v>
      </c>
      <c r="I13" s="12">
        <f>IF(TDPrimas_!H11="","",TDPrimas_!H11)</f>
        <v>5.5430902212721955</v>
      </c>
      <c r="J13" s="13">
        <f>IF(TDPrimas_!I11="","",TDPrimas_!I11)</f>
        <v>100</v>
      </c>
      <c r="K13" s="13">
        <f>IF(TDPrimas_!J11="","",TDPrimas_!J11)</f>
        <v>100</v>
      </c>
      <c r="L13" s="13">
        <f>IF(TDPrimas_!K11="","",TDPrimas_!K11)</f>
        <v>6.3617681216717861</v>
      </c>
    </row>
    <row r="14" spans="1:45" ht="15" customHeight="1" x14ac:dyDescent="0.3">
      <c r="A14" s="15"/>
      <c r="B14" s="54">
        <f>IF(TDPrimas_!A12="","",TDPrimas_!A12)</f>
        <v>5.0999999999999996</v>
      </c>
      <c r="C14" s="49" t="str">
        <f>IF(TDPrimas_!B12="","",TDPrimas_!B12)</f>
        <v>TOTAL GRANDES</v>
      </c>
      <c r="D14" s="50">
        <f>IF(TDPrimas_!C12="","",TDPrimas_!C12)</f>
        <v>446950441.69138992</v>
      </c>
      <c r="E14" s="50">
        <f>IF(TDPrimas_!D12="","",TDPrimas_!D12)</f>
        <v>405556489.1024</v>
      </c>
      <c r="F14" s="51">
        <f>IF(TDPrimas_!E12="","",TDPrimas_!E12)</f>
        <v>43.604863680274313</v>
      </c>
      <c r="G14" s="51">
        <f>IF(TDPrimas_!F12="","",TDPrimas_!F12)</f>
        <v>44.312007731648869</v>
      </c>
      <c r="H14" s="50">
        <f>IF(TDPrimas_!G12="","",TDPrimas_!G12)</f>
        <v>41393952.588989913</v>
      </c>
      <c r="I14" s="52">
        <f>IF(TDPrimas_!H12="","",TDPrimas_!H12)</f>
        <v>10.20670454086563</v>
      </c>
      <c r="J14" s="53">
        <f>IF(TDPrimas_!I12="","",TDPrimas_!I12)</f>
        <v>100</v>
      </c>
      <c r="K14" s="53">
        <f>IF(TDPrimas_!J12="","",TDPrimas_!J12)</f>
        <v>100</v>
      </c>
      <c r="L14" s="53">
        <f>IF(TDPrimas_!K12="","",TDPrimas_!K12)</f>
        <v>43.604863680274313</v>
      </c>
    </row>
    <row r="15" spans="1:45" ht="15" customHeight="1" x14ac:dyDescent="0.3">
      <c r="A15" s="15"/>
      <c r="B15" s="8">
        <f>IF(TDPrimas_!A13="","",TDPrimas_!A13)</f>
        <v>6</v>
      </c>
      <c r="C15" s="9" t="str">
        <f>IF(TDPrimas_!B13="","",TDPrimas_!B13)</f>
        <v>Banorte</v>
      </c>
      <c r="D15" s="10">
        <f>IF(TDPrimas_!C13="","",TDPrimas_!C13)</f>
        <v>58716251.175099999</v>
      </c>
      <c r="E15" s="10">
        <f>IF(TDPrimas_!D13="","",TDPrimas_!D13)</f>
        <v>45393489.003809996</v>
      </c>
      <c r="F15" s="11">
        <f>IF(TDPrimas_!E13="","",TDPrimas_!E13)</f>
        <v>5.7284072001764041</v>
      </c>
      <c r="G15" s="11">
        <f>IF(TDPrimas_!F13="","",TDPrimas_!F13)</f>
        <v>4.9597939861725733</v>
      </c>
      <c r="H15" s="10">
        <f>IF(TDPrimas_!G13="","",TDPrimas_!G13)</f>
        <v>13322762.171290003</v>
      </c>
      <c r="I15" s="12">
        <f>IF(TDPrimas_!H13="","",TDPrimas_!H13)</f>
        <v>29.349500255800542</v>
      </c>
      <c r="J15" s="13">
        <f>IF(TDPrimas_!I13="","",TDPrimas_!I13)</f>
        <v>100</v>
      </c>
      <c r="K15" s="13">
        <f>IF(TDPrimas_!J13="","",TDPrimas_!J13)</f>
        <v>100</v>
      </c>
      <c r="L15" s="13">
        <f>IF(TDPrimas_!K13="","",TDPrimas_!K13)</f>
        <v>5.7284072001764041</v>
      </c>
    </row>
    <row r="16" spans="1:45" ht="15" customHeight="1" x14ac:dyDescent="0.3">
      <c r="A16" s="15"/>
      <c r="B16" s="8">
        <f>IF(TDPrimas_!A14="","",TDPrimas_!A14)</f>
        <v>7</v>
      </c>
      <c r="C16" s="9" t="str">
        <f>IF(TDPrimas_!B14="","",TDPrimas_!B14)</f>
        <v>Banamex Seguros</v>
      </c>
      <c r="D16" s="10">
        <f>IF(TDPrimas_!C14="","",TDPrimas_!C14)</f>
        <v>51947908.56944</v>
      </c>
      <c r="E16" s="10">
        <f>IF(TDPrimas_!D14="","",TDPrimas_!D14)</f>
        <v>56200364.244449995</v>
      </c>
      <c r="F16" s="11">
        <f>IF(TDPrimas_!E14="","",TDPrimas_!E14)</f>
        <v>5.0680819624513225</v>
      </c>
      <c r="G16" s="11">
        <f>IF(TDPrimas_!F14="","",TDPrimas_!F14)</f>
        <v>6.1405773100396761</v>
      </c>
      <c r="H16" s="10">
        <f>IF(TDPrimas_!G14="","",TDPrimas_!G14)</f>
        <v>-4252455.6750099957</v>
      </c>
      <c r="I16" s="12">
        <f>IF(TDPrimas_!H14="","",TDPrimas_!H14)</f>
        <v>-7.5665980677873339</v>
      </c>
      <c r="J16" s="13">
        <f>IF(TDPrimas_!I14="","",TDPrimas_!I14)</f>
        <v>100</v>
      </c>
      <c r="K16" s="13">
        <f>IF(TDPrimas_!J14="","",TDPrimas_!J14)</f>
        <v>100</v>
      </c>
      <c r="L16" s="13">
        <f>IF(TDPrimas_!K14="","",TDPrimas_!K14)</f>
        <v>5.0680819624513225</v>
      </c>
    </row>
    <row r="17" spans="1:12" ht="15" customHeight="1" x14ac:dyDescent="0.3">
      <c r="A17" s="15"/>
      <c r="B17" s="8">
        <f>IF(TDPrimas_!A15="","",TDPrimas_!A15)</f>
        <v>8</v>
      </c>
      <c r="C17" s="9" t="str">
        <f>IF(TDPrimas_!B15="","",TDPrimas_!B15)</f>
        <v>Monterrey New York Life</v>
      </c>
      <c r="D17" s="10">
        <f>IF(TDPrimas_!C15="","",TDPrimas_!C15)</f>
        <v>45794113.929980002</v>
      </c>
      <c r="E17" s="10">
        <f>IF(TDPrimas_!D15="","",TDPrimas_!D15)</f>
        <v>42980084.940010004</v>
      </c>
      <c r="F17" s="11">
        <f>IF(TDPrimas_!E15="","",TDPrimas_!E15)</f>
        <v>4.467712544860869</v>
      </c>
      <c r="G17" s="11">
        <f>IF(TDPrimas_!F15="","",TDPrimas_!F15)</f>
        <v>4.6961000682885574</v>
      </c>
      <c r="H17" s="10">
        <f>IF(TDPrimas_!G15="","",TDPrimas_!G15)</f>
        <v>2814028.9899699986</v>
      </c>
      <c r="I17" s="12">
        <f>IF(TDPrimas_!H15="","",TDPrimas_!H15)</f>
        <v>6.5472857810721319</v>
      </c>
      <c r="J17" s="13">
        <f>IF(TDPrimas_!I15="","",TDPrimas_!I15)</f>
        <v>100</v>
      </c>
      <c r="K17" s="13">
        <f>IF(TDPrimas_!J15="","",TDPrimas_!J15)</f>
        <v>100</v>
      </c>
      <c r="L17" s="13">
        <f>IF(TDPrimas_!K15="","",TDPrimas_!K15)</f>
        <v>4.467712544860869</v>
      </c>
    </row>
    <row r="18" spans="1:12" ht="15" customHeight="1" x14ac:dyDescent="0.3">
      <c r="A18" s="15"/>
      <c r="B18" s="8">
        <f>IF(TDPrimas_!A16="","",TDPrimas_!A16)</f>
        <v>9</v>
      </c>
      <c r="C18" s="9" t="str">
        <f>IF(TDPrimas_!B16="","",TDPrimas_!B16)</f>
        <v>Mapfre México</v>
      </c>
      <c r="D18" s="10">
        <f>IF(TDPrimas_!C16="","",TDPrimas_!C16)</f>
        <v>38852373.589610003</v>
      </c>
      <c r="E18" s="10">
        <f>IF(TDPrimas_!D16="","",TDPrimas_!D16)</f>
        <v>31887947.205630001</v>
      </c>
      <c r="F18" s="11">
        <f>IF(TDPrimas_!E16="","",TDPrimas_!E16)</f>
        <v>3.7904704772611271</v>
      </c>
      <c r="G18" s="11">
        <f>IF(TDPrimas_!F16="","",TDPrimas_!F16)</f>
        <v>3.4841483272765745</v>
      </c>
      <c r="H18" s="10">
        <f>IF(TDPrimas_!G16="","",TDPrimas_!G16)</f>
        <v>6964426.3839800023</v>
      </c>
      <c r="I18" s="12">
        <f>IF(TDPrimas_!H16="","",TDPrimas_!H16)</f>
        <v>21.840309566087068</v>
      </c>
      <c r="J18" s="13">
        <f>IF(TDPrimas_!I16="","",TDPrimas_!I16)</f>
        <v>100</v>
      </c>
      <c r="K18" s="13">
        <f>IF(TDPrimas_!J16="","",TDPrimas_!J16)</f>
        <v>100</v>
      </c>
      <c r="L18" s="13">
        <f>IF(TDPrimas_!K16="","",TDPrimas_!K16)</f>
        <v>3.7904704772611271</v>
      </c>
    </row>
    <row r="19" spans="1:12" ht="15" customHeight="1" x14ac:dyDescent="0.3">
      <c r="A19" s="15"/>
      <c r="B19" s="8">
        <f>IF(TDPrimas_!A17="","",TDPrimas_!A17)</f>
        <v>10</v>
      </c>
      <c r="C19" s="9" t="str">
        <f>IF(TDPrimas_!B17="","",TDPrimas_!B17)</f>
        <v>Allianz México</v>
      </c>
      <c r="D19" s="10">
        <f>IF(TDPrimas_!C17="","",TDPrimas_!C17)</f>
        <v>32378538.406959999</v>
      </c>
      <c r="E19" s="10">
        <f>IF(TDPrimas_!D17="","",TDPrimas_!D17)</f>
        <v>25277015.57071</v>
      </c>
      <c r="F19" s="11">
        <f>IF(TDPrimas_!E17="","",TDPrimas_!E17)</f>
        <v>3.1588776331870778</v>
      </c>
      <c r="G19" s="11">
        <f>IF(TDPrimas_!F17="","",TDPrimas_!F17)</f>
        <v>2.761823172602472</v>
      </c>
      <c r="H19" s="10">
        <f>IF(TDPrimas_!G17="","",TDPrimas_!G17)</f>
        <v>7101522.8362499997</v>
      </c>
      <c r="I19" s="12">
        <f>IF(TDPrimas_!H17="","",TDPrimas_!H17)</f>
        <v>28.094783643995381</v>
      </c>
      <c r="J19" s="13">
        <f>IF(TDPrimas_!I17="","",TDPrimas_!I17)</f>
        <v>100</v>
      </c>
      <c r="K19" s="13">
        <f>IF(TDPrimas_!J17="","",TDPrimas_!J17)</f>
        <v>100</v>
      </c>
      <c r="L19" s="13">
        <f>IF(TDPrimas_!K17="","",TDPrimas_!K17)</f>
        <v>3.1588776331870778</v>
      </c>
    </row>
    <row r="20" spans="1:12" ht="15" customHeight="1" x14ac:dyDescent="0.3">
      <c r="A20" s="15"/>
      <c r="B20" s="8">
        <f>IF(TDPrimas_!A18="","",TDPrimas_!A18)</f>
        <v>11</v>
      </c>
      <c r="C20" s="9" t="str">
        <f>IF(TDPrimas_!B18="","",TDPrimas_!B18)</f>
        <v>Inbursa</v>
      </c>
      <c r="D20" s="10">
        <f>IF(TDPrimas_!C18="","",TDPrimas_!C18)</f>
        <v>31899012.209799998</v>
      </c>
      <c r="E20" s="10">
        <f>IF(TDPrimas_!D18="","",TDPrimas_!D18)</f>
        <v>30790952.222909998</v>
      </c>
      <c r="F20" s="11">
        <f>IF(TDPrimas_!E18="","",TDPrimas_!E18)</f>
        <v>3.1120946512100298</v>
      </c>
      <c r="G20" s="11">
        <f>IF(TDPrimas_!F18="","",TDPrimas_!F18)</f>
        <v>3.3642882055375409</v>
      </c>
      <c r="H20" s="10">
        <f>IF(TDPrimas_!G18="","",TDPrimas_!G18)</f>
        <v>1108059.9868899994</v>
      </c>
      <c r="I20" s="12">
        <f>IF(TDPrimas_!H18="","",TDPrimas_!H18)</f>
        <v>3.5986544971660539</v>
      </c>
      <c r="J20" s="13">
        <f>IF(TDPrimas_!I18="","",TDPrimas_!I18)</f>
        <v>100</v>
      </c>
      <c r="K20" s="13">
        <f>IF(TDPrimas_!J18="","",TDPrimas_!J18)</f>
        <v>100</v>
      </c>
      <c r="L20" s="13">
        <f>IF(TDPrimas_!K18="","",TDPrimas_!K18)</f>
        <v>3.1120946512100298</v>
      </c>
    </row>
    <row r="21" spans="1:12" ht="15" customHeight="1" x14ac:dyDescent="0.3">
      <c r="A21" s="15"/>
      <c r="B21" s="8">
        <f>IF(TDPrimas_!A19="","",TDPrimas_!A19)</f>
        <v>12</v>
      </c>
      <c r="C21" s="9" t="str">
        <f>IF(TDPrimas_!B19="","",TDPrimas_!B19)</f>
        <v>Chubb Seguros México</v>
      </c>
      <c r="D21" s="10">
        <f>IF(TDPrimas_!C19="","",TDPrimas_!C19)</f>
        <v>31148306.381169997</v>
      </c>
      <c r="E21" s="10">
        <f>IF(TDPrimas_!D19="","",TDPrimas_!D19)</f>
        <v>26393187.39869</v>
      </c>
      <c r="F21" s="11">
        <f>IF(TDPrimas_!E19="","",TDPrimas_!E19)</f>
        <v>3.0388551546843701</v>
      </c>
      <c r="G21" s="11">
        <f>IF(TDPrimas_!F19="","",TDPrimas_!F19)</f>
        <v>2.8837785992824041</v>
      </c>
      <c r="H21" s="10">
        <f>IF(TDPrimas_!G19="","",TDPrimas_!G19)</f>
        <v>4755118.982479997</v>
      </c>
      <c r="I21" s="12">
        <f>IF(TDPrimas_!H19="","",TDPrimas_!H19)</f>
        <v>18.016463531479388</v>
      </c>
      <c r="J21" s="13">
        <f>IF(TDPrimas_!I19="","",TDPrimas_!I19)</f>
        <v>100</v>
      </c>
      <c r="K21" s="13">
        <f>IF(TDPrimas_!J19="","",TDPrimas_!J19)</f>
        <v>100</v>
      </c>
      <c r="L21" s="13">
        <f>IF(TDPrimas_!K19="","",TDPrimas_!K19)</f>
        <v>3.0388551546843701</v>
      </c>
    </row>
    <row r="22" spans="1:12" ht="15" customHeight="1" x14ac:dyDescent="0.3">
      <c r="A22" s="15"/>
      <c r="B22" s="8">
        <f>IF(TDPrimas_!A20="","",TDPrimas_!A20)</f>
        <v>13</v>
      </c>
      <c r="C22" s="9" t="str">
        <f>IF(TDPrimas_!B20="","",TDPrimas_!B20)</f>
        <v>Zurich Santander</v>
      </c>
      <c r="D22" s="10">
        <f>IF(TDPrimas_!C20="","",TDPrimas_!C20)</f>
        <v>25118610.095349997</v>
      </c>
      <c r="E22" s="10">
        <f>IF(TDPrimas_!D20="","",TDPrimas_!D20)</f>
        <v>21640816.292180002</v>
      </c>
      <c r="F22" s="11">
        <f>IF(TDPrimas_!E20="","",TDPrimas_!E20)</f>
        <v>2.4505928775924035</v>
      </c>
      <c r="G22" s="11">
        <f>IF(TDPrimas_!F20="","",TDPrimas_!F20)</f>
        <v>2.3645239186794167</v>
      </c>
      <c r="H22" s="10">
        <f>IF(TDPrimas_!G20="","",TDPrimas_!G20)</f>
        <v>3477793.8031699955</v>
      </c>
      <c r="I22" s="12">
        <f>IF(TDPrimas_!H20="","",TDPrimas_!H20)</f>
        <v>16.070529670485257</v>
      </c>
      <c r="J22" s="13">
        <f>IF(TDPrimas_!I20="","",TDPrimas_!I20)</f>
        <v>100</v>
      </c>
      <c r="K22" s="13">
        <f>IF(TDPrimas_!J20="","",TDPrimas_!J20)</f>
        <v>100</v>
      </c>
      <c r="L22" s="13">
        <f>IF(TDPrimas_!K20="","",TDPrimas_!K20)</f>
        <v>2.4505928775924035</v>
      </c>
    </row>
    <row r="23" spans="1:12" ht="15" customHeight="1" x14ac:dyDescent="0.3">
      <c r="A23" s="15"/>
      <c r="B23" s="8">
        <f>IF(TDPrimas_!A21="","",TDPrimas_!A21)</f>
        <v>14</v>
      </c>
      <c r="C23" s="9" t="str">
        <f>IF(TDPrimas_!B21="","",TDPrimas_!B21)</f>
        <v>Atlas</v>
      </c>
      <c r="D23" s="10">
        <f>IF(TDPrimas_!C21="","",TDPrimas_!C21)</f>
        <v>23487656.90439</v>
      </c>
      <c r="E23" s="10">
        <f>IF(TDPrimas_!D21="","",TDPrimas_!D21)</f>
        <v>22633209.318060003</v>
      </c>
      <c r="F23" s="11">
        <f>IF(TDPrimas_!E21="","",TDPrimas_!E21)</f>
        <v>2.2914757027853039</v>
      </c>
      <c r="G23" s="11">
        <f>IF(TDPrimas_!F21="","",TDPrimas_!F21)</f>
        <v>2.4729549970057843</v>
      </c>
      <c r="H23" s="10">
        <f>IF(TDPrimas_!G21="","",TDPrimas_!G21)</f>
        <v>854447.58632999659</v>
      </c>
      <c r="I23" s="12">
        <f>IF(TDPrimas_!H21="","",TDPrimas_!H21)</f>
        <v>3.7751941155256263</v>
      </c>
      <c r="J23" s="13">
        <f>IF(TDPrimas_!I21="","",TDPrimas_!I21)</f>
        <v>100</v>
      </c>
      <c r="K23" s="13">
        <f>IF(TDPrimas_!J21="","",TDPrimas_!J21)</f>
        <v>100</v>
      </c>
      <c r="L23" s="13">
        <f>IF(TDPrimas_!K21="","",TDPrimas_!K21)</f>
        <v>2.2914757027853039</v>
      </c>
    </row>
    <row r="24" spans="1:12" ht="15" customHeight="1" x14ac:dyDescent="0.3">
      <c r="A24" s="15"/>
      <c r="B24" s="8">
        <f>IF(TDPrimas_!A22="","",TDPrimas_!A22)</f>
        <v>15</v>
      </c>
      <c r="C24" s="9" t="str">
        <f>IF(TDPrimas_!B22="","",TDPrimas_!B22)</f>
        <v>Pensiones Banorte</v>
      </c>
      <c r="D24" s="10">
        <f>IF(TDPrimas_!C22="","",TDPrimas_!C22)</f>
        <v>18169431.192700002</v>
      </c>
      <c r="E24" s="10">
        <f>IF(TDPrimas_!D22="","",TDPrimas_!D22)</f>
        <v>16606096.230249999</v>
      </c>
      <c r="F24" s="11">
        <f>IF(TDPrimas_!E22="","",TDPrimas_!E22)</f>
        <v>1.7726250975557991</v>
      </c>
      <c r="G24" s="11">
        <f>IF(TDPrimas_!F22="","",TDPrimas_!F22)</f>
        <v>1.8144191606352191</v>
      </c>
      <c r="H24" s="10">
        <f>IF(TDPrimas_!G22="","",TDPrimas_!G22)</f>
        <v>1563334.9624500033</v>
      </c>
      <c r="I24" s="12">
        <f>IF(TDPrimas_!H22="","",TDPrimas_!H22)</f>
        <v>9.4142231911326757</v>
      </c>
      <c r="J24" s="13">
        <f>IF(TDPrimas_!I22="","",TDPrimas_!I22)</f>
        <v>100</v>
      </c>
      <c r="K24" s="13">
        <f>IF(TDPrimas_!J22="","",TDPrimas_!J22)</f>
        <v>100</v>
      </c>
      <c r="L24" s="13">
        <f>IF(TDPrimas_!K22="","",TDPrimas_!K22)</f>
        <v>1.7726250975557991</v>
      </c>
    </row>
    <row r="25" spans="1:12" ht="15" customHeight="1" x14ac:dyDescent="0.3">
      <c r="A25" s="15"/>
      <c r="B25" s="54">
        <f>IF(TDPrimas_!A23="","",TDPrimas_!A23)</f>
        <v>15.1</v>
      </c>
      <c r="C25" s="49" t="str">
        <f>IF(TDPrimas_!B23="","",TDPrimas_!B23)</f>
        <v>TOTAL MEDIANAS</v>
      </c>
      <c r="D25" s="50">
        <f>IF(TDPrimas_!C23="","",TDPrimas_!C23)</f>
        <v>357512202.45450008</v>
      </c>
      <c r="E25" s="50">
        <f>IF(TDPrimas_!D23="","",TDPrimas_!D23)</f>
        <v>319803162.4267</v>
      </c>
      <c r="F25" s="51">
        <f>IF(TDPrimas_!E23="","",TDPrimas_!E23)</f>
        <v>34.879193301764715</v>
      </c>
      <c r="G25" s="51">
        <f>IF(TDPrimas_!F23="","",TDPrimas_!F23)</f>
        <v>34.942407745520214</v>
      </c>
      <c r="H25" s="50">
        <f>IF(TDPrimas_!G23="","",TDPrimas_!G23)</f>
        <v>37709040.027800083</v>
      </c>
      <c r="I25" s="52">
        <f>IF(TDPrimas_!H23="","",TDPrimas_!H23)</f>
        <v>11.791328059941609</v>
      </c>
      <c r="J25" s="53">
        <f>IF(TDPrimas_!I23="","",TDPrimas_!I23)</f>
        <v>100</v>
      </c>
      <c r="K25" s="53">
        <f>IF(TDPrimas_!J23="","",TDPrimas_!J23)</f>
        <v>100</v>
      </c>
      <c r="L25" s="53">
        <f>IF(TDPrimas_!K23="","",TDPrimas_!K23)</f>
        <v>34.879193301764715</v>
      </c>
    </row>
    <row r="26" spans="1:12" ht="15" customHeight="1" x14ac:dyDescent="0.3">
      <c r="A26" s="15"/>
      <c r="B26" s="8">
        <f>IF(TDPrimas_!A24="","",TDPrimas_!A24)</f>
        <v>16</v>
      </c>
      <c r="C26" s="9" t="str">
        <f>IF(TDPrimas_!B24="","",TDPrimas_!B24)</f>
        <v>HSBC Seguros</v>
      </c>
      <c r="D26" s="10">
        <f>IF(TDPrimas_!C24="","",TDPrimas_!C24)</f>
        <v>17968328.635849997</v>
      </c>
      <c r="E26" s="10">
        <f>IF(TDPrimas_!D24="","",TDPrimas_!D24)</f>
        <v>17020235.984469999</v>
      </c>
      <c r="F26" s="11">
        <f>IF(TDPrimas_!E24="","",TDPrimas_!E24)</f>
        <v>1.753005361765821</v>
      </c>
      <c r="G26" s="11">
        <f>IF(TDPrimas_!F24="","",TDPrimas_!F24)</f>
        <v>1.8596689950826868</v>
      </c>
      <c r="H26" s="10">
        <f>IF(TDPrimas_!G24="","",TDPrimas_!G24)</f>
        <v>948092.65137999877</v>
      </c>
      <c r="I26" s="12">
        <f>IF(TDPrimas_!H24="","",TDPrimas_!H24)</f>
        <v>5.570384877419321</v>
      </c>
      <c r="J26" s="13">
        <f>IF(TDPrimas_!I24="","",TDPrimas_!I24)</f>
        <v>100</v>
      </c>
      <c r="K26" s="13">
        <f>IF(TDPrimas_!J24="","",TDPrimas_!J24)</f>
        <v>100</v>
      </c>
      <c r="L26" s="13">
        <f>IF(TDPrimas_!K24="","",TDPrimas_!K24)</f>
        <v>1.753005361765821</v>
      </c>
    </row>
    <row r="27" spans="1:12" ht="15" customHeight="1" x14ac:dyDescent="0.3">
      <c r="A27" s="15"/>
      <c r="B27" s="8">
        <f>IF(TDPrimas_!A25="","",TDPrimas_!A25)</f>
        <v>17</v>
      </c>
      <c r="C27" s="9" t="str">
        <f>IF(TDPrimas_!B25="","",TDPrimas_!B25)</f>
        <v>ProFuturo G.N.P.</v>
      </c>
      <c r="D27" s="10">
        <f>IF(TDPrimas_!C25="","",TDPrimas_!C25)</f>
        <v>16292746.062200001</v>
      </c>
      <c r="E27" s="10">
        <f>IF(TDPrimas_!D25="","",TDPrimas_!D25)</f>
        <v>10175274.549889999</v>
      </c>
      <c r="F27" s="11">
        <f>IF(TDPrimas_!E25="","",TDPrimas_!E25)</f>
        <v>1.5895341065802175</v>
      </c>
      <c r="G27" s="11">
        <f>IF(TDPrimas_!F25="","",TDPrimas_!F25)</f>
        <v>1.1117732218372418</v>
      </c>
      <c r="H27" s="10">
        <f>IF(TDPrimas_!G25="","",TDPrimas_!G25)</f>
        <v>6117471.512310002</v>
      </c>
      <c r="I27" s="12">
        <f>IF(TDPrimas_!H25="","",TDPrimas_!H25)</f>
        <v>60.120947914630342</v>
      </c>
      <c r="J27" s="13">
        <f>IF(TDPrimas_!I25="","",TDPrimas_!I25)</f>
        <v>100</v>
      </c>
      <c r="K27" s="13">
        <f>IF(TDPrimas_!J25="","",TDPrimas_!J25)</f>
        <v>100</v>
      </c>
      <c r="L27" s="13">
        <f>IF(TDPrimas_!K25="","",TDPrimas_!K25)</f>
        <v>1.5895341065802175</v>
      </c>
    </row>
    <row r="28" spans="1:12" ht="15" customHeight="1" x14ac:dyDescent="0.3">
      <c r="A28" s="15"/>
      <c r="B28" s="8">
        <f>IF(TDPrimas_!A26="","",TDPrimas_!A26)</f>
        <v>18</v>
      </c>
      <c r="C28" s="9" t="str">
        <f>IF(TDPrimas_!B26="","",TDPrimas_!B26)</f>
        <v>HDI Seguros</v>
      </c>
      <c r="D28" s="10">
        <f>IF(TDPrimas_!C26="","",TDPrimas_!C26)</f>
        <v>14898608.54094</v>
      </c>
      <c r="E28" s="10">
        <f>IF(TDPrimas_!D26="","",TDPrimas_!D26)</f>
        <v>12904627.523799999</v>
      </c>
      <c r="F28" s="11">
        <f>IF(TDPrimas_!E26="","",TDPrimas_!E26)</f>
        <v>1.4535208691034933</v>
      </c>
      <c r="G28" s="11">
        <f>IF(TDPrimas_!F26="","",TDPrimas_!F26)</f>
        <v>1.4099884232509259</v>
      </c>
      <c r="H28" s="10">
        <f>IF(TDPrimas_!G26="","",TDPrimas_!G26)</f>
        <v>1993981.0171400011</v>
      </c>
      <c r="I28" s="12">
        <f>IF(TDPrimas_!H26="","",TDPrimas_!H26)</f>
        <v>15.451674319638453</v>
      </c>
      <c r="J28" s="13">
        <f>IF(TDPrimas_!I26="","",TDPrimas_!I26)</f>
        <v>100</v>
      </c>
      <c r="K28" s="13">
        <f>IF(TDPrimas_!J26="","",TDPrimas_!J26)</f>
        <v>100</v>
      </c>
      <c r="L28" s="13">
        <f>IF(TDPrimas_!K26="","",TDPrimas_!K26)</f>
        <v>1.4535208691034933</v>
      </c>
    </row>
    <row r="29" spans="1:12" ht="15" customHeight="1" x14ac:dyDescent="0.3">
      <c r="A29" s="15"/>
      <c r="B29" s="8">
        <f>IF(TDPrimas_!A27="","",TDPrimas_!A27)</f>
        <v>19</v>
      </c>
      <c r="C29" s="9" t="str">
        <f>IF(TDPrimas_!B27="","",TDPrimas_!B27)</f>
        <v>Zurich Aseguradora Mexicana</v>
      </c>
      <c r="D29" s="10">
        <f>IF(TDPrimas_!C27="","",TDPrimas_!C27)</f>
        <v>14394894.379419999</v>
      </c>
      <c r="E29" s="10">
        <f>IF(TDPrimas_!D27="","",TDPrimas_!D27)</f>
        <v>13491623.877</v>
      </c>
      <c r="F29" s="11">
        <f>IF(TDPrimas_!E27="","",TDPrimas_!E27)</f>
        <v>1.4043780888350956</v>
      </c>
      <c r="G29" s="11">
        <f>IF(TDPrimas_!F27="","",TDPrimas_!F27)</f>
        <v>1.4741249557448755</v>
      </c>
      <c r="H29" s="10">
        <f>IF(TDPrimas_!G27="","",TDPrimas_!G27)</f>
        <v>903270.50241999887</v>
      </c>
      <c r="I29" s="12">
        <f>IF(TDPrimas_!H27="","",TDPrimas_!H27)</f>
        <v>6.6950465759711753</v>
      </c>
      <c r="J29" s="13">
        <f>IF(TDPrimas_!I27="","",TDPrimas_!I27)</f>
        <v>100</v>
      </c>
      <c r="K29" s="13">
        <f>IF(TDPrimas_!J27="","",TDPrimas_!J27)</f>
        <v>100</v>
      </c>
      <c r="L29" s="13">
        <f>IF(TDPrimas_!K27="","",TDPrimas_!K27)</f>
        <v>1.4043780888350956</v>
      </c>
    </row>
    <row r="30" spans="1:12" ht="15" customHeight="1" x14ac:dyDescent="0.3">
      <c r="A30" s="15"/>
      <c r="B30" s="8">
        <f>IF(TDPrimas_!A28="","",TDPrimas_!A28)</f>
        <v>20</v>
      </c>
      <c r="C30" s="9" t="str">
        <f>IF(TDPrimas_!B28="","",TDPrimas_!B28)</f>
        <v>Agroasemex</v>
      </c>
      <c r="D30" s="10">
        <f>IF(TDPrimas_!C28="","",TDPrimas_!C28)</f>
        <v>13612680.33145</v>
      </c>
      <c r="E30" s="10">
        <f>IF(TDPrimas_!D28="","",TDPrimas_!D28)</f>
        <v>6440067.6368000004</v>
      </c>
      <c r="F30" s="11">
        <f>IF(TDPrimas_!E28="","",TDPrimas_!E28)</f>
        <v>1.3280646237416245</v>
      </c>
      <c r="G30" s="11">
        <f>IF(TDPrimas_!F28="","",TDPrimas_!F28)</f>
        <v>0.70365617264767488</v>
      </c>
      <c r="H30" s="10">
        <f>IF(TDPrimas_!G28="","",TDPrimas_!G28)</f>
        <v>7172612.69465</v>
      </c>
      <c r="I30" s="12">
        <f>IF(TDPrimas_!H28="","",TDPrimas_!H28)</f>
        <v>111.37480379342715</v>
      </c>
      <c r="J30" s="13">
        <f>IF(TDPrimas_!I28="","",TDPrimas_!I28)</f>
        <v>100</v>
      </c>
      <c r="K30" s="13">
        <f>IF(TDPrimas_!J28="","",TDPrimas_!J28)</f>
        <v>100</v>
      </c>
      <c r="L30" s="13">
        <f>IF(TDPrimas_!K28="","",TDPrimas_!K28)</f>
        <v>1.3280646237416245</v>
      </c>
    </row>
    <row r="31" spans="1:12" ht="15" customHeight="1" x14ac:dyDescent="0.3">
      <c r="A31" s="15"/>
      <c r="B31" s="8">
        <f>IF(TDPrimas_!A29="","",TDPrimas_!A29)</f>
        <v>21</v>
      </c>
      <c r="C31" s="9" t="str">
        <f>IF(TDPrimas_!B29="","",TDPrimas_!B29)</f>
        <v>GMX Seguros</v>
      </c>
      <c r="D31" s="10">
        <f>IF(TDPrimas_!C29="","",TDPrimas_!C29)</f>
        <v>11878255.085589999</v>
      </c>
      <c r="E31" s="10">
        <f>IF(TDPrimas_!D29="","",TDPrimas_!D29)</f>
        <v>12045333.467219999</v>
      </c>
      <c r="F31" s="11">
        <f>IF(TDPrimas_!E29="","",TDPrimas_!E29)</f>
        <v>1.1588526276125948</v>
      </c>
      <c r="G31" s="11">
        <f>IF(TDPrimas_!F29="","",TDPrimas_!F29)</f>
        <v>1.3161000355611936</v>
      </c>
      <c r="H31" s="10">
        <f>IF(TDPrimas_!G29="","",TDPrimas_!G29)</f>
        <v>-167078.38162999973</v>
      </c>
      <c r="I31" s="12">
        <f>IF(TDPrimas_!H29="","",TDPrimas_!H29)</f>
        <v>-1.3870797523761746</v>
      </c>
      <c r="J31" s="13">
        <f>IF(TDPrimas_!I29="","",TDPrimas_!I29)</f>
        <v>100</v>
      </c>
      <c r="K31" s="13">
        <f>IF(TDPrimas_!J29="","",TDPrimas_!J29)</f>
        <v>100</v>
      </c>
      <c r="L31" s="13">
        <f>IF(TDPrimas_!K29="","",TDPrimas_!K29)</f>
        <v>1.1588526276125948</v>
      </c>
    </row>
    <row r="32" spans="1:12" ht="15" customHeight="1" x14ac:dyDescent="0.3">
      <c r="A32" s="15"/>
      <c r="B32" s="8">
        <f>IF(TDPrimas_!A30="","",TDPrimas_!A30)</f>
        <v>22</v>
      </c>
      <c r="C32" s="9" t="str">
        <f>IF(TDPrimas_!B30="","",TDPrimas_!B30)</f>
        <v>Pensiones BBVA</v>
      </c>
      <c r="D32" s="10">
        <f>IF(TDPrimas_!C30="","",TDPrimas_!C30)</f>
        <v>11347915.88085</v>
      </c>
      <c r="E32" s="10">
        <f>IF(TDPrimas_!D30="","",TDPrimas_!D30)</f>
        <v>11798046.961549999</v>
      </c>
      <c r="F32" s="11">
        <f>IF(TDPrimas_!E30="","",TDPrimas_!E30)</f>
        <v>1.1071122855749413</v>
      </c>
      <c r="G32" s="11">
        <f>IF(TDPrimas_!F30="","",TDPrimas_!F30)</f>
        <v>1.2890809596848987</v>
      </c>
      <c r="H32" s="10">
        <f>IF(TDPrimas_!G30="","",TDPrimas_!G30)</f>
        <v>-450131.08069999889</v>
      </c>
      <c r="I32" s="12">
        <f>IF(TDPrimas_!H30="","",TDPrimas_!H30)</f>
        <v>-3.8153016526123573</v>
      </c>
      <c r="J32" s="13">
        <f>IF(TDPrimas_!I30="","",TDPrimas_!I30)</f>
        <v>100</v>
      </c>
      <c r="K32" s="13">
        <f>IF(TDPrimas_!J30="","",TDPrimas_!J30)</f>
        <v>100</v>
      </c>
      <c r="L32" s="13">
        <f>IF(TDPrimas_!K30="","",TDPrimas_!K30)</f>
        <v>1.1071122855749413</v>
      </c>
    </row>
    <row r="33" spans="1:12" ht="15" customHeight="1" x14ac:dyDescent="0.3">
      <c r="A33" s="15"/>
      <c r="B33" s="8">
        <f>IF(TDPrimas_!A31="","",TDPrimas_!A31)</f>
        <v>23</v>
      </c>
      <c r="C33" s="9" t="str">
        <f>IF(TDPrimas_!B31="","",TDPrimas_!B31)</f>
        <v>AIG Seguros</v>
      </c>
      <c r="D33" s="10">
        <f>IF(TDPrimas_!C31="","",TDPrimas_!C31)</f>
        <v>8499208.2815899998</v>
      </c>
      <c r="E33" s="10">
        <f>IF(TDPrimas_!D31="","",TDPrimas_!D31)</f>
        <v>6593607.79947</v>
      </c>
      <c r="F33" s="11">
        <f>IF(TDPrimas_!E31="","",TDPrimas_!E31)</f>
        <v>0.82918995919661009</v>
      </c>
      <c r="G33" s="11">
        <f>IF(TDPrimas_!F31="","",TDPrimas_!F31)</f>
        <v>0.72043231372338523</v>
      </c>
      <c r="H33" s="10">
        <f>IF(TDPrimas_!G31="","",TDPrimas_!G31)</f>
        <v>1905600.4821199998</v>
      </c>
      <c r="I33" s="12">
        <f>IF(TDPrimas_!H31="","",TDPrimas_!H31)</f>
        <v>28.900725370307502</v>
      </c>
      <c r="J33" s="13">
        <f>IF(TDPrimas_!I31="","",TDPrimas_!I31)</f>
        <v>100</v>
      </c>
      <c r="K33" s="13">
        <f>IF(TDPrimas_!J31="","",TDPrimas_!J31)</f>
        <v>100</v>
      </c>
      <c r="L33" s="13">
        <f>IF(TDPrimas_!K31="","",TDPrimas_!K31)</f>
        <v>0.82918995919661009</v>
      </c>
    </row>
    <row r="34" spans="1:12" ht="15" customHeight="1" x14ac:dyDescent="0.3">
      <c r="A34" s="15"/>
      <c r="B34" s="8">
        <f>IF(TDPrimas_!A32="","",TDPrimas_!A32)</f>
        <v>24</v>
      </c>
      <c r="C34" s="9" t="str">
        <f>IF(TDPrimas_!B32="","",TDPrimas_!B32)</f>
        <v>Afirme</v>
      </c>
      <c r="D34" s="10">
        <f>IF(TDPrimas_!C32="","",TDPrimas_!C32)</f>
        <v>7858552.4764300007</v>
      </c>
      <c r="E34" s="10">
        <f>IF(TDPrimas_!D32="","",TDPrimas_!D32)</f>
        <v>7555571.8099100003</v>
      </c>
      <c r="F34" s="11">
        <f>IF(TDPrimas_!E32="","",TDPrimas_!E32)</f>
        <v>0.76668703617843081</v>
      </c>
      <c r="G34" s="11">
        <f>IF(TDPrimas_!F32="","",TDPrimas_!F32)</f>
        <v>0.82553864986543213</v>
      </c>
      <c r="H34" s="10">
        <f>IF(TDPrimas_!G32="","",TDPrimas_!G32)</f>
        <v>302980.66652000044</v>
      </c>
      <c r="I34" s="12">
        <f>IF(TDPrimas_!H32="","",TDPrimas_!H32)</f>
        <v>4.0100296065296748</v>
      </c>
      <c r="J34" s="13">
        <f>IF(TDPrimas_!I32="","",TDPrimas_!I32)</f>
        <v>100</v>
      </c>
      <c r="K34" s="13">
        <f>IF(TDPrimas_!J32="","",TDPrimas_!J32)</f>
        <v>100</v>
      </c>
      <c r="L34" s="13">
        <f>IF(TDPrimas_!K32="","",TDPrimas_!K32)</f>
        <v>0.76668703617843081</v>
      </c>
    </row>
    <row r="35" spans="1:12" ht="15" customHeight="1" x14ac:dyDescent="0.3">
      <c r="A35" s="15"/>
      <c r="B35" s="8">
        <f>IF(TDPrimas_!A33="","",TDPrimas_!A33)</f>
        <v>25</v>
      </c>
      <c r="C35" s="9" t="str">
        <f>IF(TDPrimas_!B33="","",TDPrimas_!B33)</f>
        <v>Seguros SURA</v>
      </c>
      <c r="D35" s="10">
        <f>IF(TDPrimas_!C33="","",TDPrimas_!C33)</f>
        <v>7010499.7805900006</v>
      </c>
      <c r="E35" s="10">
        <f>IF(TDPrimas_!D33="","",TDPrimas_!D33)</f>
        <v>6475502.38203</v>
      </c>
      <c r="F35" s="11">
        <f>IF(TDPrimas_!E33="","",TDPrimas_!E33)</f>
        <v>0.6839502968302108</v>
      </c>
      <c r="G35" s="11">
        <f>IF(TDPrimas_!F33="","",TDPrimas_!F33)</f>
        <v>0.70752785204818447</v>
      </c>
      <c r="H35" s="10">
        <f>IF(TDPrimas_!G33="","",TDPrimas_!G33)</f>
        <v>534997.39856000058</v>
      </c>
      <c r="I35" s="12">
        <f>IF(TDPrimas_!H33="","",TDPrimas_!H33)</f>
        <v>8.2618670644714509</v>
      </c>
      <c r="J35" s="13">
        <f>IF(TDPrimas_!I33="","",TDPrimas_!I33)</f>
        <v>100</v>
      </c>
      <c r="K35" s="13">
        <f>IF(TDPrimas_!J33="","",TDPrimas_!J33)</f>
        <v>100</v>
      </c>
      <c r="L35" s="13">
        <f>IF(TDPrimas_!K33="","",TDPrimas_!K33)</f>
        <v>0.6839502968302108</v>
      </c>
    </row>
    <row r="36" spans="1:12" ht="15" customHeight="1" x14ac:dyDescent="0.3">
      <c r="A36" s="15"/>
      <c r="B36" s="8">
        <f>IF(TDPrimas_!A34="","",TDPrimas_!A34)</f>
        <v>26</v>
      </c>
      <c r="C36" s="9" t="str">
        <f>IF(TDPrimas_!B34="","",TDPrimas_!B34)</f>
        <v>BUPA México</v>
      </c>
      <c r="D36" s="10">
        <f>IF(TDPrimas_!C34="","",TDPrimas_!C34)</f>
        <v>6064336.3592499997</v>
      </c>
      <c r="E36" s="10">
        <f>IF(TDPrimas_!D34="","",TDPrimas_!D34)</f>
        <v>5139330.2825100003</v>
      </c>
      <c r="F36" s="11">
        <f>IF(TDPrimas_!E34="","",TDPrimas_!E34)</f>
        <v>0.59164179199763245</v>
      </c>
      <c r="G36" s="11">
        <f>IF(TDPrimas_!F34="","",TDPrimas_!F34)</f>
        <v>0.56153470437155084</v>
      </c>
      <c r="H36" s="10">
        <f>IF(TDPrimas_!G34="","",TDPrimas_!G34)</f>
        <v>925006.07673999947</v>
      </c>
      <c r="I36" s="12">
        <f>IF(TDPrimas_!H34="","",TDPrimas_!H34)</f>
        <v>17.998572302075022</v>
      </c>
      <c r="J36" s="13">
        <f>IF(TDPrimas_!I34="","",TDPrimas_!I34)</f>
        <v>100</v>
      </c>
      <c r="K36" s="13">
        <f>IF(TDPrimas_!J34="","",TDPrimas_!J34)</f>
        <v>100</v>
      </c>
      <c r="L36" s="13">
        <f>IF(TDPrimas_!K34="","",TDPrimas_!K34)</f>
        <v>0.59164179199763245</v>
      </c>
    </row>
    <row r="37" spans="1:12" ht="15" customHeight="1" x14ac:dyDescent="0.3">
      <c r="A37" s="15"/>
      <c r="B37" s="8">
        <f>IF(TDPrimas_!A35="","",TDPrimas_!A35)</f>
        <v>27</v>
      </c>
      <c r="C37" s="9" t="str">
        <f>IF(TDPrimas_!B35="","",TDPrimas_!B35)</f>
        <v>Hir Seguros</v>
      </c>
      <c r="D37" s="10">
        <f>IF(TDPrimas_!C35="","",TDPrimas_!C35)</f>
        <v>6062717.4068599995</v>
      </c>
      <c r="E37" s="10">
        <f>IF(TDPrimas_!D35="","",TDPrimas_!D35)</f>
        <v>4784744.0388700003</v>
      </c>
      <c r="F37" s="11">
        <f>IF(TDPrimas_!E35="","",TDPrimas_!E35)</f>
        <v>0.59148384563113221</v>
      </c>
      <c r="G37" s="11">
        <f>IF(TDPrimas_!F35="","",TDPrimas_!F35)</f>
        <v>0.52279181949135178</v>
      </c>
      <c r="H37" s="10">
        <f>IF(TDPrimas_!G35="","",TDPrimas_!G35)</f>
        <v>1277973.3679899992</v>
      </c>
      <c r="I37" s="12">
        <f>IF(TDPrimas_!H35="","",TDPrimas_!H35)</f>
        <v>26.70933612348081</v>
      </c>
      <c r="J37" s="13">
        <f>IF(TDPrimas_!I35="","",TDPrimas_!I35)</f>
        <v>100</v>
      </c>
      <c r="K37" s="13">
        <f>IF(TDPrimas_!J35="","",TDPrimas_!J35)</f>
        <v>100</v>
      </c>
      <c r="L37" s="13">
        <f>IF(TDPrimas_!K35="","",TDPrimas_!K35)</f>
        <v>0.59148384563113221</v>
      </c>
    </row>
    <row r="38" spans="1:12" ht="15" customHeight="1" x14ac:dyDescent="0.3">
      <c r="A38" s="15"/>
      <c r="B38" s="8">
        <f>IF(TDPrimas_!A36="","",TDPrimas_!A36)</f>
        <v>28</v>
      </c>
      <c r="C38" s="9" t="str">
        <f>IF(TDPrimas_!B36="","",TDPrimas_!B36)</f>
        <v>Patrimonial Vida</v>
      </c>
      <c r="D38" s="10">
        <f>IF(TDPrimas_!C36="","",TDPrimas_!C36)</f>
        <v>5959798.8349299999</v>
      </c>
      <c r="E38" s="10">
        <f>IF(TDPrimas_!D36="","",TDPrimas_!D36)</f>
        <v>3873467.4639400002</v>
      </c>
      <c r="F38" s="11">
        <f>IF(TDPrimas_!E36="","",TDPrimas_!E36)</f>
        <v>0.58144302257658242</v>
      </c>
      <c r="G38" s="11">
        <f>IF(TDPrimas_!F36="","",TDPrimas_!F36)</f>
        <v>0.42322370575375379</v>
      </c>
      <c r="H38" s="10">
        <f>IF(TDPrimas_!G36="","",TDPrimas_!G36)</f>
        <v>2086331.3709899997</v>
      </c>
      <c r="I38" s="12">
        <f>IF(TDPrimas_!H36="","",TDPrimas_!H36)</f>
        <v>53.862111671588231</v>
      </c>
      <c r="J38" s="13">
        <f>IF(TDPrimas_!I36="","",TDPrimas_!I36)</f>
        <v>100</v>
      </c>
      <c r="K38" s="13">
        <f>IF(TDPrimas_!J36="","",TDPrimas_!J36)</f>
        <v>100</v>
      </c>
      <c r="L38" s="13">
        <f>IF(TDPrimas_!K36="","",TDPrimas_!K36)</f>
        <v>0.58144302257658242</v>
      </c>
    </row>
    <row r="39" spans="1:12" ht="15" customHeight="1" x14ac:dyDescent="0.3">
      <c r="A39" s="15"/>
      <c r="B39" s="8">
        <f>IF(TDPrimas_!A37="","",TDPrimas_!A37)</f>
        <v>29</v>
      </c>
      <c r="C39" s="9" t="str">
        <f>IF(TDPrimas_!B37="","",TDPrimas_!B37)</f>
        <v>Seguros Argos</v>
      </c>
      <c r="D39" s="10">
        <f>IF(TDPrimas_!C37="","",TDPrimas_!C37)</f>
        <v>5614515.9470500005</v>
      </c>
      <c r="E39" s="10">
        <f>IF(TDPrimas_!D37="","",TDPrimas_!D37)</f>
        <v>5011186.3019700004</v>
      </c>
      <c r="F39" s="11">
        <f>IF(TDPrimas_!E37="","",TDPrimas_!E37)</f>
        <v>0.547756931563533</v>
      </c>
      <c r="G39" s="11">
        <f>IF(TDPrimas_!F37="","",TDPrimas_!F37)</f>
        <v>0.54753340687284657</v>
      </c>
      <c r="H39" s="10">
        <f>IF(TDPrimas_!G37="","",TDPrimas_!G37)</f>
        <v>603329.64508000016</v>
      </c>
      <c r="I39" s="12">
        <f>IF(TDPrimas_!H37="","",TDPrimas_!H37)</f>
        <v>12.03965705371639</v>
      </c>
      <c r="J39" s="13">
        <f>IF(TDPrimas_!I37="","",TDPrimas_!I37)</f>
        <v>100</v>
      </c>
      <c r="K39" s="13">
        <f>IF(TDPrimas_!J37="","",TDPrimas_!J37)</f>
        <v>100</v>
      </c>
      <c r="L39" s="13">
        <f>IF(TDPrimas_!K37="","",TDPrimas_!K37)</f>
        <v>0.547756931563533</v>
      </c>
    </row>
    <row r="40" spans="1:12" ht="15" customHeight="1" x14ac:dyDescent="0.3">
      <c r="A40" s="15"/>
      <c r="B40" s="8">
        <f>IF(TDPrimas_!A38="","",TDPrimas_!A38)</f>
        <v>30</v>
      </c>
      <c r="C40" s="9" t="str">
        <f>IF(TDPrimas_!B38="","",TDPrimas_!B38)</f>
        <v>FM Global</v>
      </c>
      <c r="D40" s="10">
        <f>IF(TDPrimas_!C38="","",TDPrimas_!C38)</f>
        <v>4922806.2376099993</v>
      </c>
      <c r="E40" s="10">
        <f>IF(TDPrimas_!D38="","",TDPrimas_!D38)</f>
        <v>4465205.7030500006</v>
      </c>
      <c r="F40" s="11">
        <f>IF(TDPrimas_!E38="","",TDPrimas_!E38)</f>
        <v>0.48027314639864538</v>
      </c>
      <c r="G40" s="11">
        <f>IF(TDPrimas_!F38="","",TDPrimas_!F38)</f>
        <v>0.48787834729231888</v>
      </c>
      <c r="H40" s="10">
        <f>IF(TDPrimas_!G38="","",TDPrimas_!G38)</f>
        <v>457600.53455999866</v>
      </c>
      <c r="I40" s="12">
        <f>IF(TDPrimas_!H38="","",TDPrimas_!H38)</f>
        <v>10.248140063232247</v>
      </c>
      <c r="J40" s="13">
        <f>IF(TDPrimas_!I38="","",TDPrimas_!I38)</f>
        <v>100</v>
      </c>
      <c r="K40" s="13">
        <f>IF(TDPrimas_!J38="","",TDPrimas_!J38)</f>
        <v>100</v>
      </c>
      <c r="L40" s="13">
        <f>IF(TDPrimas_!K38="","",TDPrimas_!K38)</f>
        <v>0.48027314639864538</v>
      </c>
    </row>
    <row r="41" spans="1:12" ht="15" customHeight="1" x14ac:dyDescent="0.3">
      <c r="A41" s="15"/>
      <c r="B41" s="8">
        <f>IF(TDPrimas_!A39="","",TDPrimas_!A39)</f>
        <v>31</v>
      </c>
      <c r="C41" s="9" t="str">
        <f>IF(TDPrimas_!B39="","",TDPrimas_!B39)</f>
        <v>Cardif Vida</v>
      </c>
      <c r="D41" s="10">
        <f>IF(TDPrimas_!C39="","",TDPrimas_!C39)</f>
        <v>4904466.9413400004</v>
      </c>
      <c r="E41" s="10">
        <f>IF(TDPrimas_!D39="","",TDPrimas_!D39)</f>
        <v>4026801.2294200002</v>
      </c>
      <c r="F41" s="11">
        <f>IF(TDPrimas_!E39="","",TDPrimas_!E39)</f>
        <v>0.47848394912026421</v>
      </c>
      <c r="G41" s="11">
        <f>IF(TDPrimas_!F39="","",TDPrimas_!F39)</f>
        <v>0.43997729541153646</v>
      </c>
      <c r="H41" s="10">
        <f>IF(TDPrimas_!G39="","",TDPrimas_!G39)</f>
        <v>877665.71192000015</v>
      </c>
      <c r="I41" s="12">
        <f>IF(TDPrimas_!H39="","",TDPrimas_!H39)</f>
        <v>21.79560554188107</v>
      </c>
      <c r="J41" s="13">
        <f>IF(TDPrimas_!I39="","",TDPrimas_!I39)</f>
        <v>100</v>
      </c>
      <c r="K41" s="13">
        <f>IF(TDPrimas_!J39="","",TDPrimas_!J39)</f>
        <v>100</v>
      </c>
      <c r="L41" s="13">
        <f>IF(TDPrimas_!K39="","",TDPrimas_!K39)</f>
        <v>0.47848394912026421</v>
      </c>
    </row>
    <row r="42" spans="1:12" ht="15" customHeight="1" x14ac:dyDescent="0.3">
      <c r="A42" s="15"/>
      <c r="B42" s="8">
        <f>IF(TDPrimas_!A40="","",TDPrimas_!A40)</f>
        <v>32</v>
      </c>
      <c r="C42" s="9" t="str">
        <f>IF(TDPrimas_!B40="","",TDPrimas_!B40)</f>
        <v>Ve Por Más</v>
      </c>
      <c r="D42" s="10">
        <f>IF(TDPrimas_!C40="","",TDPrimas_!C40)</f>
        <v>4796871.6204799991</v>
      </c>
      <c r="E42" s="10">
        <f>IF(TDPrimas_!D40="","",TDPrimas_!D40)</f>
        <v>4664109.4979099995</v>
      </c>
      <c r="F42" s="11">
        <f>IF(TDPrimas_!E40="","",TDPrimas_!E40)</f>
        <v>0.46798685847866855</v>
      </c>
      <c r="G42" s="11">
        <f>IF(TDPrimas_!F40="","",TDPrimas_!F40)</f>
        <v>0.50961102013204529</v>
      </c>
      <c r="H42" s="10">
        <f>IF(TDPrimas_!G40="","",TDPrimas_!G40)</f>
        <v>132762.12256999966</v>
      </c>
      <c r="I42" s="12">
        <f>IF(TDPrimas_!H40="","",TDPrimas_!H40)</f>
        <v>2.8464623875037898</v>
      </c>
      <c r="J42" s="13">
        <f>IF(TDPrimas_!I40="","",TDPrimas_!I40)</f>
        <v>100</v>
      </c>
      <c r="K42" s="13">
        <f>IF(TDPrimas_!J40="","",TDPrimas_!J40)</f>
        <v>100</v>
      </c>
      <c r="L42" s="13">
        <f>IF(TDPrimas_!K40="","",TDPrimas_!K40)</f>
        <v>0.46798685847866855</v>
      </c>
    </row>
    <row r="43" spans="1:12" ht="15" customHeight="1" x14ac:dyDescent="0.3">
      <c r="A43" s="15"/>
      <c r="B43" s="8">
        <f>IF(TDPrimas_!A41="","",TDPrimas_!A41)</f>
        <v>33</v>
      </c>
      <c r="C43" s="9" t="str">
        <f>IF(TDPrimas_!B41="","",TDPrimas_!B41)</f>
        <v>ANA</v>
      </c>
      <c r="D43" s="10">
        <f>IF(TDPrimas_!C41="","",TDPrimas_!C41)</f>
        <v>4735161.44771</v>
      </c>
      <c r="E43" s="10">
        <f>IF(TDPrimas_!D41="","",TDPrimas_!D41)</f>
        <v>3810245.83519</v>
      </c>
      <c r="F43" s="11">
        <f>IF(TDPrimas_!E41="","",TDPrimas_!E41)</f>
        <v>0.46196636175169592</v>
      </c>
      <c r="G43" s="11">
        <f>IF(TDPrimas_!F41="","",TDPrimas_!F41)</f>
        <v>0.41631596940319554</v>
      </c>
      <c r="H43" s="10">
        <f>IF(TDPrimas_!G41="","",TDPrimas_!G41)</f>
        <v>924915.61251999997</v>
      </c>
      <c r="I43" s="12">
        <f>IF(TDPrimas_!H41="","",TDPrimas_!H41)</f>
        <v>24.274434052990145</v>
      </c>
      <c r="J43" s="13">
        <f>IF(TDPrimas_!I41="","",TDPrimas_!I41)</f>
        <v>100</v>
      </c>
      <c r="K43" s="13">
        <f>IF(TDPrimas_!J41="","",TDPrimas_!J41)</f>
        <v>100</v>
      </c>
      <c r="L43" s="13">
        <f>IF(TDPrimas_!K41="","",TDPrimas_!K41)</f>
        <v>0.46196636175169592</v>
      </c>
    </row>
    <row r="44" spans="1:12" ht="15" customHeight="1" x14ac:dyDescent="0.3">
      <c r="A44" s="15"/>
      <c r="B44" s="8">
        <f>IF(TDPrimas_!A42="","",TDPrimas_!A42)</f>
        <v>34</v>
      </c>
      <c r="C44" s="9" t="str">
        <f>IF(TDPrimas_!B42="","",TDPrimas_!B42)</f>
        <v>Plan Seguro</v>
      </c>
      <c r="D44" s="10">
        <f>IF(TDPrimas_!C42="","",TDPrimas_!C42)</f>
        <v>4323280.6731199995</v>
      </c>
      <c r="E44" s="10">
        <f>IF(TDPrimas_!D42="","",TDPrimas_!D42)</f>
        <v>3118678.2985399999</v>
      </c>
      <c r="F44" s="11">
        <f>IF(TDPrimas_!E42="","",TDPrimas_!E42)</f>
        <v>0.42178292449955473</v>
      </c>
      <c r="G44" s="11">
        <f>IF(TDPrimas_!F42="","",TDPrimas_!F42)</f>
        <v>0.34075375586589812</v>
      </c>
      <c r="H44" s="10">
        <f>IF(TDPrimas_!G42="","",TDPrimas_!G42)</f>
        <v>1204602.3745799996</v>
      </c>
      <c r="I44" s="12">
        <f>IF(TDPrimas_!H42="","",TDPrimas_!H42)</f>
        <v>38.625413052187227</v>
      </c>
      <c r="J44" s="13">
        <f>IF(TDPrimas_!I42="","",TDPrimas_!I42)</f>
        <v>100</v>
      </c>
      <c r="K44" s="13">
        <f>IF(TDPrimas_!J42="","",TDPrimas_!J42)</f>
        <v>100</v>
      </c>
      <c r="L44" s="13">
        <f>IF(TDPrimas_!K42="","",TDPrimas_!K42)</f>
        <v>0.42178292449955473</v>
      </c>
    </row>
    <row r="45" spans="1:12" ht="15" customHeight="1" x14ac:dyDescent="0.3">
      <c r="A45" s="15"/>
      <c r="B45" s="8">
        <f>IF(TDPrimas_!A43="","",TDPrimas_!A43)</f>
        <v>35</v>
      </c>
      <c r="C45" s="9" t="str">
        <f>IF(TDPrimas_!B43="","",TDPrimas_!B43)</f>
        <v>General de Seguros</v>
      </c>
      <c r="D45" s="10">
        <f>IF(TDPrimas_!C43="","",TDPrimas_!C43)</f>
        <v>3942877.9221700002</v>
      </c>
      <c r="E45" s="10">
        <f>IF(TDPrimas_!D43="","",TDPrimas_!D43)</f>
        <v>3641209.24174</v>
      </c>
      <c r="F45" s="11">
        <f>IF(TDPrimas_!E43="","",TDPrimas_!E43)</f>
        <v>0.38467050989715607</v>
      </c>
      <c r="G45" s="11">
        <f>IF(TDPrimas_!F43="","",TDPrimas_!F43)</f>
        <v>0.39784665369216832</v>
      </c>
      <c r="H45" s="10">
        <f>IF(TDPrimas_!G43="","",TDPrimas_!G43)</f>
        <v>301668.68043000018</v>
      </c>
      <c r="I45" s="12">
        <f>IF(TDPrimas_!H43="","",TDPrimas_!H43)</f>
        <v>8.2848488071463713</v>
      </c>
      <c r="J45" s="13">
        <f>IF(TDPrimas_!I43="","",TDPrimas_!I43)</f>
        <v>100</v>
      </c>
      <c r="K45" s="13">
        <f>IF(TDPrimas_!J43="","",TDPrimas_!J43)</f>
        <v>100</v>
      </c>
      <c r="L45" s="13">
        <f>IF(TDPrimas_!K43="","",TDPrimas_!K43)</f>
        <v>0.38467050989715607</v>
      </c>
    </row>
    <row r="46" spans="1:12" ht="15" customHeight="1" x14ac:dyDescent="0.3">
      <c r="A46" s="15"/>
      <c r="B46" s="8">
        <f>IF(TDPrimas_!A44="","",TDPrimas_!A44)</f>
        <v>36</v>
      </c>
      <c r="C46" s="9" t="str">
        <f>IF(TDPrimas_!B44="","",TDPrimas_!B44)</f>
        <v>Thona</v>
      </c>
      <c r="D46" s="10">
        <f>IF(TDPrimas_!C44="","",TDPrimas_!C44)</f>
        <v>3737634.6790500004</v>
      </c>
      <c r="E46" s="10">
        <f>IF(TDPrimas_!D44="","",TDPrimas_!D44)</f>
        <v>3543412.1833600001</v>
      </c>
      <c r="F46" s="11">
        <f>IF(TDPrimas_!E44="","",TDPrimas_!E44)</f>
        <v>0.36464680524731374</v>
      </c>
      <c r="G46" s="11">
        <f>IF(TDPrimas_!F44="","",TDPrimas_!F44)</f>
        <v>0.38716112868267238</v>
      </c>
      <c r="H46" s="10">
        <f>IF(TDPrimas_!G44="","",TDPrimas_!G44)</f>
        <v>194222.49569000024</v>
      </c>
      <c r="I46" s="12">
        <f>IF(TDPrimas_!H44="","",TDPrimas_!H44)</f>
        <v>5.4812278572071493</v>
      </c>
      <c r="J46" s="13">
        <f>IF(TDPrimas_!I44="","",TDPrimas_!I44)</f>
        <v>100</v>
      </c>
      <c r="K46" s="13">
        <f>IF(TDPrimas_!J44="","",TDPrimas_!J44)</f>
        <v>100</v>
      </c>
      <c r="L46" s="13">
        <f>IF(TDPrimas_!K44="","",TDPrimas_!K44)</f>
        <v>0.36464680524731374</v>
      </c>
    </row>
    <row r="47" spans="1:12" ht="15" customHeight="1" x14ac:dyDescent="0.3">
      <c r="A47" s="15"/>
      <c r="B47" s="8">
        <f>IF(TDPrimas_!A45="","",TDPrimas_!A45)</f>
        <v>37</v>
      </c>
      <c r="C47" s="9" t="str">
        <f>IF(TDPrimas_!B45="","",TDPrimas_!B45)</f>
        <v>Seguros Azteca</v>
      </c>
      <c r="D47" s="10">
        <f>IF(TDPrimas_!C45="","",TDPrimas_!C45)</f>
        <v>3504584.00061</v>
      </c>
      <c r="E47" s="10">
        <f>IF(TDPrimas_!D45="","",TDPrimas_!D45)</f>
        <v>3660701.92515</v>
      </c>
      <c r="F47" s="11">
        <f>IF(TDPrimas_!E45="","",TDPrimas_!E45)</f>
        <v>0.34191018365339565</v>
      </c>
      <c r="G47" s="11">
        <f>IF(TDPrimas_!F45="","",TDPrimas_!F45)</f>
        <v>0.39997646781469964</v>
      </c>
      <c r="H47" s="10">
        <f>IF(TDPrimas_!G45="","",TDPrimas_!G45)</f>
        <v>-156117.92454000004</v>
      </c>
      <c r="I47" s="12">
        <f>IF(TDPrimas_!H45="","",TDPrimas_!H45)</f>
        <v>-4.2646991678680024</v>
      </c>
      <c r="J47" s="13">
        <f>IF(TDPrimas_!I45="","",TDPrimas_!I45)</f>
        <v>100</v>
      </c>
      <c r="K47" s="13">
        <f>IF(TDPrimas_!J45="","",TDPrimas_!J45)</f>
        <v>100</v>
      </c>
      <c r="L47" s="13">
        <f>IF(TDPrimas_!K45="","",TDPrimas_!K45)</f>
        <v>0.34191018365339565</v>
      </c>
    </row>
    <row r="48" spans="1:12" ht="15" customHeight="1" x14ac:dyDescent="0.3">
      <c r="A48" s="15"/>
      <c r="B48" s="8">
        <f>IF(TDPrimas_!A46="","",TDPrimas_!A46)</f>
        <v>38</v>
      </c>
      <c r="C48" s="9" t="str">
        <f>IF(TDPrimas_!B46="","",TDPrimas_!B46)</f>
        <v>El Potosí</v>
      </c>
      <c r="D48" s="10">
        <f>IF(TDPrimas_!C46="","",TDPrimas_!C46)</f>
        <v>3323617.6230900004</v>
      </c>
      <c r="E48" s="10">
        <f>IF(TDPrimas_!D46="","",TDPrimas_!D46)</f>
        <v>2563341.60146</v>
      </c>
      <c r="F48" s="11">
        <f>IF(TDPrimas_!E46="","",TDPrimas_!E46)</f>
        <v>0.32425495057518067</v>
      </c>
      <c r="G48" s="11">
        <f>IF(TDPrimas_!F46="","",TDPrimas_!F46)</f>
        <v>0.28007642810536526</v>
      </c>
      <c r="H48" s="10">
        <f>IF(TDPrimas_!G46="","",TDPrimas_!G46)</f>
        <v>760276.02163000032</v>
      </c>
      <c r="I48" s="12">
        <f>IF(TDPrimas_!H46="","",TDPrimas_!H46)</f>
        <v>29.659567074359906</v>
      </c>
      <c r="J48" s="13">
        <f>IF(TDPrimas_!I46="","",TDPrimas_!I46)</f>
        <v>100</v>
      </c>
      <c r="K48" s="13">
        <f>IF(TDPrimas_!J46="","",TDPrimas_!J46)</f>
        <v>100</v>
      </c>
      <c r="L48" s="13">
        <f>IF(TDPrimas_!K46="","",TDPrimas_!K46)</f>
        <v>0.32425495057518067</v>
      </c>
    </row>
    <row r="49" spans="1:12" ht="15" customHeight="1" x14ac:dyDescent="0.3">
      <c r="A49" s="15"/>
      <c r="B49" s="8">
        <f>IF(TDPrimas_!A47="","",TDPrimas_!A47)</f>
        <v>39</v>
      </c>
      <c r="C49" s="9" t="str">
        <f>IF(TDPrimas_!B47="","",TDPrimas_!B47)</f>
        <v>Cardif Seguros Generales</v>
      </c>
      <c r="D49" s="10">
        <f>IF(TDPrimas_!C47="","",TDPrimas_!C47)</f>
        <v>2943305.5338600003</v>
      </c>
      <c r="E49" s="10">
        <f>IF(TDPrimas_!D47="","",TDPrimas_!D47)</f>
        <v>2332898.1774400002</v>
      </c>
      <c r="F49" s="11">
        <f>IF(TDPrimas_!E47="","",TDPrimas_!E47)</f>
        <v>0.28715138100698001</v>
      </c>
      <c r="G49" s="11">
        <f>IF(TDPrimas_!F47="","",TDPrimas_!F47)</f>
        <v>0.25489766494592891</v>
      </c>
      <c r="H49" s="10">
        <f>IF(TDPrimas_!G47="","",TDPrimas_!G47)</f>
        <v>610407.35642000008</v>
      </c>
      <c r="I49" s="12">
        <f>IF(TDPrimas_!H47="","",TDPrimas_!H47)</f>
        <v>26.165194963195049</v>
      </c>
      <c r="J49" s="13">
        <f>IF(TDPrimas_!I47="","",TDPrimas_!I47)</f>
        <v>100</v>
      </c>
      <c r="K49" s="13">
        <f>IF(TDPrimas_!J47="","",TDPrimas_!J47)</f>
        <v>100</v>
      </c>
      <c r="L49" s="13">
        <f>IF(TDPrimas_!K47="","",TDPrimas_!K47)</f>
        <v>0.28715138100698001</v>
      </c>
    </row>
    <row r="50" spans="1:12" ht="15" customHeight="1" x14ac:dyDescent="0.3">
      <c r="A50" s="15"/>
      <c r="B50" s="8">
        <f>IF(TDPrimas_!A48="","",TDPrimas_!A48)</f>
        <v>40</v>
      </c>
      <c r="C50" s="9" t="str">
        <f>IF(TDPrimas_!B48="","",TDPrimas_!B48)</f>
        <v>Seguros Azteca Daños</v>
      </c>
      <c r="D50" s="10">
        <f>IF(TDPrimas_!C48="","",TDPrimas_!C48)</f>
        <v>2744143.7732399995</v>
      </c>
      <c r="E50" s="10">
        <f>IF(TDPrimas_!D48="","",TDPrimas_!D48)</f>
        <v>2277640.2283600001</v>
      </c>
      <c r="F50" s="11">
        <f>IF(TDPrimas_!E48="","",TDPrimas_!E48)</f>
        <v>0.26772099094115037</v>
      </c>
      <c r="G50" s="11">
        <f>IF(TDPrimas_!F48="","",TDPrimas_!F48)</f>
        <v>0.24886005802145983</v>
      </c>
      <c r="H50" s="10">
        <f>IF(TDPrimas_!G48="","",TDPrimas_!G48)</f>
        <v>466503.54487999948</v>
      </c>
      <c r="I50" s="12">
        <f>IF(TDPrimas_!H48="","",TDPrimas_!H48)</f>
        <v>20.481880284310861</v>
      </c>
      <c r="J50" s="13">
        <f>IF(TDPrimas_!I48="","",TDPrimas_!I48)</f>
        <v>100</v>
      </c>
      <c r="K50" s="13">
        <f>IF(TDPrimas_!J48="","",TDPrimas_!J48)</f>
        <v>100</v>
      </c>
      <c r="L50" s="13">
        <f>IF(TDPrimas_!K48="","",TDPrimas_!K48)</f>
        <v>0.26772099094115037</v>
      </c>
    </row>
    <row r="51" spans="1:12" ht="15" customHeight="1" x14ac:dyDescent="0.3">
      <c r="A51" s="15"/>
      <c r="B51" s="8">
        <f>IF(TDPrimas_!A49="","",TDPrimas_!A49)</f>
        <v>41</v>
      </c>
      <c r="C51" s="9" t="str">
        <f>IF(TDPrimas_!B49="","",TDPrimas_!B49)</f>
        <v>Insignia Life</v>
      </c>
      <c r="D51" s="10">
        <f>IF(TDPrimas_!C49="","",TDPrimas_!C49)</f>
        <v>2709531.6971700001</v>
      </c>
      <c r="E51" s="10">
        <f>IF(TDPrimas_!D49="","",TDPrimas_!D49)</f>
        <v>2296927.3699899996</v>
      </c>
      <c r="F51" s="11">
        <f>IF(TDPrimas_!E49="","",TDPrimas_!E49)</f>
        <v>0.26434420748164167</v>
      </c>
      <c r="G51" s="11">
        <f>IF(TDPrimas_!F49="","",TDPrimas_!F49)</f>
        <v>0.25096741419007029</v>
      </c>
      <c r="H51" s="10">
        <f>IF(TDPrimas_!G49="","",TDPrimas_!G49)</f>
        <v>412604.32718000049</v>
      </c>
      <c r="I51" s="12">
        <f>IF(TDPrimas_!H49="","",TDPrimas_!H49)</f>
        <v>17.96331623588938</v>
      </c>
      <c r="J51" s="13">
        <f>IF(TDPrimas_!I49="","",TDPrimas_!I49)</f>
        <v>100</v>
      </c>
      <c r="K51" s="13">
        <f>IF(TDPrimas_!J49="","",TDPrimas_!J49)</f>
        <v>100</v>
      </c>
      <c r="L51" s="13">
        <f>IF(TDPrimas_!K49="","",TDPrimas_!K49)</f>
        <v>0.26434420748164167</v>
      </c>
    </row>
    <row r="52" spans="1:12" ht="15" customHeight="1" x14ac:dyDescent="0.3">
      <c r="A52" s="15"/>
      <c r="B52" s="8">
        <f>IF(TDPrimas_!A50="","",TDPrimas_!A50)</f>
        <v>42</v>
      </c>
      <c r="C52" s="9" t="str">
        <f>IF(TDPrimas_!B50="","",TDPrimas_!B50)</f>
        <v>HDI Global Seguros</v>
      </c>
      <c r="D52" s="10">
        <f>IF(TDPrimas_!C50="","",TDPrimas_!C50)</f>
        <v>2703096.3657600004</v>
      </c>
      <c r="E52" s="10">
        <f>IF(TDPrimas_!D50="","",TDPrimas_!D50)</f>
        <v>2468439.5406499999</v>
      </c>
      <c r="F52" s="11">
        <f>IF(TDPrimas_!E50="","",TDPrimas_!E50)</f>
        <v>0.26371637109824192</v>
      </c>
      <c r="G52" s="11">
        <f>IF(TDPrimas_!F50="","",TDPrimas_!F50)</f>
        <v>0.26970721699578709</v>
      </c>
      <c r="H52" s="10">
        <f>IF(TDPrimas_!G50="","",TDPrimas_!G50)</f>
        <v>234656.82511000056</v>
      </c>
      <c r="I52" s="12">
        <f>IF(TDPrimas_!H50="","",TDPrimas_!H50)</f>
        <v>9.5062820557561434</v>
      </c>
      <c r="J52" s="13">
        <f>IF(TDPrimas_!I50="","",TDPrimas_!I50)</f>
        <v>100</v>
      </c>
      <c r="K52" s="13">
        <f>IF(TDPrimas_!J50="","",TDPrimas_!J50)</f>
        <v>100</v>
      </c>
      <c r="L52" s="13">
        <f>IF(TDPrimas_!K50="","",TDPrimas_!K50)</f>
        <v>0.26371637109824192</v>
      </c>
    </row>
    <row r="53" spans="1:12" ht="15" customHeight="1" x14ac:dyDescent="0.3">
      <c r="A53" s="15"/>
      <c r="B53" s="8">
        <f>IF(TDPrimas_!A51="","",TDPrimas_!A51)</f>
        <v>43</v>
      </c>
      <c r="C53" s="9" t="str">
        <f>IF(TDPrimas_!B51="","",TDPrimas_!B51)</f>
        <v>Prudential</v>
      </c>
      <c r="D53" s="10">
        <f>IF(TDPrimas_!C51="","",TDPrimas_!C51)</f>
        <v>2554663.6761699999</v>
      </c>
      <c r="E53" s="10">
        <f>IF(TDPrimas_!D51="","",TDPrimas_!D51)</f>
        <v>2187596.3269600002</v>
      </c>
      <c r="F53" s="11">
        <f>IF(TDPrimas_!E51="","",TDPrimas_!E51)</f>
        <v>0.2492351521721009</v>
      </c>
      <c r="G53" s="11">
        <f>IF(TDPrimas_!F51="","",TDPrimas_!F51)</f>
        <v>0.2390216602587818</v>
      </c>
      <c r="H53" s="10">
        <f>IF(TDPrimas_!G51="","",TDPrimas_!G51)</f>
        <v>367067.34920999967</v>
      </c>
      <c r="I53" s="12">
        <f>IF(TDPrimas_!H51="","",TDPrimas_!H51)</f>
        <v>16.779482790597665</v>
      </c>
      <c r="J53" s="13">
        <f>IF(TDPrimas_!I51="","",TDPrimas_!I51)</f>
        <v>100</v>
      </c>
      <c r="K53" s="13">
        <f>IF(TDPrimas_!J51="","",TDPrimas_!J51)</f>
        <v>100</v>
      </c>
      <c r="L53" s="13">
        <f>IF(TDPrimas_!K51="","",TDPrimas_!K51)</f>
        <v>0.2492351521721009</v>
      </c>
    </row>
    <row r="54" spans="1:12" ht="15" customHeight="1" x14ac:dyDescent="0.3">
      <c r="A54" s="15"/>
      <c r="B54" s="8">
        <f>IF(TDPrimas_!A52="","",TDPrimas_!A52)</f>
        <v>44</v>
      </c>
      <c r="C54" s="9" t="str">
        <f>IF(TDPrimas_!B52="","",TDPrimas_!B52)</f>
        <v>BBVA Salud</v>
      </c>
      <c r="D54" s="10">
        <f>IF(TDPrimas_!C52="","",TDPrimas_!C52)</f>
        <v>2229934.7478899998</v>
      </c>
      <c r="E54" s="10">
        <f>IF(TDPrimas_!D52="","",TDPrimas_!D52)</f>
        <v>1973605.8827599999</v>
      </c>
      <c r="F54" s="11">
        <f>IF(TDPrimas_!E52="","",TDPrimas_!E52)</f>
        <v>0.21755432286783546</v>
      </c>
      <c r="G54" s="11">
        <f>IF(TDPrimas_!F52="","",TDPrimas_!F52)</f>
        <v>0.21564058641904063</v>
      </c>
      <c r="H54" s="10">
        <f>IF(TDPrimas_!G52="","",TDPrimas_!G52)</f>
        <v>256328.86512999982</v>
      </c>
      <c r="I54" s="12">
        <f>IF(TDPrimas_!H52="","",TDPrimas_!H52)</f>
        <v>12.987844603074205</v>
      </c>
      <c r="J54" s="13">
        <f>IF(TDPrimas_!I52="","",TDPrimas_!I52)</f>
        <v>100</v>
      </c>
      <c r="K54" s="13">
        <f>IF(TDPrimas_!J52="","",TDPrimas_!J52)</f>
        <v>100</v>
      </c>
      <c r="L54" s="13">
        <f>IF(TDPrimas_!K52="","",TDPrimas_!K52)</f>
        <v>0.21755432286783546</v>
      </c>
    </row>
    <row r="55" spans="1:12" ht="15" customHeight="1" x14ac:dyDescent="0.3">
      <c r="A55" s="15"/>
      <c r="B55" s="8">
        <f>IF(TDPrimas_!A53="","",TDPrimas_!A53)</f>
        <v>45</v>
      </c>
      <c r="C55" s="9" t="str">
        <f>IF(TDPrimas_!B53="","",TDPrimas_!B53)</f>
        <v>El Águila</v>
      </c>
      <c r="D55" s="10">
        <f>IF(TDPrimas_!C53="","",TDPrimas_!C53)</f>
        <v>1899638.95771</v>
      </c>
      <c r="E55" s="10">
        <f>IF(TDPrimas_!D53="","",TDPrimas_!D53)</f>
        <v>1804855.7942300001</v>
      </c>
      <c r="F55" s="11">
        <f>IF(TDPrimas_!E53="","",TDPrimas_!E53)</f>
        <v>0.18533038580120198</v>
      </c>
      <c r="G55" s="11">
        <f>IF(TDPrimas_!F53="","",TDPrimas_!F53)</f>
        <v>0.19720257487542622</v>
      </c>
      <c r="H55" s="10">
        <f>IF(TDPrimas_!G53="","",TDPrimas_!G53)</f>
        <v>94783.163479999872</v>
      </c>
      <c r="I55" s="12">
        <f>IF(TDPrimas_!H53="","",TDPrimas_!H53)</f>
        <v>5.2515643511805932</v>
      </c>
      <c r="J55" s="13">
        <f>IF(TDPrimas_!I53="","",TDPrimas_!I53)</f>
        <v>100</v>
      </c>
      <c r="K55" s="13">
        <f>IF(TDPrimas_!J53="","",TDPrimas_!J53)</f>
        <v>100</v>
      </c>
      <c r="L55" s="13">
        <f>IF(TDPrimas_!K53="","",TDPrimas_!K53)</f>
        <v>0.18533038580120198</v>
      </c>
    </row>
    <row r="56" spans="1:12" ht="15" customHeight="1" x14ac:dyDescent="0.3">
      <c r="A56" s="15"/>
      <c r="B56" s="8">
        <f>IF(TDPrimas_!A54="","",TDPrimas_!A54)</f>
        <v>46</v>
      </c>
      <c r="C56" s="9" t="str">
        <f>IF(TDPrimas_!B54="","",TDPrimas_!B54)</f>
        <v>Swiss Re Corporate Solutions</v>
      </c>
      <c r="D56" s="10">
        <f>IF(TDPrimas_!C54="","",TDPrimas_!C54)</f>
        <v>1888546.68071</v>
      </c>
      <c r="E56" s="10">
        <f>IF(TDPrimas_!D54="","",TDPrimas_!D54)</f>
        <v>1641104.9195699999</v>
      </c>
      <c r="F56" s="11">
        <f>IF(TDPrimas_!E54="","",TDPrimas_!E54)</f>
        <v>0.1842482138613814</v>
      </c>
      <c r="G56" s="11">
        <f>IF(TDPrimas_!F54="","",TDPrimas_!F54)</f>
        <v>0.17931078860402944</v>
      </c>
      <c r="H56" s="10">
        <f>IF(TDPrimas_!G54="","",TDPrimas_!G54)</f>
        <v>247441.76114000008</v>
      </c>
      <c r="I56" s="12">
        <f>IF(TDPrimas_!H54="","",TDPrimas_!H54)</f>
        <v>15.077753907704716</v>
      </c>
      <c r="J56" s="13">
        <f>IF(TDPrimas_!I54="","",TDPrimas_!I54)</f>
        <v>100</v>
      </c>
      <c r="K56" s="13">
        <f>IF(TDPrimas_!J54="","",TDPrimas_!J54)</f>
        <v>100</v>
      </c>
      <c r="L56" s="13">
        <f>IF(TDPrimas_!K54="","",TDPrimas_!K54)</f>
        <v>0.1842482138613814</v>
      </c>
    </row>
    <row r="57" spans="1:12" ht="15" customHeight="1" x14ac:dyDescent="0.3">
      <c r="A57" s="15"/>
      <c r="B57" s="8">
        <f>IF(TDPrimas_!A55="","",TDPrimas_!A55)</f>
        <v>47</v>
      </c>
      <c r="C57" s="9" t="str">
        <f>IF(TDPrimas_!B55="","",TDPrimas_!B55)</f>
        <v>La Latinoamericana</v>
      </c>
      <c r="D57" s="10">
        <f>IF(TDPrimas_!C55="","",TDPrimas_!C55)</f>
        <v>1452349.80691</v>
      </c>
      <c r="E57" s="10">
        <f>IF(TDPrimas_!D55="","",TDPrimas_!D55)</f>
        <v>1543430.5720599999</v>
      </c>
      <c r="F57" s="11">
        <f>IF(TDPrimas_!E55="","",TDPrimas_!E55)</f>
        <v>0.14169247737338853</v>
      </c>
      <c r="G57" s="11">
        <f>IF(TDPrimas_!F55="","",TDPrimas_!F55)</f>
        <v>0.16863867125824078</v>
      </c>
      <c r="H57" s="10">
        <f>IF(TDPrimas_!G55="","",TDPrimas_!G55)</f>
        <v>-91080.765149999876</v>
      </c>
      <c r="I57" s="12">
        <f>IF(TDPrimas_!H55="","",TDPrimas_!H55)</f>
        <v>-5.9011896484877475</v>
      </c>
      <c r="J57" s="13">
        <f>IF(TDPrimas_!I55="","",TDPrimas_!I55)</f>
        <v>100</v>
      </c>
      <c r="K57" s="13">
        <f>IF(TDPrimas_!J55="","",TDPrimas_!J55)</f>
        <v>100</v>
      </c>
      <c r="L57" s="13">
        <f>IF(TDPrimas_!K55="","",TDPrimas_!K55)</f>
        <v>0.14169247737338853</v>
      </c>
    </row>
    <row r="58" spans="1:12" ht="15" customHeight="1" x14ac:dyDescent="0.3">
      <c r="A58" s="15"/>
      <c r="B58" s="8">
        <f>IF(TDPrimas_!A56="","",TDPrimas_!A56)</f>
        <v>48</v>
      </c>
      <c r="C58" s="9" t="str">
        <f>IF(TDPrimas_!B56="","",TDPrimas_!B56)</f>
        <v>Tokio Marine</v>
      </c>
      <c r="D58" s="10">
        <f>IF(TDPrimas_!C56="","",TDPrimas_!C56)</f>
        <v>1309962.20441</v>
      </c>
      <c r="E58" s="10">
        <f>IF(TDPrimas_!D56="","",TDPrimas_!D56)</f>
        <v>1104243.47276</v>
      </c>
      <c r="F58" s="11">
        <f>IF(TDPrimas_!E56="","",TDPrimas_!E56)</f>
        <v>0.12780102226423207</v>
      </c>
      <c r="G58" s="11">
        <f>IF(TDPrimas_!F56="","",TDPrimas_!F56)</f>
        <v>0.12065210794891051</v>
      </c>
      <c r="H58" s="10">
        <f>IF(TDPrimas_!G56="","",TDPrimas_!G56)</f>
        <v>205718.73164999997</v>
      </c>
      <c r="I58" s="12">
        <f>IF(TDPrimas_!H56="","",TDPrimas_!H56)</f>
        <v>18.629834517909028</v>
      </c>
      <c r="J58" s="13">
        <f>IF(TDPrimas_!I56="","",TDPrimas_!I56)</f>
        <v>100</v>
      </c>
      <c r="K58" s="13">
        <f>IF(TDPrimas_!J56="","",TDPrimas_!J56)</f>
        <v>100</v>
      </c>
      <c r="L58" s="13">
        <f>IF(TDPrimas_!K56="","",TDPrimas_!K56)</f>
        <v>0.12780102226423207</v>
      </c>
    </row>
    <row r="59" spans="1:12" ht="15" customHeight="1" x14ac:dyDescent="0.3">
      <c r="A59" s="15"/>
      <c r="B59" s="8">
        <f>IF(TDPrimas_!A57="","",TDPrimas_!A57)</f>
        <v>49</v>
      </c>
      <c r="C59" s="9" t="str">
        <f>IF(TDPrimas_!B57="","",TDPrimas_!B57)</f>
        <v>Pan-American México</v>
      </c>
      <c r="D59" s="10">
        <f>IF(TDPrimas_!C57="","",TDPrimas_!C57)</f>
        <v>1277734.8276199999</v>
      </c>
      <c r="E59" s="10">
        <f>IF(TDPrimas_!D57="","",TDPrimas_!D57)</f>
        <v>1263154.0409200001</v>
      </c>
      <c r="F59" s="11">
        <f>IF(TDPrimas_!E57="","",TDPrimas_!E57)</f>
        <v>0.12465689208643689</v>
      </c>
      <c r="G59" s="11">
        <f>IF(TDPrimas_!F57="","",TDPrimas_!F57)</f>
        <v>0.13801503152222477</v>
      </c>
      <c r="H59" s="10">
        <f>IF(TDPrimas_!G57="","",TDPrimas_!G57)</f>
        <v>14580.786699999822</v>
      </c>
      <c r="I59" s="12">
        <f>IF(TDPrimas_!H57="","",TDPrimas_!H57)</f>
        <v>1.1543158021629862</v>
      </c>
      <c r="J59" s="13">
        <f>IF(TDPrimas_!I57="","",TDPrimas_!I57)</f>
        <v>100</v>
      </c>
      <c r="K59" s="13">
        <f>IF(TDPrimas_!J57="","",TDPrimas_!J57)</f>
        <v>100</v>
      </c>
      <c r="L59" s="13">
        <f>IF(TDPrimas_!K57="","",TDPrimas_!K57)</f>
        <v>0.12465689208643689</v>
      </c>
    </row>
    <row r="60" spans="1:12" ht="15" customHeight="1" x14ac:dyDescent="0.3">
      <c r="A60" s="15"/>
      <c r="B60" s="8">
        <f>IF(TDPrimas_!A58="","",TDPrimas_!A58)</f>
        <v>50</v>
      </c>
      <c r="C60" s="9" t="str">
        <f>IF(TDPrimas_!B58="","",TDPrimas_!B58)</f>
        <v>Assurant Vida</v>
      </c>
      <c r="D60" s="10">
        <f>IF(TDPrimas_!C58="","",TDPrimas_!C58)</f>
        <v>1175931.6945199999</v>
      </c>
      <c r="E60" s="10">
        <f>IF(TDPrimas_!D58="","",TDPrimas_!D58)</f>
        <v>1112737.2676300001</v>
      </c>
      <c r="F60" s="11">
        <f>IF(TDPrimas_!E58="","",TDPrimas_!E58)</f>
        <v>0.114724892188973</v>
      </c>
      <c r="G60" s="11">
        <f>IF(TDPrimas_!F58="","",TDPrimas_!F58)</f>
        <v>0.12158015894566192</v>
      </c>
      <c r="H60" s="10">
        <f>IF(TDPrimas_!G58="","",TDPrimas_!G58)</f>
        <v>63194.42688999977</v>
      </c>
      <c r="I60" s="12">
        <f>IF(TDPrimas_!H58="","",TDPrimas_!H58)</f>
        <v>5.67918669827574</v>
      </c>
      <c r="J60" s="13">
        <f>IF(TDPrimas_!I58="","",TDPrimas_!I58)</f>
        <v>100</v>
      </c>
      <c r="K60" s="13">
        <f>IF(TDPrimas_!J58="","",TDPrimas_!J58)</f>
        <v>100</v>
      </c>
      <c r="L60" s="13">
        <f>IF(TDPrimas_!K58="","",TDPrimas_!K58)</f>
        <v>0.114724892188973</v>
      </c>
    </row>
    <row r="61" spans="1:12" ht="15" customHeight="1" x14ac:dyDescent="0.3">
      <c r="A61" s="15"/>
      <c r="B61" s="8">
        <f>IF(TDPrimas_!A59="","",TDPrimas_!A59)</f>
        <v>51</v>
      </c>
      <c r="C61" s="9" t="str">
        <f>IF(TDPrimas_!B59="","",TDPrimas_!B59)</f>
        <v>Berkley Seguros</v>
      </c>
      <c r="D61" s="10">
        <f>IF(TDPrimas_!C59="","",TDPrimas_!C59)</f>
        <v>1037756.32855</v>
      </c>
      <c r="E61" s="10">
        <f>IF(TDPrimas_!D59="","",TDPrimas_!D59)</f>
        <v>903982.36939999997</v>
      </c>
      <c r="F61" s="11">
        <f>IF(TDPrimas_!E59="","",TDPrimas_!E59)</f>
        <v>0.10124438644365352</v>
      </c>
      <c r="G61" s="11">
        <f>IF(TDPrimas_!F59="","",TDPrimas_!F59)</f>
        <v>9.8771132551186705E-2</v>
      </c>
      <c r="H61" s="10">
        <f>IF(TDPrimas_!G59="","",TDPrimas_!G59)</f>
        <v>133773.95915000001</v>
      </c>
      <c r="I61" s="12">
        <f>IF(TDPrimas_!H59="","",TDPrimas_!H59)</f>
        <v>14.798292940026014</v>
      </c>
      <c r="J61" s="13">
        <f>IF(TDPrimas_!I59="","",TDPrimas_!I59)</f>
        <v>100</v>
      </c>
      <c r="K61" s="13">
        <f>IF(TDPrimas_!J59="","",TDPrimas_!J59)</f>
        <v>100</v>
      </c>
      <c r="L61" s="13">
        <f>IF(TDPrimas_!K59="","",TDPrimas_!K59)</f>
        <v>0.10124438644365352</v>
      </c>
    </row>
    <row r="62" spans="1:12" ht="15" customHeight="1" x14ac:dyDescent="0.3">
      <c r="A62" s="15"/>
      <c r="B62" s="8">
        <f>IF(TDPrimas_!A60="","",TDPrimas_!A60)</f>
        <v>52</v>
      </c>
      <c r="C62" s="9" t="str">
        <f>IF(TDPrimas_!B60="","",TDPrimas_!B60)</f>
        <v>Sompo Japan</v>
      </c>
      <c r="D62" s="10">
        <f>IF(TDPrimas_!C60="","",TDPrimas_!C60)</f>
        <v>903028.35285000002</v>
      </c>
      <c r="E62" s="10">
        <f>IF(TDPrimas_!D60="","",TDPrimas_!D60)</f>
        <v>790543.25459999999</v>
      </c>
      <c r="F62" s="11">
        <f>IF(TDPrimas_!E60="","",TDPrimas_!E60)</f>
        <v>8.8100211013183244E-2</v>
      </c>
      <c r="G62" s="11">
        <f>IF(TDPrimas_!F60="","",TDPrimas_!F60)</f>
        <v>8.6376521523720703E-2</v>
      </c>
      <c r="H62" s="10">
        <f>IF(TDPrimas_!G60="","",TDPrimas_!G60)</f>
        <v>112485.09825000004</v>
      </c>
      <c r="I62" s="12">
        <f>IF(TDPrimas_!H60="","",TDPrimas_!H60)</f>
        <v>14.228835373077132</v>
      </c>
      <c r="J62" s="13">
        <f>IF(TDPrimas_!I60="","",TDPrimas_!I60)</f>
        <v>100</v>
      </c>
      <c r="K62" s="13">
        <f>IF(TDPrimas_!J60="","",TDPrimas_!J60)</f>
        <v>100</v>
      </c>
      <c r="L62" s="13">
        <f>IF(TDPrimas_!K60="","",TDPrimas_!K60)</f>
        <v>8.8100211013183244E-2</v>
      </c>
    </row>
    <row r="63" spans="1:12" ht="15" customHeight="1" x14ac:dyDescent="0.3">
      <c r="A63" s="15"/>
      <c r="B63" s="8">
        <f>IF(TDPrimas_!A61="","",TDPrimas_!A61)</f>
        <v>53</v>
      </c>
      <c r="C63" s="9" t="str">
        <f>IF(TDPrimas_!B61="","",TDPrimas_!B61)</f>
        <v>Skandia Life</v>
      </c>
      <c r="D63" s="10">
        <f>IF(TDPrimas_!C61="","",TDPrimas_!C61)</f>
        <v>858680.49208</v>
      </c>
      <c r="E63" s="10">
        <f>IF(TDPrimas_!D61="","",TDPrimas_!D61)</f>
        <v>522511.37958999997</v>
      </c>
      <c r="F63" s="11">
        <f>IF(TDPrimas_!E61="","",TDPrimas_!E61)</f>
        <v>8.3773596151657109E-2</v>
      </c>
      <c r="G63" s="11">
        <f>IF(TDPrimas_!F61="","",TDPrimas_!F61)</f>
        <v>5.7090760262550014E-2</v>
      </c>
      <c r="H63" s="10">
        <f>IF(TDPrimas_!G61="","",TDPrimas_!G61)</f>
        <v>336169.11249000003</v>
      </c>
      <c r="I63" s="12">
        <f>IF(TDPrimas_!H61="","",TDPrimas_!H61)</f>
        <v>64.337184915241934</v>
      </c>
      <c r="J63" s="13">
        <f>IF(TDPrimas_!I61="","",TDPrimas_!I61)</f>
        <v>100</v>
      </c>
      <c r="K63" s="13">
        <f>IF(TDPrimas_!J61="","",TDPrimas_!J61)</f>
        <v>100</v>
      </c>
      <c r="L63" s="13">
        <f>IF(TDPrimas_!K61="","",TDPrimas_!K61)</f>
        <v>8.3773596151657109E-2</v>
      </c>
    </row>
    <row r="64" spans="1:12" ht="15" customHeight="1" x14ac:dyDescent="0.3">
      <c r="A64" s="15"/>
      <c r="B64" s="8">
        <f>IF(TDPrimas_!A62="","",TDPrimas_!A62)</f>
        <v>54</v>
      </c>
      <c r="C64" s="9" t="str">
        <f>IF(TDPrimas_!B62="","",TDPrimas_!B62)</f>
        <v>Atradius</v>
      </c>
      <c r="D64" s="10">
        <f>IF(TDPrimas_!C62="","",TDPrimas_!C62)</f>
        <v>794893.92411000002</v>
      </c>
      <c r="E64" s="10">
        <f>IF(TDPrimas_!D62="","",TDPrimas_!D62)</f>
        <v>724514.02338999999</v>
      </c>
      <c r="F64" s="11">
        <f>IF(TDPrimas_!E62="","",TDPrimas_!E62)</f>
        <v>7.7550524550164202E-2</v>
      </c>
      <c r="G64" s="11">
        <f>IF(TDPrimas_!F62="","",TDPrimas_!F62)</f>
        <v>7.9162020258143409E-2</v>
      </c>
      <c r="H64" s="10">
        <f>IF(TDPrimas_!G62="","",TDPrimas_!G62)</f>
        <v>70379.900720000034</v>
      </c>
      <c r="I64" s="12">
        <f>IF(TDPrimas_!H62="","",TDPrimas_!H62)</f>
        <v>9.7140839856615369</v>
      </c>
      <c r="J64" s="13">
        <f>IF(TDPrimas_!I62="","",TDPrimas_!I62)</f>
        <v>100</v>
      </c>
      <c r="K64" s="13">
        <f>IF(TDPrimas_!J62="","",TDPrimas_!J62)</f>
        <v>100</v>
      </c>
      <c r="L64" s="13">
        <f>IF(TDPrimas_!K62="","",TDPrimas_!K62)</f>
        <v>7.7550524550164202E-2</v>
      </c>
    </row>
    <row r="65" spans="1:12" ht="15" customHeight="1" x14ac:dyDescent="0.3">
      <c r="A65" s="15"/>
      <c r="B65" s="8">
        <f>IF(TDPrimas_!A63="","",TDPrimas_!A63)</f>
        <v>55</v>
      </c>
      <c r="C65" s="9" t="str">
        <f>IF(TDPrimas_!B63="","",TDPrimas_!B63)</f>
        <v>AXA Salud</v>
      </c>
      <c r="D65" s="10">
        <f>IF(TDPrimas_!C63="","",TDPrimas_!C63)</f>
        <v>762840.23729999992</v>
      </c>
      <c r="E65" s="10">
        <f>IF(TDPrimas_!D63="","",TDPrimas_!D63)</f>
        <v>671926.05077999993</v>
      </c>
      <c r="F65" s="11">
        <f>IF(TDPrimas_!E63="","",TDPrimas_!E63)</f>
        <v>7.4423339713941702E-2</v>
      </c>
      <c r="G65" s="11">
        <f>IF(TDPrimas_!F63="","",TDPrimas_!F63)</f>
        <v>7.3416140925664813E-2</v>
      </c>
      <c r="H65" s="10">
        <f>IF(TDPrimas_!G63="","",TDPrimas_!G63)</f>
        <v>90914.186519999988</v>
      </c>
      <c r="I65" s="12">
        <f>IF(TDPrimas_!H63="","",TDPrimas_!H63)</f>
        <v>13.530385734332363</v>
      </c>
      <c r="J65" s="13">
        <f>IF(TDPrimas_!I63="","",TDPrimas_!I63)</f>
        <v>100</v>
      </c>
      <c r="K65" s="13">
        <f>IF(TDPrimas_!J63="","",TDPrimas_!J63)</f>
        <v>100</v>
      </c>
      <c r="L65" s="13">
        <f>IF(TDPrimas_!K63="","",TDPrimas_!K63)</f>
        <v>7.4423339713941702E-2</v>
      </c>
    </row>
    <row r="66" spans="1:12" ht="15" customHeight="1" x14ac:dyDescent="0.3">
      <c r="A66" s="15"/>
      <c r="B66" s="8">
        <f>IF(TDPrimas_!A64="","",TDPrimas_!A64)</f>
        <v>56</v>
      </c>
      <c r="C66" s="9" t="str">
        <f>IF(TDPrimas_!B64="","",TDPrimas_!B64)</f>
        <v>PREVEM Seguros</v>
      </c>
      <c r="D66" s="10">
        <f>IF(TDPrimas_!C64="","",TDPrimas_!C64)</f>
        <v>727126.55316000001</v>
      </c>
      <c r="E66" s="10">
        <f>IF(TDPrimas_!D64="","",TDPrimas_!D64)</f>
        <v>662186.35713999998</v>
      </c>
      <c r="F66" s="11">
        <f>IF(TDPrimas_!E64="","",TDPrimas_!E64)</f>
        <v>7.0939082438007853E-2</v>
      </c>
      <c r="G66" s="11">
        <f>IF(TDPrimas_!F64="","",TDPrimas_!F64)</f>
        <v>7.2351960246828231E-2</v>
      </c>
      <c r="H66" s="10">
        <f>IF(TDPrimas_!G64="","",TDPrimas_!G64)</f>
        <v>64940.196020000032</v>
      </c>
      <c r="I66" s="12">
        <f>IF(TDPrimas_!H64="","",TDPrimas_!H64)</f>
        <v>9.8069365700130806</v>
      </c>
      <c r="J66" s="13">
        <f>IF(TDPrimas_!I64="","",TDPrimas_!I64)</f>
        <v>100</v>
      </c>
      <c r="K66" s="13">
        <f>IF(TDPrimas_!J64="","",TDPrimas_!J64)</f>
        <v>100</v>
      </c>
      <c r="L66" s="13">
        <f>IF(TDPrimas_!K64="","",TDPrimas_!K64)</f>
        <v>7.0939082438007853E-2</v>
      </c>
    </row>
    <row r="67" spans="1:12" ht="15" customHeight="1" x14ac:dyDescent="0.3">
      <c r="A67" s="15"/>
      <c r="B67" s="8">
        <f>IF(TDPrimas_!A65="","",TDPrimas_!A65)</f>
        <v>57</v>
      </c>
      <c r="C67" s="9" t="str">
        <f>IF(TDPrimas_!B65="","",TDPrimas_!B65)</f>
        <v>General de Salud</v>
      </c>
      <c r="D67" s="10">
        <f>IF(TDPrimas_!C65="","",TDPrimas_!C65)</f>
        <v>679843.97678999999</v>
      </c>
      <c r="E67" s="10">
        <f>IF(TDPrimas_!D65="","",TDPrimas_!D65)</f>
        <v>1252183.4729500001</v>
      </c>
      <c r="F67" s="11">
        <f>IF(TDPrimas_!E65="","",TDPrimas_!E65)</f>
        <v>6.6326154236698229E-2</v>
      </c>
      <c r="G67" s="11">
        <f>IF(TDPrimas_!F65="","",TDPrimas_!F65)</f>
        <v>0.13681636276517162</v>
      </c>
      <c r="H67" s="10">
        <f>IF(TDPrimas_!G65="","",TDPrimas_!G65)</f>
        <v>-572339.4961600001</v>
      </c>
      <c r="I67" s="12">
        <f>IF(TDPrimas_!H65="","",TDPrimas_!H65)</f>
        <v>-45.707319136838166</v>
      </c>
      <c r="J67" s="13">
        <f>IF(TDPrimas_!I65="","",TDPrimas_!I65)</f>
        <v>100</v>
      </c>
      <c r="K67" s="13">
        <f>IF(TDPrimas_!J65="","",TDPrimas_!J65)</f>
        <v>100</v>
      </c>
      <c r="L67" s="13">
        <f>IF(TDPrimas_!K65="","",TDPrimas_!K65)</f>
        <v>6.6326154236698229E-2</v>
      </c>
    </row>
    <row r="68" spans="1:12" ht="15" customHeight="1" x14ac:dyDescent="0.3">
      <c r="A68" s="15"/>
      <c r="B68" s="8">
        <f>IF(TDPrimas_!A66="","",TDPrimas_!A66)</f>
        <v>58</v>
      </c>
      <c r="C68" s="9" t="str">
        <f>IF(TDPrimas_!B66="","",TDPrimas_!B66)</f>
        <v>AUNA Seguros</v>
      </c>
      <c r="D68" s="10">
        <f>IF(TDPrimas_!C66="","",TDPrimas_!C66)</f>
        <v>658467.13937999995</v>
      </c>
      <c r="E68" s="10">
        <f>IF(TDPrimas_!D66="","",TDPrimas_!D66)</f>
        <v>600602.13370000001</v>
      </c>
      <c r="F68" s="11">
        <f>IF(TDPrimas_!E66="","",TDPrimas_!E66)</f>
        <v>6.4240611871752853E-2</v>
      </c>
      <c r="G68" s="11">
        <f>IF(TDPrimas_!F66="","",TDPrimas_!F66)</f>
        <v>6.5623130457270029E-2</v>
      </c>
      <c r="H68" s="10">
        <f>IF(TDPrimas_!G66="","",TDPrimas_!G66)</f>
        <v>57865.005679999944</v>
      </c>
      <c r="I68" s="12">
        <f>IF(TDPrimas_!H66="","",TDPrimas_!H66)</f>
        <v>9.6344988525970621</v>
      </c>
      <c r="J68" s="13">
        <f>IF(TDPrimas_!I66="","",TDPrimas_!I66)</f>
        <v>100</v>
      </c>
      <c r="K68" s="13">
        <f>IF(TDPrimas_!J66="","",TDPrimas_!J66)</f>
        <v>100</v>
      </c>
      <c r="L68" s="13">
        <f>IF(TDPrimas_!K66="","",TDPrimas_!K66)</f>
        <v>6.4240611871752853E-2</v>
      </c>
    </row>
    <row r="69" spans="1:12" ht="15" customHeight="1" x14ac:dyDescent="0.3">
      <c r="A69" s="15"/>
      <c r="B69" s="8">
        <f>IF(TDPrimas_!A67="","",TDPrimas_!A67)</f>
        <v>59</v>
      </c>
      <c r="C69" s="9" t="str">
        <f>IF(TDPrimas_!B67="","",TDPrimas_!B67)</f>
        <v>Solunion Crédito</v>
      </c>
      <c r="D69" s="10">
        <f>IF(TDPrimas_!C67="","",TDPrimas_!C67)</f>
        <v>612267.78697999998</v>
      </c>
      <c r="E69" s="10">
        <f>IF(TDPrimas_!D67="","",TDPrimas_!D67)</f>
        <v>624979.55004</v>
      </c>
      <c r="F69" s="11">
        <f>IF(TDPrimas_!E67="","",TDPrimas_!E67)</f>
        <v>5.9733363918500051E-2</v>
      </c>
      <c r="G69" s="11">
        <f>IF(TDPrimas_!F67="","",TDPrimas_!F67)</f>
        <v>6.8286661408843485E-2</v>
      </c>
      <c r="H69" s="10">
        <f>IF(TDPrimas_!G67="","",TDPrimas_!G67)</f>
        <v>-12711.763060000027</v>
      </c>
      <c r="I69" s="12">
        <f>IF(TDPrimas_!H67="","",TDPrimas_!H67)</f>
        <v>-2.0339486402693452</v>
      </c>
      <c r="J69" s="13">
        <f>IF(TDPrimas_!I67="","",TDPrimas_!I67)</f>
        <v>100</v>
      </c>
      <c r="K69" s="13">
        <f>IF(TDPrimas_!J67="","",TDPrimas_!J67)</f>
        <v>100</v>
      </c>
      <c r="L69" s="13">
        <f>IF(TDPrimas_!K67="","",TDPrimas_!K67)</f>
        <v>5.9733363918500051E-2</v>
      </c>
    </row>
    <row r="70" spans="1:12" ht="15" customHeight="1" x14ac:dyDescent="0.3">
      <c r="A70" s="15"/>
      <c r="B70" s="8">
        <f>IF(TDPrimas_!A68="","",TDPrimas_!A68)</f>
        <v>60</v>
      </c>
      <c r="C70" s="9" t="str">
        <f>IF(TDPrimas_!B68="","",TDPrimas_!B68)</f>
        <v>SHF Cred Vivienda</v>
      </c>
      <c r="D70" s="10">
        <f>IF(TDPrimas_!C68="","",TDPrimas_!C68)</f>
        <v>476196.31761999999</v>
      </c>
      <c r="E70" s="10">
        <f>IF(TDPrimas_!D68="","",TDPrimas_!D68)</f>
        <v>470017.15100000001</v>
      </c>
      <c r="F70" s="11">
        <f>IF(TDPrimas_!E68="","",TDPrimas_!E68)</f>
        <v>4.6458116108555388E-2</v>
      </c>
      <c r="G70" s="11">
        <f>IF(TDPrimas_!F68="","",TDPrimas_!F68)</f>
        <v>5.135512361105584E-2</v>
      </c>
      <c r="H70" s="10">
        <f>IF(TDPrimas_!G68="","",TDPrimas_!G68)</f>
        <v>6179.1666199999745</v>
      </c>
      <c r="I70" s="12">
        <f>IF(TDPrimas_!H68="","",TDPrimas_!H68)</f>
        <v>1.3146683279223526</v>
      </c>
      <c r="J70" s="13">
        <f>IF(TDPrimas_!I68="","",TDPrimas_!I68)</f>
        <v>100</v>
      </c>
      <c r="K70" s="13">
        <f>IF(TDPrimas_!J68="","",TDPrimas_!J68)</f>
        <v>100</v>
      </c>
      <c r="L70" s="13">
        <f>IF(TDPrimas_!K68="","",TDPrimas_!K68)</f>
        <v>4.6458116108555388E-2</v>
      </c>
    </row>
    <row r="71" spans="1:12" ht="15" customHeight="1" x14ac:dyDescent="0.3">
      <c r="A71" s="15"/>
      <c r="B71" s="8">
        <f>IF(TDPrimas_!A69="","",TDPrimas_!A69)</f>
        <v>61</v>
      </c>
      <c r="C71" s="9" t="str">
        <f>IF(TDPrimas_!B69="","",TDPrimas_!B69)</f>
        <v>Primero Seguros</v>
      </c>
      <c r="D71" s="10">
        <f>IF(TDPrimas_!C69="","",TDPrimas_!C69)</f>
        <v>447767.08867000003</v>
      </c>
      <c r="E71" s="10">
        <f>IF(TDPrimas_!D69="","",TDPrimas_!D69)</f>
        <v>1973163.2505099999</v>
      </c>
      <c r="F71" s="11">
        <f>IF(TDPrimas_!E69="","",TDPrimas_!E69)</f>
        <v>4.368453645124741E-2</v>
      </c>
      <c r="G71" s="11">
        <f>IF(TDPrimas_!F69="","",TDPrimas_!F69)</f>
        <v>0.21559222343087173</v>
      </c>
      <c r="H71" s="10">
        <f>IF(TDPrimas_!G69="","",TDPrimas_!G69)</f>
        <v>-1525396.16184</v>
      </c>
      <c r="I71" s="12">
        <f>IF(TDPrimas_!H69="","",TDPrimas_!H69)</f>
        <v>-77.307144325018911</v>
      </c>
      <c r="J71" s="13">
        <f>IF(TDPrimas_!I69="","",TDPrimas_!I69)</f>
        <v>100</v>
      </c>
      <c r="K71" s="13">
        <f>IF(TDPrimas_!J69="","",TDPrimas_!J69)</f>
        <v>100</v>
      </c>
      <c r="L71" s="13">
        <f>IF(TDPrimas_!K69="","",TDPrimas_!K69)</f>
        <v>4.368453645124741E-2</v>
      </c>
    </row>
    <row r="72" spans="1:12" ht="15" customHeight="1" x14ac:dyDescent="0.3">
      <c r="A72" s="15"/>
      <c r="B72" s="8">
        <f>IF(TDPrimas_!A70="","",TDPrimas_!A70)</f>
        <v>62</v>
      </c>
      <c r="C72" s="9" t="str">
        <f>IF(TDPrimas_!B70="","",TDPrimas_!B70)</f>
        <v>Crabi</v>
      </c>
      <c r="D72" s="10">
        <f>IF(TDPrimas_!C70="","",TDPrimas_!C70)</f>
        <v>388740.26198000001</v>
      </c>
      <c r="E72" s="10">
        <f>IF(TDPrimas_!D70="","",TDPrimas_!D70)</f>
        <v>253621.38649</v>
      </c>
      <c r="F72" s="11">
        <f>IF(TDPrimas_!E70="","",TDPrimas_!E70)</f>
        <v>3.7925829240764722E-2</v>
      </c>
      <c r="G72" s="11">
        <f>IF(TDPrimas_!F70="","",TDPrimas_!F70)</f>
        <v>2.7711239102424404E-2</v>
      </c>
      <c r="H72" s="10">
        <f>IF(TDPrimas_!G70="","",TDPrimas_!G70)</f>
        <v>135118.87549000001</v>
      </c>
      <c r="I72" s="12">
        <f>IF(TDPrimas_!H70="","",TDPrimas_!H70)</f>
        <v>53.275820844598833</v>
      </c>
      <c r="J72" s="13">
        <f>IF(TDPrimas_!I70="","",TDPrimas_!I70)</f>
        <v>100</v>
      </c>
      <c r="K72" s="13">
        <f>IF(TDPrimas_!J70="","",TDPrimas_!J70)</f>
        <v>100</v>
      </c>
      <c r="L72" s="13">
        <f>IF(TDPrimas_!K70="","",TDPrimas_!K70)</f>
        <v>3.7925829240764722E-2</v>
      </c>
    </row>
    <row r="73" spans="1:12" ht="15" customHeight="1" x14ac:dyDescent="0.3">
      <c r="A73" s="15"/>
      <c r="B73" s="8">
        <f>IF(TDPrimas_!A71="","",TDPrimas_!A71)</f>
        <v>63</v>
      </c>
      <c r="C73" s="9" t="str">
        <f>IF(TDPrimas_!B71="","",TDPrimas_!B71)</f>
        <v>Coface</v>
      </c>
      <c r="D73" s="10">
        <f>IF(TDPrimas_!C71="","",TDPrimas_!C71)</f>
        <v>329413.92668000003</v>
      </c>
      <c r="E73" s="10">
        <f>IF(TDPrimas_!D71="","",TDPrimas_!D71)</f>
        <v>342480.62541000004</v>
      </c>
      <c r="F73" s="11">
        <f>IF(TDPrimas_!E71="","",TDPrimas_!E71)</f>
        <v>3.2137901716592018E-2</v>
      </c>
      <c r="G73" s="11">
        <f>IF(TDPrimas_!F71="","",TDPrimas_!F71)</f>
        <v>3.7420197996822169E-2</v>
      </c>
      <c r="H73" s="10">
        <f>IF(TDPrimas_!G71="","",TDPrimas_!G71)</f>
        <v>-13066.698730000004</v>
      </c>
      <c r="I73" s="12">
        <f>IF(TDPrimas_!H71="","",TDPrimas_!H71)</f>
        <v>-3.8153103447405856</v>
      </c>
      <c r="J73" s="13">
        <f>IF(TDPrimas_!I71="","",TDPrimas_!I71)</f>
        <v>100</v>
      </c>
      <c r="K73" s="13">
        <f>IF(TDPrimas_!J71="","",TDPrimas_!J71)</f>
        <v>100</v>
      </c>
      <c r="L73" s="13">
        <f>IF(TDPrimas_!K71="","",TDPrimas_!K71)</f>
        <v>3.2137901716592018E-2</v>
      </c>
    </row>
    <row r="74" spans="1:12" ht="15" customHeight="1" x14ac:dyDescent="0.3">
      <c r="A74" s="15"/>
      <c r="B74" s="8">
        <f>IF(TDPrimas_!A72="","",TDPrimas_!A72)</f>
        <v>64</v>
      </c>
      <c r="C74" s="9" t="str">
        <f>IF(TDPrimas_!B72="","",TDPrimas_!B72)</f>
        <v>MediAccess</v>
      </c>
      <c r="D74" s="10">
        <f>IF(TDPrimas_!C72="","",TDPrimas_!C72)</f>
        <v>255661.60855999999</v>
      </c>
      <c r="E74" s="10">
        <f>IF(TDPrimas_!D72="","",TDPrimas_!D72)</f>
        <v>415431.26504000003</v>
      </c>
      <c r="F74" s="11">
        <f>IF(TDPrimas_!E72="","",TDPrimas_!E72)</f>
        <v>2.494256308898779E-2</v>
      </c>
      <c r="G74" s="11">
        <f>IF(TDPrimas_!F72="","",TDPrimas_!F72)</f>
        <v>4.5390947804001519E-2</v>
      </c>
      <c r="H74" s="10">
        <f>IF(TDPrimas_!G72="","",TDPrimas_!G72)</f>
        <v>-159769.65648000003</v>
      </c>
      <c r="I74" s="12">
        <f>IF(TDPrimas_!H72="","",TDPrimas_!H72)</f>
        <v>-38.458746349920617</v>
      </c>
      <c r="J74" s="13">
        <f>IF(TDPrimas_!I72="","",TDPrimas_!I72)</f>
        <v>100</v>
      </c>
      <c r="K74" s="13">
        <f>IF(TDPrimas_!J72="","",TDPrimas_!J72)</f>
        <v>100</v>
      </c>
      <c r="L74" s="13">
        <f>IF(TDPrimas_!K72="","",TDPrimas_!K72)</f>
        <v>2.494256308898779E-2</v>
      </c>
    </row>
    <row r="75" spans="1:12" ht="15" customHeight="1" x14ac:dyDescent="0.3">
      <c r="A75" s="15"/>
      <c r="B75" s="8">
        <f>IF(TDPrimas_!A73="","",TDPrimas_!A73)</f>
        <v>65</v>
      </c>
      <c r="C75" s="9" t="str">
        <f>IF(TDPrimas_!B73="","",TDPrimas_!B73)</f>
        <v>Quálitas Salud</v>
      </c>
      <c r="D75" s="10">
        <f>IF(TDPrimas_!C73="","",TDPrimas_!C73)</f>
        <v>171705.4767</v>
      </c>
      <c r="E75" s="10">
        <f>IF(TDPrimas_!D73="","",TDPrimas_!D73)</f>
        <v>113757.96953</v>
      </c>
      <c r="F75" s="11">
        <f>IF(TDPrimas_!E73="","",TDPrimas_!E73)</f>
        <v>1.6751731749780372E-2</v>
      </c>
      <c r="G75" s="11">
        <f>IF(TDPrimas_!F73="","",TDPrimas_!F73)</f>
        <v>1.2429449807366443E-2</v>
      </c>
      <c r="H75" s="10">
        <f>IF(TDPrimas_!G73="","",TDPrimas_!G73)</f>
        <v>57947.507169999997</v>
      </c>
      <c r="I75" s="12">
        <f>IF(TDPrimas_!H73="","",TDPrimas_!H73)</f>
        <v>50.939294547375155</v>
      </c>
      <c r="J75" s="13">
        <f>IF(TDPrimas_!I73="","",TDPrimas_!I73)</f>
        <v>100</v>
      </c>
      <c r="K75" s="13">
        <f>IF(TDPrimas_!J73="","",TDPrimas_!J73)</f>
        <v>100</v>
      </c>
      <c r="L75" s="13">
        <f>IF(TDPrimas_!K73="","",TDPrimas_!K73)</f>
        <v>1.6751731749780372E-2</v>
      </c>
    </row>
    <row r="76" spans="1:12" ht="15" customHeight="1" x14ac:dyDescent="0.3">
      <c r="A76" s="15"/>
      <c r="B76" s="8">
        <f>IF(TDPrimas_!A74="","",TDPrimas_!A74)</f>
        <v>66</v>
      </c>
      <c r="C76" s="9" t="str">
        <f>IF(TDPrimas_!B74="","",TDPrimas_!B74)</f>
        <v>Genworth Seg. de Crédito</v>
      </c>
      <c r="D76" s="10">
        <f>IF(TDPrimas_!C74="","",TDPrimas_!C74)</f>
        <v>171555.43594</v>
      </c>
      <c r="E76" s="10">
        <f>IF(TDPrimas_!D74="","",TDPrimas_!D74)</f>
        <v>157763.09240999998</v>
      </c>
      <c r="F76" s="11">
        <f>IF(TDPrimas_!E74="","",TDPrimas_!E74)</f>
        <v>1.6737093646142918E-2</v>
      </c>
      <c r="G76" s="11">
        <f>IF(TDPrimas_!F74="","",TDPrimas_!F74)</f>
        <v>1.7237547810203153E-2</v>
      </c>
      <c r="H76" s="10">
        <f>IF(TDPrimas_!G74="","",TDPrimas_!G74)</f>
        <v>13792.343530000013</v>
      </c>
      <c r="I76" s="12">
        <f>IF(TDPrimas_!H74="","",TDPrimas_!H74)</f>
        <v>8.7424398947226543</v>
      </c>
      <c r="J76" s="13">
        <f>IF(TDPrimas_!I74="","",TDPrimas_!I74)</f>
        <v>100</v>
      </c>
      <c r="K76" s="13">
        <f>IF(TDPrimas_!J74="","",TDPrimas_!J74)</f>
        <v>100</v>
      </c>
      <c r="L76" s="13">
        <f>IF(TDPrimas_!K74="","",TDPrimas_!K74)</f>
        <v>1.6737093646142918E-2</v>
      </c>
    </row>
    <row r="77" spans="1:12" ht="15" customHeight="1" x14ac:dyDescent="0.3">
      <c r="A77" s="15"/>
      <c r="B77" s="8">
        <f>IF(TDPrimas_!A75="","",TDPrimas_!A75)</f>
        <v>67</v>
      </c>
      <c r="C77" s="9" t="str">
        <f>IF(TDPrimas_!B75="","",TDPrimas_!B75)</f>
        <v>Virginia Surety</v>
      </c>
      <c r="D77" s="10">
        <f>IF(TDPrimas_!C75="","",TDPrimas_!C75)</f>
        <v>148044.77283999999</v>
      </c>
      <c r="E77" s="10">
        <f>IF(TDPrimas_!D75="","",TDPrimas_!D75)</f>
        <v>122106.19086</v>
      </c>
      <c r="F77" s="11">
        <f>IF(TDPrimas_!E75="","",TDPrimas_!E75)</f>
        <v>1.4443373439426529E-2</v>
      </c>
      <c r="G77" s="11">
        <f>IF(TDPrimas_!F75="","",TDPrimas_!F75)</f>
        <v>1.334159511402697E-2</v>
      </c>
      <c r="H77" s="10">
        <f>IF(TDPrimas_!G75="","",TDPrimas_!G75)</f>
        <v>25938.581979999988</v>
      </c>
      <c r="I77" s="12">
        <f>IF(TDPrimas_!H75="","",TDPrimas_!H75)</f>
        <v>21.242642815497923</v>
      </c>
      <c r="J77" s="13">
        <f>IF(TDPrimas_!I75="","",TDPrimas_!I75)</f>
        <v>100</v>
      </c>
      <c r="K77" s="13">
        <f>IF(TDPrimas_!J75="","",TDPrimas_!J75)</f>
        <v>100</v>
      </c>
      <c r="L77" s="13">
        <f>IF(TDPrimas_!K75="","",TDPrimas_!K75)</f>
        <v>1.4443373439426529E-2</v>
      </c>
    </row>
    <row r="78" spans="1:12" ht="15" customHeight="1" x14ac:dyDescent="0.3">
      <c r="A78" s="15"/>
      <c r="B78" s="8">
        <f>IF(TDPrimas_!A76="","",TDPrimas_!A76)</f>
        <v>68</v>
      </c>
      <c r="C78" s="9" t="str">
        <f>IF(TDPrimas_!B76="","",TDPrimas_!B76)</f>
        <v>Tláloc Seguros</v>
      </c>
      <c r="D78" s="10">
        <f>IF(TDPrimas_!C76="","",TDPrimas_!C76)</f>
        <v>139459.13315000001</v>
      </c>
      <c r="E78" s="10">
        <f>IF(TDPrimas_!D76="","",TDPrimas_!D76)</f>
        <v>120170.94676000001</v>
      </c>
      <c r="F78" s="11">
        <f>IF(TDPrimas_!E76="","",TDPrimas_!E76)</f>
        <v>1.3605751158813816E-2</v>
      </c>
      <c r="G78" s="11">
        <f>IF(TDPrimas_!F76="","",TDPrimas_!F76)</f>
        <v>1.3130146021665942E-2</v>
      </c>
      <c r="H78" s="10">
        <f>IF(TDPrimas_!G76="","",TDPrimas_!G76)</f>
        <v>19288.186390000003</v>
      </c>
      <c r="I78" s="12">
        <f>IF(TDPrimas_!H76="","",TDPrimas_!H76)</f>
        <v>16.050623640771921</v>
      </c>
      <c r="J78" s="13">
        <f>IF(TDPrimas_!I76="","",TDPrimas_!I76)</f>
        <v>100</v>
      </c>
      <c r="K78" s="13">
        <f>IF(TDPrimas_!J76="","",TDPrimas_!J76)</f>
        <v>100</v>
      </c>
      <c r="L78" s="13">
        <f>IF(TDPrimas_!K76="","",TDPrimas_!K76)</f>
        <v>1.3605751158813816E-2</v>
      </c>
    </row>
    <row r="79" spans="1:12" ht="15" customHeight="1" x14ac:dyDescent="0.3">
      <c r="A79" s="15"/>
      <c r="B79" s="8">
        <f>IF(TDPrimas_!A77="","",TDPrimas_!A77)</f>
        <v>69</v>
      </c>
      <c r="C79" s="9" t="str">
        <f>IF(TDPrimas_!B77="","",TDPrimas_!B77)</f>
        <v>Odontoprev</v>
      </c>
      <c r="D79" s="10">
        <f>IF(TDPrimas_!C77="","",TDPrimas_!C77)</f>
        <v>121671.51554000001</v>
      </c>
      <c r="E79" s="10">
        <f>IF(TDPrimas_!D77="","",TDPrimas_!D77)</f>
        <v>135193.71434999999</v>
      </c>
      <c r="F79" s="11">
        <f>IF(TDPrimas_!E77="","",TDPrimas_!E77)</f>
        <v>1.1870376117800988E-2</v>
      </c>
      <c r="G79" s="11">
        <f>IF(TDPrimas_!F77="","",TDPrimas_!F77)</f>
        <v>1.4771567159007829E-2</v>
      </c>
      <c r="H79" s="10">
        <f>IF(TDPrimas_!G77="","",TDPrimas_!G77)</f>
        <v>-13522.198809999987</v>
      </c>
      <c r="I79" s="12">
        <f>IF(TDPrimas_!H77="","",TDPrimas_!H77)</f>
        <v>-10.002091350928243</v>
      </c>
      <c r="J79" s="13">
        <f>IF(TDPrimas_!I77="","",TDPrimas_!I77)</f>
        <v>100</v>
      </c>
      <c r="K79" s="13">
        <f>IF(TDPrimas_!J77="","",TDPrimas_!J77)</f>
        <v>100</v>
      </c>
      <c r="L79" s="13">
        <f>IF(TDPrimas_!K77="","",TDPrimas_!K77)</f>
        <v>1.1870376117800988E-2</v>
      </c>
    </row>
    <row r="80" spans="1:12" ht="15" customHeight="1" x14ac:dyDescent="0.3">
      <c r="A80" s="15"/>
      <c r="B80" s="8">
        <f>IF(TDPrimas_!A78="","",TDPrimas_!A78)</f>
        <v>70</v>
      </c>
      <c r="C80" s="9" t="str">
        <f>IF(TDPrimas_!B78="","",TDPrimas_!B78)</f>
        <v>SPP Seguros</v>
      </c>
      <c r="D80" s="10">
        <f>IF(TDPrimas_!C78="","",TDPrimas_!C78)</f>
        <v>119831.89865999999</v>
      </c>
      <c r="E80" s="10">
        <f>IF(TDPrimas_!D78="","",TDPrimas_!D78)</f>
        <v>97178.802089999997</v>
      </c>
      <c r="F80" s="11">
        <f>IF(TDPrimas_!E78="","",TDPrimas_!E78)</f>
        <v>1.1690901536742805E-2</v>
      </c>
      <c r="G80" s="11">
        <f>IF(TDPrimas_!F78="","",TDPrimas_!F78)</f>
        <v>1.0617972946494204E-2</v>
      </c>
      <c r="H80" s="10">
        <f>IF(TDPrimas_!G78="","",TDPrimas_!G78)</f>
        <v>22653.096569999994</v>
      </c>
      <c r="I80" s="12">
        <f>IF(TDPrimas_!H78="","",TDPrimas_!H78)</f>
        <v>23.310738641355488</v>
      </c>
      <c r="J80" s="13">
        <f>IF(TDPrimas_!I78="","",TDPrimas_!I78)</f>
        <v>100</v>
      </c>
      <c r="K80" s="13">
        <f>IF(TDPrimas_!J78="","",TDPrimas_!J78)</f>
        <v>100</v>
      </c>
      <c r="L80" s="13">
        <f>IF(TDPrimas_!K78="","",TDPrimas_!K78)</f>
        <v>1.1690901536742805E-2</v>
      </c>
    </row>
    <row r="81" spans="1:12" ht="15" customHeight="1" x14ac:dyDescent="0.3">
      <c r="A81" s="15"/>
      <c r="B81" s="8">
        <f>IF(TDPrimas_!A79="","",TDPrimas_!A79)</f>
        <v>71</v>
      </c>
      <c r="C81" s="9" t="str">
        <f>IF(TDPrimas_!B79="","",TDPrimas_!B79)</f>
        <v>Momento Seguros</v>
      </c>
      <c r="D81" s="10">
        <f>IF(TDPrimas_!C79="","",TDPrimas_!C79)</f>
        <v>115658.93306</v>
      </c>
      <c r="E81" s="10">
        <f>IF(TDPrimas_!D79="","",TDPrimas_!D79)</f>
        <v>40399.697639999999</v>
      </c>
      <c r="F81" s="11">
        <f>IF(TDPrimas_!E79="","",TDPrimas_!E79)</f>
        <v>1.1283783478101049E-2</v>
      </c>
      <c r="G81" s="11">
        <f>IF(TDPrimas_!F79="","",TDPrimas_!F79)</f>
        <v>4.4141611890913335E-3</v>
      </c>
      <c r="H81" s="10">
        <f>IF(TDPrimas_!G79="","",TDPrimas_!G79)</f>
        <v>75259.235419999997</v>
      </c>
      <c r="I81" s="12">
        <f>IF(TDPrimas_!H79="","",TDPrimas_!H79)</f>
        <v>186.28663038677141</v>
      </c>
      <c r="J81" s="13">
        <f>IF(TDPrimas_!I79="","",TDPrimas_!I79)</f>
        <v>100</v>
      </c>
      <c r="K81" s="13">
        <f>IF(TDPrimas_!J79="","",TDPrimas_!J79)</f>
        <v>100</v>
      </c>
      <c r="L81" s="13">
        <f>IF(TDPrimas_!K79="","",TDPrimas_!K79)</f>
        <v>1.1283783478101049E-2</v>
      </c>
    </row>
    <row r="82" spans="1:12" ht="15" customHeight="1" x14ac:dyDescent="0.3">
      <c r="A82" s="15"/>
      <c r="B82" s="8">
        <f>IF(TDPrimas_!A80="","",TDPrimas_!A80)</f>
        <v>72</v>
      </c>
      <c r="C82" s="9" t="str">
        <f>IF(TDPrimas_!B80="","",TDPrimas_!B80)</f>
        <v>SPT</v>
      </c>
      <c r="D82" s="10">
        <f>IF(TDPrimas_!C80="","",TDPrimas_!C80)</f>
        <v>57561.313450000001</v>
      </c>
      <c r="E82" s="10">
        <f>IF(TDPrimas_!D80="","",TDPrimas_!D80)</f>
        <v>57341.116409999995</v>
      </c>
      <c r="F82" s="11">
        <f>IF(TDPrimas_!E80="","",TDPrimas_!E80)</f>
        <v>5.6157304974269635E-3</v>
      </c>
      <c r="G82" s="11">
        <f>IF(TDPrimas_!F80="","",TDPrimas_!F80)</f>
        <v>6.2652184392979569E-3</v>
      </c>
      <c r="H82" s="10">
        <f>IF(TDPrimas_!G80="","",TDPrimas_!G80)</f>
        <v>220.19704000000638</v>
      </c>
      <c r="I82" s="12">
        <f>IF(TDPrimas_!H80="","",TDPrimas_!H80)</f>
        <v>0.3840124744442619</v>
      </c>
      <c r="J82" s="13">
        <f>IF(TDPrimas_!I80="","",TDPrimas_!I80)</f>
        <v>100</v>
      </c>
      <c r="K82" s="13">
        <f>IF(TDPrimas_!J80="","",TDPrimas_!J80)</f>
        <v>100</v>
      </c>
      <c r="L82" s="13">
        <f>IF(TDPrimas_!K80="","",TDPrimas_!K80)</f>
        <v>5.6157304974269635E-3</v>
      </c>
    </row>
    <row r="83" spans="1:12" ht="15" customHeight="1" x14ac:dyDescent="0.3">
      <c r="A83" s="15"/>
      <c r="B83" s="8">
        <f>IF(TDPrimas_!A81="","",TDPrimas_!A81)</f>
        <v>73</v>
      </c>
      <c r="C83" s="9" t="str">
        <f>IF(TDPrimas_!B81="","",TDPrimas_!B81)</f>
        <v>Banamex Pensiones</v>
      </c>
      <c r="D83" s="10">
        <f>IF(TDPrimas_!C81="","",TDPrimas_!C81)</f>
        <v>17334.960600000002</v>
      </c>
      <c r="E83" s="10">
        <f>IF(TDPrimas_!D81="","",TDPrimas_!D81)</f>
        <v>8660.1348800000014</v>
      </c>
      <c r="F83" s="11">
        <f>IF(TDPrimas_!E81="","",TDPrimas_!E81)</f>
        <v>1.6912134396946225E-3</v>
      </c>
      <c r="G83" s="11">
        <f>IF(TDPrimas_!F81="","",TDPrimas_!F81)</f>
        <v>9.4622567773237757E-4</v>
      </c>
      <c r="H83" s="10">
        <f>IF(TDPrimas_!G81="","",TDPrimas_!G81)</f>
        <v>8674.8257200000007</v>
      </c>
      <c r="I83" s="12">
        <f>IF(TDPrimas_!H81="","",TDPrimas_!H81)</f>
        <v>100.16963754264299</v>
      </c>
      <c r="J83" s="13">
        <f>IF(TDPrimas_!I81="","",TDPrimas_!I81)</f>
        <v>100</v>
      </c>
      <c r="K83" s="13">
        <f>IF(TDPrimas_!J81="","",TDPrimas_!J81)</f>
        <v>100</v>
      </c>
      <c r="L83" s="13">
        <f>IF(TDPrimas_!K81="","",TDPrimas_!K81)</f>
        <v>1.6912134396946225E-3</v>
      </c>
    </row>
    <row r="84" spans="1:12" ht="15" customHeight="1" x14ac:dyDescent="0.3">
      <c r="A84" s="15"/>
      <c r="B84" s="8">
        <f>IF(TDPrimas_!A82="","",TDPrimas_!A82)</f>
        <v>150.1</v>
      </c>
      <c r="C84" s="9" t="str">
        <f>IF(TDPrimas_!B82="","",TDPrimas_!B82)</f>
        <v>TOTAL RESTO</v>
      </c>
      <c r="D84" s="10">
        <f>IF(TDPrimas_!C82="","",TDPrimas_!C82)</f>
        <v>220538706.54879996</v>
      </c>
      <c r="E84" s="10">
        <f>IF(TDPrimas_!D82="","",TDPrimas_!D82)</f>
        <v>189869673.12355</v>
      </c>
      <c r="F84" s="11">
        <f>IF(TDPrimas_!E82="","",TDPrimas_!E82)</f>
        <v>21.515943017960993</v>
      </c>
      <c r="G84" s="11">
        <f>IF(TDPrimas_!F82="","",TDPrimas_!F82)</f>
        <v>20.745584522830903</v>
      </c>
      <c r="H84" s="10">
        <f>IF(TDPrimas_!G82="","",TDPrimas_!G82)</f>
        <v>30669033.425249964</v>
      </c>
      <c r="I84" s="12">
        <f>IF(TDPrimas_!H82="","",TDPrimas_!H82)</f>
        <v>16.152676159764255</v>
      </c>
      <c r="J84" s="13">
        <f>IF(TDPrimas_!I82="","",TDPrimas_!I82)</f>
        <v>100</v>
      </c>
      <c r="K84" s="13">
        <f>IF(TDPrimas_!J82="","",TDPrimas_!J82)</f>
        <v>100</v>
      </c>
      <c r="L84" s="13">
        <f>IF(TDPrimas_!K82="","",TDPrimas_!K82)</f>
        <v>21.515943017960993</v>
      </c>
    </row>
    <row r="85" spans="1:12" ht="15" customHeight="1" x14ac:dyDescent="0.3">
      <c r="A85" s="15"/>
      <c r="B85" s="8">
        <f>IF(TDPrimas_!A83="","",TDPrimas_!A83)</f>
        <v>200</v>
      </c>
      <c r="C85" s="9" t="str">
        <f>IF(TDPrimas_!B83="","",TDPrimas_!B83)</f>
        <v>Patria</v>
      </c>
      <c r="D85" s="10">
        <f>IF(TDPrimas_!C83="","",TDPrimas_!C83)</f>
        <v>0</v>
      </c>
      <c r="E85" s="10">
        <f>IF(TDPrimas_!D83="","",TDPrimas_!D83)</f>
        <v>0</v>
      </c>
      <c r="F85" s="11">
        <f>IF(TDPrimas_!E83="","",TDPrimas_!E83)</f>
        <v>0</v>
      </c>
      <c r="G85" s="11">
        <f>IF(TDPrimas_!F83="","",TDPrimas_!F83)</f>
        <v>0</v>
      </c>
      <c r="H85" s="10">
        <f>IF(TDPrimas_!G83="","",TDPrimas_!G83)</f>
        <v>0</v>
      </c>
      <c r="I85" s="12">
        <f>IF(TDPrimas_!H83="","",TDPrimas_!H83)</f>
        <v>0</v>
      </c>
      <c r="J85" s="13">
        <f>IF(TDPrimas_!I83="","",TDPrimas_!I83)</f>
        <v>0</v>
      </c>
      <c r="K85" s="13">
        <f>IF(TDPrimas_!J83="","",TDPrimas_!J83)</f>
        <v>0</v>
      </c>
      <c r="L85" s="13">
        <f>IF(TDPrimas_!K83="","",TDPrimas_!K83)</f>
        <v>0</v>
      </c>
    </row>
    <row r="86" spans="1:12" ht="15" customHeight="1" x14ac:dyDescent="0.3">
      <c r="A86" s="15"/>
      <c r="B86" s="8">
        <f>IF(TDPrimas_!A84="","",TDPrimas_!A84)</f>
        <v>201.1</v>
      </c>
      <c r="C86" s="9" t="str">
        <f>IF(TDPrimas_!B84="","",TDPrimas_!B84)</f>
        <v>TOTAL</v>
      </c>
      <c r="D86" s="10">
        <f>IF(TDPrimas_!C84="","",TDPrimas_!C84)</f>
        <v>1025001350.6946898</v>
      </c>
      <c r="E86" s="10">
        <f>IF(TDPrimas_!D84="","",TDPrimas_!D84)</f>
        <v>915229324.65265</v>
      </c>
      <c r="F86" s="11">
        <f>IF(TDPrimas_!E84="","",TDPrimas_!E84)</f>
        <v>100</v>
      </c>
      <c r="G86" s="11">
        <f>IF(TDPrimas_!F84="","",TDPrimas_!F84)</f>
        <v>99.999999999999986</v>
      </c>
      <c r="H86" s="10">
        <f>IF(TDPrimas_!G84="","",TDPrimas_!G84)</f>
        <v>109772026.04203975</v>
      </c>
      <c r="I86" s="12">
        <f>IF(TDPrimas_!H84="","",TDPrimas_!H84)</f>
        <v>11.993936720034704</v>
      </c>
      <c r="J86" s="13">
        <f>IF(TDPrimas_!I84="","",TDPrimas_!I84)</f>
        <v>100</v>
      </c>
      <c r="K86" s="13">
        <f>IF(TDPrimas_!J84="","",TDPrimas_!J84)</f>
        <v>100</v>
      </c>
      <c r="L86" s="13">
        <f>IF(TDPrimas_!K84="","",TDPrimas_!K84)</f>
        <v>100</v>
      </c>
    </row>
    <row r="87" spans="1:12" ht="15" customHeight="1" x14ac:dyDescent="0.3">
      <c r="A87" s="15"/>
      <c r="B87" s="8" t="str">
        <f>IF(TDPrimas_!A85="","",TDPrimas_!A85)</f>
        <v/>
      </c>
      <c r="C87" s="9" t="str">
        <f>IF(TDPrimas_!B85="","",TDPrimas_!B85)</f>
        <v/>
      </c>
      <c r="D87" s="10" t="str">
        <f>IF(TDPrimas_!C85="","",TDPrimas_!C85)</f>
        <v/>
      </c>
      <c r="E87" s="10" t="str">
        <f>IF(TDPrimas_!D85="","",TDPrimas_!D85)</f>
        <v/>
      </c>
      <c r="F87" s="11" t="str">
        <f>IF(TDPrimas_!E85="","",TDPrimas_!E85)</f>
        <v/>
      </c>
      <c r="G87" s="11" t="str">
        <f>IF(TDPrimas_!F85="","",TDPrimas_!F85)</f>
        <v/>
      </c>
      <c r="H87" s="10" t="str">
        <f>IF(TDPrimas_!G85="","",TDPrimas_!G85)</f>
        <v/>
      </c>
      <c r="I87" s="12" t="str">
        <f>IF(TDPrimas_!H85="","",TDPrimas_!H85)</f>
        <v/>
      </c>
      <c r="J87" s="13" t="str">
        <f>IF(TDPrimas_!I85="","",TDPrimas_!I85)</f>
        <v/>
      </c>
      <c r="K87" s="13" t="str">
        <f>IF(TDPrimas_!J85="","",TDPrimas_!J85)</f>
        <v/>
      </c>
      <c r="L87" s="13" t="str">
        <f>IF(TDPrimas_!K85="","",TDPrimas_!K85)</f>
        <v/>
      </c>
    </row>
    <row r="88" spans="1:12" ht="15" customHeight="1" x14ac:dyDescent="0.3">
      <c r="A88" s="15"/>
      <c r="B88" s="8" t="str">
        <f>IF(TDPrimas_!A86="","",TDPrimas_!A86)</f>
        <v/>
      </c>
      <c r="C88" s="9" t="str">
        <f>IF(TDPrimas_!B86="","",TDPrimas_!B86)</f>
        <v/>
      </c>
      <c r="D88" s="10" t="str">
        <f>IF(TDPrimas_!C86="","",TDPrimas_!C86)</f>
        <v/>
      </c>
      <c r="E88" s="10" t="str">
        <f>IF(TDPrimas_!D86="","",TDPrimas_!D86)</f>
        <v/>
      </c>
      <c r="F88" s="11" t="str">
        <f>IF(TDPrimas_!E86="","",TDPrimas_!E86)</f>
        <v/>
      </c>
      <c r="G88" s="11" t="str">
        <f>IF(TDPrimas_!F86="","",TDPrimas_!F86)</f>
        <v/>
      </c>
      <c r="H88" s="10" t="str">
        <f>IF(TDPrimas_!G86="","",TDPrimas_!G86)</f>
        <v/>
      </c>
      <c r="I88" s="12" t="str">
        <f>IF(TDPrimas_!H86="","",TDPrimas_!H86)</f>
        <v/>
      </c>
      <c r="J88" s="13" t="str">
        <f>IF(TDPrimas_!I86="","",TDPrimas_!I86)</f>
        <v/>
      </c>
      <c r="K88" s="13" t="str">
        <f>IF(TDPrimas_!J86="","",TDPrimas_!J86)</f>
        <v/>
      </c>
      <c r="L88" s="13" t="str">
        <f>IF(TDPrimas_!K86="","",TDPrimas_!K86)</f>
        <v/>
      </c>
    </row>
    <row r="89" spans="1:12" ht="15" customHeight="1" x14ac:dyDescent="0.3">
      <c r="A89" s="15"/>
      <c r="B89" s="8" t="str">
        <f>IF(TDPrimas_!A87="","",TDPrimas_!A87)</f>
        <v/>
      </c>
      <c r="C89" s="9" t="str">
        <f>IF(TDPrimas_!B87="","",TDPrimas_!B87)</f>
        <v/>
      </c>
      <c r="D89" s="10" t="str">
        <f>IF(TDPrimas_!C87="","",TDPrimas_!C87)</f>
        <v/>
      </c>
      <c r="E89" s="10" t="str">
        <f>IF(TDPrimas_!D87="","",TDPrimas_!D87)</f>
        <v/>
      </c>
      <c r="F89" s="11" t="str">
        <f>IF(TDPrimas_!E87="","",TDPrimas_!E87)</f>
        <v/>
      </c>
      <c r="G89" s="11" t="str">
        <f>IF(TDPrimas_!F87="","",TDPrimas_!F87)</f>
        <v/>
      </c>
      <c r="H89" s="10" t="str">
        <f>IF(TDPrimas_!G87="","",TDPrimas_!G87)</f>
        <v/>
      </c>
      <c r="I89" s="12" t="str">
        <f>IF(TDPrimas_!H87="","",TDPrimas_!H87)</f>
        <v/>
      </c>
      <c r="J89" s="13" t="str">
        <f>IF(TDPrimas_!I87="","",TDPrimas_!I87)</f>
        <v/>
      </c>
      <c r="K89" s="13" t="str">
        <f>IF(TDPrimas_!J87="","",TDPrimas_!J87)</f>
        <v/>
      </c>
      <c r="L89" s="13" t="str">
        <f>IF(TDPrimas_!K87="","",TDPrimas_!K87)</f>
        <v/>
      </c>
    </row>
    <row r="90" spans="1:12" ht="15" customHeight="1" x14ac:dyDescent="0.3">
      <c r="A90" s="15"/>
      <c r="B90" s="8" t="str">
        <f>IF(TDPrimas_!A88="","",TDPrimas_!A88)</f>
        <v/>
      </c>
      <c r="C90" s="9" t="str">
        <f>IF(TDPrimas_!B88="","",TDPrimas_!B88)</f>
        <v/>
      </c>
      <c r="D90" s="10" t="str">
        <f>IF(TDPrimas_!C88="","",TDPrimas_!C88)</f>
        <v/>
      </c>
      <c r="E90" s="10" t="str">
        <f>IF(TDPrimas_!D88="","",TDPrimas_!D88)</f>
        <v/>
      </c>
      <c r="F90" s="11" t="str">
        <f>IF(TDPrimas_!E88="","",TDPrimas_!E88)</f>
        <v/>
      </c>
      <c r="G90" s="11" t="str">
        <f>IF(TDPrimas_!F88="","",TDPrimas_!F88)</f>
        <v/>
      </c>
      <c r="H90" s="10" t="str">
        <f>IF(TDPrimas_!G88="","",TDPrimas_!G88)</f>
        <v/>
      </c>
      <c r="I90" s="12" t="str">
        <f>IF(TDPrimas_!H88="","",TDPrimas_!H88)</f>
        <v/>
      </c>
      <c r="J90" s="13" t="str">
        <f>IF(TDPrimas_!I88="","",TDPrimas_!I88)</f>
        <v/>
      </c>
      <c r="K90" s="13" t="str">
        <f>IF(TDPrimas_!J88="","",TDPrimas_!J88)</f>
        <v/>
      </c>
      <c r="L90" s="13" t="str">
        <f>IF(TDPrimas_!K88="","",TDPrimas_!K88)</f>
        <v/>
      </c>
    </row>
    <row r="91" spans="1:12" ht="15" customHeight="1" x14ac:dyDescent="0.3">
      <c r="A91" s="15"/>
      <c r="B91" s="8" t="str">
        <f>IF(TDPrimas_!A89="","",TDPrimas_!A89)</f>
        <v/>
      </c>
      <c r="C91" s="14" t="str">
        <f>IF(TDPrimas_!B89="","",TDPrimas_!B89)</f>
        <v/>
      </c>
      <c r="D91" s="47" t="str">
        <f>IF(TDPrimas_!C89="","",TDPrimas_!C89)</f>
        <v/>
      </c>
      <c r="E91" s="47" t="str">
        <f>IF(TDPrimas_!D89="","",TDPrimas_!D89)</f>
        <v/>
      </c>
      <c r="F91" s="11" t="str">
        <f>IF(TDPrimas_!E89="","",TDPrimas_!E89)</f>
        <v/>
      </c>
      <c r="G91" s="11" t="str">
        <f>IF(TDPrimas_!F89="","",TDPrimas_!F89)</f>
        <v/>
      </c>
      <c r="H91" s="10" t="str">
        <f>IF(TDPrimas_!G89="","",TDPrimas_!G89)</f>
        <v/>
      </c>
      <c r="I91" s="12" t="str">
        <f>IF(TDPrimas_!H89="","",TDPrimas_!H89)</f>
        <v/>
      </c>
      <c r="J91" s="13" t="str">
        <f>IF(TDPrimas_!I89="","",TDPrimas_!I89)</f>
        <v/>
      </c>
      <c r="K91" s="13" t="str">
        <f>IF(TDPrimas_!J89="","",TDPrimas_!J89)</f>
        <v/>
      </c>
      <c r="L91" s="13" t="str">
        <f>IF(TDPrimas_!K89="","",TDPrimas_!K89)</f>
        <v/>
      </c>
    </row>
    <row r="92" spans="1:12" ht="14" x14ac:dyDescent="0.3">
      <c r="B92" s="160" t="str">
        <f>IF(TDPrimas_!A90="","",TDPrimas_!A90)</f>
        <v/>
      </c>
      <c r="C92" s="161" t="str">
        <f>IF(TDPrimas_!B90="","",TDPrimas_!B90)</f>
        <v/>
      </c>
      <c r="D92" s="162" t="str">
        <f>IF(TDPrimas_!C90="","",TDPrimas_!C90)</f>
        <v/>
      </c>
      <c r="E92" s="162" t="str">
        <f>IF(TDPrimas_!D90="","",TDPrimas_!D90)</f>
        <v/>
      </c>
      <c r="F92" s="163" t="str">
        <f>IF(TDPrimas_!E90="","",TDPrimas_!E90)</f>
        <v/>
      </c>
      <c r="G92" s="163" t="str">
        <f>IF(TDPrimas_!F90="","",TDPrimas_!F90)</f>
        <v/>
      </c>
      <c r="H92" s="164" t="str">
        <f>IF(TDPrimas_!G90="","",TDPrimas_!G90)</f>
        <v/>
      </c>
      <c r="I92" s="165" t="str">
        <f>IF(TDPrimas_!H90="","",TDPrimas_!H90)</f>
        <v/>
      </c>
      <c r="J92" s="166" t="str">
        <f>IF(TDPrimas_!I90="","",TDPrimas_!I90)</f>
        <v/>
      </c>
      <c r="K92" s="166" t="str">
        <f>IF(TDPrimas_!J90="","",TDPrimas_!J90)</f>
        <v/>
      </c>
      <c r="L92" s="166" t="str">
        <f>IF(TDPrimas_!K90="","",TDPrimas_!K90)</f>
        <v/>
      </c>
    </row>
    <row r="93" spans="1:12" ht="14" x14ac:dyDescent="0.3">
      <c r="B93" s="160" t="str">
        <f>IF(TDPrimas_!A91="","",TDPrimas_!A91)</f>
        <v/>
      </c>
      <c r="C93" s="161" t="str">
        <f>IF(TDPrimas_!B91="","",TDPrimas_!B91)</f>
        <v/>
      </c>
      <c r="D93" s="162" t="str">
        <f>IF(TDPrimas_!C91="","",TDPrimas_!C91)</f>
        <v/>
      </c>
      <c r="E93" s="162" t="str">
        <f>IF(TDPrimas_!D91="","",TDPrimas_!D91)</f>
        <v/>
      </c>
      <c r="F93" s="163" t="str">
        <f>IF(TDPrimas_!E91="","",TDPrimas_!E91)</f>
        <v/>
      </c>
      <c r="G93" s="163" t="str">
        <f>IF(TDPrimas_!F91="","",TDPrimas_!F91)</f>
        <v/>
      </c>
      <c r="H93" s="164" t="str">
        <f>IF(TDPrimas_!G91="","",TDPrimas_!G91)</f>
        <v/>
      </c>
      <c r="I93" s="165" t="str">
        <f>IF(TDPrimas_!H91="","",TDPrimas_!H91)</f>
        <v/>
      </c>
      <c r="J93" s="166" t="str">
        <f>IF(TDPrimas_!I91="","",TDPrimas_!I91)</f>
        <v/>
      </c>
      <c r="K93" s="166" t="str">
        <f>IF(TDPrimas_!J91="","",TDPrimas_!J91)</f>
        <v/>
      </c>
      <c r="L93" s="166" t="str">
        <f>IF(TDPrimas_!K91="","",TDPrimas_!K91)</f>
        <v/>
      </c>
    </row>
    <row r="94" spans="1:12" ht="14" x14ac:dyDescent="0.3">
      <c r="B94" s="167" t="str">
        <f>IF(TDPrimas_!A92="","",TDPrimas_!A92)</f>
        <v/>
      </c>
      <c r="C94" s="167" t="str">
        <f>IF(TDPrimas_!B92="","",TDPrimas_!B92)</f>
        <v/>
      </c>
      <c r="D94" s="162" t="str">
        <f>IF(TDPrimas_!C92="","",TDPrimas_!C92)</f>
        <v/>
      </c>
      <c r="E94" s="162" t="str">
        <f>IF(TDPrimas_!D92="","",TDPrimas_!D92)</f>
        <v/>
      </c>
      <c r="F94" s="163" t="str">
        <f>IF(TDPrimas_!E92="","",TDPrimas_!E92)</f>
        <v/>
      </c>
      <c r="G94" s="163" t="str">
        <f>IF(TDPrimas_!F92="","",TDPrimas_!F92)</f>
        <v/>
      </c>
      <c r="H94" s="164" t="str">
        <f>IF(TDPrimas_!G92="","",TDPrimas_!G92)</f>
        <v/>
      </c>
      <c r="I94" s="165" t="str">
        <f>IF(TDPrimas_!H92="","",TDPrimas_!H92)</f>
        <v/>
      </c>
      <c r="J94" s="166" t="str">
        <f>IF(TDPrimas_!I92="","",TDPrimas_!I92)</f>
        <v/>
      </c>
      <c r="K94" s="166" t="str">
        <f>IF(TDPrimas_!J92="","",TDPrimas_!J92)</f>
        <v/>
      </c>
      <c r="L94" s="166" t="str">
        <f>IF(TDPrimas_!K92="","",TDPrimas_!K92)</f>
        <v/>
      </c>
    </row>
    <row r="95" spans="1:12" ht="14" x14ac:dyDescent="0.3">
      <c r="B95" s="167" t="str">
        <f>IF(TDPrimas_!A93="","",TDPrimas_!A93)</f>
        <v/>
      </c>
      <c r="C95" s="167" t="str">
        <f>IF(TDPrimas_!B93="","",TDPrimas_!B93)</f>
        <v/>
      </c>
      <c r="D95" s="162" t="str">
        <f>IF(TDPrimas_!C93="","",TDPrimas_!C93)</f>
        <v/>
      </c>
      <c r="E95" s="162" t="str">
        <f>IF(TDPrimas_!D93="","",TDPrimas_!D93)</f>
        <v/>
      </c>
      <c r="F95" s="163" t="str">
        <f>IF(TDPrimas_!E93="","",TDPrimas_!E93)</f>
        <v/>
      </c>
      <c r="G95" s="163" t="str">
        <f>IF(TDPrimas_!F93="","",TDPrimas_!F93)</f>
        <v/>
      </c>
      <c r="H95" s="164" t="str">
        <f>IF(TDPrimas_!G93="","",TDPrimas_!G93)</f>
        <v/>
      </c>
      <c r="I95" s="165" t="str">
        <f>IF(TDPrimas_!H93="","",TDPrimas_!H93)</f>
        <v/>
      </c>
      <c r="J95" s="166" t="str">
        <f>IF(TDPrimas_!I93="","",TDPrimas_!I93)</f>
        <v/>
      </c>
      <c r="K95" s="166" t="str">
        <f>IF(TDPrimas_!J93="","",TDPrimas_!J93)</f>
        <v/>
      </c>
      <c r="L95" s="166" t="str">
        <f>IF(TDPrimas_!K93="","",TDPrimas_!K93)</f>
        <v/>
      </c>
    </row>
    <row r="96" spans="1:12" x14ac:dyDescent="0.25">
      <c r="B96" s="159" t="str">
        <f>IF(TDPrimas_!A94="","",TDPrimas_!A94)</f>
        <v/>
      </c>
      <c r="C96" s="159" t="str">
        <f>IF(TDPrimas_!B94="","",TDPrimas_!B94)</f>
        <v/>
      </c>
      <c r="D96" s="159" t="str">
        <f>IF(TDPrimas_!C94="","",TDPrimas_!C94)</f>
        <v/>
      </c>
      <c r="E96" s="159" t="str">
        <f>IF(TDPrimas_!D94="","",TDPrimas_!D94)</f>
        <v/>
      </c>
      <c r="F96" s="168" t="str">
        <f>IF(TDPrimas_!E94="","",TDPrimas_!E94)</f>
        <v/>
      </c>
      <c r="G96" s="168" t="str">
        <f>IF(TDPrimas_!F94="","",TDPrimas_!F94)</f>
        <v/>
      </c>
      <c r="H96" s="159" t="str">
        <f>IF(TDPrimas_!G94="","",TDPrimas_!G94)</f>
        <v/>
      </c>
      <c r="I96" s="169" t="str">
        <f>IF(TDPrimas_!H94="","",TDPrimas_!H94)</f>
        <v/>
      </c>
      <c r="J96" s="168" t="str">
        <f>IF(TDPrimas_!I94="","",TDPrimas_!I94)</f>
        <v/>
      </c>
      <c r="K96" s="168" t="str">
        <f>IF(TDPrimas_!J94="","",TDPrimas_!J94)</f>
        <v/>
      </c>
      <c r="L96" s="168" t="str">
        <f>IF(TDPrimas_!K94="","",TDPrimas_!K94)</f>
        <v/>
      </c>
    </row>
    <row r="97" spans="2:12" x14ac:dyDescent="0.25">
      <c r="B97" s="159" t="str">
        <f>IF(TDPrimas_!A95="","",TDPrimas_!A95)</f>
        <v/>
      </c>
      <c r="C97" s="159" t="str">
        <f>IF(TDPrimas_!B95="","",TDPrimas_!B95)</f>
        <v/>
      </c>
      <c r="D97" s="159" t="str">
        <f>IF(TDPrimas_!C95="","",TDPrimas_!C95)</f>
        <v/>
      </c>
      <c r="E97" s="159" t="str">
        <f>IF(TDPrimas_!D95="","",TDPrimas_!D95)</f>
        <v/>
      </c>
      <c r="F97" s="168" t="str">
        <f>IF(TDPrimas_!E95="","",TDPrimas_!E95)</f>
        <v/>
      </c>
      <c r="G97" s="168" t="str">
        <f>IF(TDPrimas_!F95="","",TDPrimas_!F95)</f>
        <v/>
      </c>
      <c r="H97" s="159" t="str">
        <f>IF(TDPrimas_!G95="","",TDPrimas_!G95)</f>
        <v/>
      </c>
      <c r="I97" s="169" t="str">
        <f>IF(TDPrimas_!H95="","",TDPrimas_!H95)</f>
        <v/>
      </c>
      <c r="J97" s="168" t="str">
        <f>IF(TDPrimas_!I95="","",TDPrimas_!I95)</f>
        <v/>
      </c>
      <c r="K97" s="168" t="str">
        <f>IF(TDPrimas_!J95="","",TDPrimas_!J95)</f>
        <v/>
      </c>
      <c r="L97" s="168" t="str">
        <f>IF(TDPrimas_!K95="","",TDPrimas_!K95)</f>
        <v/>
      </c>
    </row>
    <row r="98" spans="2:12" x14ac:dyDescent="0.25">
      <c r="B98" s="159" t="str">
        <f>IF(TDPrimas_!A96="","",TDPrimas_!A96)</f>
        <v/>
      </c>
      <c r="C98" s="159" t="str">
        <f>IF(TDPrimas_!B96="","",TDPrimas_!B96)</f>
        <v/>
      </c>
      <c r="D98" s="159" t="str">
        <f>IF(TDPrimas_!C96="","",TDPrimas_!C96)</f>
        <v/>
      </c>
      <c r="E98" s="159" t="str">
        <f>IF(TDPrimas_!D96="","",TDPrimas_!D96)</f>
        <v/>
      </c>
      <c r="F98" s="168" t="str">
        <f>IF(TDPrimas_!E96="","",TDPrimas_!E96)</f>
        <v/>
      </c>
      <c r="G98" s="168" t="str">
        <f>IF(TDPrimas_!F96="","",TDPrimas_!F96)</f>
        <v/>
      </c>
      <c r="H98" s="159" t="str">
        <f>IF(TDPrimas_!G96="","",TDPrimas_!G96)</f>
        <v/>
      </c>
      <c r="I98" s="169" t="str">
        <f>IF(TDPrimas_!H96="","",TDPrimas_!H96)</f>
        <v/>
      </c>
      <c r="J98" s="168" t="str">
        <f>IF(TDPrimas_!I96="","",TDPrimas_!I96)</f>
        <v/>
      </c>
      <c r="K98" s="168" t="str">
        <f>IF(TDPrimas_!J96="","",TDPrimas_!J96)</f>
        <v/>
      </c>
      <c r="L98" s="168" t="str">
        <f>IF(TDPrimas_!K96="","",TDPrimas_!K96)</f>
        <v/>
      </c>
    </row>
    <row r="99" spans="2:12" x14ac:dyDescent="0.25">
      <c r="B99" s="159" t="str">
        <f>IF(TDPrimas_!A97="","",TDPrimas_!A97)</f>
        <v/>
      </c>
      <c r="C99" s="159" t="str">
        <f>IF(TDPrimas_!B97="","",TDPrimas_!B97)</f>
        <v/>
      </c>
      <c r="D99" s="159" t="str">
        <f>IF(TDPrimas_!C97="","",TDPrimas_!C97)</f>
        <v/>
      </c>
      <c r="E99" s="159" t="str">
        <f>IF(TDPrimas_!D97="","",TDPrimas_!D97)</f>
        <v/>
      </c>
      <c r="F99" s="168" t="str">
        <f>IF(TDPrimas_!E97="","",TDPrimas_!E97)</f>
        <v/>
      </c>
      <c r="G99" s="168" t="str">
        <f>IF(TDPrimas_!F97="","",TDPrimas_!F97)</f>
        <v/>
      </c>
      <c r="H99" s="159" t="str">
        <f>IF(TDPrimas_!G97="","",TDPrimas_!G97)</f>
        <v/>
      </c>
      <c r="I99" s="169" t="str">
        <f>IF(TDPrimas_!H97="","",TDPrimas_!H97)</f>
        <v/>
      </c>
      <c r="J99" s="169" t="str">
        <f>IF(TDPrimas_!I97="","",TDPrimas_!I97)</f>
        <v/>
      </c>
      <c r="K99" s="168" t="str">
        <f>IF(TDPrimas_!J97="","",TDPrimas_!J97)</f>
        <v/>
      </c>
      <c r="L99" s="168" t="str">
        <f>IF(TDPrimas_!K97="","",TDPrimas_!K97)</f>
        <v/>
      </c>
    </row>
    <row r="100" spans="2:12" x14ac:dyDescent="0.25">
      <c r="B100" s="159" t="str">
        <f>IF(TDPrimas_!A98="","",TDPrimas_!A98)</f>
        <v/>
      </c>
      <c r="C100" s="159" t="str">
        <f>IF(TDPrimas_!B98="","",TDPrimas_!B98)</f>
        <v/>
      </c>
      <c r="D100" s="159" t="str">
        <f>IF(TDPrimas_!C98="","",TDPrimas_!C98)</f>
        <v/>
      </c>
      <c r="E100" s="159" t="str">
        <f>IF(TDPrimas_!D98="","",TDPrimas_!D98)</f>
        <v/>
      </c>
      <c r="F100" s="168" t="str">
        <f>IF(TDPrimas_!E98="","",TDPrimas_!E98)</f>
        <v/>
      </c>
      <c r="G100" s="168" t="str">
        <f>IF(TDPrimas_!F98="","",TDPrimas_!F98)</f>
        <v/>
      </c>
      <c r="H100" s="159" t="str">
        <f>IF(TDPrimas_!G98="","",TDPrimas_!G98)</f>
        <v/>
      </c>
      <c r="I100" s="169" t="str">
        <f>IF(TDPrimas_!H98="","",TDPrimas_!H98)</f>
        <v/>
      </c>
      <c r="J100" s="169" t="str">
        <f>IF(TDPrimas_!I98="","",TDPrimas_!I98)</f>
        <v/>
      </c>
      <c r="K100" s="168" t="str">
        <f>IF(TDPrimas_!J98="","",TDPrimas_!J98)</f>
        <v/>
      </c>
      <c r="L100" s="168" t="str">
        <f>IF(TDPrimas_!K98="","",TDPrimas_!K98)</f>
        <v/>
      </c>
    </row>
    <row r="101" spans="2:12" x14ac:dyDescent="0.25">
      <c r="B101" s="159" t="str">
        <f>IF(TDPrimas_!A99="","",TDPrimas_!A99)</f>
        <v/>
      </c>
      <c r="C101" s="159" t="str">
        <f>IF(TDPrimas_!B99="","",TDPrimas_!B99)</f>
        <v/>
      </c>
      <c r="D101" s="159" t="str">
        <f>IF(TDPrimas_!C99="","",TDPrimas_!C99)</f>
        <v/>
      </c>
      <c r="E101" s="159" t="str">
        <f>IF(TDPrimas_!D99="","",TDPrimas_!D99)</f>
        <v/>
      </c>
      <c r="F101" s="168" t="str">
        <f>IF(TDPrimas_!E99="","",TDPrimas_!E99)</f>
        <v/>
      </c>
      <c r="G101" s="168" t="str">
        <f>IF(TDPrimas_!F99="","",TDPrimas_!F99)</f>
        <v/>
      </c>
      <c r="H101" s="159" t="str">
        <f>IF(TDPrimas_!G99="","",TDPrimas_!G99)</f>
        <v/>
      </c>
      <c r="I101" s="168" t="str">
        <f>IF(TDPrimas_!H99="","",TDPrimas_!H99)</f>
        <v/>
      </c>
      <c r="J101" s="168" t="str">
        <f>IF(TDPrimas_!I99="","",TDPrimas_!I99)</f>
        <v/>
      </c>
      <c r="K101" s="168" t="str">
        <f>IF(TDPrimas_!J99="","",TDPrimas_!J99)</f>
        <v/>
      </c>
      <c r="L101" s="168" t="str">
        <f>IF(TDPrimas_!K99="","",TDPrimas_!K99)</f>
        <v/>
      </c>
    </row>
    <row r="102" spans="2:12" x14ac:dyDescent="0.25">
      <c r="B102" s="159" t="str">
        <f>IF(TDPrimas_!A100="","",TDPrimas_!A100)</f>
        <v/>
      </c>
      <c r="C102" s="159" t="str">
        <f>IF(TDPrimas_!B100="","",TDPrimas_!B100)</f>
        <v/>
      </c>
      <c r="D102" s="159" t="str">
        <f>IF(TDPrimas_!C100="","",TDPrimas_!C100)</f>
        <v/>
      </c>
      <c r="E102" s="159" t="str">
        <f>IF(TDPrimas_!D100="","",TDPrimas_!D100)</f>
        <v/>
      </c>
      <c r="F102" s="168" t="str">
        <f>IF(TDPrimas_!E100="","",TDPrimas_!E100)</f>
        <v/>
      </c>
      <c r="G102" s="168" t="str">
        <f>IF(TDPrimas_!F100="","",TDPrimas_!F100)</f>
        <v/>
      </c>
      <c r="H102" s="159" t="str">
        <f>IF(TDPrimas_!G100="","",TDPrimas_!G100)</f>
        <v/>
      </c>
      <c r="I102" s="168" t="str">
        <f>IF(TDPrimas_!H100="","",TDPrimas_!H100)</f>
        <v/>
      </c>
      <c r="J102" s="168" t="str">
        <f>IF(TDPrimas_!I100="","",TDPrimas_!I100)</f>
        <v/>
      </c>
      <c r="K102" s="168" t="str">
        <f>IF(TDPrimas_!J100="","",TDPrimas_!J100)</f>
        <v/>
      </c>
      <c r="L102" s="168" t="str">
        <f>IF(TDPrimas_!K100="","",TDPrimas_!K100)</f>
        <v/>
      </c>
    </row>
    <row r="103" spans="2:12" x14ac:dyDescent="0.25">
      <c r="B103" s="159" t="str">
        <f>IF(TDPrimas_!A101="","",TDPrimas_!A101)</f>
        <v/>
      </c>
      <c r="C103" s="159" t="str">
        <f>IF(TDPrimas_!B101="","",TDPrimas_!B101)</f>
        <v/>
      </c>
      <c r="D103" s="159" t="str">
        <f>IF(TDPrimas_!C101="","",TDPrimas_!C101)</f>
        <v/>
      </c>
      <c r="E103" s="159" t="str">
        <f>IF(TDPrimas_!D101="","",TDPrimas_!D101)</f>
        <v/>
      </c>
      <c r="F103" s="168" t="str">
        <f>IF(TDPrimas_!E101="","",TDPrimas_!E101)</f>
        <v/>
      </c>
      <c r="G103" s="168" t="str">
        <f>IF(TDPrimas_!F101="","",TDPrimas_!F101)</f>
        <v/>
      </c>
      <c r="H103" s="159" t="str">
        <f>IF(TDPrimas_!G101="","",TDPrimas_!G101)</f>
        <v/>
      </c>
      <c r="I103" s="168" t="str">
        <f>IF(TDPrimas_!H101="","",TDPrimas_!H101)</f>
        <v/>
      </c>
      <c r="J103" s="168" t="str">
        <f>IF(TDPrimas_!I101="","",TDPrimas_!I101)</f>
        <v/>
      </c>
      <c r="K103" s="168" t="str">
        <f>IF(TDPrimas_!J101="","",TDPrimas_!J101)</f>
        <v/>
      </c>
      <c r="L103" s="168" t="str">
        <f>IF(TDPrimas_!K101="","",TDPrimas_!K101)</f>
        <v/>
      </c>
    </row>
    <row r="104" spans="2:12" x14ac:dyDescent="0.25">
      <c r="B104" s="159" t="str">
        <f>IF(TDPrimas_!A102="","",TDPrimas_!A102)</f>
        <v/>
      </c>
      <c r="C104" s="159" t="str">
        <f>IF(TDPrimas_!B102="","",TDPrimas_!B102)</f>
        <v/>
      </c>
      <c r="D104" s="159" t="str">
        <f>IF(TDPrimas_!C102="","",TDPrimas_!C102)</f>
        <v/>
      </c>
      <c r="E104" s="159" t="str">
        <f>IF(TDPrimas_!D102="","",TDPrimas_!D102)</f>
        <v/>
      </c>
      <c r="F104" s="168" t="str">
        <f>IF(TDPrimas_!E102="","",TDPrimas_!E102)</f>
        <v/>
      </c>
      <c r="G104" s="168" t="str">
        <f>IF(TDPrimas_!F102="","",TDPrimas_!F102)</f>
        <v/>
      </c>
      <c r="H104" s="159" t="str">
        <f>IF(TDPrimas_!G102="","",TDPrimas_!G102)</f>
        <v/>
      </c>
      <c r="I104" s="168" t="str">
        <f>IF(TDPrimas_!H102="","",TDPrimas_!H102)</f>
        <v/>
      </c>
      <c r="J104" s="168" t="str">
        <f>IF(TDPrimas_!I102="","",TDPrimas_!I102)</f>
        <v/>
      </c>
      <c r="K104" s="168" t="str">
        <f>IF(TDPrimas_!J102="","",TDPrimas_!J102)</f>
        <v/>
      </c>
      <c r="L104" s="168" t="str">
        <f>IF(TDPrimas_!K102="","",TDPrimas_!K102)</f>
        <v/>
      </c>
    </row>
    <row r="105" spans="2:12" x14ac:dyDescent="0.25">
      <c r="B105" s="159" t="str">
        <f>IF(TDPrimas_!A103="","",TDPrimas_!A103)</f>
        <v/>
      </c>
      <c r="C105" s="159" t="str">
        <f>IF(TDPrimas_!B103="","",TDPrimas_!B103)</f>
        <v/>
      </c>
      <c r="D105" s="159" t="str">
        <f>IF(TDPrimas_!C103="","",TDPrimas_!C103)</f>
        <v/>
      </c>
      <c r="E105" s="159" t="str">
        <f>IF(TDPrimas_!D103="","",TDPrimas_!D103)</f>
        <v/>
      </c>
      <c r="F105" s="168" t="str">
        <f>IF(TDPrimas_!E103="","",TDPrimas_!E103)</f>
        <v/>
      </c>
      <c r="G105" s="168" t="str">
        <f>IF(TDPrimas_!F103="","",TDPrimas_!F103)</f>
        <v/>
      </c>
      <c r="H105" s="159" t="str">
        <f>IF(TDPrimas_!G103="","",TDPrimas_!G103)</f>
        <v/>
      </c>
      <c r="I105" s="168" t="str">
        <f>IF(TDPrimas_!H103="","",TDPrimas_!H103)</f>
        <v/>
      </c>
      <c r="J105" s="168" t="str">
        <f>IF(TDPrimas_!I103="","",TDPrimas_!I103)</f>
        <v/>
      </c>
      <c r="K105" s="168" t="str">
        <f>IF(TDPrimas_!J103="","",TDPrimas_!J103)</f>
        <v/>
      </c>
      <c r="L105" s="168" t="str">
        <f>IF(TDPrimas_!K103="","",TDPrimas_!K103)</f>
        <v/>
      </c>
    </row>
    <row r="106" spans="2:12" x14ac:dyDescent="0.25">
      <c r="B106" s="159" t="str">
        <f>IF(TDPrimas_!A104="","",TDPrimas_!A104)</f>
        <v/>
      </c>
      <c r="C106" s="159" t="str">
        <f>IF(TDPrimas_!B104="","",TDPrimas_!B104)</f>
        <v/>
      </c>
      <c r="D106" s="159" t="str">
        <f>IF(TDPrimas_!C104="","",TDPrimas_!C104)</f>
        <v/>
      </c>
      <c r="E106" s="159" t="str">
        <f>IF(TDPrimas_!D104="","",TDPrimas_!D104)</f>
        <v/>
      </c>
      <c r="F106" s="168" t="str">
        <f>IF(TDPrimas_!E104="","",TDPrimas_!E104)</f>
        <v/>
      </c>
      <c r="G106" s="168" t="str">
        <f>IF(TDPrimas_!F104="","",TDPrimas_!F104)</f>
        <v/>
      </c>
      <c r="H106" s="159" t="str">
        <f>IF(TDPrimas_!G104="","",TDPrimas_!G104)</f>
        <v/>
      </c>
      <c r="I106" s="168" t="str">
        <f>IF(TDPrimas_!H104="","",TDPrimas_!H104)</f>
        <v/>
      </c>
      <c r="J106" s="168" t="str">
        <f>IF(TDPrimas_!I104="","",TDPrimas_!I104)</f>
        <v/>
      </c>
      <c r="K106" s="168" t="str">
        <f>IF(TDPrimas_!J104="","",TDPrimas_!J104)</f>
        <v/>
      </c>
      <c r="L106" s="168" t="str">
        <f>IF(TDPrimas_!K104="","",TDPrimas_!K104)</f>
        <v/>
      </c>
    </row>
    <row r="107" spans="2:12" x14ac:dyDescent="0.25">
      <c r="B107" s="159" t="str">
        <f>IF(TDPrimas_!A105="","",TDPrimas_!A105)</f>
        <v/>
      </c>
      <c r="C107" s="159" t="str">
        <f>IF(TDPrimas_!B105="","",TDPrimas_!B105)</f>
        <v/>
      </c>
      <c r="D107" s="159" t="str">
        <f>IF(TDPrimas_!C105="","",TDPrimas_!C105)</f>
        <v/>
      </c>
      <c r="E107" s="159" t="str">
        <f>IF(TDPrimas_!D105="","",TDPrimas_!D105)</f>
        <v/>
      </c>
      <c r="F107" s="168" t="str">
        <f>IF(TDPrimas_!E105="","",TDPrimas_!E105)</f>
        <v/>
      </c>
      <c r="G107" s="168" t="str">
        <f>IF(TDPrimas_!F105="","",TDPrimas_!F105)</f>
        <v/>
      </c>
      <c r="H107" s="159" t="str">
        <f>IF(TDPrimas_!G105="","",TDPrimas_!G105)</f>
        <v/>
      </c>
      <c r="I107" s="168" t="str">
        <f>IF(TDPrimas_!H105="","",TDPrimas_!H105)</f>
        <v/>
      </c>
      <c r="J107" s="168" t="str">
        <f>IF(TDPrimas_!I105="","",TDPrimas_!I105)</f>
        <v/>
      </c>
      <c r="K107" s="168" t="str">
        <f>IF(TDPrimas_!J105="","",TDPrimas_!J105)</f>
        <v/>
      </c>
      <c r="L107" s="168" t="str">
        <f>IF(TDPrimas_!K105="","",TDPrimas_!K105)</f>
        <v/>
      </c>
    </row>
    <row r="108" spans="2:12" x14ac:dyDescent="0.25">
      <c r="B108" s="159" t="str">
        <f>IF(TDPrimas_!A106="","",TDPrimas_!A106)</f>
        <v/>
      </c>
      <c r="C108" s="159" t="str">
        <f>IF(TDPrimas_!B106="","",TDPrimas_!B106)</f>
        <v/>
      </c>
      <c r="D108" s="159" t="str">
        <f>IF(TDPrimas_!C106="","",TDPrimas_!C106)</f>
        <v/>
      </c>
      <c r="E108" s="159" t="str">
        <f>IF(TDPrimas_!D106="","",TDPrimas_!D106)</f>
        <v/>
      </c>
      <c r="F108" s="168" t="str">
        <f>IF(TDPrimas_!E106="","",TDPrimas_!E106)</f>
        <v/>
      </c>
      <c r="G108" s="168" t="str">
        <f>IF(TDPrimas_!F106="","",TDPrimas_!F106)</f>
        <v/>
      </c>
      <c r="H108" s="159" t="str">
        <f>IF(TDPrimas_!G106="","",TDPrimas_!G106)</f>
        <v/>
      </c>
      <c r="I108" s="168" t="str">
        <f>IF(TDPrimas_!H106="","",TDPrimas_!H106)</f>
        <v/>
      </c>
      <c r="J108" s="168" t="str">
        <f>IF(TDPrimas_!I106="","",TDPrimas_!I106)</f>
        <v/>
      </c>
      <c r="K108" s="168" t="str">
        <f>IF(TDPrimas_!J106="","",TDPrimas_!J106)</f>
        <v/>
      </c>
      <c r="L108" s="168" t="str">
        <f>IF(TDPrimas_!K106="","",TDPrimas_!K106)</f>
        <v/>
      </c>
    </row>
    <row r="109" spans="2:12" x14ac:dyDescent="0.25">
      <c r="B109" s="159" t="str">
        <f>IF(TDPrimas_!A107="","",TDPrimas_!A107)</f>
        <v/>
      </c>
      <c r="C109" s="159" t="str">
        <f>IF(TDPrimas_!B107="","",TDPrimas_!B107)</f>
        <v/>
      </c>
      <c r="D109" s="159" t="str">
        <f>IF(TDPrimas_!C107="","",TDPrimas_!C107)</f>
        <v/>
      </c>
      <c r="E109" s="159" t="str">
        <f>IF(TDPrimas_!D107="","",TDPrimas_!D107)</f>
        <v/>
      </c>
      <c r="F109" s="168" t="str">
        <f>IF(TDPrimas_!E107="","",TDPrimas_!E107)</f>
        <v/>
      </c>
      <c r="G109" s="168" t="str">
        <f>IF(TDPrimas_!F107="","",TDPrimas_!F107)</f>
        <v/>
      </c>
      <c r="H109" s="159" t="str">
        <f>IF(TDPrimas_!G107="","",TDPrimas_!G107)</f>
        <v/>
      </c>
      <c r="I109" s="168" t="str">
        <f>IF(TDPrimas_!H107="","",TDPrimas_!H107)</f>
        <v/>
      </c>
      <c r="J109" s="168" t="str">
        <f>IF(TDPrimas_!I107="","",TDPrimas_!I107)</f>
        <v/>
      </c>
      <c r="K109" s="168" t="str">
        <f>IF(TDPrimas_!J107="","",TDPrimas_!J107)</f>
        <v/>
      </c>
      <c r="L109" s="168" t="str">
        <f>IF(TDPrimas_!K107="","",TDPrimas_!K107)</f>
        <v/>
      </c>
    </row>
    <row r="110" spans="2:12" x14ac:dyDescent="0.25">
      <c r="B110" s="159" t="str">
        <f>IF(TDPrimas_!A108="","",TDPrimas_!A108)</f>
        <v/>
      </c>
      <c r="C110" s="159" t="str">
        <f>IF(TDPrimas_!B108="","",TDPrimas_!B108)</f>
        <v/>
      </c>
      <c r="D110" s="159" t="str">
        <f>IF(TDPrimas_!C108="","",TDPrimas_!C108)</f>
        <v/>
      </c>
      <c r="E110" s="159" t="str">
        <f>IF(TDPrimas_!D108="","",TDPrimas_!D108)</f>
        <v/>
      </c>
      <c r="F110" s="168" t="str">
        <f>IF(TDPrimas_!E108="","",TDPrimas_!E108)</f>
        <v/>
      </c>
      <c r="G110" s="168" t="str">
        <f>IF(TDPrimas_!F108="","",TDPrimas_!F108)</f>
        <v/>
      </c>
      <c r="H110" s="159" t="str">
        <f>IF(TDPrimas_!G108="","",TDPrimas_!G108)</f>
        <v/>
      </c>
      <c r="I110" s="168" t="str">
        <f>IF(TDPrimas_!H108="","",TDPrimas_!H108)</f>
        <v/>
      </c>
      <c r="J110" s="168" t="str">
        <f>IF(TDPrimas_!I108="","",TDPrimas_!I108)</f>
        <v/>
      </c>
      <c r="K110" s="168" t="str">
        <f>IF(TDPrimas_!J108="","",TDPrimas_!J108)</f>
        <v/>
      </c>
      <c r="L110" s="168" t="str">
        <f>IF(TDPrimas_!K108="","",TDPrimas_!K108)</f>
        <v/>
      </c>
    </row>
    <row r="111" spans="2:12" x14ac:dyDescent="0.25">
      <c r="B111" s="159" t="str">
        <f>IF(TDPrimas_!A109="","",TDPrimas_!A109)</f>
        <v/>
      </c>
      <c r="C111" s="159" t="str">
        <f>IF(TDPrimas_!B109="","",TDPrimas_!B109)</f>
        <v/>
      </c>
      <c r="D111" s="159" t="str">
        <f>IF(TDPrimas_!C109="","",TDPrimas_!C109)</f>
        <v/>
      </c>
      <c r="E111" s="159" t="str">
        <f>IF(TDPrimas_!D109="","",TDPrimas_!D109)</f>
        <v/>
      </c>
      <c r="F111" s="168" t="str">
        <f>IF(TDPrimas_!E109="","",TDPrimas_!E109)</f>
        <v/>
      </c>
      <c r="G111" s="168" t="str">
        <f>IF(TDPrimas_!F109="","",TDPrimas_!F109)</f>
        <v/>
      </c>
      <c r="H111" s="159" t="str">
        <f>IF(TDPrimas_!G109="","",TDPrimas_!G109)</f>
        <v/>
      </c>
      <c r="I111" s="168" t="str">
        <f>IF(TDPrimas_!H109="","",TDPrimas_!H109)</f>
        <v/>
      </c>
      <c r="J111" s="168" t="str">
        <f>IF(TDPrimas_!I109="","",TDPrimas_!I109)</f>
        <v/>
      </c>
      <c r="K111" s="168" t="str">
        <f>IF(TDPrimas_!J109="","",TDPrimas_!J109)</f>
        <v/>
      </c>
      <c r="L111" s="168" t="str">
        <f>IF(TDPrimas_!K109="","",TDPrimas_!K109)</f>
        <v/>
      </c>
    </row>
    <row r="112" spans="2:12" x14ac:dyDescent="0.25">
      <c r="B112" s="159" t="str">
        <f>IF(TDPrimas_!A110="","",TDPrimas_!A110)</f>
        <v/>
      </c>
      <c r="C112" s="159" t="str">
        <f>IF(TDPrimas_!B110="","",TDPrimas_!B110)</f>
        <v/>
      </c>
      <c r="D112" s="159" t="str">
        <f>IF(TDPrimas_!C110="","",TDPrimas_!C110)</f>
        <v/>
      </c>
      <c r="E112" s="159" t="str">
        <f>IF(TDPrimas_!D110="","",TDPrimas_!D110)</f>
        <v/>
      </c>
      <c r="F112" s="168" t="str">
        <f>IF(TDPrimas_!E110="","",TDPrimas_!E110)</f>
        <v/>
      </c>
      <c r="G112" s="168" t="str">
        <f>IF(TDPrimas_!F110="","",TDPrimas_!F110)</f>
        <v/>
      </c>
      <c r="H112" s="159" t="str">
        <f>IF(TDPrimas_!G110="","",TDPrimas_!G110)</f>
        <v/>
      </c>
      <c r="I112" s="168" t="str">
        <f>IF(TDPrimas_!H110="","",TDPrimas_!H110)</f>
        <v/>
      </c>
      <c r="J112" s="168" t="str">
        <f>IF(TDPrimas_!I110="","",TDPrimas_!I110)</f>
        <v/>
      </c>
      <c r="K112" s="168" t="str">
        <f>IF(TDPrimas_!J110="","",TDPrimas_!J110)</f>
        <v/>
      </c>
      <c r="L112" s="168" t="str">
        <f>IF(TDPrimas_!K110="","",TDPrimas_!K110)</f>
        <v/>
      </c>
    </row>
    <row r="113" spans="2:12" x14ac:dyDescent="0.25">
      <c r="B113" s="159" t="str">
        <f>IF(TDPrimas_!A111="","",TDPrimas_!A111)</f>
        <v/>
      </c>
      <c r="C113" s="159" t="str">
        <f>IF(TDPrimas_!B111="","",TDPrimas_!B111)</f>
        <v/>
      </c>
      <c r="D113" s="159" t="str">
        <f>IF(TDPrimas_!C111="","",TDPrimas_!C111)</f>
        <v/>
      </c>
      <c r="E113" s="159" t="str">
        <f>IF(TDPrimas_!D111="","",TDPrimas_!D111)</f>
        <v/>
      </c>
      <c r="F113" s="168" t="str">
        <f>IF(TDPrimas_!E111="","",TDPrimas_!E111)</f>
        <v/>
      </c>
      <c r="G113" s="168" t="str">
        <f>IF(TDPrimas_!F111="","",TDPrimas_!F111)</f>
        <v/>
      </c>
      <c r="H113" s="159" t="str">
        <f>IF(TDPrimas_!G111="","",TDPrimas_!G111)</f>
        <v/>
      </c>
      <c r="I113" s="168" t="str">
        <f>IF(TDPrimas_!H111="","",TDPrimas_!H111)</f>
        <v/>
      </c>
      <c r="J113" s="168" t="str">
        <f>IF(TDPrimas_!I111="","",TDPrimas_!I111)</f>
        <v/>
      </c>
      <c r="K113" s="168" t="str">
        <f>IF(TDPrimas_!J111="","",TDPrimas_!J111)</f>
        <v/>
      </c>
      <c r="L113" s="168" t="str">
        <f>IF(TDPrimas_!K111="","",TDPrimas_!K111)</f>
        <v/>
      </c>
    </row>
    <row r="114" spans="2:12" x14ac:dyDescent="0.25">
      <c r="B114" s="159" t="str">
        <f>IF(TDPrimas_!A112="","",TDPrimas_!A112)</f>
        <v/>
      </c>
      <c r="C114" s="159" t="str">
        <f>IF(TDPrimas_!B112="","",TDPrimas_!B112)</f>
        <v/>
      </c>
      <c r="D114" s="159" t="str">
        <f>IF(TDPrimas_!C112="","",TDPrimas_!C112)</f>
        <v/>
      </c>
      <c r="E114" s="159" t="str">
        <f>IF(TDPrimas_!D112="","",TDPrimas_!D112)</f>
        <v/>
      </c>
      <c r="F114" s="168" t="str">
        <f>IF(TDPrimas_!E112="","",TDPrimas_!E112)</f>
        <v/>
      </c>
      <c r="G114" s="168" t="str">
        <f>IF(TDPrimas_!F112="","",TDPrimas_!F112)</f>
        <v/>
      </c>
      <c r="H114" s="159" t="str">
        <f>IF(TDPrimas_!G112="","",TDPrimas_!G112)</f>
        <v/>
      </c>
      <c r="I114" s="168" t="str">
        <f>IF(TDPrimas_!H112="","",TDPrimas_!H112)</f>
        <v/>
      </c>
      <c r="J114" s="168" t="str">
        <f>IF(TDPrimas_!I112="","",TDPrimas_!I112)</f>
        <v/>
      </c>
      <c r="K114" s="168" t="str">
        <f>IF(TDPrimas_!J112="","",TDPrimas_!J112)</f>
        <v/>
      </c>
      <c r="L114" s="168" t="str">
        <f>IF(TDPrimas_!K112="","",TDPrimas_!K112)</f>
        <v/>
      </c>
    </row>
    <row r="115" spans="2:12" x14ac:dyDescent="0.25">
      <c r="B115" s="159" t="str">
        <f>IF(TDPrimas_!A113="","",TDPrimas_!A113)</f>
        <v/>
      </c>
      <c r="C115" s="159" t="str">
        <f>IF(TDPrimas_!B113="","",TDPrimas_!B113)</f>
        <v/>
      </c>
      <c r="D115" s="159" t="str">
        <f>IF(TDPrimas_!C113="","",TDPrimas_!C113)</f>
        <v/>
      </c>
      <c r="E115" s="159" t="str">
        <f>IF(TDPrimas_!D113="","",TDPrimas_!D113)</f>
        <v/>
      </c>
      <c r="F115" s="168" t="str">
        <f>IF(TDPrimas_!E113="","",TDPrimas_!E113)</f>
        <v/>
      </c>
      <c r="G115" s="168" t="str">
        <f>IF(TDPrimas_!F113="","",TDPrimas_!F113)</f>
        <v/>
      </c>
      <c r="H115" s="159" t="str">
        <f>IF(TDPrimas_!G113="","",TDPrimas_!G113)</f>
        <v/>
      </c>
      <c r="I115" s="168" t="str">
        <f>IF(TDPrimas_!H113="","",TDPrimas_!H113)</f>
        <v/>
      </c>
      <c r="J115" s="168" t="str">
        <f>IF(TDPrimas_!I113="","",TDPrimas_!I113)</f>
        <v/>
      </c>
      <c r="K115" s="168" t="str">
        <f>IF(TDPrimas_!J113="","",TDPrimas_!J113)</f>
        <v/>
      </c>
      <c r="L115" s="168" t="str">
        <f>IF(TDPrimas_!K113="","",TDPrimas_!K113)</f>
        <v/>
      </c>
    </row>
    <row r="116" spans="2:12" x14ac:dyDescent="0.25">
      <c r="B116" s="159" t="str">
        <f>IF(TDPrimas_!A114="","",TDPrimas_!A114)</f>
        <v/>
      </c>
      <c r="C116" s="159" t="str">
        <f>IF(TDPrimas_!B114="","",TDPrimas_!B114)</f>
        <v/>
      </c>
      <c r="D116" s="159" t="str">
        <f>IF(TDPrimas_!C114="","",TDPrimas_!C114)</f>
        <v/>
      </c>
      <c r="E116" s="159" t="str">
        <f>IF(TDPrimas_!D114="","",TDPrimas_!D114)</f>
        <v/>
      </c>
      <c r="F116" s="168" t="str">
        <f>IF(TDPrimas_!E114="","",TDPrimas_!E114)</f>
        <v/>
      </c>
      <c r="G116" s="168" t="str">
        <f>IF(TDPrimas_!F114="","",TDPrimas_!F114)</f>
        <v/>
      </c>
      <c r="H116" s="159" t="str">
        <f>IF(TDPrimas_!G114="","",TDPrimas_!G114)</f>
        <v/>
      </c>
      <c r="I116" s="168" t="str">
        <f>IF(TDPrimas_!H114="","",TDPrimas_!H114)</f>
        <v/>
      </c>
      <c r="J116" s="168" t="str">
        <f>IF(TDPrimas_!I114="","",TDPrimas_!I114)</f>
        <v/>
      </c>
      <c r="K116" s="168" t="str">
        <f>IF(TDPrimas_!J114="","",TDPrimas_!J114)</f>
        <v/>
      </c>
      <c r="L116" s="168" t="str">
        <f>IF(TDPrimas_!K114="","",TDPrimas_!K114)</f>
        <v/>
      </c>
    </row>
    <row r="117" spans="2:12" x14ac:dyDescent="0.25">
      <c r="B117" s="159" t="str">
        <f>IF(TDPrimas_!A115="","",TDPrimas_!A115)</f>
        <v/>
      </c>
      <c r="C117" s="159" t="str">
        <f>IF(TDPrimas_!B115="","",TDPrimas_!B115)</f>
        <v/>
      </c>
      <c r="D117" s="159" t="str">
        <f>IF(TDPrimas_!C115="","",TDPrimas_!C115)</f>
        <v/>
      </c>
      <c r="E117" s="159" t="str">
        <f>IF(TDPrimas_!D115="","",TDPrimas_!D115)</f>
        <v/>
      </c>
      <c r="F117" s="168" t="str">
        <f>IF(TDPrimas_!E115="","",TDPrimas_!E115)</f>
        <v/>
      </c>
      <c r="G117" s="168" t="str">
        <f>IF(TDPrimas_!F115="","",TDPrimas_!F115)</f>
        <v/>
      </c>
      <c r="H117" s="159" t="str">
        <f>IF(TDPrimas_!G115="","",TDPrimas_!G115)</f>
        <v/>
      </c>
      <c r="I117" s="168" t="str">
        <f>IF(TDPrimas_!H115="","",TDPrimas_!H115)</f>
        <v/>
      </c>
      <c r="J117" s="168" t="str">
        <f>IF(TDPrimas_!I115="","",TDPrimas_!I115)</f>
        <v/>
      </c>
      <c r="K117" s="168" t="str">
        <f>IF(TDPrimas_!J115="","",TDPrimas_!J115)</f>
        <v/>
      </c>
      <c r="L117" s="168" t="str">
        <f>IF(TDPrimas_!K115="","",TDPrimas_!K115)</f>
        <v/>
      </c>
    </row>
    <row r="118" spans="2:12" x14ac:dyDescent="0.25">
      <c r="B118" s="159" t="str">
        <f>IF(TDPrimas_!A116="","",TDPrimas_!A116)</f>
        <v/>
      </c>
      <c r="C118" s="159" t="str">
        <f>IF(TDPrimas_!B116="","",TDPrimas_!B116)</f>
        <v/>
      </c>
      <c r="D118" s="159" t="str">
        <f>IF(TDPrimas_!C116="","",TDPrimas_!C116)</f>
        <v/>
      </c>
      <c r="E118" s="159" t="str">
        <f>IF(TDPrimas_!D116="","",TDPrimas_!D116)</f>
        <v/>
      </c>
      <c r="F118" s="168" t="str">
        <f>IF(TDPrimas_!E116="","",TDPrimas_!E116)</f>
        <v/>
      </c>
      <c r="G118" s="168" t="str">
        <f>IF(TDPrimas_!F116="","",TDPrimas_!F116)</f>
        <v/>
      </c>
      <c r="H118" s="159" t="str">
        <f>IF(TDPrimas_!G116="","",TDPrimas_!G116)</f>
        <v/>
      </c>
      <c r="I118" s="168" t="str">
        <f>IF(TDPrimas_!H116="","",TDPrimas_!H116)</f>
        <v/>
      </c>
      <c r="J118" s="168" t="str">
        <f>IF(TDPrimas_!I116="","",TDPrimas_!I116)</f>
        <v/>
      </c>
      <c r="K118" s="168" t="str">
        <f>IF(TDPrimas_!J116="","",TDPrimas_!J116)</f>
        <v/>
      </c>
      <c r="L118" s="168" t="str">
        <f>IF(TDPrimas_!K116="","",TDPrimas_!K116)</f>
        <v/>
      </c>
    </row>
    <row r="119" spans="2:12" x14ac:dyDescent="0.25">
      <c r="B119" s="159" t="str">
        <f>IF(TDPrimas_!A117="","",TDPrimas_!A117)</f>
        <v/>
      </c>
      <c r="C119" s="159" t="str">
        <f>IF(TDPrimas_!B117="","",TDPrimas_!B117)</f>
        <v/>
      </c>
      <c r="D119" s="159" t="str">
        <f>IF(TDPrimas_!C117="","",TDPrimas_!C117)</f>
        <v/>
      </c>
      <c r="E119" s="159" t="str">
        <f>IF(TDPrimas_!D117="","",TDPrimas_!D117)</f>
        <v/>
      </c>
      <c r="F119" s="168" t="str">
        <f>IF(TDPrimas_!E117="","",TDPrimas_!E117)</f>
        <v/>
      </c>
      <c r="G119" s="168" t="str">
        <f>IF(TDPrimas_!F117="","",TDPrimas_!F117)</f>
        <v/>
      </c>
      <c r="H119" s="159" t="str">
        <f>IF(TDPrimas_!G117="","",TDPrimas_!G117)</f>
        <v/>
      </c>
      <c r="I119" s="168" t="str">
        <f>IF(TDPrimas_!H117="","",TDPrimas_!H117)</f>
        <v/>
      </c>
      <c r="J119" s="168" t="str">
        <f>IF(TDPrimas_!I117="","",TDPrimas_!I117)</f>
        <v/>
      </c>
      <c r="K119" s="168" t="str">
        <f>IF(TDPrimas_!J117="","",TDPrimas_!J117)</f>
        <v/>
      </c>
      <c r="L119" s="168" t="str">
        <f>IF(TDPrimas_!K117="","",TDPrimas_!K117)</f>
        <v/>
      </c>
    </row>
    <row r="120" spans="2:12" x14ac:dyDescent="0.25">
      <c r="B120" s="159" t="str">
        <f>IF(TDPrimas_!A118="","",TDPrimas_!A118)</f>
        <v/>
      </c>
      <c r="C120" s="159" t="str">
        <f>IF(TDPrimas_!B118="","",TDPrimas_!B118)</f>
        <v/>
      </c>
      <c r="D120" s="159" t="str">
        <f>IF(TDPrimas_!C118="","",TDPrimas_!C118)</f>
        <v/>
      </c>
      <c r="E120" s="159" t="str">
        <f>IF(TDPrimas_!D118="","",TDPrimas_!D118)</f>
        <v/>
      </c>
      <c r="F120" s="168" t="str">
        <f>IF(TDPrimas_!E118="","",TDPrimas_!E118)</f>
        <v/>
      </c>
      <c r="G120" s="168" t="str">
        <f>IF(TDPrimas_!F118="","",TDPrimas_!F118)</f>
        <v/>
      </c>
      <c r="H120" s="159" t="str">
        <f>IF(TDPrimas_!G118="","",TDPrimas_!G118)</f>
        <v/>
      </c>
      <c r="I120" s="168" t="str">
        <f>IF(TDPrimas_!H118="","",TDPrimas_!H118)</f>
        <v/>
      </c>
      <c r="J120" s="168" t="str">
        <f>IF(TDPrimas_!I118="","",TDPrimas_!I118)</f>
        <v/>
      </c>
      <c r="K120" s="168" t="str">
        <f>IF(TDPrimas_!J118="","",TDPrimas_!J118)</f>
        <v/>
      </c>
      <c r="L120" s="168" t="str">
        <f>IF(TDPrimas_!K118="","",TDPrimas_!K118)</f>
        <v/>
      </c>
    </row>
    <row r="121" spans="2:12" x14ac:dyDescent="0.25">
      <c r="B121" s="159" t="str">
        <f>IF(TDPrimas_!A119="","",TDPrimas_!A119)</f>
        <v/>
      </c>
      <c r="C121" s="159" t="str">
        <f>IF(TDPrimas_!B119="","",TDPrimas_!B119)</f>
        <v/>
      </c>
      <c r="D121" s="159" t="str">
        <f>IF(TDPrimas_!C119="","",TDPrimas_!C119)</f>
        <v/>
      </c>
      <c r="E121" s="159" t="str">
        <f>IF(TDPrimas_!D119="","",TDPrimas_!D119)</f>
        <v/>
      </c>
      <c r="F121" s="168" t="str">
        <f>IF(TDPrimas_!E119="","",TDPrimas_!E119)</f>
        <v/>
      </c>
      <c r="G121" s="168" t="str">
        <f>IF(TDPrimas_!F119="","",TDPrimas_!F119)</f>
        <v/>
      </c>
      <c r="H121" s="159" t="str">
        <f>IF(TDPrimas_!G119="","",TDPrimas_!G119)</f>
        <v/>
      </c>
      <c r="I121" s="168" t="str">
        <f>IF(TDPrimas_!H119="","",TDPrimas_!H119)</f>
        <v/>
      </c>
      <c r="J121" s="168" t="str">
        <f>IF(TDPrimas_!I119="","",TDPrimas_!I119)</f>
        <v/>
      </c>
      <c r="K121" s="168" t="str">
        <f>IF(TDPrimas_!J119="","",TDPrimas_!J119)</f>
        <v/>
      </c>
      <c r="L121" s="168" t="str">
        <f>IF(TDPrimas_!K119="","",TDPrimas_!K119)</f>
        <v/>
      </c>
    </row>
    <row r="122" spans="2:12" x14ac:dyDescent="0.25">
      <c r="B122" s="159" t="str">
        <f>IF(TDPrimas_!A120="","",TDPrimas_!A120)</f>
        <v/>
      </c>
      <c r="C122" s="159" t="str">
        <f>IF(TDPrimas_!B120="","",TDPrimas_!B120)</f>
        <v/>
      </c>
      <c r="D122" s="159" t="str">
        <f>IF(TDPrimas_!C120="","",TDPrimas_!C120)</f>
        <v/>
      </c>
      <c r="E122" s="159" t="str">
        <f>IF(TDPrimas_!D120="","",TDPrimas_!D120)</f>
        <v/>
      </c>
      <c r="F122" s="168" t="str">
        <f>IF(TDPrimas_!E120="","",TDPrimas_!E120)</f>
        <v/>
      </c>
      <c r="G122" s="168" t="str">
        <f>IF(TDPrimas_!F120="","",TDPrimas_!F120)</f>
        <v/>
      </c>
      <c r="H122" s="159" t="str">
        <f>IF(TDPrimas_!G120="","",TDPrimas_!G120)</f>
        <v/>
      </c>
      <c r="I122" s="168" t="str">
        <f>IF(TDPrimas_!H120="","",TDPrimas_!H120)</f>
        <v/>
      </c>
      <c r="J122" s="168" t="str">
        <f>IF(TDPrimas_!I120="","",TDPrimas_!I120)</f>
        <v/>
      </c>
      <c r="K122" s="168" t="str">
        <f>IF(TDPrimas_!J120="","",TDPrimas_!J120)</f>
        <v/>
      </c>
      <c r="L122" s="168" t="str">
        <f>IF(TDPrimas_!K120="","",TDPrimas_!K120)</f>
        <v/>
      </c>
    </row>
    <row r="123" spans="2:12" x14ac:dyDescent="0.25">
      <c r="B123" s="159" t="str">
        <f>IF(TDPrimas_!A121="","",TDPrimas_!A121)</f>
        <v/>
      </c>
      <c r="C123" s="159" t="str">
        <f>IF(TDPrimas_!B121="","",TDPrimas_!B121)</f>
        <v/>
      </c>
      <c r="D123" s="159" t="str">
        <f>IF(TDPrimas_!C121="","",TDPrimas_!C121)</f>
        <v/>
      </c>
      <c r="E123" s="159" t="str">
        <f>IF(TDPrimas_!D121="","",TDPrimas_!D121)</f>
        <v/>
      </c>
      <c r="F123" s="168" t="str">
        <f>IF(TDPrimas_!E121="","",TDPrimas_!E121)</f>
        <v/>
      </c>
      <c r="G123" s="168" t="str">
        <f>IF(TDPrimas_!F121="","",TDPrimas_!F121)</f>
        <v/>
      </c>
      <c r="H123" s="159" t="str">
        <f>IF(TDPrimas_!G121="","",TDPrimas_!G121)</f>
        <v/>
      </c>
      <c r="I123" s="168" t="str">
        <f>IF(TDPrimas_!H121="","",TDPrimas_!H121)</f>
        <v/>
      </c>
      <c r="J123" s="168" t="str">
        <f>IF(TDPrimas_!I121="","",TDPrimas_!I121)</f>
        <v/>
      </c>
      <c r="K123" s="168" t="str">
        <f>IF(TDPrimas_!J121="","",TDPrimas_!J121)</f>
        <v/>
      </c>
      <c r="L123" s="168" t="str">
        <f>IF(TDPrimas_!K121="","",TDPrimas_!K121)</f>
        <v/>
      </c>
    </row>
    <row r="124" spans="2:12" x14ac:dyDescent="0.25">
      <c r="B124" s="159" t="str">
        <f>IF(TDPrimas_!A122="","",TDPrimas_!A122)</f>
        <v/>
      </c>
      <c r="C124" s="159" t="str">
        <f>IF(TDPrimas_!B122="","",TDPrimas_!B122)</f>
        <v/>
      </c>
      <c r="D124" s="159" t="str">
        <f>IF(TDPrimas_!C122="","",TDPrimas_!C122)</f>
        <v/>
      </c>
      <c r="E124" s="159" t="str">
        <f>IF(TDPrimas_!D122="","",TDPrimas_!D122)</f>
        <v/>
      </c>
      <c r="F124" s="168" t="str">
        <f>IF(TDPrimas_!E122="","",TDPrimas_!E122)</f>
        <v/>
      </c>
      <c r="G124" s="168" t="str">
        <f>IF(TDPrimas_!F122="","",TDPrimas_!F122)</f>
        <v/>
      </c>
      <c r="H124" s="159" t="str">
        <f>IF(TDPrimas_!G122="","",TDPrimas_!G122)</f>
        <v/>
      </c>
      <c r="I124" s="168" t="str">
        <f>IF(TDPrimas_!H122="","",TDPrimas_!H122)</f>
        <v/>
      </c>
      <c r="J124" s="168" t="str">
        <f>IF(TDPrimas_!I122="","",TDPrimas_!I122)</f>
        <v/>
      </c>
      <c r="K124" s="168" t="str">
        <f>IF(TDPrimas_!J122="","",TDPrimas_!J122)</f>
        <v/>
      </c>
      <c r="L124" s="168" t="str">
        <f>IF(TDPrimas_!K122="","",TDPrimas_!K122)</f>
        <v/>
      </c>
    </row>
    <row r="125" spans="2:12" x14ac:dyDescent="0.25">
      <c r="B125" s="159" t="str">
        <f>IF(TDPrimas_!A123="","",TDPrimas_!A123)</f>
        <v/>
      </c>
      <c r="C125" s="159" t="str">
        <f>IF(TDPrimas_!B123="","",TDPrimas_!B123)</f>
        <v/>
      </c>
      <c r="D125" s="159" t="str">
        <f>IF(TDPrimas_!C123="","",TDPrimas_!C123)</f>
        <v/>
      </c>
      <c r="E125" s="159" t="str">
        <f>IF(TDPrimas_!D123="","",TDPrimas_!D123)</f>
        <v/>
      </c>
      <c r="F125" s="168" t="str">
        <f>IF(TDPrimas_!E123="","",TDPrimas_!E123)</f>
        <v/>
      </c>
      <c r="G125" s="168" t="str">
        <f>IF(TDPrimas_!F123="","",TDPrimas_!F123)</f>
        <v/>
      </c>
      <c r="H125" s="159" t="str">
        <f>IF(TDPrimas_!G123="","",TDPrimas_!G123)</f>
        <v/>
      </c>
      <c r="I125" s="168" t="str">
        <f>IF(TDPrimas_!H123="","",TDPrimas_!H123)</f>
        <v/>
      </c>
      <c r="J125" s="168" t="str">
        <f>IF(TDPrimas_!I123="","",TDPrimas_!I123)</f>
        <v/>
      </c>
      <c r="K125" s="168" t="str">
        <f>IF(TDPrimas_!J123="","",TDPrimas_!J123)</f>
        <v/>
      </c>
      <c r="L125" s="168" t="str">
        <f>IF(TDPrimas_!K123="","",TDPrimas_!K123)</f>
        <v/>
      </c>
    </row>
    <row r="128" spans="2:12" x14ac:dyDescent="0.25">
      <c r="B128" s="170" t="s">
        <v>130</v>
      </c>
    </row>
    <row r="129" spans="2:2" x14ac:dyDescent="0.25">
      <c r="B129" s="170" t="s">
        <v>131</v>
      </c>
    </row>
  </sheetData>
  <sheetProtection algorithmName="SHA-512" hashValue="S+coDeG0L10I0dit+QGR5gnJWC1ebxHEe+TN50jRXLOgnm7E/Pm5HSYcYOFPHaW2ZAxagq+Hn1a2R1v9YoAJGA==" saltValue="TrHBxlcH/hRAIuFUFtO9Mw==" spinCount="100000" sheet="1" formatCells="0" formatColumns="0" formatRows="0" insertColumns="0" insertRows="0" insertHyperlinks="0" deleteColumns="0" deleteRows="0" sort="0" autoFilter="0" pivotTables="0"/>
  <mergeCells count="7">
    <mergeCell ref="H6:H7"/>
    <mergeCell ref="I6:I7"/>
    <mergeCell ref="B2:L2"/>
    <mergeCell ref="D5:E5"/>
    <mergeCell ref="F5:G5"/>
    <mergeCell ref="H5:I5"/>
    <mergeCell ref="J5:L5"/>
  </mergeCells>
  <conditionalFormatting sqref="B9:L125">
    <cfRule type="cellIs" dxfId="12" priority="2" operator="notEqual">
      <formula>""</formula>
    </cfRule>
  </conditionalFormatting>
  <conditionalFormatting sqref="C9:C94">
    <cfRule type="containsText" dxfId="11" priority="1" operator="containsText" text="TOTAL">
      <formula>NOT(ISERROR(SEARCH("TOTAL",C9)))</formula>
    </cfRule>
  </conditionalFormatting>
  <pageMargins left="0.7" right="0.7" top="0.75" bottom="0.75" header="0.3" footer="0.3"/>
  <pageSetup orientation="portrait" r:id="rId1"/>
  <ignoredErrors>
    <ignoredError sqref="B5:L5 B8:C8 B3:L3 D8:E8 B2:L2 B7:E7 B6:C6 D6:L6 H7:L7 B9:L125 F8:L8 L1 F7:G7" unlockedFormula="1"/>
  </ignoredErrors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767B4-BD50-4819-9403-0F6FBB1C79E1}">
  <sheetPr codeName="Hoja9">
    <tabColor rgb="FF0070C0"/>
  </sheetPr>
  <dimension ref="A1:WVQ124"/>
  <sheetViews>
    <sheetView showGridLines="0" zoomScaleNormal="100" workbookViewId="0">
      <pane ySplit="6" topLeftCell="A7" activePane="bottomLeft" state="frozen"/>
      <selection pane="bottomLeft"/>
    </sheetView>
  </sheetViews>
  <sheetFormatPr baseColWidth="10" defaultColWidth="0" defaultRowHeight="14.5" x14ac:dyDescent="0.35"/>
  <cols>
    <col min="1" max="1" width="4.453125" style="15" customWidth="1"/>
    <col min="2" max="2" width="5.453125" style="15" customWidth="1"/>
    <col min="3" max="3" width="24.453125" style="15" customWidth="1"/>
    <col min="4" max="4" width="13.453125" style="15" bestFit="1" customWidth="1"/>
    <col min="5" max="5" width="12" style="15" customWidth="1"/>
    <col min="6" max="6" width="10.6328125" style="27" customWidth="1"/>
    <col min="7" max="7" width="9.453125" style="27" customWidth="1"/>
    <col min="8" max="9" width="11.54296875" style="27" customWidth="1"/>
    <col min="10" max="10" width="0.54296875" style="25" customWidth="1"/>
    <col min="11" max="11" width="16.36328125" style="15" bestFit="1" customWidth="1"/>
    <col min="12" max="13" width="11.453125" style="15" customWidth="1"/>
    <col min="14" max="253" width="11.453125" style="15" hidden="1"/>
    <col min="254" max="254" width="2.453125" style="15" hidden="1"/>
    <col min="255" max="255" width="7.54296875" style="15" hidden="1"/>
    <col min="256" max="256" width="19.453125" style="15" hidden="1"/>
    <col min="257" max="258" width="12" style="15" hidden="1"/>
    <col min="259" max="260" width="9.453125" style="15" hidden="1"/>
    <col min="261" max="261" width="12" style="15" hidden="1"/>
    <col min="262" max="264" width="9.453125" style="15" hidden="1"/>
    <col min="265" max="265" width="3.54296875" style="15" hidden="1"/>
    <col min="266" max="509" width="11.453125" style="15" hidden="1"/>
    <col min="510" max="510" width="2.453125" style="15" hidden="1"/>
    <col min="511" max="511" width="7.54296875" style="15" hidden="1"/>
    <col min="512" max="512" width="19.453125" style="15" hidden="1"/>
    <col min="513" max="514" width="12" style="15" hidden="1"/>
    <col min="515" max="516" width="9.453125" style="15" hidden="1"/>
    <col min="517" max="517" width="12" style="15" hidden="1"/>
    <col min="518" max="520" width="9.453125" style="15" hidden="1"/>
    <col min="521" max="521" width="3.54296875" style="15" hidden="1"/>
    <col min="522" max="765" width="11.453125" style="15" hidden="1"/>
    <col min="766" max="766" width="2.453125" style="15" hidden="1"/>
    <col min="767" max="767" width="7.54296875" style="15" hidden="1"/>
    <col min="768" max="768" width="19.453125" style="15" hidden="1"/>
    <col min="769" max="770" width="12" style="15" hidden="1"/>
    <col min="771" max="772" width="9.453125" style="15" hidden="1"/>
    <col min="773" max="773" width="12" style="15" hidden="1"/>
    <col min="774" max="776" width="9.453125" style="15" hidden="1"/>
    <col min="777" max="777" width="3.54296875" style="15" hidden="1"/>
    <col min="778" max="1021" width="11.453125" style="15" hidden="1"/>
    <col min="1022" max="1022" width="2.453125" style="15" hidden="1"/>
    <col min="1023" max="1023" width="7.54296875" style="15" hidden="1"/>
    <col min="1024" max="1024" width="19.453125" style="15" hidden="1"/>
    <col min="1025" max="1026" width="12" style="15" hidden="1"/>
    <col min="1027" max="1028" width="9.453125" style="15" hidden="1"/>
    <col min="1029" max="1029" width="12" style="15" hidden="1"/>
    <col min="1030" max="1032" width="9.453125" style="15" hidden="1"/>
    <col min="1033" max="1033" width="3.54296875" style="15" hidden="1"/>
    <col min="1034" max="1277" width="11.453125" style="15" hidden="1"/>
    <col min="1278" max="1278" width="2.453125" style="15" hidden="1"/>
    <col min="1279" max="1279" width="7.54296875" style="15" hidden="1"/>
    <col min="1280" max="1280" width="19.453125" style="15" hidden="1"/>
    <col min="1281" max="1282" width="12" style="15" hidden="1"/>
    <col min="1283" max="1284" width="9.453125" style="15" hidden="1"/>
    <col min="1285" max="1285" width="12" style="15" hidden="1"/>
    <col min="1286" max="1288" width="9.453125" style="15" hidden="1"/>
    <col min="1289" max="1289" width="3.54296875" style="15" hidden="1"/>
    <col min="1290" max="1533" width="11.453125" style="15" hidden="1"/>
    <col min="1534" max="1534" width="2.453125" style="15" hidden="1"/>
    <col min="1535" max="1535" width="7.54296875" style="15" hidden="1"/>
    <col min="1536" max="1536" width="19.453125" style="15" hidden="1"/>
    <col min="1537" max="1538" width="12" style="15" hidden="1"/>
    <col min="1539" max="1540" width="9.453125" style="15" hidden="1"/>
    <col min="1541" max="1541" width="12" style="15" hidden="1"/>
    <col min="1542" max="1544" width="9.453125" style="15" hidden="1"/>
    <col min="1545" max="1545" width="3.54296875" style="15" hidden="1"/>
    <col min="1546" max="1789" width="11.453125" style="15" hidden="1"/>
    <col min="1790" max="1790" width="2.453125" style="15" hidden="1"/>
    <col min="1791" max="1791" width="7.54296875" style="15" hidden="1"/>
    <col min="1792" max="1792" width="19.453125" style="15" hidden="1"/>
    <col min="1793" max="1794" width="12" style="15" hidden="1"/>
    <col min="1795" max="1796" width="9.453125" style="15" hidden="1"/>
    <col min="1797" max="1797" width="12" style="15" hidden="1"/>
    <col min="1798" max="1800" width="9.453125" style="15" hidden="1"/>
    <col min="1801" max="1801" width="3.54296875" style="15" hidden="1"/>
    <col min="1802" max="2045" width="11.453125" style="15" hidden="1"/>
    <col min="2046" max="2046" width="2.453125" style="15" hidden="1"/>
    <col min="2047" max="2047" width="7.54296875" style="15" hidden="1"/>
    <col min="2048" max="2048" width="19.453125" style="15" hidden="1"/>
    <col min="2049" max="2050" width="12" style="15" hidden="1"/>
    <col min="2051" max="2052" width="9.453125" style="15" hidden="1"/>
    <col min="2053" max="2053" width="12" style="15" hidden="1"/>
    <col min="2054" max="2056" width="9.453125" style="15" hidden="1"/>
    <col min="2057" max="2057" width="3.54296875" style="15" hidden="1"/>
    <col min="2058" max="2301" width="11.453125" style="15" hidden="1"/>
    <col min="2302" max="2302" width="2.453125" style="15" hidden="1"/>
    <col min="2303" max="2303" width="7.54296875" style="15" hidden="1"/>
    <col min="2304" max="2304" width="19.453125" style="15" hidden="1"/>
    <col min="2305" max="2306" width="12" style="15" hidden="1"/>
    <col min="2307" max="2308" width="9.453125" style="15" hidden="1"/>
    <col min="2309" max="2309" width="12" style="15" hidden="1"/>
    <col min="2310" max="2312" width="9.453125" style="15" hidden="1"/>
    <col min="2313" max="2313" width="3.54296875" style="15" hidden="1"/>
    <col min="2314" max="2557" width="11.453125" style="15" hidden="1"/>
    <col min="2558" max="2558" width="2.453125" style="15" hidden="1"/>
    <col min="2559" max="2559" width="7.54296875" style="15" hidden="1"/>
    <col min="2560" max="2560" width="19.453125" style="15" hidden="1"/>
    <col min="2561" max="2562" width="12" style="15" hidden="1"/>
    <col min="2563" max="2564" width="9.453125" style="15" hidden="1"/>
    <col min="2565" max="2565" width="12" style="15" hidden="1"/>
    <col min="2566" max="2568" width="9.453125" style="15" hidden="1"/>
    <col min="2569" max="2569" width="3.54296875" style="15" hidden="1"/>
    <col min="2570" max="2813" width="11.453125" style="15" hidden="1"/>
    <col min="2814" max="2814" width="2.453125" style="15" hidden="1"/>
    <col min="2815" max="2815" width="7.54296875" style="15" hidden="1"/>
    <col min="2816" max="2816" width="19.453125" style="15" hidden="1"/>
    <col min="2817" max="2818" width="12" style="15" hidden="1"/>
    <col min="2819" max="2820" width="9.453125" style="15" hidden="1"/>
    <col min="2821" max="2821" width="12" style="15" hidden="1"/>
    <col min="2822" max="2824" width="9.453125" style="15" hidden="1"/>
    <col min="2825" max="2825" width="3.54296875" style="15" hidden="1"/>
    <col min="2826" max="3069" width="11.453125" style="15" hidden="1"/>
    <col min="3070" max="3070" width="2.453125" style="15" hidden="1"/>
    <col min="3071" max="3071" width="7.54296875" style="15" hidden="1"/>
    <col min="3072" max="3072" width="19.453125" style="15" hidden="1"/>
    <col min="3073" max="3074" width="12" style="15" hidden="1"/>
    <col min="3075" max="3076" width="9.453125" style="15" hidden="1"/>
    <col min="3077" max="3077" width="12" style="15" hidden="1"/>
    <col min="3078" max="3080" width="9.453125" style="15" hidden="1"/>
    <col min="3081" max="3081" width="3.54296875" style="15" hidden="1"/>
    <col min="3082" max="3325" width="11.453125" style="15" hidden="1"/>
    <col min="3326" max="3326" width="2.453125" style="15" hidden="1"/>
    <col min="3327" max="3327" width="7.54296875" style="15" hidden="1"/>
    <col min="3328" max="3328" width="19.453125" style="15" hidden="1"/>
    <col min="3329" max="3330" width="12" style="15" hidden="1"/>
    <col min="3331" max="3332" width="9.453125" style="15" hidden="1"/>
    <col min="3333" max="3333" width="12" style="15" hidden="1"/>
    <col min="3334" max="3336" width="9.453125" style="15" hidden="1"/>
    <col min="3337" max="3337" width="3.54296875" style="15" hidden="1"/>
    <col min="3338" max="3581" width="11.453125" style="15" hidden="1"/>
    <col min="3582" max="3582" width="2.453125" style="15" hidden="1"/>
    <col min="3583" max="3583" width="7.54296875" style="15" hidden="1"/>
    <col min="3584" max="3584" width="19.453125" style="15" hidden="1"/>
    <col min="3585" max="3586" width="12" style="15" hidden="1"/>
    <col min="3587" max="3588" width="9.453125" style="15" hidden="1"/>
    <col min="3589" max="3589" width="12" style="15" hidden="1"/>
    <col min="3590" max="3592" width="9.453125" style="15" hidden="1"/>
    <col min="3593" max="3593" width="3.54296875" style="15" hidden="1"/>
    <col min="3594" max="3837" width="11.453125" style="15" hidden="1"/>
    <col min="3838" max="3838" width="2.453125" style="15" hidden="1"/>
    <col min="3839" max="3839" width="7.54296875" style="15" hidden="1"/>
    <col min="3840" max="3840" width="19.453125" style="15" hidden="1"/>
    <col min="3841" max="3842" width="12" style="15" hidden="1"/>
    <col min="3843" max="3844" width="9.453125" style="15" hidden="1"/>
    <col min="3845" max="3845" width="12" style="15" hidden="1"/>
    <col min="3846" max="3848" width="9.453125" style="15" hidden="1"/>
    <col min="3849" max="3849" width="3.54296875" style="15" hidden="1"/>
    <col min="3850" max="4093" width="11.453125" style="15" hidden="1"/>
    <col min="4094" max="4094" width="2.453125" style="15" hidden="1"/>
    <col min="4095" max="4095" width="7.54296875" style="15" hidden="1"/>
    <col min="4096" max="4096" width="19.453125" style="15" hidden="1"/>
    <col min="4097" max="4098" width="12" style="15" hidden="1"/>
    <col min="4099" max="4100" width="9.453125" style="15" hidden="1"/>
    <col min="4101" max="4101" width="12" style="15" hidden="1"/>
    <col min="4102" max="4104" width="9.453125" style="15" hidden="1"/>
    <col min="4105" max="4105" width="3.54296875" style="15" hidden="1"/>
    <col min="4106" max="4349" width="11.453125" style="15" hidden="1"/>
    <col min="4350" max="4350" width="2.453125" style="15" hidden="1"/>
    <col min="4351" max="4351" width="7.54296875" style="15" hidden="1"/>
    <col min="4352" max="4352" width="19.453125" style="15" hidden="1"/>
    <col min="4353" max="4354" width="12" style="15" hidden="1"/>
    <col min="4355" max="4356" width="9.453125" style="15" hidden="1"/>
    <col min="4357" max="4357" width="12" style="15" hidden="1"/>
    <col min="4358" max="4360" width="9.453125" style="15" hidden="1"/>
    <col min="4361" max="4361" width="3.54296875" style="15" hidden="1"/>
    <col min="4362" max="4605" width="11.453125" style="15" hidden="1"/>
    <col min="4606" max="4606" width="2.453125" style="15" hidden="1"/>
    <col min="4607" max="4607" width="7.54296875" style="15" hidden="1"/>
    <col min="4608" max="4608" width="19.453125" style="15" hidden="1"/>
    <col min="4609" max="4610" width="12" style="15" hidden="1"/>
    <col min="4611" max="4612" width="9.453125" style="15" hidden="1"/>
    <col min="4613" max="4613" width="12" style="15" hidden="1"/>
    <col min="4614" max="4616" width="9.453125" style="15" hidden="1"/>
    <col min="4617" max="4617" width="3.54296875" style="15" hidden="1"/>
    <col min="4618" max="4861" width="11.453125" style="15" hidden="1"/>
    <col min="4862" max="4862" width="2.453125" style="15" hidden="1"/>
    <col min="4863" max="4863" width="7.54296875" style="15" hidden="1"/>
    <col min="4864" max="4864" width="19.453125" style="15" hidden="1"/>
    <col min="4865" max="4866" width="12" style="15" hidden="1"/>
    <col min="4867" max="4868" width="9.453125" style="15" hidden="1"/>
    <col min="4869" max="4869" width="12" style="15" hidden="1"/>
    <col min="4870" max="4872" width="9.453125" style="15" hidden="1"/>
    <col min="4873" max="4873" width="3.54296875" style="15" hidden="1"/>
    <col min="4874" max="5117" width="11.453125" style="15" hidden="1"/>
    <col min="5118" max="5118" width="2.453125" style="15" hidden="1"/>
    <col min="5119" max="5119" width="7.54296875" style="15" hidden="1"/>
    <col min="5120" max="5120" width="19.453125" style="15" hidden="1"/>
    <col min="5121" max="5122" width="12" style="15" hidden="1"/>
    <col min="5123" max="5124" width="9.453125" style="15" hidden="1"/>
    <col min="5125" max="5125" width="12" style="15" hidden="1"/>
    <col min="5126" max="5128" width="9.453125" style="15" hidden="1"/>
    <col min="5129" max="5129" width="3.54296875" style="15" hidden="1"/>
    <col min="5130" max="5373" width="11.453125" style="15" hidden="1"/>
    <col min="5374" max="5374" width="2.453125" style="15" hidden="1"/>
    <col min="5375" max="5375" width="7.54296875" style="15" hidden="1"/>
    <col min="5376" max="5376" width="19.453125" style="15" hidden="1"/>
    <col min="5377" max="5378" width="12" style="15" hidden="1"/>
    <col min="5379" max="5380" width="9.453125" style="15" hidden="1"/>
    <col min="5381" max="5381" width="12" style="15" hidden="1"/>
    <col min="5382" max="5384" width="9.453125" style="15" hidden="1"/>
    <col min="5385" max="5385" width="3.54296875" style="15" hidden="1"/>
    <col min="5386" max="5629" width="11.453125" style="15" hidden="1"/>
    <col min="5630" max="5630" width="2.453125" style="15" hidden="1"/>
    <col min="5631" max="5631" width="7.54296875" style="15" hidden="1"/>
    <col min="5632" max="5632" width="19.453125" style="15" hidden="1"/>
    <col min="5633" max="5634" width="12" style="15" hidden="1"/>
    <col min="5635" max="5636" width="9.453125" style="15" hidden="1"/>
    <col min="5637" max="5637" width="12" style="15" hidden="1"/>
    <col min="5638" max="5640" width="9.453125" style="15" hidden="1"/>
    <col min="5641" max="5641" width="3.54296875" style="15" hidden="1"/>
    <col min="5642" max="5885" width="11.453125" style="15" hidden="1"/>
    <col min="5886" max="5886" width="2.453125" style="15" hidden="1"/>
    <col min="5887" max="5887" width="7.54296875" style="15" hidden="1"/>
    <col min="5888" max="5888" width="19.453125" style="15" hidden="1"/>
    <col min="5889" max="5890" width="12" style="15" hidden="1"/>
    <col min="5891" max="5892" width="9.453125" style="15" hidden="1"/>
    <col min="5893" max="5893" width="12" style="15" hidden="1"/>
    <col min="5894" max="5896" width="9.453125" style="15" hidden="1"/>
    <col min="5897" max="5897" width="3.54296875" style="15" hidden="1"/>
    <col min="5898" max="6141" width="11.453125" style="15" hidden="1"/>
    <col min="6142" max="6142" width="2.453125" style="15" hidden="1"/>
    <col min="6143" max="6143" width="7.54296875" style="15" hidden="1"/>
    <col min="6144" max="6144" width="19.453125" style="15" hidden="1"/>
    <col min="6145" max="6146" width="12" style="15" hidden="1"/>
    <col min="6147" max="6148" width="9.453125" style="15" hidden="1"/>
    <col min="6149" max="6149" width="12" style="15" hidden="1"/>
    <col min="6150" max="6152" width="9.453125" style="15" hidden="1"/>
    <col min="6153" max="6153" width="3.54296875" style="15" hidden="1"/>
    <col min="6154" max="6397" width="11.453125" style="15" hidden="1"/>
    <col min="6398" max="6398" width="2.453125" style="15" hidden="1"/>
    <col min="6399" max="6399" width="7.54296875" style="15" hidden="1"/>
    <col min="6400" max="6400" width="19.453125" style="15" hidden="1"/>
    <col min="6401" max="6402" width="12" style="15" hidden="1"/>
    <col min="6403" max="6404" width="9.453125" style="15" hidden="1"/>
    <col min="6405" max="6405" width="12" style="15" hidden="1"/>
    <col min="6406" max="6408" width="9.453125" style="15" hidden="1"/>
    <col min="6409" max="6409" width="3.54296875" style="15" hidden="1"/>
    <col min="6410" max="6653" width="11.453125" style="15" hidden="1"/>
    <col min="6654" max="6654" width="2.453125" style="15" hidden="1"/>
    <col min="6655" max="6655" width="7.54296875" style="15" hidden="1"/>
    <col min="6656" max="6656" width="19.453125" style="15" hidden="1"/>
    <col min="6657" max="6658" width="12" style="15" hidden="1"/>
    <col min="6659" max="6660" width="9.453125" style="15" hidden="1"/>
    <col min="6661" max="6661" width="12" style="15" hidden="1"/>
    <col min="6662" max="6664" width="9.453125" style="15" hidden="1"/>
    <col min="6665" max="6665" width="3.54296875" style="15" hidden="1"/>
    <col min="6666" max="6909" width="11.453125" style="15" hidden="1"/>
    <col min="6910" max="6910" width="2.453125" style="15" hidden="1"/>
    <col min="6911" max="6911" width="7.54296875" style="15" hidden="1"/>
    <col min="6912" max="6912" width="19.453125" style="15" hidden="1"/>
    <col min="6913" max="6914" width="12" style="15" hidden="1"/>
    <col min="6915" max="6916" width="9.453125" style="15" hidden="1"/>
    <col min="6917" max="6917" width="12" style="15" hidden="1"/>
    <col min="6918" max="6920" width="9.453125" style="15" hidden="1"/>
    <col min="6921" max="6921" width="3.54296875" style="15" hidden="1"/>
    <col min="6922" max="7165" width="11.453125" style="15" hidden="1"/>
    <col min="7166" max="7166" width="2.453125" style="15" hidden="1"/>
    <col min="7167" max="7167" width="7.54296875" style="15" hidden="1"/>
    <col min="7168" max="7168" width="19.453125" style="15" hidden="1"/>
    <col min="7169" max="7170" width="12" style="15" hidden="1"/>
    <col min="7171" max="7172" width="9.453125" style="15" hidden="1"/>
    <col min="7173" max="7173" width="12" style="15" hidden="1"/>
    <col min="7174" max="7176" width="9.453125" style="15" hidden="1"/>
    <col min="7177" max="7177" width="3.54296875" style="15" hidden="1"/>
    <col min="7178" max="7421" width="11.453125" style="15" hidden="1"/>
    <col min="7422" max="7422" width="2.453125" style="15" hidden="1"/>
    <col min="7423" max="7423" width="7.54296875" style="15" hidden="1"/>
    <col min="7424" max="7424" width="19.453125" style="15" hidden="1"/>
    <col min="7425" max="7426" width="12" style="15" hidden="1"/>
    <col min="7427" max="7428" width="9.453125" style="15" hidden="1"/>
    <col min="7429" max="7429" width="12" style="15" hidden="1"/>
    <col min="7430" max="7432" width="9.453125" style="15" hidden="1"/>
    <col min="7433" max="7433" width="3.54296875" style="15" hidden="1"/>
    <col min="7434" max="7677" width="11.453125" style="15" hidden="1"/>
    <col min="7678" max="7678" width="2.453125" style="15" hidden="1"/>
    <col min="7679" max="7679" width="7.54296875" style="15" hidden="1"/>
    <col min="7680" max="7680" width="19.453125" style="15" hidden="1"/>
    <col min="7681" max="7682" width="12" style="15" hidden="1"/>
    <col min="7683" max="7684" width="9.453125" style="15" hidden="1"/>
    <col min="7685" max="7685" width="12" style="15" hidden="1"/>
    <col min="7686" max="7688" width="9.453125" style="15" hidden="1"/>
    <col min="7689" max="7689" width="3.54296875" style="15" hidden="1"/>
    <col min="7690" max="7933" width="11.453125" style="15" hidden="1"/>
    <col min="7934" max="7934" width="2.453125" style="15" hidden="1"/>
    <col min="7935" max="7935" width="7.54296875" style="15" hidden="1"/>
    <col min="7936" max="7936" width="19.453125" style="15" hidden="1"/>
    <col min="7937" max="7938" width="12" style="15" hidden="1"/>
    <col min="7939" max="7940" width="9.453125" style="15" hidden="1"/>
    <col min="7941" max="7941" width="12" style="15" hidden="1"/>
    <col min="7942" max="7944" width="9.453125" style="15" hidden="1"/>
    <col min="7945" max="7945" width="3.54296875" style="15" hidden="1"/>
    <col min="7946" max="8189" width="11.453125" style="15" hidden="1"/>
    <col min="8190" max="8190" width="2.453125" style="15" hidden="1"/>
    <col min="8191" max="8191" width="7.54296875" style="15" hidden="1"/>
    <col min="8192" max="8192" width="19.453125" style="15" hidden="1"/>
    <col min="8193" max="8194" width="12" style="15" hidden="1"/>
    <col min="8195" max="8196" width="9.453125" style="15" hidden="1"/>
    <col min="8197" max="8197" width="12" style="15" hidden="1"/>
    <col min="8198" max="8200" width="9.453125" style="15" hidden="1"/>
    <col min="8201" max="8201" width="3.54296875" style="15" hidden="1"/>
    <col min="8202" max="8445" width="11.453125" style="15" hidden="1"/>
    <col min="8446" max="8446" width="2.453125" style="15" hidden="1"/>
    <col min="8447" max="8447" width="7.54296875" style="15" hidden="1"/>
    <col min="8448" max="8448" width="19.453125" style="15" hidden="1"/>
    <col min="8449" max="8450" width="12" style="15" hidden="1"/>
    <col min="8451" max="8452" width="9.453125" style="15" hidden="1"/>
    <col min="8453" max="8453" width="12" style="15" hidden="1"/>
    <col min="8454" max="8456" width="9.453125" style="15" hidden="1"/>
    <col min="8457" max="8457" width="3.54296875" style="15" hidden="1"/>
    <col min="8458" max="8701" width="11.453125" style="15" hidden="1"/>
    <col min="8702" max="8702" width="2.453125" style="15" hidden="1"/>
    <col min="8703" max="8703" width="7.54296875" style="15" hidden="1"/>
    <col min="8704" max="8704" width="19.453125" style="15" hidden="1"/>
    <col min="8705" max="8706" width="12" style="15" hidden="1"/>
    <col min="8707" max="8708" width="9.453125" style="15" hidden="1"/>
    <col min="8709" max="8709" width="12" style="15" hidden="1"/>
    <col min="8710" max="8712" width="9.453125" style="15" hidden="1"/>
    <col min="8713" max="8713" width="3.54296875" style="15" hidden="1"/>
    <col min="8714" max="8957" width="11.453125" style="15" hidden="1"/>
    <col min="8958" max="8958" width="2.453125" style="15" hidden="1"/>
    <col min="8959" max="8959" width="7.54296875" style="15" hidden="1"/>
    <col min="8960" max="8960" width="19.453125" style="15" hidden="1"/>
    <col min="8961" max="8962" width="12" style="15" hidden="1"/>
    <col min="8963" max="8964" width="9.453125" style="15" hidden="1"/>
    <col min="8965" max="8965" width="12" style="15" hidden="1"/>
    <col min="8966" max="8968" width="9.453125" style="15" hidden="1"/>
    <col min="8969" max="8969" width="3.54296875" style="15" hidden="1"/>
    <col min="8970" max="9213" width="11.453125" style="15" hidden="1"/>
    <col min="9214" max="9214" width="2.453125" style="15" hidden="1"/>
    <col min="9215" max="9215" width="7.54296875" style="15" hidden="1"/>
    <col min="9216" max="9216" width="19.453125" style="15" hidden="1"/>
    <col min="9217" max="9218" width="12" style="15" hidden="1"/>
    <col min="9219" max="9220" width="9.453125" style="15" hidden="1"/>
    <col min="9221" max="9221" width="12" style="15" hidden="1"/>
    <col min="9222" max="9224" width="9.453125" style="15" hidden="1"/>
    <col min="9225" max="9225" width="3.54296875" style="15" hidden="1"/>
    <col min="9226" max="9469" width="11.453125" style="15" hidden="1"/>
    <col min="9470" max="9470" width="2.453125" style="15" hidden="1"/>
    <col min="9471" max="9471" width="7.54296875" style="15" hidden="1"/>
    <col min="9472" max="9472" width="19.453125" style="15" hidden="1"/>
    <col min="9473" max="9474" width="12" style="15" hidden="1"/>
    <col min="9475" max="9476" width="9.453125" style="15" hidden="1"/>
    <col min="9477" max="9477" width="12" style="15" hidden="1"/>
    <col min="9478" max="9480" width="9.453125" style="15" hidden="1"/>
    <col min="9481" max="9481" width="3.54296875" style="15" hidden="1"/>
    <col min="9482" max="9725" width="11.453125" style="15" hidden="1"/>
    <col min="9726" max="9726" width="2.453125" style="15" hidden="1"/>
    <col min="9727" max="9727" width="7.54296875" style="15" hidden="1"/>
    <col min="9728" max="9728" width="19.453125" style="15" hidden="1"/>
    <col min="9729" max="9730" width="12" style="15" hidden="1"/>
    <col min="9731" max="9732" width="9.453125" style="15" hidden="1"/>
    <col min="9733" max="9733" width="12" style="15" hidden="1"/>
    <col min="9734" max="9736" width="9.453125" style="15" hidden="1"/>
    <col min="9737" max="9737" width="3.54296875" style="15" hidden="1"/>
    <col min="9738" max="9981" width="11.453125" style="15" hidden="1"/>
    <col min="9982" max="9982" width="2.453125" style="15" hidden="1"/>
    <col min="9983" max="9983" width="7.54296875" style="15" hidden="1"/>
    <col min="9984" max="9984" width="19.453125" style="15" hidden="1"/>
    <col min="9985" max="9986" width="12" style="15" hidden="1"/>
    <col min="9987" max="9988" width="9.453125" style="15" hidden="1"/>
    <col min="9989" max="9989" width="12" style="15" hidden="1"/>
    <col min="9990" max="9992" width="9.453125" style="15" hidden="1"/>
    <col min="9993" max="9993" width="3.54296875" style="15" hidden="1"/>
    <col min="9994" max="10237" width="11.453125" style="15" hidden="1"/>
    <col min="10238" max="10238" width="2.453125" style="15" hidden="1"/>
    <col min="10239" max="10239" width="7.54296875" style="15" hidden="1"/>
    <col min="10240" max="10240" width="19.453125" style="15" hidden="1"/>
    <col min="10241" max="10242" width="12" style="15" hidden="1"/>
    <col min="10243" max="10244" width="9.453125" style="15" hidden="1"/>
    <col min="10245" max="10245" width="12" style="15" hidden="1"/>
    <col min="10246" max="10248" width="9.453125" style="15" hidden="1"/>
    <col min="10249" max="10249" width="3.54296875" style="15" hidden="1"/>
    <col min="10250" max="10493" width="11.453125" style="15" hidden="1"/>
    <col min="10494" max="10494" width="2.453125" style="15" hidden="1"/>
    <col min="10495" max="10495" width="7.54296875" style="15" hidden="1"/>
    <col min="10496" max="10496" width="19.453125" style="15" hidden="1"/>
    <col min="10497" max="10498" width="12" style="15" hidden="1"/>
    <col min="10499" max="10500" width="9.453125" style="15" hidden="1"/>
    <col min="10501" max="10501" width="12" style="15" hidden="1"/>
    <col min="10502" max="10504" width="9.453125" style="15" hidden="1"/>
    <col min="10505" max="10505" width="3.54296875" style="15" hidden="1"/>
    <col min="10506" max="10749" width="11.453125" style="15" hidden="1"/>
    <col min="10750" max="10750" width="2.453125" style="15" hidden="1"/>
    <col min="10751" max="10751" width="7.54296875" style="15" hidden="1"/>
    <col min="10752" max="10752" width="19.453125" style="15" hidden="1"/>
    <col min="10753" max="10754" width="12" style="15" hidden="1"/>
    <col min="10755" max="10756" width="9.453125" style="15" hidden="1"/>
    <col min="10757" max="10757" width="12" style="15" hidden="1"/>
    <col min="10758" max="10760" width="9.453125" style="15" hidden="1"/>
    <col min="10761" max="10761" width="3.54296875" style="15" hidden="1"/>
    <col min="10762" max="11005" width="11.453125" style="15" hidden="1"/>
    <col min="11006" max="11006" width="2.453125" style="15" hidden="1"/>
    <col min="11007" max="11007" width="7.54296875" style="15" hidden="1"/>
    <col min="11008" max="11008" width="19.453125" style="15" hidden="1"/>
    <col min="11009" max="11010" width="12" style="15" hidden="1"/>
    <col min="11011" max="11012" width="9.453125" style="15" hidden="1"/>
    <col min="11013" max="11013" width="12" style="15" hidden="1"/>
    <col min="11014" max="11016" width="9.453125" style="15" hidden="1"/>
    <col min="11017" max="11017" width="3.54296875" style="15" hidden="1"/>
    <col min="11018" max="11261" width="11.453125" style="15" hidden="1"/>
    <col min="11262" max="11262" width="2.453125" style="15" hidden="1"/>
    <col min="11263" max="11263" width="7.54296875" style="15" hidden="1"/>
    <col min="11264" max="11264" width="19.453125" style="15" hidden="1"/>
    <col min="11265" max="11266" width="12" style="15" hidden="1"/>
    <col min="11267" max="11268" width="9.453125" style="15" hidden="1"/>
    <col min="11269" max="11269" width="12" style="15" hidden="1"/>
    <col min="11270" max="11272" width="9.453125" style="15" hidden="1"/>
    <col min="11273" max="11273" width="3.54296875" style="15" hidden="1"/>
    <col min="11274" max="11517" width="11.453125" style="15" hidden="1"/>
    <col min="11518" max="11518" width="2.453125" style="15" hidden="1"/>
    <col min="11519" max="11519" width="7.54296875" style="15" hidden="1"/>
    <col min="11520" max="11520" width="19.453125" style="15" hidden="1"/>
    <col min="11521" max="11522" width="12" style="15" hidden="1"/>
    <col min="11523" max="11524" width="9.453125" style="15" hidden="1"/>
    <col min="11525" max="11525" width="12" style="15" hidden="1"/>
    <col min="11526" max="11528" width="9.453125" style="15" hidden="1"/>
    <col min="11529" max="11529" width="3.54296875" style="15" hidden="1"/>
    <col min="11530" max="11773" width="11.453125" style="15" hidden="1"/>
    <col min="11774" max="11774" width="2.453125" style="15" hidden="1"/>
    <col min="11775" max="11775" width="7.54296875" style="15" hidden="1"/>
    <col min="11776" max="11776" width="19.453125" style="15" hidden="1"/>
    <col min="11777" max="11778" width="12" style="15" hidden="1"/>
    <col min="11779" max="11780" width="9.453125" style="15" hidden="1"/>
    <col min="11781" max="11781" width="12" style="15" hidden="1"/>
    <col min="11782" max="11784" width="9.453125" style="15" hidden="1"/>
    <col min="11785" max="11785" width="3.54296875" style="15" hidden="1"/>
    <col min="11786" max="12029" width="11.453125" style="15" hidden="1"/>
    <col min="12030" max="12030" width="2.453125" style="15" hidden="1"/>
    <col min="12031" max="12031" width="7.54296875" style="15" hidden="1"/>
    <col min="12032" max="12032" width="19.453125" style="15" hidden="1"/>
    <col min="12033" max="12034" width="12" style="15" hidden="1"/>
    <col min="12035" max="12036" width="9.453125" style="15" hidden="1"/>
    <col min="12037" max="12037" width="12" style="15" hidden="1"/>
    <col min="12038" max="12040" width="9.453125" style="15" hidden="1"/>
    <col min="12041" max="12041" width="3.54296875" style="15" hidden="1"/>
    <col min="12042" max="12285" width="11.453125" style="15" hidden="1"/>
    <col min="12286" max="12286" width="2.453125" style="15" hidden="1"/>
    <col min="12287" max="12287" width="7.54296875" style="15" hidden="1"/>
    <col min="12288" max="12288" width="19.453125" style="15" hidden="1"/>
    <col min="12289" max="12290" width="12" style="15" hidden="1"/>
    <col min="12291" max="12292" width="9.453125" style="15" hidden="1"/>
    <col min="12293" max="12293" width="12" style="15" hidden="1"/>
    <col min="12294" max="12296" width="9.453125" style="15" hidden="1"/>
    <col min="12297" max="12297" width="3.54296875" style="15" hidden="1"/>
    <col min="12298" max="12541" width="11.453125" style="15" hidden="1"/>
    <col min="12542" max="12542" width="2.453125" style="15" hidden="1"/>
    <col min="12543" max="12543" width="7.54296875" style="15" hidden="1"/>
    <col min="12544" max="12544" width="19.453125" style="15" hidden="1"/>
    <col min="12545" max="12546" width="12" style="15" hidden="1"/>
    <col min="12547" max="12548" width="9.453125" style="15" hidden="1"/>
    <col min="12549" max="12549" width="12" style="15" hidden="1"/>
    <col min="12550" max="12552" width="9.453125" style="15" hidden="1"/>
    <col min="12553" max="12553" width="3.54296875" style="15" hidden="1"/>
    <col min="12554" max="12797" width="11.453125" style="15" hidden="1"/>
    <col min="12798" max="12798" width="2.453125" style="15" hidden="1"/>
    <col min="12799" max="12799" width="7.54296875" style="15" hidden="1"/>
    <col min="12800" max="12800" width="19.453125" style="15" hidden="1"/>
    <col min="12801" max="12802" width="12" style="15" hidden="1"/>
    <col min="12803" max="12804" width="9.453125" style="15" hidden="1"/>
    <col min="12805" max="12805" width="12" style="15" hidden="1"/>
    <col min="12806" max="12808" width="9.453125" style="15" hidden="1"/>
    <col min="12809" max="12809" width="3.54296875" style="15" hidden="1"/>
    <col min="12810" max="13053" width="11.453125" style="15" hidden="1"/>
    <col min="13054" max="13054" width="2.453125" style="15" hidden="1"/>
    <col min="13055" max="13055" width="7.54296875" style="15" hidden="1"/>
    <col min="13056" max="13056" width="19.453125" style="15" hidden="1"/>
    <col min="13057" max="13058" width="12" style="15" hidden="1"/>
    <col min="13059" max="13060" width="9.453125" style="15" hidden="1"/>
    <col min="13061" max="13061" width="12" style="15" hidden="1"/>
    <col min="13062" max="13064" width="9.453125" style="15" hidden="1"/>
    <col min="13065" max="13065" width="3.54296875" style="15" hidden="1"/>
    <col min="13066" max="13309" width="11.453125" style="15" hidden="1"/>
    <col min="13310" max="13310" width="2.453125" style="15" hidden="1"/>
    <col min="13311" max="13311" width="7.54296875" style="15" hidden="1"/>
    <col min="13312" max="13312" width="19.453125" style="15" hidden="1"/>
    <col min="13313" max="13314" width="12" style="15" hidden="1"/>
    <col min="13315" max="13316" width="9.453125" style="15" hidden="1"/>
    <col min="13317" max="13317" width="12" style="15" hidden="1"/>
    <col min="13318" max="13320" width="9.453125" style="15" hidden="1"/>
    <col min="13321" max="13321" width="3.54296875" style="15" hidden="1"/>
    <col min="13322" max="13565" width="11.453125" style="15" hidden="1"/>
    <col min="13566" max="13566" width="2.453125" style="15" hidden="1"/>
    <col min="13567" max="13567" width="7.54296875" style="15" hidden="1"/>
    <col min="13568" max="13568" width="19.453125" style="15" hidden="1"/>
    <col min="13569" max="13570" width="12" style="15" hidden="1"/>
    <col min="13571" max="13572" width="9.453125" style="15" hidden="1"/>
    <col min="13573" max="13573" width="12" style="15" hidden="1"/>
    <col min="13574" max="13576" width="9.453125" style="15" hidden="1"/>
    <col min="13577" max="13577" width="3.54296875" style="15" hidden="1"/>
    <col min="13578" max="13821" width="11.453125" style="15" hidden="1"/>
    <col min="13822" max="13822" width="2.453125" style="15" hidden="1"/>
    <col min="13823" max="13823" width="7.54296875" style="15" hidden="1"/>
    <col min="13824" max="13824" width="19.453125" style="15" hidden="1"/>
    <col min="13825" max="13826" width="12" style="15" hidden="1"/>
    <col min="13827" max="13828" width="9.453125" style="15" hidden="1"/>
    <col min="13829" max="13829" width="12" style="15" hidden="1"/>
    <col min="13830" max="13832" width="9.453125" style="15" hidden="1"/>
    <col min="13833" max="13833" width="3.54296875" style="15" hidden="1"/>
    <col min="13834" max="14077" width="11.453125" style="15" hidden="1"/>
    <col min="14078" max="14078" width="2.453125" style="15" hidden="1"/>
    <col min="14079" max="14079" width="7.54296875" style="15" hidden="1"/>
    <col min="14080" max="14080" width="19.453125" style="15" hidden="1"/>
    <col min="14081" max="14082" width="12" style="15" hidden="1"/>
    <col min="14083" max="14084" width="9.453125" style="15" hidden="1"/>
    <col min="14085" max="14085" width="12" style="15" hidden="1"/>
    <col min="14086" max="14088" width="9.453125" style="15" hidden="1"/>
    <col min="14089" max="14089" width="3.54296875" style="15" hidden="1"/>
    <col min="14090" max="14333" width="11.453125" style="15" hidden="1"/>
    <col min="14334" max="14334" width="2.453125" style="15" hidden="1"/>
    <col min="14335" max="14335" width="7.54296875" style="15" hidden="1"/>
    <col min="14336" max="14336" width="19.453125" style="15" hidden="1"/>
    <col min="14337" max="14338" width="12" style="15" hidden="1"/>
    <col min="14339" max="14340" width="9.453125" style="15" hidden="1"/>
    <col min="14341" max="14341" width="12" style="15" hidden="1"/>
    <col min="14342" max="14344" width="9.453125" style="15" hidden="1"/>
    <col min="14345" max="14345" width="3.54296875" style="15" hidden="1"/>
    <col min="14346" max="14589" width="11.453125" style="15" hidden="1"/>
    <col min="14590" max="14590" width="2.453125" style="15" hidden="1"/>
    <col min="14591" max="14591" width="7.54296875" style="15" hidden="1"/>
    <col min="14592" max="14592" width="19.453125" style="15" hidden="1"/>
    <col min="14593" max="14594" width="12" style="15" hidden="1"/>
    <col min="14595" max="14596" width="9.453125" style="15" hidden="1"/>
    <col min="14597" max="14597" width="12" style="15" hidden="1"/>
    <col min="14598" max="14600" width="9.453125" style="15" hidden="1"/>
    <col min="14601" max="14601" width="3.54296875" style="15" hidden="1"/>
    <col min="14602" max="14845" width="11.453125" style="15" hidden="1"/>
    <col min="14846" max="14846" width="2.453125" style="15" hidden="1"/>
    <col min="14847" max="14847" width="7.54296875" style="15" hidden="1"/>
    <col min="14848" max="14848" width="19.453125" style="15" hidden="1"/>
    <col min="14849" max="14850" width="12" style="15" hidden="1"/>
    <col min="14851" max="14852" width="9.453125" style="15" hidden="1"/>
    <col min="14853" max="14853" width="12" style="15" hidden="1"/>
    <col min="14854" max="14856" width="9.453125" style="15" hidden="1"/>
    <col min="14857" max="14857" width="3.54296875" style="15" hidden="1"/>
    <col min="14858" max="15101" width="11.453125" style="15" hidden="1"/>
    <col min="15102" max="15102" width="2.453125" style="15" hidden="1"/>
    <col min="15103" max="15103" width="7.54296875" style="15" hidden="1"/>
    <col min="15104" max="15104" width="19.453125" style="15" hidden="1"/>
    <col min="15105" max="15106" width="12" style="15" hidden="1"/>
    <col min="15107" max="15108" width="9.453125" style="15" hidden="1"/>
    <col min="15109" max="15109" width="12" style="15" hidden="1"/>
    <col min="15110" max="15112" width="9.453125" style="15" hidden="1"/>
    <col min="15113" max="15113" width="3.54296875" style="15" hidden="1"/>
    <col min="15114" max="15357" width="11.453125" style="15" hidden="1"/>
    <col min="15358" max="15358" width="2.453125" style="15" hidden="1"/>
    <col min="15359" max="15359" width="7.54296875" style="15" hidden="1"/>
    <col min="15360" max="15360" width="19.453125" style="15" hidden="1"/>
    <col min="15361" max="15362" width="12" style="15" hidden="1"/>
    <col min="15363" max="15364" width="9.453125" style="15" hidden="1"/>
    <col min="15365" max="15365" width="12" style="15" hidden="1"/>
    <col min="15366" max="15368" width="9.453125" style="15" hidden="1"/>
    <col min="15369" max="15369" width="3.54296875" style="15" hidden="1"/>
    <col min="15370" max="15613" width="11.453125" style="15" hidden="1"/>
    <col min="15614" max="15614" width="2.453125" style="15" hidden="1"/>
    <col min="15615" max="15615" width="7.54296875" style="15" hidden="1"/>
    <col min="15616" max="15616" width="19.453125" style="15" hidden="1"/>
    <col min="15617" max="15618" width="12" style="15" hidden="1"/>
    <col min="15619" max="15620" width="9.453125" style="15" hidden="1"/>
    <col min="15621" max="15621" width="12" style="15" hidden="1"/>
    <col min="15622" max="15624" width="9.453125" style="15" hidden="1"/>
    <col min="15625" max="15625" width="3.54296875" style="15" hidden="1"/>
    <col min="15626" max="15869" width="11.453125" style="15" hidden="1"/>
    <col min="15870" max="15870" width="2.453125" style="15" hidden="1"/>
    <col min="15871" max="15871" width="7.54296875" style="15" hidden="1"/>
    <col min="15872" max="15872" width="19.453125" style="15" hidden="1"/>
    <col min="15873" max="15874" width="12" style="15" hidden="1"/>
    <col min="15875" max="15876" width="9.453125" style="15" hidden="1"/>
    <col min="15877" max="15877" width="12" style="15" hidden="1"/>
    <col min="15878" max="15880" width="9.453125" style="15" hidden="1"/>
    <col min="15881" max="15881" width="3.54296875" style="15" hidden="1"/>
    <col min="15882" max="16125" width="11.453125" style="15" hidden="1"/>
    <col min="16126" max="16126" width="2.453125" style="15" hidden="1"/>
    <col min="16127" max="16127" width="7.54296875" style="15" hidden="1"/>
    <col min="16128" max="16128" width="19.453125" style="15" hidden="1"/>
    <col min="16129" max="16130" width="12" style="15" hidden="1"/>
    <col min="16131" max="16132" width="9.453125" style="15" hidden="1"/>
    <col min="16133" max="16133" width="12" style="15" hidden="1"/>
    <col min="16134" max="16136" width="9.453125" style="15" hidden="1"/>
    <col min="16137" max="16137" width="3.54296875" style="15" hidden="1"/>
    <col min="16138" max="16384" width="11.453125" style="15" hidden="1"/>
  </cols>
  <sheetData>
    <row r="1" spans="2:13" ht="21" customHeight="1" x14ac:dyDescent="0.35">
      <c r="B1" s="73" t="s">
        <v>204</v>
      </c>
      <c r="C1" s="74"/>
      <c r="D1" s="75"/>
      <c r="E1" s="75"/>
      <c r="F1" s="74"/>
      <c r="G1" s="74"/>
      <c r="H1" s="74"/>
      <c r="I1" s="76" t="str">
        <f>VLOOKUP(RIGHT('TD Siniestros'!B3,2),Cat!$N$2:$O$5,2,0)&amp;" "&amp;LEFT('TD Siniestros'!B3,4)</f>
        <v>Cuarto Trimestre 2025</v>
      </c>
    </row>
    <row r="2" spans="2:13" ht="21" customHeight="1" x14ac:dyDescent="0.35">
      <c r="B2" s="180"/>
      <c r="C2" s="180"/>
      <c r="D2" s="180"/>
      <c r="E2" s="180"/>
      <c r="F2" s="180"/>
      <c r="G2" s="180"/>
      <c r="H2" s="180"/>
      <c r="I2" s="180"/>
    </row>
    <row r="3" spans="2:13" ht="15" thickBot="1" x14ac:dyDescent="0.4">
      <c r="B3" s="20"/>
      <c r="C3" s="20"/>
      <c r="D3" s="20"/>
      <c r="E3" s="20"/>
      <c r="F3" s="20"/>
      <c r="G3" s="20"/>
      <c r="H3" s="20"/>
      <c r="I3" s="20"/>
    </row>
    <row r="4" spans="2:13" s="16" customFormat="1" ht="18" customHeight="1" thickBot="1" x14ac:dyDescent="0.4">
      <c r="B4" s="56"/>
      <c r="C4" s="57"/>
      <c r="D4" s="185" t="s">
        <v>191</v>
      </c>
      <c r="E4" s="185"/>
      <c r="F4" s="185"/>
      <c r="G4" s="185"/>
      <c r="H4" s="185"/>
      <c r="I4" s="185"/>
      <c r="J4" s="25"/>
    </row>
    <row r="5" spans="2:13" ht="15.65" customHeight="1" thickBot="1" x14ac:dyDescent="0.4">
      <c r="B5" s="36" t="s">
        <v>123</v>
      </c>
      <c r="C5" s="37"/>
      <c r="D5" s="33" t="s">
        <v>124</v>
      </c>
      <c r="E5" s="182" t="s">
        <v>202</v>
      </c>
      <c r="F5" s="184" t="s">
        <v>203</v>
      </c>
      <c r="G5" s="185" t="s">
        <v>194</v>
      </c>
      <c r="H5" s="185"/>
      <c r="I5" s="184" t="s">
        <v>199</v>
      </c>
    </row>
    <row r="6" spans="2:13" s="16" customFormat="1" ht="21" customHeight="1" x14ac:dyDescent="0.35">
      <c r="B6" s="38"/>
      <c r="C6" s="39"/>
      <c r="D6" s="40" t="str">
        <f>'Primas Directas'!D6</f>
        <v>2025</v>
      </c>
      <c r="E6" s="183"/>
      <c r="F6" s="183"/>
      <c r="G6" s="40" t="str">
        <f>'Primas Directas'!D6</f>
        <v>2025</v>
      </c>
      <c r="H6" s="40">
        <f>'Primas Directas'!E6</f>
        <v>2024</v>
      </c>
      <c r="I6" s="186"/>
      <c r="J6" s="25"/>
      <c r="K6" s="17"/>
      <c r="L6" s="17"/>
      <c r="M6" s="17"/>
    </row>
    <row r="7" spans="2:13" ht="15" customHeight="1" x14ac:dyDescent="0.35">
      <c r="B7" s="59"/>
      <c r="C7" s="60" t="s">
        <v>103</v>
      </c>
      <c r="D7" s="61">
        <f>VLOOKUP(C7,'TD Siniestros'!$B$7:$M$154,2,0)</f>
        <v>593582477.48155999</v>
      </c>
      <c r="E7" s="62">
        <f>VLOOKUP(C7,'TD Siniestros'!$B$7:$M$154,3,0)</f>
        <v>12.10236004292442</v>
      </c>
      <c r="F7" s="63">
        <f>VLOOKUP(C7,'TD Siniestros'!$B$7:$M$154,4,0)</f>
        <v>2420424.7700300012</v>
      </c>
      <c r="G7" s="63">
        <f>VLOOKUP(C7,'TD Siniestros'!$B$7:$M$154,5,0)</f>
        <v>57.910409296462127</v>
      </c>
      <c r="H7" s="63">
        <f>VLOOKUP(C7,'TD Siniestros'!$B$7:$M$154,6,0)</f>
        <v>57.854399422955247</v>
      </c>
      <c r="I7" s="63">
        <f>IFERROR(D7/VLOOKUP("TOTAL",$C$8:$D$124,2,0)*100,"")</f>
        <v>100</v>
      </c>
    </row>
    <row r="8" spans="2:13" ht="15" customHeight="1" x14ac:dyDescent="0.35">
      <c r="B8" s="8">
        <f>IF('TD Siniestros'!A7="","",'TD Siniestros'!A7)</f>
        <v>1</v>
      </c>
      <c r="C8" s="9" t="str">
        <f>IF('TD Siniestros'!B7="","",'TD Siniestros'!B7)</f>
        <v>G.N.P.</v>
      </c>
      <c r="D8" s="10">
        <f>IF('TD Siniestros'!C7="","",'TD Siniestros'!C7)</f>
        <v>83928510.089910001</v>
      </c>
      <c r="E8" s="21">
        <f>IF('TD Siniestros'!D7="","",'TD Siniestros'!D7)</f>
        <v>18.930606631935486</v>
      </c>
      <c r="F8" s="11">
        <f>IF('TD Siniestros'!E7="","",'TD Siniestros'!E7)</f>
        <v>463916.26936999999</v>
      </c>
      <c r="G8" s="11">
        <f>IF('TD Siniestros'!F7="","",'TD Siniestros'!F7)</f>
        <v>65.349487149186132</v>
      </c>
      <c r="H8" s="11">
        <f>IF('TD Siniestros'!G7="","",'TD Siniestros'!G7)</f>
        <v>60.5832018577131</v>
      </c>
      <c r="I8" s="11">
        <f>IFERROR(D8/VLOOKUP("TOTAL",$C$8:$D$124,2,0)*100,"")</f>
        <v>14.139317327223038</v>
      </c>
      <c r="K8" s="26"/>
      <c r="L8" s="19"/>
      <c r="M8" s="18"/>
    </row>
    <row r="9" spans="2:13" ht="15" customHeight="1" x14ac:dyDescent="0.35">
      <c r="B9" s="8">
        <f>IF('TD Siniestros'!A8="","",'TD Siniestros'!A8)</f>
        <v>2</v>
      </c>
      <c r="C9" s="9" t="str">
        <f>IF('TD Siniestros'!B8="","",'TD Siniestros'!B8)</f>
        <v>BBVA</v>
      </c>
      <c r="D9" s="10">
        <f>IF('TD Siniestros'!C8="","",'TD Siniestros'!C8)</f>
        <v>45523151.066550002</v>
      </c>
      <c r="E9" s="21">
        <f>IF('TD Siniestros'!D8="","",'TD Siniestros'!D8)</f>
        <v>12.33138118792041</v>
      </c>
      <c r="F9" s="11">
        <f>IF('TD Siniestros'!E8="","",'TD Siniestros'!E8)</f>
        <v>0</v>
      </c>
      <c r="G9" s="11">
        <f>IF('TD Siniestros'!F8="","",'TD Siniestros'!F8)</f>
        <v>49.978756540780999</v>
      </c>
      <c r="H9" s="11">
        <f>IF('TD Siniestros'!G8="","",'TD Siniestros'!G8)</f>
        <v>52.55004692018116</v>
      </c>
      <c r="I9" s="11">
        <f t="shared" ref="I9:I72" si="0">IFERROR(D9/VLOOKUP("TOTAL",$C$8:$D$124,2,0)*100,"")</f>
        <v>7.6692208401593538</v>
      </c>
      <c r="K9" s="26"/>
    </row>
    <row r="10" spans="2:13" ht="15" customHeight="1" x14ac:dyDescent="0.35">
      <c r="B10" s="8">
        <f>IF('TD Siniestros'!A9="","",'TD Siniestros'!A9)</f>
        <v>3</v>
      </c>
      <c r="C10" s="9" t="str">
        <f>IF('TD Siniestros'!B9="","",'TD Siniestros'!B9)</f>
        <v>Metlife México</v>
      </c>
      <c r="D10" s="10">
        <f>IF('TD Siniestros'!C9="","",'TD Siniestros'!C9)</f>
        <v>68427363.153709993</v>
      </c>
      <c r="E10" s="21">
        <f>IF('TD Siniestros'!D9="","",'TD Siniestros'!D9)</f>
        <v>12.628545850743089</v>
      </c>
      <c r="F10" s="11">
        <f>IF('TD Siniestros'!E9="","",'TD Siniestros'!E9)</f>
        <v>128661.35012</v>
      </c>
      <c r="G10" s="11">
        <f>IF('TD Siniestros'!F9="","",'TD Siniestros'!F9)</f>
        <v>75.815527696567926</v>
      </c>
      <c r="H10" s="11">
        <f>IF('TD Siniestros'!G9="","",'TD Siniestros'!G9)</f>
        <v>72.086243112102181</v>
      </c>
      <c r="I10" s="11">
        <f t="shared" si="0"/>
        <v>11.527861038626385</v>
      </c>
    </row>
    <row r="11" spans="2:13" ht="15" customHeight="1" x14ac:dyDescent="0.35">
      <c r="B11" s="8">
        <f>IF('TD Siniestros'!A10="","",'TD Siniestros'!A10)</f>
        <v>4</v>
      </c>
      <c r="C11" s="9" t="str">
        <f>IF('TD Siniestros'!B10="","",'TD Siniestros'!B10)</f>
        <v>Quálitas</v>
      </c>
      <c r="D11" s="10">
        <f>IF('TD Siniestros'!C10="","",'TD Siniestros'!C10)</f>
        <v>42436615.444960006</v>
      </c>
      <c r="E11" s="21">
        <f>IF('TD Siniestros'!D10="","",'TD Siniestros'!D10)</f>
        <v>13.886714471517546</v>
      </c>
      <c r="F11" s="11">
        <f>IF('TD Siniestros'!E10="","",'TD Siniestros'!E10)</f>
        <v>215251.19245</v>
      </c>
      <c r="G11" s="11">
        <f>IF('TD Siniestros'!F10="","",'TD Siniestros'!F10)</f>
        <v>58.96275284623583</v>
      </c>
      <c r="H11" s="11">
        <f>IF('TD Siniestros'!G10="","",'TD Siniestros'!G10)</f>
        <v>56.55166193291096</v>
      </c>
      <c r="I11" s="11">
        <f t="shared" si="0"/>
        <v>7.1492365517609677</v>
      </c>
    </row>
    <row r="12" spans="2:13" ht="15" customHeight="1" x14ac:dyDescent="0.35">
      <c r="B12" s="8">
        <f>IF('TD Siniestros'!A11="","",'TD Siniestros'!A11)</f>
        <v>5</v>
      </c>
      <c r="C12" s="9" t="str">
        <f>IF('TD Siniestros'!B11="","",'TD Siniestros'!B11)</f>
        <v>AXA Seguros</v>
      </c>
      <c r="D12" s="10">
        <f>IF('TD Siniestros'!C11="","",'TD Siniestros'!C11)</f>
        <v>47414020.780349992</v>
      </c>
      <c r="E12" s="21">
        <f>IF('TD Siniestros'!D11="","",'TD Siniestros'!D11)</f>
        <v>18.089816492622958</v>
      </c>
      <c r="F12" s="11">
        <f>IF('TD Siniestros'!E11="","",'TD Siniestros'!E11)</f>
        <v>297025.11005999998</v>
      </c>
      <c r="G12" s="11">
        <f>IF('TD Siniestros'!F11="","",'TD Siniestros'!F11)</f>
        <v>72.711735807617458</v>
      </c>
      <c r="H12" s="11">
        <f>IF('TD Siniestros'!G11="","",'TD Siniestros'!G11)</f>
        <v>64.986308899616958</v>
      </c>
      <c r="I12" s="11">
        <f t="shared" si="0"/>
        <v>7.9877729850647308</v>
      </c>
    </row>
    <row r="13" spans="2:13" ht="15" customHeight="1" x14ac:dyDescent="0.35">
      <c r="B13" s="54">
        <f>IF('TD Siniestros'!A12="","",'TD Siniestros'!A12)</f>
        <v>5.0999999999999996</v>
      </c>
      <c r="C13" s="49" t="str">
        <f>IF('TD Siniestros'!B12="","",'TD Siniestros'!B12)</f>
        <v>TOTAL GRANDES</v>
      </c>
      <c r="D13" s="50">
        <f>IF('TD Siniestros'!C12="","",'TD Siniestros'!C12)</f>
        <v>287729660.53548002</v>
      </c>
      <c r="E13" s="64">
        <f>IF('TD Siniestros'!D12="","",'TD Siniestros'!D12)</f>
        <v>15.432194938647426</v>
      </c>
      <c r="F13" s="51">
        <f>IF('TD Siniestros'!E12="","",'TD Siniestros'!E12)</f>
        <v>1104853.922</v>
      </c>
      <c r="G13" s="51">
        <f>IF('TD Siniestros'!F12="","",'TD Siniestros'!F12)</f>
        <v>64.376188878263036</v>
      </c>
      <c r="H13" s="51">
        <f>IF('TD Siniestros'!G12="","",'TD Siniestros'!G12)</f>
        <v>61.461948557285453</v>
      </c>
      <c r="I13" s="51">
        <f t="shared" si="0"/>
        <v>48.473408742834486</v>
      </c>
    </row>
    <row r="14" spans="2:13" ht="15" customHeight="1" x14ac:dyDescent="0.35">
      <c r="B14" s="8">
        <f>IF('TD Siniestros'!A13="","",'TD Siniestros'!A13)</f>
        <v>6</v>
      </c>
      <c r="C14" s="9" t="str">
        <f>IF('TD Siniestros'!B13="","",'TD Siniestros'!B13)</f>
        <v>Banorte</v>
      </c>
      <c r="D14" s="10">
        <f>IF('TD Siniestros'!C13="","",'TD Siniestros'!C13)</f>
        <v>23656561.381889999</v>
      </c>
      <c r="E14" s="21">
        <f>IF('TD Siniestros'!D13="","",'TD Siniestros'!D13)</f>
        <v>7.4758459632411567</v>
      </c>
      <c r="F14" s="11">
        <f>IF('TD Siniestros'!E13="","",'TD Siniestros'!E13)</f>
        <v>-22597.967799999999</v>
      </c>
      <c r="G14" s="11">
        <f>IF('TD Siniestros'!F13="","",'TD Siniestros'!F13)</f>
        <v>40.289631760281921</v>
      </c>
      <c r="H14" s="11">
        <f>IF('TD Siniestros'!G13="","",'TD Siniestros'!G13)</f>
        <v>48.489441390069281</v>
      </c>
      <c r="I14" s="11">
        <f t="shared" si="0"/>
        <v>3.9853874194972181</v>
      </c>
    </row>
    <row r="15" spans="2:13" ht="15" customHeight="1" x14ac:dyDescent="0.35">
      <c r="B15" s="8">
        <f>IF('TD Siniestros'!A14="","",'TD Siniestros'!A14)</f>
        <v>7</v>
      </c>
      <c r="C15" s="9" t="str">
        <f>IF('TD Siniestros'!B14="","",'TD Siniestros'!B14)</f>
        <v>Banamex Seguros</v>
      </c>
      <c r="D15" s="10">
        <f>IF('TD Siniestros'!C14="","",'TD Siniestros'!C14)</f>
        <v>32823178.129760001</v>
      </c>
      <c r="E15" s="21">
        <f>IF('TD Siniestros'!D14="","",'TD Siniestros'!D14)</f>
        <v>-5.2814784860400588</v>
      </c>
      <c r="F15" s="11">
        <f>IF('TD Siniestros'!E14="","",'TD Siniestros'!E14)</f>
        <v>0</v>
      </c>
      <c r="G15" s="11">
        <f>IF('TD Siniestros'!F14="","",'TD Siniestros'!F14)</f>
        <v>63.184792292233439</v>
      </c>
      <c r="H15" s="11">
        <f>IF('TD Siniestros'!G14="","",'TD Siniestros'!G14)</f>
        <v>61.660435663479085</v>
      </c>
      <c r="I15" s="11">
        <f t="shared" si="0"/>
        <v>5.52967437128898</v>
      </c>
    </row>
    <row r="16" spans="2:13" ht="15" customHeight="1" x14ac:dyDescent="0.35">
      <c r="B16" s="8">
        <f>IF('TD Siniestros'!A15="","",'TD Siniestros'!A15)</f>
        <v>8</v>
      </c>
      <c r="C16" s="9" t="str">
        <f>IF('TD Siniestros'!B15="","",'TD Siniestros'!B15)</f>
        <v>Monterrey New York Life</v>
      </c>
      <c r="D16" s="10">
        <f>IF('TD Siniestros'!C15="","",'TD Siniestros'!C15)</f>
        <v>31269917.444430005</v>
      </c>
      <c r="E16" s="21">
        <f>IF('TD Siniestros'!D15="","",'TD Siniestros'!D15)</f>
        <v>10.26124806105515</v>
      </c>
      <c r="F16" s="11">
        <f>IF('TD Siniestros'!E15="","",'TD Siniestros'!E15)</f>
        <v>28801.238380000003</v>
      </c>
      <c r="G16" s="11">
        <f>IF('TD Siniestros'!F15="","",'TD Siniestros'!F15)</f>
        <v>68.283704522031485</v>
      </c>
      <c r="H16" s="11">
        <f>IF('TD Siniestros'!G15="","",'TD Siniestros'!G15)</f>
        <v>65.983684275644436</v>
      </c>
      <c r="I16" s="11">
        <f t="shared" si="0"/>
        <v>5.2679987416578387</v>
      </c>
    </row>
    <row r="17" spans="2:11" ht="15" customHeight="1" x14ac:dyDescent="0.35">
      <c r="B17" s="8">
        <f>IF('TD Siniestros'!A16="","",'TD Siniestros'!A16)</f>
        <v>9</v>
      </c>
      <c r="C17" s="9" t="str">
        <f>IF('TD Siniestros'!B16="","",'TD Siniestros'!B16)</f>
        <v>Mapfre México</v>
      </c>
      <c r="D17" s="10">
        <f>IF('TD Siniestros'!C16="","",'TD Siniestros'!C16)</f>
        <v>13188507.805460004</v>
      </c>
      <c r="E17" s="21">
        <f>IF('TD Siniestros'!D16="","",'TD Siniestros'!D16)</f>
        <v>-35.123807442208403</v>
      </c>
      <c r="F17" s="11">
        <f>IF('TD Siniestros'!E16="","",'TD Siniestros'!E16)</f>
        <v>224534.82121999995</v>
      </c>
      <c r="G17" s="11">
        <f>IF('TD Siniestros'!F16="","",'TD Siniestros'!F16)</f>
        <v>33.945179115097638</v>
      </c>
      <c r="H17" s="11">
        <f>IF('TD Siniestros'!G16="","",'TD Siniestros'!G16)</f>
        <v>63.750521857082234</v>
      </c>
      <c r="I17" s="11">
        <f t="shared" si="0"/>
        <v>2.2218492468672499</v>
      </c>
    </row>
    <row r="18" spans="2:11" ht="15" customHeight="1" x14ac:dyDescent="0.35">
      <c r="B18" s="8">
        <f>IF('TD Siniestros'!A17="","",'TD Siniestros'!A17)</f>
        <v>10</v>
      </c>
      <c r="C18" s="9" t="str">
        <f>IF('TD Siniestros'!B17="","",'TD Siniestros'!B17)</f>
        <v>Allianz México</v>
      </c>
      <c r="D18" s="10">
        <f>IF('TD Siniestros'!C17="","",'TD Siniestros'!C17)</f>
        <v>12752474.693780001</v>
      </c>
      <c r="E18" s="21">
        <f>IF('TD Siniestros'!D17="","",'TD Siniestros'!D17)</f>
        <v>-5.0362349033050702E-2</v>
      </c>
      <c r="F18" s="11">
        <f>IF('TD Siniestros'!E17="","",'TD Siniestros'!E17)</f>
        <v>25460.10815</v>
      </c>
      <c r="G18" s="11">
        <f>IF('TD Siniestros'!F17="","",'TD Siniestros'!F17)</f>
        <v>39.385578599924585</v>
      </c>
      <c r="H18" s="11">
        <f>IF('TD Siniestros'!G17="","",'TD Siniestros'!G17)</f>
        <v>50.476292741238439</v>
      </c>
      <c r="I18" s="11">
        <f t="shared" si="0"/>
        <v>2.1483913655749998</v>
      </c>
    </row>
    <row r="19" spans="2:11" ht="15" customHeight="1" x14ac:dyDescent="0.35">
      <c r="B19" s="8">
        <f>IF('TD Siniestros'!A18="","",'TD Siniestros'!A18)</f>
        <v>11</v>
      </c>
      <c r="C19" s="9" t="str">
        <f>IF('TD Siniestros'!B18="","",'TD Siniestros'!B18)</f>
        <v>Inbursa</v>
      </c>
      <c r="D19" s="10">
        <f>IF('TD Siniestros'!C18="","",'TD Siniestros'!C18)</f>
        <v>22749439.91409</v>
      </c>
      <c r="E19" s="21">
        <f>IF('TD Siniestros'!D18="","",'TD Siniestros'!D18)</f>
        <v>34.973851154860427</v>
      </c>
      <c r="F19" s="11">
        <f>IF('TD Siniestros'!E18="","",'TD Siniestros'!E18)</f>
        <v>485001.03232</v>
      </c>
      <c r="G19" s="11">
        <f>IF('TD Siniestros'!F18="","",'TD Siniestros'!F18)</f>
        <v>71.317067012817816</v>
      </c>
      <c r="H19" s="11">
        <f>IF('TD Siniestros'!G18="","",'TD Siniestros'!G18)</f>
        <v>54.739137410662039</v>
      </c>
      <c r="I19" s="11">
        <f t="shared" si="0"/>
        <v>3.832565949488751</v>
      </c>
    </row>
    <row r="20" spans="2:11" ht="15" customHeight="1" x14ac:dyDescent="0.35">
      <c r="B20" s="8">
        <f>IF('TD Siniestros'!A19="","",'TD Siniestros'!A19)</f>
        <v>12</v>
      </c>
      <c r="C20" s="9" t="str">
        <f>IF('TD Siniestros'!B19="","",'TD Siniestros'!B19)</f>
        <v>Chubb Seguros México</v>
      </c>
      <c r="D20" s="10">
        <f>IF('TD Siniestros'!C19="","",'TD Siniestros'!C19)</f>
        <v>13908486.986400003</v>
      </c>
      <c r="E20" s="21">
        <f>IF('TD Siniestros'!D19="","",'TD Siniestros'!D19)</f>
        <v>9.9695079135242892</v>
      </c>
      <c r="F20" s="11">
        <f>IF('TD Siniestros'!E19="","",'TD Siniestros'!E19)</f>
        <v>89622.28909999998</v>
      </c>
      <c r="G20" s="11">
        <f>IF('TD Siniestros'!F19="","",'TD Siniestros'!F19)</f>
        <v>44.652466224642197</v>
      </c>
      <c r="H20" s="11">
        <f>IF('TD Siniestros'!G19="","",'TD Siniestros'!G19)</f>
        <v>47.919884809660203</v>
      </c>
      <c r="I20" s="11">
        <f t="shared" si="0"/>
        <v>2.3431431206343314</v>
      </c>
    </row>
    <row r="21" spans="2:11" ht="15" customHeight="1" x14ac:dyDescent="0.35">
      <c r="B21" s="8">
        <f>IF('TD Siniestros'!A20="","",'TD Siniestros'!A20)</f>
        <v>13</v>
      </c>
      <c r="C21" s="9" t="str">
        <f>IF('TD Siniestros'!B20="","",'TD Siniestros'!B20)</f>
        <v>Zurich Santander</v>
      </c>
      <c r="D21" s="10">
        <f>IF('TD Siniestros'!C20="","",'TD Siniestros'!C20)</f>
        <v>7489863.080670001</v>
      </c>
      <c r="E21" s="21">
        <f>IF('TD Siniestros'!D20="","",'TD Siniestros'!D20)</f>
        <v>13.762326120022482</v>
      </c>
      <c r="F21" s="11">
        <f>IF('TD Siniestros'!E20="","",'TD Siniestros'!E20)</f>
        <v>0</v>
      </c>
      <c r="G21" s="11">
        <f>IF('TD Siniestros'!F20="","",'TD Siniestros'!F20)</f>
        <v>29.81798376677115</v>
      </c>
      <c r="H21" s="11">
        <f>IF('TD Siniestros'!G20="","",'TD Siniestros'!G20)</f>
        <v>30.422981733545218</v>
      </c>
      <c r="I21" s="11">
        <f t="shared" si="0"/>
        <v>1.2618066342604728</v>
      </c>
    </row>
    <row r="22" spans="2:11" ht="15" customHeight="1" x14ac:dyDescent="0.35">
      <c r="B22" s="8">
        <f>IF('TD Siniestros'!A21="","",'TD Siniestros'!A21)</f>
        <v>14</v>
      </c>
      <c r="C22" s="9" t="str">
        <f>IF('TD Siniestros'!B21="","",'TD Siniestros'!B21)</f>
        <v>Atlas</v>
      </c>
      <c r="D22" s="10">
        <f>IF('TD Siniestros'!C21="","",'TD Siniestros'!C21)</f>
        <v>13950919.030370003</v>
      </c>
      <c r="E22" s="21">
        <f>IF('TD Siniestros'!D21="","",'TD Siniestros'!D21)</f>
        <v>26.151852490245318</v>
      </c>
      <c r="F22" s="11">
        <f>IF('TD Siniestros'!E21="","",'TD Siniestros'!E21)</f>
        <v>38778.18765</v>
      </c>
      <c r="G22" s="11">
        <f>IF('TD Siniestros'!F21="","",'TD Siniestros'!F21)</f>
        <v>59.396810363670127</v>
      </c>
      <c r="H22" s="11">
        <f>IF('TD Siniestros'!G21="","",'TD Siniestros'!G21)</f>
        <v>48.861078166169271</v>
      </c>
      <c r="I22" s="11">
        <f t="shared" si="0"/>
        <v>2.3502915870361751</v>
      </c>
    </row>
    <row r="23" spans="2:11" ht="15" customHeight="1" x14ac:dyDescent="0.35">
      <c r="B23" s="8">
        <f>IF('TD Siniestros'!A22="","",'TD Siniestros'!A22)</f>
        <v>15</v>
      </c>
      <c r="C23" s="9" t="str">
        <f>IF('TD Siniestros'!B22="","",'TD Siniestros'!B22)</f>
        <v>Pensiones Banorte</v>
      </c>
      <c r="D23" s="10">
        <f>IF('TD Siniestros'!C22="","",'TD Siniestros'!C22)</f>
        <v>15876054.885870006</v>
      </c>
      <c r="E23" s="21">
        <f>IF('TD Siniestros'!D22="","",'TD Siniestros'!D22)</f>
        <v>8.4396422049820341</v>
      </c>
      <c r="F23" s="11">
        <f>IF('TD Siniestros'!E22="","",'TD Siniestros'!E22)</f>
        <v>0</v>
      </c>
      <c r="G23" s="11">
        <f>IF('TD Siniestros'!F22="","",'TD Siniestros'!F22)</f>
        <v>87.377831025599662</v>
      </c>
      <c r="H23" s="11">
        <f>IF('TD Siniestros'!G22="","",'TD Siniestros'!G22)</f>
        <v>88.163122926209795</v>
      </c>
      <c r="I23" s="11">
        <f t="shared" si="0"/>
        <v>2.674616500343578</v>
      </c>
    </row>
    <row r="24" spans="2:11" ht="15" customHeight="1" x14ac:dyDescent="0.35">
      <c r="B24" s="54">
        <f>IF('TD Siniestros'!A23="","",'TD Siniestros'!A23)</f>
        <v>15.1</v>
      </c>
      <c r="C24" s="49" t="str">
        <f>IF('TD Siniestros'!B23="","",'TD Siniestros'!B23)</f>
        <v>TOTAL MEDIANAS</v>
      </c>
      <c r="D24" s="50">
        <f>IF('TD Siniestros'!C23="","",'TD Siniestros'!C23)</f>
        <v>187665403.35272002</v>
      </c>
      <c r="E24" s="64">
        <f>IF('TD Siniestros'!D23="","",'TD Siniestros'!D23)</f>
        <v>4.3180959728229551</v>
      </c>
      <c r="F24" s="51">
        <f>IF('TD Siniestros'!E23="","",'TD Siniestros'!E23)</f>
        <v>869599.70901999983</v>
      </c>
      <c r="G24" s="51">
        <f>IF('TD Siniestros'!F23="","",'TD Siniestros'!F23)</f>
        <v>52.49202742292519</v>
      </c>
      <c r="H24" s="51">
        <f>IF('TD Siniestros'!G23="","",'TD Siniestros'!G23)</f>
        <v>56.252497742064413</v>
      </c>
      <c r="I24" s="51">
        <f t="shared" si="0"/>
        <v>31.615724936649592</v>
      </c>
      <c r="K24" s="173"/>
    </row>
    <row r="25" spans="2:11" ht="15" customHeight="1" x14ac:dyDescent="0.35">
      <c r="B25" s="8">
        <f>IF('TD Siniestros'!A24="","",'TD Siniestros'!A24)</f>
        <v>16</v>
      </c>
      <c r="C25" s="9" t="str">
        <f>IF('TD Siniestros'!B24="","",'TD Siniestros'!B24)</f>
        <v>HSBC Seguros</v>
      </c>
      <c r="D25" s="10">
        <f>IF('TD Siniestros'!C24="","",'TD Siniestros'!C24)</f>
        <v>5103991.3525199993</v>
      </c>
      <c r="E25" s="21">
        <f>IF('TD Siniestros'!D24="","",'TD Siniestros'!D24)</f>
        <v>39.187793322329092</v>
      </c>
      <c r="F25" s="11">
        <f>IF('TD Siniestros'!E24="","",'TD Siniestros'!E24)</f>
        <v>0</v>
      </c>
      <c r="G25" s="11">
        <f>IF('TD Siniestros'!F24="","",'TD Siniestros'!F24)</f>
        <v>28.405487543992447</v>
      </c>
      <c r="H25" s="11">
        <f>IF('TD Siniestros'!G24="","",'TD Siniestros'!G24)</f>
        <v>21.544836519575362</v>
      </c>
      <c r="I25" s="11">
        <f t="shared" si="0"/>
        <v>0.8598622004771963</v>
      </c>
    </row>
    <row r="26" spans="2:11" ht="15" customHeight="1" x14ac:dyDescent="0.35">
      <c r="B26" s="8">
        <f>IF('TD Siniestros'!A25="","",'TD Siniestros'!A25)</f>
        <v>17</v>
      </c>
      <c r="C26" s="9" t="str">
        <f>IF('TD Siniestros'!B25="","",'TD Siniestros'!B25)</f>
        <v>ProFuturo G.N.P.</v>
      </c>
      <c r="D26" s="10">
        <f>IF('TD Siniestros'!C25="","",'TD Siniestros'!C25)</f>
        <v>7533938.4875800014</v>
      </c>
      <c r="E26" s="21">
        <f>IF('TD Siniestros'!D25="","",'TD Siniestros'!D25)</f>
        <v>17.352705108927168</v>
      </c>
      <c r="F26" s="11">
        <f>IF('TD Siniestros'!E25="","",'TD Siniestros'!E25)</f>
        <v>0</v>
      </c>
      <c r="G26" s="11">
        <f>IF('TD Siniestros'!F25="","",'TD Siniestros'!F25)</f>
        <v>46.241060032594028</v>
      </c>
      <c r="H26" s="11">
        <f>IF('TD Siniestros'!G25="","",'TD Siniestros'!G25)</f>
        <v>63.093239803238568</v>
      </c>
      <c r="I26" s="11">
        <f t="shared" si="0"/>
        <v>1.2692319556912877</v>
      </c>
    </row>
    <row r="27" spans="2:11" ht="15" customHeight="1" x14ac:dyDescent="0.35">
      <c r="B27" s="8">
        <f>IF('TD Siniestros'!A26="","",'TD Siniestros'!A26)</f>
        <v>18</v>
      </c>
      <c r="C27" s="9" t="str">
        <f>IF('TD Siniestros'!B26="","",'TD Siniestros'!B26)</f>
        <v>HDI Seguros</v>
      </c>
      <c r="D27" s="10">
        <f>IF('TD Siniestros'!C26="","",'TD Siniestros'!C26)</f>
        <v>8924076.9917200003</v>
      </c>
      <c r="E27" s="21">
        <f>IF('TD Siniestros'!D26="","",'TD Siniestros'!D26)</f>
        <v>25.961439635380181</v>
      </c>
      <c r="F27" s="11">
        <f>IF('TD Siniestros'!E26="","",'TD Siniestros'!E26)</f>
        <v>0</v>
      </c>
      <c r="G27" s="11">
        <f>IF('TD Siniestros'!F26="","",'TD Siniestros'!F26)</f>
        <v>59.89872790601526</v>
      </c>
      <c r="H27" s="11">
        <f>IF('TD Siniestros'!G26="","",'TD Siniestros'!G26)</f>
        <v>54.900995466421342</v>
      </c>
      <c r="I27" s="11">
        <f t="shared" si="0"/>
        <v>1.5034266222923052</v>
      </c>
    </row>
    <row r="28" spans="2:11" ht="15" customHeight="1" x14ac:dyDescent="0.35">
      <c r="B28" s="8">
        <f>IF('TD Siniestros'!A27="","",'TD Siniestros'!A27)</f>
        <v>19</v>
      </c>
      <c r="C28" s="9" t="str">
        <f>IF('TD Siniestros'!B27="","",'TD Siniestros'!B27)</f>
        <v>Zurich Aseguradora Mexicana</v>
      </c>
      <c r="D28" s="10">
        <f>IF('TD Siniestros'!C27="","",'TD Siniestros'!C27)</f>
        <v>6315160.1219099993</v>
      </c>
      <c r="E28" s="21">
        <f>IF('TD Siniestros'!D27="","",'TD Siniestros'!D27)</f>
        <v>13.767466944188689</v>
      </c>
      <c r="F28" s="11">
        <f>IF('TD Siniestros'!E27="","",'TD Siniestros'!E27)</f>
        <v>29272.264750000002</v>
      </c>
      <c r="G28" s="11">
        <f>IF('TD Siniestros'!F27="","",'TD Siniestros'!F27)</f>
        <v>43.870833334759425</v>
      </c>
      <c r="H28" s="11">
        <f>IF('TD Siniestros'!G27="","",'TD Siniestros'!G27)</f>
        <v>41.143577612351187</v>
      </c>
      <c r="I28" s="11">
        <f t="shared" si="0"/>
        <v>1.0639060891257834</v>
      </c>
    </row>
    <row r="29" spans="2:11" ht="15" customHeight="1" x14ac:dyDescent="0.35">
      <c r="B29" s="8">
        <f>IF('TD Siniestros'!A28="","",'TD Siniestros'!A28)</f>
        <v>20</v>
      </c>
      <c r="C29" s="9" t="str">
        <f>IF('TD Siniestros'!B28="","",'TD Siniestros'!B28)</f>
        <v>Agroasemex</v>
      </c>
      <c r="D29" s="10">
        <f>IF('TD Siniestros'!C28="","",'TD Siniestros'!C28)</f>
        <v>6931080.4904499995</v>
      </c>
      <c r="E29" s="21">
        <f>IF('TD Siniestros'!D28="","",'TD Siniestros'!D28)</f>
        <v>-10.953078437711106</v>
      </c>
      <c r="F29" s="11">
        <f>IF('TD Siniestros'!E28="","",'TD Siniestros'!E28)</f>
        <v>-2184.9185299999999</v>
      </c>
      <c r="G29" s="11">
        <f>IF('TD Siniestros'!F28="","",'TD Siniestros'!F28)</f>
        <v>50.916353882466524</v>
      </c>
      <c r="H29" s="11">
        <f>IF('TD Siniestros'!G28="","",'TD Siniestros'!G28)</f>
        <v>120.86250847262218</v>
      </c>
      <c r="I29" s="11">
        <f t="shared" si="0"/>
        <v>1.1676693220219456</v>
      </c>
    </row>
    <row r="30" spans="2:11" ht="15" customHeight="1" x14ac:dyDescent="0.35">
      <c r="B30" s="8">
        <f>IF('TD Siniestros'!A29="","",'TD Siniestros'!A29)</f>
        <v>21</v>
      </c>
      <c r="C30" s="9" t="str">
        <f>IF('TD Siniestros'!B29="","",'TD Siniestros'!B29)</f>
        <v>GMX Seguros</v>
      </c>
      <c r="D30" s="10">
        <f>IF('TD Siniestros'!C29="","",'TD Siniestros'!C29)</f>
        <v>7484727.5283899987</v>
      </c>
      <c r="E30" s="21">
        <f>IF('TD Siniestros'!D29="","",'TD Siniestros'!D29)</f>
        <v>25.57008076597036</v>
      </c>
      <c r="F30" s="11">
        <f>IF('TD Siniestros'!E29="","",'TD Siniestros'!E29)</f>
        <v>0</v>
      </c>
      <c r="G30" s="11">
        <f>IF('TD Siniestros'!F29="","",'TD Siniestros'!F29)</f>
        <v>63.012012071285028</v>
      </c>
      <c r="H30" s="11">
        <f>IF('TD Siniestros'!G29="","",'TD Siniestros'!G29)</f>
        <v>49.484705935714324</v>
      </c>
      <c r="I30" s="11">
        <f t="shared" si="0"/>
        <v>1.2609414550352047</v>
      </c>
    </row>
    <row r="31" spans="2:11" ht="15" customHeight="1" x14ac:dyDescent="0.35">
      <c r="B31" s="8">
        <f>IF('TD Siniestros'!A30="","",'TD Siniestros'!A30)</f>
        <v>22</v>
      </c>
      <c r="C31" s="9" t="str">
        <f>IF('TD Siniestros'!B30="","",'TD Siniestros'!B30)</f>
        <v>Pensiones BBVA</v>
      </c>
      <c r="D31" s="10">
        <f>IF('TD Siniestros'!C30="","",'TD Siniestros'!C30)</f>
        <v>10887286.083629999</v>
      </c>
      <c r="E31" s="21">
        <f>IF('TD Siniestros'!D30="","",'TD Siniestros'!D30)</f>
        <v>10.579721336669824</v>
      </c>
      <c r="F31" s="11">
        <f>IF('TD Siniestros'!E30="","",'TD Siniestros'!E30)</f>
        <v>0</v>
      </c>
      <c r="G31" s="11">
        <f>IF('TD Siniestros'!F30="","",'TD Siniestros'!F30)</f>
        <v>95.940842335663334</v>
      </c>
      <c r="H31" s="11">
        <f>IF('TD Siniestros'!G30="","",'TD Siniestros'!G30)</f>
        <v>83.451476163106435</v>
      </c>
      <c r="I31" s="11">
        <f t="shared" si="0"/>
        <v>1.8341656798600865</v>
      </c>
    </row>
    <row r="32" spans="2:11" ht="15" customHeight="1" x14ac:dyDescent="0.35">
      <c r="B32" s="8">
        <f>IF('TD Siniestros'!A31="","",'TD Siniestros'!A31)</f>
        <v>23</v>
      </c>
      <c r="C32" s="9" t="str">
        <f>IF('TD Siniestros'!B31="","",'TD Siniestros'!B31)</f>
        <v>AIG Seguros</v>
      </c>
      <c r="D32" s="10">
        <f>IF('TD Siniestros'!C31="","",'TD Siniestros'!C31)</f>
        <v>2784832.2037900006</v>
      </c>
      <c r="E32" s="21">
        <f>IF('TD Siniestros'!D31="","",'TD Siniestros'!D31)</f>
        <v>59.285812113605353</v>
      </c>
      <c r="F32" s="11">
        <f>IF('TD Siniestros'!E31="","",'TD Siniestros'!E31)</f>
        <v>12656.261540000001</v>
      </c>
      <c r="G32" s="11">
        <f>IF('TD Siniestros'!F31="","",'TD Siniestros'!F31)</f>
        <v>32.765783723904981</v>
      </c>
      <c r="H32" s="11">
        <f>IF('TD Siniestros'!G31="","",'TD Siniestros'!G31)</f>
        <v>26.515439343245912</v>
      </c>
      <c r="I32" s="11">
        <f t="shared" si="0"/>
        <v>0.46915674054352674</v>
      </c>
    </row>
    <row r="33" spans="2:11" ht="15" customHeight="1" x14ac:dyDescent="0.35">
      <c r="B33" s="8">
        <f>IF('TD Siniestros'!A32="","",'TD Siniestros'!A32)</f>
        <v>24</v>
      </c>
      <c r="C33" s="9" t="str">
        <f>IF('TD Siniestros'!B32="","",'TD Siniestros'!B32)</f>
        <v>Afirme</v>
      </c>
      <c r="D33" s="10">
        <f>IF('TD Siniestros'!C32="","",'TD Siniestros'!C32)</f>
        <v>2505372.3203400001</v>
      </c>
      <c r="E33" s="21">
        <f>IF('TD Siniestros'!D32="","",'TD Siniestros'!D32)</f>
        <v>-37.734319860845133</v>
      </c>
      <c r="F33" s="11">
        <f>IF('TD Siniestros'!E32="","",'TD Siniestros'!E32)</f>
        <v>20889.233450000003</v>
      </c>
      <c r="G33" s="11">
        <f>IF('TD Siniestros'!F32="","",'TD Siniestros'!F32)</f>
        <v>31.880837187946675</v>
      </c>
      <c r="H33" s="11">
        <f>IF('TD Siniestros'!G32="","",'TD Siniestros'!G32)</f>
        <v>53.254486458489893</v>
      </c>
      <c r="I33" s="11">
        <f t="shared" si="0"/>
        <v>0.42207652944368312</v>
      </c>
    </row>
    <row r="34" spans="2:11" ht="15" customHeight="1" x14ac:dyDescent="0.35">
      <c r="B34" s="8">
        <f>IF('TD Siniestros'!A33="","",'TD Siniestros'!A33)</f>
        <v>25</v>
      </c>
      <c r="C34" s="9" t="str">
        <f>IF('TD Siniestros'!B33="","",'TD Siniestros'!B33)</f>
        <v>Seguros SURA</v>
      </c>
      <c r="D34" s="10">
        <f>IF('TD Siniestros'!C33="","",'TD Siniestros'!C33)</f>
        <v>3903564.9007499986</v>
      </c>
      <c r="E34" s="21">
        <f>IF('TD Siniestros'!D33="","",'TD Siniestros'!D33)</f>
        <v>33.682922749829622</v>
      </c>
      <c r="F34" s="11">
        <f>IF('TD Siniestros'!E33="","",'TD Siniestros'!E33)</f>
        <v>-2722.5008600000006</v>
      </c>
      <c r="G34" s="11">
        <f>IF('TD Siniestros'!F33="","",'TD Siniestros'!F33)</f>
        <v>55.681692075047415</v>
      </c>
      <c r="H34" s="11">
        <f>IF('TD Siniestros'!G33="","",'TD Siniestros'!G33)</f>
        <v>45.09329854071656</v>
      </c>
      <c r="I34" s="11">
        <f t="shared" si="0"/>
        <v>0.65762805487654663</v>
      </c>
    </row>
    <row r="35" spans="2:11" ht="15" customHeight="1" x14ac:dyDescent="0.35">
      <c r="B35" s="8">
        <f>IF('TD Siniestros'!A34="","",'TD Siniestros'!A34)</f>
        <v>26</v>
      </c>
      <c r="C35" s="9" t="str">
        <f>IF('TD Siniestros'!B34="","",'TD Siniestros'!B34)</f>
        <v>BUPA México</v>
      </c>
      <c r="D35" s="10">
        <f>IF('TD Siniestros'!C34="","",'TD Siniestros'!C34)</f>
        <v>4218591.6571899997</v>
      </c>
      <c r="E35" s="21">
        <f>IF('TD Siniestros'!D34="","",'TD Siniestros'!D34)</f>
        <v>22.788769760009476</v>
      </c>
      <c r="F35" s="11">
        <f>IF('TD Siniestros'!E34="","",'TD Siniestros'!E34)</f>
        <v>0</v>
      </c>
      <c r="G35" s="11">
        <f>IF('TD Siniestros'!F34="","",'TD Siniestros'!F34)</f>
        <v>69.563945785351024</v>
      </c>
      <c r="H35" s="11">
        <f>IF('TD Siniestros'!G34="","",'TD Siniestros'!G34)</f>
        <v>66.850138676474813</v>
      </c>
      <c r="I35" s="11">
        <f t="shared" si="0"/>
        <v>0.71070016673816871</v>
      </c>
    </row>
    <row r="36" spans="2:11" ht="15" customHeight="1" x14ac:dyDescent="0.35">
      <c r="B36" s="8">
        <f>IF('TD Siniestros'!A35="","",'TD Siniestros'!A35)</f>
        <v>27</v>
      </c>
      <c r="C36" s="9" t="str">
        <f>IF('TD Siniestros'!B35="","",'TD Siniestros'!B35)</f>
        <v>Hir Seguros</v>
      </c>
      <c r="D36" s="10">
        <f>IF('TD Siniestros'!C35="","",'TD Siniestros'!C35)</f>
        <v>3229314.0560299996</v>
      </c>
      <c r="E36" s="21">
        <f>IF('TD Siniestros'!D35="","",'TD Siniestros'!D35)</f>
        <v>3.8603626427190285</v>
      </c>
      <c r="F36" s="11">
        <f>IF('TD Siniestros'!E35="","",'TD Siniestros'!E35)</f>
        <v>230269.12737</v>
      </c>
      <c r="G36" s="11">
        <f>IF('TD Siniestros'!F35="","",'TD Siniestros'!F35)</f>
        <v>53.265125839050533</v>
      </c>
      <c r="H36" s="11">
        <f>IF('TD Siniestros'!G35="","",'TD Siniestros'!G35)</f>
        <v>64.983296436360902</v>
      </c>
      <c r="I36" s="11">
        <f t="shared" si="0"/>
        <v>0.5440379692020676</v>
      </c>
    </row>
    <row r="37" spans="2:11" ht="15" customHeight="1" x14ac:dyDescent="0.35">
      <c r="B37" s="8">
        <f>IF('TD Siniestros'!A36="","",'TD Siniestros'!A36)</f>
        <v>28</v>
      </c>
      <c r="C37" s="9" t="str">
        <f>IF('TD Siniestros'!B36="","",'TD Siniestros'!B36)</f>
        <v>Patrimonial Vida</v>
      </c>
      <c r="D37" s="10">
        <f>IF('TD Siniestros'!C36="","",'TD Siniestros'!C36)</f>
        <v>2731373.8147499999</v>
      </c>
      <c r="E37" s="21">
        <f>IF('TD Siniestros'!D36="","",'TD Siniestros'!D36)</f>
        <v>91.637060099162809</v>
      </c>
      <c r="F37" s="11">
        <f>IF('TD Siniestros'!E36="","",'TD Siniestros'!E36)</f>
        <v>4978.9424900000004</v>
      </c>
      <c r="G37" s="11">
        <f>IF('TD Siniestros'!F36="","",'TD Siniestros'!F36)</f>
        <v>45.829966587824956</v>
      </c>
      <c r="H37" s="11">
        <f>IF('TD Siniestros'!G36="","",'TD Siniestros'!G36)</f>
        <v>36.796094833599909</v>
      </c>
      <c r="I37" s="11">
        <f t="shared" si="0"/>
        <v>0.46015068139117227</v>
      </c>
    </row>
    <row r="38" spans="2:11" ht="15" customHeight="1" x14ac:dyDescent="0.35">
      <c r="B38" s="8">
        <f>IF('TD Siniestros'!A37="","",'TD Siniestros'!A37)</f>
        <v>29</v>
      </c>
      <c r="C38" s="9" t="str">
        <f>IF('TD Siniestros'!B37="","",'TD Siniestros'!B37)</f>
        <v>Seguros Argos</v>
      </c>
      <c r="D38" s="10">
        <f>IF('TD Siniestros'!C37="","",'TD Siniestros'!C37)</f>
        <v>3218765.1432600003</v>
      </c>
      <c r="E38" s="21">
        <f>IF('TD Siniestros'!D37="","",'TD Siniestros'!D37)</f>
        <v>0.41370495512638161</v>
      </c>
      <c r="F38" s="11">
        <f>IF('TD Siniestros'!E37="","",'TD Siniestros'!E37)</f>
        <v>-181.40295</v>
      </c>
      <c r="G38" s="11">
        <f>IF('TD Siniestros'!F37="","",'TD Siniestros'!F37)</f>
        <v>57.329343680129995</v>
      </c>
      <c r="H38" s="11">
        <f>IF('TD Siniestros'!G37="","",'TD Siniestros'!G37)</f>
        <v>63.966965544263466</v>
      </c>
      <c r="I38" s="11">
        <f t="shared" si="0"/>
        <v>0.5422608087955213</v>
      </c>
    </row>
    <row r="39" spans="2:11" ht="15" customHeight="1" x14ac:dyDescent="0.35">
      <c r="B39" s="8">
        <f>IF('TD Siniestros'!A38="","",'TD Siniestros'!A38)</f>
        <v>30</v>
      </c>
      <c r="C39" s="9" t="str">
        <f>IF('TD Siniestros'!B38="","",'TD Siniestros'!B38)</f>
        <v>FM Global</v>
      </c>
      <c r="D39" s="10">
        <f>IF('TD Siniestros'!C38="","",'TD Siniestros'!C38)</f>
        <v>6123937.1778600002</v>
      </c>
      <c r="E39" s="21">
        <f>IF('TD Siniestros'!D38="","",'TD Siniestros'!D38)</f>
        <v>36.416537763308064</v>
      </c>
      <c r="F39" s="11">
        <f>IF('TD Siniestros'!E38="","",'TD Siniestros'!E38)</f>
        <v>0</v>
      </c>
      <c r="G39" s="11">
        <f>IF('TD Siniestros'!F38="","",'TD Siniestros'!F38)</f>
        <v>124.39931377094267</v>
      </c>
      <c r="H39" s="11">
        <f>IF('TD Siniestros'!G38="","",'TD Siniestros'!G38)</f>
        <v>100.53614608065304</v>
      </c>
      <c r="I39" s="11">
        <f t="shared" si="0"/>
        <v>1.0316910303421556</v>
      </c>
    </row>
    <row r="40" spans="2:11" ht="15" customHeight="1" x14ac:dyDescent="0.35">
      <c r="B40" s="8">
        <f>IF('TD Siniestros'!A39="","",'TD Siniestros'!A39)</f>
        <v>31</v>
      </c>
      <c r="C40" s="9" t="str">
        <f>IF('TD Siniestros'!B39="","",'TD Siniestros'!B39)</f>
        <v>Cardif Vida</v>
      </c>
      <c r="D40" s="10">
        <f>IF('TD Siniestros'!C39="","",'TD Siniestros'!C39)</f>
        <v>1127314.1322799998</v>
      </c>
      <c r="E40" s="21">
        <f>IF('TD Siniestros'!D39="","",'TD Siniestros'!D39)</f>
        <v>13.910993886240973</v>
      </c>
      <c r="F40" s="11">
        <f>IF('TD Siniestros'!E39="","",'TD Siniestros'!E39)</f>
        <v>0</v>
      </c>
      <c r="G40" s="11">
        <f>IF('TD Siniestros'!F39="","",'TD Siniestros'!F39)</f>
        <v>22.98545684502044</v>
      </c>
      <c r="H40" s="11">
        <f>IF('TD Siniestros'!G39="","",'TD Siniestros'!G39)</f>
        <v>24.576448151192785</v>
      </c>
      <c r="I40" s="11">
        <f t="shared" si="0"/>
        <v>0.18991701659775165</v>
      </c>
    </row>
    <row r="41" spans="2:11" ht="15" customHeight="1" x14ac:dyDescent="0.35">
      <c r="B41" s="8">
        <f>IF('TD Siniestros'!A40="","",'TD Siniestros'!A40)</f>
        <v>32</v>
      </c>
      <c r="C41" s="9" t="str">
        <f>IF('TD Siniestros'!B40="","",'TD Siniestros'!B40)</f>
        <v>Ve Por Más</v>
      </c>
      <c r="D41" s="10">
        <f>IF('TD Siniestros'!C40="","",'TD Siniestros'!C40)</f>
        <v>3514119.8209500001</v>
      </c>
      <c r="E41" s="21">
        <f>IF('TD Siniestros'!D40="","",'TD Siniestros'!D40)</f>
        <v>23.729752217762279</v>
      </c>
      <c r="F41" s="11">
        <f>IF('TD Siniestros'!E40="","",'TD Siniestros'!E40)</f>
        <v>-4885.6775900000002</v>
      </c>
      <c r="G41" s="11">
        <f>IF('TD Siniestros'!F40="","",'TD Siniestros'!F40)</f>
        <v>73.258575567181012</v>
      </c>
      <c r="H41" s="11">
        <f>IF('TD Siniestros'!G40="","",'TD Siniestros'!G40)</f>
        <v>60.893885274835057</v>
      </c>
      <c r="I41" s="11">
        <f t="shared" si="0"/>
        <v>0.59201879338818053</v>
      </c>
    </row>
    <row r="42" spans="2:11" ht="15" customHeight="1" x14ac:dyDescent="0.35">
      <c r="B42" s="8">
        <f>IF('TD Siniestros'!A41="","",'TD Siniestros'!A41)</f>
        <v>33</v>
      </c>
      <c r="C42" s="9" t="str">
        <f>IF('TD Siniestros'!B41="","",'TD Siniestros'!B41)</f>
        <v>ANA</v>
      </c>
      <c r="D42" s="10">
        <f>IF('TD Siniestros'!C41="","",'TD Siniestros'!C41)</f>
        <v>2703602.7485799999</v>
      </c>
      <c r="E42" s="21">
        <f>IF('TD Siniestros'!D41="","",'TD Siniestros'!D41)</f>
        <v>7.8212400756237921</v>
      </c>
      <c r="F42" s="11">
        <f>IF('TD Siniestros'!E41="","",'TD Siniestros'!E41)</f>
        <v>10193.734119999999</v>
      </c>
      <c r="G42" s="11">
        <f>IF('TD Siniestros'!F41="","",'TD Siniestros'!F41)</f>
        <v>57.096316111618648</v>
      </c>
      <c r="H42" s="11">
        <f>IF('TD Siniestros'!G41="","",'TD Siniestros'!G41)</f>
        <v>65.809040651965262</v>
      </c>
      <c r="I42" s="11">
        <f t="shared" si="0"/>
        <v>0.45547212917247698</v>
      </c>
      <c r="K42" s="55"/>
    </row>
    <row r="43" spans="2:11" ht="15" customHeight="1" x14ac:dyDescent="0.35">
      <c r="B43" s="8">
        <f>IF('TD Siniestros'!A42="","",'TD Siniestros'!A42)</f>
        <v>34</v>
      </c>
      <c r="C43" s="9" t="str">
        <f>IF('TD Siniestros'!B42="","",'TD Siniestros'!B42)</f>
        <v>Plan Seguro</v>
      </c>
      <c r="D43" s="10">
        <f>IF('TD Siniestros'!C42="","",'TD Siniestros'!C42)</f>
        <v>2898933.5826099999</v>
      </c>
      <c r="E43" s="21">
        <f>IF('TD Siniestros'!D42="","",'TD Siniestros'!D42)</f>
        <v>52.519205273598615</v>
      </c>
      <c r="F43" s="11">
        <f>IF('TD Siniestros'!E42="","",'TD Siniestros'!E42)</f>
        <v>0</v>
      </c>
      <c r="G43" s="11">
        <f>IF('TD Siniestros'!F42="","",'TD Siniestros'!F42)</f>
        <v>67.054022206657123</v>
      </c>
      <c r="H43" s="11">
        <f>IF('TD Siniestros'!G42="","",'TD Siniestros'!G42)</f>
        <v>60.945711777960788</v>
      </c>
      <c r="I43" s="11">
        <f t="shared" si="0"/>
        <v>0.48837923836794145</v>
      </c>
    </row>
    <row r="44" spans="2:11" ht="15" customHeight="1" x14ac:dyDescent="0.35">
      <c r="B44" s="8">
        <f>IF('TD Siniestros'!A43="","",'TD Siniestros'!A43)</f>
        <v>35</v>
      </c>
      <c r="C44" s="9" t="str">
        <f>IF('TD Siniestros'!B43="","",'TD Siniestros'!B43)</f>
        <v>General de Seguros</v>
      </c>
      <c r="D44" s="10">
        <f>IF('TD Siniestros'!C43="","",'TD Siniestros'!C43)</f>
        <v>2350676.7822099999</v>
      </c>
      <c r="E44" s="21">
        <f>IF('TD Siniestros'!D43="","",'TD Siniestros'!D43)</f>
        <v>24.332487110100697</v>
      </c>
      <c r="F44" s="11">
        <f>IF('TD Siniestros'!E43="","",'TD Siniestros'!E43)</f>
        <v>44124.038509999998</v>
      </c>
      <c r="G44" s="11">
        <f>IF('TD Siniestros'!F43="","",'TD Siniestros'!F43)</f>
        <v>59.61829984622711</v>
      </c>
      <c r="H44" s="11">
        <f>IF('TD Siniestros'!G43="","",'TD Siniestros'!G43)</f>
        <v>51.923344694866636</v>
      </c>
      <c r="I44" s="11">
        <f t="shared" si="0"/>
        <v>0.39601519104529581</v>
      </c>
    </row>
    <row r="45" spans="2:11" ht="15" customHeight="1" x14ac:dyDescent="0.35">
      <c r="B45" s="8">
        <f>IF('TD Siniestros'!A44="","",'TD Siniestros'!A44)</f>
        <v>36</v>
      </c>
      <c r="C45" s="9" t="str">
        <f>IF('TD Siniestros'!B44="","",'TD Siniestros'!B44)</f>
        <v>Thona</v>
      </c>
      <c r="D45" s="10">
        <f>IF('TD Siniestros'!C44="","",'TD Siniestros'!C44)</f>
        <v>2357282.4080500002</v>
      </c>
      <c r="E45" s="21">
        <f>IF('TD Siniestros'!D44="","",'TD Siniestros'!D44)</f>
        <v>-5.1331635460806986</v>
      </c>
      <c r="F45" s="11">
        <f>IF('TD Siniestros'!E44="","",'TD Siniestros'!E44)</f>
        <v>5783.8007599999992</v>
      </c>
      <c r="G45" s="11">
        <f>IF('TD Siniestros'!F44="","",'TD Siniestros'!F44)</f>
        <v>63.068828563233303</v>
      </c>
      <c r="H45" s="11">
        <f>IF('TD Siniestros'!G44="","",'TD Siniestros'!G44)</f>
        <v>70.125427652443918</v>
      </c>
      <c r="I45" s="11">
        <f t="shared" si="0"/>
        <v>0.39712803148290887</v>
      </c>
    </row>
    <row r="46" spans="2:11" ht="15" customHeight="1" x14ac:dyDescent="0.35">
      <c r="B46" s="8">
        <f>IF('TD Siniestros'!A45="","",'TD Siniestros'!A45)</f>
        <v>37</v>
      </c>
      <c r="C46" s="9" t="str">
        <f>IF('TD Siniestros'!B45="","",'TD Siniestros'!B45)</f>
        <v>Seguros Azteca</v>
      </c>
      <c r="D46" s="10">
        <f>IF('TD Siniestros'!C45="","",'TD Siniestros'!C45)</f>
        <v>694902.79320000007</v>
      </c>
      <c r="E46" s="21">
        <f>IF('TD Siniestros'!D45="","",'TD Siniestros'!D45)</f>
        <v>-39.22016279292648</v>
      </c>
      <c r="F46" s="11">
        <f>IF('TD Siniestros'!E45="","",'TD Siniestros'!E45)</f>
        <v>0</v>
      </c>
      <c r="G46" s="11">
        <f>IF('TD Siniestros'!F45="","",'TD Siniestros'!F45)</f>
        <v>19.828395983062379</v>
      </c>
      <c r="H46" s="11">
        <f>IF('TD Siniestros'!G45="","",'TD Siniestros'!G45)</f>
        <v>31.232025975814793</v>
      </c>
      <c r="I46" s="11">
        <f t="shared" si="0"/>
        <v>0.11706929021023664</v>
      </c>
    </row>
    <row r="47" spans="2:11" ht="15" customHeight="1" x14ac:dyDescent="0.35">
      <c r="B47" s="8">
        <f>IF('TD Siniestros'!A46="","",'TD Siniestros'!A46)</f>
        <v>38</v>
      </c>
      <c r="C47" s="9" t="str">
        <f>IF('TD Siniestros'!B46="","",'TD Siniestros'!B46)</f>
        <v>El Potosí</v>
      </c>
      <c r="D47" s="10">
        <f>IF('TD Siniestros'!C46="","",'TD Siniestros'!C46)</f>
        <v>1566956.8725800004</v>
      </c>
      <c r="E47" s="21">
        <f>IF('TD Siniestros'!D46="","",'TD Siniestros'!D46)</f>
        <v>21.849250731045601</v>
      </c>
      <c r="F47" s="11">
        <f>IF('TD Siniestros'!E46="","",'TD Siniestros'!E46)</f>
        <v>1134.9970600000001</v>
      </c>
      <c r="G47" s="11">
        <f>IF('TD Siniestros'!F46="","",'TD Siniestros'!F46)</f>
        <v>47.146123600198777</v>
      </c>
      <c r="H47" s="11">
        <f>IF('TD Siniestros'!G46="","",'TD Siniestros'!G46)</f>
        <v>50.168104756991653</v>
      </c>
      <c r="I47" s="11">
        <f t="shared" si="0"/>
        <v>0.26398300691561083</v>
      </c>
    </row>
    <row r="48" spans="2:11" ht="15" customHeight="1" x14ac:dyDescent="0.35">
      <c r="B48" s="8">
        <f>IF('TD Siniestros'!A47="","",'TD Siniestros'!A47)</f>
        <v>39</v>
      </c>
      <c r="C48" s="9" t="str">
        <f>IF('TD Siniestros'!B47="","",'TD Siniestros'!B47)</f>
        <v>Cardif Seguros Generales</v>
      </c>
      <c r="D48" s="10">
        <f>IF('TD Siniestros'!C47="","",'TD Siniestros'!C47)</f>
        <v>352872.54812999995</v>
      </c>
      <c r="E48" s="21">
        <f>IF('TD Siniestros'!D47="","",'TD Siniestros'!D47)</f>
        <v>-22.323898036985145</v>
      </c>
      <c r="F48" s="11">
        <f>IF('TD Siniestros'!E47="","",'TD Siniestros'!E47)</f>
        <v>0</v>
      </c>
      <c r="G48" s="11">
        <f>IF('TD Siniestros'!F47="","",'TD Siniestros'!F47)</f>
        <v>11.98898802963296</v>
      </c>
      <c r="H48" s="11">
        <f>IF('TD Siniestros'!G47="","",'TD Siniestros'!G47)</f>
        <v>19.473080831093572</v>
      </c>
      <c r="I48" s="11">
        <f t="shared" si="0"/>
        <v>5.9447938831880723E-2</v>
      </c>
    </row>
    <row r="49" spans="2:9" ht="15" customHeight="1" x14ac:dyDescent="0.35">
      <c r="B49" s="8">
        <f>IF('TD Siniestros'!A48="","",'TD Siniestros'!A48)</f>
        <v>40</v>
      </c>
      <c r="C49" s="9" t="str">
        <f>IF('TD Siniestros'!B48="","",'TD Siniestros'!B48)</f>
        <v>Seguros Azteca Daños</v>
      </c>
      <c r="D49" s="10">
        <f>IF('TD Siniestros'!C48="","",'TD Siniestros'!C48)</f>
        <v>686860.29579</v>
      </c>
      <c r="E49" s="21">
        <f>IF('TD Siniestros'!D48="","",'TD Siniestros'!D48)</f>
        <v>-310.27759348387093</v>
      </c>
      <c r="F49" s="11">
        <f>IF('TD Siniestros'!E48="","",'TD Siniestros'!E48)</f>
        <v>11096.19629</v>
      </c>
      <c r="G49" s="11">
        <f>IF('TD Siniestros'!F48="","",'TD Siniestros'!F48)</f>
        <v>25.030040426016992</v>
      </c>
      <c r="H49" s="11">
        <f>IF('TD Siniestros'!G48="","",'TD Siniestros'!G48)</f>
        <v>-14.341358411780345</v>
      </c>
      <c r="I49" s="11">
        <f t="shared" si="0"/>
        <v>0.11571438205254934</v>
      </c>
    </row>
    <row r="50" spans="2:9" ht="15" customHeight="1" x14ac:dyDescent="0.35">
      <c r="B50" s="8">
        <f>IF('TD Siniestros'!A49="","",'TD Siniestros'!A49)</f>
        <v>41</v>
      </c>
      <c r="C50" s="9" t="str">
        <f>IF('TD Siniestros'!B49="","",'TD Siniestros'!B49)</f>
        <v>Insignia Life</v>
      </c>
      <c r="D50" s="10">
        <f>IF('TD Siniestros'!C49="","",'TD Siniestros'!C49)</f>
        <v>1278815.5588399998</v>
      </c>
      <c r="E50" s="21">
        <f>IF('TD Siniestros'!D49="","",'TD Siniestros'!D49)</f>
        <v>17.447281256319602</v>
      </c>
      <c r="F50" s="11">
        <f>IF('TD Siniestros'!E49="","",'TD Siniestros'!E49)</f>
        <v>47987.00518</v>
      </c>
      <c r="G50" s="11">
        <f>IF('TD Siniestros'!F49="","",'TD Siniestros'!F49)</f>
        <v>47.196921895236457</v>
      </c>
      <c r="H50" s="11">
        <f>IF('TD Siniestros'!G49="","",'TD Siniestros'!G49)</f>
        <v>47.404293767666708</v>
      </c>
      <c r="I50" s="11">
        <f t="shared" si="0"/>
        <v>0.21544024753994309</v>
      </c>
    </row>
    <row r="51" spans="2:9" ht="15" customHeight="1" x14ac:dyDescent="0.35">
      <c r="B51" s="8">
        <f>IF('TD Siniestros'!A50="","",'TD Siniestros'!A50)</f>
        <v>42</v>
      </c>
      <c r="C51" s="9" t="str">
        <f>IF('TD Siniestros'!B50="","",'TD Siniestros'!B50)</f>
        <v>HDI Global Seguros</v>
      </c>
      <c r="D51" s="10">
        <f>IF('TD Siniestros'!C50="","",'TD Siniestros'!C50)</f>
        <v>1958359.4638</v>
      </c>
      <c r="E51" s="21">
        <f>IF('TD Siniestros'!D50="","",'TD Siniestros'!D50)</f>
        <v>28.5148030468523</v>
      </c>
      <c r="F51" s="11">
        <f>IF('TD Siniestros'!E50="","",'TD Siniestros'!E50)</f>
        <v>0</v>
      </c>
      <c r="G51" s="11">
        <f>IF('TD Siniestros'!F50="","",'TD Siniestros'!F50)</f>
        <v>72.448747614271198</v>
      </c>
      <c r="H51" s="11">
        <f>IF('TD Siniestros'!G50="","",'TD Siniestros'!G50)</f>
        <v>61.73291171712215</v>
      </c>
      <c r="I51" s="11">
        <f t="shared" si="0"/>
        <v>0.32992204758282101</v>
      </c>
    </row>
    <row r="52" spans="2:9" ht="15" customHeight="1" x14ac:dyDescent="0.35">
      <c r="B52" s="8">
        <f>IF('TD Siniestros'!A51="","",'TD Siniestros'!A51)</f>
        <v>43</v>
      </c>
      <c r="C52" s="9" t="str">
        <f>IF('TD Siniestros'!B51="","",'TD Siniestros'!B51)</f>
        <v>Prudential</v>
      </c>
      <c r="D52" s="10">
        <f>IF('TD Siniestros'!C51="","",'TD Siniestros'!C51)</f>
        <v>352373.12448</v>
      </c>
      <c r="E52" s="21">
        <f>IF('TD Siniestros'!D51="","",'TD Siniestros'!D51)</f>
        <v>13.524891306058539</v>
      </c>
      <c r="F52" s="11">
        <f>IF('TD Siniestros'!E51="","",'TD Siniestros'!E51)</f>
        <v>0</v>
      </c>
      <c r="G52" s="11">
        <f>IF('TD Siniestros'!F51="","",'TD Siniestros'!F51)</f>
        <v>13.793327386573424</v>
      </c>
      <c r="H52" s="11">
        <f>IF('TD Siniestros'!G51="","",'TD Siniestros'!G51)</f>
        <v>14.188761774039834</v>
      </c>
      <c r="I52" s="11">
        <f t="shared" si="0"/>
        <v>5.9363801636301949E-2</v>
      </c>
    </row>
    <row r="53" spans="2:9" ht="15" customHeight="1" x14ac:dyDescent="0.35">
      <c r="B53" s="8">
        <f>IF('TD Siniestros'!A52="","",'TD Siniestros'!A52)</f>
        <v>44</v>
      </c>
      <c r="C53" s="9" t="str">
        <f>IF('TD Siniestros'!B52="","",'TD Siniestros'!B52)</f>
        <v>BBVA Salud</v>
      </c>
      <c r="D53" s="10">
        <f>IF('TD Siniestros'!C52="","",'TD Siniestros'!C52)</f>
        <v>2076117.9799999997</v>
      </c>
      <c r="E53" s="21">
        <f>IF('TD Siniestros'!D52="","",'TD Siniestros'!D52)</f>
        <v>39.386396529706325</v>
      </c>
      <c r="F53" s="11">
        <f>IF('TD Siniestros'!E52="","",'TD Siniestros'!E52)</f>
        <v>0</v>
      </c>
      <c r="G53" s="11">
        <f>IF('TD Siniestros'!F52="","",'TD Siniestros'!F52)</f>
        <v>93.102185252929758</v>
      </c>
      <c r="H53" s="11">
        <f>IF('TD Siniestros'!G52="","",'TD Siniestros'!G52)</f>
        <v>75.469453988809704</v>
      </c>
      <c r="I53" s="11">
        <f t="shared" si="0"/>
        <v>0.34976065816641222</v>
      </c>
    </row>
    <row r="54" spans="2:9" ht="15" customHeight="1" x14ac:dyDescent="0.35">
      <c r="B54" s="8">
        <f>IF('TD Siniestros'!A53="","",'TD Siniestros'!A53)</f>
        <v>45</v>
      </c>
      <c r="C54" s="9" t="str">
        <f>IF('TD Siniestros'!B53="","",'TD Siniestros'!B53)</f>
        <v>El Águila</v>
      </c>
      <c r="D54" s="10">
        <f>IF('TD Siniestros'!C53="","",'TD Siniestros'!C53)</f>
        <v>1304508.9595299999</v>
      </c>
      <c r="E54" s="21">
        <f>IF('TD Siniestros'!D53="","",'TD Siniestros'!D53)</f>
        <v>63.615578900532668</v>
      </c>
      <c r="F54" s="11">
        <f>IF('TD Siniestros'!E53="","",'TD Siniestros'!E53)</f>
        <v>0</v>
      </c>
      <c r="G54" s="11">
        <f>IF('TD Siniestros'!F53="","",'TD Siniestros'!F53)</f>
        <v>68.671415388457575</v>
      </c>
      <c r="H54" s="11">
        <f>IF('TD Siniestros'!G53="","",'TD Siniestros'!G53)</f>
        <v>44.175340419379609</v>
      </c>
      <c r="I54" s="11">
        <f t="shared" si="0"/>
        <v>0.21976877839533687</v>
      </c>
    </row>
    <row r="55" spans="2:9" ht="15" customHeight="1" x14ac:dyDescent="0.35">
      <c r="B55" s="8">
        <f>IF('TD Siniestros'!A54="","",'TD Siniestros'!A54)</f>
        <v>46</v>
      </c>
      <c r="C55" s="9" t="str">
        <f>IF('TD Siniestros'!B54="","",'TD Siniestros'!B54)</f>
        <v>Swiss Re Corporate Solutions</v>
      </c>
      <c r="D55" s="10">
        <f>IF('TD Siniestros'!C54="","",'TD Siniestros'!C54)</f>
        <v>616324.29154999985</v>
      </c>
      <c r="E55" s="21">
        <f>IF('TD Siniestros'!D54="","",'TD Siniestros'!D54)</f>
        <v>149.92375000404644</v>
      </c>
      <c r="F55" s="11">
        <f>IF('TD Siniestros'!E54="","",'TD Siniestros'!E54)</f>
        <v>0</v>
      </c>
      <c r="G55" s="11">
        <f>IF('TD Siniestros'!F54="","",'TD Siniestros'!F54)</f>
        <v>32.634845505555226</v>
      </c>
      <c r="H55" s="11">
        <f>IF('TD Siniestros'!G54="","",'TD Siniestros'!G54)</f>
        <v>15.026762041796522</v>
      </c>
      <c r="I55" s="11">
        <f t="shared" si="0"/>
        <v>0.10383128123406345</v>
      </c>
    </row>
    <row r="56" spans="2:9" ht="15" customHeight="1" x14ac:dyDescent="0.35">
      <c r="B56" s="8">
        <f>IF('TD Siniestros'!A55="","",'TD Siniestros'!A55)</f>
        <v>47</v>
      </c>
      <c r="C56" s="9" t="str">
        <f>IF('TD Siniestros'!B55="","",'TD Siniestros'!B55)</f>
        <v>La Latinoamericana</v>
      </c>
      <c r="D56" s="10">
        <f>IF('TD Siniestros'!C55="","",'TD Siniestros'!C55)</f>
        <v>800501.16460999998</v>
      </c>
      <c r="E56" s="21">
        <f>IF('TD Siniestros'!D55="","",'TD Siniestros'!D55)</f>
        <v>-11.393171185391736</v>
      </c>
      <c r="F56" s="11">
        <f>IF('TD Siniestros'!E55="","",'TD Siniestros'!E55)</f>
        <v>9251.9739900000004</v>
      </c>
      <c r="G56" s="11">
        <f>IF('TD Siniestros'!F55="","",'TD Siniestros'!F55)</f>
        <v>55.117655595185809</v>
      </c>
      <c r="H56" s="11">
        <f>IF('TD Siniestros'!G55="","",'TD Siniestros'!G55)</f>
        <v>58.533928933661137</v>
      </c>
      <c r="I56" s="11">
        <f t="shared" si="0"/>
        <v>0.1348592984089339</v>
      </c>
    </row>
    <row r="57" spans="2:9" ht="15" customHeight="1" x14ac:dyDescent="0.35">
      <c r="B57" s="8">
        <f>IF('TD Siniestros'!A56="","",'TD Siniestros'!A56)</f>
        <v>48</v>
      </c>
      <c r="C57" s="9" t="str">
        <f>IF('TD Siniestros'!B56="","",'TD Siniestros'!B56)</f>
        <v>Tokio Marine</v>
      </c>
      <c r="D57" s="10">
        <f>IF('TD Siniestros'!C56="","",'TD Siniestros'!C56)</f>
        <v>522981.08023000008</v>
      </c>
      <c r="E57" s="21">
        <f>IF('TD Siniestros'!D56="","",'TD Siniestros'!D56)</f>
        <v>-19.982558209595268</v>
      </c>
      <c r="F57" s="11">
        <f>IF('TD Siniestros'!E56="","",'TD Siniestros'!E56)</f>
        <v>1922.7808399999999</v>
      </c>
      <c r="G57" s="11">
        <f>IF('TD Siniestros'!F56="","",'TD Siniestros'!F56)</f>
        <v>39.923371717854103</v>
      </c>
      <c r="H57" s="11">
        <f>IF('TD Siniestros'!G56="","",'TD Siniestros'!G56)</f>
        <v>59.188382861471709</v>
      </c>
      <c r="I57" s="11">
        <f t="shared" si="0"/>
        <v>8.8105882513394573E-2</v>
      </c>
    </row>
    <row r="58" spans="2:9" ht="15" customHeight="1" x14ac:dyDescent="0.35">
      <c r="B58" s="8">
        <f>IF('TD Siniestros'!A57="","",'TD Siniestros'!A57)</f>
        <v>49</v>
      </c>
      <c r="C58" s="9" t="str">
        <f>IF('TD Siniestros'!B57="","",'TD Siniestros'!B57)</f>
        <v>Pan-American México</v>
      </c>
      <c r="D58" s="10">
        <f>IF('TD Siniestros'!C57="","",'TD Siniestros'!C57)</f>
        <v>1214381.75129</v>
      </c>
      <c r="E58" s="21">
        <f>IF('TD Siniestros'!D57="","",'TD Siniestros'!D57)</f>
        <v>96.955251894181544</v>
      </c>
      <c r="F58" s="11">
        <f>IF('TD Siniestros'!E57="","",'TD Siniestros'!E57)</f>
        <v>17568.44196</v>
      </c>
      <c r="G58" s="11">
        <f>IF('TD Siniestros'!F57="","",'TD Siniestros'!F57)</f>
        <v>95.041766494851998</v>
      </c>
      <c r="H58" s="11">
        <f>IF('TD Siniestros'!G57="","",'TD Siniestros'!G57)</f>
        <v>48.812533659071747</v>
      </c>
      <c r="I58" s="11">
        <f t="shared" si="0"/>
        <v>0.20458517516257468</v>
      </c>
    </row>
    <row r="59" spans="2:9" ht="15" customHeight="1" x14ac:dyDescent="0.35">
      <c r="B59" s="8">
        <f>IF('TD Siniestros'!A58="","",'TD Siniestros'!A58)</f>
        <v>50</v>
      </c>
      <c r="C59" s="9" t="str">
        <f>IF('TD Siniestros'!B58="","",'TD Siniestros'!B58)</f>
        <v>Assurant Vida</v>
      </c>
      <c r="D59" s="10">
        <f>IF('TD Siniestros'!C58="","",'TD Siniestros'!C58)</f>
        <v>235243.44229000001</v>
      </c>
      <c r="E59" s="21">
        <f>IF('TD Siniestros'!D58="","",'TD Siniestros'!D58)</f>
        <v>14.686246556054572</v>
      </c>
      <c r="F59" s="11">
        <f>IF('TD Siniestros'!E58="","",'TD Siniestros'!E58)</f>
        <v>-991.38569999999993</v>
      </c>
      <c r="G59" s="11">
        <f>IF('TD Siniestros'!F58="","",'TD Siniestros'!F58)</f>
        <v>20.004856012153269</v>
      </c>
      <c r="H59" s="11">
        <f>IF('TD Siniestros'!G58="","",'TD Siniestros'!G58)</f>
        <v>18.433744035272561</v>
      </c>
      <c r="I59" s="11">
        <f t="shared" si="0"/>
        <v>3.9631129828509463E-2</v>
      </c>
    </row>
    <row r="60" spans="2:9" ht="15" customHeight="1" x14ac:dyDescent="0.35">
      <c r="B60" s="8">
        <f>IF('TD Siniestros'!A59="","",'TD Siniestros'!A59)</f>
        <v>51</v>
      </c>
      <c r="C60" s="9" t="str">
        <f>IF('TD Siniestros'!B59="","",'TD Siniestros'!B59)</f>
        <v>Berkley Seguros</v>
      </c>
      <c r="D60" s="10">
        <f>IF('TD Siniestros'!C59="","",'TD Siniestros'!C59)</f>
        <v>457419.30902000004</v>
      </c>
      <c r="E60" s="21">
        <f>IF('TD Siniestros'!D59="","",'TD Siniestros'!D59)</f>
        <v>77.094916247983264</v>
      </c>
      <c r="F60" s="11">
        <f>IF('TD Siniestros'!E59="","",'TD Siniestros'!E59)</f>
        <v>3343.7942799999996</v>
      </c>
      <c r="G60" s="11">
        <f>IF('TD Siniestros'!F59="","",'TD Siniestros'!F59)</f>
        <v>44.077718095839217</v>
      </c>
      <c r="H60" s="11">
        <f>IF('TD Siniestros'!G59="","",'TD Siniestros'!G59)</f>
        <v>28.572512985118848</v>
      </c>
      <c r="I60" s="11">
        <f t="shared" si="0"/>
        <v>7.7060783694412549E-2</v>
      </c>
    </row>
    <row r="61" spans="2:9" ht="15" customHeight="1" x14ac:dyDescent="0.35">
      <c r="B61" s="8">
        <f>IF('TD Siniestros'!A60="","",'TD Siniestros'!A60)</f>
        <v>52</v>
      </c>
      <c r="C61" s="9" t="str">
        <f>IF('TD Siniestros'!B60="","",'TD Siniestros'!B60)</f>
        <v>Sompo Japan</v>
      </c>
      <c r="D61" s="10">
        <f>IF('TD Siniestros'!C60="","",'TD Siniestros'!C60)</f>
        <v>149843.32117000001</v>
      </c>
      <c r="E61" s="21">
        <f>IF('TD Siniestros'!D60="","",'TD Siniestros'!D60)</f>
        <v>-25.099157089380586</v>
      </c>
      <c r="F61" s="11">
        <f>IF('TD Siniestros'!E60="","",'TD Siniestros'!E60)</f>
        <v>1285.9892500000001</v>
      </c>
      <c r="G61" s="11">
        <f>IF('TD Siniestros'!F60="","",'TD Siniestros'!F60)</f>
        <v>16.593423749884202</v>
      </c>
      <c r="H61" s="11">
        <f>IF('TD Siniestros'!G60="","",'TD Siniestros'!G60)</f>
        <v>25.306089973688334</v>
      </c>
      <c r="I61" s="11">
        <f t="shared" si="0"/>
        <v>2.5243892273530764E-2</v>
      </c>
    </row>
    <row r="62" spans="2:9" ht="15" customHeight="1" x14ac:dyDescent="0.35">
      <c r="B62" s="8">
        <f>IF('TD Siniestros'!A61="","",'TD Siniestros'!A61)</f>
        <v>53</v>
      </c>
      <c r="C62" s="9" t="str">
        <f>IF('TD Siniestros'!B61="","",'TD Siniestros'!B61)</f>
        <v>Skandia Life</v>
      </c>
      <c r="D62" s="10">
        <f>IF('TD Siniestros'!C61="","",'TD Siniestros'!C61)</f>
        <v>102876.29608</v>
      </c>
      <c r="E62" s="21">
        <f>IF('TD Siniestros'!D61="","",'TD Siniestros'!D61)</f>
        <v>-21.048289934050768</v>
      </c>
      <c r="F62" s="11">
        <f>IF('TD Siniestros'!E61="","",'TD Siniestros'!E61)</f>
        <v>0</v>
      </c>
      <c r="G62" s="11">
        <f>IF('TD Siniestros'!F61="","",'TD Siniestros'!F61)</f>
        <v>11.980742200256648</v>
      </c>
      <c r="H62" s="11">
        <f>IF('TD Siniestros'!G61="","",'TD Siniestros'!G61)</f>
        <v>24.937793554323154</v>
      </c>
      <c r="I62" s="11">
        <f t="shared" si="0"/>
        <v>1.7331424019873618E-2</v>
      </c>
    </row>
    <row r="63" spans="2:9" ht="15" customHeight="1" x14ac:dyDescent="0.35">
      <c r="B63" s="8">
        <f>IF('TD Siniestros'!A62="","",'TD Siniestros'!A62)</f>
        <v>54</v>
      </c>
      <c r="C63" s="9" t="str">
        <f>IF('TD Siniestros'!B62="","",'TD Siniestros'!B62)</f>
        <v>Atradius</v>
      </c>
      <c r="D63" s="10">
        <f>IF('TD Siniestros'!C62="","",'TD Siniestros'!C62)</f>
        <v>520024.26870999997</v>
      </c>
      <c r="E63" s="21">
        <f>IF('TD Siniestros'!D62="","",'TD Siniestros'!D62)</f>
        <v>1.5065098409912547</v>
      </c>
      <c r="F63" s="11">
        <f>IF('TD Siniestros'!E62="","",'TD Siniestros'!E62)</f>
        <v>2687.4041499999998</v>
      </c>
      <c r="G63" s="11">
        <f>IF('TD Siniestros'!F62="","",'TD Siniestros'!F62)</f>
        <v>65.420586689254563</v>
      </c>
      <c r="H63" s="11">
        <f>IF('TD Siniestros'!G62="","",'TD Siniestros'!G62)</f>
        <v>70.710339205433115</v>
      </c>
      <c r="I63" s="11">
        <f t="shared" si="0"/>
        <v>8.760775266081787E-2</v>
      </c>
    </row>
    <row r="64" spans="2:9" ht="15" customHeight="1" x14ac:dyDescent="0.35">
      <c r="B64" s="8">
        <f>IF('TD Siniestros'!A63="","",'TD Siniestros'!A63)</f>
        <v>55</v>
      </c>
      <c r="C64" s="9" t="str">
        <f>IF('TD Siniestros'!B63="","",'TD Siniestros'!B63)</f>
        <v>AXA Salud</v>
      </c>
      <c r="D64" s="10">
        <f>IF('TD Siniestros'!C63="","",'TD Siniestros'!C63)</f>
        <v>889074.23039000004</v>
      </c>
      <c r="E64" s="21">
        <f>IF('TD Siniestros'!D63="","",'TD Siniestros'!D63)</f>
        <v>39.673356219168014</v>
      </c>
      <c r="F64" s="11">
        <f>IF('TD Siniestros'!E63="","",'TD Siniestros'!E63)</f>
        <v>0</v>
      </c>
      <c r="G64" s="11">
        <f>IF('TD Siniestros'!F63="","",'TD Siniestros'!F63)</f>
        <v>116.54789389935607</v>
      </c>
      <c r="H64" s="11">
        <f>IF('TD Siniestros'!G63="","",'TD Siniestros'!G63)</f>
        <v>94.733367258358243</v>
      </c>
      <c r="I64" s="11">
        <f t="shared" si="0"/>
        <v>0.14978107746073413</v>
      </c>
    </row>
    <row r="65" spans="2:9" ht="15" customHeight="1" x14ac:dyDescent="0.35">
      <c r="B65" s="8">
        <f>IF('TD Siniestros'!A64="","",'TD Siniestros'!A64)</f>
        <v>56</v>
      </c>
      <c r="C65" s="9" t="str">
        <f>IF('TD Siniestros'!B64="","",'TD Siniestros'!B64)</f>
        <v>PREVEM Seguros</v>
      </c>
      <c r="D65" s="10">
        <f>IF('TD Siniestros'!C64="","",'TD Siniestros'!C64)</f>
        <v>593450.3698799999</v>
      </c>
      <c r="E65" s="21">
        <f>IF('TD Siniestros'!D64="","",'TD Siniestros'!D64)</f>
        <v>25.407137800132574</v>
      </c>
      <c r="F65" s="11">
        <f>IF('TD Siniestros'!E64="","",'TD Siniestros'!E64)</f>
        <v>0</v>
      </c>
      <c r="G65" s="11">
        <f>IF('TD Siniestros'!F64="","",'TD Siniestros'!F64)</f>
        <v>81.615829775565146</v>
      </c>
      <c r="H65" s="11">
        <f>IF('TD Siniestros'!G64="","",'TD Siniestros'!G64)</f>
        <v>71.463111274875075</v>
      </c>
      <c r="I65" s="11">
        <f t="shared" si="0"/>
        <v>9.9977744019311254E-2</v>
      </c>
    </row>
    <row r="66" spans="2:9" ht="15" customHeight="1" x14ac:dyDescent="0.35">
      <c r="B66" s="8">
        <f>IF('TD Siniestros'!A65="","",'TD Siniestros'!A65)</f>
        <v>57</v>
      </c>
      <c r="C66" s="9" t="str">
        <f>IF('TD Siniestros'!B65="","",'TD Siniestros'!B65)</f>
        <v>General de Salud</v>
      </c>
      <c r="D66" s="10">
        <f>IF('TD Siniestros'!C65="","",'TD Siniestros'!C65)</f>
        <v>804846.83333000017</v>
      </c>
      <c r="E66" s="21">
        <f>IF('TD Siniestros'!D65="","",'TD Siniestros'!D65)</f>
        <v>-19.494355334207867</v>
      </c>
      <c r="F66" s="11">
        <f>IF('TD Siniestros'!E65="","",'TD Siniestros'!E65)</f>
        <v>0</v>
      </c>
      <c r="G66" s="11">
        <f>IF('TD Siniestros'!F65="","",'TD Siniestros'!F65)</f>
        <v>118.3869918404253</v>
      </c>
      <c r="H66" s="11">
        <f>IF('TD Siniestros'!G65="","",'TD Siniestros'!G65)</f>
        <v>79.83970804811284</v>
      </c>
      <c r="I66" s="11">
        <f t="shared" si="0"/>
        <v>0.13559140706861639</v>
      </c>
    </row>
    <row r="67" spans="2:9" ht="15" customHeight="1" x14ac:dyDescent="0.35">
      <c r="B67" s="8">
        <f>IF('TD Siniestros'!A66="","",'TD Siniestros'!A66)</f>
        <v>58</v>
      </c>
      <c r="C67" s="9" t="str">
        <f>IF('TD Siniestros'!B66="","",'TD Siniestros'!B66)</f>
        <v>AUNA Seguros</v>
      </c>
      <c r="D67" s="10">
        <f>IF('TD Siniestros'!C66="","",'TD Siniestros'!C66)</f>
        <v>242976.85452999998</v>
      </c>
      <c r="E67" s="21">
        <f>IF('TD Siniestros'!D66="","",'TD Siniestros'!D66)</f>
        <v>12.859183834071519</v>
      </c>
      <c r="F67" s="11">
        <f>IF('TD Siniestros'!E66="","",'TD Siniestros'!E66)</f>
        <v>2327.8549399999997</v>
      </c>
      <c r="G67" s="11">
        <f>IF('TD Siniestros'!F66="","",'TD Siniestros'!F66)</f>
        <v>36.900376647311866</v>
      </c>
      <c r="H67" s="11">
        <f>IF('TD Siniestros'!G66="","",'TD Siniestros'!G66)</f>
        <v>35.846035420103604</v>
      </c>
      <c r="I67" s="11">
        <f t="shared" si="0"/>
        <v>4.0933966844994715E-2</v>
      </c>
    </row>
    <row r="68" spans="2:9" ht="15" customHeight="1" x14ac:dyDescent="0.35">
      <c r="B68" s="8">
        <f>IF('TD Siniestros'!A67="","",'TD Siniestros'!A67)</f>
        <v>59</v>
      </c>
      <c r="C68" s="9" t="str">
        <f>IF('TD Siniestros'!B67="","",'TD Siniestros'!B67)</f>
        <v>Solunion Crédito</v>
      </c>
      <c r="D68" s="10">
        <f>IF('TD Siniestros'!C67="","",'TD Siniestros'!C67)</f>
        <v>640836.08896999992</v>
      </c>
      <c r="E68" s="21">
        <f>IF('TD Siniestros'!D67="","",'TD Siniestros'!D67)</f>
        <v>175.84552572262342</v>
      </c>
      <c r="F68" s="11">
        <f>IF('TD Siniestros'!E67="","",'TD Siniestros'!E67)</f>
        <v>1155.2765099999999</v>
      </c>
      <c r="G68" s="11">
        <f>IF('TD Siniestros'!F67="","",'TD Siniestros'!F67)</f>
        <v>104.66598155211015</v>
      </c>
      <c r="H68" s="11">
        <f>IF('TD Siniestros'!G67="","",'TD Siniestros'!G67)</f>
        <v>37.171938524249512</v>
      </c>
      <c r="I68" s="11">
        <f t="shared" si="0"/>
        <v>0.10796074905865258</v>
      </c>
    </row>
    <row r="69" spans="2:9" ht="15" customHeight="1" x14ac:dyDescent="0.35">
      <c r="B69" s="8">
        <f>IF('TD Siniestros'!A68="","",'TD Siniestros'!A68)</f>
        <v>60</v>
      </c>
      <c r="C69" s="9" t="str">
        <f>IF('TD Siniestros'!B68="","",'TD Siniestros'!B68)</f>
        <v>SHF Cred Vivienda</v>
      </c>
      <c r="D69" s="10">
        <f>IF('TD Siniestros'!C68="","",'TD Siniestros'!C68)</f>
        <v>211939.96643999999</v>
      </c>
      <c r="E69" s="21">
        <f>IF('TD Siniestros'!D68="","",'TD Siniestros'!D68)</f>
        <v>79.909451801347117</v>
      </c>
      <c r="F69" s="11">
        <f>IF('TD Siniestros'!E68="","",'TD Siniestros'!E68)</f>
        <v>0</v>
      </c>
      <c r="G69" s="11">
        <f>IF('TD Siniestros'!F68="","",'TD Siniestros'!F68)</f>
        <v>44.506846986818999</v>
      </c>
      <c r="H69" s="11">
        <f>IF('TD Siniestros'!G68="","",'TD Siniestros'!G68)</f>
        <v>25.063699520190486</v>
      </c>
      <c r="I69" s="11">
        <f t="shared" si="0"/>
        <v>3.5705226228916774E-2</v>
      </c>
    </row>
    <row r="70" spans="2:9" ht="15" customHeight="1" x14ac:dyDescent="0.35">
      <c r="B70" s="8">
        <f>IF('TD Siniestros'!A69="","",'TD Siniestros'!A69)</f>
        <v>61</v>
      </c>
      <c r="C70" s="9" t="str">
        <f>IF('TD Siniestros'!B69="","",'TD Siniestros'!B69)</f>
        <v>Primero Seguros</v>
      </c>
      <c r="D70" s="10">
        <f>IF('TD Siniestros'!C69="","",'TD Siniestros'!C69)</f>
        <v>1026542.64289</v>
      </c>
      <c r="E70" s="21">
        <f>IF('TD Siniestros'!D69="","",'TD Siniestros'!D69)</f>
        <v>-16.216431819382237</v>
      </c>
      <c r="F70" s="11">
        <f>IF('TD Siniestros'!E69="","",'TD Siniestros'!E69)</f>
        <v>0</v>
      </c>
      <c r="G70" s="11">
        <f>IF('TD Siniestros'!F69="","",'TD Siniestros'!F69)</f>
        <v>229.25817213121528</v>
      </c>
      <c r="H70" s="11">
        <f>IF('TD Siniestros'!G69="","",'TD Siniestros'!G69)</f>
        <v>62.094784519897992</v>
      </c>
      <c r="I70" s="11">
        <f t="shared" si="0"/>
        <v>0.17294018638242065</v>
      </c>
    </row>
    <row r="71" spans="2:9" ht="15" customHeight="1" x14ac:dyDescent="0.35">
      <c r="B71" s="8">
        <f>IF('TD Siniestros'!A70="","",'TD Siniestros'!A70)</f>
        <v>62</v>
      </c>
      <c r="C71" s="9" t="str">
        <f>IF('TD Siniestros'!B70="","",'TD Siniestros'!B70)</f>
        <v>Crabi</v>
      </c>
      <c r="D71" s="10">
        <f>IF('TD Siniestros'!C70="","",'TD Siniestros'!C70)</f>
        <v>268813.38537999999</v>
      </c>
      <c r="E71" s="21">
        <f>IF('TD Siniestros'!D70="","",'TD Siniestros'!D70)</f>
        <v>80.71882729235584</v>
      </c>
      <c r="F71" s="11">
        <f>IF('TD Siniestros'!E70="","",'TD Siniestros'!E70)</f>
        <v>0</v>
      </c>
      <c r="G71" s="11">
        <f>IF('TD Siniestros'!F70="","",'TD Siniestros'!F70)</f>
        <v>69.149869892774305</v>
      </c>
      <c r="H71" s="11">
        <f>IF('TD Siniestros'!G70="","",'TD Siniestros'!G70)</f>
        <v>58.649135941800765</v>
      </c>
      <c r="I71" s="11">
        <f t="shared" si="0"/>
        <v>4.5286610635899512E-2</v>
      </c>
    </row>
    <row r="72" spans="2:9" ht="15" customHeight="1" x14ac:dyDescent="0.35">
      <c r="B72" s="8">
        <f>IF('TD Siniestros'!A71="","",'TD Siniestros'!A71)</f>
        <v>63</v>
      </c>
      <c r="C72" s="9" t="str">
        <f>IF('TD Siniestros'!B71="","",'TD Siniestros'!B71)</f>
        <v>Coface</v>
      </c>
      <c r="D72" s="10">
        <f>IF('TD Siniestros'!C71="","",'TD Siniestros'!C71)</f>
        <v>191063.76286999998</v>
      </c>
      <c r="E72" s="21">
        <f>IF('TD Siniestros'!D71="","",'TD Siniestros'!D71)</f>
        <v>67.368355674983832</v>
      </c>
      <c r="F72" s="11">
        <f>IF('TD Siniestros'!E71="","",'TD Siniestros'!E71)</f>
        <v>-992.09280000000001</v>
      </c>
      <c r="G72" s="11">
        <f>IF('TD Siniestros'!F71="","",'TD Siniestros'!F71)</f>
        <v>58.001118773464469</v>
      </c>
      <c r="H72" s="11">
        <f>IF('TD Siniestros'!G71="","",'TD Siniestros'!G71)</f>
        <v>33.332583010596991</v>
      </c>
      <c r="I72" s="11">
        <f t="shared" si="0"/>
        <v>3.2188241755491426E-2</v>
      </c>
    </row>
    <row r="73" spans="2:9" ht="15" customHeight="1" x14ac:dyDescent="0.35">
      <c r="B73" s="8">
        <f>IF('TD Siniestros'!A72="","",'TD Siniestros'!A72)</f>
        <v>64</v>
      </c>
      <c r="C73" s="9" t="str">
        <f>IF('TD Siniestros'!B72="","",'TD Siniestros'!B72)</f>
        <v>MediAccess</v>
      </c>
      <c r="D73" s="10">
        <f>IF('TD Siniestros'!C72="","",'TD Siniestros'!C72)</f>
        <v>256152.07155000002</v>
      </c>
      <c r="E73" s="21">
        <f>IF('TD Siniestros'!D72="","",'TD Siniestros'!D72)</f>
        <v>6.263573283051227</v>
      </c>
      <c r="F73" s="11">
        <f>IF('TD Siniestros'!E72="","",'TD Siniestros'!E72)</f>
        <v>0</v>
      </c>
      <c r="G73" s="11">
        <f>IF('TD Siniestros'!F72="","",'TD Siniestros'!F72)</f>
        <v>100.19184068846417</v>
      </c>
      <c r="H73" s="11">
        <f>IF('TD Siniestros'!G72="","",'TD Siniestros'!G72)</f>
        <v>58.024883701709349</v>
      </c>
      <c r="I73" s="11">
        <f t="shared" ref="I73:I124" si="1">IFERROR(D73/VLOOKUP("TOTAL",$C$8:$D$124,2,0)*100,"")</f>
        <v>4.3153577012043379E-2</v>
      </c>
    </row>
    <row r="74" spans="2:9" ht="15" customHeight="1" x14ac:dyDescent="0.35">
      <c r="B74" s="8">
        <f>IF('TD Siniestros'!A73="","",'TD Siniestros'!A73)</f>
        <v>65</v>
      </c>
      <c r="C74" s="9" t="str">
        <f>IF('TD Siniestros'!B73="","",'TD Siniestros'!B73)</f>
        <v>Quálitas Salud</v>
      </c>
      <c r="D74" s="10">
        <f>IF('TD Siniestros'!C73="","",'TD Siniestros'!C73)</f>
        <v>104723.97325000001</v>
      </c>
      <c r="E74" s="21">
        <f>IF('TD Siniestros'!D73="","",'TD Siniestros'!D73)</f>
        <v>134.86995673700309</v>
      </c>
      <c r="F74" s="11">
        <f>IF('TD Siniestros'!E73="","",'TD Siniestros'!E73)</f>
        <v>0</v>
      </c>
      <c r="G74" s="11">
        <f>IF('TD Siniestros'!F73="","",'TD Siniestros'!F73)</f>
        <v>60.990467667476565</v>
      </c>
      <c r="H74" s="11">
        <f>IF('TD Siniestros'!G73="","",'TD Siniestros'!G73)</f>
        <v>39.195554389920197</v>
      </c>
      <c r="I74" s="11">
        <f t="shared" si="1"/>
        <v>1.7642699578046983E-2</v>
      </c>
    </row>
    <row r="75" spans="2:9" ht="15" customHeight="1" x14ac:dyDescent="0.35">
      <c r="B75" s="8">
        <f>IF('TD Siniestros'!A74="","",'TD Siniestros'!A74)</f>
        <v>66</v>
      </c>
      <c r="C75" s="9" t="str">
        <f>IF('TD Siniestros'!B74="","",'TD Siniestros'!B74)</f>
        <v>Genworth Seg. de Crédito</v>
      </c>
      <c r="D75" s="10">
        <f>IF('TD Siniestros'!C74="","",'TD Siniestros'!C74)</f>
        <v>158647.92921999999</v>
      </c>
      <c r="E75" s="21">
        <f>IF('TD Siniestros'!D74="","",'TD Siniestros'!D74)</f>
        <v>82.773883853106952</v>
      </c>
      <c r="F75" s="11">
        <f>IF('TD Siniestros'!E74="","",'TD Siniestros'!E74)</f>
        <v>0</v>
      </c>
      <c r="G75" s="11">
        <f>IF('TD Siniestros'!F74="","",'TD Siniestros'!F74)</f>
        <v>92.476189023521073</v>
      </c>
      <c r="H75" s="11">
        <f>IF('TD Siniestros'!G74="","",'TD Siniestros'!G74)</f>
        <v>55.019274168650909</v>
      </c>
      <c r="I75" s="11">
        <f t="shared" si="1"/>
        <v>2.6727192132272551E-2</v>
      </c>
    </row>
    <row r="76" spans="2:9" ht="15" customHeight="1" x14ac:dyDescent="0.35">
      <c r="B76" s="8">
        <f>IF('TD Siniestros'!A75="","",'TD Siniestros'!A75)</f>
        <v>67</v>
      </c>
      <c r="C76" s="9" t="str">
        <f>IF('TD Siniestros'!B75="","",'TD Siniestros'!B75)</f>
        <v>Virginia Surety</v>
      </c>
      <c r="D76" s="10">
        <f>IF('TD Siniestros'!C75="","",'TD Siniestros'!C75)</f>
        <v>43216.575060000003</v>
      </c>
      <c r="E76" s="21">
        <f>IF('TD Siniestros'!D75="","",'TD Siniestros'!D75)</f>
        <v>22.788375270611727</v>
      </c>
      <c r="F76" s="11">
        <f>IF('TD Siniestros'!E75="","",'TD Siniestros'!E75)</f>
        <v>0</v>
      </c>
      <c r="G76" s="11">
        <f>IF('TD Siniestros'!F75="","",'TD Siniestros'!F75)</f>
        <v>29.191557547733549</v>
      </c>
      <c r="H76" s="11">
        <f>IF('TD Siniestros'!G75="","",'TD Siniestros'!G75)</f>
        <v>28.824077012076906</v>
      </c>
      <c r="I76" s="11">
        <f t="shared" si="1"/>
        <v>7.2806352443822858E-3</v>
      </c>
    </row>
    <row r="77" spans="2:9" ht="15" customHeight="1" x14ac:dyDescent="0.35">
      <c r="B77" s="8">
        <f>IF('TD Siniestros'!A76="","",'TD Siniestros'!A76)</f>
        <v>68</v>
      </c>
      <c r="C77" s="9" t="str">
        <f>IF('TD Siniestros'!B76="","",'TD Siniestros'!B76)</f>
        <v>Tláloc Seguros</v>
      </c>
      <c r="D77" s="10">
        <f>IF('TD Siniestros'!C76="","",'TD Siniestros'!C76)</f>
        <v>45337.465679999994</v>
      </c>
      <c r="E77" s="21">
        <f>IF('TD Siniestros'!D76="","",'TD Siniestros'!D76)</f>
        <v>-52.044271236608999</v>
      </c>
      <c r="F77" s="11">
        <f>IF('TD Siniestros'!E76="","",'TD Siniestros'!E76)</f>
        <v>0</v>
      </c>
      <c r="G77" s="11">
        <f>IF('TD Siniestros'!F76="","",'TD Siniestros'!F76)</f>
        <v>32.509499131358965</v>
      </c>
      <c r="H77" s="11">
        <f>IF('TD Siniestros'!G76="","",'TD Siniestros'!G76)</f>
        <v>78.671469409999332</v>
      </c>
      <c r="I77" s="11">
        <f t="shared" si="1"/>
        <v>7.6379386858515252E-3</v>
      </c>
    </row>
    <row r="78" spans="2:9" ht="15" customHeight="1" x14ac:dyDescent="0.35">
      <c r="B78" s="8">
        <f>IF('TD Siniestros'!A77="","",'TD Siniestros'!A77)</f>
        <v>69</v>
      </c>
      <c r="C78" s="9" t="str">
        <f>IF('TD Siniestros'!B77="","",'TD Siniestros'!B77)</f>
        <v>Odontoprev</v>
      </c>
      <c r="D78" s="10">
        <f>IF('TD Siniestros'!C77="","",'TD Siniestros'!C77)</f>
        <v>36716.831729999998</v>
      </c>
      <c r="E78" s="21">
        <f>IF('TD Siniestros'!D77="","",'TD Siniestros'!D77)</f>
        <v>-5.4778972916564967</v>
      </c>
      <c r="F78" s="11">
        <f>IF('TD Siniestros'!E77="","",'TD Siniestros'!E77)</f>
        <v>0</v>
      </c>
      <c r="G78" s="11">
        <f>IF('TD Siniestros'!F77="","",'TD Siniestros'!F77)</f>
        <v>30.17701519295138</v>
      </c>
      <c r="H78" s="11">
        <f>IF('TD Siniestros'!G77="","",'TD Siniestros'!G77)</f>
        <v>28.732626325685384</v>
      </c>
      <c r="I78" s="11">
        <f t="shared" si="1"/>
        <v>6.1856326833941338E-3</v>
      </c>
    </row>
    <row r="79" spans="2:9" ht="15" customHeight="1" x14ac:dyDescent="0.35">
      <c r="B79" s="8">
        <f>IF('TD Siniestros'!A78="","",'TD Siniestros'!A78)</f>
        <v>70</v>
      </c>
      <c r="C79" s="9" t="str">
        <f>IF('TD Siniestros'!B78="","",'TD Siniestros'!B78)</f>
        <v>SPP Seguros</v>
      </c>
      <c r="D79" s="10">
        <f>IF('TD Siniestros'!C78="","",'TD Siniestros'!C78)</f>
        <v>18003.894490000002</v>
      </c>
      <c r="E79" s="21">
        <f>IF('TD Siniestros'!D78="","",'TD Siniestros'!D78)</f>
        <v>303.25609139825553</v>
      </c>
      <c r="F79" s="11">
        <f>IF('TD Siniestros'!E78="","",'TD Siniestros'!E78)</f>
        <v>0</v>
      </c>
      <c r="G79" s="11">
        <f>IF('TD Siniestros'!F78="","",'TD Siniestros'!F78)</f>
        <v>15.024292105295434</v>
      </c>
      <c r="H79" s="11">
        <f>IF('TD Siniestros'!G78="","",'TD Siniestros'!G78)</f>
        <v>4.594243203229837</v>
      </c>
      <c r="I79" s="11">
        <f t="shared" si="1"/>
        <v>3.03309062733566E-3</v>
      </c>
    </row>
    <row r="80" spans="2:9" ht="15" customHeight="1" x14ac:dyDescent="0.35">
      <c r="B80" s="8">
        <f>IF('TD Siniestros'!A79="","",'TD Siniestros'!A79)</f>
        <v>71</v>
      </c>
      <c r="C80" s="9" t="str">
        <f>IF('TD Siniestros'!B79="","",'TD Siniestros'!B79)</f>
        <v>Momento Seguros</v>
      </c>
      <c r="D80" s="10">
        <f>IF('TD Siniestros'!C79="","",'TD Siniestros'!C79)</f>
        <v>56233.906269999999</v>
      </c>
      <c r="E80" s="21">
        <f>IF('TD Siniestros'!D79="","",'TD Siniestros'!D79)</f>
        <v>335.78886342640368</v>
      </c>
      <c r="F80" s="11">
        <f>IF('TD Siniestros'!E79="","",'TD Siniestros'!E79)</f>
        <v>0</v>
      </c>
      <c r="G80" s="11">
        <f>IF('TD Siniestros'!F79="","",'TD Siniestros'!F79)</f>
        <v>48.620460851759475</v>
      </c>
      <c r="H80" s="11">
        <f>IF('TD Siniestros'!G79="","",'TD Siniestros'!G79)</f>
        <v>31.940669148037713</v>
      </c>
      <c r="I80" s="11">
        <f t="shared" si="1"/>
        <v>9.4736466124451836E-3</v>
      </c>
    </row>
    <row r="81" spans="2:9" ht="15" customHeight="1" x14ac:dyDescent="0.35">
      <c r="B81" s="8">
        <f>IF('TD Siniestros'!A80="","",'TD Siniestros'!A80)</f>
        <v>72</v>
      </c>
      <c r="C81" s="9" t="str">
        <f>IF('TD Siniestros'!B80="","",'TD Siniestros'!B80)</f>
        <v>SPT</v>
      </c>
      <c r="D81" s="10">
        <f>IF('TD Siniestros'!C80="","",'TD Siniestros'!C80)</f>
        <v>50636.492179999994</v>
      </c>
      <c r="E81" s="21">
        <f>IF('TD Siniestros'!D80="","",'TD Siniestros'!D80)</f>
        <v>17.553473704813861</v>
      </c>
      <c r="F81" s="11">
        <f>IF('TD Siniestros'!E80="","",'TD Siniestros'!E80)</f>
        <v>0</v>
      </c>
      <c r="G81" s="11">
        <f>IF('TD Siniestros'!F80="","",'TD Siniestros'!F80)</f>
        <v>87.969660775695857</v>
      </c>
      <c r="H81" s="11">
        <f>IF('TD Siniestros'!G80="","",'TD Siniestros'!G80)</f>
        <v>75.121110813405593</v>
      </c>
      <c r="I81" s="11">
        <f t="shared" si="1"/>
        <v>8.5306581816295343E-3</v>
      </c>
    </row>
    <row r="82" spans="2:9" ht="15" customHeight="1" x14ac:dyDescent="0.35">
      <c r="B82" s="8">
        <f>IF('TD Siniestros'!A81="","",'TD Siniestros'!A81)</f>
        <v>73</v>
      </c>
      <c r="C82" s="9" t="str">
        <f>IF('TD Siniestros'!B81="","",'TD Siniestros'!B81)</f>
        <v>Banamex Pensiones</v>
      </c>
      <c r="D82" s="10">
        <f>IF('TD Siniestros'!C81="","",'TD Siniestros'!C81)</f>
        <v>808895.99310000008</v>
      </c>
      <c r="E82" s="21">
        <f>IF('TD Siniestros'!D81="","",'TD Siniestros'!D81)</f>
        <v>1.1295313145867736</v>
      </c>
      <c r="F82" s="11">
        <f>IF('TD Siniestros'!E81="","",'TD Siniestros'!E81)</f>
        <v>0</v>
      </c>
      <c r="G82" s="11">
        <f>IF('TD Siniestros'!F81="","",'TD Siniestros'!F81)</f>
        <v>4666.2695795224363</v>
      </c>
      <c r="H82" s="11">
        <f>IF('TD Siniestros'!G81="","",'TD Siniestros'!G81)</f>
        <v>9236.1299243413159</v>
      </c>
      <c r="I82" s="11">
        <f t="shared" si="1"/>
        <v>0.13627356328508347</v>
      </c>
    </row>
    <row r="83" spans="2:9" ht="15" customHeight="1" x14ac:dyDescent="0.35">
      <c r="B83" s="8">
        <f>IF('TD Siniestros'!A82="","",'TD Siniestros'!A82)</f>
        <v>150.1</v>
      </c>
      <c r="C83" s="9" t="str">
        <f>IF('TD Siniestros'!B82="","",'TD Siniestros'!B82)</f>
        <v>TOTAL RESTO</v>
      </c>
      <c r="D83" s="10">
        <f>IF('TD Siniestros'!C82="","",'TD Siniestros'!C82)</f>
        <v>118187413.59335999</v>
      </c>
      <c r="E83" s="21">
        <f>IF('TD Siniestros'!D82="","",'TD Siniestros'!D82)</f>
        <v>17.786654284832217</v>
      </c>
      <c r="F83" s="11">
        <f>IF('TD Siniestros'!E82="","",'TD Siniestros'!E82)</f>
        <v>445971.13900999993</v>
      </c>
      <c r="G83" s="11">
        <f>IF('TD Siniestros'!F82="","",'TD Siniestros'!F82)</f>
        <v>53.590326815128911</v>
      </c>
      <c r="H83" s="11">
        <f>IF('TD Siniestros'!G82="","",'TD Siniestros'!G82)</f>
        <v>52.846902848612174</v>
      </c>
      <c r="I83" s="11">
        <f t="shared" si="1"/>
        <v>19.910866320515932</v>
      </c>
    </row>
    <row r="84" spans="2:9" ht="15" customHeight="1" x14ac:dyDescent="0.35">
      <c r="B84" s="8">
        <f>IF('TD Siniestros'!A83="","",'TD Siniestros'!A83)</f>
        <v>200</v>
      </c>
      <c r="C84" s="9" t="str">
        <f>IF('TD Siniestros'!B83="","",'TD Siniestros'!B83)</f>
        <v>Patria</v>
      </c>
      <c r="D84" s="10">
        <f>IF('TD Siniestros'!C83="","",'TD Siniestros'!C83)</f>
        <v>0</v>
      </c>
      <c r="E84" s="21">
        <f>IF('TD Siniestros'!D83="","",'TD Siniestros'!D83)</f>
        <v>0</v>
      </c>
      <c r="F84" s="11">
        <f>IF('TD Siniestros'!E83="","",'TD Siniestros'!E83)</f>
        <v>0</v>
      </c>
      <c r="G84" s="11">
        <f>IF('TD Siniestros'!F83="","",'TD Siniestros'!F83)</f>
        <v>0</v>
      </c>
      <c r="H84" s="11">
        <f>IF('TD Siniestros'!G83="","",'TD Siniestros'!G83)</f>
        <v>0</v>
      </c>
      <c r="I84" s="11">
        <f t="shared" si="1"/>
        <v>0</v>
      </c>
    </row>
    <row r="85" spans="2:9" ht="15" customHeight="1" x14ac:dyDescent="0.35">
      <c r="B85" s="8">
        <f>IF('TD Siniestros'!A84="","",'TD Siniestros'!A84)</f>
        <v>201.1</v>
      </c>
      <c r="C85" s="9" t="str">
        <f>IF('TD Siniestros'!B84="","",'TD Siniestros'!B84)</f>
        <v>TOTAL</v>
      </c>
      <c r="D85" s="10">
        <f>IF('TD Siniestros'!C84="","",'TD Siniestros'!C84)</f>
        <v>593582477.48155999</v>
      </c>
      <c r="E85" s="21">
        <f>IF('TD Siniestros'!D84="","",'TD Siniestros'!D84)</f>
        <v>12.10236004292442</v>
      </c>
      <c r="F85" s="11">
        <f>IF('TD Siniestros'!E84="","",'TD Siniestros'!E84)</f>
        <v>2420424.7700300012</v>
      </c>
      <c r="G85" s="11">
        <f>IF('TD Siniestros'!F84="","",'TD Siniestros'!F84)</f>
        <v>57.910409296462127</v>
      </c>
      <c r="H85" s="11">
        <f>IF('TD Siniestros'!G84="","",'TD Siniestros'!G84)</f>
        <v>57.854399422955247</v>
      </c>
      <c r="I85" s="11">
        <f t="shared" si="1"/>
        <v>100</v>
      </c>
    </row>
    <row r="86" spans="2:9" ht="15" customHeight="1" x14ac:dyDescent="0.35">
      <c r="B86" s="8" t="str">
        <f>IF('TD Siniestros'!A85="","",'TD Siniestros'!A85)</f>
        <v/>
      </c>
      <c r="C86" s="9" t="str">
        <f>IF('TD Siniestros'!B85="","",'TD Siniestros'!B85)</f>
        <v/>
      </c>
      <c r="D86" s="10" t="str">
        <f>IF('TD Siniestros'!C85="","",'TD Siniestros'!C85)</f>
        <v/>
      </c>
      <c r="E86" s="21" t="str">
        <f>IF('TD Siniestros'!D85="","",'TD Siniestros'!D85)</f>
        <v/>
      </c>
      <c r="F86" s="11" t="str">
        <f>IF('TD Siniestros'!E85="","",'TD Siniestros'!E85)</f>
        <v/>
      </c>
      <c r="G86" s="11" t="str">
        <f>IF('TD Siniestros'!F85="","",'TD Siniestros'!F85)</f>
        <v/>
      </c>
      <c r="H86" s="11" t="str">
        <f>IF('TD Siniestros'!G85="","",'TD Siniestros'!G85)</f>
        <v/>
      </c>
      <c r="I86" s="11" t="str">
        <f t="shared" si="1"/>
        <v/>
      </c>
    </row>
    <row r="87" spans="2:9" ht="15" customHeight="1" x14ac:dyDescent="0.35">
      <c r="B87" s="8" t="str">
        <f>IF('TD Siniestros'!A86="","",'TD Siniestros'!A86)</f>
        <v/>
      </c>
      <c r="C87" s="9" t="str">
        <f>IF('TD Siniestros'!B86="","",'TD Siniestros'!B86)</f>
        <v/>
      </c>
      <c r="D87" s="10" t="str">
        <f>IF('TD Siniestros'!C86="","",'TD Siniestros'!C86)</f>
        <v/>
      </c>
      <c r="E87" s="21" t="str">
        <f>IF('TD Siniestros'!D86="","",'TD Siniestros'!D86)</f>
        <v/>
      </c>
      <c r="F87" s="11" t="str">
        <f>IF('TD Siniestros'!E86="","",'TD Siniestros'!E86)</f>
        <v/>
      </c>
      <c r="G87" s="11" t="str">
        <f>IF('TD Siniestros'!F86="","",'TD Siniestros'!F86)</f>
        <v/>
      </c>
      <c r="H87" s="11" t="str">
        <f>IF('TD Siniestros'!G86="","",'TD Siniestros'!G86)</f>
        <v/>
      </c>
      <c r="I87" s="11" t="str">
        <f t="shared" si="1"/>
        <v/>
      </c>
    </row>
    <row r="88" spans="2:9" ht="15" customHeight="1" x14ac:dyDescent="0.35">
      <c r="B88" s="8" t="str">
        <f>IF('TD Siniestros'!A87="","",'TD Siniestros'!A87)</f>
        <v/>
      </c>
      <c r="C88" s="9" t="str">
        <f>IF('TD Siniestros'!B87="","",'TD Siniestros'!B87)</f>
        <v/>
      </c>
      <c r="D88" s="10" t="str">
        <f>IF('TD Siniestros'!C87="","",'TD Siniestros'!C87)</f>
        <v/>
      </c>
      <c r="E88" s="21" t="str">
        <f>IF('TD Siniestros'!D87="","",'TD Siniestros'!D87)</f>
        <v/>
      </c>
      <c r="F88" s="11" t="str">
        <f>IF('TD Siniestros'!E87="","",'TD Siniestros'!E87)</f>
        <v/>
      </c>
      <c r="G88" s="11" t="str">
        <f>IF('TD Siniestros'!F87="","",'TD Siniestros'!F87)</f>
        <v/>
      </c>
      <c r="H88" s="11" t="str">
        <f>IF('TD Siniestros'!G87="","",'TD Siniestros'!G87)</f>
        <v/>
      </c>
      <c r="I88" s="11" t="str">
        <f t="shared" si="1"/>
        <v/>
      </c>
    </row>
    <row r="89" spans="2:9" ht="15" customHeight="1" x14ac:dyDescent="0.35">
      <c r="B89" s="8" t="str">
        <f>IF('TD Siniestros'!A88="","",'TD Siniestros'!A88)</f>
        <v/>
      </c>
      <c r="C89" s="9" t="str">
        <f>IF('TD Siniestros'!B88="","",'TD Siniestros'!B88)</f>
        <v/>
      </c>
      <c r="D89" s="10" t="str">
        <f>IF('TD Siniestros'!C88="","",'TD Siniestros'!C88)</f>
        <v/>
      </c>
      <c r="E89" s="21" t="str">
        <f>IF('TD Siniestros'!D88="","",'TD Siniestros'!D88)</f>
        <v/>
      </c>
      <c r="F89" s="11" t="str">
        <f>IF('TD Siniestros'!E88="","",'TD Siniestros'!E88)</f>
        <v/>
      </c>
      <c r="G89" s="11" t="str">
        <f>IF('TD Siniestros'!F88="","",'TD Siniestros'!F88)</f>
        <v/>
      </c>
      <c r="H89" s="11" t="str">
        <f>IF('TD Siniestros'!G88="","",'TD Siniestros'!G88)</f>
        <v/>
      </c>
      <c r="I89" s="11" t="str">
        <f t="shared" si="1"/>
        <v/>
      </c>
    </row>
    <row r="90" spans="2:9" ht="15" customHeight="1" x14ac:dyDescent="0.35">
      <c r="B90" s="8" t="str">
        <f>IF('TD Siniestros'!A89="","",'TD Siniestros'!A89)</f>
        <v/>
      </c>
      <c r="C90" s="9" t="str">
        <f>IF('TD Siniestros'!B89="","",'TD Siniestros'!B89)</f>
        <v/>
      </c>
      <c r="D90" s="10" t="str">
        <f>IF('TD Siniestros'!C89="","",'TD Siniestros'!C89)</f>
        <v/>
      </c>
      <c r="E90" s="21" t="str">
        <f>IF('TD Siniestros'!D89="","",'TD Siniestros'!D89)</f>
        <v/>
      </c>
      <c r="F90" s="11" t="str">
        <f>IF('TD Siniestros'!E89="","",'TD Siniestros'!E89)</f>
        <v/>
      </c>
      <c r="G90" s="11" t="str">
        <f>IF('TD Siniestros'!F89="","",'TD Siniestros'!F89)</f>
        <v/>
      </c>
      <c r="H90" s="11" t="str">
        <f>IF('TD Siniestros'!G89="","",'TD Siniestros'!G89)</f>
        <v/>
      </c>
      <c r="I90" s="11" t="str">
        <f t="shared" si="1"/>
        <v/>
      </c>
    </row>
    <row r="91" spans="2:9" ht="15" customHeight="1" x14ac:dyDescent="0.35">
      <c r="B91" s="8" t="str">
        <f>IF('TD Siniestros'!A90="","",'TD Siniestros'!A90)</f>
        <v/>
      </c>
      <c r="C91" s="9" t="str">
        <f>IF('TD Siniestros'!B90="","",'TD Siniestros'!B90)</f>
        <v/>
      </c>
      <c r="D91" s="10" t="str">
        <f>IF('TD Siniestros'!C90="","",'TD Siniestros'!C90)</f>
        <v/>
      </c>
      <c r="E91" s="21" t="str">
        <f>IF('TD Siniestros'!D90="","",'TD Siniestros'!D90)</f>
        <v/>
      </c>
      <c r="F91" s="11" t="str">
        <f>IF('TD Siniestros'!E90="","",'TD Siniestros'!E90)</f>
        <v/>
      </c>
      <c r="G91" s="11" t="str">
        <f>IF('TD Siniestros'!F90="","",'TD Siniestros'!F90)</f>
        <v/>
      </c>
      <c r="H91" s="11" t="str">
        <f>IF('TD Siniestros'!G90="","",'TD Siniestros'!G90)</f>
        <v/>
      </c>
      <c r="I91" s="11" t="str">
        <f t="shared" si="1"/>
        <v/>
      </c>
    </row>
    <row r="92" spans="2:9" ht="15" customHeight="1" x14ac:dyDescent="0.35">
      <c r="B92" s="8" t="str">
        <f>IF('TD Siniestros'!A91="","",'TD Siniestros'!A91)</f>
        <v/>
      </c>
      <c r="C92" s="9" t="str">
        <f>IF('TD Siniestros'!B91="","",'TD Siniestros'!B91)</f>
        <v/>
      </c>
      <c r="D92" s="10" t="str">
        <f>IF('TD Siniestros'!C91="","",'TD Siniestros'!C91)</f>
        <v/>
      </c>
      <c r="E92" s="21" t="str">
        <f>IF('TD Siniestros'!D91="","",'TD Siniestros'!D91)</f>
        <v/>
      </c>
      <c r="F92" s="11" t="str">
        <f>IF('TD Siniestros'!E91="","",'TD Siniestros'!E91)</f>
        <v/>
      </c>
      <c r="G92" s="11" t="str">
        <f>IF('TD Siniestros'!F91="","",'TD Siniestros'!F91)</f>
        <v/>
      </c>
      <c r="H92" s="11" t="str">
        <f>IF('TD Siniestros'!G91="","",'TD Siniestros'!G91)</f>
        <v/>
      </c>
      <c r="I92" s="11" t="str">
        <f t="shared" si="1"/>
        <v/>
      </c>
    </row>
    <row r="93" spans="2:9" ht="15" customHeight="1" x14ac:dyDescent="0.35">
      <c r="B93" s="8" t="str">
        <f>IF('TD Siniestros'!A92="","",'TD Siniestros'!A92)</f>
        <v/>
      </c>
      <c r="C93" s="9" t="str">
        <f>IF('TD Siniestros'!B92="","",'TD Siniestros'!B92)</f>
        <v/>
      </c>
      <c r="D93" s="10" t="str">
        <f>IF('TD Siniestros'!C92="","",'TD Siniestros'!C92)</f>
        <v/>
      </c>
      <c r="E93" s="21" t="str">
        <f>IF('TD Siniestros'!D92="","",'TD Siniestros'!D92)</f>
        <v/>
      </c>
      <c r="F93" s="11" t="str">
        <f>IF('TD Siniestros'!E92="","",'TD Siniestros'!E92)</f>
        <v/>
      </c>
      <c r="G93" s="11" t="str">
        <f>IF('TD Siniestros'!F92="","",'TD Siniestros'!F92)</f>
        <v/>
      </c>
      <c r="H93" s="11" t="str">
        <f>IF('TD Siniestros'!G92="","",'TD Siniestros'!G92)</f>
        <v/>
      </c>
      <c r="I93" s="11" t="str">
        <f t="shared" si="1"/>
        <v/>
      </c>
    </row>
    <row r="94" spans="2:9" ht="15" customHeight="1" x14ac:dyDescent="0.35">
      <c r="B94" s="8" t="str">
        <f>IF('TD Siniestros'!A93="","",'TD Siniestros'!A93)</f>
        <v/>
      </c>
      <c r="C94" s="9" t="str">
        <f>IF('TD Siniestros'!B93="","",'TD Siniestros'!B93)</f>
        <v/>
      </c>
      <c r="D94" s="10" t="str">
        <f>IF('TD Siniestros'!C93="","",'TD Siniestros'!C93)</f>
        <v/>
      </c>
      <c r="E94" s="21" t="str">
        <f>IF('TD Siniestros'!D93="","",'TD Siniestros'!D93)</f>
        <v/>
      </c>
      <c r="F94" s="11" t="str">
        <f>IF('TD Siniestros'!E93="","",'TD Siniestros'!E93)</f>
        <v/>
      </c>
      <c r="G94" s="11" t="str">
        <f>IF('TD Siniestros'!F93="","",'TD Siniestros'!F93)</f>
        <v/>
      </c>
      <c r="H94" s="11" t="str">
        <f>IF('TD Siniestros'!G93="","",'TD Siniestros'!G93)</f>
        <v/>
      </c>
      <c r="I94" s="11" t="str">
        <f t="shared" si="1"/>
        <v/>
      </c>
    </row>
    <row r="95" spans="2:9" x14ac:dyDescent="0.35">
      <c r="B95" s="22" t="str">
        <f>IF('TD Siniestros'!A94="","",'TD Siniestros'!A94)</f>
        <v/>
      </c>
      <c r="C95" s="22" t="str">
        <f>IF('TD Siniestros'!B94="","",'TD Siniestros'!B94)</f>
        <v/>
      </c>
      <c r="D95" s="22" t="str">
        <f>IF('TD Siniestros'!C94="","",'TD Siniestros'!C94)</f>
        <v/>
      </c>
      <c r="E95" s="23" t="str">
        <f>IF('TD Siniestros'!D94="","",'TD Siniestros'!D94)</f>
        <v/>
      </c>
      <c r="F95" s="24" t="str">
        <f>IF('TD Siniestros'!E94="","",'TD Siniestros'!E94)</f>
        <v/>
      </c>
      <c r="G95" s="24" t="str">
        <f>IF('TD Siniestros'!F94="","",'TD Siniestros'!F94)</f>
        <v/>
      </c>
      <c r="H95" s="24" t="str">
        <f>IF('TD Siniestros'!G94="","",'TD Siniestros'!G94)</f>
        <v/>
      </c>
      <c r="I95" s="24" t="str">
        <f t="shared" si="1"/>
        <v/>
      </c>
    </row>
    <row r="96" spans="2:9" x14ac:dyDescent="0.35">
      <c r="B96" s="22" t="str">
        <f>IF('TD Siniestros'!A95="","",'TD Siniestros'!A95)</f>
        <v/>
      </c>
      <c r="C96" s="22" t="str">
        <f>IF('TD Siniestros'!B95="","",'TD Siniestros'!B95)</f>
        <v/>
      </c>
      <c r="D96" s="22" t="str">
        <f>IF('TD Siniestros'!C95="","",'TD Siniestros'!C95)</f>
        <v/>
      </c>
      <c r="E96" s="23" t="str">
        <f>IF('TD Siniestros'!D95="","",'TD Siniestros'!D95)</f>
        <v/>
      </c>
      <c r="F96" s="24" t="str">
        <f>IF('TD Siniestros'!E95="","",'TD Siniestros'!E95)</f>
        <v/>
      </c>
      <c r="G96" s="24" t="str">
        <f>IF('TD Siniestros'!F95="","",'TD Siniestros'!F95)</f>
        <v/>
      </c>
      <c r="H96" s="24" t="str">
        <f>IF('TD Siniestros'!G95="","",'TD Siniestros'!G95)</f>
        <v/>
      </c>
      <c r="I96" s="24" t="str">
        <f t="shared" si="1"/>
        <v/>
      </c>
    </row>
    <row r="97" spans="2:9" x14ac:dyDescent="0.35">
      <c r="B97" s="22" t="str">
        <f>IF('TD Siniestros'!A96="","",'TD Siniestros'!A96)</f>
        <v/>
      </c>
      <c r="C97" s="22" t="str">
        <f>IF('TD Siniestros'!B96="","",'TD Siniestros'!B96)</f>
        <v/>
      </c>
      <c r="D97" s="22" t="str">
        <f>IF('TD Siniestros'!C96="","",'TD Siniestros'!C96)</f>
        <v/>
      </c>
      <c r="E97" s="23" t="str">
        <f>IF('TD Siniestros'!D96="","",'TD Siniestros'!D96)</f>
        <v/>
      </c>
      <c r="F97" s="24" t="str">
        <f>IF('TD Siniestros'!E96="","",'TD Siniestros'!E96)</f>
        <v/>
      </c>
      <c r="G97" s="24" t="str">
        <f>IF('TD Siniestros'!F96="","",'TD Siniestros'!F96)</f>
        <v/>
      </c>
      <c r="H97" s="24" t="str">
        <f>IF('TD Siniestros'!G96="","",'TD Siniestros'!G96)</f>
        <v/>
      </c>
      <c r="I97" s="24" t="str">
        <f t="shared" si="1"/>
        <v/>
      </c>
    </row>
    <row r="98" spans="2:9" x14ac:dyDescent="0.35">
      <c r="B98" s="22" t="str">
        <f>IF('TD Siniestros'!A97="","",'TD Siniestros'!A97)</f>
        <v/>
      </c>
      <c r="C98" s="22" t="str">
        <f>IF('TD Siniestros'!B97="","",'TD Siniestros'!B97)</f>
        <v/>
      </c>
      <c r="D98" s="22" t="str">
        <f>IF('TD Siniestros'!C97="","",'TD Siniestros'!C97)</f>
        <v/>
      </c>
      <c r="E98" s="23" t="str">
        <f>IF('TD Siniestros'!D97="","",'TD Siniestros'!D97)</f>
        <v/>
      </c>
      <c r="F98" s="24" t="str">
        <f>IF('TD Siniestros'!E97="","",'TD Siniestros'!E97)</f>
        <v/>
      </c>
      <c r="G98" s="24" t="str">
        <f>IF('TD Siniestros'!F97="","",'TD Siniestros'!F97)</f>
        <v/>
      </c>
      <c r="H98" s="24" t="str">
        <f>IF('TD Siniestros'!G97="","",'TD Siniestros'!G97)</f>
        <v/>
      </c>
      <c r="I98" s="24" t="str">
        <f t="shared" si="1"/>
        <v/>
      </c>
    </row>
    <row r="99" spans="2:9" x14ac:dyDescent="0.35">
      <c r="B99" s="22" t="str">
        <f>IF('TD Siniestros'!A98="","",'TD Siniestros'!A98)</f>
        <v/>
      </c>
      <c r="C99" s="22" t="str">
        <f>IF('TD Siniestros'!B98="","",'TD Siniestros'!B98)</f>
        <v/>
      </c>
      <c r="D99" s="22" t="str">
        <f>IF('TD Siniestros'!C98="","",'TD Siniestros'!C98)</f>
        <v/>
      </c>
      <c r="E99" s="23" t="str">
        <f>IF('TD Siniestros'!D98="","",'TD Siniestros'!D98)</f>
        <v/>
      </c>
      <c r="F99" s="24" t="str">
        <f>IF('TD Siniestros'!E98="","",'TD Siniestros'!E98)</f>
        <v/>
      </c>
      <c r="G99" s="24" t="str">
        <f>IF('TD Siniestros'!F98="","",'TD Siniestros'!F98)</f>
        <v/>
      </c>
      <c r="H99" s="24" t="str">
        <f>IF('TD Siniestros'!G98="","",'TD Siniestros'!G98)</f>
        <v/>
      </c>
      <c r="I99" s="24" t="str">
        <f t="shared" si="1"/>
        <v/>
      </c>
    </row>
    <row r="100" spans="2:9" x14ac:dyDescent="0.35">
      <c r="B100" s="22" t="str">
        <f>IF('TD Siniestros'!A99="","",'TD Siniestros'!A99)</f>
        <v/>
      </c>
      <c r="C100" s="22" t="str">
        <f>IF('TD Siniestros'!B99="","",'TD Siniestros'!B99)</f>
        <v/>
      </c>
      <c r="D100" s="22" t="str">
        <f>IF('TD Siniestros'!C99="","",'TD Siniestros'!C99)</f>
        <v/>
      </c>
      <c r="E100" s="23" t="str">
        <f>IF('TD Siniestros'!D99="","",'TD Siniestros'!D99)</f>
        <v/>
      </c>
      <c r="F100" s="24" t="str">
        <f>IF('TD Siniestros'!E99="","",'TD Siniestros'!E99)</f>
        <v/>
      </c>
      <c r="G100" s="24" t="str">
        <f>IF('TD Siniestros'!F99="","",'TD Siniestros'!F99)</f>
        <v/>
      </c>
      <c r="H100" s="24" t="str">
        <f>IF('TD Siniestros'!G99="","",'TD Siniestros'!G99)</f>
        <v/>
      </c>
      <c r="I100" s="24" t="str">
        <f t="shared" si="1"/>
        <v/>
      </c>
    </row>
    <row r="101" spans="2:9" x14ac:dyDescent="0.35">
      <c r="B101" s="22" t="str">
        <f>IF('TD Siniestros'!A100="","",'TD Siniestros'!A100)</f>
        <v/>
      </c>
      <c r="C101" s="22" t="str">
        <f>IF('TD Siniestros'!B100="","",'TD Siniestros'!B100)</f>
        <v/>
      </c>
      <c r="D101" s="22" t="str">
        <f>IF('TD Siniestros'!C100="","",'TD Siniestros'!C100)</f>
        <v/>
      </c>
      <c r="E101" s="23" t="str">
        <f>IF('TD Siniestros'!D100="","",'TD Siniestros'!D100)</f>
        <v/>
      </c>
      <c r="F101" s="24" t="str">
        <f>IF('TD Siniestros'!E100="","",'TD Siniestros'!E100)</f>
        <v/>
      </c>
      <c r="G101" s="24" t="str">
        <f>IF('TD Siniestros'!F100="","",'TD Siniestros'!F100)</f>
        <v/>
      </c>
      <c r="H101" s="24" t="str">
        <f>IF('TD Siniestros'!G100="","",'TD Siniestros'!G100)</f>
        <v/>
      </c>
      <c r="I101" s="24" t="str">
        <f t="shared" si="1"/>
        <v/>
      </c>
    </row>
    <row r="102" spans="2:9" x14ac:dyDescent="0.35">
      <c r="B102" s="22" t="str">
        <f>IF('TD Siniestros'!A101="","",'TD Siniestros'!A101)</f>
        <v/>
      </c>
      <c r="C102" s="22" t="str">
        <f>IF('TD Siniestros'!B101="","",'TD Siniestros'!B101)</f>
        <v/>
      </c>
      <c r="D102" s="22" t="str">
        <f>IF('TD Siniestros'!C101="","",'TD Siniestros'!C101)</f>
        <v/>
      </c>
      <c r="E102" s="23" t="str">
        <f>IF('TD Siniestros'!D101="","",'TD Siniestros'!D101)</f>
        <v/>
      </c>
      <c r="F102" s="24" t="str">
        <f>IF('TD Siniestros'!E101="","",'TD Siniestros'!E101)</f>
        <v/>
      </c>
      <c r="G102" s="24" t="str">
        <f>IF('TD Siniestros'!F101="","",'TD Siniestros'!F101)</f>
        <v/>
      </c>
      <c r="H102" s="24" t="str">
        <f>IF('TD Siniestros'!G101="","",'TD Siniestros'!G101)</f>
        <v/>
      </c>
      <c r="I102" s="24" t="str">
        <f t="shared" si="1"/>
        <v/>
      </c>
    </row>
    <row r="103" spans="2:9" x14ac:dyDescent="0.35">
      <c r="B103" s="22" t="str">
        <f>IF('TD Siniestros'!A102="","",'TD Siniestros'!A102)</f>
        <v/>
      </c>
      <c r="C103" s="22" t="str">
        <f>IF('TD Siniestros'!B102="","",'TD Siniestros'!B102)</f>
        <v/>
      </c>
      <c r="D103" s="22" t="str">
        <f>IF('TD Siniestros'!C102="","",'TD Siniestros'!C102)</f>
        <v/>
      </c>
      <c r="E103" s="23" t="str">
        <f>IF('TD Siniestros'!D102="","",'TD Siniestros'!D102)</f>
        <v/>
      </c>
      <c r="F103" s="24" t="str">
        <f>IF('TD Siniestros'!E102="","",'TD Siniestros'!E102)</f>
        <v/>
      </c>
      <c r="G103" s="24" t="str">
        <f>IF('TD Siniestros'!F102="","",'TD Siniestros'!F102)</f>
        <v/>
      </c>
      <c r="H103" s="24" t="str">
        <f>IF('TD Siniestros'!G102="","",'TD Siniestros'!G102)</f>
        <v/>
      </c>
      <c r="I103" s="24" t="str">
        <f t="shared" si="1"/>
        <v/>
      </c>
    </row>
    <row r="104" spans="2:9" x14ac:dyDescent="0.35">
      <c r="B104" s="22" t="str">
        <f>IF('TD Siniestros'!A103="","",'TD Siniestros'!A103)</f>
        <v/>
      </c>
      <c r="C104" s="22" t="str">
        <f>IF('TD Siniestros'!B103="","",'TD Siniestros'!B103)</f>
        <v/>
      </c>
      <c r="D104" s="22" t="str">
        <f>IF('TD Siniestros'!C103="","",'TD Siniestros'!C103)</f>
        <v/>
      </c>
      <c r="E104" s="23" t="str">
        <f>IF('TD Siniestros'!D103="","",'TD Siniestros'!D103)</f>
        <v/>
      </c>
      <c r="F104" s="24" t="str">
        <f>IF('TD Siniestros'!E103="","",'TD Siniestros'!E103)</f>
        <v/>
      </c>
      <c r="G104" s="24" t="str">
        <f>IF('TD Siniestros'!F103="","",'TD Siniestros'!F103)</f>
        <v/>
      </c>
      <c r="H104" s="24" t="str">
        <f>IF('TD Siniestros'!G103="","",'TD Siniestros'!G103)</f>
        <v/>
      </c>
      <c r="I104" s="24" t="str">
        <f t="shared" si="1"/>
        <v/>
      </c>
    </row>
    <row r="105" spans="2:9" x14ac:dyDescent="0.35">
      <c r="B105" s="22" t="str">
        <f>IF('TD Siniestros'!A104="","",'TD Siniestros'!A104)</f>
        <v/>
      </c>
      <c r="C105" s="22" t="str">
        <f>IF('TD Siniestros'!B104="","",'TD Siniestros'!B104)</f>
        <v/>
      </c>
      <c r="D105" s="22" t="str">
        <f>IF('TD Siniestros'!C104="","",'TD Siniestros'!C104)</f>
        <v/>
      </c>
      <c r="E105" s="23" t="str">
        <f>IF('TD Siniestros'!D104="","",'TD Siniestros'!D104)</f>
        <v/>
      </c>
      <c r="F105" s="24" t="str">
        <f>IF('TD Siniestros'!E104="","",'TD Siniestros'!E104)</f>
        <v/>
      </c>
      <c r="G105" s="24" t="str">
        <f>IF('TD Siniestros'!F104="","",'TD Siniestros'!F104)</f>
        <v/>
      </c>
      <c r="H105" s="24" t="str">
        <f>IF('TD Siniestros'!G104="","",'TD Siniestros'!G104)</f>
        <v/>
      </c>
      <c r="I105" s="24" t="str">
        <f t="shared" si="1"/>
        <v/>
      </c>
    </row>
    <row r="106" spans="2:9" x14ac:dyDescent="0.35">
      <c r="B106" s="22" t="str">
        <f>IF('TD Siniestros'!A105="","",'TD Siniestros'!A105)</f>
        <v/>
      </c>
      <c r="C106" s="22" t="str">
        <f>IF('TD Siniestros'!B105="","",'TD Siniestros'!B105)</f>
        <v/>
      </c>
      <c r="D106" s="22" t="str">
        <f>IF('TD Siniestros'!C105="","",'TD Siniestros'!C105)</f>
        <v/>
      </c>
      <c r="E106" s="23" t="str">
        <f>IF('TD Siniestros'!D105="","",'TD Siniestros'!D105)</f>
        <v/>
      </c>
      <c r="F106" s="24" t="str">
        <f>IF('TD Siniestros'!E105="","",'TD Siniestros'!E105)</f>
        <v/>
      </c>
      <c r="G106" s="24" t="str">
        <f>IF('TD Siniestros'!F105="","",'TD Siniestros'!F105)</f>
        <v/>
      </c>
      <c r="H106" s="24" t="str">
        <f>IF('TD Siniestros'!G105="","",'TD Siniestros'!G105)</f>
        <v/>
      </c>
      <c r="I106" s="24" t="str">
        <f t="shared" si="1"/>
        <v/>
      </c>
    </row>
    <row r="107" spans="2:9" x14ac:dyDescent="0.35">
      <c r="B107" s="22" t="str">
        <f>IF('TD Siniestros'!A106="","",'TD Siniestros'!A106)</f>
        <v/>
      </c>
      <c r="C107" s="22" t="str">
        <f>IF('TD Siniestros'!B106="","",'TD Siniestros'!B106)</f>
        <v/>
      </c>
      <c r="D107" s="22" t="str">
        <f>IF('TD Siniestros'!C106="","",'TD Siniestros'!C106)</f>
        <v/>
      </c>
      <c r="E107" s="23" t="str">
        <f>IF('TD Siniestros'!D106="","",'TD Siniestros'!D106)</f>
        <v/>
      </c>
      <c r="F107" s="24" t="str">
        <f>IF('TD Siniestros'!E106="","",'TD Siniestros'!E106)</f>
        <v/>
      </c>
      <c r="G107" s="24" t="str">
        <f>IF('TD Siniestros'!F106="","",'TD Siniestros'!F106)</f>
        <v/>
      </c>
      <c r="H107" s="24" t="str">
        <f>IF('TD Siniestros'!G106="","",'TD Siniestros'!G106)</f>
        <v/>
      </c>
      <c r="I107" s="24" t="str">
        <f t="shared" si="1"/>
        <v/>
      </c>
    </row>
    <row r="108" spans="2:9" x14ac:dyDescent="0.35">
      <c r="B108" s="22" t="str">
        <f>IF('TD Siniestros'!A107="","",'TD Siniestros'!A107)</f>
        <v/>
      </c>
      <c r="C108" s="22" t="str">
        <f>IF('TD Siniestros'!B107="","",'TD Siniestros'!B107)</f>
        <v/>
      </c>
      <c r="D108" s="22" t="str">
        <f>IF('TD Siniestros'!C107="","",'TD Siniestros'!C107)</f>
        <v/>
      </c>
      <c r="E108" s="23" t="str">
        <f>IF('TD Siniestros'!D107="","",'TD Siniestros'!D107)</f>
        <v/>
      </c>
      <c r="F108" s="24" t="str">
        <f>IF('TD Siniestros'!E107="","",'TD Siniestros'!E107)</f>
        <v/>
      </c>
      <c r="G108" s="24" t="str">
        <f>IF('TD Siniestros'!F107="","",'TD Siniestros'!F107)</f>
        <v/>
      </c>
      <c r="H108" s="24" t="str">
        <f>IF('TD Siniestros'!G107="","",'TD Siniestros'!G107)</f>
        <v/>
      </c>
      <c r="I108" s="24" t="str">
        <f t="shared" si="1"/>
        <v/>
      </c>
    </row>
    <row r="109" spans="2:9" x14ac:dyDescent="0.35">
      <c r="B109" s="22" t="str">
        <f>IF('TD Siniestros'!A108="","",'TD Siniestros'!A108)</f>
        <v/>
      </c>
      <c r="C109" s="22" t="str">
        <f>IF('TD Siniestros'!B108="","",'TD Siniestros'!B108)</f>
        <v/>
      </c>
      <c r="D109" s="22" t="str">
        <f>IF('TD Siniestros'!C108="","",'TD Siniestros'!C108)</f>
        <v/>
      </c>
      <c r="E109" s="23" t="str">
        <f>IF('TD Siniestros'!D108="","",'TD Siniestros'!D108)</f>
        <v/>
      </c>
      <c r="F109" s="24" t="str">
        <f>IF('TD Siniestros'!E108="","",'TD Siniestros'!E108)</f>
        <v/>
      </c>
      <c r="G109" s="24" t="str">
        <f>IF('TD Siniestros'!F108="","",'TD Siniestros'!F108)</f>
        <v/>
      </c>
      <c r="H109" s="24" t="str">
        <f>IF('TD Siniestros'!G108="","",'TD Siniestros'!G108)</f>
        <v/>
      </c>
      <c r="I109" s="24" t="str">
        <f t="shared" si="1"/>
        <v/>
      </c>
    </row>
    <row r="110" spans="2:9" x14ac:dyDescent="0.35">
      <c r="B110" s="22" t="str">
        <f>IF('TD Siniestros'!A109="","",'TD Siniestros'!A109)</f>
        <v/>
      </c>
      <c r="C110" s="22" t="str">
        <f>IF('TD Siniestros'!B109="","",'TD Siniestros'!B109)</f>
        <v/>
      </c>
      <c r="D110" s="22" t="str">
        <f>IF('TD Siniestros'!C109="","",'TD Siniestros'!C109)</f>
        <v/>
      </c>
      <c r="E110" s="23" t="str">
        <f>IF('TD Siniestros'!D109="","",'TD Siniestros'!D109)</f>
        <v/>
      </c>
      <c r="F110" s="24" t="str">
        <f>IF('TD Siniestros'!E109="","",'TD Siniestros'!E109)</f>
        <v/>
      </c>
      <c r="G110" s="24" t="str">
        <f>IF('TD Siniestros'!F109="","",'TD Siniestros'!F109)</f>
        <v/>
      </c>
      <c r="H110" s="24" t="str">
        <f>IF('TD Siniestros'!G109="","",'TD Siniestros'!G109)</f>
        <v/>
      </c>
      <c r="I110" s="24" t="str">
        <f t="shared" si="1"/>
        <v/>
      </c>
    </row>
    <row r="111" spans="2:9" x14ac:dyDescent="0.35">
      <c r="B111" s="22" t="str">
        <f>IF('TD Siniestros'!A110="","",'TD Siniestros'!A110)</f>
        <v/>
      </c>
      <c r="C111" s="22" t="str">
        <f>IF('TD Siniestros'!B110="","",'TD Siniestros'!B110)</f>
        <v/>
      </c>
      <c r="D111" s="22" t="str">
        <f>IF('TD Siniestros'!C110="","",'TD Siniestros'!C110)</f>
        <v/>
      </c>
      <c r="E111" s="23" t="str">
        <f>IF('TD Siniestros'!D110="","",'TD Siniestros'!D110)</f>
        <v/>
      </c>
      <c r="F111" s="24" t="str">
        <f>IF('TD Siniestros'!E110="","",'TD Siniestros'!E110)</f>
        <v/>
      </c>
      <c r="G111" s="24" t="str">
        <f>IF('TD Siniestros'!F110="","",'TD Siniestros'!F110)</f>
        <v/>
      </c>
      <c r="H111" s="24" t="str">
        <f>IF('TD Siniestros'!G110="","",'TD Siniestros'!G110)</f>
        <v/>
      </c>
      <c r="I111" s="24" t="str">
        <f t="shared" si="1"/>
        <v/>
      </c>
    </row>
    <row r="112" spans="2:9" x14ac:dyDescent="0.35">
      <c r="B112" s="22" t="str">
        <f>IF('TD Siniestros'!A111="","",'TD Siniestros'!A111)</f>
        <v/>
      </c>
      <c r="C112" s="22" t="str">
        <f>IF('TD Siniestros'!B111="","",'TD Siniestros'!B111)</f>
        <v/>
      </c>
      <c r="D112" s="22" t="str">
        <f>IF('TD Siniestros'!C111="","",'TD Siniestros'!C111)</f>
        <v/>
      </c>
      <c r="E112" s="23" t="str">
        <f>IF('TD Siniestros'!D111="","",'TD Siniestros'!D111)</f>
        <v/>
      </c>
      <c r="F112" s="24" t="str">
        <f>IF('TD Siniestros'!E111="","",'TD Siniestros'!E111)</f>
        <v/>
      </c>
      <c r="G112" s="24" t="str">
        <f>IF('TD Siniestros'!F111="","",'TD Siniestros'!F111)</f>
        <v/>
      </c>
      <c r="H112" s="24" t="str">
        <f>IF('TD Siniestros'!G111="","",'TD Siniestros'!G111)</f>
        <v/>
      </c>
      <c r="I112" s="24" t="str">
        <f t="shared" si="1"/>
        <v/>
      </c>
    </row>
    <row r="113" spans="2:9" x14ac:dyDescent="0.35">
      <c r="B113" s="22" t="str">
        <f>IF('TD Siniestros'!A112="","",'TD Siniestros'!A112)</f>
        <v/>
      </c>
      <c r="C113" s="22" t="str">
        <f>IF('TD Siniestros'!B112="","",'TD Siniestros'!B112)</f>
        <v/>
      </c>
      <c r="D113" s="22" t="str">
        <f>IF('TD Siniestros'!C112="","",'TD Siniestros'!C112)</f>
        <v/>
      </c>
      <c r="E113" s="23" t="str">
        <f>IF('TD Siniestros'!D112="","",'TD Siniestros'!D112)</f>
        <v/>
      </c>
      <c r="F113" s="24" t="str">
        <f>IF('TD Siniestros'!E112="","",'TD Siniestros'!E112)</f>
        <v/>
      </c>
      <c r="G113" s="24" t="str">
        <f>IF('TD Siniestros'!F112="","",'TD Siniestros'!F112)</f>
        <v/>
      </c>
      <c r="H113" s="24" t="str">
        <f>IF('TD Siniestros'!G112="","",'TD Siniestros'!G112)</f>
        <v/>
      </c>
      <c r="I113" s="24" t="str">
        <f t="shared" si="1"/>
        <v/>
      </c>
    </row>
    <row r="114" spans="2:9" x14ac:dyDescent="0.35">
      <c r="B114" s="22" t="str">
        <f>IF('TD Siniestros'!A113="","",'TD Siniestros'!A113)</f>
        <v/>
      </c>
      <c r="C114" s="22" t="str">
        <f>IF('TD Siniestros'!B113="","",'TD Siniestros'!B113)</f>
        <v/>
      </c>
      <c r="D114" s="22" t="str">
        <f>IF('TD Siniestros'!C113="","",'TD Siniestros'!C113)</f>
        <v/>
      </c>
      <c r="E114" s="23" t="str">
        <f>IF('TD Siniestros'!D113="","",'TD Siniestros'!D113)</f>
        <v/>
      </c>
      <c r="F114" s="24" t="str">
        <f>IF('TD Siniestros'!E113="","",'TD Siniestros'!E113)</f>
        <v/>
      </c>
      <c r="G114" s="24" t="str">
        <f>IF('TD Siniestros'!F113="","",'TD Siniestros'!F113)</f>
        <v/>
      </c>
      <c r="H114" s="24" t="str">
        <f>IF('TD Siniestros'!G113="","",'TD Siniestros'!G113)</f>
        <v/>
      </c>
      <c r="I114" s="24" t="str">
        <f t="shared" si="1"/>
        <v/>
      </c>
    </row>
    <row r="115" spans="2:9" x14ac:dyDescent="0.35">
      <c r="B115" s="22" t="str">
        <f>IF('TD Siniestros'!A114="","",'TD Siniestros'!A114)</f>
        <v/>
      </c>
      <c r="C115" s="22" t="str">
        <f>IF('TD Siniestros'!B114="","",'TD Siniestros'!B114)</f>
        <v/>
      </c>
      <c r="D115" s="22" t="str">
        <f>IF('TD Siniestros'!C114="","",'TD Siniestros'!C114)</f>
        <v/>
      </c>
      <c r="E115" s="23" t="str">
        <f>IF('TD Siniestros'!D114="","",'TD Siniestros'!D114)</f>
        <v/>
      </c>
      <c r="F115" s="24" t="str">
        <f>IF('TD Siniestros'!E114="","",'TD Siniestros'!E114)</f>
        <v/>
      </c>
      <c r="G115" s="24" t="str">
        <f>IF('TD Siniestros'!F114="","",'TD Siniestros'!F114)</f>
        <v/>
      </c>
      <c r="H115" s="24" t="str">
        <f>IF('TD Siniestros'!G114="","",'TD Siniestros'!G114)</f>
        <v/>
      </c>
      <c r="I115" s="24" t="str">
        <f t="shared" si="1"/>
        <v/>
      </c>
    </row>
    <row r="116" spans="2:9" x14ac:dyDescent="0.35">
      <c r="B116" s="22" t="str">
        <f>IF('TD Siniestros'!A115="","",'TD Siniestros'!A115)</f>
        <v/>
      </c>
      <c r="C116" s="22" t="str">
        <f>IF('TD Siniestros'!B115="","",'TD Siniestros'!B115)</f>
        <v/>
      </c>
      <c r="D116" s="22" t="str">
        <f>IF('TD Siniestros'!C115="","",'TD Siniestros'!C115)</f>
        <v/>
      </c>
      <c r="E116" s="23" t="str">
        <f>IF('TD Siniestros'!D115="","",'TD Siniestros'!D115)</f>
        <v/>
      </c>
      <c r="F116" s="24" t="str">
        <f>IF('TD Siniestros'!E115="","",'TD Siniestros'!E115)</f>
        <v/>
      </c>
      <c r="G116" s="24" t="str">
        <f>IF('TD Siniestros'!F115="","",'TD Siniestros'!F115)</f>
        <v/>
      </c>
      <c r="H116" s="24" t="str">
        <f>IF('TD Siniestros'!G115="","",'TD Siniestros'!G115)</f>
        <v/>
      </c>
      <c r="I116" s="24" t="str">
        <f t="shared" si="1"/>
        <v/>
      </c>
    </row>
    <row r="117" spans="2:9" x14ac:dyDescent="0.35">
      <c r="B117" s="22" t="str">
        <f>IF('TD Siniestros'!A116="","",'TD Siniestros'!A116)</f>
        <v/>
      </c>
      <c r="C117" s="22" t="str">
        <f>IF('TD Siniestros'!B116="","",'TD Siniestros'!B116)</f>
        <v/>
      </c>
      <c r="D117" s="22" t="str">
        <f>IF('TD Siniestros'!C116="","",'TD Siniestros'!C116)</f>
        <v/>
      </c>
      <c r="E117" s="23" t="str">
        <f>IF('TD Siniestros'!D116="","",'TD Siniestros'!D116)</f>
        <v/>
      </c>
      <c r="F117" s="24" t="str">
        <f>IF('TD Siniestros'!E116="","",'TD Siniestros'!E116)</f>
        <v/>
      </c>
      <c r="G117" s="24" t="str">
        <f>IF('TD Siniestros'!F116="","",'TD Siniestros'!F116)</f>
        <v/>
      </c>
      <c r="H117" s="24" t="str">
        <f>IF('TD Siniestros'!G116="","",'TD Siniestros'!G116)</f>
        <v/>
      </c>
      <c r="I117" s="24" t="str">
        <f t="shared" si="1"/>
        <v/>
      </c>
    </row>
    <row r="118" spans="2:9" x14ac:dyDescent="0.35">
      <c r="B118" s="22" t="str">
        <f>IF('TD Siniestros'!A117="","",'TD Siniestros'!A117)</f>
        <v/>
      </c>
      <c r="C118" s="22" t="str">
        <f>IF('TD Siniestros'!B117="","",'TD Siniestros'!B117)</f>
        <v/>
      </c>
      <c r="D118" s="22" t="str">
        <f>IF('TD Siniestros'!C117="","",'TD Siniestros'!C117)</f>
        <v/>
      </c>
      <c r="E118" s="23" t="str">
        <f>IF('TD Siniestros'!D117="","",'TD Siniestros'!D117)</f>
        <v/>
      </c>
      <c r="F118" s="24" t="str">
        <f>IF('TD Siniestros'!E117="","",'TD Siniestros'!E117)</f>
        <v/>
      </c>
      <c r="G118" s="24" t="str">
        <f>IF('TD Siniestros'!F117="","",'TD Siniestros'!F117)</f>
        <v/>
      </c>
      <c r="H118" s="24" t="str">
        <f>IF('TD Siniestros'!G117="","",'TD Siniestros'!G117)</f>
        <v/>
      </c>
      <c r="I118" s="24" t="str">
        <f t="shared" si="1"/>
        <v/>
      </c>
    </row>
    <row r="119" spans="2:9" x14ac:dyDescent="0.35">
      <c r="B119" s="22" t="str">
        <f>IF('TD Siniestros'!A118="","",'TD Siniestros'!A118)</f>
        <v/>
      </c>
      <c r="C119" s="22" t="str">
        <f>IF('TD Siniestros'!B118="","",'TD Siniestros'!B118)</f>
        <v/>
      </c>
      <c r="D119" s="22" t="str">
        <f>IF('TD Siniestros'!C118="","",'TD Siniestros'!C118)</f>
        <v/>
      </c>
      <c r="E119" s="23" t="str">
        <f>IF('TD Siniestros'!D118="","",'TD Siniestros'!D118)</f>
        <v/>
      </c>
      <c r="F119" s="24" t="str">
        <f>IF('TD Siniestros'!E118="","",'TD Siniestros'!E118)</f>
        <v/>
      </c>
      <c r="G119" s="24" t="str">
        <f>IF('TD Siniestros'!F118="","",'TD Siniestros'!F118)</f>
        <v/>
      </c>
      <c r="H119" s="24" t="str">
        <f>IF('TD Siniestros'!G118="","",'TD Siniestros'!G118)</f>
        <v/>
      </c>
      <c r="I119" s="24" t="str">
        <f t="shared" si="1"/>
        <v/>
      </c>
    </row>
    <row r="120" spans="2:9" x14ac:dyDescent="0.35">
      <c r="B120" s="22" t="str">
        <f>IF('TD Siniestros'!A119="","",'TD Siniestros'!A119)</f>
        <v/>
      </c>
      <c r="C120" s="22" t="str">
        <f>IF('TD Siniestros'!B119="","",'TD Siniestros'!B119)</f>
        <v/>
      </c>
      <c r="D120" s="22" t="str">
        <f>IF('TD Siniestros'!C119="","",'TD Siniestros'!C119)</f>
        <v/>
      </c>
      <c r="E120" s="23" t="str">
        <f>IF('TD Siniestros'!D119="","",'TD Siniestros'!D119)</f>
        <v/>
      </c>
      <c r="F120" s="24" t="str">
        <f>IF('TD Siniestros'!E119="","",'TD Siniestros'!E119)</f>
        <v/>
      </c>
      <c r="G120" s="24" t="str">
        <f>IF('TD Siniestros'!F119="","",'TD Siniestros'!F119)</f>
        <v/>
      </c>
      <c r="H120" s="24" t="str">
        <f>IF('TD Siniestros'!G119="","",'TD Siniestros'!G119)</f>
        <v/>
      </c>
      <c r="I120" s="24" t="str">
        <f t="shared" si="1"/>
        <v/>
      </c>
    </row>
    <row r="121" spans="2:9" x14ac:dyDescent="0.35">
      <c r="B121" s="22" t="str">
        <f>IF('TD Siniestros'!A120="","",'TD Siniestros'!A120)</f>
        <v/>
      </c>
      <c r="C121" s="22" t="str">
        <f>IF('TD Siniestros'!B120="","",'TD Siniestros'!B120)</f>
        <v/>
      </c>
      <c r="D121" s="22" t="str">
        <f>IF('TD Siniestros'!C120="","",'TD Siniestros'!C120)</f>
        <v/>
      </c>
      <c r="E121" s="23" t="str">
        <f>IF('TD Siniestros'!D120="","",'TD Siniestros'!D120)</f>
        <v/>
      </c>
      <c r="F121" s="24" t="str">
        <f>IF('TD Siniestros'!E120="","",'TD Siniestros'!E120)</f>
        <v/>
      </c>
      <c r="G121" s="24" t="str">
        <f>IF('TD Siniestros'!F120="","",'TD Siniestros'!F120)</f>
        <v/>
      </c>
      <c r="H121" s="24" t="str">
        <f>IF('TD Siniestros'!G120="","",'TD Siniestros'!G120)</f>
        <v/>
      </c>
      <c r="I121" s="24" t="str">
        <f t="shared" si="1"/>
        <v/>
      </c>
    </row>
    <row r="122" spans="2:9" x14ac:dyDescent="0.35">
      <c r="B122" s="22" t="str">
        <f>IF('TD Siniestros'!A121="","",'TD Siniestros'!A121)</f>
        <v/>
      </c>
      <c r="C122" s="22" t="str">
        <f>IF('TD Siniestros'!B121="","",'TD Siniestros'!B121)</f>
        <v/>
      </c>
      <c r="D122" s="22" t="str">
        <f>IF('TD Siniestros'!C121="","",'TD Siniestros'!C121)</f>
        <v/>
      </c>
      <c r="E122" s="23" t="str">
        <f>IF('TD Siniestros'!D121="","",'TD Siniestros'!D121)</f>
        <v/>
      </c>
      <c r="F122" s="24" t="str">
        <f>IF('TD Siniestros'!E121="","",'TD Siniestros'!E121)</f>
        <v/>
      </c>
      <c r="G122" s="24" t="str">
        <f>IF('TD Siniestros'!F121="","",'TD Siniestros'!F121)</f>
        <v/>
      </c>
      <c r="H122" s="24" t="str">
        <f>IF('TD Siniestros'!G121="","",'TD Siniestros'!G121)</f>
        <v/>
      </c>
      <c r="I122" s="24" t="str">
        <f t="shared" si="1"/>
        <v/>
      </c>
    </row>
    <row r="123" spans="2:9" x14ac:dyDescent="0.35">
      <c r="B123" s="22" t="str">
        <f>IF('TD Siniestros'!A122="","",'TD Siniestros'!A122)</f>
        <v/>
      </c>
      <c r="C123" s="22" t="str">
        <f>IF('TD Siniestros'!B122="","",'TD Siniestros'!B122)</f>
        <v/>
      </c>
      <c r="D123" s="22" t="str">
        <f>IF('TD Siniestros'!C122="","",'TD Siniestros'!C122)</f>
        <v/>
      </c>
      <c r="E123" s="23" t="str">
        <f>IF('TD Siniestros'!D122="","",'TD Siniestros'!D122)</f>
        <v/>
      </c>
      <c r="F123" s="24" t="str">
        <f>IF('TD Siniestros'!E122="","",'TD Siniestros'!E122)</f>
        <v/>
      </c>
      <c r="G123" s="24" t="str">
        <f>IF('TD Siniestros'!F122="","",'TD Siniestros'!F122)</f>
        <v/>
      </c>
      <c r="H123" s="24" t="str">
        <f>IF('TD Siniestros'!G122="","",'TD Siniestros'!G122)</f>
        <v/>
      </c>
      <c r="I123" s="24" t="str">
        <f t="shared" si="1"/>
        <v/>
      </c>
    </row>
    <row r="124" spans="2:9" x14ac:dyDescent="0.35">
      <c r="B124" s="22" t="str">
        <f>IF('TD Siniestros'!A123="","",'TD Siniestros'!A123)</f>
        <v/>
      </c>
      <c r="C124" s="22" t="str">
        <f>IF('TD Siniestros'!B123="","",'TD Siniestros'!B123)</f>
        <v/>
      </c>
      <c r="D124" s="22" t="str">
        <f>IF('TD Siniestros'!C123="","",'TD Siniestros'!C123)</f>
        <v/>
      </c>
      <c r="E124" s="23" t="str">
        <f>IF('TD Siniestros'!D123="","",'TD Siniestros'!D123)</f>
        <v/>
      </c>
      <c r="F124" s="24" t="str">
        <f>IF('TD Siniestros'!E123="","",'TD Siniestros'!E123)</f>
        <v/>
      </c>
      <c r="G124" s="24" t="str">
        <f>IF('TD Siniestros'!F123="","",'TD Siniestros'!F123)</f>
        <v/>
      </c>
      <c r="H124" s="24" t="str">
        <f>IF('TD Siniestros'!G123="","",'TD Siniestros'!G123)</f>
        <v/>
      </c>
      <c r="I124" s="24" t="str">
        <f t="shared" si="1"/>
        <v/>
      </c>
    </row>
  </sheetData>
  <sheetProtection algorithmName="SHA-512" hashValue="E/sRW0PBg8tiIykPPUUMMpmfgc4eX+3MBR+GhfB3+8nrpOpOrG/gY8w794zm+TJVjwMWEwOvVNcHAgmdYuV7Ew==" saltValue="M+4LxO5JxbhrmROMcZZC8Q==" spinCount="100000" sheet="1" formatCells="0" formatColumns="0" formatRows="0" insertColumns="0" insertRows="0" insertHyperlinks="0" deleteColumns="0" deleteRows="0" sort="0" autoFilter="0" pivotTables="0"/>
  <mergeCells count="6">
    <mergeCell ref="E5:E6"/>
    <mergeCell ref="F5:F6"/>
    <mergeCell ref="G5:H5"/>
    <mergeCell ref="I5:I6"/>
    <mergeCell ref="B2:I2"/>
    <mergeCell ref="D4:I4"/>
  </mergeCells>
  <conditionalFormatting sqref="B8:I124">
    <cfRule type="cellIs" dxfId="10" priority="1" operator="notEqual">
      <formula>""</formula>
    </cfRule>
  </conditionalFormatting>
  <conditionalFormatting sqref="C8:C124">
    <cfRule type="containsText" dxfId="9" priority="4" operator="containsText" text="TOTAL">
      <formula>NOT(ISERROR(SEARCH("TOTAL",C8)))</formula>
    </cfRule>
  </conditionalFormatting>
  <pageMargins left="0.7" right="0.7" top="0.75" bottom="0.75" header="0.3" footer="0.3"/>
  <ignoredErrors>
    <ignoredError sqref="B3:I6 B8:H124 B7:C7 D7:H7 C2:I2 I7:I124 I1" unlockedFormula="1"/>
  </ignoredErrors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1875-0D9D-4A31-90C5-667D7DFE230F}">
  <sheetPr codeName="Hoja10">
    <tabColor rgb="FF33CCCC"/>
  </sheetPr>
  <dimension ref="A1:O216"/>
  <sheetViews>
    <sheetView showGridLines="0" zoomScaleNormal="10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baseColWidth="10" defaultColWidth="0" defaultRowHeight="13.5" x14ac:dyDescent="0.25"/>
  <cols>
    <col min="1" max="1" width="3.54296875" style="81" customWidth="1"/>
    <col min="2" max="2" width="0" style="82" hidden="1" customWidth="1"/>
    <col min="3" max="3" width="4.453125" style="90" customWidth="1"/>
    <col min="4" max="4" width="20" style="90" customWidth="1"/>
    <col min="5" max="6" width="12" style="90" customWidth="1"/>
    <col min="7" max="8" width="8.54296875" style="90" customWidth="1"/>
    <col min="9" max="9" width="12" style="90" customWidth="1"/>
    <col min="10" max="11" width="8.54296875" style="90" customWidth="1"/>
    <col min="12" max="12" width="9" style="90" customWidth="1"/>
    <col min="13" max="15" width="11.54296875" style="90" customWidth="1"/>
    <col min="16" max="16384" width="11.54296875" style="90" hidden="1"/>
  </cols>
  <sheetData>
    <row r="1" spans="2:12" ht="18.649999999999999" customHeight="1" thickBot="1" x14ac:dyDescent="0.35">
      <c r="C1" s="87" t="s">
        <v>234</v>
      </c>
      <c r="D1" s="88"/>
      <c r="E1" s="89"/>
      <c r="F1" s="89"/>
      <c r="G1" s="88"/>
      <c r="H1" s="88"/>
      <c r="I1" s="89"/>
      <c r="J1" s="88"/>
      <c r="K1" s="88"/>
      <c r="L1" s="76" t="str">
        <f>VLOOKUP(RIGHT('TDPrimas Vida'!B2,2),Cat!$N$2:$O$5,2,0)&amp;" "&amp;LEFT('TDPrimas Vida'!B2,4)</f>
        <v>Cuarto Trimestre 2025</v>
      </c>
    </row>
    <row r="2" spans="2:12" ht="18.649999999999999" customHeight="1" x14ac:dyDescent="0.25">
      <c r="C2" s="187" t="str">
        <f>UPPER(RIGHT('TDPrimas Vida'!B3,LEN('TDPrimas Vida'!B3)-3))</f>
        <v>VIDA TOTAL</v>
      </c>
      <c r="D2" s="187"/>
      <c r="E2" s="187"/>
      <c r="F2" s="187"/>
      <c r="G2" s="187"/>
      <c r="H2" s="187"/>
      <c r="I2" s="187"/>
      <c r="J2" s="187"/>
      <c r="K2" s="187"/>
      <c r="L2" s="187"/>
    </row>
    <row r="3" spans="2:12" ht="14.5" thickBot="1" x14ac:dyDescent="0.35">
      <c r="C3" s="91"/>
      <c r="D3" s="91"/>
      <c r="E3" s="91"/>
      <c r="F3" s="91"/>
      <c r="G3" s="91"/>
      <c r="H3" s="91"/>
      <c r="I3" s="91"/>
      <c r="J3" s="91"/>
      <c r="K3" s="91"/>
      <c r="L3" s="92" t="s">
        <v>118</v>
      </c>
    </row>
    <row r="4" spans="2:12" ht="14.5" hidden="1" thickBot="1" x14ac:dyDescent="0.35">
      <c r="C4" s="91"/>
      <c r="D4" s="91"/>
      <c r="E4" s="91">
        <v>2</v>
      </c>
      <c r="F4" s="91">
        <v>3</v>
      </c>
      <c r="G4" s="91">
        <v>4</v>
      </c>
      <c r="H4" s="91">
        <v>5</v>
      </c>
      <c r="I4" s="91">
        <v>6</v>
      </c>
      <c r="J4" s="91">
        <v>7</v>
      </c>
      <c r="K4" s="91">
        <v>8</v>
      </c>
      <c r="L4" s="92">
        <v>9</v>
      </c>
    </row>
    <row r="5" spans="2:12" ht="14" x14ac:dyDescent="0.3">
      <c r="C5" s="93"/>
      <c r="D5" s="94"/>
      <c r="E5" s="95" t="s">
        <v>119</v>
      </c>
      <c r="F5" s="96"/>
      <c r="G5" s="95" t="s">
        <v>120</v>
      </c>
      <c r="H5" s="96"/>
      <c r="I5" s="95" t="s">
        <v>121</v>
      </c>
      <c r="J5" s="96"/>
      <c r="K5" s="95" t="s">
        <v>122</v>
      </c>
      <c r="L5" s="97"/>
    </row>
    <row r="6" spans="2:12" ht="14" x14ac:dyDescent="0.3">
      <c r="C6" s="98" t="s">
        <v>123</v>
      </c>
      <c r="D6" s="99"/>
      <c r="E6" s="100" t="str">
        <f>'Primas Directas'!$D$6</f>
        <v>2025</v>
      </c>
      <c r="F6" s="100">
        <f>'Primas Directas'!$E$6</f>
        <v>2024</v>
      </c>
      <c r="G6" s="100" t="str">
        <f>$E$6</f>
        <v>2025</v>
      </c>
      <c r="H6" s="100">
        <f>$F$6</f>
        <v>2024</v>
      </c>
      <c r="I6" s="100" t="s">
        <v>124</v>
      </c>
      <c r="J6" s="100" t="s">
        <v>125</v>
      </c>
      <c r="K6" s="100" t="s">
        <v>126</v>
      </c>
      <c r="L6" s="101" t="s">
        <v>127</v>
      </c>
    </row>
    <row r="7" spans="2:12" ht="14.5" thickBot="1" x14ac:dyDescent="0.35">
      <c r="C7" s="102"/>
      <c r="D7" s="103"/>
      <c r="E7" s="104" t="s">
        <v>124</v>
      </c>
      <c r="F7" s="104" t="s">
        <v>124</v>
      </c>
      <c r="G7" s="104"/>
      <c r="H7" s="104"/>
      <c r="I7" s="104"/>
      <c r="J7" s="104"/>
      <c r="K7" s="104" t="s">
        <v>128</v>
      </c>
      <c r="L7" s="105" t="s">
        <v>129</v>
      </c>
    </row>
    <row r="8" spans="2:12" ht="14" x14ac:dyDescent="0.3">
      <c r="B8" s="83" t="str">
        <f>IF(C8="",B2,D8)</f>
        <v>TOTAL</v>
      </c>
      <c r="C8" s="123">
        <v>151.1</v>
      </c>
      <c r="D8" s="106" t="s">
        <v>103</v>
      </c>
      <c r="E8" s="107">
        <f>VLOOKUP($D8,$D$12:$L$211,E$4,0)</f>
        <v>419079410.71260005</v>
      </c>
      <c r="F8" s="107">
        <f t="shared" ref="F8:L8" si="0">VLOOKUP($D8,$D$12:$L$211,F$4,0)</f>
        <v>375894584.23469001</v>
      </c>
      <c r="G8" s="108">
        <f t="shared" si="0"/>
        <v>100</v>
      </c>
      <c r="H8" s="108">
        <f t="shared" si="0"/>
        <v>111.48854713239167</v>
      </c>
      <c r="I8" s="107">
        <f t="shared" si="0"/>
        <v>43184826.477910042</v>
      </c>
      <c r="J8" s="109">
        <f t="shared" si="0"/>
        <v>11.48854713239167</v>
      </c>
      <c r="K8" s="109">
        <f t="shared" si="0"/>
        <v>40.885742289858548</v>
      </c>
      <c r="L8" s="110">
        <f t="shared" si="0"/>
        <v>49.698073710959484</v>
      </c>
    </row>
    <row r="9" spans="2:12" ht="14" x14ac:dyDescent="0.3">
      <c r="B9" s="83" t="str">
        <f t="shared" ref="B9:B11" si="1">IF(C9="",B8,D9)</f>
        <v>TOTAL</v>
      </c>
      <c r="C9" s="54"/>
      <c r="D9" s="137" t="str">
        <f>IF(D8="","","1er Año")</f>
        <v>1er Año</v>
      </c>
      <c r="E9" s="138">
        <f>IF(E8="","",(VLOOKUP(B9,'TDPrimas Vida'!$B:$N,5,0)))</f>
        <v>207179525.06859004</v>
      </c>
      <c r="F9" s="138">
        <f>IF(E8="","",(VLOOKUP(B9,'TDPrimas Vida'!$B:$N,6,0)))</f>
        <v>185707394.90734997</v>
      </c>
      <c r="G9" s="139">
        <f>IFERROR((E9/VLOOKUP("TOTAL",$D$12:$L$312,2,0))*100,"")</f>
        <v>49.436817885255508</v>
      </c>
      <c r="H9" s="139">
        <f>IFERROR((E9/VLOOKUP("TOTAL",$D$12:$L$312,3,0))*100,"")</f>
        <v>55.116390008757719</v>
      </c>
      <c r="I9" s="138">
        <f>IF(E8="","",E9-F9)</f>
        <v>21472130.161240071</v>
      </c>
      <c r="J9" s="140">
        <f>IF(E8="","",IFERROR((E9/F9-1)*100,"ND"))</f>
        <v>11.562345253915485</v>
      </c>
      <c r="K9" s="140">
        <f>IF(E8="","",IFERROR((E9/VLOOKUP(B9&amp;"|"&amp;VLOOKUP(TDPrimas_!$B$4,Cat!R:T,2,0),'TD Operación'!A:D,4,0))*100,"ND"))</f>
        <v>20.212609956872264</v>
      </c>
      <c r="L9" s="141">
        <f>IF(E8="","",(VLOOKUP(B9,'TDPrimas Vida'!$B:$N,7,0)))</f>
        <v>11.562345253915485</v>
      </c>
    </row>
    <row r="10" spans="2:12" ht="14" x14ac:dyDescent="0.3">
      <c r="B10" s="83" t="str">
        <f t="shared" si="1"/>
        <v>TOTAL</v>
      </c>
      <c r="C10" s="54"/>
      <c r="D10" s="142" t="str">
        <f>IF(D9="","","Renovación")</f>
        <v>Renovación</v>
      </c>
      <c r="E10" s="138">
        <f>IF(E8="","",(VLOOKUP(B10,'TDPrimas Vida'!$B:$N,8,0)))</f>
        <v>155973851.17108995</v>
      </c>
      <c r="F10" s="138">
        <f>IF(E8="","",(VLOOKUP(B10,'TDPrimas Vida'!$B:$N,9,0)))</f>
        <v>146199710.26111001</v>
      </c>
      <c r="G10" s="139">
        <f>IFERROR((E10/VLOOKUP("TOTAL",$D$12:$L$312,2,0))*100,"")</f>
        <v>37.218209051566852</v>
      </c>
      <c r="H10" s="139">
        <f>IFERROR((E10/VLOOKUP("TOTAL",$D$12:$L$312,3,0))*100,"")</f>
        <v>41.494040540288175</v>
      </c>
      <c r="I10" s="138">
        <f>IF(E8="","",E10-F10)</f>
        <v>9774140.9099799395</v>
      </c>
      <c r="J10" s="140">
        <f>IF(E8="","",IFERROR((E10/F10-1)*100,"ND"))</f>
        <v>6.685472148011451</v>
      </c>
      <c r="K10" s="140">
        <f>IF(E9="","",IFERROR((E10/VLOOKUP(B10&amp;"|"&amp;VLOOKUP(TDPrimas_!$B$4,Cat!R:T,2,0),'TD Operación'!A:D,4,0))*100,"ND"))</f>
        <v>15.21694103772443</v>
      </c>
      <c r="L10" s="141">
        <f>IF(E8="","",(VLOOKUP(B10,'TDPrimas Vida'!$B:$N,10,0)))</f>
        <v>37.218209051566852</v>
      </c>
    </row>
    <row r="11" spans="2:12" ht="14" x14ac:dyDescent="0.3">
      <c r="B11" s="83" t="str">
        <f t="shared" si="1"/>
        <v>TOTAL</v>
      </c>
      <c r="C11" s="54"/>
      <c r="D11" s="143" t="str">
        <f>IF(D10="","","Únicas")</f>
        <v>Únicas</v>
      </c>
      <c r="E11" s="144">
        <f>IF(E9="","",(VLOOKUP(B11,'TDPrimas Vida'!$B:$N,11,0)))</f>
        <v>55926034.472919993</v>
      </c>
      <c r="F11" s="144">
        <f>IF(E9="","",(VLOOKUP(B11,'TDPrimas Vida'!$B:$N,12,0)))</f>
        <v>43987479.066229992</v>
      </c>
      <c r="G11" s="145">
        <f>IFERROR((E11/VLOOKUP("TOTAL",$D$12:$L$312,2,0))*100,"")</f>
        <v>13.344973063177623</v>
      </c>
      <c r="H11" s="145">
        <f>IFERROR((E11/VLOOKUP("TOTAL",$D$12:$L$312,3,0))*100,"")</f>
        <v>14.878116583345754</v>
      </c>
      <c r="I11" s="144">
        <f>IF(E8="","",E11-F11)</f>
        <v>11938555.406690001</v>
      </c>
      <c r="J11" s="146">
        <f>IF(E8="","",IFERROR((E11/F11-1)*100,"ND"))</f>
        <v>27.140803838098225</v>
      </c>
      <c r="K11" s="146">
        <f>IF(E10="","",IFERROR((E11/VLOOKUP(B11&amp;"|"&amp;VLOOKUP(TDPrimas_!$B$4,Cat!R:T,2,0),'TD Operación'!A:D,4,0))*100,"ND"))</f>
        <v>5.4561912952618448</v>
      </c>
      <c r="L11" s="147">
        <f>IF(E8="","",(VLOOKUP(B11,'TDPrimas Vida'!$B:$N,13,0)))</f>
        <v>13.344973063177623</v>
      </c>
    </row>
    <row r="12" spans="2:12" ht="14" x14ac:dyDescent="0.3">
      <c r="B12" s="83" t="str">
        <f>IF(C12="",B7,D12)</f>
        <v>BBVA</v>
      </c>
      <c r="C12" s="54">
        <f>IF('TDPrimas Vida'!A7="","",'TDPrimas Vida'!A7)</f>
        <v>1</v>
      </c>
      <c r="D12" s="70" t="str">
        <f>IF('TDPrimas Vida'!B7="","",'TDPrimas Vida'!B7)</f>
        <v>BBVA</v>
      </c>
      <c r="E12" s="111">
        <f>IF('TDPrimas Vida'!C7="","",'TDPrimas Vida'!C7)</f>
        <v>69954632.618420005</v>
      </c>
      <c r="F12" s="111">
        <f>IF('TDPrimas Vida'!D7="","",'TDPrimas Vida'!D7)</f>
        <v>58709567.18479</v>
      </c>
      <c r="G12" s="112">
        <f>IF('TDPrimas Vida'!C7="","",IFERROR((E12/VLOOKUP("TOTAL",$D$12:$L$312,2,0))*100,""))</f>
        <v>16.692452750057459</v>
      </c>
      <c r="H12" s="112">
        <f>IF('TDPrimas Vida'!C7="","",IFERROR((E12/VLOOKUP("TOTAL",$D$12:$L$312,3,0))*100,""))</f>
        <v>18.610173051800018</v>
      </c>
      <c r="I12" s="111">
        <f>IF('TDPrimas Vida'!C7="","",E12-F12)</f>
        <v>11245065.433630005</v>
      </c>
      <c r="J12" s="113">
        <f>IFERROR(IF('TDPrimas Vida'!C7="","",(E12/F12-1)*100),"ND")</f>
        <v>19.153718844896005</v>
      </c>
      <c r="K12" s="113">
        <f>IF(E11="","",IFERROR((E12/VLOOKUP(B12&amp;"|"&amp;VLOOKUP(TDPrimas_!$B$4,Cat!R:T,2,0),'TD Operación'!A:D,4,0))*100,"ND"))</f>
        <v>76.801483874098523</v>
      </c>
      <c r="L12" s="113">
        <f>IF('TDPrimas Vida'!E7="","",'TDPrimas Vida'!E7)</f>
        <v>76.801483874098523</v>
      </c>
    </row>
    <row r="13" spans="2:12" ht="14" x14ac:dyDescent="0.3">
      <c r="B13" s="83" t="str">
        <f t="shared" ref="B13:B19" si="2">IF(C13="",B12,D13)</f>
        <v>BBVA</v>
      </c>
      <c r="C13" s="54"/>
      <c r="D13" s="70" t="str">
        <f>IF(D12="","","1er Año")</f>
        <v>1er Año</v>
      </c>
      <c r="E13" s="111">
        <f>IF(E12="","",(VLOOKUP(B13,'TDPrimas Vida'!$B:$N,5,0)))</f>
        <v>60710745.12432</v>
      </c>
      <c r="F13" s="111">
        <f>IF(E12="","",(VLOOKUP(B13,'TDPrimas Vida'!$B:$N,6,0)))</f>
        <v>50050237.621789999</v>
      </c>
      <c r="G13" s="112">
        <f>IFERROR((E13/VLOOKUP("TOTAL",$D$12:$L$312,2,0))*100,"")</f>
        <v>14.486692395860684</v>
      </c>
      <c r="H13" s="112">
        <f>IFERROR((E13/VLOOKUP("TOTAL",$D$12:$L$312,3,0))*100,"")</f>
        <v>16.151002879683737</v>
      </c>
      <c r="I13" s="111">
        <f>IF(E12="","",E13-F13)</f>
        <v>10660507.502530001</v>
      </c>
      <c r="J13" s="113">
        <f>IF(E12="","",IFERROR((E13/F13-1)*100,"ND"))</f>
        <v>21.29961416584527</v>
      </c>
      <c r="K13" s="113">
        <f>IF(E12="","",IFERROR((E13/VLOOKUP(B13&amp;"|"&amp;VLOOKUP(TDPrimas_!$B$4,Cat!R:T,2,0),'TD Operación'!A:D,4,0))*100,"ND"))</f>
        <v>66.652845396006299</v>
      </c>
      <c r="L13" s="113">
        <f>IF(E12="","",(VLOOKUP(B13,'TDPrimas Vida'!$B:$N,7,0)))</f>
        <v>21.29961416584527</v>
      </c>
    </row>
    <row r="14" spans="2:12" ht="14" x14ac:dyDescent="0.3">
      <c r="B14" s="83" t="str">
        <f t="shared" si="2"/>
        <v>BBVA</v>
      </c>
      <c r="C14" s="54"/>
      <c r="D14" s="70" t="str">
        <f>IF(D13="","","Renovación")</f>
        <v>Renovación</v>
      </c>
      <c r="E14" s="111">
        <f>IF(E12="","",(VLOOKUP(B14,'TDPrimas Vida'!$B:$N,8,0)))</f>
        <v>6529523.0919500003</v>
      </c>
      <c r="F14" s="111">
        <f>IF(E12="","",(VLOOKUP(B14,'TDPrimas Vida'!$B:$N,9,0)))</f>
        <v>6023647.2447699998</v>
      </c>
      <c r="G14" s="112">
        <f>IFERROR((E14/VLOOKUP("TOTAL",$D$12:$L$312,2,0))*100,"")</f>
        <v>1.5580634421641568</v>
      </c>
      <c r="H14" s="112">
        <f>IFERROR((E14/VLOOKUP("TOTAL",$D$12:$L$312,3,0))*100,"")</f>
        <v>1.7370622950697499</v>
      </c>
      <c r="I14" s="111">
        <f>IF(E12="","",E14-F14)</f>
        <v>505875.84718000051</v>
      </c>
      <c r="J14" s="113">
        <f>IF(E12="","",IFERROR((E14/F14-1)*100,"ND"))</f>
        <v>8.3981652082834692</v>
      </c>
      <c r="K14" s="113">
        <f>IF(E13="","",IFERROR((E14/VLOOKUP(B14&amp;"|"&amp;VLOOKUP(TDPrimas_!$B$4,Cat!R:T,2,0),'TD Operación'!A:D,4,0))*100,"ND"))</f>
        <v>7.168604046387431</v>
      </c>
      <c r="L14" s="113">
        <f>IF(E12="","",(VLOOKUP(B14,'TDPrimas Vida'!$B:$N,10,0)))</f>
        <v>1.5580634421641568</v>
      </c>
    </row>
    <row r="15" spans="2:12" ht="14" x14ac:dyDescent="0.3">
      <c r="B15" s="83" t="str">
        <f t="shared" si="2"/>
        <v>BBVA</v>
      </c>
      <c r="C15" s="54"/>
      <c r="D15" s="70" t="str">
        <f>IF(D14="","","Únicas")</f>
        <v>Únicas</v>
      </c>
      <c r="E15" s="111">
        <f>IF(E13="","",(VLOOKUP(B15,'TDPrimas Vida'!$B:$N,11,0)))</f>
        <v>2714364.4021500004</v>
      </c>
      <c r="F15" s="111">
        <f>IF(E13="","",(VLOOKUP(B15,'TDPrimas Vida'!$B:$N,12,0)))</f>
        <v>2635682.3182300003</v>
      </c>
      <c r="G15" s="112">
        <f>IFERROR((E15/VLOOKUP("TOTAL",$D$12:$L$312,2,0))*100,"")</f>
        <v>0.64769691203261737</v>
      </c>
      <c r="H15" s="112">
        <f>IFERROR((E15/VLOOKUP("TOTAL",$D$12:$L$312,3,0))*100,"")</f>
        <v>0.72210787704653001</v>
      </c>
      <c r="I15" s="111">
        <f>IF(E12="","",E15-F15)</f>
        <v>78682.083920000121</v>
      </c>
      <c r="J15" s="113">
        <f>IF(E12="","",IFERROR((E15/F15-1)*100,"ND"))</f>
        <v>2.9852643232375353</v>
      </c>
      <c r="K15" s="113">
        <f>IF(E14="","",IFERROR((E15/VLOOKUP(B15&amp;"|"&amp;VLOOKUP(TDPrimas_!$B$4,Cat!R:T,2,0),'TD Operación'!A:D,4,0))*100,"ND"))</f>
        <v>2.9800344317047855</v>
      </c>
      <c r="L15" s="113">
        <f>IF(E12="","",(VLOOKUP(B15,'TDPrimas Vida'!$B:$N,13,0)))</f>
        <v>0.64769691203261737</v>
      </c>
    </row>
    <row r="16" spans="2:12" ht="14" x14ac:dyDescent="0.3">
      <c r="B16" s="83" t="str">
        <f t="shared" si="2"/>
        <v>Metlife México</v>
      </c>
      <c r="C16" s="54">
        <f>IF('TDPrimas Vida'!A8="","",'TDPrimas Vida'!A8)</f>
        <v>2</v>
      </c>
      <c r="D16" s="70" t="str">
        <f>IF('TDPrimas Vida'!B8="","",'TDPrimas Vida'!B8)</f>
        <v>Metlife México</v>
      </c>
      <c r="E16" s="111">
        <f>IF('TDPrimas Vida'!C8="","",'TDPrimas Vida'!C8)</f>
        <v>55268312.444710001</v>
      </c>
      <c r="F16" s="111">
        <f>IF('TDPrimas Vida'!D8="","",'TDPrimas Vida'!D8)</f>
        <v>54803279.124120004</v>
      </c>
      <c r="G16" s="112">
        <f>IF('TDPrimas Vida'!C8="","",IFERROR((E16/VLOOKUP("TOTAL",$D$12:$L$312,2,0))*100,""))</f>
        <v>13.188028576906726</v>
      </c>
      <c r="H16" s="112">
        <f>IF('TDPrimas Vida'!C8="","",IFERROR((E16/VLOOKUP("TOTAL",$D$12:$L$312,3,0))*100,""))</f>
        <v>14.703141455797935</v>
      </c>
      <c r="I16" s="111">
        <f>IF('TDPrimas Vida'!C8="","",E16-F16)</f>
        <v>465033.32058999687</v>
      </c>
      <c r="J16" s="113">
        <f>IFERROR(IF('TDPrimas Vida'!C8="","",(E16/F16-1)*100),"ND")</f>
        <v>0.84855017440976788</v>
      </c>
      <c r="K16" s="113">
        <f>IF(E15="","",IFERROR((E16/VLOOKUP(B16&amp;"|"&amp;VLOOKUP(TDPrimas_!$B$4,Cat!R:T,2,0),'TD Operación'!A:D,4,0))*100,"ND"))</f>
        <v>61.235682331963382</v>
      </c>
      <c r="L16" s="113">
        <f>IF('TDPrimas Vida'!E8="","",'TDPrimas Vida'!E8)</f>
        <v>61.235682331963382</v>
      </c>
    </row>
    <row r="17" spans="1:12" ht="14" x14ac:dyDescent="0.3">
      <c r="B17" s="83" t="str">
        <f t="shared" si="2"/>
        <v>Metlife México</v>
      </c>
      <c r="C17" s="54"/>
      <c r="D17" s="70" t="str">
        <f>IF(D16="","","1er Año")</f>
        <v>1er Año</v>
      </c>
      <c r="E17" s="111">
        <f>IF(E16="","",(VLOOKUP(B17,'TDPrimas Vida'!$B:$N,5,0)))</f>
        <v>9716826.0188199989</v>
      </c>
      <c r="F17" s="111">
        <f>IF(E16="","",(VLOOKUP(B17,'TDPrimas Vida'!$B:$N,6,0)))</f>
        <v>10375288.437129999</v>
      </c>
      <c r="G17" s="112">
        <f>IFERROR((E17/VLOOKUP("TOTAL",$D$12:$L$312,2,0))*100,"")</f>
        <v>2.3186121222938554</v>
      </c>
      <c r="H17" s="112">
        <f>IFERROR((E17/VLOOKUP("TOTAL",$D$12:$L$312,3,0))*100,"")</f>
        <v>2.5849869687809317</v>
      </c>
      <c r="I17" s="111">
        <f>IF(E16="","",E17-F17)</f>
        <v>-658462.41830999963</v>
      </c>
      <c r="J17" s="113">
        <f>IF(E16="","",IFERROR((E17/F17-1)*100,"ND"))</f>
        <v>-6.3464492799406251</v>
      </c>
      <c r="K17" s="113">
        <f>IF(E16="","",IFERROR((E17/VLOOKUP(B17&amp;"|"&amp;VLOOKUP(TDPrimas_!$B$4,Cat!R:T,2,0),'TD Operación'!A:D,4,0))*100,"ND"))</f>
        <v>10.765960548527111</v>
      </c>
      <c r="L17" s="113">
        <f>IF(E16="","",(VLOOKUP(B17,'TDPrimas Vida'!$B:$N,7,0)))</f>
        <v>-6.3464492799406251</v>
      </c>
    </row>
    <row r="18" spans="1:12" ht="14" x14ac:dyDescent="0.3">
      <c r="B18" s="83" t="str">
        <f t="shared" si="2"/>
        <v>Metlife México</v>
      </c>
      <c r="C18" s="54"/>
      <c r="D18" s="70" t="str">
        <f>IF(D17="","","Renovación")</f>
        <v>Renovación</v>
      </c>
      <c r="E18" s="111">
        <f>IF(E16="","",(VLOOKUP(B18,'TDPrimas Vida'!$B:$N,8,0)))</f>
        <v>37145790.159189999</v>
      </c>
      <c r="F18" s="111">
        <f>IF(E16="","",(VLOOKUP(B18,'TDPrimas Vida'!$B:$N,9,0)))</f>
        <v>36408781.631829999</v>
      </c>
      <c r="G18" s="112">
        <f>IFERROR((E18/VLOOKUP("TOTAL",$D$12:$L$312,2,0))*100,"")</f>
        <v>8.8636638330734314</v>
      </c>
      <c r="H18" s="112">
        <f>IFERROR((E18/VLOOKUP("TOTAL",$D$12:$L$312,3,0))*100,"")</f>
        <v>9.8819700301928268</v>
      </c>
      <c r="I18" s="111">
        <f>IF(E16="","",E18-F18)</f>
        <v>737008.52735999972</v>
      </c>
      <c r="J18" s="113">
        <f>IF(E16="","",IFERROR((E18/F18-1)*100,"ND"))</f>
        <v>2.0242603413998195</v>
      </c>
      <c r="K18" s="113">
        <f>IF(E17="","",IFERROR((E18/VLOOKUP(B18&amp;"|"&amp;VLOOKUP(TDPrimas_!$B$4,Cat!R:T,2,0),'TD Operación'!A:D,4,0))*100,"ND"))</f>
        <v>41.156454857084164</v>
      </c>
      <c r="L18" s="113">
        <f>IF(E16="","",(VLOOKUP(B18,'TDPrimas Vida'!$B:$N,10,0)))</f>
        <v>8.8636638330734314</v>
      </c>
    </row>
    <row r="19" spans="1:12" ht="14" x14ac:dyDescent="0.3">
      <c r="B19" s="83" t="str">
        <f t="shared" si="2"/>
        <v>Metlife México</v>
      </c>
      <c r="C19" s="54"/>
      <c r="D19" s="70" t="str">
        <f>IF(D18="","","Únicas")</f>
        <v>Únicas</v>
      </c>
      <c r="E19" s="111">
        <f>IF(E17="","",(VLOOKUP(B19,'TDPrimas Vida'!$B:$N,11,0)))</f>
        <v>8405696.2666999996</v>
      </c>
      <c r="F19" s="111">
        <f>IF(E17="","",(VLOOKUP(B19,'TDPrimas Vida'!$B:$N,12,0)))</f>
        <v>8019209.0551600009</v>
      </c>
      <c r="G19" s="112">
        <f>IFERROR((E19/VLOOKUP("TOTAL",$D$12:$L$312,2,0))*100,"")</f>
        <v>2.005752621539437</v>
      </c>
      <c r="H19" s="112">
        <f>IFERROR((E19/VLOOKUP("TOTAL",$D$12:$L$312,3,0))*100,"")</f>
        <v>2.2361844568241764</v>
      </c>
      <c r="I19" s="111">
        <f>IF(E16="","",E19-F19)</f>
        <v>386487.21153999865</v>
      </c>
      <c r="J19" s="113">
        <f>IF(E16="","",IFERROR((E19/F19-1)*100,"ND"))</f>
        <v>4.8195178462308697</v>
      </c>
      <c r="K19" s="113">
        <f>IF(E18="","",IFERROR((E19/VLOOKUP(B19&amp;"|"&amp;VLOOKUP(TDPrimas_!$B$4,Cat!R:T,2,0),'TD Operación'!A:D,4,0))*100,"ND"))</f>
        <v>9.3132669263520977</v>
      </c>
      <c r="L19" s="113">
        <f>IF(E16="","",(VLOOKUP(B19,'TDPrimas Vida'!$B:$N,13,0)))</f>
        <v>2.005752621539437</v>
      </c>
    </row>
    <row r="20" spans="1:12" s="25" customFormat="1" ht="14.5" x14ac:dyDescent="0.35">
      <c r="A20"/>
      <c r="B20" s="83" t="str">
        <f>IF(C20="",B16,D20)</f>
        <v>Banamex Seguros</v>
      </c>
      <c r="C20" s="54">
        <f>IF('TDPrimas Vida'!A9="","",'TDPrimas Vida'!A9)</f>
        <v>3</v>
      </c>
      <c r="D20" s="70" t="str">
        <f>IF('TDPrimas Vida'!B9="","",'TDPrimas Vida'!B9)</f>
        <v>Banamex Seguros</v>
      </c>
      <c r="E20" s="111">
        <f>IF('TDPrimas Vida'!C9="","",'TDPrimas Vida'!C9)</f>
        <v>50844817.531900004</v>
      </c>
      <c r="F20" s="111">
        <f>IF('TDPrimas Vida'!D9="","",'TDPrimas Vida'!D9)</f>
        <v>55172206.6329</v>
      </c>
      <c r="G20" s="112">
        <f>IF('TDPrimas Vida'!C9="","",IFERROR((E20/VLOOKUP("TOTAL",$D$12:$L$312,2,0))*100,""))</f>
        <v>12.132501915435022</v>
      </c>
      <c r="H20" s="112">
        <f>IF('TDPrimas Vida'!C9="","",IFERROR((E20/VLOOKUP("TOTAL",$D$12:$L$312,3,0))*100,""))</f>
        <v>13.526350116328095</v>
      </c>
      <c r="I20" s="111">
        <f>IF('TDPrimas Vida'!C9="","",E20-F20)</f>
        <v>-4327389.1009999961</v>
      </c>
      <c r="J20" s="113">
        <f>IFERROR(IF('TDPrimas Vida'!C9="","",(E20/F20-1)*100),"ND")</f>
        <v>-7.8434221958769923</v>
      </c>
      <c r="K20" s="113">
        <f>IF(E19="","",IFERROR((E20/VLOOKUP(B20&amp;"|"&amp;VLOOKUP(TDPrimas_!$B$4,Cat!R:T,2,0),'TD Operación'!A:D,4,0))*100,"ND"))</f>
        <v>97.876543891915375</v>
      </c>
      <c r="L20" s="113">
        <f>IF('TDPrimas Vida'!E9="","",'TDPrimas Vida'!E9)</f>
        <v>97.876543891915375</v>
      </c>
    </row>
    <row r="21" spans="1:12" ht="14" x14ac:dyDescent="0.3">
      <c r="B21" s="83" t="str">
        <f>IF(C21="",B20,D21)</f>
        <v>Banamex Seguros</v>
      </c>
      <c r="C21" s="54"/>
      <c r="D21" s="70" t="str">
        <f>IF(D20="","","1er Año")</f>
        <v>1er Año</v>
      </c>
      <c r="E21" s="111">
        <f>IF(E20="","",(VLOOKUP(B21,'TDPrimas Vida'!$B:$N,5,0)))</f>
        <v>34785456.574730001</v>
      </c>
      <c r="F21" s="111">
        <f>IF(E20="","",(VLOOKUP(B21,'TDPrimas Vida'!$B:$N,6,0)))</f>
        <v>38930984.714459993</v>
      </c>
      <c r="G21" s="112">
        <f>IFERROR((E21/VLOOKUP("TOTAL",$D$12:$L$312,2,0))*100,"")</f>
        <v>8.3004451389251077</v>
      </c>
      <c r="H21" s="112">
        <f>IFERROR((E21/VLOOKUP("TOTAL",$D$12:$L$312,3,0))*100,"")</f>
        <v>9.254045690908832</v>
      </c>
      <c r="I21" s="111">
        <f>IF(E20="","",E21-F21)</f>
        <v>-4145528.1397299916</v>
      </c>
      <c r="J21" s="113">
        <f>IF(E20="","",IFERROR((E21/F21-1)*100,"ND"))</f>
        <v>-10.648402988353478</v>
      </c>
      <c r="K21" s="113">
        <f>IF(E20="","",IFERROR((E21/VLOOKUP(B21&amp;"|"&amp;VLOOKUP(TDPrimas_!$B$4,Cat!R:T,2,0),'TD Operación'!A:D,4,0))*100,"ND"))</f>
        <v>66.962188724559439</v>
      </c>
      <c r="L21" s="113">
        <f>IF(E20="","",(VLOOKUP(B21,'TDPrimas Vida'!$B:$N,7,0)))</f>
        <v>-10.648402988353478</v>
      </c>
    </row>
    <row r="22" spans="1:12" ht="14" x14ac:dyDescent="0.3">
      <c r="B22" s="83" t="str">
        <f>IF(C22="",B21,D22)</f>
        <v>Banamex Seguros</v>
      </c>
      <c r="C22" s="54"/>
      <c r="D22" s="70" t="str">
        <f>IF(D21="","","Renovación")</f>
        <v>Renovación</v>
      </c>
      <c r="E22" s="111">
        <f>IF(E20="","",(VLOOKUP(B22,'TDPrimas Vida'!$B:$N,8,0)))</f>
        <v>16059360.957169998</v>
      </c>
      <c r="F22" s="111">
        <f>IF(E20="","",(VLOOKUP(B22,'TDPrimas Vida'!$B:$N,9,0)))</f>
        <v>16241221.918439999</v>
      </c>
      <c r="G22" s="112">
        <f>IFERROR((E22/VLOOKUP("TOTAL",$D$12:$L$312,2,0))*100,"")</f>
        <v>3.8320567765099121</v>
      </c>
      <c r="H22" s="112">
        <f>IFERROR((E22/VLOOKUP("TOTAL",$D$12:$L$312,3,0))*100,"")</f>
        <v>4.2723044254192626</v>
      </c>
      <c r="I22" s="111">
        <f>IF(E20="","",E22-F22)</f>
        <v>-181860.96127000079</v>
      </c>
      <c r="J22" s="113">
        <f>IF(E20="","",IFERROR((E22/F22-1)*100,"ND"))</f>
        <v>-1.1197492539863574</v>
      </c>
      <c r="K22" s="113">
        <f>IF(E21="","",IFERROR((E22/VLOOKUP(B22&amp;"|"&amp;VLOOKUP(TDPrimas_!$B$4,Cat!R:T,2,0),'TD Operación'!A:D,4,0))*100,"ND"))</f>
        <v>30.914355167355911</v>
      </c>
      <c r="L22" s="113">
        <f>IF(E20="","",(VLOOKUP(B22,'TDPrimas Vida'!$B:$N,10,0)))</f>
        <v>3.8320567765099121</v>
      </c>
    </row>
    <row r="23" spans="1:12" ht="14" x14ac:dyDescent="0.3">
      <c r="B23" s="83" t="str">
        <f>IF(C23="",B22,D23)</f>
        <v>Banamex Seguros</v>
      </c>
      <c r="C23" s="54"/>
      <c r="D23" s="70" t="str">
        <f>IF(D22="","","Únicas")</f>
        <v>Únicas</v>
      </c>
      <c r="E23" s="111">
        <f>IF(E21="","",(VLOOKUP(B23,'TDPrimas Vida'!$B:$N,11,0)))</f>
        <v>0</v>
      </c>
      <c r="F23" s="111">
        <f>IF(E21="","",(VLOOKUP(B23,'TDPrimas Vida'!$B:$N,12,0)))</f>
        <v>0</v>
      </c>
      <c r="G23" s="112">
        <f>IFERROR((E23/VLOOKUP("TOTAL",$D$12:$L$312,2,0))*100,"")</f>
        <v>0</v>
      </c>
      <c r="H23" s="112">
        <f>IFERROR((E23/VLOOKUP("TOTAL",$D$12:$L$312,3,0))*100,"")</f>
        <v>0</v>
      </c>
      <c r="I23" s="111">
        <f>IF(E20="","",E23-F23)</f>
        <v>0</v>
      </c>
      <c r="J23" s="113" t="str">
        <f>IF(E20="","",IFERROR((E23/F23-1)*100,"ND"))</f>
        <v>ND</v>
      </c>
      <c r="K23" s="113">
        <f>IF(E22="","",IFERROR((E23/VLOOKUP(B23&amp;"|"&amp;VLOOKUP(TDPrimas_!$B$4,Cat!R:T,2,0),'TD Operación'!A:D,4,0))*100,"ND"))</f>
        <v>0</v>
      </c>
      <c r="L23" s="113">
        <f>IF(E20="","",(VLOOKUP(B23,'TDPrimas Vida'!$B:$N,13,0)))</f>
        <v>0</v>
      </c>
    </row>
    <row r="24" spans="1:12" s="25" customFormat="1" ht="14.5" x14ac:dyDescent="0.35">
      <c r="A24"/>
      <c r="B24" s="83" t="str">
        <f>IF(C24="",B20,D24)</f>
        <v>G.N.P.</v>
      </c>
      <c r="C24" s="54">
        <f>IF('TDPrimas Vida'!A10="","",'TDPrimas Vida'!A10)</f>
        <v>4</v>
      </c>
      <c r="D24" s="70" t="str">
        <f>IF('TDPrimas Vida'!B10="","",'TDPrimas Vida'!B10)</f>
        <v>G.N.P.</v>
      </c>
      <c r="E24" s="111">
        <f>IF('TDPrimas Vida'!C10="","",'TDPrimas Vida'!C10)</f>
        <v>43084169.787780002</v>
      </c>
      <c r="F24" s="111">
        <f>IF('TDPrimas Vida'!D10="","",'TDPrimas Vida'!D10)</f>
        <v>39527147.690480001</v>
      </c>
      <c r="G24" s="112">
        <f>IF('TDPrimas Vida'!C10="","",IFERROR((E24/VLOOKUP("TOTAL",$D$12:$L$312,2,0))*100,""))</f>
        <v>10.280669650298483</v>
      </c>
      <c r="H24" s="112">
        <f>IF('TDPrimas Vida'!C10="","",IFERROR((E24/VLOOKUP("TOTAL",$D$12:$L$312,3,0))*100,""))</f>
        <v>11.461769228598509</v>
      </c>
      <c r="I24" s="111">
        <f>IF('TDPrimas Vida'!C10="","",E24-F24)</f>
        <v>3557022.0973000005</v>
      </c>
      <c r="J24" s="113">
        <f>IFERROR(IF('TDPrimas Vida'!C10="","",(E24/F24-1)*100),"ND")</f>
        <v>8.9989344162991536</v>
      </c>
      <c r="K24" s="113">
        <f>IF(E23="","",IFERROR((E24/VLOOKUP(B24&amp;"|"&amp;VLOOKUP(TDPrimas_!$B$4,Cat!R:T,2,0),'TD Operación'!A:D,4,0))*100,"ND"))</f>
        <v>33.546745877696324</v>
      </c>
      <c r="L24" s="113">
        <f>IF('TDPrimas Vida'!E10="","",'TDPrimas Vida'!E10)</f>
        <v>33.546745877696324</v>
      </c>
    </row>
    <row r="25" spans="1:12" ht="14" x14ac:dyDescent="0.3">
      <c r="B25" s="83" t="str">
        <f>IF(C25="",B24,D25)</f>
        <v>G.N.P.</v>
      </c>
      <c r="C25" s="54"/>
      <c r="D25" s="70" t="str">
        <f>IF(D24="","","1er Año")</f>
        <v>1er Año</v>
      </c>
      <c r="E25" s="111">
        <f>IF(E24="","",(VLOOKUP(B25,'TDPrimas Vida'!$B:$N,5,0)))</f>
        <v>10926566.171089999</v>
      </c>
      <c r="F25" s="111">
        <f>IF(E24="","",(VLOOKUP(B25,'TDPrimas Vida'!$B:$N,6,0)))</f>
        <v>10398324.99009</v>
      </c>
      <c r="G25" s="112">
        <f>IFERROR((E25/VLOOKUP("TOTAL",$D$12:$L$312,2,0))*100,"")</f>
        <v>2.6072782130982128</v>
      </c>
      <c r="H25" s="112">
        <f>IFERROR((E25/VLOOKUP("TOTAL",$D$12:$L$312,3,0))*100,"")</f>
        <v>2.9068165994825801</v>
      </c>
      <c r="I25" s="111">
        <f>IF(E24="","",E25-F25)</f>
        <v>528241.18099999987</v>
      </c>
      <c r="J25" s="113">
        <f>IF(E24="","",IFERROR((E25/F25-1)*100,"ND"))</f>
        <v>5.0800603126314403</v>
      </c>
      <c r="K25" s="113">
        <f>IF(E24="","",IFERROR((E25/VLOOKUP(B25&amp;"|"&amp;VLOOKUP(TDPrimas_!$B$4,Cat!R:T,2,0),'TD Operación'!A:D,4,0))*100,"ND"))</f>
        <v>8.5077823354357545</v>
      </c>
      <c r="L25" s="113">
        <f>IF(E24="","",(VLOOKUP(B25,'TDPrimas Vida'!$B:$N,7,0)))</f>
        <v>5.0800603126314403</v>
      </c>
    </row>
    <row r="26" spans="1:12" ht="14" x14ac:dyDescent="0.3">
      <c r="B26" s="83" t="str">
        <f>IF(C26="",B25,D26)</f>
        <v>G.N.P.</v>
      </c>
      <c r="C26" s="54"/>
      <c r="D26" s="70" t="str">
        <f>IF(D25="","","Renovación")</f>
        <v>Renovación</v>
      </c>
      <c r="E26" s="111">
        <f>IF(E24="","",(VLOOKUP(B26,'TDPrimas Vida'!$B:$N,8,0)))</f>
        <v>22779959.556049999</v>
      </c>
      <c r="F26" s="111">
        <f>IF(E24="","",(VLOOKUP(B26,'TDPrimas Vida'!$B:$N,9,0)))</f>
        <v>21169843.15955</v>
      </c>
      <c r="G26" s="112">
        <f>IFERROR((E26/VLOOKUP("TOTAL",$D$12:$L$312,2,0))*100,"")</f>
        <v>5.4357143237638645</v>
      </c>
      <c r="H26" s="112">
        <f>IFERROR((E26/VLOOKUP("TOTAL",$D$12:$L$312,3,0))*100,"")</f>
        <v>6.0601989258316413</v>
      </c>
      <c r="I26" s="111">
        <f>IF(E24="","",E26-F26)</f>
        <v>1610116.3964999989</v>
      </c>
      <c r="J26" s="113">
        <f>IF(E24="","",IFERROR((E26/F26-1)*100,"ND"))</f>
        <v>7.6057077247341454</v>
      </c>
      <c r="K26" s="113">
        <f>IF(E25="","",IFERROR((E26/VLOOKUP(B26&amp;"|"&amp;VLOOKUP(TDPrimas_!$B$4,Cat!R:T,2,0),'TD Operación'!A:D,4,0))*100,"ND"))</f>
        <v>17.737222699084203</v>
      </c>
      <c r="L26" s="113">
        <f>IF(E24="","",(VLOOKUP(B26,'TDPrimas Vida'!$B:$N,10,0)))</f>
        <v>5.4357143237638645</v>
      </c>
    </row>
    <row r="27" spans="1:12" ht="14" x14ac:dyDescent="0.3">
      <c r="B27" s="83" t="str">
        <f>IF(C27="",B26,D27)</f>
        <v>G.N.P.</v>
      </c>
      <c r="C27" s="54"/>
      <c r="D27" s="70" t="str">
        <f>IF(D26="","","Únicas")</f>
        <v>Únicas</v>
      </c>
      <c r="E27" s="111">
        <f>IF(E25="","",(VLOOKUP(B27,'TDPrimas Vida'!$B:$N,11,0)))</f>
        <v>9377644.0606399998</v>
      </c>
      <c r="F27" s="111">
        <f>IF(E25="","",(VLOOKUP(B27,'TDPrimas Vida'!$B:$N,12,0)))</f>
        <v>7958979.5408399999</v>
      </c>
      <c r="G27" s="112">
        <f>IFERROR((E27/VLOOKUP("TOTAL",$D$12:$L$312,2,0))*100,"")</f>
        <v>2.237677113436404</v>
      </c>
      <c r="H27" s="112">
        <f>IFERROR((E27/VLOOKUP("TOTAL",$D$12:$L$312,3,0))*100,"")</f>
        <v>2.4947537032842861</v>
      </c>
      <c r="I27" s="111">
        <f>IF(E24="","",E27-F27)</f>
        <v>1418664.5197999999</v>
      </c>
      <c r="J27" s="113">
        <f>IF(E24="","",IFERROR((E27/F27-1)*100,"ND"))</f>
        <v>17.824703688712738</v>
      </c>
      <c r="K27" s="113">
        <f>IF(E26="","",IFERROR((E27/VLOOKUP(B27&amp;"|"&amp;VLOOKUP(TDPrimas_!$B$4,Cat!R:T,2,0),'TD Operación'!A:D,4,0))*100,"ND"))</f>
        <v>7.3017408431763613</v>
      </c>
      <c r="L27" s="113">
        <f>IF(E24="","",(VLOOKUP(B27,'TDPrimas Vida'!$B:$N,13,0)))</f>
        <v>2.237677113436404</v>
      </c>
    </row>
    <row r="28" spans="1:12" s="25" customFormat="1" ht="14.5" x14ac:dyDescent="0.35">
      <c r="A28"/>
      <c r="B28" s="83" t="str">
        <f>IF(C28="",B24,D28)</f>
        <v>Banorte</v>
      </c>
      <c r="C28" s="54">
        <f>IF('TDPrimas Vida'!A11="","",'TDPrimas Vida'!A11)</f>
        <v>5</v>
      </c>
      <c r="D28" s="70" t="str">
        <f>IF('TDPrimas Vida'!B11="","",'TDPrimas Vida'!B11)</f>
        <v>Banorte</v>
      </c>
      <c r="E28" s="111">
        <f>IF('TDPrimas Vida'!C11="","",'TDPrimas Vida'!C11)</f>
        <v>37338126.696230002</v>
      </c>
      <c r="F28" s="111">
        <f>IF('TDPrimas Vida'!D11="","",'TDPrimas Vida'!D11)</f>
        <v>26879508.831569999</v>
      </c>
      <c r="G28" s="112">
        <f>IF('TDPrimas Vida'!C11="","",IFERROR((E28/VLOOKUP("TOTAL",$D$12:$L$312,2,0))*100,""))</f>
        <v>8.909558842974528</v>
      </c>
      <c r="H28" s="112">
        <f>IF('TDPrimas Vida'!C11="","",IFERROR((E28/VLOOKUP("TOTAL",$D$12:$L$312,3,0))*100,""))</f>
        <v>9.9331377099378262</v>
      </c>
      <c r="I28" s="111">
        <f>IF('TDPrimas Vida'!C11="","",E28-F28)</f>
        <v>10458617.864660002</v>
      </c>
      <c r="J28" s="113">
        <f>IFERROR(IF('TDPrimas Vida'!C11="","",(E28/F28-1)*100),"ND")</f>
        <v>38.909259578345967</v>
      </c>
      <c r="K28" s="113">
        <f>IF(E27="","",IFERROR((E28/VLOOKUP(B28&amp;"|"&amp;VLOOKUP(TDPrimas_!$B$4,Cat!R:T,2,0),'TD Operación'!A:D,4,0))*100,"ND"))</f>
        <v>63.590787812530017</v>
      </c>
      <c r="L28" s="113">
        <f>IF('TDPrimas Vida'!E11="","",'TDPrimas Vida'!E11)</f>
        <v>63.590787812530017</v>
      </c>
    </row>
    <row r="29" spans="1:12" ht="14" x14ac:dyDescent="0.3">
      <c r="B29" s="83" t="str">
        <f>IF(C29="",B28,D29)</f>
        <v>Banorte</v>
      </c>
      <c r="C29" s="54"/>
      <c r="D29" s="70" t="str">
        <f>IF(D28="","","1er Año")</f>
        <v>1er Año</v>
      </c>
      <c r="E29" s="111">
        <f>IF(E28="","",(VLOOKUP(B29,'TDPrimas Vida'!$B:$N,5,0)))</f>
        <v>7949958.5905500008</v>
      </c>
      <c r="F29" s="111">
        <f>IF(E28="","",(VLOOKUP(B29,'TDPrimas Vida'!$B:$N,6,0)))</f>
        <v>5028208.4424799997</v>
      </c>
      <c r="G29" s="112">
        <f>IFERROR((E29/VLOOKUP("TOTAL",$D$12:$L$312,2,0))*100,"")</f>
        <v>1.8970052900074332</v>
      </c>
      <c r="H29" s="112">
        <f>IFERROR((E29/VLOOKUP("TOTAL",$D$12:$L$312,3,0))*100,"")</f>
        <v>2.1149436368539001</v>
      </c>
      <c r="I29" s="111">
        <f>IF(E28="","",E29-F29)</f>
        <v>2921750.148070001</v>
      </c>
      <c r="J29" s="113">
        <f>IF(E28="","",IFERROR((E29/F29-1)*100,"ND"))</f>
        <v>58.107180350481727</v>
      </c>
      <c r="K29" s="113">
        <f>IF(E28="","",IFERROR((E29/VLOOKUP(B29&amp;"|"&amp;VLOOKUP(TDPrimas_!$B$4,Cat!R:T,2,0),'TD Operación'!A:D,4,0))*100,"ND"))</f>
        <v>13.53962221948081</v>
      </c>
      <c r="L29" s="113">
        <f>IF(E28="","",(VLOOKUP(B29,'TDPrimas Vida'!$B:$N,7,0)))</f>
        <v>58.107180350481727</v>
      </c>
    </row>
    <row r="30" spans="1:12" ht="14" x14ac:dyDescent="0.3">
      <c r="B30" s="83" t="str">
        <f>IF(C30="",B29,D30)</f>
        <v>Banorte</v>
      </c>
      <c r="C30" s="54"/>
      <c r="D30" s="70" t="str">
        <f>IF(D29="","","Renovación")</f>
        <v>Renovación</v>
      </c>
      <c r="E30" s="111">
        <f>IF(E28="","",(VLOOKUP(B30,'TDPrimas Vida'!$B:$N,8,0)))</f>
        <v>9458415.2802799996</v>
      </c>
      <c r="F30" s="111">
        <f>IF(E28="","",(VLOOKUP(B30,'TDPrimas Vida'!$B:$N,9,0)))</f>
        <v>11029308.32343</v>
      </c>
      <c r="G30" s="112">
        <f>IFERROR((E30/VLOOKUP("TOTAL",$D$12:$L$312,2,0))*100,"")</f>
        <v>2.2569506013662108</v>
      </c>
      <c r="H30" s="112">
        <f>IFERROR((E30/VLOOKUP("TOTAL",$D$12:$L$312,3,0))*100,"")</f>
        <v>2.5162414349589648</v>
      </c>
      <c r="I30" s="111">
        <f>IF(E28="","",E30-F30)</f>
        <v>-1570893.0431500003</v>
      </c>
      <c r="J30" s="113">
        <f>IF(E28="","",IFERROR((E30/F30-1)*100,"ND"))</f>
        <v>-14.242897170739976</v>
      </c>
      <c r="K30" s="113">
        <f>IF(E29="","",IFERROR((E30/VLOOKUP(B30&amp;"|"&amp;VLOOKUP(TDPrimas_!$B$4,Cat!R:T,2,0),'TD Operación'!A:D,4,0))*100,"ND"))</f>
        <v>16.108683866879879</v>
      </c>
      <c r="L30" s="113">
        <f>IF(E28="","",(VLOOKUP(B30,'TDPrimas Vida'!$B:$N,10,0)))</f>
        <v>2.2569506013662108</v>
      </c>
    </row>
    <row r="31" spans="1:12" ht="14" x14ac:dyDescent="0.3">
      <c r="B31" s="83" t="str">
        <f>IF(C31="",B30,D31)</f>
        <v>Banorte</v>
      </c>
      <c r="C31" s="54"/>
      <c r="D31" s="70" t="str">
        <f>IF(D30="","","Únicas")</f>
        <v>Únicas</v>
      </c>
      <c r="E31" s="111">
        <f>IF(E29="","",(VLOOKUP(B31,'TDPrimas Vida'!$B:$N,11,0)))</f>
        <v>19929752.825400002</v>
      </c>
      <c r="F31" s="111">
        <f>IF(E29="","",(VLOOKUP(B31,'TDPrimas Vida'!$B:$N,12,0)))</f>
        <v>10821992.06566</v>
      </c>
      <c r="G31" s="112">
        <f>IFERROR((E31/VLOOKUP("TOTAL",$D$12:$L$312,2,0))*100,"")</f>
        <v>4.7556029516008849</v>
      </c>
      <c r="H31" s="112">
        <f>IFERROR((E31/VLOOKUP("TOTAL",$D$12:$L$312,3,0))*100,"")</f>
        <v>5.3019526381249609</v>
      </c>
      <c r="I31" s="111">
        <f>IF(E28="","",E31-F31)</f>
        <v>9107760.7597400025</v>
      </c>
      <c r="J31" s="113">
        <f>IF(E28="","",IFERROR((E31/F31-1)*100,"ND"))</f>
        <v>84.159743460175491</v>
      </c>
      <c r="K31" s="113">
        <f>IF(E30="","",IFERROR((E31/VLOOKUP(B31&amp;"|"&amp;VLOOKUP(TDPrimas_!$B$4,Cat!R:T,2,0),'TD Operación'!A:D,4,0))*100,"ND"))</f>
        <v>33.942481726169333</v>
      </c>
      <c r="L31" s="113">
        <f>IF(E28="","",(VLOOKUP(B31,'TDPrimas Vida'!$B:$N,13,0)))</f>
        <v>4.7556029516008849</v>
      </c>
    </row>
    <row r="32" spans="1:12" ht="14" x14ac:dyDescent="0.3">
      <c r="B32" s="83" t="str">
        <f>IF(C32="",B28,D32)</f>
        <v>TOTAL GRANDES</v>
      </c>
      <c r="C32" s="114">
        <f>IF('TDPrimas Vida'!A12="","",'TDPrimas Vida'!A12)</f>
        <v>5.0999999999999996</v>
      </c>
      <c r="D32" s="115" t="str">
        <f>IF('TDPrimas Vida'!B12="","",'TDPrimas Vida'!B12)</f>
        <v>TOTAL GRANDES</v>
      </c>
      <c r="E32" s="116">
        <f>IF('TDPrimas Vida'!C12="","",'TDPrimas Vida'!C12)</f>
        <v>256490059.07903999</v>
      </c>
      <c r="F32" s="116">
        <f>IF('TDPrimas Vida'!D12="","",'TDPrimas Vida'!D12)</f>
        <v>235091709.46386001</v>
      </c>
      <c r="G32" s="117">
        <f>IF('TDPrimas Vida'!C12="","",IFERROR((E32/VLOOKUP("TOTAL",$D$12:$L$312,2,0))*100,""))</f>
        <v>61.203211735672213</v>
      </c>
      <c r="H32" s="117">
        <f>IF('TDPrimas Vida'!C12="","",IFERROR((E32/VLOOKUP("TOTAL",$D$12:$L$312,3,0))*100,""))</f>
        <v>68.234571562462378</v>
      </c>
      <c r="I32" s="116">
        <f>IF('TDPrimas Vida'!C12="","",E32-F32)</f>
        <v>21398349.615179986</v>
      </c>
      <c r="J32" s="118">
        <f>IFERROR(IF('TDPrimas Vida'!C12="","",(E32/F32-1)*100),"ND")</f>
        <v>9.102128553992884</v>
      </c>
      <c r="K32" s="118">
        <f>IF(E31="","",IFERROR((E32/VLOOKUP(B32&amp;"|"&amp;VLOOKUP(TDPrimas_!$B$4,Cat!R:T,2,0),'TD Operación'!A:D,4,0))*100,"ND"))</f>
        <v>57.386688803440336</v>
      </c>
      <c r="L32" s="118">
        <f>IF('TDPrimas Vida'!E12="","",'TDPrimas Vida'!E12)</f>
        <v>61.005951175873363</v>
      </c>
    </row>
    <row r="33" spans="1:12" ht="14" x14ac:dyDescent="0.3">
      <c r="B33" s="83" t="str">
        <f>IF(C33="",B32,D33)</f>
        <v>TOTAL GRANDES</v>
      </c>
      <c r="C33" s="54"/>
      <c r="D33" s="119" t="str">
        <f>IF(D32="","","1er Año")</f>
        <v>1er Año</v>
      </c>
      <c r="E33" s="120">
        <f>IF(E32="","",(VLOOKUP(B33,'TDPrimas Vida'!$B:$N,5,0)))</f>
        <v>124089552.47951001</v>
      </c>
      <c r="F33" s="120">
        <f>IF(E32="","",(VLOOKUP(B33,'TDPrimas Vida'!$B:$N,6,0)))</f>
        <v>114783044.20594998</v>
      </c>
      <c r="G33" s="121">
        <f>IFERROR((E33/VLOOKUP("TOTAL",$D$12:$L$312,2,0))*100,"")</f>
        <v>29.610033160185296</v>
      </c>
      <c r="H33" s="121">
        <f>IFERROR((E33/VLOOKUP("TOTAL",$D$12:$L$312,3,0))*100,"")</f>
        <v>33.011795775709984</v>
      </c>
      <c r="I33" s="120">
        <f>IF(E32="","",E33-F33)</f>
        <v>9306508.2735600322</v>
      </c>
      <c r="J33" s="122">
        <f>IF(E32="","",IFERROR((E33/F33-1)*100,"ND"))</f>
        <v>8.1079120508964699</v>
      </c>
      <c r="K33" s="122">
        <f>IF(E32="","",IFERROR((E33/VLOOKUP(B33&amp;"|"&amp;VLOOKUP(TDPrimas_!$B$4,Cat!R:T,2,0),'TD Operación'!A:D,4,0))*100,"ND"))</f>
        <v>27.763604396478321</v>
      </c>
      <c r="L33" s="122">
        <f>IF(E32="","",(VLOOKUP(B33,'TDPrimas Vida'!$B:$N,7,0)))</f>
        <v>8.1079120508964699</v>
      </c>
    </row>
    <row r="34" spans="1:12" ht="14" x14ac:dyDescent="0.3">
      <c r="B34" s="83" t="str">
        <f>IF(C34="",B33,D34)</f>
        <v>TOTAL GRANDES</v>
      </c>
      <c r="C34" s="54"/>
      <c r="D34" s="119" t="str">
        <f>IF(D33="","","Renovación")</f>
        <v>Renovación</v>
      </c>
      <c r="E34" s="120">
        <f>IF(E32="","",(VLOOKUP(B34,'TDPrimas Vida'!$B:$N,8,0)))</f>
        <v>91973049.044640005</v>
      </c>
      <c r="F34" s="120">
        <f>IF(E32="","",(VLOOKUP(B34,'TDPrimas Vida'!$B:$N,9,0)))</f>
        <v>90872802.278019994</v>
      </c>
      <c r="G34" s="121">
        <f>IFERROR((E34/VLOOKUP("TOTAL",$D$12:$L$312,2,0))*100,"")</f>
        <v>21.94644897687758</v>
      </c>
      <c r="H34" s="121">
        <f>IFERROR((E34/VLOOKUP("TOTAL",$D$12:$L$312,3,0))*100,"")</f>
        <v>24.467777111472451</v>
      </c>
      <c r="I34" s="120">
        <f>IF(E32="","",E34-F34)</f>
        <v>1100246.7666200101</v>
      </c>
      <c r="J34" s="122">
        <f>IF(E32="","",IFERROR((E34/F34-1)*100,"ND"))</f>
        <v>1.2107547462373525</v>
      </c>
      <c r="K34" s="122">
        <f>IF(E33="","",IFERROR((E34/VLOOKUP(B34&amp;"|"&amp;VLOOKUP(TDPrimas_!$B$4,Cat!R:T,2,0),'TD Operación'!A:D,4,0))*100,"ND"))</f>
        <v>20.57790763033757</v>
      </c>
      <c r="L34" s="122">
        <f>IF(E32="","",(VLOOKUP(B34,'TDPrimas Vida'!$B:$N,10,0)))</f>
        <v>21.94644897687758</v>
      </c>
    </row>
    <row r="35" spans="1:12" ht="14" x14ac:dyDescent="0.3">
      <c r="B35" s="83" t="str">
        <f>IF(C35="",B34,D35)</f>
        <v>TOTAL GRANDES</v>
      </c>
      <c r="C35" s="54"/>
      <c r="D35" s="119" t="str">
        <f>IF(D34="","","Únicas")</f>
        <v>Únicas</v>
      </c>
      <c r="E35" s="120">
        <f>IF(E33="","",(VLOOKUP(B35,'TDPrimas Vida'!$B:$N,11,0)))</f>
        <v>40427457.554890007</v>
      </c>
      <c r="F35" s="120">
        <f>IF(E33="","",(VLOOKUP(B35,'TDPrimas Vida'!$B:$N,12,0)))</f>
        <v>29435862.97989</v>
      </c>
      <c r="G35" s="121">
        <f>IFERROR((E35/VLOOKUP("TOTAL",$D$12:$L$312,2,0))*100,"")</f>
        <v>9.646729598609344</v>
      </c>
      <c r="H35" s="121">
        <f>IFERROR((E35/VLOOKUP("TOTAL",$D$12:$L$312,3,0))*100,"")</f>
        <v>10.754998675279955</v>
      </c>
      <c r="I35" s="120">
        <f>IF(E32="","",E35-F35)</f>
        <v>10991594.575000007</v>
      </c>
      <c r="J35" s="122">
        <f>IF(E32="","",IFERROR((E35/F35-1)*100,"ND"))</f>
        <v>37.340826672923598</v>
      </c>
      <c r="K35" s="122">
        <f>IF(E34="","",IFERROR((E35/VLOOKUP(B35&amp;"|"&amp;VLOOKUP(TDPrimas_!$B$4,Cat!R:T,2,0),'TD Operación'!A:D,4,0))*100,"ND"))</f>
        <v>9.0451767766244497</v>
      </c>
      <c r="L35" s="122">
        <f>IF(E32="","",(VLOOKUP(B35,'TDPrimas Vida'!$B:$N,13,0)))</f>
        <v>9.646729598609344</v>
      </c>
    </row>
    <row r="36" spans="1:12" s="25" customFormat="1" ht="14.5" x14ac:dyDescent="0.35">
      <c r="A36"/>
      <c r="B36" s="83" t="str">
        <f>IF(C36="",B32,D36)</f>
        <v>Monterrey New York Life</v>
      </c>
      <c r="C36" s="54">
        <f>IF('TDPrimas Vida'!A13="","",'TDPrimas Vida'!A13)</f>
        <v>6</v>
      </c>
      <c r="D36" s="70" t="str">
        <f>IF('TDPrimas Vida'!B13="","",'TDPrimas Vida'!B13)</f>
        <v>Monterrey New York Life</v>
      </c>
      <c r="E36" s="111">
        <f>IF('TDPrimas Vida'!C13="","",'TDPrimas Vida'!C13)</f>
        <v>29942211.526779998</v>
      </c>
      <c r="F36" s="111">
        <f>IF('TDPrimas Vida'!D13="","",'TDPrimas Vida'!D13)</f>
        <v>28212555.95786</v>
      </c>
      <c r="G36" s="112">
        <f>IF('TDPrimas Vida'!C13="","",IFERROR((E36/VLOOKUP("TOTAL",$D$12:$L$312,2,0))*100,""))</f>
        <v>7.1447584303572551</v>
      </c>
      <c r="H36" s="112">
        <f>IF('TDPrimas Vida'!C13="","",IFERROR((E36/VLOOKUP("TOTAL",$D$12:$L$312,3,0))*100,""))</f>
        <v>7.9655873701243749</v>
      </c>
      <c r="I36" s="111">
        <f>IF('TDPrimas Vida'!C13="","",E36-F36)</f>
        <v>1729655.5689199977</v>
      </c>
      <c r="J36" s="113">
        <f>IFERROR(IF('TDPrimas Vida'!C13="","",(E36/F36-1)*100),"ND")</f>
        <v>6.1308006672756488</v>
      </c>
      <c r="K36" s="113">
        <f>IF(E35="","",IFERROR((E36/VLOOKUP(B36&amp;"|"&amp;VLOOKUP(TDPrimas_!$B$4,Cat!R:T,2,0),'TD Operación'!A:D,4,0))*100,"ND"))</f>
        <v>65.384410696453614</v>
      </c>
      <c r="L36" s="113">
        <f>IF('TDPrimas Vida'!E13="","",'TDPrimas Vida'!E13)</f>
        <v>65.384410696453614</v>
      </c>
    </row>
    <row r="37" spans="1:12" ht="14" x14ac:dyDescent="0.3">
      <c r="B37" s="83" t="str">
        <f>IF(C37="",B36,D37)</f>
        <v>Monterrey New York Life</v>
      </c>
      <c r="C37" s="54"/>
      <c r="D37" s="70" t="str">
        <f>IF(D36="","","1er Año")</f>
        <v>1er Año</v>
      </c>
      <c r="E37" s="111">
        <f>IF(E36="","",(VLOOKUP(B37,'TDPrimas Vida'!$B:$N,5,0)))</f>
        <v>2966635.9240099997</v>
      </c>
      <c r="F37" s="111">
        <f>IF(E36="","",(VLOOKUP(B37,'TDPrimas Vida'!$B:$N,6,0)))</f>
        <v>2988391.0641100002</v>
      </c>
      <c r="G37" s="112">
        <f>IFERROR((E37/VLOOKUP("TOTAL",$D$12:$L$312,2,0))*100,"")</f>
        <v>0.70789350375518334</v>
      </c>
      <c r="H37" s="112">
        <f>IFERROR((E37/VLOOKUP("TOTAL",$D$12:$L$312,3,0))*100,"")</f>
        <v>0.78922018258123627</v>
      </c>
      <c r="I37" s="111">
        <f>IF(E36="","",E37-F37)</f>
        <v>-21755.140100000426</v>
      </c>
      <c r="J37" s="113">
        <f>IF(E36="","",IFERROR((E37/F37-1)*100,"ND"))</f>
        <v>-0.72798839352973266</v>
      </c>
      <c r="K37" s="113">
        <f>IF(E36="","",IFERROR((E37/VLOOKUP(B37&amp;"|"&amp;VLOOKUP(TDPrimas_!$B$4,Cat!R:T,2,0),'TD Operación'!A:D,4,0))*100,"ND"))</f>
        <v>6.4782035711970281</v>
      </c>
      <c r="L37" s="113">
        <f>IF(E36="","",(VLOOKUP(B37,'TDPrimas Vida'!$B:$N,7,0)))</f>
        <v>-0.72798839352973266</v>
      </c>
    </row>
    <row r="38" spans="1:12" ht="14" x14ac:dyDescent="0.3">
      <c r="B38" s="83" t="str">
        <f>IF(C38="",B37,D38)</f>
        <v>Monterrey New York Life</v>
      </c>
      <c r="C38" s="54"/>
      <c r="D38" s="70" t="str">
        <f>IF(D37="","","Renovación")</f>
        <v>Renovación</v>
      </c>
      <c r="E38" s="111">
        <f>IF(E36="","",(VLOOKUP(B38,'TDPrimas Vida'!$B:$N,8,0)))</f>
        <v>19798711.270349998</v>
      </c>
      <c r="F38" s="111">
        <f>IF(E36="","",(VLOOKUP(B38,'TDPrimas Vida'!$B:$N,9,0)))</f>
        <v>18212477.241299998</v>
      </c>
      <c r="G38" s="112">
        <f>IFERROR((E38/VLOOKUP("TOTAL",$D$12:$L$312,2,0))*100,"")</f>
        <v>4.7243340436802637</v>
      </c>
      <c r="H38" s="112">
        <f>IFERROR((E38/VLOOKUP("TOTAL",$D$12:$L$312,3,0))*100,"")</f>
        <v>5.2670913869800957</v>
      </c>
      <c r="I38" s="111">
        <f>IF(E36="","",E38-F38)</f>
        <v>1586234.02905</v>
      </c>
      <c r="J38" s="113">
        <f>IF(E36="","",IFERROR((E38/F38-1)*100,"ND"))</f>
        <v>8.709600610799594</v>
      </c>
      <c r="K38" s="113">
        <f>IF(E37="","",IFERROR((E38/VLOOKUP(B38&amp;"|"&amp;VLOOKUP(TDPrimas_!$B$4,Cat!R:T,2,0),'TD Operación'!A:D,4,0))*100,"ND"))</f>
        <v>43.234183547306046</v>
      </c>
      <c r="L38" s="113">
        <f>IF(E36="","",(VLOOKUP(B38,'TDPrimas Vida'!$B:$N,10,0)))</f>
        <v>4.7243340436802637</v>
      </c>
    </row>
    <row r="39" spans="1:12" ht="14" x14ac:dyDescent="0.3">
      <c r="B39" s="83" t="str">
        <f>IF(C39="",B38,D39)</f>
        <v>Monterrey New York Life</v>
      </c>
      <c r="C39" s="54"/>
      <c r="D39" s="70" t="str">
        <f>IF(D38="","","Únicas")</f>
        <v>Únicas</v>
      </c>
      <c r="E39" s="111">
        <f>IF(E37="","",(VLOOKUP(B39,'TDPrimas Vida'!$B:$N,11,0)))</f>
        <v>7176864.3324199999</v>
      </c>
      <c r="F39" s="111">
        <f>IF(E37="","",(VLOOKUP(B39,'TDPrimas Vida'!$B:$N,12,0)))</f>
        <v>7011687.6524499999</v>
      </c>
      <c r="G39" s="112">
        <f>IFERROR((E39/VLOOKUP("TOTAL",$D$12:$L$312,2,0))*100,"")</f>
        <v>1.7125308829218082</v>
      </c>
      <c r="H39" s="112">
        <f>IFERROR((E39/VLOOKUP("TOTAL",$D$12:$L$312,3,0))*100,"")</f>
        <v>1.9092758005630432</v>
      </c>
      <c r="I39" s="111">
        <f>IF(E36="","",E39-F39)</f>
        <v>165176.67996999994</v>
      </c>
      <c r="J39" s="113">
        <f>IF(E36="","",IFERROR((E39/F39-1)*100,"ND"))</f>
        <v>2.3557335716784866</v>
      </c>
      <c r="K39" s="113">
        <f>IF(E38="","",IFERROR((E39/VLOOKUP(B39&amp;"|"&amp;VLOOKUP(TDPrimas_!$B$4,Cat!R:T,2,0),'TD Operación'!A:D,4,0))*100,"ND"))</f>
        <v>15.672023577950542</v>
      </c>
      <c r="L39" s="113">
        <f>IF(E36="","",(VLOOKUP(B39,'TDPrimas Vida'!$B:$N,13,0)))</f>
        <v>1.7125308829218082</v>
      </c>
    </row>
    <row r="40" spans="1:12" s="25" customFormat="1" ht="14.5" x14ac:dyDescent="0.35">
      <c r="A40"/>
      <c r="B40" s="83" t="str">
        <f>IF(C40="",B36,D40)</f>
        <v>Allianz México</v>
      </c>
      <c r="C40" s="54">
        <f>IF('TDPrimas Vida'!A14="","",'TDPrimas Vida'!A14)</f>
        <v>7</v>
      </c>
      <c r="D40" s="70" t="str">
        <f>IF('TDPrimas Vida'!B14="","",'TDPrimas Vida'!B14)</f>
        <v>Allianz México</v>
      </c>
      <c r="E40" s="111">
        <f>IF('TDPrimas Vida'!C14="","",'TDPrimas Vida'!C14)</f>
        <v>20986385.627299998</v>
      </c>
      <c r="F40" s="111">
        <f>IF('TDPrimas Vida'!D14="","",'TDPrimas Vida'!D14)</f>
        <v>15278066.394459998</v>
      </c>
      <c r="G40" s="112">
        <f>IF('TDPrimas Vida'!C14="","",IFERROR((E40/VLOOKUP("TOTAL",$D$12:$L$312,2,0))*100,""))</f>
        <v>5.0077348327885822</v>
      </c>
      <c r="H40" s="112">
        <f>IF('TDPrimas Vida'!C14="","",IFERROR((E40/VLOOKUP("TOTAL",$D$12:$L$312,3,0))*100,""))</f>
        <v>5.583050809318693</v>
      </c>
      <c r="I40" s="111">
        <f>IF('TDPrimas Vida'!C14="","",E40-F40)</f>
        <v>5708319.2328399997</v>
      </c>
      <c r="J40" s="113">
        <f>IFERROR(IF('TDPrimas Vida'!C14="","",(E40/F40-1)*100),"ND")</f>
        <v>37.362838237893129</v>
      </c>
      <c r="K40" s="113">
        <f>IF(E39="","",IFERROR((E40/VLOOKUP(B40&amp;"|"&amp;VLOOKUP(TDPrimas_!$B$4,Cat!R:T,2,0),'TD Operación'!A:D,4,0))*100,"ND"))</f>
        <v>64.81572875071106</v>
      </c>
      <c r="L40" s="113">
        <f>IF('TDPrimas Vida'!E14="","",'TDPrimas Vida'!E14)</f>
        <v>64.81572875071106</v>
      </c>
    </row>
    <row r="41" spans="1:12" ht="14" x14ac:dyDescent="0.3">
      <c r="B41" s="83" t="str">
        <f>IF(C41="",B40,D41)</f>
        <v>Allianz México</v>
      </c>
      <c r="C41" s="54"/>
      <c r="D41" s="70" t="str">
        <f>IF(D40="","","1er Año")</f>
        <v>1er Año</v>
      </c>
      <c r="E41" s="111">
        <f>IF(E40="","",(VLOOKUP(B41,'TDPrimas Vida'!$B:$N,5,0)))</f>
        <v>10284475.369890001</v>
      </c>
      <c r="F41" s="111">
        <f>IF(E40="","",(VLOOKUP(B41,'TDPrimas Vida'!$B:$N,6,0)))</f>
        <v>6738608.2969299993</v>
      </c>
      <c r="G41" s="112">
        <f>IFERROR((E41/VLOOKUP("TOTAL",$D$12:$L$312,2,0))*100,"")</f>
        <v>2.4540636230260855</v>
      </c>
      <c r="H41" s="112">
        <f>IFERROR((E41/VLOOKUP("TOTAL",$D$12:$L$312,3,0))*100,"")</f>
        <v>2.7359998790163154</v>
      </c>
      <c r="I41" s="111">
        <f>IF(E40="","",E41-F41)</f>
        <v>3545867.0729600014</v>
      </c>
      <c r="J41" s="113">
        <f>IF(E40="","",IFERROR((E41/F41-1)*100,"ND"))</f>
        <v>52.620168983192571</v>
      </c>
      <c r="K41" s="113">
        <f>IF(E40="","",IFERROR((E41/VLOOKUP(B41&amp;"|"&amp;VLOOKUP(TDPrimas_!$B$4,Cat!R:T,2,0),'TD Operación'!A:D,4,0))*100,"ND"))</f>
        <v>31.763247743385719</v>
      </c>
      <c r="L41" s="113">
        <f>IF(E40="","",(VLOOKUP(B41,'TDPrimas Vida'!$B:$N,7,0)))</f>
        <v>52.620168983192571</v>
      </c>
    </row>
    <row r="42" spans="1:12" ht="14" x14ac:dyDescent="0.3">
      <c r="B42" s="83" t="str">
        <f>IF(C42="",B41,D42)</f>
        <v>Allianz México</v>
      </c>
      <c r="C42" s="54"/>
      <c r="D42" s="70" t="str">
        <f>IF(D41="","","Renovación")</f>
        <v>Renovación</v>
      </c>
      <c r="E42" s="111">
        <f>IF(E40="","",(VLOOKUP(B42,'TDPrimas Vida'!$B:$N,8,0)))</f>
        <v>10701910.257409999</v>
      </c>
      <c r="F42" s="111">
        <f>IF(E40="","",(VLOOKUP(B42,'TDPrimas Vida'!$B:$N,9,0)))</f>
        <v>8539458.0975299999</v>
      </c>
      <c r="G42" s="112">
        <f>IFERROR((E42/VLOOKUP("TOTAL",$D$12:$L$312,2,0))*100,"")</f>
        <v>2.5536712097624972</v>
      </c>
      <c r="H42" s="112">
        <f>IFERROR((E42/VLOOKUP("TOTAL",$D$12:$L$312,3,0))*100,"")</f>
        <v>2.8470509303023785</v>
      </c>
      <c r="I42" s="111">
        <f>IF(E40="","",E42-F42)</f>
        <v>2162452.1598799992</v>
      </c>
      <c r="J42" s="113">
        <f>IF(E40="","",IFERROR((E42/F42-1)*100,"ND"))</f>
        <v>25.323060728004254</v>
      </c>
      <c r="K42" s="113">
        <f>IF(E41="","",IFERROR((E42/VLOOKUP(B42&amp;"|"&amp;VLOOKUP(TDPrimas_!$B$4,Cat!R:T,2,0),'TD Operación'!A:D,4,0))*100,"ND"))</f>
        <v>33.052481007325355</v>
      </c>
      <c r="L42" s="113">
        <f>IF(E40="","",(VLOOKUP(B42,'TDPrimas Vida'!$B:$N,10,0)))</f>
        <v>2.5536712097624972</v>
      </c>
    </row>
    <row r="43" spans="1:12" ht="14" x14ac:dyDescent="0.3">
      <c r="B43" s="83" t="str">
        <f>IF(C43="",B42,D43)</f>
        <v>Allianz México</v>
      </c>
      <c r="C43" s="54"/>
      <c r="D43" s="70" t="str">
        <f>IF(D42="","","Únicas")</f>
        <v>Únicas</v>
      </c>
      <c r="E43" s="111">
        <f>IF(E41="","",(VLOOKUP(B43,'TDPrimas Vida'!$B:$N,11,0)))</f>
        <v>0</v>
      </c>
      <c r="F43" s="111">
        <f>IF(E41="","",(VLOOKUP(B43,'TDPrimas Vida'!$B:$N,12,0)))</f>
        <v>0</v>
      </c>
      <c r="G43" s="112">
        <f>IFERROR((E43/VLOOKUP("TOTAL",$D$12:$L$312,2,0))*100,"")</f>
        <v>0</v>
      </c>
      <c r="H43" s="112">
        <f>IFERROR((E43/VLOOKUP("TOTAL",$D$12:$L$312,3,0))*100,"")</f>
        <v>0</v>
      </c>
      <c r="I43" s="111">
        <f>IF(E40="","",E43-F43)</f>
        <v>0</v>
      </c>
      <c r="J43" s="113" t="str">
        <f>IF(E40="","",IFERROR((E43/F43-1)*100,"ND"))</f>
        <v>ND</v>
      </c>
      <c r="K43" s="113">
        <f>IF(E42="","",IFERROR((E43/VLOOKUP(B43&amp;"|"&amp;VLOOKUP(TDPrimas_!$B$4,Cat!R:T,2,0),'TD Operación'!A:D,4,0))*100,"ND"))</f>
        <v>0</v>
      </c>
      <c r="L43" s="113">
        <f>IF(E40="","",(VLOOKUP(B43,'TDPrimas Vida'!$B:$N,13,0)))</f>
        <v>0</v>
      </c>
    </row>
    <row r="44" spans="1:12" s="25" customFormat="1" ht="14.5" x14ac:dyDescent="0.35">
      <c r="A44"/>
      <c r="B44" s="83" t="str">
        <f>IF(C44="",B40,D44)</f>
        <v>Zurich Santander</v>
      </c>
      <c r="C44" s="54">
        <f>IF('TDPrimas Vida'!A15="","",'TDPrimas Vida'!A15)</f>
        <v>8</v>
      </c>
      <c r="D44" s="70" t="str">
        <f>IF('TDPrimas Vida'!B15="","",'TDPrimas Vida'!B15)</f>
        <v>Zurich Santander</v>
      </c>
      <c r="E44" s="111">
        <f>IF('TDPrimas Vida'!C15="","",'TDPrimas Vida'!C15)</f>
        <v>19774147.330259997</v>
      </c>
      <c r="F44" s="111">
        <f>IF('TDPrimas Vida'!D15="","",'TDPrimas Vida'!D15)</f>
        <v>16684352.548669999</v>
      </c>
      <c r="G44" s="112">
        <f>IF('TDPrimas Vida'!C15="","",IFERROR((E44/VLOOKUP("TOTAL",$D$12:$L$312,2,0))*100,""))</f>
        <v>4.7184726390247036</v>
      </c>
      <c r="H44" s="112">
        <f>IF('TDPrimas Vida'!C15="","",IFERROR((E44/VLOOKUP("TOTAL",$D$12:$L$312,3,0))*100,""))</f>
        <v>5.2605565920880615</v>
      </c>
      <c r="I44" s="111">
        <f>IF('TDPrimas Vida'!C15="","",E44-F44)</f>
        <v>3089794.7815899979</v>
      </c>
      <c r="J44" s="113">
        <f>IFERROR(IF('TDPrimas Vida'!C15="","",(E44/F44-1)*100),"ND")</f>
        <v>18.51911707437699</v>
      </c>
      <c r="K44" s="113">
        <f>IF(E43="","",IFERROR((E44/VLOOKUP(B44&amp;"|"&amp;VLOOKUP(TDPrimas_!$B$4,Cat!R:T,2,0),'TD Operación'!A:D,4,0))*100,"ND"))</f>
        <v>78.723095168074693</v>
      </c>
      <c r="L44" s="113">
        <f>IF('TDPrimas Vida'!E15="","",'TDPrimas Vida'!E15)</f>
        <v>78.723095168074693</v>
      </c>
    </row>
    <row r="45" spans="1:12" ht="14" x14ac:dyDescent="0.3">
      <c r="B45" s="83" t="str">
        <f>IF(C45="",B44,D45)</f>
        <v>Zurich Santander</v>
      </c>
      <c r="C45" s="54"/>
      <c r="D45" s="70" t="str">
        <f>IF(D44="","","1er Año")</f>
        <v>1er Año</v>
      </c>
      <c r="E45" s="111">
        <f>IF(E44="","",(VLOOKUP(B45,'TDPrimas Vida'!$B:$N,5,0)))</f>
        <v>10253732.048899999</v>
      </c>
      <c r="F45" s="111">
        <f>IF(E44="","",(VLOOKUP(B45,'TDPrimas Vida'!$B:$N,6,0)))</f>
        <v>9456070.6126299985</v>
      </c>
      <c r="G45" s="112">
        <f>IFERROR((E45/VLOOKUP("TOTAL",$D$12:$L$312,2,0))*100,"")</f>
        <v>2.4467277052491356</v>
      </c>
      <c r="H45" s="112">
        <f>IFERROR((E45/VLOOKUP("TOTAL",$D$12:$L$312,3,0))*100,"")</f>
        <v>2.7278211708679674</v>
      </c>
      <c r="I45" s="111">
        <f>IF(E44="","",E45-F45)</f>
        <v>797661.43627000041</v>
      </c>
      <c r="J45" s="113">
        <f>IF(E44="","",IFERROR((E45/F45-1)*100,"ND"))</f>
        <v>8.435442891094791</v>
      </c>
      <c r="K45" s="113">
        <f>IF(E44="","",IFERROR((E45/VLOOKUP(B45&amp;"|"&amp;VLOOKUP(TDPrimas_!$B$4,Cat!R:T,2,0),'TD Operación'!A:D,4,0))*100,"ND"))</f>
        <v>40.821255674485698</v>
      </c>
      <c r="L45" s="113">
        <f>IF(E44="","",(VLOOKUP(B45,'TDPrimas Vida'!$B:$N,7,0)))</f>
        <v>8.435442891094791</v>
      </c>
    </row>
    <row r="46" spans="1:12" ht="14" x14ac:dyDescent="0.3">
      <c r="B46" s="83" t="str">
        <f>IF(C46="",B45,D46)</f>
        <v>Zurich Santander</v>
      </c>
      <c r="C46" s="54"/>
      <c r="D46" s="70" t="str">
        <f>IF(D45="","","Renovación")</f>
        <v>Renovación</v>
      </c>
      <c r="E46" s="111">
        <f>IF(E44="","",(VLOOKUP(B46,'TDPrimas Vida'!$B:$N,8,0)))</f>
        <v>3547447.0213599997</v>
      </c>
      <c r="F46" s="111">
        <f>IF(E44="","",(VLOOKUP(B46,'TDPrimas Vida'!$B:$N,9,0)))</f>
        <v>1367323.41072</v>
      </c>
      <c r="G46" s="112">
        <f>IFERROR((E46/VLOOKUP("TOTAL",$D$12:$L$312,2,0))*100,"")</f>
        <v>0.8464856374900267</v>
      </c>
      <c r="H46" s="112">
        <f>IFERROR((E46/VLOOKUP("TOTAL",$D$12:$L$312,3,0))*100,"")</f>
        <v>0.94373453892199444</v>
      </c>
      <c r="I46" s="111">
        <f>IF(E44="","",E46-F46)</f>
        <v>2180123.6106399996</v>
      </c>
      <c r="J46" s="113">
        <f>IF(E44="","",IFERROR((E46/F46-1)*100,"ND"))</f>
        <v>159.44461957921118</v>
      </c>
      <c r="K46" s="113">
        <f>IF(E45="","",IFERROR((E46/VLOOKUP(B46&amp;"|"&amp;VLOOKUP(TDPrimas_!$B$4,Cat!R:T,2,0),'TD Operación'!A:D,4,0))*100,"ND"))</f>
        <v>14.122783895661129</v>
      </c>
      <c r="L46" s="113">
        <f>IF(E44="","",(VLOOKUP(B46,'TDPrimas Vida'!$B:$N,10,0)))</f>
        <v>0.8464856374900267</v>
      </c>
    </row>
    <row r="47" spans="1:12" ht="14" x14ac:dyDescent="0.3">
      <c r="B47" s="83" t="str">
        <f>IF(C47="",B46,D47)</f>
        <v>Zurich Santander</v>
      </c>
      <c r="C47" s="54"/>
      <c r="D47" s="70" t="str">
        <f>IF(D46="","","Únicas")</f>
        <v>Únicas</v>
      </c>
      <c r="E47" s="111">
        <f>IF(E45="","",(VLOOKUP(B47,'TDPrimas Vida'!$B:$N,11,0)))</f>
        <v>5972968.2599999998</v>
      </c>
      <c r="F47" s="111">
        <f>IF(E45="","",(VLOOKUP(B47,'TDPrimas Vida'!$B:$N,12,0)))</f>
        <v>5860958.5253199991</v>
      </c>
      <c r="G47" s="112">
        <f>IFERROR((E47/VLOOKUP("TOTAL",$D$12:$L$312,2,0))*100,"")</f>
        <v>1.4252592962855419</v>
      </c>
      <c r="H47" s="112">
        <f>IFERROR((E47/VLOOKUP("TOTAL",$D$12:$L$312,3,0))*100,"")</f>
        <v>1.5890008822981003</v>
      </c>
      <c r="I47" s="111">
        <f>IF(E44="","",E47-F47)</f>
        <v>112009.73468000069</v>
      </c>
      <c r="J47" s="113">
        <f>IF(E44="","",IFERROR((E47/F47-1)*100,"ND"))</f>
        <v>1.9111163164882594</v>
      </c>
      <c r="K47" s="113">
        <f>IF(E46="","",IFERROR((E47/VLOOKUP(B47&amp;"|"&amp;VLOOKUP(TDPrimas_!$B$4,Cat!R:T,2,0),'TD Operación'!A:D,4,0))*100,"ND"))</f>
        <v>23.779055597927876</v>
      </c>
      <c r="L47" s="113">
        <f>IF(E44="","",(VLOOKUP(B47,'TDPrimas Vida'!$B:$N,13,0)))</f>
        <v>1.4252592962855419</v>
      </c>
    </row>
    <row r="48" spans="1:12" s="25" customFormat="1" ht="14.5" x14ac:dyDescent="0.35">
      <c r="A48"/>
      <c r="B48" s="83" t="str">
        <f>IF(C48="",B44,D48)</f>
        <v>HSBC Seguros</v>
      </c>
      <c r="C48" s="54">
        <f>IF('TDPrimas Vida'!A16="","",'TDPrimas Vida'!A16)</f>
        <v>9</v>
      </c>
      <c r="D48" s="70" t="str">
        <f>IF('TDPrimas Vida'!B16="","",'TDPrimas Vida'!B16)</f>
        <v>HSBC Seguros</v>
      </c>
      <c r="E48" s="111">
        <f>IF('TDPrimas Vida'!C16="","",'TDPrimas Vida'!C16)</f>
        <v>17532585.17619</v>
      </c>
      <c r="F48" s="111">
        <f>IF('TDPrimas Vida'!D16="","",'TDPrimas Vida'!D16)</f>
        <v>16584529.487159999</v>
      </c>
      <c r="G48" s="112">
        <f>IF('TDPrimas Vida'!C16="","",IFERROR((E48/VLOOKUP("TOTAL",$D$12:$L$312,2,0))*100,""))</f>
        <v>4.1835949769943843</v>
      </c>
      <c r="H48" s="112">
        <f>IF('TDPrimas Vida'!C16="","",IFERROR((E48/VLOOKUP("TOTAL",$D$12:$L$312,3,0))*100,""))</f>
        <v>4.6642292577547542</v>
      </c>
      <c r="I48" s="111">
        <f>IF('TDPrimas Vida'!C16="","",E48-F48)</f>
        <v>948055.68903000094</v>
      </c>
      <c r="J48" s="113">
        <f>IFERROR(IF('TDPrimas Vida'!C16="","",(E48/F48-1)*100),"ND")</f>
        <v>5.7165063969044194</v>
      </c>
      <c r="K48" s="113">
        <f>IF(E47="","",IFERROR((E48/VLOOKUP(B48&amp;"|"&amp;VLOOKUP(TDPrimas_!$B$4,Cat!R:T,2,0),'TD Operación'!A:D,4,0))*100,"ND"))</f>
        <v>97.574936052813428</v>
      </c>
      <c r="L48" s="113">
        <f>IF('TDPrimas Vida'!E16="","",'TDPrimas Vida'!E16)</f>
        <v>97.574936052813428</v>
      </c>
    </row>
    <row r="49" spans="1:12" ht="14" x14ac:dyDescent="0.3">
      <c r="B49" s="83" t="str">
        <f>IF(C49="",B48,D49)</f>
        <v>HSBC Seguros</v>
      </c>
      <c r="C49" s="54"/>
      <c r="D49" s="70" t="str">
        <f>IF(D48="","","1er Año")</f>
        <v>1er Año</v>
      </c>
      <c r="E49" s="111">
        <f>IF(E48="","",(VLOOKUP(B49,'TDPrimas Vida'!$B:$N,5,0)))</f>
        <v>12440384.926380001</v>
      </c>
      <c r="F49" s="111">
        <f>IF(E48="","",(VLOOKUP(B49,'TDPrimas Vida'!$B:$N,6,0)))</f>
        <v>12527726.040879998</v>
      </c>
      <c r="G49" s="112">
        <f>IFERROR((E49/VLOOKUP("TOTAL",$D$12:$L$312,2,0))*100,"")</f>
        <v>2.9685030112136617</v>
      </c>
      <c r="H49" s="112">
        <f>IFERROR((E49/VLOOKUP("TOTAL",$D$12:$L$312,3,0))*100,"")</f>
        <v>3.3095408787834089</v>
      </c>
      <c r="I49" s="111">
        <f>IF(E48="","",E49-F49)</f>
        <v>-87341.114499997348</v>
      </c>
      <c r="J49" s="113">
        <f>IF(E48="","",IFERROR((E49/F49-1)*100,"ND"))</f>
        <v>-0.69718250714446706</v>
      </c>
      <c r="K49" s="113">
        <f>IF(E48="","",IFERROR((E49/VLOOKUP(B49&amp;"|"&amp;VLOOKUP(TDPrimas_!$B$4,Cat!R:T,2,0),'TD Operación'!A:D,4,0))*100,"ND"))</f>
        <v>69.235070097500497</v>
      </c>
      <c r="L49" s="113">
        <f>IF(E48="","",(VLOOKUP(B49,'TDPrimas Vida'!$B:$N,7,0)))</f>
        <v>-0.69718250714446706</v>
      </c>
    </row>
    <row r="50" spans="1:12" ht="14" x14ac:dyDescent="0.3">
      <c r="B50" s="83" t="str">
        <f>IF(C50="",B49,D50)</f>
        <v>HSBC Seguros</v>
      </c>
      <c r="C50" s="54"/>
      <c r="D50" s="70" t="str">
        <f>IF(D49="","","Renovación")</f>
        <v>Renovación</v>
      </c>
      <c r="E50" s="111">
        <f>IF(E48="","",(VLOOKUP(B50,'TDPrimas Vida'!$B:$N,8,0)))</f>
        <v>5092200.24981</v>
      </c>
      <c r="F50" s="111">
        <f>IF(E48="","",(VLOOKUP(B50,'TDPrimas Vida'!$B:$N,9,0)))</f>
        <v>4056803.4462799998</v>
      </c>
      <c r="G50" s="112">
        <f>IFERROR((E50/VLOOKUP("TOTAL",$D$12:$L$312,2,0))*100,"")</f>
        <v>1.2150919657807224</v>
      </c>
      <c r="H50" s="112">
        <f>IFERROR((E50/VLOOKUP("TOTAL",$D$12:$L$312,3,0))*100,"")</f>
        <v>1.3546883789713451</v>
      </c>
      <c r="I50" s="111">
        <f>IF(E48="","",E50-F50)</f>
        <v>1035396.8035300002</v>
      </c>
      <c r="J50" s="113">
        <f>IF(E48="","",IFERROR((E50/F50-1)*100,"ND"))</f>
        <v>25.522478898489311</v>
      </c>
      <c r="K50" s="113">
        <f>IF(E49="","",IFERROR((E50/VLOOKUP(B50&amp;"|"&amp;VLOOKUP(TDPrimas_!$B$4,Cat!R:T,2,0),'TD Operación'!A:D,4,0))*100,"ND"))</f>
        <v>28.339865955312941</v>
      </c>
      <c r="L50" s="113">
        <f>IF(E48="","",(VLOOKUP(B50,'TDPrimas Vida'!$B:$N,10,0)))</f>
        <v>1.2150919657807224</v>
      </c>
    </row>
    <row r="51" spans="1:12" ht="14" x14ac:dyDescent="0.3">
      <c r="B51" s="83" t="str">
        <f>IF(C51="",B50,D51)</f>
        <v>HSBC Seguros</v>
      </c>
      <c r="C51" s="54"/>
      <c r="D51" s="70" t="str">
        <f>IF(D50="","","Únicas")</f>
        <v>Únicas</v>
      </c>
      <c r="E51" s="111">
        <f>IF(E49="","",(VLOOKUP(B51,'TDPrimas Vida'!$B:$N,11,0)))</f>
        <v>0</v>
      </c>
      <c r="F51" s="111">
        <f>IF(E49="","",(VLOOKUP(B51,'TDPrimas Vida'!$B:$N,12,0)))</f>
        <v>0</v>
      </c>
      <c r="G51" s="112">
        <f>IFERROR((E51/VLOOKUP("TOTAL",$D$12:$L$312,2,0))*100,"")</f>
        <v>0</v>
      </c>
      <c r="H51" s="112">
        <f>IFERROR((E51/VLOOKUP("TOTAL",$D$12:$L$312,3,0))*100,"")</f>
        <v>0</v>
      </c>
      <c r="I51" s="111">
        <f>IF(E48="","",E51-F51)</f>
        <v>0</v>
      </c>
      <c r="J51" s="113" t="str">
        <f>IF(E48="","",IFERROR((E51/F51-1)*100,"ND"))</f>
        <v>ND</v>
      </c>
      <c r="K51" s="113">
        <f>IF(E50="","",IFERROR((E51/VLOOKUP(B51&amp;"|"&amp;VLOOKUP(TDPrimas_!$B$4,Cat!R:T,2,0),'TD Operación'!A:D,4,0))*100,"ND"))</f>
        <v>0</v>
      </c>
      <c r="L51" s="113">
        <f>IF(E48="","",(VLOOKUP(B51,'TDPrimas Vida'!$B:$N,13,0)))</f>
        <v>0</v>
      </c>
    </row>
    <row r="52" spans="1:12" s="25" customFormat="1" ht="14.5" x14ac:dyDescent="0.35">
      <c r="A52"/>
      <c r="B52" s="83" t="str">
        <f>IF(C52="",B48,D52)</f>
        <v>Mapfre México</v>
      </c>
      <c r="C52" s="54">
        <f>IF('TDPrimas Vida'!A17="","",'TDPrimas Vida'!A17)</f>
        <v>10</v>
      </c>
      <c r="D52" s="70" t="str">
        <f>IF('TDPrimas Vida'!B17="","",'TDPrimas Vida'!B17)</f>
        <v>Mapfre México</v>
      </c>
      <c r="E52" s="111">
        <f>IF('TDPrimas Vida'!C17="","",'TDPrimas Vida'!C17)</f>
        <v>12338345.993889999</v>
      </c>
      <c r="F52" s="111">
        <f>IF('TDPrimas Vida'!D17="","",'TDPrimas Vida'!D17)</f>
        <v>9000545.2941200007</v>
      </c>
      <c r="G52" s="112">
        <f>IF('TDPrimas Vida'!C17="","",IFERROR((E52/VLOOKUP("TOTAL",$D$12:$L$312,2,0))*100,""))</f>
        <v>2.9441546586385505</v>
      </c>
      <c r="H52" s="112">
        <f>IF('TDPrimas Vida'!C17="","",IFERROR((E52/VLOOKUP("TOTAL",$D$12:$L$312,3,0))*100,""))</f>
        <v>3.2823952542467447</v>
      </c>
      <c r="I52" s="111">
        <f>IF('TDPrimas Vida'!C17="","",E52-F52)</f>
        <v>3337800.699769998</v>
      </c>
      <c r="J52" s="113">
        <f>IFERROR(IF('TDPrimas Vida'!C17="","",(E52/F52-1)*100),"ND")</f>
        <v>37.084427561856302</v>
      </c>
      <c r="K52" s="113">
        <f>IF(E51="","",IFERROR((E52/VLOOKUP(B52&amp;"|"&amp;VLOOKUP(TDPrimas_!$B$4,Cat!R:T,2,0),'TD Operación'!A:D,4,0))*100,"ND"))</f>
        <v>31.756994113712395</v>
      </c>
      <c r="L52" s="113">
        <f>IF('TDPrimas Vida'!E17="","",'TDPrimas Vida'!E17)</f>
        <v>31.756994113712395</v>
      </c>
    </row>
    <row r="53" spans="1:12" ht="14" x14ac:dyDescent="0.3">
      <c r="B53" s="83" t="str">
        <f>IF(C53="",B52,D53)</f>
        <v>Mapfre México</v>
      </c>
      <c r="C53" s="54"/>
      <c r="D53" s="70" t="str">
        <f>IF(D52="","","1er Año")</f>
        <v>1er Año</v>
      </c>
      <c r="E53" s="111">
        <f>IF(E52="","",(VLOOKUP(B53,'TDPrimas Vida'!$B:$N,5,0)))</f>
        <v>11328733.59884</v>
      </c>
      <c r="F53" s="111">
        <f>IF(E52="","",(VLOOKUP(B53,'TDPrimas Vida'!$B:$N,6,0)))</f>
        <v>8031884.8050100002</v>
      </c>
      <c r="G53" s="112">
        <f>IFERROR((E53/VLOOKUP("TOTAL",$D$12:$L$312,2,0))*100,"")</f>
        <v>2.7032427051418946</v>
      </c>
      <c r="H53" s="112">
        <f>IFERROR((E53/VLOOKUP("TOTAL",$D$12:$L$312,3,0))*100,"")</f>
        <v>3.0138060174250603</v>
      </c>
      <c r="I53" s="111">
        <f>IF(E52="","",E53-F53)</f>
        <v>3296848.7938299999</v>
      </c>
      <c r="J53" s="113">
        <f>IF(E52="","",IFERROR((E53/F53-1)*100,"ND"))</f>
        <v>41.047012922465534</v>
      </c>
      <c r="K53" s="113">
        <f>IF(E52="","",IFERROR((E53/VLOOKUP(B53&amp;"|"&amp;VLOOKUP(TDPrimas_!$B$4,Cat!R:T,2,0),'TD Operación'!A:D,4,0))*100,"ND"))</f>
        <v>29.158407973997136</v>
      </c>
      <c r="L53" s="113">
        <f>IF(E52="","",(VLOOKUP(B53,'TDPrimas Vida'!$B:$N,7,0)))</f>
        <v>41.047012922465534</v>
      </c>
    </row>
    <row r="54" spans="1:12" ht="14" x14ac:dyDescent="0.3">
      <c r="B54" s="83" t="str">
        <f>IF(C54="",B53,D54)</f>
        <v>Mapfre México</v>
      </c>
      <c r="C54" s="54"/>
      <c r="D54" s="70" t="str">
        <f>IF(D53="","","Renovación")</f>
        <v>Renovación</v>
      </c>
      <c r="E54" s="111">
        <f>IF(E52="","",(VLOOKUP(B54,'TDPrimas Vida'!$B:$N,8,0)))</f>
        <v>960213.96227000002</v>
      </c>
      <c r="F54" s="111">
        <f>IF(E52="","",(VLOOKUP(B54,'TDPrimas Vida'!$B:$N,9,0)))</f>
        <v>922917.84103999997</v>
      </c>
      <c r="G54" s="112">
        <f>IFERROR((E54/VLOOKUP("TOTAL",$D$12:$L$312,2,0))*100,"")</f>
        <v>0.22912458539474848</v>
      </c>
      <c r="H54" s="112">
        <f>IFERROR((E54/VLOOKUP("TOTAL",$D$12:$L$312,3,0))*100,"")</f>
        <v>0.25544767137972113</v>
      </c>
      <c r="I54" s="111">
        <f>IF(E52="","",E54-F54)</f>
        <v>37296.121230000048</v>
      </c>
      <c r="J54" s="113">
        <f>IF(E52="","",IFERROR((E54/F54-1)*100,"ND"))</f>
        <v>4.041109573520929</v>
      </c>
      <c r="K54" s="113">
        <f>IF(E53="","",IFERROR((E54/VLOOKUP(B54&amp;"|"&amp;VLOOKUP(TDPrimas_!$B$4,Cat!R:T,2,0),'TD Operación'!A:D,4,0))*100,"ND"))</f>
        <v>2.4714422146058608</v>
      </c>
      <c r="L54" s="113">
        <f>IF(E52="","",(VLOOKUP(B54,'TDPrimas Vida'!$B:$N,10,0)))</f>
        <v>0.22912458539474848</v>
      </c>
    </row>
    <row r="55" spans="1:12" ht="14" x14ac:dyDescent="0.3">
      <c r="B55" s="83" t="str">
        <f>IF(C55="",B54,D55)</f>
        <v>Mapfre México</v>
      </c>
      <c r="C55" s="54"/>
      <c r="D55" s="70" t="str">
        <f>IF(D54="","","Únicas")</f>
        <v>Únicas</v>
      </c>
      <c r="E55" s="111">
        <f>IF(E53="","",(VLOOKUP(B55,'TDPrimas Vida'!$B:$N,11,0)))</f>
        <v>49398.432780000003</v>
      </c>
      <c r="F55" s="111">
        <f>IF(E53="","",(VLOOKUP(B55,'TDPrimas Vida'!$B:$N,12,0)))</f>
        <v>45742.648070000003</v>
      </c>
      <c r="G55" s="112">
        <f>IFERROR((E55/VLOOKUP("TOTAL",$D$12:$L$312,2,0))*100,"")</f>
        <v>1.1787368101907753E-2</v>
      </c>
      <c r="H55" s="112">
        <f>IFERROR((E55/VLOOKUP("TOTAL",$D$12:$L$312,3,0))*100,"")</f>
        <v>1.3141565441963926E-2</v>
      </c>
      <c r="I55" s="111">
        <f>IF(E52="","",E55-F55)</f>
        <v>3655.7847099999999</v>
      </c>
      <c r="J55" s="113">
        <f>IF(E52="","",IFERROR((E55/F55-1)*100,"ND"))</f>
        <v>7.9920705605096343</v>
      </c>
      <c r="K55" s="113">
        <f>IF(E54="","",IFERROR((E55/VLOOKUP(B55&amp;"|"&amp;VLOOKUP(TDPrimas_!$B$4,Cat!R:T,2,0),'TD Operación'!A:D,4,0))*100,"ND"))</f>
        <v>0.12714392510940503</v>
      </c>
      <c r="L55" s="113">
        <f>IF(E52="","",(VLOOKUP(B55,'TDPrimas Vida'!$B:$N,13,0)))</f>
        <v>1.1787368101907753E-2</v>
      </c>
    </row>
    <row r="56" spans="1:12" s="25" customFormat="1" ht="14.5" x14ac:dyDescent="0.35">
      <c r="A56"/>
      <c r="B56" s="83" t="str">
        <f>IF(C56="",B52,D56)</f>
        <v>AXA Seguros</v>
      </c>
      <c r="C56" s="54">
        <f>IF('TDPrimas Vida'!A18="","",'TDPrimas Vida'!A18)</f>
        <v>11</v>
      </c>
      <c r="D56" s="70" t="str">
        <f>IF('TDPrimas Vida'!B18="","",'TDPrimas Vida'!B18)</f>
        <v>AXA Seguros</v>
      </c>
      <c r="E56" s="111">
        <f>IF('TDPrimas Vida'!C18="","",'TDPrimas Vida'!C18)</f>
        <v>6743779.35329</v>
      </c>
      <c r="F56" s="111">
        <f>IF('TDPrimas Vida'!D18="","",'TDPrimas Vida'!D18)</f>
        <v>6585151.6043100003</v>
      </c>
      <c r="G56" s="112">
        <f>IF('TDPrimas Vida'!C18="","",IFERROR((E56/VLOOKUP("TOTAL",$D$12:$L$312,2,0))*100,""))</f>
        <v>1.6091888985485876</v>
      </c>
      <c r="H56" s="112">
        <f>IF('TDPrimas Vida'!C18="","",IFERROR((E56/VLOOKUP("TOTAL",$D$12:$L$312,3,0))*100,""))</f>
        <v>1.7940613236075562</v>
      </c>
      <c r="I56" s="111">
        <f>IF('TDPrimas Vida'!C18="","",E56-F56)</f>
        <v>158627.74897999968</v>
      </c>
      <c r="J56" s="113">
        <f>IFERROR(IF('TDPrimas Vida'!C18="","",(E56/F56-1)*100),"ND")</f>
        <v>2.4088701143368807</v>
      </c>
      <c r="K56" s="113">
        <f>IF(E55="","",IFERROR((E56/VLOOKUP(B56&amp;"|"&amp;VLOOKUP(TDPrimas_!$B$4,Cat!R:T,2,0),'TD Operación'!A:D,4,0))*100,"ND"))</f>
        <v>10.34191774101779</v>
      </c>
      <c r="L56" s="113">
        <f>IF('TDPrimas Vida'!E18="","",'TDPrimas Vida'!E18)</f>
        <v>10.34191774101779</v>
      </c>
    </row>
    <row r="57" spans="1:12" ht="14" x14ac:dyDescent="0.3">
      <c r="B57" s="83" t="str">
        <f>IF(C57="",B56,D57)</f>
        <v>AXA Seguros</v>
      </c>
      <c r="C57" s="54"/>
      <c r="D57" s="70" t="str">
        <f>IF(D56="","","1er Año")</f>
        <v>1er Año</v>
      </c>
      <c r="E57" s="111">
        <f>IF(E56="","",(VLOOKUP(B57,'TDPrimas Vida'!$B:$N,5,0)))</f>
        <v>1484740.1328199999</v>
      </c>
      <c r="F57" s="111">
        <f>IF(E56="","",(VLOOKUP(B57,'TDPrimas Vida'!$B:$N,6,0)))</f>
        <v>1283916.6674499998</v>
      </c>
      <c r="G57" s="112">
        <f>IFERROR((E57/VLOOKUP("TOTAL",$D$12:$L$312,2,0))*100,"")</f>
        <v>0.3542861078036158</v>
      </c>
      <c r="H57" s="112">
        <f>IFERROR((E57/VLOOKUP("TOTAL",$D$12:$L$312,3,0))*100,"")</f>
        <v>0.39498843428215014</v>
      </c>
      <c r="I57" s="111">
        <f>IF(E56="","",E57-F57)</f>
        <v>200823.46537000011</v>
      </c>
      <c r="J57" s="113">
        <f>IF(E56="","",IFERROR((E57/F57-1)*100,"ND"))</f>
        <v>15.641471947619291</v>
      </c>
      <c r="K57" s="113">
        <f>IF(E56="","",IFERROR((E57/VLOOKUP(B57&amp;"|"&amp;VLOOKUP(TDPrimas_!$B$4,Cat!R:T,2,0),'TD Operación'!A:D,4,0))*100,"ND"))</f>
        <v>2.2769221108815185</v>
      </c>
      <c r="L57" s="113">
        <f>IF(E56="","",(VLOOKUP(B57,'TDPrimas Vida'!$B:$N,7,0)))</f>
        <v>15.641471947619291</v>
      </c>
    </row>
    <row r="58" spans="1:12" ht="14" x14ac:dyDescent="0.3">
      <c r="B58" s="83" t="str">
        <f>IF(C58="",B57,D58)</f>
        <v>AXA Seguros</v>
      </c>
      <c r="C58" s="54"/>
      <c r="D58" s="70" t="str">
        <f>IF(D57="","","Renovación")</f>
        <v>Renovación</v>
      </c>
      <c r="E58" s="111">
        <f>IF(E56="","",(VLOOKUP(B58,'TDPrimas Vida'!$B:$N,8,0)))</f>
        <v>5227846.6784099992</v>
      </c>
      <c r="F58" s="111">
        <f>IF(E56="","",(VLOOKUP(B58,'TDPrimas Vida'!$B:$N,9,0)))</f>
        <v>5270043.399960001</v>
      </c>
      <c r="G58" s="112">
        <f>IFERROR((E58/VLOOKUP("TOTAL",$D$12:$L$312,2,0))*100,"")</f>
        <v>1.2474596806177141</v>
      </c>
      <c r="H58" s="112">
        <f>IFERROR((E58/VLOOKUP("TOTAL",$D$12:$L$312,3,0))*100,"")</f>
        <v>1.3907746739830629</v>
      </c>
      <c r="I58" s="111">
        <f>IF(E56="","",E58-F58)</f>
        <v>-42196.721550001763</v>
      </c>
      <c r="J58" s="113">
        <f>IF(E56="","",IFERROR((E58/F58-1)*100,"ND"))</f>
        <v>-0.80069020969204541</v>
      </c>
      <c r="K58" s="113">
        <f>IF(E57="","",IFERROR((E58/VLOOKUP(B58&amp;"|"&amp;VLOOKUP(TDPrimas_!$B$4,Cat!R:T,2,0),'TD Operación'!A:D,4,0))*100,"ND"))</f>
        <v>8.0171603307858597</v>
      </c>
      <c r="L58" s="113">
        <f>IF(E56="","",(VLOOKUP(B58,'TDPrimas Vida'!$B:$N,10,0)))</f>
        <v>1.2474596806177141</v>
      </c>
    </row>
    <row r="59" spans="1:12" ht="14" x14ac:dyDescent="0.3">
      <c r="B59" s="83" t="str">
        <f>IF(C59="",B58,D59)</f>
        <v>AXA Seguros</v>
      </c>
      <c r="C59" s="54"/>
      <c r="D59" s="70" t="str">
        <f>IF(D58="","","Únicas")</f>
        <v>Únicas</v>
      </c>
      <c r="E59" s="111">
        <f>IF(E57="","",(VLOOKUP(B59,'TDPrimas Vida'!$B:$N,11,0)))</f>
        <v>31192.54206</v>
      </c>
      <c r="F59" s="111">
        <f>IF(E57="","",(VLOOKUP(B59,'TDPrimas Vida'!$B:$N,12,0)))</f>
        <v>31191.536899999999</v>
      </c>
      <c r="G59" s="112">
        <f>IFERROR((E59/VLOOKUP("TOTAL",$D$12:$L$312,2,0))*100,"")</f>
        <v>7.4431101272573602E-3</v>
      </c>
      <c r="H59" s="112">
        <f>IFERROR((E59/VLOOKUP("TOTAL",$D$12:$L$312,3,0))*100,"")</f>
        <v>8.2982153423431394E-3</v>
      </c>
      <c r="I59" s="111">
        <f>IF(E56="","",E59-F59)</f>
        <v>1.0051600000006147</v>
      </c>
      <c r="J59" s="113">
        <f>IF(E56="","",IFERROR((E59/F59-1)*100,"ND"))</f>
        <v>3.2225407911923298E-3</v>
      </c>
      <c r="K59" s="113">
        <f>IF(E58="","",IFERROR((E59/VLOOKUP(B59&amp;"|"&amp;VLOOKUP(TDPrimas_!$B$4,Cat!R:T,2,0),'TD Operación'!A:D,4,0))*100,"ND"))</f>
        <v>4.7835299350412391E-2</v>
      </c>
      <c r="L59" s="113">
        <f>IF(E56="","",(VLOOKUP(B59,'TDPrimas Vida'!$B:$N,13,0)))</f>
        <v>7.4431101272573602E-3</v>
      </c>
    </row>
    <row r="60" spans="1:12" s="25" customFormat="1" ht="14.5" x14ac:dyDescent="0.35">
      <c r="A60"/>
      <c r="B60" s="83" t="str">
        <f>IF(C60="",B56,D60)</f>
        <v>Inbursa</v>
      </c>
      <c r="C60" s="54">
        <f>IF('TDPrimas Vida'!A19="","",'TDPrimas Vida'!A19)</f>
        <v>12</v>
      </c>
      <c r="D60" s="70" t="str">
        <f>IF('TDPrimas Vida'!B19="","",'TDPrimas Vida'!B19)</f>
        <v>Inbursa</v>
      </c>
      <c r="E60" s="111">
        <f>IF('TDPrimas Vida'!C19="","",'TDPrimas Vida'!C19)</f>
        <v>6353947.3898299998</v>
      </c>
      <c r="F60" s="111">
        <f>IF('TDPrimas Vida'!D19="","",'TDPrimas Vida'!D19)</f>
        <v>6014101.7131199995</v>
      </c>
      <c r="G60" s="112">
        <f>IF('TDPrimas Vida'!C19="","",IFERROR((E60/VLOOKUP("TOTAL",$D$12:$L$312,2,0))*100,""))</f>
        <v>1.5161678735363751</v>
      </c>
      <c r="H60" s="112">
        <f>IF('TDPrimas Vida'!C19="","",IFERROR((E60/VLOOKUP("TOTAL",$D$12:$L$312,3,0))*100,""))</f>
        <v>1.6903535342937819</v>
      </c>
      <c r="I60" s="111">
        <f>IF('TDPrimas Vida'!C19="","",E60-F60)</f>
        <v>339845.67671000026</v>
      </c>
      <c r="J60" s="113">
        <f>IFERROR(IF('TDPrimas Vida'!C19="","",(E60/F60-1)*100),"ND")</f>
        <v>5.6508135864848041</v>
      </c>
      <c r="K60" s="113">
        <f>IF(E59="","",IFERROR((E60/VLOOKUP(B60&amp;"|"&amp;VLOOKUP(TDPrimas_!$B$4,Cat!R:T,2,0),'TD Operación'!A:D,4,0))*100,"ND"))</f>
        <v>19.918947170025358</v>
      </c>
      <c r="L60" s="113">
        <f>IF('TDPrimas Vida'!E19="","",'TDPrimas Vida'!E19)</f>
        <v>19.918947170025358</v>
      </c>
    </row>
    <row r="61" spans="1:12" ht="14" x14ac:dyDescent="0.3">
      <c r="B61" s="83" t="str">
        <f>IF(C61="",B60,D61)</f>
        <v>Inbursa</v>
      </c>
      <c r="C61" s="54"/>
      <c r="D61" s="70" t="str">
        <f>IF(D60="","","1er Año")</f>
        <v>1er Año</v>
      </c>
      <c r="E61" s="111">
        <f>IF(E60="","",(VLOOKUP(B61,'TDPrimas Vida'!$B:$N,5,0)))</f>
        <v>3615462.3654800002</v>
      </c>
      <c r="F61" s="111">
        <f>IF(E60="","",(VLOOKUP(B61,'TDPrimas Vida'!$B:$N,6,0)))</f>
        <v>3417021.5673699994</v>
      </c>
      <c r="G61" s="112">
        <f>IFERROR((E61/VLOOKUP("TOTAL",$D$12:$L$312,2,0))*100,"")</f>
        <v>0.86271534059196331</v>
      </c>
      <c r="H61" s="112">
        <f>IFERROR((E61/VLOOKUP("TOTAL",$D$12:$L$312,3,0))*100,"")</f>
        <v>0.96182879911424424</v>
      </c>
      <c r="I61" s="111">
        <f>IF(E60="","",E61-F61)</f>
        <v>198440.79811000079</v>
      </c>
      <c r="J61" s="113">
        <f>IF(E60="","",IFERROR((E61/F61-1)*100,"ND"))</f>
        <v>5.8074201229796785</v>
      </c>
      <c r="K61" s="113">
        <f>IF(E60="","",IFERROR((E61/VLOOKUP(B61&amp;"|"&amp;VLOOKUP(TDPrimas_!$B$4,Cat!R:T,2,0),'TD Operación'!A:D,4,0))*100,"ND"))</f>
        <v>11.334088785261068</v>
      </c>
      <c r="L61" s="113">
        <f>IF(E60="","",(VLOOKUP(B61,'TDPrimas Vida'!$B:$N,7,0)))</f>
        <v>5.8074201229796785</v>
      </c>
    </row>
    <row r="62" spans="1:12" ht="14" x14ac:dyDescent="0.3">
      <c r="B62" s="83" t="str">
        <f>IF(C62="",B61,D62)</f>
        <v>Inbursa</v>
      </c>
      <c r="C62" s="54"/>
      <c r="D62" s="70" t="str">
        <f>IF(D61="","","Renovación")</f>
        <v>Renovación</v>
      </c>
      <c r="E62" s="111">
        <f>IF(E60="","",(VLOOKUP(B62,'TDPrimas Vida'!$B:$N,8,0)))</f>
        <v>2738485.0243499996</v>
      </c>
      <c r="F62" s="111">
        <f>IF(E60="","",(VLOOKUP(B62,'TDPrimas Vida'!$B:$N,9,0)))</f>
        <v>2597080.1457500001</v>
      </c>
      <c r="G62" s="112">
        <f>IFERROR((E62/VLOOKUP("TOTAL",$D$12:$L$312,2,0))*100,"")</f>
        <v>0.65345253294441186</v>
      </c>
      <c r="H62" s="112">
        <f>IFERROR((E62/VLOOKUP("TOTAL",$D$12:$L$312,3,0))*100,"")</f>
        <v>0.72852473517953764</v>
      </c>
      <c r="I62" s="111">
        <f>IF(E60="","",E62-F62)</f>
        <v>141404.87859999947</v>
      </c>
      <c r="J62" s="113">
        <f>IF(E60="","",IFERROR((E62/F62-1)*100,"ND"))</f>
        <v>5.4447637602328847</v>
      </c>
      <c r="K62" s="113">
        <f>IF(E61="","",IFERROR((E62/VLOOKUP(B62&amp;"|"&amp;VLOOKUP(TDPrimas_!$B$4,Cat!R:T,2,0),'TD Operación'!A:D,4,0))*100,"ND"))</f>
        <v>8.5848583847642885</v>
      </c>
      <c r="L62" s="113">
        <f>IF(E60="","",(VLOOKUP(B62,'TDPrimas Vida'!$B:$N,10,0)))</f>
        <v>0.65345253294441186</v>
      </c>
    </row>
    <row r="63" spans="1:12" ht="14" x14ac:dyDescent="0.3">
      <c r="B63" s="83" t="str">
        <f>IF(C63="",B62,D63)</f>
        <v>Inbursa</v>
      </c>
      <c r="C63" s="54"/>
      <c r="D63" s="70" t="str">
        <f>IF(D62="","","Únicas")</f>
        <v>Únicas</v>
      </c>
      <c r="E63" s="111">
        <f>IF(E61="","",(VLOOKUP(B63,'TDPrimas Vida'!$B:$N,11,0)))</f>
        <v>0</v>
      </c>
      <c r="F63" s="111">
        <f>IF(E61="","",(VLOOKUP(B63,'TDPrimas Vida'!$B:$N,12,0)))</f>
        <v>0</v>
      </c>
      <c r="G63" s="112">
        <f>IFERROR((E63/VLOOKUP("TOTAL",$D$12:$L$312,2,0))*100,"")</f>
        <v>0</v>
      </c>
      <c r="H63" s="112">
        <f>IFERROR((E63/VLOOKUP("TOTAL",$D$12:$L$312,3,0))*100,"")</f>
        <v>0</v>
      </c>
      <c r="I63" s="111">
        <f>IF(E60="","",E63-F63)</f>
        <v>0</v>
      </c>
      <c r="J63" s="113" t="str">
        <f>IF(E60="","",IFERROR((E63/F63-1)*100,"ND"))</f>
        <v>ND</v>
      </c>
      <c r="K63" s="113">
        <f>IF(E62="","",IFERROR((E63/VLOOKUP(B63&amp;"|"&amp;VLOOKUP(TDPrimas_!$B$4,Cat!R:T,2,0),'TD Operación'!A:D,4,0))*100,"ND"))</f>
        <v>0</v>
      </c>
      <c r="L63" s="113">
        <f>IF(E60="","",(VLOOKUP(B63,'TDPrimas Vida'!$B:$N,13,0)))</f>
        <v>0</v>
      </c>
    </row>
    <row r="64" spans="1:12" s="25" customFormat="1" ht="14.5" x14ac:dyDescent="0.35">
      <c r="A64"/>
      <c r="B64" s="83" t="str">
        <f>IF(C64="",B60,D64)</f>
        <v>Hir Seguros</v>
      </c>
      <c r="C64" s="54">
        <f>IF('TDPrimas Vida'!A20="","",'TDPrimas Vida'!A20)</f>
        <v>13</v>
      </c>
      <c r="D64" s="70" t="str">
        <f>IF('TDPrimas Vida'!B20="","",'TDPrimas Vida'!B20)</f>
        <v>Hir Seguros</v>
      </c>
      <c r="E64" s="111">
        <f>IF('TDPrimas Vida'!C20="","",'TDPrimas Vida'!C20)</f>
        <v>5971271.7770200009</v>
      </c>
      <c r="F64" s="111">
        <f>IF('TDPrimas Vida'!D20="","",'TDPrimas Vida'!D20)</f>
        <v>4701929.3524399996</v>
      </c>
      <c r="G64" s="112">
        <f>IF('TDPrimas Vida'!C20="","",IFERROR((E64/VLOOKUP("TOTAL",$D$12:$L$312,2,0))*100,""))</f>
        <v>1.424854484467869</v>
      </c>
      <c r="H64" s="112">
        <f>IF('TDPrimas Vida'!C20="","",IFERROR((E64/VLOOKUP("TOTAL",$D$12:$L$312,3,0))*100,""))</f>
        <v>1.5885495634839562</v>
      </c>
      <c r="I64" s="111">
        <f>IF('TDPrimas Vida'!C20="","",E64-F64)</f>
        <v>1269342.4245800013</v>
      </c>
      <c r="J64" s="113">
        <f>IFERROR(IF('TDPrimas Vida'!C20="","",(E64/F64-1)*100),"ND")</f>
        <v>26.996203673738606</v>
      </c>
      <c r="K64" s="113">
        <f>IF(E63="","",IFERROR((E64/VLOOKUP(B64&amp;"|"&amp;VLOOKUP(TDPrimas_!$B$4,Cat!R:T,2,0),'TD Operación'!A:D,4,0))*100,"ND"))</f>
        <v>98.491672566883508</v>
      </c>
      <c r="L64" s="113">
        <f>IF('TDPrimas Vida'!E20="","",'TDPrimas Vida'!E20)</f>
        <v>98.491672566883508</v>
      </c>
    </row>
    <row r="65" spans="1:12" ht="14" x14ac:dyDescent="0.3">
      <c r="B65" s="83" t="str">
        <f>IF(C65="",B64,D65)</f>
        <v>Hir Seguros</v>
      </c>
      <c r="C65" s="54"/>
      <c r="D65" s="70" t="str">
        <f>IF(D64="","","1er Año")</f>
        <v>1er Año</v>
      </c>
      <c r="E65" s="111">
        <f>IF(E64="","",(VLOOKUP(B65,'TDPrimas Vida'!$B:$N,5,0)))</f>
        <v>1037583.4246500001</v>
      </c>
      <c r="F65" s="111">
        <f>IF(E64="","",(VLOOKUP(B65,'TDPrimas Vida'!$B:$N,6,0)))</f>
        <v>1038234.35858</v>
      </c>
      <c r="G65" s="112">
        <f>IFERROR((E65/VLOOKUP("TOTAL",$D$12:$L$312,2,0))*100,"")</f>
        <v>0.24758635192449557</v>
      </c>
      <c r="H65" s="112">
        <f>IFERROR((E65/VLOOKUP("TOTAL",$D$12:$L$312,3,0))*100,"")</f>
        <v>0.2760304266587103</v>
      </c>
      <c r="I65" s="111">
        <f>IF(E64="","",E65-F65)</f>
        <v>-650.93392999994103</v>
      </c>
      <c r="J65" s="113">
        <f>IF(E64="","",IFERROR((E65/F65-1)*100,"ND"))</f>
        <v>-6.2696242386950374E-2</v>
      </c>
      <c r="K65" s="113">
        <f>IF(E64="","",IFERROR((E65/VLOOKUP(B65&amp;"|"&amp;VLOOKUP(TDPrimas_!$B$4,Cat!R:T,2,0),'TD Operación'!A:D,4,0))*100,"ND"))</f>
        <v>17.114164408784227</v>
      </c>
      <c r="L65" s="113">
        <f>IF(E64="","",(VLOOKUP(B65,'TDPrimas Vida'!$B:$N,7,0)))</f>
        <v>-6.2696242386950374E-2</v>
      </c>
    </row>
    <row r="66" spans="1:12" ht="14" x14ac:dyDescent="0.3">
      <c r="B66" s="83" t="str">
        <f>IF(C66="",B65,D66)</f>
        <v>Hir Seguros</v>
      </c>
      <c r="C66" s="54"/>
      <c r="D66" s="70" t="str">
        <f>IF(D65="","","Renovación")</f>
        <v>Renovación</v>
      </c>
      <c r="E66" s="111">
        <f>IF(E64="","",(VLOOKUP(B66,'TDPrimas Vida'!$B:$N,8,0)))</f>
        <v>4933688.3523699995</v>
      </c>
      <c r="F66" s="111">
        <f>IF(E64="","",(VLOOKUP(B66,'TDPrimas Vida'!$B:$N,9,0)))</f>
        <v>3663694.9938600003</v>
      </c>
      <c r="G66" s="112">
        <f>IFERROR((E66/VLOOKUP("TOTAL",$D$12:$L$312,2,0))*100,"")</f>
        <v>1.1772681325433731</v>
      </c>
      <c r="H66" s="112">
        <f>IFERROR((E66/VLOOKUP("TOTAL",$D$12:$L$312,3,0))*100,"")</f>
        <v>1.3125191368252458</v>
      </c>
      <c r="I66" s="111">
        <f>IF(E64="","",E66-F66)</f>
        <v>1269993.3585099992</v>
      </c>
      <c r="J66" s="113">
        <f>IF(E64="","",IFERROR((E66/F66-1)*100,"ND"))</f>
        <v>34.664276383224731</v>
      </c>
      <c r="K66" s="113">
        <f>IF(E65="","",IFERROR((E66/VLOOKUP(B66&amp;"|"&amp;VLOOKUP(TDPrimas_!$B$4,Cat!R:T,2,0),'TD Operación'!A:D,4,0))*100,"ND"))</f>
        <v>81.377508158099261</v>
      </c>
      <c r="L66" s="113">
        <f>IF(E64="","",(VLOOKUP(B66,'TDPrimas Vida'!$B:$N,10,0)))</f>
        <v>1.1772681325433731</v>
      </c>
    </row>
    <row r="67" spans="1:12" ht="14" x14ac:dyDescent="0.3">
      <c r="B67" s="83" t="str">
        <f>IF(C67="",B66,D67)</f>
        <v>Hir Seguros</v>
      </c>
      <c r="C67" s="54"/>
      <c r="D67" s="70" t="str">
        <f>IF(D66="","","Únicas")</f>
        <v>Únicas</v>
      </c>
      <c r="E67" s="111">
        <f>IF(E65="","",(VLOOKUP(B67,'TDPrimas Vida'!$B:$N,11,0)))</f>
        <v>0</v>
      </c>
      <c r="F67" s="111">
        <f>IF(E65="","",(VLOOKUP(B67,'TDPrimas Vida'!$B:$N,12,0)))</f>
        <v>0</v>
      </c>
      <c r="G67" s="112">
        <f>IFERROR((E67/VLOOKUP("TOTAL",$D$12:$L$312,2,0))*100,"")</f>
        <v>0</v>
      </c>
      <c r="H67" s="112">
        <f>IFERROR((E67/VLOOKUP("TOTAL",$D$12:$L$312,3,0))*100,"")</f>
        <v>0</v>
      </c>
      <c r="I67" s="111">
        <f>IF(E64="","",E67-F67)</f>
        <v>0</v>
      </c>
      <c r="J67" s="113" t="str">
        <f>IF(E64="","",IFERROR((E67/F67-1)*100,"ND"))</f>
        <v>ND</v>
      </c>
      <c r="K67" s="113">
        <f>IF(E66="","",IFERROR((E67/VLOOKUP(B67&amp;"|"&amp;VLOOKUP(TDPrimas_!$B$4,Cat!R:T,2,0),'TD Operación'!A:D,4,0))*100,"ND"))</f>
        <v>0</v>
      </c>
      <c r="L67" s="113">
        <f>IF(E64="","",(VLOOKUP(B67,'TDPrimas Vida'!$B:$N,13,0)))</f>
        <v>0</v>
      </c>
    </row>
    <row r="68" spans="1:12" s="25" customFormat="1" ht="14.5" x14ac:dyDescent="0.35">
      <c r="A68"/>
      <c r="B68" s="83" t="str">
        <f>IF(C68="",B64,D68)</f>
        <v>Patrimonial Vida</v>
      </c>
      <c r="C68" s="54">
        <f>IF('TDPrimas Vida'!A21="","",'TDPrimas Vida'!A21)</f>
        <v>14</v>
      </c>
      <c r="D68" s="70" t="str">
        <f>IF('TDPrimas Vida'!B21="","",'TDPrimas Vida'!B21)</f>
        <v>Patrimonial Vida</v>
      </c>
      <c r="E68" s="111">
        <f>IF('TDPrimas Vida'!C21="","",'TDPrimas Vida'!C21)</f>
        <v>5959798.8349299999</v>
      </c>
      <c r="F68" s="111">
        <f>IF('TDPrimas Vida'!D21="","",'TDPrimas Vida'!D21)</f>
        <v>3873467.4639400002</v>
      </c>
      <c r="G68" s="112">
        <f>IF('TDPrimas Vida'!C21="","",IFERROR((E68/VLOOKUP("TOTAL",$D$12:$L$312,2,0))*100,""))</f>
        <v>1.4221168309834153</v>
      </c>
      <c r="H68" s="112">
        <f>IF('TDPrimas Vida'!C21="","",IFERROR((E68/VLOOKUP("TOTAL",$D$12:$L$312,3,0))*100,""))</f>
        <v>1.5854973933886198</v>
      </c>
      <c r="I68" s="111">
        <f>IF('TDPrimas Vida'!C21="","",E68-F68)</f>
        <v>2086331.3709899997</v>
      </c>
      <c r="J68" s="113">
        <f>IFERROR(IF('TDPrimas Vida'!C21="","",(E68/F68-1)*100),"ND")</f>
        <v>53.862111671588231</v>
      </c>
      <c r="K68" s="113">
        <f>IF(E67="","",IFERROR((E68/VLOOKUP(B68&amp;"|"&amp;VLOOKUP(TDPrimas_!$B$4,Cat!R:T,2,0),'TD Operación'!A:D,4,0))*100,"ND"))</f>
        <v>100</v>
      </c>
      <c r="L68" s="113">
        <f>IF('TDPrimas Vida'!E21="","",'TDPrimas Vida'!E21)</f>
        <v>100</v>
      </c>
    </row>
    <row r="69" spans="1:12" ht="14" x14ac:dyDescent="0.3">
      <c r="B69" s="83" t="str">
        <f>IF(C69="",B68,D69)</f>
        <v>Patrimonial Vida</v>
      </c>
      <c r="C69" s="54"/>
      <c r="D69" s="70" t="str">
        <f>IF(D68="","","1er Año")</f>
        <v>1er Año</v>
      </c>
      <c r="E69" s="111">
        <f>IF(E68="","",(VLOOKUP(B69,'TDPrimas Vida'!$B:$N,5,0)))</f>
        <v>5959798.8349299999</v>
      </c>
      <c r="F69" s="111">
        <f>IF(E68="","",(VLOOKUP(B69,'TDPrimas Vida'!$B:$N,6,0)))</f>
        <v>3873467.4639400002</v>
      </c>
      <c r="G69" s="112">
        <f>IFERROR((E69/VLOOKUP("TOTAL",$D$12:$L$312,2,0))*100,"")</f>
        <v>1.4221168309834153</v>
      </c>
      <c r="H69" s="112">
        <f>IFERROR((E69/VLOOKUP("TOTAL",$D$12:$L$312,3,0))*100,"")</f>
        <v>1.5854973933886198</v>
      </c>
      <c r="I69" s="111">
        <f>IF(E68="","",E69-F69)</f>
        <v>2086331.3709899997</v>
      </c>
      <c r="J69" s="113">
        <f>IF(E68="","",IFERROR((E69/F69-1)*100,"ND"))</f>
        <v>53.862111671588231</v>
      </c>
      <c r="K69" s="113">
        <f>IF(E68="","",IFERROR((E69/VLOOKUP(B69&amp;"|"&amp;VLOOKUP(TDPrimas_!$B$4,Cat!R:T,2,0),'TD Operación'!A:D,4,0))*100,"ND"))</f>
        <v>100</v>
      </c>
      <c r="L69" s="113">
        <f>IF(E68="","",(VLOOKUP(B69,'TDPrimas Vida'!$B:$N,7,0)))</f>
        <v>53.862111671588231</v>
      </c>
    </row>
    <row r="70" spans="1:12" ht="14" x14ac:dyDescent="0.3">
      <c r="B70" s="83" t="str">
        <f>IF(C70="",B69,D70)</f>
        <v>Patrimonial Vida</v>
      </c>
      <c r="C70" s="54"/>
      <c r="D70" s="70" t="str">
        <f>IF(D69="","","Renovación")</f>
        <v>Renovación</v>
      </c>
      <c r="E70" s="111">
        <f>IF(E68="","",(VLOOKUP(B70,'TDPrimas Vida'!$B:$N,8,0)))</f>
        <v>0</v>
      </c>
      <c r="F70" s="111">
        <f>IF(E68="","",(VLOOKUP(B70,'TDPrimas Vida'!$B:$N,9,0)))</f>
        <v>0</v>
      </c>
      <c r="G70" s="112">
        <f>IFERROR((E70/VLOOKUP("TOTAL",$D$12:$L$312,2,0))*100,"")</f>
        <v>0</v>
      </c>
      <c r="H70" s="112">
        <f>IFERROR((E70/VLOOKUP("TOTAL",$D$12:$L$312,3,0))*100,"")</f>
        <v>0</v>
      </c>
      <c r="I70" s="111">
        <f>IF(E68="","",E70-F70)</f>
        <v>0</v>
      </c>
      <c r="J70" s="113" t="str">
        <f>IF(E68="","",IFERROR((E70/F70-1)*100,"ND"))</f>
        <v>ND</v>
      </c>
      <c r="K70" s="113">
        <f>IF(E69="","",IFERROR((E70/VLOOKUP(B70&amp;"|"&amp;VLOOKUP(TDPrimas_!$B$4,Cat!R:T,2,0),'TD Operación'!A:D,4,0))*100,"ND"))</f>
        <v>0</v>
      </c>
      <c r="L70" s="113">
        <f>IF(E68="","",(VLOOKUP(B70,'TDPrimas Vida'!$B:$N,10,0)))</f>
        <v>0</v>
      </c>
    </row>
    <row r="71" spans="1:12" ht="14" x14ac:dyDescent="0.3">
      <c r="B71" s="83" t="str">
        <f>IF(C71="",B70,D71)</f>
        <v>Patrimonial Vida</v>
      </c>
      <c r="C71" s="54"/>
      <c r="D71" s="70" t="str">
        <f>IF(D70="","","Únicas")</f>
        <v>Únicas</v>
      </c>
      <c r="E71" s="111">
        <f>IF(E69="","",(VLOOKUP(B71,'TDPrimas Vida'!$B:$N,11,0)))</f>
        <v>0</v>
      </c>
      <c r="F71" s="111">
        <f>IF(E69="","",(VLOOKUP(B71,'TDPrimas Vida'!$B:$N,12,0)))</f>
        <v>0</v>
      </c>
      <c r="G71" s="112">
        <f>IFERROR((E71/VLOOKUP("TOTAL",$D$12:$L$312,2,0))*100,"")</f>
        <v>0</v>
      </c>
      <c r="H71" s="112">
        <f>IFERROR((E71/VLOOKUP("TOTAL",$D$12:$L$312,3,0))*100,"")</f>
        <v>0</v>
      </c>
      <c r="I71" s="111">
        <f>IF(E68="","",E71-F71)</f>
        <v>0</v>
      </c>
      <c r="J71" s="113" t="str">
        <f>IF(E68="","",IFERROR((E71/F71-1)*100,"ND"))</f>
        <v>ND</v>
      </c>
      <c r="K71" s="113">
        <f>IF(E70="","",IFERROR((E71/VLOOKUP(B71&amp;"|"&amp;VLOOKUP(TDPrimas_!$B$4,Cat!R:T,2,0),'TD Operación'!A:D,4,0))*100,"ND"))</f>
        <v>0</v>
      </c>
      <c r="L71" s="113">
        <f>IF(E68="","",(VLOOKUP(B71,'TDPrimas Vida'!$B:$N,13,0)))</f>
        <v>0</v>
      </c>
    </row>
    <row r="72" spans="1:12" s="25" customFormat="1" ht="14.5" x14ac:dyDescent="0.35">
      <c r="A72"/>
      <c r="B72" s="83" t="str">
        <f>IF(C72="",B68,D72)</f>
        <v>Seguros Argos</v>
      </c>
      <c r="C72" s="54">
        <f>IF('TDPrimas Vida'!A22="","",'TDPrimas Vida'!A22)</f>
        <v>15</v>
      </c>
      <c r="D72" s="70" t="str">
        <f>IF('TDPrimas Vida'!B22="","",'TDPrimas Vida'!B22)</f>
        <v>Seguros Argos</v>
      </c>
      <c r="E72" s="111">
        <f>IF('TDPrimas Vida'!C22="","",'TDPrimas Vida'!C22)</f>
        <v>5614515.9470500005</v>
      </c>
      <c r="F72" s="111">
        <f>IF('TDPrimas Vida'!D22="","",'TDPrimas Vida'!D22)</f>
        <v>5011186.3019700004</v>
      </c>
      <c r="G72" s="112">
        <f>IF('TDPrimas Vida'!C22="","",IFERROR((E72/VLOOKUP("TOTAL",$D$12:$L$312,2,0))*100,""))</f>
        <v>1.3397260288934529</v>
      </c>
      <c r="H72" s="112">
        <f>IF('TDPrimas Vida'!C22="","",IFERROR((E72/VLOOKUP("TOTAL",$D$12:$L$312,3,0))*100,""))</f>
        <v>1.4936410851677966</v>
      </c>
      <c r="I72" s="111">
        <f>IF('TDPrimas Vida'!C22="","",E72-F72)</f>
        <v>603329.64508000016</v>
      </c>
      <c r="J72" s="113">
        <f>IFERROR(IF('TDPrimas Vida'!C22="","",(E72/F72-1)*100),"ND")</f>
        <v>12.03965705371639</v>
      </c>
      <c r="K72" s="113">
        <f>IF(E71="","",IFERROR((E72/VLOOKUP(B72&amp;"|"&amp;VLOOKUP(TDPrimas_!$B$4,Cat!R:T,2,0),'TD Operación'!A:D,4,0))*100,"ND"))</f>
        <v>100</v>
      </c>
      <c r="L72" s="113">
        <f>IF('TDPrimas Vida'!E22="","",'TDPrimas Vida'!E22)</f>
        <v>100</v>
      </c>
    </row>
    <row r="73" spans="1:12" ht="14" x14ac:dyDescent="0.3">
      <c r="B73" s="83" t="str">
        <f>IF(C73="",B72,D73)</f>
        <v>Seguros Argos</v>
      </c>
      <c r="C73" s="54"/>
      <c r="D73" s="70" t="str">
        <f>IF(D72="","","1er Año")</f>
        <v>1er Año</v>
      </c>
      <c r="E73" s="111">
        <f>IF(E72="","",(VLOOKUP(B73,'TDPrimas Vida'!$B:$N,5,0)))</f>
        <v>1706743.0088200003</v>
      </c>
      <c r="F73" s="111">
        <f>IF(E72="","",(VLOOKUP(B73,'TDPrimas Vida'!$B:$N,6,0)))</f>
        <v>1265297.9122599999</v>
      </c>
      <c r="G73" s="112">
        <f>IFERROR((E73/VLOOKUP("TOTAL",$D$12:$L$312,2,0))*100,"")</f>
        <v>0.40726004790306092</v>
      </c>
      <c r="H73" s="112">
        <f>IFERROR((E73/VLOOKUP("TOTAL",$D$12:$L$312,3,0))*100,"")</f>
        <v>0.45404831045780492</v>
      </c>
      <c r="I73" s="111">
        <f>IF(E72="","",E73-F73)</f>
        <v>441445.09656000044</v>
      </c>
      <c r="J73" s="113">
        <f>IF(E72="","",IFERROR((E73/F73-1)*100,"ND"))</f>
        <v>34.888629174414532</v>
      </c>
      <c r="K73" s="113">
        <f>IF(E72="","",IFERROR((E73/VLOOKUP(B73&amp;"|"&amp;VLOOKUP(TDPrimas_!$B$4,Cat!R:T,2,0),'TD Operación'!A:D,4,0))*100,"ND"))</f>
        <v>30.398756097874536</v>
      </c>
      <c r="L73" s="113">
        <f>IF(E72="","",(VLOOKUP(B73,'TDPrimas Vida'!$B:$N,7,0)))</f>
        <v>34.888629174414532</v>
      </c>
    </row>
    <row r="74" spans="1:12" ht="14" x14ac:dyDescent="0.3">
      <c r="B74" s="83" t="str">
        <f>IF(C74="",B73,D74)</f>
        <v>Seguros Argos</v>
      </c>
      <c r="C74" s="54"/>
      <c r="D74" s="70" t="str">
        <f>IF(D73="","","Renovación")</f>
        <v>Renovación</v>
      </c>
      <c r="E74" s="111">
        <f>IF(E72="","",(VLOOKUP(B74,'TDPrimas Vida'!$B:$N,8,0)))</f>
        <v>3596963.5457299999</v>
      </c>
      <c r="F74" s="111">
        <f>IF(E72="","",(VLOOKUP(B74,'TDPrimas Vida'!$B:$N,9,0)))</f>
        <v>3507282.94117</v>
      </c>
      <c r="G74" s="112">
        <f>IFERROR((E74/VLOOKUP("TOTAL",$D$12:$L$312,2,0))*100,"")</f>
        <v>0.85830118440172121</v>
      </c>
      <c r="H74" s="112">
        <f>IFERROR((E74/VLOOKUP("TOTAL",$D$12:$L$312,3,0))*100,"")</f>
        <v>0.95690752050958883</v>
      </c>
      <c r="I74" s="111">
        <f>IF(E72="","",E74-F74)</f>
        <v>89680.604559999891</v>
      </c>
      <c r="J74" s="113">
        <f>IF(E72="","",IFERROR((E74/F74-1)*100,"ND"))</f>
        <v>2.5569823154924398</v>
      </c>
      <c r="K74" s="113">
        <f>IF(E73="","",IFERROR((E74/VLOOKUP(B74&amp;"|"&amp;VLOOKUP(TDPrimas_!$B$4,Cat!R:T,2,0),'TD Operación'!A:D,4,0))*100,"ND"))</f>
        <v>64.065425758028695</v>
      </c>
      <c r="L74" s="113">
        <f>IF(E72="","",(VLOOKUP(B74,'TDPrimas Vida'!$B:$N,10,0)))</f>
        <v>0.85830118440172121</v>
      </c>
    </row>
    <row r="75" spans="1:12" ht="14" x14ac:dyDescent="0.3">
      <c r="B75" s="83" t="str">
        <f>IF(C75="",B74,D75)</f>
        <v>Seguros Argos</v>
      </c>
      <c r="C75" s="54"/>
      <c r="D75" s="70" t="str">
        <f>IF(D74="","","Únicas")</f>
        <v>Únicas</v>
      </c>
      <c r="E75" s="111">
        <f>IF(E73="","",(VLOOKUP(B75,'TDPrimas Vida'!$B:$N,11,0)))</f>
        <v>310809.39250000002</v>
      </c>
      <c r="F75" s="111">
        <f>IF(E73="","",(VLOOKUP(B75,'TDPrimas Vida'!$B:$N,12,0)))</f>
        <v>238605.44854000001</v>
      </c>
      <c r="G75" s="112">
        <f>IFERROR((E75/VLOOKUP("TOTAL",$D$12:$L$312,2,0))*100,"")</f>
        <v>7.4164796588670784E-2</v>
      </c>
      <c r="H75" s="112">
        <f>IFERROR((E75/VLOOKUP("TOTAL",$D$12:$L$312,3,0))*100,"")</f>
        <v>8.2685254200402625E-2</v>
      </c>
      <c r="I75" s="111">
        <f>IF(E72="","",E75-F75)</f>
        <v>72203.943960000004</v>
      </c>
      <c r="J75" s="113">
        <f>IF(E72="","",IFERROR((E75/F75-1)*100,"ND"))</f>
        <v>30.260811059348324</v>
      </c>
      <c r="K75" s="113">
        <f>IF(E74="","",IFERROR((E75/VLOOKUP(B75&amp;"|"&amp;VLOOKUP(TDPrimas_!$B$4,Cat!R:T,2,0),'TD Operación'!A:D,4,0))*100,"ND"))</f>
        <v>5.5358181440967611</v>
      </c>
      <c r="L75" s="113">
        <f>IF(E72="","",(VLOOKUP(B75,'TDPrimas Vida'!$B:$N,13,0)))</f>
        <v>7.4164796588670784E-2</v>
      </c>
    </row>
    <row r="76" spans="1:12" s="25" customFormat="1" ht="14.5" x14ac:dyDescent="0.35">
      <c r="A76"/>
      <c r="B76" s="83" t="str">
        <f>IF(C76="",B72,D76)</f>
        <v>TOTAL MEDIANAS</v>
      </c>
      <c r="C76" s="114">
        <f>IF('TDPrimas Vida'!A23="","",'TDPrimas Vida'!A23)</f>
        <v>15.1</v>
      </c>
      <c r="D76" s="115" t="str">
        <f>IF('TDPrimas Vida'!B23="","",'TDPrimas Vida'!B23)</f>
        <v>TOTAL MEDIANAS</v>
      </c>
      <c r="E76" s="116">
        <f>IF('TDPrimas Vida'!C23="","",'TDPrimas Vida'!C23)</f>
        <v>131216988.95653999</v>
      </c>
      <c r="F76" s="116">
        <f>IF('TDPrimas Vida'!D23="","",'TDPrimas Vida'!D23)</f>
        <v>111945886.11804998</v>
      </c>
      <c r="G76" s="117">
        <f>IF('TDPrimas Vida'!C23="","",IFERROR((E76/VLOOKUP("TOTAL",$D$12:$L$312,2,0))*100,""))</f>
        <v>31.310769654233173</v>
      </c>
      <c r="H76" s="117">
        <f>IF('TDPrimas Vida'!C23="","",IFERROR((E76/VLOOKUP("TOTAL",$D$12:$L$312,3,0))*100,""))</f>
        <v>34.907922183474341</v>
      </c>
      <c r="I76" s="116">
        <f>IF('TDPrimas Vida'!C23="","",E76-F76)</f>
        <v>19271102.838490009</v>
      </c>
      <c r="J76" s="118">
        <f>IFERROR(IF('TDPrimas Vida'!C23="","",(E76/F76-1)*100),"ND")</f>
        <v>17.214659248994746</v>
      </c>
      <c r="K76" s="118">
        <f>IF(E75="","",IFERROR((E76/VLOOKUP(B76&amp;"|"&amp;VLOOKUP(TDPrimas_!$B$4,Cat!R:T,2,0),'TD Operación'!A:D,4,0))*100,"ND"))</f>
        <v>36.702800087848672</v>
      </c>
      <c r="L76" s="118">
        <f>IF('TDPrimas Vida'!E23="","",'TDPrimas Vida'!E23)</f>
        <v>47.74022934637717</v>
      </c>
    </row>
    <row r="77" spans="1:12" ht="14" x14ac:dyDescent="0.3">
      <c r="B77" s="83" t="str">
        <f>IF(C77="",B76,D77)</f>
        <v>TOTAL MEDIANAS</v>
      </c>
      <c r="C77" s="54"/>
      <c r="D77" s="119" t="str">
        <f>IF(D76="","","1er Año")</f>
        <v>1er Año</v>
      </c>
      <c r="E77" s="120">
        <f>IF(E76="","",(VLOOKUP(B77,'TDPrimas Vida'!$B:$N,5,0)))</f>
        <v>61078289.634720005</v>
      </c>
      <c r="F77" s="120">
        <f>IF(E76="","",(VLOOKUP(B77,'TDPrimas Vida'!$B:$N,6,0)))</f>
        <v>50620618.789159998</v>
      </c>
      <c r="G77" s="121">
        <f>IFERROR((E77/VLOOKUP("TOTAL",$D$12:$L$312,2,0))*100,"")</f>
        <v>14.574395227592513</v>
      </c>
      <c r="H77" s="121">
        <f>IFERROR((E77/VLOOKUP("TOTAL",$D$12:$L$312,3,0))*100,"")</f>
        <v>16.248781492575521</v>
      </c>
      <c r="I77" s="120">
        <f>IF(E76="","",E77-F77)</f>
        <v>10457670.845560007</v>
      </c>
      <c r="J77" s="122">
        <f>IF(E76="","",IFERROR((E77/F77-1)*100,"ND"))</f>
        <v>20.658915469044857</v>
      </c>
      <c r="K77" s="122">
        <f>IF(E76="","",IFERROR((E77/VLOOKUP(B77&amp;"|"&amp;VLOOKUP(TDPrimas_!$B$4,Cat!R:T,2,0),'TD Operación'!A:D,4,0))*100,"ND"))</f>
        <v>17.084253129092378</v>
      </c>
      <c r="L77" s="122">
        <f>IF(E76="","",(VLOOKUP(B77,'TDPrimas Vida'!$B:$N,7,0)))</f>
        <v>20.658915469044857</v>
      </c>
    </row>
    <row r="78" spans="1:12" ht="14" x14ac:dyDescent="0.3">
      <c r="B78" s="83" t="str">
        <f>IF(C78="",B77,D78)</f>
        <v>TOTAL MEDIANAS</v>
      </c>
      <c r="C78" s="54"/>
      <c r="D78" s="119" t="str">
        <f>IF(D77="","","Renovación")</f>
        <v>Renovación</v>
      </c>
      <c r="E78" s="120">
        <f>IF(E76="","",(VLOOKUP(B78,'TDPrimas Vida'!$B:$N,8,0)))</f>
        <v>56597466.362060003</v>
      </c>
      <c r="F78" s="120">
        <f>IF(E76="","",(VLOOKUP(B78,'TDPrimas Vida'!$B:$N,9,0)))</f>
        <v>48137081.517609999</v>
      </c>
      <c r="G78" s="121">
        <f>IFERROR((E78/VLOOKUP("TOTAL",$D$12:$L$312,2,0))*100,"")</f>
        <v>13.505188972615482</v>
      </c>
      <c r="H78" s="121">
        <f>IFERROR((E78/VLOOKUP("TOTAL",$D$12:$L$312,3,0))*100,"")</f>
        <v>15.056738973052971</v>
      </c>
      <c r="I78" s="120">
        <f>IF(E76="","",E78-F78)</f>
        <v>8460384.8444500044</v>
      </c>
      <c r="J78" s="122">
        <f>IF(E76="","",IFERROR((E78/F78-1)*100,"ND"))</f>
        <v>17.575608195845739</v>
      </c>
      <c r="K78" s="122">
        <f>IF(E77="","",IFERROR((E78/VLOOKUP(B78&amp;"|"&amp;VLOOKUP(TDPrimas_!$B$4,Cat!R:T,2,0),'TD Operación'!A:D,4,0))*100,"ND"))</f>
        <v>15.830918769622432</v>
      </c>
      <c r="L78" s="122">
        <f>IF(E76="","",(VLOOKUP(B78,'TDPrimas Vida'!$B:$N,10,0)))</f>
        <v>13.505188972615482</v>
      </c>
    </row>
    <row r="79" spans="1:12" ht="14" x14ac:dyDescent="0.3">
      <c r="B79" s="83" t="str">
        <f>IF(C79="",B78,D79)</f>
        <v>TOTAL MEDIANAS</v>
      </c>
      <c r="C79" s="54"/>
      <c r="D79" s="119" t="str">
        <f>IF(D78="","","Únicas")</f>
        <v>Únicas</v>
      </c>
      <c r="E79" s="120">
        <f>IF(E77="","",(VLOOKUP(B79,'TDPrimas Vida'!$B:$N,11,0)))</f>
        <v>13541232.959759999</v>
      </c>
      <c r="F79" s="120">
        <f>IF(E77="","",(VLOOKUP(B79,'TDPrimas Vida'!$B:$N,12,0)))</f>
        <v>13188185.811279999</v>
      </c>
      <c r="G79" s="121">
        <f>IFERROR((E79/VLOOKUP("TOTAL",$D$12:$L$312,2,0))*100,"")</f>
        <v>3.2311854540251859</v>
      </c>
      <c r="H79" s="121">
        <f>IFERROR((E79/VLOOKUP("TOTAL",$D$12:$L$312,3,0))*100,"")</f>
        <v>3.6024017178458529</v>
      </c>
      <c r="I79" s="120">
        <f>IF(E76="","",E79-F79)</f>
        <v>353047.14847999997</v>
      </c>
      <c r="J79" s="122">
        <f>IF(E76="","",IFERROR((E79/F79-1)*100,"ND"))</f>
        <v>2.6769955589951877</v>
      </c>
      <c r="K79" s="122">
        <f>IF(E78="","",IFERROR((E79/VLOOKUP(B79&amp;"|"&amp;VLOOKUP(TDPrimas_!$B$4,Cat!R:T,2,0),'TD Operación'!A:D,4,0))*100,"ND"))</f>
        <v>3.787628189133871</v>
      </c>
      <c r="L79" s="122">
        <f>IF(E76="","",(VLOOKUP(B79,'TDPrimas Vida'!$B:$N,13,0)))</f>
        <v>3.2311854540251859</v>
      </c>
    </row>
    <row r="80" spans="1:12" s="25" customFormat="1" ht="14.5" x14ac:dyDescent="0.35">
      <c r="A80"/>
      <c r="B80" s="83" t="str">
        <f>IF(C80="",B76,D80)</f>
        <v>Cardif Vida</v>
      </c>
      <c r="C80" s="54">
        <f>IF('TDPrimas Vida'!A24="","",'TDPrimas Vida'!A24)</f>
        <v>16</v>
      </c>
      <c r="D80" s="70" t="str">
        <f>IF('TDPrimas Vida'!B24="","",'TDPrimas Vida'!B24)</f>
        <v>Cardif Vida</v>
      </c>
      <c r="E80" s="111">
        <f>IF('TDPrimas Vida'!C24="","",'TDPrimas Vida'!C24)</f>
        <v>4820517.5523900008</v>
      </c>
      <c r="F80" s="111">
        <f>IF('TDPrimas Vida'!D24="","",'TDPrimas Vida'!D24)</f>
        <v>3917386.6952900002</v>
      </c>
      <c r="G80" s="112">
        <f>IF('TDPrimas Vida'!C24="","",IFERROR((E80/VLOOKUP("TOTAL",$D$12:$L$312,2,0))*100,""))</f>
        <v>1.1502635131115657</v>
      </c>
      <c r="H80" s="112">
        <f>IF('TDPrimas Vida'!C24="","",IFERROR((E80/VLOOKUP("TOTAL",$D$12:$L$312,3,0))*100,""))</f>
        <v>1.2824120789620923</v>
      </c>
      <c r="I80" s="111">
        <f>IF('TDPrimas Vida'!C24="","",E80-F80)</f>
        <v>903130.8571000006</v>
      </c>
      <c r="J80" s="113">
        <f>IFERROR(IF('TDPrimas Vida'!C24="","",(E80/F80-1)*100),"ND")</f>
        <v>23.054421923315971</v>
      </c>
      <c r="K80" s="113">
        <f>IF(E79="","",IFERROR((E80/VLOOKUP(B80&amp;"|"&amp;VLOOKUP(TDPrimas_!$B$4,Cat!R:T,2,0),'TD Operación'!A:D,4,0))*100,"ND"))</f>
        <v>98.288307578497751</v>
      </c>
      <c r="L80" s="113">
        <f>IF('TDPrimas Vida'!E24="","",'TDPrimas Vida'!E24)</f>
        <v>98.288307578497751</v>
      </c>
    </row>
    <row r="81" spans="1:12" ht="14" x14ac:dyDescent="0.3">
      <c r="B81" s="83" t="str">
        <f>IF(C81="",B80,D81)</f>
        <v>Cardif Vida</v>
      </c>
      <c r="C81" s="54"/>
      <c r="D81" s="70" t="str">
        <f>IF(D80="","","1er Año")</f>
        <v>1er Año</v>
      </c>
      <c r="E81" s="111">
        <f>IF(E80="","",(VLOOKUP(B81,'TDPrimas Vida'!$B:$N,5,0)))</f>
        <v>3658468.96214</v>
      </c>
      <c r="F81" s="111">
        <f>IF(E80="","",(VLOOKUP(B81,'TDPrimas Vida'!$B:$N,6,0)))</f>
        <v>3069184.91151</v>
      </c>
      <c r="G81" s="112">
        <f>IFERROR((E81/VLOOKUP("TOTAL",$D$12:$L$312,2,0))*100,"")</f>
        <v>0.87297749987744844</v>
      </c>
      <c r="H81" s="112">
        <f>IFERROR((E81/VLOOKUP("TOTAL",$D$12:$L$312,3,0))*100,"")</f>
        <v>0.97326993140604345</v>
      </c>
      <c r="I81" s="111">
        <f>IF(E80="","",E81-F81)</f>
        <v>589284.05062999995</v>
      </c>
      <c r="J81" s="113">
        <f>IF(E80="","",IFERROR((E81/F81-1)*100,"ND"))</f>
        <v>19.200017842524829</v>
      </c>
      <c r="K81" s="113">
        <f>IF(E80="","",IFERROR((E81/VLOOKUP(B81&amp;"|"&amp;VLOOKUP(TDPrimas_!$B$4,Cat!R:T,2,0),'TD Operación'!A:D,4,0))*100,"ND"))</f>
        <v>74.594629873077125</v>
      </c>
      <c r="L81" s="113">
        <f>IF(E80="","",(VLOOKUP(B81,'TDPrimas Vida'!$B:$N,7,0)))</f>
        <v>19.200017842524829</v>
      </c>
    </row>
    <row r="82" spans="1:12" ht="14" x14ac:dyDescent="0.3">
      <c r="B82" s="83" t="str">
        <f>IF(C82="",B81,D82)</f>
        <v>Cardif Vida</v>
      </c>
      <c r="C82" s="54"/>
      <c r="D82" s="70" t="str">
        <f>IF(D81="","","Renovación")</f>
        <v>Renovación</v>
      </c>
      <c r="E82" s="111">
        <f>IF(E80="","",(VLOOKUP(B82,'TDPrimas Vida'!$B:$N,8,0)))</f>
        <v>174665.51121</v>
      </c>
      <c r="F82" s="111">
        <f>IF(E80="","",(VLOOKUP(B82,'TDPrimas Vida'!$B:$N,9,0)))</f>
        <v>466657.54499000002</v>
      </c>
      <c r="G82" s="112">
        <f>IFERROR((E82/VLOOKUP("TOTAL",$D$12:$L$312,2,0))*100,"")</f>
        <v>4.1678380456104933E-2</v>
      </c>
      <c r="H82" s="112">
        <f>IFERROR((E82/VLOOKUP("TOTAL",$D$12:$L$312,3,0))*100,"")</f>
        <v>4.6466620838822054E-2</v>
      </c>
      <c r="I82" s="111">
        <f>IF(E80="","",E82-F82)</f>
        <v>-291992.03378000006</v>
      </c>
      <c r="J82" s="113">
        <f>IF(E80="","",IFERROR((E82/F82-1)*100,"ND"))</f>
        <v>-62.570944564125085</v>
      </c>
      <c r="K82" s="113">
        <f>IF(E81="","",IFERROR((E82/VLOOKUP(B82&amp;"|"&amp;VLOOKUP(TDPrimas_!$B$4,Cat!R:T,2,0),'TD Operación'!A:D,4,0))*100,"ND"))</f>
        <v>3.5613556641137807</v>
      </c>
      <c r="L82" s="113">
        <f>IF(E80="","",(VLOOKUP(B82,'TDPrimas Vida'!$B:$N,10,0)))</f>
        <v>4.1678380456104933E-2</v>
      </c>
    </row>
    <row r="83" spans="1:12" ht="14" x14ac:dyDescent="0.3">
      <c r="B83" s="83" t="str">
        <f>IF(C83="",B82,D83)</f>
        <v>Cardif Vida</v>
      </c>
      <c r="C83" s="54"/>
      <c r="D83" s="70" t="str">
        <f>IF(D82="","","Únicas")</f>
        <v>Únicas</v>
      </c>
      <c r="E83" s="111">
        <f>IF(E81="","",(VLOOKUP(B83,'TDPrimas Vida'!$B:$N,11,0)))</f>
        <v>987383.07903999998</v>
      </c>
      <c r="F83" s="111">
        <f>IF(E81="","",(VLOOKUP(B83,'TDPrimas Vida'!$B:$N,12,0)))</f>
        <v>381544.23878999997</v>
      </c>
      <c r="G83" s="112">
        <f>IFERROR((E83/VLOOKUP("TOTAL",$D$12:$L$312,2,0))*100,"")</f>
        <v>0.23560763277801217</v>
      </c>
      <c r="H83" s="112">
        <f>IFERROR((E83/VLOOKUP("TOTAL",$D$12:$L$312,3,0))*100,"")</f>
        <v>0.26267552671722633</v>
      </c>
      <c r="I83" s="111">
        <f>IF(E80="","",E83-F83)</f>
        <v>605838.84025000001</v>
      </c>
      <c r="J83" s="113">
        <f>IF(E80="","",IFERROR((E83/F83-1)*100,"ND"))</f>
        <v>158.78600137465332</v>
      </c>
      <c r="K83" s="113">
        <f>IF(E82="","",IFERROR((E83/VLOOKUP(B83&amp;"|"&amp;VLOOKUP(TDPrimas_!$B$4,Cat!R:T,2,0),'TD Operación'!A:D,4,0))*100,"ND"))</f>
        <v>20.132322041306832</v>
      </c>
      <c r="L83" s="113">
        <f>IF(E80="","",(VLOOKUP(B83,'TDPrimas Vida'!$B:$N,13,0)))</f>
        <v>0.23560763277801217</v>
      </c>
    </row>
    <row r="84" spans="1:12" s="25" customFormat="1" ht="14.5" x14ac:dyDescent="0.35">
      <c r="A84"/>
      <c r="B84" s="83" t="str">
        <f>IF(C84="",B80,D84)</f>
        <v>Thona</v>
      </c>
      <c r="C84" s="54">
        <f>IF('TDPrimas Vida'!A25="","",'TDPrimas Vida'!A25)</f>
        <v>17</v>
      </c>
      <c r="D84" s="70" t="str">
        <f>IF('TDPrimas Vida'!B25="","",'TDPrimas Vida'!B25)</f>
        <v>Thona</v>
      </c>
      <c r="E84" s="111">
        <f>IF('TDPrimas Vida'!C25="","",'TDPrimas Vida'!C25)</f>
        <v>3577518.0925599998</v>
      </c>
      <c r="F84" s="111">
        <f>IF('TDPrimas Vida'!D25="","",'TDPrimas Vida'!D25)</f>
        <v>3403766.8561199997</v>
      </c>
      <c r="G84" s="112">
        <f>IF('TDPrimas Vida'!C25="","",IFERROR((E84/VLOOKUP("TOTAL",$D$12:$L$312,2,0))*100,""))</f>
        <v>0.85366114419145778</v>
      </c>
      <c r="H84" s="112">
        <f>IF('TDPrimas Vida'!C25="","",IFERROR((E84/VLOOKUP("TOTAL",$D$12:$L$312,3,0))*100,""))</f>
        <v>0.95173440709280732</v>
      </c>
      <c r="I84" s="111">
        <f>IF('TDPrimas Vida'!C25="","",E84-F84)</f>
        <v>173751.23644000012</v>
      </c>
      <c r="J84" s="113">
        <f>IFERROR(IF('TDPrimas Vida'!C25="","",(E84/F84-1)*100),"ND")</f>
        <v>5.1046750199001956</v>
      </c>
      <c r="K84" s="113">
        <f>IF(E83="","",IFERROR((E84/VLOOKUP(B84&amp;"|"&amp;VLOOKUP(TDPrimas_!$B$4,Cat!R:T,2,0),'TD Operación'!A:D,4,0))*100,"ND"))</f>
        <v>95.716098542549432</v>
      </c>
      <c r="L84" s="113">
        <f>IF('TDPrimas Vida'!E25="","",'TDPrimas Vida'!E25)</f>
        <v>95.716098542549432</v>
      </c>
    </row>
    <row r="85" spans="1:12" ht="14" x14ac:dyDescent="0.3">
      <c r="B85" s="83" t="str">
        <f>IF(C85="",B84,D85)</f>
        <v>Thona</v>
      </c>
      <c r="C85" s="54"/>
      <c r="D85" s="70" t="str">
        <f>IF(D84="","","1er Año")</f>
        <v>1er Año</v>
      </c>
      <c r="E85" s="111">
        <f>IF(E84="","",(VLOOKUP(B85,'TDPrimas Vida'!$B:$N,5,0)))</f>
        <v>3577452.7895599999</v>
      </c>
      <c r="F85" s="111">
        <f>IF(E84="","",(VLOOKUP(B85,'TDPrimas Vida'!$B:$N,6,0)))</f>
        <v>3400327.9671199997</v>
      </c>
      <c r="G85" s="112">
        <f>IFERROR((E85/VLOOKUP("TOTAL",$D$12:$L$312,2,0))*100,"")</f>
        <v>0.8536455617031915</v>
      </c>
      <c r="H85" s="112">
        <f>IFERROR((E85/VLOOKUP("TOTAL",$D$12:$L$312,3,0))*100,"")</f>
        <v>0.95171703440303235</v>
      </c>
      <c r="I85" s="111">
        <f>IF(E84="","",E85-F85)</f>
        <v>177124.82244000025</v>
      </c>
      <c r="J85" s="113">
        <f>IF(E84="","",IFERROR((E85/F85-1)*100,"ND"))</f>
        <v>5.2090511313242827</v>
      </c>
      <c r="K85" s="113">
        <f>IF(E84="","",IFERROR((E85/VLOOKUP(B85&amp;"|"&amp;VLOOKUP(TDPrimas_!$B$4,Cat!R:T,2,0),'TD Operación'!A:D,4,0))*100,"ND"))</f>
        <v>95.714351368049861</v>
      </c>
      <c r="L85" s="113">
        <f>IF(E84="","",(VLOOKUP(B85,'TDPrimas Vida'!$B:$N,7,0)))</f>
        <v>5.2090511313242827</v>
      </c>
    </row>
    <row r="86" spans="1:12" ht="14" x14ac:dyDescent="0.3">
      <c r="B86" s="83" t="str">
        <f>IF(C86="",B85,D86)</f>
        <v>Thona</v>
      </c>
      <c r="C86" s="54"/>
      <c r="D86" s="70" t="str">
        <f>IF(D85="","","Renovación")</f>
        <v>Renovación</v>
      </c>
      <c r="E86" s="111">
        <f>IF(E84="","",(VLOOKUP(B86,'TDPrimas Vida'!$B:$N,8,0)))</f>
        <v>0</v>
      </c>
      <c r="F86" s="111">
        <f>IF(E84="","",(VLOOKUP(B86,'TDPrimas Vida'!$B:$N,9,0)))</f>
        <v>0</v>
      </c>
      <c r="G86" s="112">
        <f>IFERROR((E86/VLOOKUP("TOTAL",$D$12:$L$312,2,0))*100,"")</f>
        <v>0</v>
      </c>
      <c r="H86" s="112">
        <f>IFERROR((E86/VLOOKUP("TOTAL",$D$12:$L$312,3,0))*100,"")</f>
        <v>0</v>
      </c>
      <c r="I86" s="111">
        <f>IF(E84="","",E86-F86)</f>
        <v>0</v>
      </c>
      <c r="J86" s="113" t="str">
        <f>IF(E84="","",IFERROR((E86/F86-1)*100,"ND"))</f>
        <v>ND</v>
      </c>
      <c r="K86" s="113">
        <f>IF(E85="","",IFERROR((E86/VLOOKUP(B86&amp;"|"&amp;VLOOKUP(TDPrimas_!$B$4,Cat!R:T,2,0),'TD Operación'!A:D,4,0))*100,"ND"))</f>
        <v>0</v>
      </c>
      <c r="L86" s="113">
        <f>IF(E84="","",(VLOOKUP(B86,'TDPrimas Vida'!$B:$N,10,0)))</f>
        <v>0</v>
      </c>
    </row>
    <row r="87" spans="1:12" ht="14" x14ac:dyDescent="0.3">
      <c r="B87" s="83" t="str">
        <f>IF(C87="",B86,D87)</f>
        <v>Thona</v>
      </c>
      <c r="C87" s="54"/>
      <c r="D87" s="70" t="str">
        <f>IF(D86="","","Únicas")</f>
        <v>Únicas</v>
      </c>
      <c r="E87" s="111">
        <f>IF(E85="","",(VLOOKUP(B87,'TDPrimas Vida'!$B:$N,11,0)))</f>
        <v>65.302999999999997</v>
      </c>
      <c r="F87" s="111">
        <f>IF(E85="","",(VLOOKUP(B87,'TDPrimas Vida'!$B:$N,12,0)))</f>
        <v>3438.8890000000001</v>
      </c>
      <c r="G87" s="112">
        <f>IFERROR((E87/VLOOKUP("TOTAL",$D$12:$L$312,2,0))*100,"")</f>
        <v>1.5582488266116243E-5</v>
      </c>
      <c r="H87" s="112">
        <f>IFERROR((E87/VLOOKUP("TOTAL",$D$12:$L$312,3,0))*100,"")</f>
        <v>1.7372689774968408E-5</v>
      </c>
      <c r="I87" s="111">
        <f>IF(E84="","",E87-F87)</f>
        <v>-3373.5860000000002</v>
      </c>
      <c r="J87" s="113">
        <f>IF(E84="","",IFERROR((E87/F87-1)*100,"ND"))</f>
        <v>-98.101043680095529</v>
      </c>
      <c r="K87" s="113">
        <f>IF(E86="","",IFERROR((E87/VLOOKUP(B87&amp;"|"&amp;VLOOKUP(TDPrimas_!$B$4,Cat!R:T,2,0),'TD Operación'!A:D,4,0))*100,"ND"))</f>
        <v>1.7471744995848056E-3</v>
      </c>
      <c r="L87" s="113">
        <f>IF(E84="","",(VLOOKUP(B87,'TDPrimas Vida'!$B:$N,13,0)))</f>
        <v>1.5582488266116243E-5</v>
      </c>
    </row>
    <row r="88" spans="1:12" s="25" customFormat="1" ht="14.5" x14ac:dyDescent="0.35">
      <c r="A88"/>
      <c r="B88" s="83" t="str">
        <f>IF(C88="",B84,D88)</f>
        <v>Seguros Azteca</v>
      </c>
      <c r="C88" s="54">
        <f>IF('TDPrimas Vida'!A26="","",'TDPrimas Vida'!A26)</f>
        <v>18</v>
      </c>
      <c r="D88" s="70" t="str">
        <f>IF('TDPrimas Vida'!B26="","",'TDPrimas Vida'!B26)</f>
        <v>Seguros Azteca</v>
      </c>
      <c r="E88" s="111">
        <f>IF('TDPrimas Vida'!C26="","",'TDPrimas Vida'!C26)</f>
        <v>3097878.3677300001</v>
      </c>
      <c r="F88" s="111">
        <f>IF('TDPrimas Vida'!D26="","",'TDPrimas Vida'!D26)</f>
        <v>3203239.8145100004</v>
      </c>
      <c r="G88" s="112">
        <f>IF('TDPrimas Vida'!C26="","",IFERROR((E88/VLOOKUP("TOTAL",$D$12:$L$312,2,0))*100,""))</f>
        <v>0.73921034738079516</v>
      </c>
      <c r="H88" s="112">
        <f>IF('TDPrimas Vida'!C26="","",IFERROR((E88/VLOOKUP("TOTAL",$D$12:$L$312,3,0))*100,""))</f>
        <v>0.82413487654715389</v>
      </c>
      <c r="I88" s="111">
        <f>IF('TDPrimas Vida'!C26="","",E88-F88)</f>
        <v>-105361.44678000035</v>
      </c>
      <c r="J88" s="113">
        <f>IFERROR(IF('TDPrimas Vida'!C26="","",(E88/F88-1)*100),"ND")</f>
        <v>-3.2892150722757418</v>
      </c>
      <c r="K88" s="113">
        <f>IF(E87="","",IFERROR((E88/VLOOKUP(B88&amp;"|"&amp;VLOOKUP(TDPrimas_!$B$4,Cat!R:T,2,0),'TD Operación'!A:D,4,0))*100,"ND"))</f>
        <v>88.395038246787365</v>
      </c>
      <c r="L88" s="113">
        <f>IF('TDPrimas Vida'!E26="","",'TDPrimas Vida'!E26)</f>
        <v>88.395038246787365</v>
      </c>
    </row>
    <row r="89" spans="1:12" ht="14" x14ac:dyDescent="0.3">
      <c r="B89" s="83" t="str">
        <f>IF(C89="",B88,D89)</f>
        <v>Seguros Azteca</v>
      </c>
      <c r="C89" s="54"/>
      <c r="D89" s="70" t="str">
        <f>IF(D88="","","1er Año")</f>
        <v>1er Año</v>
      </c>
      <c r="E89" s="111">
        <f>IF(E88="","",(VLOOKUP(B89,'TDPrimas Vida'!$B:$N,5,0)))</f>
        <v>2955966.8811900001</v>
      </c>
      <c r="F89" s="111">
        <f>IF(E88="","",(VLOOKUP(B89,'TDPrimas Vida'!$B:$N,6,0)))</f>
        <v>3060800.5975000001</v>
      </c>
      <c r="G89" s="112">
        <f>IFERROR((E89/VLOOKUP("TOTAL",$D$12:$L$312,2,0))*100,"")</f>
        <v>0.70534767531616316</v>
      </c>
      <c r="H89" s="112">
        <f>IFERROR((E89/VLOOKUP("TOTAL",$D$12:$L$312,3,0))*100,"")</f>
        <v>0.78638187544208948</v>
      </c>
      <c r="I89" s="111">
        <f>IF(E88="","",E89-F89)</f>
        <v>-104833.71631000005</v>
      </c>
      <c r="J89" s="113">
        <f>IF(E88="","",IFERROR((E89/F89-1)*100,"ND"))</f>
        <v>-3.4250423368195282</v>
      </c>
      <c r="K89" s="113">
        <f>IF(E88="","",IFERROR((E89/VLOOKUP(B89&amp;"|"&amp;VLOOKUP(TDPrimas_!$B$4,Cat!R:T,2,0),'TD Operación'!A:D,4,0))*100,"ND"))</f>
        <v>84.345727786107886</v>
      </c>
      <c r="L89" s="113">
        <f>IF(E88="","",(VLOOKUP(B89,'TDPrimas Vida'!$B:$N,7,0)))</f>
        <v>-3.4250423368195282</v>
      </c>
    </row>
    <row r="90" spans="1:12" ht="14" x14ac:dyDescent="0.3">
      <c r="B90" s="83" t="str">
        <f>IF(C90="",B89,D90)</f>
        <v>Seguros Azteca</v>
      </c>
      <c r="C90" s="54"/>
      <c r="D90" s="70" t="str">
        <f>IF(D89="","","Renovación")</f>
        <v>Renovación</v>
      </c>
      <c r="E90" s="111">
        <f>IF(E88="","",(VLOOKUP(B90,'TDPrimas Vida'!$B:$N,8,0)))</f>
        <v>8205.3261399999992</v>
      </c>
      <c r="F90" s="111">
        <f>IF(E88="","",(VLOOKUP(B90,'TDPrimas Vida'!$B:$N,9,0)))</f>
        <v>9281.4781000000003</v>
      </c>
      <c r="G90" s="112">
        <f>IFERROR((E90/VLOOKUP("TOTAL",$D$12:$L$312,2,0))*100,"")</f>
        <v>1.9579406504480171E-3</v>
      </c>
      <c r="H90" s="112">
        <f>IFERROR((E90/VLOOKUP("TOTAL",$D$12:$L$312,3,0))*100,"")</f>
        <v>2.1828795848989934E-3</v>
      </c>
      <c r="I90" s="111">
        <f>IF(E88="","",E90-F90)</f>
        <v>-1076.1519600000011</v>
      </c>
      <c r="J90" s="113">
        <f>IF(E88="","",IFERROR((E90/F90-1)*100,"ND"))</f>
        <v>-11.594618318390481</v>
      </c>
      <c r="K90" s="113">
        <f>IF(E89="","",IFERROR((E90/VLOOKUP(B90&amp;"|"&amp;VLOOKUP(TDPrimas_!$B$4,Cat!R:T,2,0),'TD Operación'!A:D,4,0))*100,"ND"))</f>
        <v>0.23413124463764595</v>
      </c>
      <c r="L90" s="113">
        <f>IF(E88="","",(VLOOKUP(B90,'TDPrimas Vida'!$B:$N,10,0)))</f>
        <v>1.9579406504480171E-3</v>
      </c>
    </row>
    <row r="91" spans="1:12" ht="14" x14ac:dyDescent="0.3">
      <c r="B91" s="83" t="str">
        <f>IF(C91="",B90,D91)</f>
        <v>Seguros Azteca</v>
      </c>
      <c r="C91" s="54"/>
      <c r="D91" s="70" t="str">
        <f>IF(D90="","","Únicas")</f>
        <v>Únicas</v>
      </c>
      <c r="E91" s="111">
        <f>IF(E89="","",(VLOOKUP(B91,'TDPrimas Vida'!$B:$N,11,0)))</f>
        <v>133706.16039999999</v>
      </c>
      <c r="F91" s="111">
        <f>IF(E89="","",(VLOOKUP(B91,'TDPrimas Vida'!$B:$N,12,0)))</f>
        <v>133157.73890999999</v>
      </c>
      <c r="G91" s="112">
        <f>IFERROR((E91/VLOOKUP("TOTAL",$D$12:$L$312,2,0))*100,"")</f>
        <v>3.1904731414183977E-2</v>
      </c>
      <c r="H91" s="112">
        <f>IFERROR((E91/VLOOKUP("TOTAL",$D$12:$L$312,3,0))*100,"")</f>
        <v>3.5570121520165469E-2</v>
      </c>
      <c r="I91" s="111">
        <f>IF(E88="","",E91-F91)</f>
        <v>548.42149000000791</v>
      </c>
      <c r="J91" s="113">
        <f>IF(E88="","",IFERROR((E91/F91-1)*100,"ND"))</f>
        <v>0.41185851794214301</v>
      </c>
      <c r="K91" s="113">
        <f>IF(E90="","",IFERROR((E91/VLOOKUP(B91&amp;"|"&amp;VLOOKUP(TDPrimas_!$B$4,Cat!R:T,2,0),'TD Operación'!A:D,4,0))*100,"ND"))</f>
        <v>3.8151792160418299</v>
      </c>
      <c r="L91" s="113">
        <f>IF(E88="","",(VLOOKUP(B91,'TDPrimas Vida'!$B:$N,13,0)))</f>
        <v>3.1904731414183977E-2</v>
      </c>
    </row>
    <row r="92" spans="1:12" s="25" customFormat="1" ht="14.5" x14ac:dyDescent="0.35">
      <c r="A92"/>
      <c r="B92" s="83" t="str">
        <f>IF(C92="",B88,D92)</f>
        <v>Atlas</v>
      </c>
      <c r="C92" s="54">
        <f>IF('TDPrimas Vida'!A27="","",'TDPrimas Vida'!A27)</f>
        <v>19</v>
      </c>
      <c r="D92" s="70" t="str">
        <f>IF('TDPrimas Vida'!B27="","",'TDPrimas Vida'!B27)</f>
        <v>Atlas</v>
      </c>
      <c r="E92" s="111">
        <f>IF('TDPrimas Vida'!C27="","",'TDPrimas Vida'!C27)</f>
        <v>3085219.4916099999</v>
      </c>
      <c r="F92" s="111">
        <f>IF('TDPrimas Vida'!D27="","",'TDPrimas Vida'!D27)</f>
        <v>3105982.6271599997</v>
      </c>
      <c r="G92" s="112">
        <f>IF('TDPrimas Vida'!C27="","",IFERROR((E92/VLOOKUP("TOTAL",$D$12:$L$312,2,0))*100,""))</f>
        <v>0.73618970838102293</v>
      </c>
      <c r="H92" s="112">
        <f>IF('TDPrimas Vida'!C27="","",IFERROR((E92/VLOOKUP("TOTAL",$D$12:$L$312,3,0))*100,""))</f>
        <v>0.82076721001219355</v>
      </c>
      <c r="I92" s="111">
        <f>IF('TDPrimas Vida'!C27="","",E92-F92)</f>
        <v>-20763.135549999774</v>
      </c>
      <c r="J92" s="113">
        <f>IFERROR(IF('TDPrimas Vida'!C27="","",(E92/F92-1)*100),"ND")</f>
        <v>-0.66848846379365945</v>
      </c>
      <c r="K92" s="113">
        <f>IF(E91="","",IFERROR((E92/VLOOKUP(B92&amp;"|"&amp;VLOOKUP(TDPrimas_!$B$4,Cat!R:T,2,0),'TD Operación'!A:D,4,0))*100,"ND"))</f>
        <v>13.135492842767777</v>
      </c>
      <c r="L92" s="113">
        <f>IF('TDPrimas Vida'!E27="","",'TDPrimas Vida'!E27)</f>
        <v>13.135492842767777</v>
      </c>
    </row>
    <row r="93" spans="1:12" ht="14" x14ac:dyDescent="0.3">
      <c r="B93" s="83" t="str">
        <f>IF(C93="",B92,D93)</f>
        <v>Atlas</v>
      </c>
      <c r="C93" s="54"/>
      <c r="D93" s="70" t="str">
        <f>IF(D92="","","1er Año")</f>
        <v>1er Año</v>
      </c>
      <c r="E93" s="111">
        <f>IF(E92="","",(VLOOKUP(B93,'TDPrimas Vida'!$B:$N,5,0)))</f>
        <v>2052658.5117500001</v>
      </c>
      <c r="F93" s="111">
        <f>IF(E92="","",(VLOOKUP(B93,'TDPrimas Vida'!$B:$N,6,0)))</f>
        <v>2178984.0025300002</v>
      </c>
      <c r="G93" s="112">
        <f>IFERROR((E93/VLOOKUP("TOTAL",$D$12:$L$312,2,0))*100,"")</f>
        <v>0.48980180349582719</v>
      </c>
      <c r="H93" s="112">
        <f>IFERROR((E93/VLOOKUP("TOTAL",$D$12:$L$312,3,0))*100,"")</f>
        <v>0.5460729145457498</v>
      </c>
      <c r="I93" s="111">
        <f>IF(E92="","",E93-F93)</f>
        <v>-126325.49078000011</v>
      </c>
      <c r="J93" s="113">
        <f>IF(E92="","",IFERROR((E93/F93-1)*100,"ND"))</f>
        <v>-5.797449207214223</v>
      </c>
      <c r="K93" s="113">
        <f>IF(E92="","",IFERROR((E93/VLOOKUP(B93&amp;"|"&amp;VLOOKUP(TDPrimas_!$B$4,Cat!R:T,2,0),'TD Operación'!A:D,4,0))*100,"ND"))</f>
        <v>8.7393072885288294</v>
      </c>
      <c r="L93" s="113">
        <f>IF(E92="","",(VLOOKUP(B93,'TDPrimas Vida'!$B:$N,7,0)))</f>
        <v>-5.797449207214223</v>
      </c>
    </row>
    <row r="94" spans="1:12" ht="14" x14ac:dyDescent="0.3">
      <c r="B94" s="83" t="str">
        <f>IF(C94="",B93,D94)</f>
        <v>Atlas</v>
      </c>
      <c r="C94" s="54"/>
      <c r="D94" s="70" t="str">
        <f>IF(D93="","","Renovación")</f>
        <v>Renovación</v>
      </c>
      <c r="E94" s="111">
        <f>IF(E92="","",(VLOOKUP(B94,'TDPrimas Vida'!$B:$N,8,0)))</f>
        <v>895431.13878999988</v>
      </c>
      <c r="F94" s="111">
        <f>IF(E92="","",(VLOOKUP(B94,'TDPrimas Vida'!$B:$N,9,0)))</f>
        <v>815290.02666000009</v>
      </c>
      <c r="G94" s="112">
        <f>IFERROR((E94/VLOOKUP("TOTAL",$D$12:$L$312,2,0))*100,"")</f>
        <v>0.21366622074499303</v>
      </c>
      <c r="H94" s="112">
        <f>IFERROR((E94/VLOOKUP("TOTAL",$D$12:$L$312,3,0))*100,"")</f>
        <v>0.23821336522128153</v>
      </c>
      <c r="I94" s="111">
        <f>IF(E92="","",E94-F94)</f>
        <v>80141.11212999979</v>
      </c>
      <c r="J94" s="113">
        <f>IF(E92="","",IFERROR((E94/F94-1)*100,"ND"))</f>
        <v>9.8297672618802956</v>
      </c>
      <c r="K94" s="113">
        <f>IF(E93="","",IFERROR((E94/VLOOKUP(B94&amp;"|"&amp;VLOOKUP(TDPrimas_!$B$4,Cat!R:T,2,0),'TD Operación'!A:D,4,0))*100,"ND"))</f>
        <v>3.8123476617313745</v>
      </c>
      <c r="L94" s="113">
        <f>IF(E92="","",(VLOOKUP(B94,'TDPrimas Vida'!$B:$N,10,0)))</f>
        <v>0.21366622074499303</v>
      </c>
    </row>
    <row r="95" spans="1:12" ht="14" x14ac:dyDescent="0.3">
      <c r="B95" s="83" t="str">
        <f>IF(C95="",B94,D95)</f>
        <v>Atlas</v>
      </c>
      <c r="C95" s="54"/>
      <c r="D95" s="70" t="str">
        <f>IF(D94="","","Únicas")</f>
        <v>Únicas</v>
      </c>
      <c r="E95" s="111">
        <f>IF(E93="","",(VLOOKUP(B95,'TDPrimas Vida'!$B:$N,11,0)))</f>
        <v>137129.84106999999</v>
      </c>
      <c r="F95" s="111">
        <f>IF(E93="","",(VLOOKUP(B95,'TDPrimas Vida'!$B:$N,12,0)))</f>
        <v>111708.59797</v>
      </c>
      <c r="G95" s="112">
        <f>IFERROR((E95/VLOOKUP("TOTAL",$D$12:$L$312,2,0))*100,"")</f>
        <v>3.2721684140202753E-2</v>
      </c>
      <c r="H95" s="112">
        <f>IFERROR((E95/VLOOKUP("TOTAL",$D$12:$L$312,3,0))*100,"")</f>
        <v>3.6480930245162267E-2</v>
      </c>
      <c r="I95" s="111">
        <f>IF(E92="","",E95-F95)</f>
        <v>25421.243099999992</v>
      </c>
      <c r="J95" s="113">
        <f>IF(E92="","",IFERROR((E95/F95-1)*100,"ND"))</f>
        <v>22.756747074049777</v>
      </c>
      <c r="K95" s="113">
        <f>IF(E94="","",IFERROR((E95/VLOOKUP(B95&amp;"|"&amp;VLOOKUP(TDPrimas_!$B$4,Cat!R:T,2,0),'TD Operación'!A:D,4,0))*100,"ND"))</f>
        <v>0.5838378925075729</v>
      </c>
      <c r="L95" s="113">
        <f>IF(E92="","",(VLOOKUP(B95,'TDPrimas Vida'!$B:$N,13,0)))</f>
        <v>3.2721684140202753E-2</v>
      </c>
    </row>
    <row r="96" spans="1:12" s="25" customFormat="1" ht="14.5" x14ac:dyDescent="0.35">
      <c r="A96"/>
      <c r="B96" s="83" t="str">
        <f>IF(C96="",B92,D96)</f>
        <v>Afirme</v>
      </c>
      <c r="C96" s="54">
        <f>IF('TDPrimas Vida'!A28="","",'TDPrimas Vida'!A28)</f>
        <v>20</v>
      </c>
      <c r="D96" s="70" t="str">
        <f>IF('TDPrimas Vida'!B28="","",'TDPrimas Vida'!B28)</f>
        <v>Afirme</v>
      </c>
      <c r="E96" s="111">
        <f>IF('TDPrimas Vida'!C28="","",'TDPrimas Vida'!C28)</f>
        <v>2872885.5866</v>
      </c>
      <c r="F96" s="111">
        <f>IF('TDPrimas Vida'!D28="","",'TDPrimas Vida'!D28)</f>
        <v>2602156.99174</v>
      </c>
      <c r="G96" s="112">
        <f>IF('TDPrimas Vida'!C28="","",IFERROR((E96/VLOOKUP("TOTAL",$D$12:$L$312,2,0))*100,""))</f>
        <v>0.68552296132013812</v>
      </c>
      <c r="H96" s="112">
        <f>IF('TDPrimas Vida'!C28="","",IFERROR((E96/VLOOKUP("TOTAL",$D$12:$L$312,3,0))*100,""))</f>
        <v>0.76427958983476918</v>
      </c>
      <c r="I96" s="111">
        <f>IF('TDPrimas Vida'!C28="","",E96-F96)</f>
        <v>270728.59486000007</v>
      </c>
      <c r="J96" s="113">
        <f>IFERROR(IF('TDPrimas Vida'!C28="","",(E96/F96-1)*100),"ND")</f>
        <v>10.404006972652734</v>
      </c>
      <c r="K96" s="113">
        <f>IF(E95="","",IFERROR((E96/VLOOKUP(B96&amp;"|"&amp;VLOOKUP(TDPrimas_!$B$4,Cat!R:T,2,0),'TD Operación'!A:D,4,0))*100,"ND"))</f>
        <v>36.55743974754369</v>
      </c>
      <c r="L96" s="113">
        <f>IF('TDPrimas Vida'!E28="","",'TDPrimas Vida'!E28)</f>
        <v>36.55743974754369</v>
      </c>
    </row>
    <row r="97" spans="1:12" ht="14" x14ac:dyDescent="0.3">
      <c r="B97" s="83" t="str">
        <f>IF(C97="",B96,D97)</f>
        <v>Afirme</v>
      </c>
      <c r="C97" s="54"/>
      <c r="D97" s="70" t="str">
        <f>IF(D96="","","1er Año")</f>
        <v>1er Año</v>
      </c>
      <c r="E97" s="111">
        <f>IF(E96="","",(VLOOKUP(B97,'TDPrimas Vida'!$B:$N,5,0)))</f>
        <v>2872885.5866</v>
      </c>
      <c r="F97" s="111">
        <f>IF(E96="","",(VLOOKUP(B97,'TDPrimas Vida'!$B:$N,6,0)))</f>
        <v>2602156.99174</v>
      </c>
      <c r="G97" s="112">
        <f>IFERROR((E97/VLOOKUP("TOTAL",$D$12:$L$312,2,0))*100,"")</f>
        <v>0.68552296132013812</v>
      </c>
      <c r="H97" s="112">
        <f>IFERROR((E97/VLOOKUP("TOTAL",$D$12:$L$312,3,0))*100,"")</f>
        <v>0.76427958983476918</v>
      </c>
      <c r="I97" s="111">
        <f>IF(E96="","",E97-F97)</f>
        <v>270728.59486000007</v>
      </c>
      <c r="J97" s="113">
        <f>IF(E96="","",IFERROR((E97/F97-1)*100,"ND"))</f>
        <v>10.404006972652734</v>
      </c>
      <c r="K97" s="113">
        <f>IF(E96="","",IFERROR((E97/VLOOKUP(B97&amp;"|"&amp;VLOOKUP(TDPrimas_!$B$4,Cat!R:T,2,0),'TD Operación'!A:D,4,0))*100,"ND"))</f>
        <v>36.55743974754369</v>
      </c>
      <c r="L97" s="113">
        <f>IF(E96="","",(VLOOKUP(B97,'TDPrimas Vida'!$B:$N,7,0)))</f>
        <v>10.404006972652734</v>
      </c>
    </row>
    <row r="98" spans="1:12" ht="14" x14ac:dyDescent="0.3">
      <c r="B98" s="83" t="str">
        <f>IF(C98="",B97,D98)</f>
        <v>Afirme</v>
      </c>
      <c r="C98" s="54"/>
      <c r="D98" s="70" t="str">
        <f>IF(D97="","","Renovación")</f>
        <v>Renovación</v>
      </c>
      <c r="E98" s="111">
        <f>IF(E96="","",(VLOOKUP(B98,'TDPrimas Vida'!$B:$N,8,0)))</f>
        <v>0</v>
      </c>
      <c r="F98" s="111">
        <f>IF(E96="","",(VLOOKUP(B98,'TDPrimas Vida'!$B:$N,9,0)))</f>
        <v>0</v>
      </c>
      <c r="G98" s="112">
        <f>IFERROR((E98/VLOOKUP("TOTAL",$D$12:$L$312,2,0))*100,"")</f>
        <v>0</v>
      </c>
      <c r="H98" s="112">
        <f>IFERROR((E98/VLOOKUP("TOTAL",$D$12:$L$312,3,0))*100,"")</f>
        <v>0</v>
      </c>
      <c r="I98" s="111">
        <f>IF(E96="","",E98-F98)</f>
        <v>0</v>
      </c>
      <c r="J98" s="113" t="str">
        <f>IF(E96="","",IFERROR((E98/F98-1)*100,"ND"))</f>
        <v>ND</v>
      </c>
      <c r="K98" s="113">
        <f>IF(E97="","",IFERROR((E98/VLOOKUP(B98&amp;"|"&amp;VLOOKUP(TDPrimas_!$B$4,Cat!R:T,2,0),'TD Operación'!A:D,4,0))*100,"ND"))</f>
        <v>0</v>
      </c>
      <c r="L98" s="113">
        <f>IF(E96="","",(VLOOKUP(B98,'TDPrimas Vida'!$B:$N,10,0)))</f>
        <v>0</v>
      </c>
    </row>
    <row r="99" spans="1:12" ht="14" x14ac:dyDescent="0.3">
      <c r="B99" s="83" t="str">
        <f>IF(C99="",B98,D99)</f>
        <v>Afirme</v>
      </c>
      <c r="C99" s="54"/>
      <c r="D99" s="70" t="str">
        <f>IF(D98="","","Únicas")</f>
        <v>Únicas</v>
      </c>
      <c r="E99" s="111">
        <f>IF(E97="","",(VLOOKUP(B99,'TDPrimas Vida'!$B:$N,11,0)))</f>
        <v>0</v>
      </c>
      <c r="F99" s="111">
        <f>IF(E97="","",(VLOOKUP(B99,'TDPrimas Vida'!$B:$N,12,0)))</f>
        <v>0</v>
      </c>
      <c r="G99" s="112">
        <f>IFERROR((E99/VLOOKUP("TOTAL",$D$12:$L$312,2,0))*100,"")</f>
        <v>0</v>
      </c>
      <c r="H99" s="112">
        <f>IFERROR((E99/VLOOKUP("TOTAL",$D$12:$L$312,3,0))*100,"")</f>
        <v>0</v>
      </c>
      <c r="I99" s="111">
        <f>IF(E96="","",E99-F99)</f>
        <v>0</v>
      </c>
      <c r="J99" s="113" t="str">
        <f>IF(E96="","",IFERROR((E99/F99-1)*100,"ND"))</f>
        <v>ND</v>
      </c>
      <c r="K99" s="113">
        <f>IF(E98="","",IFERROR((E99/VLOOKUP(B99&amp;"|"&amp;VLOOKUP(TDPrimas_!$B$4,Cat!R:T,2,0),'TD Operación'!A:D,4,0))*100,"ND"))</f>
        <v>0</v>
      </c>
      <c r="L99" s="113">
        <f>IF(E96="","",(VLOOKUP(B99,'TDPrimas Vida'!$B:$N,13,0)))</f>
        <v>0</v>
      </c>
    </row>
    <row r="100" spans="1:12" s="25" customFormat="1" ht="14.5" x14ac:dyDescent="0.35">
      <c r="A100"/>
      <c r="B100" s="83" t="str">
        <f>IF(C100="",B96,D100)</f>
        <v>Insignia Life</v>
      </c>
      <c r="C100" s="54">
        <f>IF('TDPrimas Vida'!A29="","",'TDPrimas Vida'!A29)</f>
        <v>21</v>
      </c>
      <c r="D100" s="70" t="str">
        <f>IF('TDPrimas Vida'!B29="","",'TDPrimas Vida'!B29)</f>
        <v>Insignia Life</v>
      </c>
      <c r="E100" s="111">
        <f>IF('TDPrimas Vida'!C29="","",'TDPrimas Vida'!C29)</f>
        <v>2709531.6971700001</v>
      </c>
      <c r="F100" s="111">
        <f>IF('TDPrimas Vida'!D29="","",'TDPrimas Vida'!D29)</f>
        <v>2296927.3699899996</v>
      </c>
      <c r="G100" s="112">
        <f>IF('TDPrimas Vida'!C29="","",IFERROR((E100/VLOOKUP("TOTAL",$D$12:$L$312,2,0))*100,""))</f>
        <v>0.64654374037672935</v>
      </c>
      <c r="H100" s="112">
        <f>IF('TDPrimas Vida'!C29="","",IFERROR((E100/VLOOKUP("TOTAL",$D$12:$L$312,3,0))*100,""))</f>
        <v>0.72082222272143781</v>
      </c>
      <c r="I100" s="111">
        <f>IF('TDPrimas Vida'!C29="","",E100-F100)</f>
        <v>412604.32718000049</v>
      </c>
      <c r="J100" s="113">
        <f>IFERROR(IF('TDPrimas Vida'!C29="","",(E100/F100-1)*100),"ND")</f>
        <v>17.96331623588938</v>
      </c>
      <c r="K100" s="113">
        <f>IF(E99="","",IFERROR((E100/VLOOKUP(B100&amp;"|"&amp;VLOOKUP(TDPrimas_!$B$4,Cat!R:T,2,0),'TD Operación'!A:D,4,0))*100,"ND"))</f>
        <v>100</v>
      </c>
      <c r="L100" s="113">
        <f>IF('TDPrimas Vida'!E29="","",'TDPrimas Vida'!E29)</f>
        <v>100</v>
      </c>
    </row>
    <row r="101" spans="1:12" ht="14" x14ac:dyDescent="0.3">
      <c r="B101" s="83" t="str">
        <f>IF(C101="",B100,D101)</f>
        <v>Insignia Life</v>
      </c>
      <c r="C101" s="54"/>
      <c r="D101" s="70" t="str">
        <f>IF(D100="","","1er Año")</f>
        <v>1er Año</v>
      </c>
      <c r="E101" s="111">
        <f>IF(E100="","",(VLOOKUP(B101,'TDPrimas Vida'!$B:$N,5,0)))</f>
        <v>725582.20534999995</v>
      </c>
      <c r="F101" s="111">
        <f>IF(E100="","",(VLOOKUP(B101,'TDPrimas Vida'!$B:$N,6,0)))</f>
        <v>685048.27032000001</v>
      </c>
      <c r="G101" s="112">
        <f>IFERROR((E101/VLOOKUP("TOTAL",$D$12:$L$312,2,0))*100,"")</f>
        <v>0.17313716369797896</v>
      </c>
      <c r="H101" s="112">
        <f>IFERROR((E101/VLOOKUP("TOTAL",$D$12:$L$312,3,0))*100,"")</f>
        <v>0.19302810835310738</v>
      </c>
      <c r="I101" s="111">
        <f>IF(E100="","",E101-F101)</f>
        <v>40533.935029999935</v>
      </c>
      <c r="J101" s="113">
        <f>IF(E100="","",IFERROR((E101/F101-1)*100,"ND"))</f>
        <v>5.9169458250096341</v>
      </c>
      <c r="K101" s="113">
        <f>IF(E100="","",IFERROR((E101/VLOOKUP(B101&amp;"|"&amp;VLOOKUP(TDPrimas_!$B$4,Cat!R:T,2,0),'TD Operación'!A:D,4,0))*100,"ND"))</f>
        <v>26.778878656700794</v>
      </c>
      <c r="L101" s="113">
        <f>IF(E100="","",(VLOOKUP(B101,'TDPrimas Vida'!$B:$N,7,0)))</f>
        <v>5.9169458250096341</v>
      </c>
    </row>
    <row r="102" spans="1:12" ht="14" x14ac:dyDescent="0.3">
      <c r="B102" s="83" t="str">
        <f>IF(C102="",B101,D102)</f>
        <v>Insignia Life</v>
      </c>
      <c r="C102" s="54"/>
      <c r="D102" s="70" t="str">
        <f>IF(D101="","","Renovación")</f>
        <v>Renovación</v>
      </c>
      <c r="E102" s="111">
        <f>IF(E100="","",(VLOOKUP(B102,'TDPrimas Vida'!$B:$N,8,0)))</f>
        <v>1985009.9697999998</v>
      </c>
      <c r="F102" s="111">
        <f>IF(E100="","",(VLOOKUP(B102,'TDPrimas Vida'!$B:$N,9,0)))</f>
        <v>1613036.8737999999</v>
      </c>
      <c r="G102" s="112">
        <f>IFERROR((E102/VLOOKUP("TOTAL",$D$12:$L$312,2,0))*100,"")</f>
        <v>0.47365962608964757</v>
      </c>
      <c r="H102" s="112">
        <f>IFERROR((E102/VLOOKUP("TOTAL",$D$12:$L$312,3,0))*100,"")</f>
        <v>0.52807623548006688</v>
      </c>
      <c r="I102" s="111">
        <f>IF(E100="","",E102-F102)</f>
        <v>371973.0959999999</v>
      </c>
      <c r="J102" s="113">
        <f>IF(E100="","",IFERROR((E102/F102-1)*100,"ND"))</f>
        <v>23.060421125011477</v>
      </c>
      <c r="K102" s="113">
        <f>IF(E101="","",IFERROR((E102/VLOOKUP(B102&amp;"|"&amp;VLOOKUP(TDPrimas_!$B$4,Cat!R:T,2,0),'TD Operación'!A:D,4,0))*100,"ND"))</f>
        <v>73.260260135478944</v>
      </c>
      <c r="L102" s="113">
        <f>IF(E100="","",(VLOOKUP(B102,'TDPrimas Vida'!$B:$N,10,0)))</f>
        <v>0.47365962608964757</v>
      </c>
    </row>
    <row r="103" spans="1:12" ht="14" x14ac:dyDescent="0.3">
      <c r="B103" s="83" t="str">
        <f>IF(C103="",B102,D103)</f>
        <v>Insignia Life</v>
      </c>
      <c r="C103" s="54"/>
      <c r="D103" s="70" t="str">
        <f>IF(D102="","","Únicas")</f>
        <v>Únicas</v>
      </c>
      <c r="E103" s="111">
        <f>IF(E101="","",(VLOOKUP(B103,'TDPrimas Vida'!$B:$N,11,0)))</f>
        <v>-1060.4779799999999</v>
      </c>
      <c r="F103" s="111">
        <f>IF(E101="","",(VLOOKUP(B103,'TDPrimas Vida'!$B:$N,12,0)))</f>
        <v>-1157.7741299999998</v>
      </c>
      <c r="G103" s="112">
        <f>IFERROR((E103/VLOOKUP("TOTAL",$D$12:$L$312,2,0))*100,"")</f>
        <v>-2.5304941089727355E-4</v>
      </c>
      <c r="H103" s="112">
        <f>IFERROR((E103/VLOOKUP("TOTAL",$D$12:$L$312,3,0))*100,"")</f>
        <v>-2.8212111173644625E-4</v>
      </c>
      <c r="I103" s="111">
        <f>IF(E100="","",E103-F103)</f>
        <v>97.296149999999898</v>
      </c>
      <c r="J103" s="113">
        <f>IF(E100="","",IFERROR((E103/F103-1)*100,"ND"))</f>
        <v>-8.4037246539616426</v>
      </c>
      <c r="K103" s="113">
        <f>IF(E102="","",IFERROR((E103/VLOOKUP(B103&amp;"|"&amp;VLOOKUP(TDPrimas_!$B$4,Cat!R:T,2,0),'TD Operación'!A:D,4,0))*100,"ND"))</f>
        <v>-3.913879217975666E-2</v>
      </c>
      <c r="L103" s="113">
        <f>IF(E100="","",(VLOOKUP(B103,'TDPrimas Vida'!$B:$N,13,0)))</f>
        <v>-2.5304941089727355E-4</v>
      </c>
    </row>
    <row r="104" spans="1:12" s="25" customFormat="1" ht="14.5" x14ac:dyDescent="0.35">
      <c r="A104"/>
      <c r="B104" s="83" t="str">
        <f>IF(C104="",B100,D104)</f>
        <v>Prudential</v>
      </c>
      <c r="C104" s="54">
        <f>IF('TDPrimas Vida'!A30="","",'TDPrimas Vida'!A30)</f>
        <v>22</v>
      </c>
      <c r="D104" s="70" t="str">
        <f>IF('TDPrimas Vida'!B30="","",'TDPrimas Vida'!B30)</f>
        <v>Prudential</v>
      </c>
      <c r="E104" s="111">
        <f>IF('TDPrimas Vida'!C30="","",'TDPrimas Vida'!C30)</f>
        <v>2554645.6221699999</v>
      </c>
      <c r="F104" s="111">
        <f>IF('TDPrimas Vida'!D30="","",'TDPrimas Vida'!D30)</f>
        <v>2187596.16132</v>
      </c>
      <c r="G104" s="112">
        <f>IF('TDPrimas Vida'!C30="","",IFERROR((E104/VLOOKUP("TOTAL",$D$12:$L$312,2,0))*100,""))</f>
        <v>0.60958509458293275</v>
      </c>
      <c r="H104" s="112">
        <f>IF('TDPrimas Vida'!C30="","",IFERROR((E104/VLOOKUP("TOTAL",$D$12:$L$312,3,0))*100,""))</f>
        <v>0.67961756548612717</v>
      </c>
      <c r="I104" s="111">
        <f>IF('TDPrimas Vida'!C30="","",E104-F104)</f>
        <v>367049.46084999992</v>
      </c>
      <c r="J104" s="113">
        <f>IFERROR(IF('TDPrimas Vida'!C30="","",(E104/F104-1)*100),"ND")</f>
        <v>16.778666343449867</v>
      </c>
      <c r="K104" s="113">
        <f>IF(E103="","",IFERROR((E104/VLOOKUP(B104&amp;"|"&amp;VLOOKUP(TDPrimas_!$B$4,Cat!R:T,2,0),'TD Operación'!A:D,4,0))*100,"ND"))</f>
        <v>99.99929329249214</v>
      </c>
      <c r="L104" s="113">
        <f>IF('TDPrimas Vida'!E30="","",'TDPrimas Vida'!E30)</f>
        <v>99.99929329249214</v>
      </c>
    </row>
    <row r="105" spans="1:12" ht="14" x14ac:dyDescent="0.3">
      <c r="B105" s="83" t="str">
        <f>IF(C105="",B104,D105)</f>
        <v>Prudential</v>
      </c>
      <c r="C105" s="54"/>
      <c r="D105" s="70" t="str">
        <f>IF(D104="","","1er Año")</f>
        <v>1er Año</v>
      </c>
      <c r="E105" s="111">
        <f>IF(E104="","",(VLOOKUP(B105,'TDPrimas Vida'!$B:$N,5,0)))</f>
        <v>508400.57299000002</v>
      </c>
      <c r="F105" s="111">
        <f>IF(E104="","",(VLOOKUP(B105,'TDPrimas Vida'!$B:$N,6,0)))</f>
        <v>453204.93780000001</v>
      </c>
      <c r="G105" s="112">
        <f>IFERROR((E105/VLOOKUP("TOTAL",$D$12:$L$312,2,0))*100,"")</f>
        <v>0.12131366036940798</v>
      </c>
      <c r="H105" s="112">
        <f>IFERROR((E105/VLOOKUP("TOTAL",$D$12:$L$312,3,0))*100,"")</f>
        <v>0.13525083741897698</v>
      </c>
      <c r="I105" s="111">
        <f>IF(E104="","",E105-F105)</f>
        <v>55195.635190000001</v>
      </c>
      <c r="J105" s="113">
        <f>IF(E104="","",IFERROR((E105/F105-1)*100,"ND"))</f>
        <v>12.178957153012737</v>
      </c>
      <c r="K105" s="113">
        <f>IF(E104="","",IFERROR((E105/VLOOKUP(B105&amp;"|"&amp;VLOOKUP(TDPrimas_!$B$4,Cat!R:T,2,0),'TD Operación'!A:D,4,0))*100,"ND"))</f>
        <v>19.900880798219347</v>
      </c>
      <c r="L105" s="113">
        <f>IF(E104="","",(VLOOKUP(B105,'TDPrimas Vida'!$B:$N,7,0)))</f>
        <v>12.178957153012737</v>
      </c>
    </row>
    <row r="106" spans="1:12" ht="14" x14ac:dyDescent="0.3">
      <c r="B106" s="83" t="str">
        <f>IF(C106="",B105,D106)</f>
        <v>Prudential</v>
      </c>
      <c r="C106" s="54"/>
      <c r="D106" s="70" t="str">
        <f>IF(D105="","","Renovación")</f>
        <v>Renovación</v>
      </c>
      <c r="E106" s="111">
        <f>IF(E104="","",(VLOOKUP(B106,'TDPrimas Vida'!$B:$N,8,0)))</f>
        <v>2032170.1759899999</v>
      </c>
      <c r="F106" s="111">
        <f>IF(E104="","",(VLOOKUP(B106,'TDPrimas Vida'!$B:$N,9,0)))</f>
        <v>1712415.09143</v>
      </c>
      <c r="G106" s="112">
        <f>IFERROR((E106/VLOOKUP("TOTAL",$D$12:$L$312,2,0))*100,"")</f>
        <v>0.48491291245602125</v>
      </c>
      <c r="H106" s="112">
        <f>IFERROR((E106/VLOOKUP("TOTAL",$D$12:$L$312,3,0))*100,"")</f>
        <v>0.54062236095458438</v>
      </c>
      <c r="I106" s="111">
        <f>IF(E104="","",E106-F106)</f>
        <v>319755.08455999987</v>
      </c>
      <c r="J106" s="113">
        <f>IF(E104="","",IFERROR((E106/F106-1)*100,"ND"))</f>
        <v>18.672755581298883</v>
      </c>
      <c r="K106" s="113">
        <f>IF(E105="","",IFERROR((E106/VLOOKUP(B106&amp;"|"&amp;VLOOKUP(TDPrimas_!$B$4,Cat!R:T,2,0),'TD Operación'!A:D,4,0))*100,"ND"))</f>
        <v>79.547464307969804</v>
      </c>
      <c r="L106" s="113">
        <f>IF(E104="","",(VLOOKUP(B106,'TDPrimas Vida'!$B:$N,10,0)))</f>
        <v>0.48491291245602125</v>
      </c>
    </row>
    <row r="107" spans="1:12" ht="14" x14ac:dyDescent="0.3">
      <c r="B107" s="83" t="str">
        <f>IF(C107="",B106,D107)</f>
        <v>Prudential</v>
      </c>
      <c r="C107" s="54"/>
      <c r="D107" s="70" t="str">
        <f>IF(D106="","","Únicas")</f>
        <v>Únicas</v>
      </c>
      <c r="E107" s="111">
        <f>IF(E105="","",(VLOOKUP(B107,'TDPrimas Vida'!$B:$N,11,0)))</f>
        <v>14074.87319</v>
      </c>
      <c r="F107" s="111">
        <f>IF(E105="","",(VLOOKUP(B107,'TDPrimas Vida'!$B:$N,12,0)))</f>
        <v>21976.132089999999</v>
      </c>
      <c r="G107" s="112">
        <f>IFERROR((E107/VLOOKUP("TOTAL",$D$12:$L$312,2,0))*100,"")</f>
        <v>3.3585217575034703E-3</v>
      </c>
      <c r="H107" s="112">
        <f>IFERROR((E107/VLOOKUP("TOTAL",$D$12:$L$312,3,0))*100,"")</f>
        <v>3.7443671125658852E-3</v>
      </c>
      <c r="I107" s="111">
        <f>IF(E104="","",E107-F107)</f>
        <v>-7901.2588999999989</v>
      </c>
      <c r="J107" s="113">
        <f>IF(E104="","",IFERROR((E107/F107-1)*100,"ND"))</f>
        <v>-35.953819660536993</v>
      </c>
      <c r="K107" s="113">
        <f>IF(E106="","",IFERROR((E107/VLOOKUP(B107&amp;"|"&amp;VLOOKUP(TDPrimas_!$B$4,Cat!R:T,2,0),'TD Operación'!A:D,4,0))*100,"ND"))</f>
        <v>0.5509481863029938</v>
      </c>
      <c r="L107" s="113">
        <f>IF(E104="","",(VLOOKUP(B107,'TDPrimas Vida'!$B:$N,13,0)))</f>
        <v>3.3585217575034703E-3</v>
      </c>
    </row>
    <row r="108" spans="1:12" s="25" customFormat="1" ht="14.5" x14ac:dyDescent="0.35">
      <c r="A108"/>
      <c r="B108" s="83" t="str">
        <f>IF(C108="",B104,D108)</f>
        <v>Assurant Vida</v>
      </c>
      <c r="C108" s="54">
        <f>IF('TDPrimas Vida'!A31="","",'TDPrimas Vida'!A31)</f>
        <v>23</v>
      </c>
      <c r="D108" s="70" t="str">
        <f>IF('TDPrimas Vida'!B31="","",'TDPrimas Vida'!B31)</f>
        <v>Assurant Vida</v>
      </c>
      <c r="E108" s="111">
        <f>IF('TDPrimas Vida'!C31="","",'TDPrimas Vida'!C31)</f>
        <v>1175931.6945199999</v>
      </c>
      <c r="F108" s="111">
        <f>IF('TDPrimas Vida'!D31="","",'TDPrimas Vida'!D31)</f>
        <v>1112737.2676300001</v>
      </c>
      <c r="G108" s="112">
        <f>IF('TDPrimas Vida'!C31="","",IFERROR((E108/VLOOKUP("TOTAL",$D$12:$L$312,2,0))*100,""))</f>
        <v>0.28059877542551015</v>
      </c>
      <c r="H108" s="112">
        <f>IF('TDPrimas Vida'!C31="","",IFERROR((E108/VLOOKUP("TOTAL",$D$12:$L$312,3,0))*100,""))</f>
        <v>0.31283549799318366</v>
      </c>
      <c r="I108" s="111">
        <f>IF('TDPrimas Vida'!C31="","",E108-F108)</f>
        <v>63194.42688999977</v>
      </c>
      <c r="J108" s="113">
        <f>IFERROR(IF('TDPrimas Vida'!C31="","",(E108/F108-1)*100),"ND")</f>
        <v>5.67918669827574</v>
      </c>
      <c r="K108" s="113">
        <f>IF(E107="","",IFERROR((E108/VLOOKUP(B108&amp;"|"&amp;VLOOKUP(TDPrimas_!$B$4,Cat!R:T,2,0),'TD Operación'!A:D,4,0))*100,"ND"))</f>
        <v>100</v>
      </c>
      <c r="L108" s="113">
        <f>IF('TDPrimas Vida'!E31="","",'TDPrimas Vida'!E31)</f>
        <v>100</v>
      </c>
    </row>
    <row r="109" spans="1:12" ht="14" x14ac:dyDescent="0.3">
      <c r="B109" s="83" t="str">
        <f>IF(C109="",B108,D109)</f>
        <v>Assurant Vida</v>
      </c>
      <c r="C109" s="54"/>
      <c r="D109" s="70" t="str">
        <f>IF(D108="","","1er Año")</f>
        <v>1er Año</v>
      </c>
      <c r="E109" s="111">
        <f>IF(E108="","",(VLOOKUP(B109,'TDPrimas Vida'!$B:$N,5,0)))</f>
        <v>1167336.4342700001</v>
      </c>
      <c r="F109" s="111">
        <f>IF(E108="","",(VLOOKUP(B109,'TDPrimas Vida'!$B:$N,6,0)))</f>
        <v>1103263.2049</v>
      </c>
      <c r="G109" s="112">
        <f>IFERROR((E109/VLOOKUP("TOTAL",$D$12:$L$312,2,0))*100,"")</f>
        <v>0.27854778937602026</v>
      </c>
      <c r="H109" s="112">
        <f>IFERROR((E109/VLOOKUP("TOTAL",$D$12:$L$312,3,0))*100,"")</f>
        <v>0.31054888344471943</v>
      </c>
      <c r="I109" s="111">
        <f>IF(E108="","",E109-F109)</f>
        <v>64073.229370000074</v>
      </c>
      <c r="J109" s="113">
        <f>IF(E108="","",IFERROR((E109/F109-1)*100,"ND"))</f>
        <v>5.8076104673324691</v>
      </c>
      <c r="K109" s="113">
        <f>IF(E108="","",IFERROR((E109/VLOOKUP(B109&amp;"|"&amp;VLOOKUP(TDPrimas_!$B$4,Cat!R:T,2,0),'TD Operación'!A:D,4,0))*100,"ND"))</f>
        <v>99.26906806831937</v>
      </c>
      <c r="L109" s="113">
        <f>IF(E108="","",(VLOOKUP(B109,'TDPrimas Vida'!$B:$N,7,0)))</f>
        <v>5.8076104673324691</v>
      </c>
    </row>
    <row r="110" spans="1:12" ht="14" x14ac:dyDescent="0.3">
      <c r="B110" s="83" t="str">
        <f>IF(C110="",B109,D110)</f>
        <v>Assurant Vida</v>
      </c>
      <c r="C110" s="54"/>
      <c r="D110" s="70" t="str">
        <f>IF(D109="","","Renovación")</f>
        <v>Renovación</v>
      </c>
      <c r="E110" s="111">
        <f>IF(E108="","",(VLOOKUP(B110,'TDPrimas Vida'!$B:$N,8,0)))</f>
        <v>8595.2602499999994</v>
      </c>
      <c r="F110" s="111">
        <f>IF(E108="","",(VLOOKUP(B110,'TDPrimas Vida'!$B:$N,9,0)))</f>
        <v>9474.0627299999996</v>
      </c>
      <c r="G110" s="112">
        <f>IFERROR((E110/VLOOKUP("TOTAL",$D$12:$L$312,2,0))*100,"")</f>
        <v>2.0509860494899216E-3</v>
      </c>
      <c r="H110" s="112">
        <f>IFERROR((E110/VLOOKUP("TOTAL",$D$12:$L$312,3,0))*100,"")</f>
        <v>2.2866145484643492E-3</v>
      </c>
      <c r="I110" s="111">
        <f>IF(E108="","",E110-F110)</f>
        <v>-878.80248000000029</v>
      </c>
      <c r="J110" s="113">
        <f>IF(E108="","",IFERROR((E110/F110-1)*100,"ND"))</f>
        <v>-9.2758777838491291</v>
      </c>
      <c r="K110" s="113">
        <f>IF(E109="","",IFERROR((E110/VLOOKUP(B110&amp;"|"&amp;VLOOKUP(TDPrimas_!$B$4,Cat!R:T,2,0),'TD Operación'!A:D,4,0))*100,"ND"))</f>
        <v>0.73093193168064685</v>
      </c>
      <c r="L110" s="113">
        <f>IF(E108="","",(VLOOKUP(B110,'TDPrimas Vida'!$B:$N,10,0)))</f>
        <v>2.0509860494899216E-3</v>
      </c>
    </row>
    <row r="111" spans="1:12" ht="14" x14ac:dyDescent="0.3">
      <c r="B111" s="83" t="str">
        <f>IF(C111="",B110,D111)</f>
        <v>Assurant Vida</v>
      </c>
      <c r="C111" s="54"/>
      <c r="D111" s="70" t="str">
        <f>IF(D110="","","Únicas")</f>
        <v>Únicas</v>
      </c>
      <c r="E111" s="111">
        <f>IF(E109="","",(VLOOKUP(B111,'TDPrimas Vida'!$B:$N,11,0)))</f>
        <v>0</v>
      </c>
      <c r="F111" s="111">
        <f>IF(E109="","",(VLOOKUP(B111,'TDPrimas Vida'!$B:$N,12,0)))</f>
        <v>0</v>
      </c>
      <c r="G111" s="112">
        <f>IFERROR((E111/VLOOKUP("TOTAL",$D$12:$L$312,2,0))*100,"")</f>
        <v>0</v>
      </c>
      <c r="H111" s="112">
        <f>IFERROR((E111/VLOOKUP("TOTAL",$D$12:$L$312,3,0))*100,"")</f>
        <v>0</v>
      </c>
      <c r="I111" s="111">
        <f>IF(E108="","",E111-F111)</f>
        <v>0</v>
      </c>
      <c r="J111" s="113" t="str">
        <f>IF(E108="","",IFERROR((E111/F111-1)*100,"ND"))</f>
        <v>ND</v>
      </c>
      <c r="K111" s="113">
        <f>IF(E110="","",IFERROR((E111/VLOOKUP(B111&amp;"|"&amp;VLOOKUP(TDPrimas_!$B$4,Cat!R:T,2,0),'TD Operación'!A:D,4,0))*100,"ND"))</f>
        <v>0</v>
      </c>
      <c r="L111" s="113">
        <f>IF(E108="","",(VLOOKUP(B111,'TDPrimas Vida'!$B:$N,13,0)))</f>
        <v>0</v>
      </c>
    </row>
    <row r="112" spans="1:12" s="25" customFormat="1" ht="14.5" x14ac:dyDescent="0.35">
      <c r="A112"/>
      <c r="B112" s="83" t="str">
        <f>IF(C112="",B108,D112)</f>
        <v>Zurich Aseguradora Mexicana</v>
      </c>
      <c r="C112" s="54">
        <f>IF('TDPrimas Vida'!A32="","",'TDPrimas Vida'!A32)</f>
        <v>24</v>
      </c>
      <c r="D112" s="70" t="str">
        <f>IF('TDPrimas Vida'!B32="","",'TDPrimas Vida'!B32)</f>
        <v>Zurich Aseguradora Mexicana</v>
      </c>
      <c r="E112" s="111">
        <f>IF('TDPrimas Vida'!C32="","",'TDPrimas Vida'!C32)</f>
        <v>1159564.37445</v>
      </c>
      <c r="F112" s="111">
        <f>IF('TDPrimas Vida'!D32="","",'TDPrimas Vida'!D32)</f>
        <v>778860.89405999996</v>
      </c>
      <c r="G112" s="112">
        <f>IF('TDPrimas Vida'!C32="","",IFERROR((E112/VLOOKUP("TOTAL",$D$12:$L$312,2,0))*100,""))</f>
        <v>0.27669323398118839</v>
      </c>
      <c r="H112" s="112">
        <f>IF('TDPrimas Vida'!C32="","",IFERROR((E112/VLOOKUP("TOTAL",$D$12:$L$312,3,0))*100,""))</f>
        <v>0.30848126657925595</v>
      </c>
      <c r="I112" s="111">
        <f>IF('TDPrimas Vida'!C32="","",E112-F112)</f>
        <v>380703.48039000004</v>
      </c>
      <c r="J112" s="113">
        <f>IFERROR(IF('TDPrimas Vida'!C32="","",(E112/F112-1)*100),"ND")</f>
        <v>48.879521785397586</v>
      </c>
      <c r="K112" s="113">
        <f>IF(E111="","",IFERROR((E112/VLOOKUP(B112&amp;"|"&amp;VLOOKUP(TDPrimas_!$B$4,Cat!R:T,2,0),'TD Operación'!A:D,4,0))*100,"ND"))</f>
        <v>8.0553864716631658</v>
      </c>
      <c r="L112" s="113">
        <f>IF('TDPrimas Vida'!E32="","",'TDPrimas Vida'!E32)</f>
        <v>8.0553864716631658</v>
      </c>
    </row>
    <row r="113" spans="1:12" ht="14" x14ac:dyDescent="0.3">
      <c r="B113" s="83" t="str">
        <f>IF(C113="",B112,D113)</f>
        <v>Zurich Aseguradora Mexicana</v>
      </c>
      <c r="C113" s="54"/>
      <c r="D113" s="70" t="str">
        <f>IF(D112="","","1er Año")</f>
        <v>1er Año</v>
      </c>
      <c r="E113" s="111">
        <f>IF(E112="","",(VLOOKUP(B113,'TDPrimas Vida'!$B:$N,5,0)))</f>
        <v>535483.75057999999</v>
      </c>
      <c r="F113" s="111">
        <f>IF(E112="","",(VLOOKUP(B113,'TDPrimas Vida'!$B:$N,6,0)))</f>
        <v>278209.07498999994</v>
      </c>
      <c r="G113" s="112">
        <f>IFERROR((E113/VLOOKUP("TOTAL",$D$12:$L$312,2,0))*100,"")</f>
        <v>0.12777620109503035</v>
      </c>
      <c r="H113" s="112">
        <f>IFERROR((E113/VLOOKUP("TOTAL",$D$12:$L$312,3,0))*100,"")</f>
        <v>0.14245583018181246</v>
      </c>
      <c r="I113" s="111">
        <f>IF(E112="","",E113-F113)</f>
        <v>257274.67559000006</v>
      </c>
      <c r="J113" s="113">
        <f>IF(E112="","",IFERROR((E113/F113-1)*100,"ND"))</f>
        <v>92.47529959231116</v>
      </c>
      <c r="K113" s="113">
        <f>IF(E112="","",IFERROR((E113/VLOOKUP(B113&amp;"|"&amp;VLOOKUP(TDPrimas_!$B$4,Cat!R:T,2,0),'TD Operación'!A:D,4,0))*100,"ND"))</f>
        <v>3.7199560932212674</v>
      </c>
      <c r="L113" s="113">
        <f>IF(E112="","",(VLOOKUP(B113,'TDPrimas Vida'!$B:$N,7,0)))</f>
        <v>92.47529959231116</v>
      </c>
    </row>
    <row r="114" spans="1:12" ht="14" x14ac:dyDescent="0.3">
      <c r="B114" s="83" t="str">
        <f>IF(C114="",B113,D114)</f>
        <v>Zurich Aseguradora Mexicana</v>
      </c>
      <c r="C114" s="54"/>
      <c r="D114" s="70" t="str">
        <f>IF(D113="","","Renovación")</f>
        <v>Renovación</v>
      </c>
      <c r="E114" s="111">
        <f>IF(E112="","",(VLOOKUP(B114,'TDPrimas Vida'!$B:$N,8,0)))</f>
        <v>300426.26003</v>
      </c>
      <c r="F114" s="111">
        <f>IF(E112="","",(VLOOKUP(B114,'TDPrimas Vida'!$B:$N,9,0)))</f>
        <v>220474.39747000003</v>
      </c>
      <c r="G114" s="112">
        <f>IFERROR((E114/VLOOKUP("TOTAL",$D$12:$L$312,2,0))*100,"")</f>
        <v>7.1687191580029438E-2</v>
      </c>
      <c r="H114" s="112">
        <f>IFERROR((E114/VLOOKUP("TOTAL",$D$12:$L$312,3,0))*100,"")</f>
        <v>7.9923008372589019E-2</v>
      </c>
      <c r="I114" s="111">
        <f>IF(E112="","",E114-F114)</f>
        <v>79951.86255999998</v>
      </c>
      <c r="J114" s="113">
        <f>IF(E112="","",IFERROR((E114/F114-1)*100,"ND"))</f>
        <v>36.263558706801334</v>
      </c>
      <c r="K114" s="113">
        <f>IF(E113="","",IFERROR((E114/VLOOKUP(B114&amp;"|"&amp;VLOOKUP(TDPrimas_!$B$4,Cat!R:T,2,0),'TD Operación'!A:D,4,0))*100,"ND"))</f>
        <v>2.0870334447157286</v>
      </c>
      <c r="L114" s="113">
        <f>IF(E112="","",(VLOOKUP(B114,'TDPrimas Vida'!$B:$N,10,0)))</f>
        <v>7.1687191580029438E-2</v>
      </c>
    </row>
    <row r="115" spans="1:12" ht="14" x14ac:dyDescent="0.3">
      <c r="B115" s="83" t="str">
        <f>IF(C115="",B114,D115)</f>
        <v>Zurich Aseguradora Mexicana</v>
      </c>
      <c r="C115" s="54"/>
      <c r="D115" s="70" t="str">
        <f>IF(D114="","","Únicas")</f>
        <v>Únicas</v>
      </c>
      <c r="E115" s="111">
        <f>IF(E113="","",(VLOOKUP(B115,'TDPrimas Vida'!$B:$N,11,0)))</f>
        <v>323654.36384000001</v>
      </c>
      <c r="F115" s="111">
        <f>IF(E113="","",(VLOOKUP(B115,'TDPrimas Vida'!$B:$N,12,0)))</f>
        <v>280177.4216</v>
      </c>
      <c r="G115" s="112">
        <f>IFERROR((E115/VLOOKUP("TOTAL",$D$12:$L$312,2,0))*100,"")</f>
        <v>7.7229841306128616E-2</v>
      </c>
      <c r="H115" s="112">
        <f>IFERROR((E115/VLOOKUP("TOTAL",$D$12:$L$312,3,0))*100,"")</f>
        <v>8.6102428024854488E-2</v>
      </c>
      <c r="I115" s="111">
        <f>IF(E112="","",E115-F115)</f>
        <v>43476.942240000004</v>
      </c>
      <c r="J115" s="113">
        <f>IF(E112="","",IFERROR((E115/F115-1)*100,"ND"))</f>
        <v>15.517646636805239</v>
      </c>
      <c r="K115" s="113">
        <f>IF(E114="","",IFERROR((E115/VLOOKUP(B115&amp;"|"&amp;VLOOKUP(TDPrimas_!$B$4,Cat!R:T,2,0),'TD Operación'!A:D,4,0))*100,"ND"))</f>
        <v>2.2483969337261698</v>
      </c>
      <c r="L115" s="113">
        <f>IF(E112="","",(VLOOKUP(B115,'TDPrimas Vida'!$B:$N,13,0)))</f>
        <v>7.7229841306128616E-2</v>
      </c>
    </row>
    <row r="116" spans="1:12" s="25" customFormat="1" ht="14.5" x14ac:dyDescent="0.35">
      <c r="A116"/>
      <c r="B116" s="83" t="str">
        <f>IF(C116="",B112,D116)</f>
        <v>Chubb Seguros México</v>
      </c>
      <c r="C116" s="54">
        <f>IF('TDPrimas Vida'!A33="","",'TDPrimas Vida'!A33)</f>
        <v>25</v>
      </c>
      <c r="D116" s="70" t="str">
        <f>IF('TDPrimas Vida'!B33="","",'TDPrimas Vida'!B33)</f>
        <v>Chubb Seguros México</v>
      </c>
      <c r="E116" s="111">
        <f>IF('TDPrimas Vida'!C33="","",'TDPrimas Vida'!C33)</f>
        <v>1156591.7141300002</v>
      </c>
      <c r="F116" s="111">
        <f>IF('TDPrimas Vida'!D33="","",'TDPrimas Vida'!D33)</f>
        <v>1065684.53697</v>
      </c>
      <c r="G116" s="112">
        <f>IF('TDPrimas Vida'!C33="","",IFERROR((E116/VLOOKUP("TOTAL",$D$12:$L$312,2,0))*100,""))</f>
        <v>0.27598390294654151</v>
      </c>
      <c r="H116" s="112">
        <f>IF('TDPrimas Vida'!C33="","",IFERROR((E116/VLOOKUP("TOTAL",$D$12:$L$312,3,0))*100,""))</f>
        <v>0.30769044371436899</v>
      </c>
      <c r="I116" s="111">
        <f>IF('TDPrimas Vida'!C33="","",E116-F116)</f>
        <v>90907.177160000196</v>
      </c>
      <c r="J116" s="113">
        <f>IFERROR(IF('TDPrimas Vida'!C33="","",(E116/F116-1)*100),"ND")</f>
        <v>8.5304021974900159</v>
      </c>
      <c r="K116" s="113">
        <f>IF(E115="","",IFERROR((E116/VLOOKUP(B116&amp;"|"&amp;VLOOKUP(TDPrimas_!$B$4,Cat!R:T,2,0),'TD Operación'!A:D,4,0))*100,"ND"))</f>
        <v>3.7131768898651627</v>
      </c>
      <c r="L116" s="113">
        <f>IF('TDPrimas Vida'!E33="","",'TDPrimas Vida'!E33)</f>
        <v>3.7131768898651627</v>
      </c>
    </row>
    <row r="117" spans="1:12" ht="14" x14ac:dyDescent="0.3">
      <c r="B117" s="83" t="str">
        <f>IF(C117="",B116,D117)</f>
        <v>Chubb Seguros México</v>
      </c>
      <c r="C117" s="54"/>
      <c r="D117" s="70" t="str">
        <f>IF(D116="","","1er Año")</f>
        <v>1er Año</v>
      </c>
      <c r="E117" s="111">
        <f>IF(E116="","",(VLOOKUP(B117,'TDPrimas Vida'!$B:$N,5,0)))</f>
        <v>1156591.71413</v>
      </c>
      <c r="F117" s="111">
        <f>IF(E116="","",(VLOOKUP(B117,'TDPrimas Vida'!$B:$N,6,0)))</f>
        <v>1065684.53697</v>
      </c>
      <c r="G117" s="112">
        <f>IFERROR((E117/VLOOKUP("TOTAL",$D$12:$L$312,2,0))*100,"")</f>
        <v>0.27598390294654146</v>
      </c>
      <c r="H117" s="112">
        <f>IFERROR((E117/VLOOKUP("TOTAL",$D$12:$L$312,3,0))*100,"")</f>
        <v>0.30769044371436893</v>
      </c>
      <c r="I117" s="111">
        <f>IF(E116="","",E117-F117)</f>
        <v>90907.177159999963</v>
      </c>
      <c r="J117" s="113">
        <f>IF(E116="","",IFERROR((E117/F117-1)*100,"ND"))</f>
        <v>8.5304021974899946</v>
      </c>
      <c r="K117" s="113">
        <f>IF(E116="","",IFERROR((E117/VLOOKUP(B117&amp;"|"&amp;VLOOKUP(TDPrimas_!$B$4,Cat!R:T,2,0),'TD Operación'!A:D,4,0))*100,"ND"))</f>
        <v>3.7131768898651623</v>
      </c>
      <c r="L117" s="113">
        <f>IF(E116="","",(VLOOKUP(B117,'TDPrimas Vida'!$B:$N,7,0)))</f>
        <v>8.5304021974899946</v>
      </c>
    </row>
    <row r="118" spans="1:12" ht="14" x14ac:dyDescent="0.3">
      <c r="B118" s="83" t="str">
        <f>IF(C118="",B117,D118)</f>
        <v>Chubb Seguros México</v>
      </c>
      <c r="C118" s="54"/>
      <c r="D118" s="70" t="str">
        <f>IF(D117="","","Renovación")</f>
        <v>Renovación</v>
      </c>
      <c r="E118" s="111">
        <f>IF(E116="","",(VLOOKUP(B118,'TDPrimas Vida'!$B:$N,8,0)))</f>
        <v>0</v>
      </c>
      <c r="F118" s="111">
        <f>IF(E116="","",(VLOOKUP(B118,'TDPrimas Vida'!$B:$N,9,0)))</f>
        <v>0</v>
      </c>
      <c r="G118" s="112">
        <f>IFERROR((E118/VLOOKUP("TOTAL",$D$12:$L$312,2,0))*100,"")</f>
        <v>0</v>
      </c>
      <c r="H118" s="112">
        <f>IFERROR((E118/VLOOKUP("TOTAL",$D$12:$L$312,3,0))*100,"")</f>
        <v>0</v>
      </c>
      <c r="I118" s="111">
        <f>IF(E116="","",E118-F118)</f>
        <v>0</v>
      </c>
      <c r="J118" s="113" t="str">
        <f>IF(E116="","",IFERROR((E118/F118-1)*100,"ND"))</f>
        <v>ND</v>
      </c>
      <c r="K118" s="113">
        <f>IF(E117="","",IFERROR((E118/VLOOKUP(B118&amp;"|"&amp;VLOOKUP(TDPrimas_!$B$4,Cat!R:T,2,0),'TD Operación'!A:D,4,0))*100,"ND"))</f>
        <v>0</v>
      </c>
      <c r="L118" s="113">
        <f>IF(E116="","",(VLOOKUP(B118,'TDPrimas Vida'!$B:$N,10,0)))</f>
        <v>0</v>
      </c>
    </row>
    <row r="119" spans="1:12" ht="14" x14ac:dyDescent="0.3">
      <c r="B119" s="83" t="str">
        <f>IF(C119="",B118,D119)</f>
        <v>Chubb Seguros México</v>
      </c>
      <c r="C119" s="54"/>
      <c r="D119" s="70" t="str">
        <f>IF(D118="","","Únicas")</f>
        <v>Únicas</v>
      </c>
      <c r="E119" s="111">
        <f>IF(E117="","",(VLOOKUP(B119,'TDPrimas Vida'!$B:$N,11,0)))</f>
        <v>0</v>
      </c>
      <c r="F119" s="111">
        <f>IF(E117="","",(VLOOKUP(B119,'TDPrimas Vida'!$B:$N,12,0)))</f>
        <v>0</v>
      </c>
      <c r="G119" s="112">
        <f>IFERROR((E119/VLOOKUP("TOTAL",$D$12:$L$312,2,0))*100,"")</f>
        <v>0</v>
      </c>
      <c r="H119" s="112">
        <f>IFERROR((E119/VLOOKUP("TOTAL",$D$12:$L$312,3,0))*100,"")</f>
        <v>0</v>
      </c>
      <c r="I119" s="111">
        <f>IF(E116="","",E119-F119)</f>
        <v>0</v>
      </c>
      <c r="J119" s="113" t="str">
        <f>IF(E116="","",IFERROR((E119/F119-1)*100,"ND"))</f>
        <v>ND</v>
      </c>
      <c r="K119" s="113">
        <f>IF(E118="","",IFERROR((E119/VLOOKUP(B119&amp;"|"&amp;VLOOKUP(TDPrimas_!$B$4,Cat!R:T,2,0),'TD Operación'!A:D,4,0))*100,"ND"))</f>
        <v>0</v>
      </c>
      <c r="L119" s="113">
        <f>IF(E116="","",(VLOOKUP(B119,'TDPrimas Vida'!$B:$N,13,0)))</f>
        <v>0</v>
      </c>
    </row>
    <row r="120" spans="1:12" s="25" customFormat="1" ht="14.5" x14ac:dyDescent="0.35">
      <c r="A120"/>
      <c r="B120" s="83" t="str">
        <f>IF(C120="",B116,D120)</f>
        <v>Seguros SURA</v>
      </c>
      <c r="C120" s="54">
        <f>IF('TDPrimas Vida'!A34="","",'TDPrimas Vida'!A34)</f>
        <v>26</v>
      </c>
      <c r="D120" s="70" t="str">
        <f>IF('TDPrimas Vida'!B34="","",'TDPrimas Vida'!B34)</f>
        <v>Seguros SURA</v>
      </c>
      <c r="E120" s="111">
        <f>IF('TDPrimas Vida'!C34="","",'TDPrimas Vida'!C34)</f>
        <v>1144271.6625699999</v>
      </c>
      <c r="F120" s="111">
        <f>IF('TDPrimas Vida'!D34="","",'TDPrimas Vida'!D34)</f>
        <v>1260011.44759</v>
      </c>
      <c r="G120" s="112">
        <f>IF('TDPrimas Vida'!C34="","",IFERROR((E120/VLOOKUP("TOTAL",$D$12:$L$312,2,0))*100,""))</f>
        <v>0.27304411367389475</v>
      </c>
      <c r="H120" s="112">
        <f>IF('TDPrimas Vida'!C34="","",IFERROR((E120/VLOOKUP("TOTAL",$D$12:$L$312,3,0))*100,""))</f>
        <v>0.30441291536554121</v>
      </c>
      <c r="I120" s="111">
        <f>IF('TDPrimas Vida'!C34="","",E120-F120)</f>
        <v>-115739.78502000007</v>
      </c>
      <c r="J120" s="113">
        <f>IFERROR(IF('TDPrimas Vida'!C34="","",(E120/F120-1)*100),"ND")</f>
        <v>-9.1856137689362516</v>
      </c>
      <c r="K120" s="113">
        <f>IF(E119="","",IFERROR((E120/VLOOKUP(B120&amp;"|"&amp;VLOOKUP(TDPrimas_!$B$4,Cat!R:T,2,0),'TD Operación'!A:D,4,0))*100,"ND"))</f>
        <v>16.322255165575349</v>
      </c>
      <c r="L120" s="113">
        <f>IF('TDPrimas Vida'!E34="","",'TDPrimas Vida'!E34)</f>
        <v>16.322255165575349</v>
      </c>
    </row>
    <row r="121" spans="1:12" ht="14" x14ac:dyDescent="0.3">
      <c r="B121" s="83" t="str">
        <f>IF(C121="",B120,D121)</f>
        <v>Seguros SURA</v>
      </c>
      <c r="C121" s="54"/>
      <c r="D121" s="70" t="str">
        <f>IF(D120="","","1er Año")</f>
        <v>1er Año</v>
      </c>
      <c r="E121" s="111">
        <f>IF(E120="","",(VLOOKUP(B121,'TDPrimas Vida'!$B:$N,5,0)))</f>
        <v>994675.73285999999</v>
      </c>
      <c r="F121" s="111">
        <f>IF(E120="","",(VLOOKUP(B121,'TDPrimas Vida'!$B:$N,6,0)))</f>
        <v>1063388.55314</v>
      </c>
      <c r="G121" s="112">
        <f>IFERROR((E121/VLOOKUP("TOTAL",$D$12:$L$312,2,0))*100,"")</f>
        <v>0.23734779314704568</v>
      </c>
      <c r="H121" s="112">
        <f>IFERROR((E121/VLOOKUP("TOTAL",$D$12:$L$312,3,0))*100,"")</f>
        <v>0.26461560623043551</v>
      </c>
      <c r="I121" s="111">
        <f>IF(E120="","",E121-F121)</f>
        <v>-68712.820279999985</v>
      </c>
      <c r="J121" s="113">
        <f>IF(E120="","",IFERROR((E121/F121-1)*100,"ND"))</f>
        <v>-6.4616851551677073</v>
      </c>
      <c r="K121" s="113">
        <f>IF(E120="","",IFERROR((E121/VLOOKUP(B121&amp;"|"&amp;VLOOKUP(TDPrimas_!$B$4,Cat!R:T,2,0),'TD Operación'!A:D,4,0))*100,"ND"))</f>
        <v>14.188371214474078</v>
      </c>
      <c r="L121" s="113">
        <f>IF(E120="","",(VLOOKUP(B121,'TDPrimas Vida'!$B:$N,7,0)))</f>
        <v>-6.4616851551677073</v>
      </c>
    </row>
    <row r="122" spans="1:12" ht="14" x14ac:dyDescent="0.3">
      <c r="B122" s="83" t="str">
        <f>IF(C122="",B121,D122)</f>
        <v>Seguros SURA</v>
      </c>
      <c r="C122" s="54"/>
      <c r="D122" s="70" t="str">
        <f>IF(D121="","","Renovación")</f>
        <v>Renovación</v>
      </c>
      <c r="E122" s="111">
        <f>IF(E120="","",(VLOOKUP(B122,'TDPrimas Vida'!$B:$N,8,0)))</f>
        <v>149530.62349999999</v>
      </c>
      <c r="F122" s="111">
        <f>IF(E120="","",(VLOOKUP(B122,'TDPrimas Vida'!$B:$N,9,0)))</f>
        <v>196549.71621000001</v>
      </c>
      <c r="G122" s="112">
        <f>IFERROR((E122/VLOOKUP("TOTAL",$D$12:$L$312,2,0))*100,"")</f>
        <v>3.5680737272618342E-2</v>
      </c>
      <c r="H122" s="112">
        <f>IFERROR((E122/VLOOKUP("TOTAL",$D$12:$L$312,3,0))*100,"")</f>
        <v>3.9779935591367936E-2</v>
      </c>
      <c r="I122" s="111">
        <f>IF(E120="","",E122-F122)</f>
        <v>-47019.092710000026</v>
      </c>
      <c r="J122" s="113">
        <f>IF(E120="","",IFERROR((E122/F122-1)*100,"ND"))</f>
        <v>-23.922238920845519</v>
      </c>
      <c r="K122" s="113">
        <f>IF(E121="","",IFERROR((E122/VLOOKUP(B122&amp;"|"&amp;VLOOKUP(TDPrimas_!$B$4,Cat!R:T,2,0),'TD Operación'!A:D,4,0))*100,"ND"))</f>
        <v>2.1329524025377768</v>
      </c>
      <c r="L122" s="113">
        <f>IF(E120="","",(VLOOKUP(B122,'TDPrimas Vida'!$B:$N,10,0)))</f>
        <v>3.5680737272618342E-2</v>
      </c>
    </row>
    <row r="123" spans="1:12" ht="14" x14ac:dyDescent="0.3">
      <c r="B123" s="83" t="str">
        <f>IF(C123="",B122,D123)</f>
        <v>Seguros SURA</v>
      </c>
      <c r="C123" s="54"/>
      <c r="D123" s="70" t="str">
        <f>IF(D122="","","Únicas")</f>
        <v>Únicas</v>
      </c>
      <c r="E123" s="111">
        <f>IF(E121="","",(VLOOKUP(B123,'TDPrimas Vida'!$B:$N,11,0)))</f>
        <v>65.306209999999993</v>
      </c>
      <c r="F123" s="111">
        <f>IF(E121="","",(VLOOKUP(B123,'TDPrimas Vida'!$B:$N,12,0)))</f>
        <v>73.178240000000002</v>
      </c>
      <c r="G123" s="112">
        <f>IFERROR((E123/VLOOKUP("TOTAL",$D$12:$L$312,2,0))*100,"")</f>
        <v>1.5583254230732481E-5</v>
      </c>
      <c r="H123" s="112">
        <f>IFERROR((E123/VLOOKUP("TOTAL",$D$12:$L$312,3,0))*100,"")</f>
        <v>1.73735437377906E-5</v>
      </c>
      <c r="I123" s="111">
        <f>IF(E120="","",E123-F123)</f>
        <v>-7.8720300000000094</v>
      </c>
      <c r="J123" s="113">
        <f>IF(E120="","",IFERROR((E123/F123-1)*100,"ND"))</f>
        <v>-10.75733715377687</v>
      </c>
      <c r="K123" s="113">
        <f>IF(E122="","",IFERROR((E123/VLOOKUP(B123&amp;"|"&amp;VLOOKUP(TDPrimas_!$B$4,Cat!R:T,2,0),'TD Operación'!A:D,4,0))*100,"ND"))</f>
        <v>9.3154856349633676E-4</v>
      </c>
      <c r="L123" s="113">
        <f>IF(E120="","",(VLOOKUP(B123,'TDPrimas Vida'!$B:$N,13,0)))</f>
        <v>1.5583254230732481E-5</v>
      </c>
    </row>
    <row r="124" spans="1:12" s="25" customFormat="1" ht="14.5" x14ac:dyDescent="0.35">
      <c r="A124"/>
      <c r="B124" s="83" t="str">
        <f>IF(C124="",B120,D124)</f>
        <v>Skandia Life</v>
      </c>
      <c r="C124" s="54">
        <f>IF('TDPrimas Vida'!A35="","",'TDPrimas Vida'!A35)</f>
        <v>27</v>
      </c>
      <c r="D124" s="70" t="str">
        <f>IF('TDPrimas Vida'!B35="","",'TDPrimas Vida'!B35)</f>
        <v>Skandia Life</v>
      </c>
      <c r="E124" s="111">
        <f>IF('TDPrimas Vida'!C35="","",'TDPrimas Vida'!C35)</f>
        <v>858680.49208</v>
      </c>
      <c r="F124" s="111">
        <f>IF('TDPrimas Vida'!D35="","",'TDPrimas Vida'!D35)</f>
        <v>522511.37958999997</v>
      </c>
      <c r="G124" s="112">
        <f>IF('TDPrimas Vida'!C35="","",IFERROR((E124/VLOOKUP("TOTAL",$D$12:$L$312,2,0))*100,""))</f>
        <v>0.20489684535441743</v>
      </c>
      <c r="H124" s="112">
        <f>IF('TDPrimas Vida'!C35="","",IFERROR((E124/VLOOKUP("TOTAL",$D$12:$L$312,3,0))*100,""))</f>
        <v>0.22843651600574336</v>
      </c>
      <c r="I124" s="111">
        <f>IF('TDPrimas Vida'!C35="","",E124-F124)</f>
        <v>336169.11249000003</v>
      </c>
      <c r="J124" s="113">
        <f>IFERROR(IF('TDPrimas Vida'!C35="","",(E124/F124-1)*100),"ND")</f>
        <v>64.337184915241934</v>
      </c>
      <c r="K124" s="113">
        <f>IF(E123="","",IFERROR((E124/VLOOKUP(B124&amp;"|"&amp;VLOOKUP(TDPrimas_!$B$4,Cat!R:T,2,0),'TD Operación'!A:D,4,0))*100,"ND"))</f>
        <v>100</v>
      </c>
      <c r="L124" s="113">
        <f>IF('TDPrimas Vida'!E35="","",'TDPrimas Vida'!E35)</f>
        <v>100</v>
      </c>
    </row>
    <row r="125" spans="1:12" ht="14" x14ac:dyDescent="0.3">
      <c r="B125" s="83" t="str">
        <f>IF(C125="",B124,D125)</f>
        <v>Skandia Life</v>
      </c>
      <c r="C125" s="54"/>
      <c r="D125" s="70" t="str">
        <f>IF(D124="","","1er Año")</f>
        <v>1er Año</v>
      </c>
      <c r="E125" s="111">
        <f>IF(E124="","",(VLOOKUP(B125,'TDPrimas Vida'!$B:$N,5,0)))</f>
        <v>575552.81056000001</v>
      </c>
      <c r="F125" s="111">
        <f>IF(E124="","",(VLOOKUP(B125,'TDPrimas Vida'!$B:$N,6,0)))</f>
        <v>269807.36266999994</v>
      </c>
      <c r="G125" s="112">
        <f>IFERROR((E125/VLOOKUP("TOTAL",$D$12:$L$312,2,0))*100,"")</f>
        <v>0.13733741048774828</v>
      </c>
      <c r="H125" s="112">
        <f>IFERROR((E125/VLOOKUP("TOTAL",$D$12:$L$312,3,0))*100,"")</f>
        <v>0.15311548362203944</v>
      </c>
      <c r="I125" s="111">
        <f>IF(E124="","",E125-F125)</f>
        <v>305745.44789000007</v>
      </c>
      <c r="J125" s="113">
        <f>IF(E124="","",IFERROR((E125/F125-1)*100,"ND"))</f>
        <v>113.31990530738621</v>
      </c>
      <c r="K125" s="113">
        <f>IF(E124="","",IFERROR((E125/VLOOKUP(B125&amp;"|"&amp;VLOOKUP(TDPrimas_!$B$4,Cat!R:T,2,0),'TD Operación'!A:D,4,0))*100,"ND"))</f>
        <v>67.027586613249611</v>
      </c>
      <c r="L125" s="113">
        <f>IF(E124="","",(VLOOKUP(B125,'TDPrimas Vida'!$B:$N,7,0)))</f>
        <v>113.31990530738621</v>
      </c>
    </row>
    <row r="126" spans="1:12" ht="14" x14ac:dyDescent="0.3">
      <c r="B126" s="83" t="str">
        <f>IF(C126="",B125,D126)</f>
        <v>Skandia Life</v>
      </c>
      <c r="C126" s="54"/>
      <c r="D126" s="70" t="str">
        <f>IF(D125="","","Renovación")</f>
        <v>Renovación</v>
      </c>
      <c r="E126" s="111">
        <f>IF(E124="","",(VLOOKUP(B126,'TDPrimas Vida'!$B:$N,8,0)))</f>
        <v>283127.68151999998</v>
      </c>
      <c r="F126" s="111">
        <f>IF(E124="","",(VLOOKUP(B126,'TDPrimas Vida'!$B:$N,9,0)))</f>
        <v>252704.01692000002</v>
      </c>
      <c r="G126" s="112">
        <f>IFERROR((E126/VLOOKUP("TOTAL",$D$12:$L$312,2,0))*100,"")</f>
        <v>6.7559434866669155E-2</v>
      </c>
      <c r="H126" s="112">
        <f>IFERROR((E126/VLOOKUP("TOTAL",$D$12:$L$312,3,0))*100,"")</f>
        <v>7.5321032383703898E-2</v>
      </c>
      <c r="I126" s="111">
        <f>IF(E124="","",E126-F126)</f>
        <v>30423.66459999996</v>
      </c>
      <c r="J126" s="113">
        <f>IF(E124="","",IFERROR((E126/F126-1)*100,"ND"))</f>
        <v>12.039248513264189</v>
      </c>
      <c r="K126" s="113">
        <f>IF(E125="","",IFERROR((E126/VLOOKUP(B126&amp;"|"&amp;VLOOKUP(TDPrimas_!$B$4,Cat!R:T,2,0),'TD Operación'!A:D,4,0))*100,"ND"))</f>
        <v>32.972413386750382</v>
      </c>
      <c r="L126" s="113">
        <f>IF(E124="","",(VLOOKUP(B126,'TDPrimas Vida'!$B:$N,10,0)))</f>
        <v>6.7559434866669155E-2</v>
      </c>
    </row>
    <row r="127" spans="1:12" ht="14" x14ac:dyDescent="0.3">
      <c r="B127" s="83" t="str">
        <f>IF(C127="",B126,D127)</f>
        <v>Skandia Life</v>
      </c>
      <c r="C127" s="54"/>
      <c r="D127" s="70" t="str">
        <f>IF(D126="","","Únicas")</f>
        <v>Únicas</v>
      </c>
      <c r="E127" s="111">
        <f>IF(E125="","",(VLOOKUP(B127,'TDPrimas Vida'!$B:$N,11,0)))</f>
        <v>0</v>
      </c>
      <c r="F127" s="111">
        <f>IF(E125="","",(VLOOKUP(B127,'TDPrimas Vida'!$B:$N,12,0)))</f>
        <v>0</v>
      </c>
      <c r="G127" s="112">
        <f>IFERROR((E127/VLOOKUP("TOTAL",$D$12:$L$312,2,0))*100,"")</f>
        <v>0</v>
      </c>
      <c r="H127" s="112">
        <f>IFERROR((E127/VLOOKUP("TOTAL",$D$12:$L$312,3,0))*100,"")</f>
        <v>0</v>
      </c>
      <c r="I127" s="111">
        <f>IF(E124="","",E127-F127)</f>
        <v>0</v>
      </c>
      <c r="J127" s="113" t="str">
        <f>IF(E124="","",IFERROR((E127/F127-1)*100,"ND"))</f>
        <v>ND</v>
      </c>
      <c r="K127" s="113">
        <f>IF(E126="","",IFERROR((E127/VLOOKUP(B127&amp;"|"&amp;VLOOKUP(TDPrimas_!$B$4,Cat!R:T,2,0),'TD Operación'!A:D,4,0))*100,"ND"))</f>
        <v>0</v>
      </c>
      <c r="L127" s="113">
        <f>IF(E124="","",(VLOOKUP(B127,'TDPrimas Vida'!$B:$N,13,0)))</f>
        <v>0</v>
      </c>
    </row>
    <row r="128" spans="1:12" s="25" customFormat="1" ht="14.5" x14ac:dyDescent="0.35">
      <c r="A128"/>
      <c r="B128" s="83" t="str">
        <f>IF(C128="",B124,D128)</f>
        <v>Ve Por Más</v>
      </c>
      <c r="C128" s="54">
        <f>IF('TDPrimas Vida'!A36="","",'TDPrimas Vida'!A36)</f>
        <v>28</v>
      </c>
      <c r="D128" s="70" t="str">
        <f>IF('TDPrimas Vida'!B36="","",'TDPrimas Vida'!B36)</f>
        <v>Ve Por Más</v>
      </c>
      <c r="E128" s="111">
        <f>IF('TDPrimas Vida'!C36="","",'TDPrimas Vida'!C36)</f>
        <v>749550.91617999994</v>
      </c>
      <c r="F128" s="111">
        <f>IF('TDPrimas Vida'!D36="","",'TDPrimas Vida'!D36)</f>
        <v>890836.55790999997</v>
      </c>
      <c r="G128" s="112">
        <f>IF('TDPrimas Vida'!C36="","",IFERROR((E128/VLOOKUP("TOTAL",$D$12:$L$312,2,0))*100,""))</f>
        <v>0.17885653578291238</v>
      </c>
      <c r="H128" s="112">
        <f>IF('TDPrimas Vida'!C36="","",IFERROR((E128/VLOOKUP("TOTAL",$D$12:$L$312,3,0))*100,""))</f>
        <v>0.19940455319569528</v>
      </c>
      <c r="I128" s="111">
        <f>IF('TDPrimas Vida'!C36="","",E128-F128)</f>
        <v>-141285.64173000003</v>
      </c>
      <c r="J128" s="113">
        <f>IFERROR(IF('TDPrimas Vida'!C36="","",(E128/F128-1)*100),"ND")</f>
        <v>-15.859883665020625</v>
      </c>
      <c r="K128" s="113">
        <f>IF(E127="","",IFERROR((E128/VLOOKUP(B128&amp;"|"&amp;VLOOKUP(TDPrimas_!$B$4,Cat!R:T,2,0),'TD Operación'!A:D,4,0))*100,"ND"))</f>
        <v>15.625828153912448</v>
      </c>
      <c r="L128" s="113">
        <f>IF('TDPrimas Vida'!E36="","",'TDPrimas Vida'!E36)</f>
        <v>15.625828153912448</v>
      </c>
    </row>
    <row r="129" spans="1:12" ht="14" x14ac:dyDescent="0.3">
      <c r="B129" s="83" t="str">
        <f>IF(C129="",B128,D129)</f>
        <v>Ve Por Más</v>
      </c>
      <c r="C129" s="54"/>
      <c r="D129" s="70" t="str">
        <f>IF(D128="","","1er Año")</f>
        <v>1er Año</v>
      </c>
      <c r="E129" s="111">
        <f>IF(E128="","",(VLOOKUP(B129,'TDPrimas Vida'!$B:$N,5,0)))</f>
        <v>65094.538789999991</v>
      </c>
      <c r="F129" s="111">
        <f>IF(E128="","",(VLOOKUP(B129,'TDPrimas Vida'!$B:$N,6,0)))</f>
        <v>53426.252410000008</v>
      </c>
      <c r="G129" s="112">
        <f>IFERROR((E129/VLOOKUP("TOTAL",$D$12:$L$312,2,0))*100,"")</f>
        <v>1.553274561480213E-2</v>
      </c>
      <c r="H129" s="112">
        <f>IFERROR((E129/VLOOKUP("TOTAL",$D$12:$L$312,3,0))*100,"")</f>
        <v>1.7317232415713171E-2</v>
      </c>
      <c r="I129" s="111">
        <f>IF(E128="","",E129-F129)</f>
        <v>11668.286379999983</v>
      </c>
      <c r="J129" s="113">
        <f>IF(E128="","",IFERROR((E129/F129-1)*100,"ND"))</f>
        <v>21.839986623909226</v>
      </c>
      <c r="K129" s="113">
        <f>IF(E128="","",IFERROR((E129/VLOOKUP(B129&amp;"|"&amp;VLOOKUP(TDPrimas_!$B$4,Cat!R:T,2,0),'TD Operación'!A:D,4,0))*100,"ND"))</f>
        <v>1.3570206572150518</v>
      </c>
      <c r="L129" s="113">
        <f>IF(E128="","",(VLOOKUP(B129,'TDPrimas Vida'!$B:$N,7,0)))</f>
        <v>21.839986623909226</v>
      </c>
    </row>
    <row r="130" spans="1:12" ht="14" x14ac:dyDescent="0.3">
      <c r="B130" s="83" t="str">
        <f>IF(C130="",B129,D130)</f>
        <v>Ve Por Más</v>
      </c>
      <c r="C130" s="54"/>
      <c r="D130" s="70" t="str">
        <f>IF(D129="","","Renovación")</f>
        <v>Renovación</v>
      </c>
      <c r="E130" s="111">
        <f>IF(E128="","",(VLOOKUP(B130,'TDPrimas Vida'!$B:$N,8,0)))</f>
        <v>326023.70238999999</v>
      </c>
      <c r="F130" s="111">
        <f>IF(E128="","",(VLOOKUP(B130,'TDPrimas Vida'!$B:$N,9,0)))</f>
        <v>480752.91959</v>
      </c>
      <c r="G130" s="112">
        <f>IFERROR((E130/VLOOKUP("TOTAL",$D$12:$L$312,2,0))*100,"")</f>
        <v>7.7795208749490044E-2</v>
      </c>
      <c r="H130" s="112">
        <f>IFERROR((E130/VLOOKUP("TOTAL",$D$12:$L$312,3,0))*100,"")</f>
        <v>8.6732747973417693E-2</v>
      </c>
      <c r="I130" s="111">
        <f>IF(E128="","",E130-F130)</f>
        <v>-154729.21720000001</v>
      </c>
      <c r="J130" s="113">
        <f>IF(E128="","",IFERROR((E130/F130-1)*100,"ND"))</f>
        <v>-32.184769118398194</v>
      </c>
      <c r="K130" s="113">
        <f>IF(E129="","",IFERROR((E130/VLOOKUP(B130&amp;"|"&amp;VLOOKUP(TDPrimas_!$B$4,Cat!R:T,2,0),'TD Operación'!A:D,4,0))*100,"ND"))</f>
        <v>6.796590115067044</v>
      </c>
      <c r="L130" s="113">
        <f>IF(E128="","",(VLOOKUP(B130,'TDPrimas Vida'!$B:$N,10,0)))</f>
        <v>7.7795208749490044E-2</v>
      </c>
    </row>
    <row r="131" spans="1:12" ht="14" x14ac:dyDescent="0.3">
      <c r="B131" s="83" t="str">
        <f>IF(C131="",B130,D131)</f>
        <v>Ve Por Más</v>
      </c>
      <c r="C131" s="54"/>
      <c r="D131" s="70" t="str">
        <f>IF(D130="","","Únicas")</f>
        <v>Únicas</v>
      </c>
      <c r="E131" s="111">
        <f>IF(E129="","",(VLOOKUP(B131,'TDPrimas Vida'!$B:$N,11,0)))</f>
        <v>358432.67499999999</v>
      </c>
      <c r="F131" s="111">
        <f>IF(E129="","",(VLOOKUP(B131,'TDPrimas Vida'!$B:$N,12,0)))</f>
        <v>356657.38591000001</v>
      </c>
      <c r="G131" s="112">
        <f>IFERROR((E131/VLOOKUP("TOTAL",$D$12:$L$312,2,0))*100,"")</f>
        <v>8.5528581418620228E-2</v>
      </c>
      <c r="H131" s="112">
        <f>IFERROR((E131/VLOOKUP("TOTAL",$D$12:$L$312,3,0))*100,"")</f>
        <v>9.5354572806564383E-2</v>
      </c>
      <c r="I131" s="111">
        <f>IF(E128="","",E131-F131)</f>
        <v>1775.2890899999766</v>
      </c>
      <c r="J131" s="113">
        <f>IF(E128="","",IFERROR((E131/F131-1)*100,"ND"))</f>
        <v>0.49775755672922806</v>
      </c>
      <c r="K131" s="113">
        <f>IF(E130="","",IFERROR((E131/VLOOKUP(B131&amp;"|"&amp;VLOOKUP(TDPrimas_!$B$4,Cat!R:T,2,0),'TD Operación'!A:D,4,0))*100,"ND"))</f>
        <v>7.472217381630351</v>
      </c>
      <c r="L131" s="113">
        <f>IF(E128="","",(VLOOKUP(B131,'TDPrimas Vida'!$B:$N,13,0)))</f>
        <v>8.5528581418620228E-2</v>
      </c>
    </row>
    <row r="132" spans="1:12" s="25" customFormat="1" ht="14.5" x14ac:dyDescent="0.35">
      <c r="A132"/>
      <c r="B132" s="83" t="str">
        <f>IF(C132="",B128,D132)</f>
        <v>General de Seguros</v>
      </c>
      <c r="C132" s="54">
        <f>IF('TDPrimas Vida'!A37="","",'TDPrimas Vida'!A37)</f>
        <v>29</v>
      </c>
      <c r="D132" s="70" t="str">
        <f>IF('TDPrimas Vida'!B37="","",'TDPrimas Vida'!B37)</f>
        <v>General de Seguros</v>
      </c>
      <c r="E132" s="111">
        <f>IF('TDPrimas Vida'!C37="","",'TDPrimas Vida'!C37)</f>
        <v>607612.65824999998</v>
      </c>
      <c r="F132" s="111">
        <f>IF('TDPrimas Vida'!D37="","",'TDPrimas Vida'!D37)</f>
        <v>765198.55158000009</v>
      </c>
      <c r="G132" s="112">
        <f>IF('TDPrimas Vida'!C37="","",IFERROR((E132/VLOOKUP("TOTAL",$D$12:$L$312,2,0))*100,""))</f>
        <v>0.14498747557576716</v>
      </c>
      <c r="H132" s="112">
        <f>IF('TDPrimas Vida'!C37="","",IFERROR((E132/VLOOKUP("TOTAL",$D$12:$L$312,3,0))*100,""))</f>
        <v>0.16164443004335402</v>
      </c>
      <c r="I132" s="111">
        <f>IF('TDPrimas Vida'!C37="","",E132-F132)</f>
        <v>-157585.89333000011</v>
      </c>
      <c r="J132" s="113">
        <f>IFERROR(IF('TDPrimas Vida'!C37="","",(E132/F132-1)*100),"ND")</f>
        <v>-20.594118089300228</v>
      </c>
      <c r="K132" s="113">
        <f>IF(E131="","",IFERROR((E132/VLOOKUP(B132&amp;"|"&amp;VLOOKUP(TDPrimas_!$B$4,Cat!R:T,2,0),'TD Operación'!A:D,4,0))*100,"ND"))</f>
        <v>15.410384755599903</v>
      </c>
      <c r="L132" s="113">
        <f>IF('TDPrimas Vida'!E37="","",'TDPrimas Vida'!E37)</f>
        <v>15.410384755599903</v>
      </c>
    </row>
    <row r="133" spans="1:12" ht="14" x14ac:dyDescent="0.3">
      <c r="B133" s="83" t="str">
        <f>IF(C133="",B132,D133)</f>
        <v>General de Seguros</v>
      </c>
      <c r="C133" s="54"/>
      <c r="D133" s="70" t="str">
        <f>IF(D132="","","1er Año")</f>
        <v>1er Año</v>
      </c>
      <c r="E133" s="111">
        <f>IF(E132="","",(VLOOKUP(B133,'TDPrimas Vida'!$B:$N,5,0)))</f>
        <v>382072.97857000004</v>
      </c>
      <c r="F133" s="111">
        <f>IF(E132="","",(VLOOKUP(B133,'TDPrimas Vida'!$B:$N,6,0)))</f>
        <v>313300.83784999995</v>
      </c>
      <c r="G133" s="112">
        <f>IFERROR((E133/VLOOKUP("TOTAL",$D$12:$L$312,2,0))*100,"")</f>
        <v>9.1169589534433465E-2</v>
      </c>
      <c r="H133" s="112">
        <f>IFERROR((E133/VLOOKUP("TOTAL",$D$12:$L$312,3,0))*100,"")</f>
        <v>0.10164365079850486</v>
      </c>
      <c r="I133" s="111">
        <f>IF(E132="","",E133-F133)</f>
        <v>68772.140720000083</v>
      </c>
      <c r="J133" s="113">
        <f>IF(E132="","",IFERROR((E133/F133-1)*100,"ND"))</f>
        <v>21.950832047543489</v>
      </c>
      <c r="K133" s="113">
        <f>IF(E132="","",IFERROR((E133/VLOOKUP(B133&amp;"|"&amp;VLOOKUP(TDPrimas_!$B$4,Cat!R:T,2,0),'TD Operación'!A:D,4,0))*100,"ND"))</f>
        <v>9.6902056343586356</v>
      </c>
      <c r="L133" s="113">
        <f>IF(E132="","",(VLOOKUP(B133,'TDPrimas Vida'!$B:$N,7,0)))</f>
        <v>21.950832047543489</v>
      </c>
    </row>
    <row r="134" spans="1:12" ht="14" x14ac:dyDescent="0.3">
      <c r="B134" s="83" t="str">
        <f>IF(C134="",B133,D134)</f>
        <v>General de Seguros</v>
      </c>
      <c r="C134" s="54"/>
      <c r="D134" s="70" t="str">
        <f>IF(D133="","","Renovación")</f>
        <v>Renovación</v>
      </c>
      <c r="E134" s="111">
        <f>IF(E132="","",(VLOOKUP(B134,'TDPrimas Vida'!$B:$N,8,0)))</f>
        <v>225539.67968</v>
      </c>
      <c r="F134" s="111">
        <f>IF(E132="","",(VLOOKUP(B134,'TDPrimas Vida'!$B:$N,9,0)))</f>
        <v>451897.71372999996</v>
      </c>
      <c r="G134" s="112">
        <f>IFERROR((E134/VLOOKUP("TOTAL",$D$12:$L$312,2,0))*100,"")</f>
        <v>5.3817886041333723E-2</v>
      </c>
      <c r="H134" s="112">
        <f>IFERROR((E134/VLOOKUP("TOTAL",$D$12:$L$312,3,0))*100,"")</f>
        <v>6.0000779244849173E-2</v>
      </c>
      <c r="I134" s="111">
        <f>IF(E132="","",E134-F134)</f>
        <v>-226358.03404999996</v>
      </c>
      <c r="J134" s="113">
        <f>IF(E132="","",IFERROR((E134/F134-1)*100,"ND"))</f>
        <v>-50.090546416272531</v>
      </c>
      <c r="K134" s="113">
        <f>IF(E133="","",IFERROR((E134/VLOOKUP(B134&amp;"|"&amp;VLOOKUP(TDPrimas_!$B$4,Cat!R:T,2,0),'TD Operación'!A:D,4,0))*100,"ND"))</f>
        <v>5.7201791212412711</v>
      </c>
      <c r="L134" s="113">
        <f>IF(E132="","",(VLOOKUP(B134,'TDPrimas Vida'!$B:$N,10,0)))</f>
        <v>5.3817886041333723E-2</v>
      </c>
    </row>
    <row r="135" spans="1:12" ht="14" x14ac:dyDescent="0.3">
      <c r="B135" s="83" t="str">
        <f>IF(C135="",B134,D135)</f>
        <v>General de Seguros</v>
      </c>
      <c r="C135" s="54"/>
      <c r="D135" s="70" t="str">
        <f>IF(D134="","","Únicas")</f>
        <v>Únicas</v>
      </c>
      <c r="E135" s="111">
        <f>IF(E133="","",(VLOOKUP(B135,'TDPrimas Vida'!$B:$N,11,0)))</f>
        <v>0</v>
      </c>
      <c r="F135" s="111">
        <f>IF(E133="","",(VLOOKUP(B135,'TDPrimas Vida'!$B:$N,12,0)))</f>
        <v>0</v>
      </c>
      <c r="G135" s="112">
        <f>IFERROR((E135/VLOOKUP("TOTAL",$D$12:$L$312,2,0))*100,"")</f>
        <v>0</v>
      </c>
      <c r="H135" s="112">
        <f>IFERROR((E135/VLOOKUP("TOTAL",$D$12:$L$312,3,0))*100,"")</f>
        <v>0</v>
      </c>
      <c r="I135" s="111">
        <f>IF(E132="","",E135-F135)</f>
        <v>0</v>
      </c>
      <c r="J135" s="113" t="str">
        <f>IF(E132="","",IFERROR((E135/F135-1)*100,"ND"))</f>
        <v>ND</v>
      </c>
      <c r="K135" s="113">
        <f>IF(E134="","",IFERROR((E135/VLOOKUP(B135&amp;"|"&amp;VLOOKUP(TDPrimas_!$B$4,Cat!R:T,2,0),'TD Operación'!A:D,4,0))*100,"ND"))</f>
        <v>0</v>
      </c>
      <c r="L135" s="113">
        <f>IF(E132="","",(VLOOKUP(B135,'TDPrimas Vida'!$B:$N,13,0)))</f>
        <v>0</v>
      </c>
    </row>
    <row r="136" spans="1:12" s="25" customFormat="1" ht="14.5" x14ac:dyDescent="0.35">
      <c r="A136"/>
      <c r="B136" s="83" t="str">
        <f>IF(C136="",B132,D136)</f>
        <v>Pan-American México</v>
      </c>
      <c r="C136" s="54">
        <f>IF('TDPrimas Vida'!A38="","",'TDPrimas Vida'!A38)</f>
        <v>30</v>
      </c>
      <c r="D136" s="70" t="str">
        <f>IF('TDPrimas Vida'!B38="","",'TDPrimas Vida'!B38)</f>
        <v>Pan-American México</v>
      </c>
      <c r="E136" s="111">
        <f>IF('TDPrimas Vida'!C38="","",'TDPrimas Vida'!C38)</f>
        <v>605608.28590999998</v>
      </c>
      <c r="F136" s="111">
        <f>IF('TDPrimas Vida'!D38="","",'TDPrimas Vida'!D38)</f>
        <v>615192.24676000001</v>
      </c>
      <c r="G136" s="112">
        <f>IF('TDPrimas Vida'!C38="","",IFERROR((E136/VLOOKUP("TOTAL",$D$12:$L$312,2,0))*100,""))</f>
        <v>0.14450919573458104</v>
      </c>
      <c r="H136" s="112">
        <f>IF('TDPrimas Vida'!C38="","",IFERROR((E136/VLOOKUP("TOTAL",$D$12:$L$312,3,0))*100,""))</f>
        <v>0.16111120279718852</v>
      </c>
      <c r="I136" s="111">
        <f>IF('TDPrimas Vida'!C38="","",E136-F136)</f>
        <v>-9583.9608500000322</v>
      </c>
      <c r="J136" s="113">
        <f>IFERROR(IF('TDPrimas Vida'!C38="","",(E136/F136-1)*100),"ND")</f>
        <v>-1.5578806300754588</v>
      </c>
      <c r="K136" s="113">
        <f>IF(E135="","",IFERROR((E136/VLOOKUP(B136&amp;"|"&amp;VLOOKUP(TDPrimas_!$B$4,Cat!R:T,2,0),'TD Operación'!A:D,4,0))*100,"ND"))</f>
        <v>47.397024235306255</v>
      </c>
      <c r="L136" s="113">
        <f>IF('TDPrimas Vida'!E38="","",'TDPrimas Vida'!E38)</f>
        <v>47.397024235306255</v>
      </c>
    </row>
    <row r="137" spans="1:12" ht="14" x14ac:dyDescent="0.3">
      <c r="B137" s="83" t="str">
        <f>IF(C137="",B136,D137)</f>
        <v>Pan-American México</v>
      </c>
      <c r="C137" s="54"/>
      <c r="D137" s="70" t="str">
        <f>IF(D136="","","1er Año")</f>
        <v>1er Año</v>
      </c>
      <c r="E137" s="111">
        <f>IF(E136="","",(VLOOKUP(B137,'TDPrimas Vida'!$B:$N,5,0)))</f>
        <v>172681.84675</v>
      </c>
      <c r="F137" s="111">
        <f>IF(E136="","",(VLOOKUP(B137,'TDPrimas Vida'!$B:$N,6,0)))</f>
        <v>113427.66495999999</v>
      </c>
      <c r="G137" s="112">
        <f>IFERROR((E137/VLOOKUP("TOTAL",$D$12:$L$312,2,0))*100,"")</f>
        <v>4.1205041893223257E-2</v>
      </c>
      <c r="H137" s="112">
        <f>IFERROR((E137/VLOOKUP("TOTAL",$D$12:$L$312,3,0))*100,"")</f>
        <v>4.5938902552047939E-2</v>
      </c>
      <c r="I137" s="111">
        <f>IF(E136="","",E137-F137)</f>
        <v>59254.181790000002</v>
      </c>
      <c r="J137" s="113">
        <f>IF(E136="","",IFERROR((E137/F137-1)*100,"ND"))</f>
        <v>52.239620564256398</v>
      </c>
      <c r="K137" s="113">
        <f>IF(E136="","",IFERROR((E137/VLOOKUP(B137&amp;"|"&amp;VLOOKUP(TDPrimas_!$B$4,Cat!R:T,2,0),'TD Operación'!A:D,4,0))*100,"ND"))</f>
        <v>13.514685756171296</v>
      </c>
      <c r="L137" s="113">
        <f>IF(E136="","",(VLOOKUP(B137,'TDPrimas Vida'!$B:$N,7,0)))</f>
        <v>52.239620564256398</v>
      </c>
    </row>
    <row r="138" spans="1:12" ht="14" x14ac:dyDescent="0.3">
      <c r="B138" s="83" t="str">
        <f>IF(C138="",B137,D138)</f>
        <v>Pan-American México</v>
      </c>
      <c r="C138" s="54"/>
      <c r="D138" s="70" t="str">
        <f>IF(D137="","","Renovación")</f>
        <v>Renovación</v>
      </c>
      <c r="E138" s="111">
        <f>IF(E136="","",(VLOOKUP(B138,'TDPrimas Vida'!$B:$N,8,0)))</f>
        <v>432926.43916000001</v>
      </c>
      <c r="F138" s="111">
        <f>IF(E136="","",(VLOOKUP(B138,'TDPrimas Vida'!$B:$N,9,0)))</f>
        <v>428012.49366000004</v>
      </c>
      <c r="G138" s="112">
        <f>IFERROR((E138/VLOOKUP("TOTAL",$D$12:$L$312,2,0))*100,"")</f>
        <v>0.10330415384135777</v>
      </c>
      <c r="H138" s="112">
        <f>IFERROR((E138/VLOOKUP("TOTAL",$D$12:$L$312,3,0))*100,"")</f>
        <v>0.11517230024514058</v>
      </c>
      <c r="I138" s="111">
        <f>IF(E136="","",E138-F138)</f>
        <v>4913.9454999999725</v>
      </c>
      <c r="J138" s="113">
        <f>IF(E136="","",IFERROR((E138/F138-1)*100,"ND"))</f>
        <v>1.148084593975307</v>
      </c>
      <c r="K138" s="113">
        <f>IF(E137="","",IFERROR((E138/VLOOKUP(B138&amp;"|"&amp;VLOOKUP(TDPrimas_!$B$4,Cat!R:T,2,0),'TD Operación'!A:D,4,0))*100,"ND"))</f>
        <v>33.882338479134965</v>
      </c>
      <c r="L138" s="113">
        <f>IF(E136="","",(VLOOKUP(B138,'TDPrimas Vida'!$B:$N,10,0)))</f>
        <v>0.10330415384135777</v>
      </c>
    </row>
    <row r="139" spans="1:12" ht="14" x14ac:dyDescent="0.3">
      <c r="B139" s="83" t="str">
        <f>IF(C139="",B138,D139)</f>
        <v>Pan-American México</v>
      </c>
      <c r="C139" s="54"/>
      <c r="D139" s="70" t="str">
        <f>IF(D138="","","Únicas")</f>
        <v>Únicas</v>
      </c>
      <c r="E139" s="111">
        <f>IF(E137="","",(VLOOKUP(B139,'TDPrimas Vida'!$B:$N,11,0)))</f>
        <v>0</v>
      </c>
      <c r="F139" s="111">
        <f>IF(E137="","",(VLOOKUP(B139,'TDPrimas Vida'!$B:$N,12,0)))</f>
        <v>73752.088140000007</v>
      </c>
      <c r="G139" s="112">
        <f>IFERROR((E139/VLOOKUP("TOTAL",$D$12:$L$312,2,0))*100,"")</f>
        <v>0</v>
      </c>
      <c r="H139" s="112">
        <f>IFERROR((E139/VLOOKUP("TOTAL",$D$12:$L$312,3,0))*100,"")</f>
        <v>0</v>
      </c>
      <c r="I139" s="111">
        <f>IF(E136="","",E139-F139)</f>
        <v>-73752.088140000007</v>
      </c>
      <c r="J139" s="113">
        <f>IF(E136="","",IFERROR((E139/F139-1)*100,"ND"))</f>
        <v>-100</v>
      </c>
      <c r="K139" s="113">
        <f>IF(E138="","",IFERROR((E139/VLOOKUP(B139&amp;"|"&amp;VLOOKUP(TDPrimas_!$B$4,Cat!R:T,2,0),'TD Operación'!A:D,4,0))*100,"ND"))</f>
        <v>0</v>
      </c>
      <c r="L139" s="113">
        <f>IF(E136="","",(VLOOKUP(B139,'TDPrimas Vida'!$B:$N,13,0)))</f>
        <v>0</v>
      </c>
    </row>
    <row r="140" spans="1:12" s="25" customFormat="1" ht="14.5" x14ac:dyDescent="0.35">
      <c r="A140"/>
      <c r="B140" s="83" t="str">
        <f>IF(C140="",B136,D140)</f>
        <v>El Potosí</v>
      </c>
      <c r="C140" s="54">
        <f>IF('TDPrimas Vida'!A39="","",'TDPrimas Vida'!A39)</f>
        <v>31</v>
      </c>
      <c r="D140" s="70" t="str">
        <f>IF('TDPrimas Vida'!B39="","",'TDPrimas Vida'!B39)</f>
        <v>El Potosí</v>
      </c>
      <c r="E140" s="111">
        <f>IF('TDPrimas Vida'!C39="","",'TDPrimas Vida'!C39)</f>
        <v>485932.50352999999</v>
      </c>
      <c r="F140" s="111">
        <f>IF('TDPrimas Vida'!D39="","",'TDPrimas Vida'!D39)</f>
        <v>421495.50661000004</v>
      </c>
      <c r="G140" s="112">
        <f>IF('TDPrimas Vida'!C39="","",IFERROR((E140/VLOOKUP("TOTAL",$D$12:$L$312,2,0))*100,""))</f>
        <v>0.115952368717834</v>
      </c>
      <c r="H140" s="112">
        <f>IF('TDPrimas Vida'!C39="","",IFERROR((E140/VLOOKUP("TOTAL",$D$12:$L$312,3,0))*100,""))</f>
        <v>0.12927361124910694</v>
      </c>
      <c r="I140" s="111">
        <f>IF('TDPrimas Vida'!C39="","",E140-F140)</f>
        <v>64436.996919999947</v>
      </c>
      <c r="J140" s="113">
        <f>IFERROR(IF('TDPrimas Vida'!C39="","",(E140/F140-1)*100),"ND")</f>
        <v>15.287706727469818</v>
      </c>
      <c r="K140" s="113">
        <f>IF(E139="","",IFERROR((E140/VLOOKUP(B140&amp;"|"&amp;VLOOKUP(TDPrimas_!$B$4,Cat!R:T,2,0),'TD Operación'!A:D,4,0))*100,"ND"))</f>
        <v>14.620589930505416</v>
      </c>
      <c r="L140" s="113">
        <f>IF('TDPrimas Vida'!E39="","",'TDPrimas Vida'!E39)</f>
        <v>14.620589930505416</v>
      </c>
    </row>
    <row r="141" spans="1:12" ht="14" x14ac:dyDescent="0.3">
      <c r="B141" s="83" t="str">
        <f>IF(C141="",B140,D141)</f>
        <v>El Potosí</v>
      </c>
      <c r="C141" s="54"/>
      <c r="D141" s="70" t="str">
        <f>IF(D140="","","1er Año")</f>
        <v>1er Año</v>
      </c>
      <c r="E141" s="111">
        <f>IF(E140="","",(VLOOKUP(B141,'TDPrimas Vida'!$B:$N,5,0)))</f>
        <v>147075.11274000001</v>
      </c>
      <c r="F141" s="111">
        <f>IF(E140="","",(VLOOKUP(B141,'TDPrimas Vida'!$B:$N,6,0)))</f>
        <v>123764.45002999999</v>
      </c>
      <c r="G141" s="112">
        <f>IFERROR((E141/VLOOKUP("TOTAL",$D$12:$L$312,2,0))*100,"")</f>
        <v>3.5094807566402368E-2</v>
      </c>
      <c r="H141" s="112">
        <f>IFERROR((E141/VLOOKUP("TOTAL",$D$12:$L$312,3,0))*100,"")</f>
        <v>3.9126691074690655E-2</v>
      </c>
      <c r="I141" s="111">
        <f>IF(E140="","",E141-F141)</f>
        <v>23310.662710000019</v>
      </c>
      <c r="J141" s="113">
        <f>IF(E140="","",IFERROR((E141/F141-1)*100,"ND"))</f>
        <v>18.834699870883441</v>
      </c>
      <c r="K141" s="113">
        <f>IF(E140="","",IFERROR((E141/VLOOKUP(B141&amp;"|"&amp;VLOOKUP(TDPrimas_!$B$4,Cat!R:T,2,0),'TD Operación'!A:D,4,0))*100,"ND"))</f>
        <v>4.4251514289198779</v>
      </c>
      <c r="L141" s="113">
        <f>IF(E140="","",(VLOOKUP(B141,'TDPrimas Vida'!$B:$N,7,0)))</f>
        <v>18.834699870883441</v>
      </c>
    </row>
    <row r="142" spans="1:12" ht="14" x14ac:dyDescent="0.3">
      <c r="B142" s="83" t="str">
        <f>IF(C142="",B141,D142)</f>
        <v>El Potosí</v>
      </c>
      <c r="C142" s="54"/>
      <c r="D142" s="70" t="str">
        <f>IF(D141="","","Renovación")</f>
        <v>Renovación</v>
      </c>
      <c r="E142" s="111">
        <f>IF(E140="","",(VLOOKUP(B142,'TDPrimas Vida'!$B:$N,8,0)))</f>
        <v>334964.55628999998</v>
      </c>
      <c r="F142" s="111">
        <f>IF(E140="","",(VLOOKUP(B142,'TDPrimas Vida'!$B:$N,9,0)))</f>
        <v>295628.67804000003</v>
      </c>
      <c r="G142" s="112">
        <f>IFERROR((E142/VLOOKUP("TOTAL",$D$12:$L$312,2,0))*100,"")</f>
        <v>7.9928659754586448E-2</v>
      </c>
      <c r="H142" s="112">
        <f>IFERROR((E142/VLOOKUP("TOTAL",$D$12:$L$312,3,0))*100,"")</f>
        <v>8.9111301502781071E-2</v>
      </c>
      <c r="I142" s="111">
        <f>IF(E140="","",E142-F142)</f>
        <v>39335.878249999951</v>
      </c>
      <c r="J142" s="113">
        <f>IF(E140="","",IFERROR((E142/F142-1)*100,"ND"))</f>
        <v>13.305839782119389</v>
      </c>
      <c r="K142" s="113">
        <f>IF(E141="","",IFERROR((E142/VLOOKUP(B142&amp;"|"&amp;VLOOKUP(TDPrimas_!$B$4,Cat!R:T,2,0),'TD Operación'!A:D,4,0))*100,"ND"))</f>
        <v>10.078312076663623</v>
      </c>
      <c r="L142" s="113">
        <f>IF(E140="","",(VLOOKUP(B142,'TDPrimas Vida'!$B:$N,10,0)))</f>
        <v>7.9928659754586448E-2</v>
      </c>
    </row>
    <row r="143" spans="1:12" ht="14" x14ac:dyDescent="0.3">
      <c r="B143" s="83" t="str">
        <f>IF(C143="",B142,D143)</f>
        <v>El Potosí</v>
      </c>
      <c r="C143" s="54"/>
      <c r="D143" s="70" t="str">
        <f>IF(D142="","","Únicas")</f>
        <v>Únicas</v>
      </c>
      <c r="E143" s="111">
        <f>IF(E141="","",(VLOOKUP(B143,'TDPrimas Vida'!$B:$N,11,0)))</f>
        <v>3892.8344999999999</v>
      </c>
      <c r="F143" s="111">
        <f>IF(E141="","",(VLOOKUP(B143,'TDPrimas Vida'!$B:$N,12,0)))</f>
        <v>2102.3785400000002</v>
      </c>
      <c r="G143" s="112">
        <f>IFERROR((E143/VLOOKUP("TOTAL",$D$12:$L$312,2,0))*100,"")</f>
        <v>9.2890139684520599E-4</v>
      </c>
      <c r="H143" s="112">
        <f>IFERROR((E143/VLOOKUP("TOTAL",$D$12:$L$312,3,0))*100,"")</f>
        <v>1.0356186716352122E-3</v>
      </c>
      <c r="I143" s="111">
        <f>IF(E140="","",E143-F143)</f>
        <v>1790.4559599999998</v>
      </c>
      <c r="J143" s="113">
        <f>IF(E140="","",IFERROR((E143/F143-1)*100,"ND"))</f>
        <v>85.163348366369831</v>
      </c>
      <c r="K143" s="113">
        <f>IF(E142="","",IFERROR((E143/VLOOKUP(B143&amp;"|"&amp;VLOOKUP(TDPrimas_!$B$4,Cat!R:T,2,0),'TD Operación'!A:D,4,0))*100,"ND"))</f>
        <v>0.11712642492191364</v>
      </c>
      <c r="L143" s="113">
        <f>IF(E140="","",(VLOOKUP(B143,'TDPrimas Vida'!$B:$N,13,0)))</f>
        <v>9.2890139684520599E-4</v>
      </c>
    </row>
    <row r="144" spans="1:12" s="25" customFormat="1" ht="14.5" x14ac:dyDescent="0.35">
      <c r="A144"/>
      <c r="B144" s="83" t="str">
        <f>IF(C144="",B140,D144)</f>
        <v>Agroasemex</v>
      </c>
      <c r="C144" s="54">
        <f>IF('TDPrimas Vida'!A40="","",'TDPrimas Vida'!A40)</f>
        <v>32</v>
      </c>
      <c r="D144" s="70" t="str">
        <f>IF('TDPrimas Vida'!B40="","",'TDPrimas Vida'!B40)</f>
        <v>Agroasemex</v>
      </c>
      <c r="E144" s="111">
        <f>IF('TDPrimas Vida'!C40="","",'TDPrimas Vida'!C40)</f>
        <v>427848.30043</v>
      </c>
      <c r="F144" s="111">
        <f>IF('TDPrimas Vida'!D40="","",'TDPrimas Vida'!D40)</f>
        <v>384025.86433000001</v>
      </c>
      <c r="G144" s="112">
        <f>IF('TDPrimas Vida'!C40="","",IFERROR((E144/VLOOKUP("TOTAL",$D$12:$L$312,2,0))*100,""))</f>
        <v>0.10209241721097426</v>
      </c>
      <c r="H144" s="112">
        <f>IF('TDPrimas Vida'!C40="","",IFERROR((E144/VLOOKUP("TOTAL",$D$12:$L$312,3,0))*100,""))</f>
        <v>0.11382135268085498</v>
      </c>
      <c r="I144" s="111">
        <f>IF('TDPrimas Vida'!C40="","",E144-F144)</f>
        <v>43822.436099999992</v>
      </c>
      <c r="J144" s="113">
        <f>IFERROR(IF('TDPrimas Vida'!C40="","",(E144/F144-1)*100),"ND")</f>
        <v>11.411324124341427</v>
      </c>
      <c r="K144" s="113">
        <f>IF(E143="","",IFERROR((E144/VLOOKUP(B144&amp;"|"&amp;VLOOKUP(TDPrimas_!$B$4,Cat!R:T,2,0),'TD Operación'!A:D,4,0))*100,"ND"))</f>
        <v>3.1430129115830514</v>
      </c>
      <c r="L144" s="113">
        <f>IF('TDPrimas Vida'!E40="","",'TDPrimas Vida'!E40)</f>
        <v>3.1430129115830514</v>
      </c>
    </row>
    <row r="145" spans="1:12" ht="14" x14ac:dyDescent="0.3">
      <c r="B145" s="83" t="str">
        <f>IF(C145="",B144,D145)</f>
        <v>Agroasemex</v>
      </c>
      <c r="C145" s="54"/>
      <c r="D145" s="70" t="str">
        <f>IF(D144="","","1er Año")</f>
        <v>1er Año</v>
      </c>
      <c r="E145" s="111">
        <f>IF(E144="","",(VLOOKUP(B145,'TDPrimas Vida'!$B:$N,5,0)))</f>
        <v>427848.30043</v>
      </c>
      <c r="F145" s="111">
        <f>IF(E144="","",(VLOOKUP(B145,'TDPrimas Vida'!$B:$N,6,0)))</f>
        <v>384025.86433000001</v>
      </c>
      <c r="G145" s="112">
        <f>IFERROR((E145/VLOOKUP("TOTAL",$D$12:$L$312,2,0))*100,"")</f>
        <v>0.10209241721097426</v>
      </c>
      <c r="H145" s="112">
        <f>IFERROR((E145/VLOOKUP("TOTAL",$D$12:$L$312,3,0))*100,"")</f>
        <v>0.11382135268085498</v>
      </c>
      <c r="I145" s="111">
        <f>IF(E144="","",E145-F145)</f>
        <v>43822.436099999992</v>
      </c>
      <c r="J145" s="113">
        <f>IF(E144="","",IFERROR((E145/F145-1)*100,"ND"))</f>
        <v>11.411324124341427</v>
      </c>
      <c r="K145" s="113">
        <f>IF(E144="","",IFERROR((E145/VLOOKUP(B145&amp;"|"&amp;VLOOKUP(TDPrimas_!$B$4,Cat!R:T,2,0),'TD Operación'!A:D,4,0))*100,"ND"))</f>
        <v>3.1430129115830514</v>
      </c>
      <c r="L145" s="113">
        <f>IF(E144="","",(VLOOKUP(B145,'TDPrimas Vida'!$B:$N,7,0)))</f>
        <v>11.411324124341427</v>
      </c>
    </row>
    <row r="146" spans="1:12" ht="14" x14ac:dyDescent="0.3">
      <c r="B146" s="83" t="str">
        <f>IF(C146="",B145,D146)</f>
        <v>Agroasemex</v>
      </c>
      <c r="C146" s="54"/>
      <c r="D146" s="70" t="str">
        <f>IF(D145="","","Renovación")</f>
        <v>Renovación</v>
      </c>
      <c r="E146" s="111">
        <f>IF(E144="","",(VLOOKUP(B146,'TDPrimas Vida'!$B:$N,8,0)))</f>
        <v>0</v>
      </c>
      <c r="F146" s="111">
        <f>IF(E144="","",(VLOOKUP(B146,'TDPrimas Vida'!$B:$N,9,0)))</f>
        <v>0</v>
      </c>
      <c r="G146" s="112">
        <f>IFERROR((E146/VLOOKUP("TOTAL",$D$12:$L$312,2,0))*100,"")</f>
        <v>0</v>
      </c>
      <c r="H146" s="112">
        <f>IFERROR((E146/VLOOKUP("TOTAL",$D$12:$L$312,3,0))*100,"")</f>
        <v>0</v>
      </c>
      <c r="I146" s="111">
        <f>IF(E144="","",E146-F146)</f>
        <v>0</v>
      </c>
      <c r="J146" s="113" t="str">
        <f>IF(E144="","",IFERROR((E146/F146-1)*100,"ND"))</f>
        <v>ND</v>
      </c>
      <c r="K146" s="113">
        <f>IF(E145="","",IFERROR((E146/VLOOKUP(B146&amp;"|"&amp;VLOOKUP(TDPrimas_!$B$4,Cat!R:T,2,0),'TD Operación'!A:D,4,0))*100,"ND"))</f>
        <v>0</v>
      </c>
      <c r="L146" s="113">
        <f>IF(E144="","",(VLOOKUP(B146,'TDPrimas Vida'!$B:$N,10,0)))</f>
        <v>0</v>
      </c>
    </row>
    <row r="147" spans="1:12" ht="14" x14ac:dyDescent="0.3">
      <c r="B147" s="83" t="str">
        <f>IF(C147="",B146,D147)</f>
        <v>Agroasemex</v>
      </c>
      <c r="C147" s="54"/>
      <c r="D147" s="70" t="str">
        <f>IF(D146="","","Únicas")</f>
        <v>Únicas</v>
      </c>
      <c r="E147" s="111">
        <f>IF(E145="","",(VLOOKUP(B147,'TDPrimas Vida'!$B:$N,11,0)))</f>
        <v>0</v>
      </c>
      <c r="F147" s="111">
        <f>IF(E145="","",(VLOOKUP(B147,'TDPrimas Vida'!$B:$N,12,0)))</f>
        <v>0</v>
      </c>
      <c r="G147" s="112">
        <f>IFERROR((E147/VLOOKUP("TOTAL",$D$12:$L$312,2,0))*100,"")</f>
        <v>0</v>
      </c>
      <c r="H147" s="112">
        <f>IFERROR((E147/VLOOKUP("TOTAL",$D$12:$L$312,3,0))*100,"")</f>
        <v>0</v>
      </c>
      <c r="I147" s="111">
        <f>IF(E144="","",E147-F147)</f>
        <v>0</v>
      </c>
      <c r="J147" s="113" t="str">
        <f>IF(E144="","",IFERROR((E147/F147-1)*100,"ND"))</f>
        <v>ND</v>
      </c>
      <c r="K147" s="113">
        <f>IF(E146="","",IFERROR((E147/VLOOKUP(B147&amp;"|"&amp;VLOOKUP(TDPrimas_!$B$4,Cat!R:T,2,0),'TD Operación'!A:D,4,0))*100,"ND"))</f>
        <v>0</v>
      </c>
      <c r="L147" s="113">
        <f>IF(E144="","",(VLOOKUP(B147,'TDPrimas Vida'!$B:$N,13,0)))</f>
        <v>0</v>
      </c>
    </row>
    <row r="148" spans="1:12" s="25" customFormat="1" ht="14.5" x14ac:dyDescent="0.35">
      <c r="A148"/>
      <c r="B148" s="83" t="str">
        <f>IF(C148="",B144,D148)</f>
        <v>La Latinoamericana</v>
      </c>
      <c r="C148" s="54">
        <f>IF('TDPrimas Vida'!A41="","",'TDPrimas Vida'!A41)</f>
        <v>33</v>
      </c>
      <c r="D148" s="70" t="str">
        <f>IF('TDPrimas Vida'!B41="","",'TDPrimas Vida'!B41)</f>
        <v>La Latinoamericana</v>
      </c>
      <c r="E148" s="111">
        <f>IF('TDPrimas Vida'!C41="","",'TDPrimas Vida'!C41)</f>
        <v>191499.87974</v>
      </c>
      <c r="F148" s="111">
        <f>IF('TDPrimas Vida'!D41="","",'TDPrimas Vida'!D41)</f>
        <v>232352.28250999999</v>
      </c>
      <c r="G148" s="112">
        <f>IF('TDPrimas Vida'!C41="","",IFERROR((E148/VLOOKUP("TOTAL",$D$12:$L$312,2,0))*100,""))</f>
        <v>4.569536819152599E-2</v>
      </c>
      <c r="H148" s="112">
        <f>IF('TDPrimas Vida'!C41="","",IFERROR((E148/VLOOKUP("TOTAL",$D$12:$L$312,3,0))*100,""))</f>
        <v>5.0945102103529358E-2</v>
      </c>
      <c r="I148" s="111">
        <f>IF('TDPrimas Vida'!C41="","",E148-F148)</f>
        <v>-40852.402769999986</v>
      </c>
      <c r="J148" s="113">
        <f>IFERROR(IF('TDPrimas Vida'!C41="","",(E148/F148-1)*100),"ND")</f>
        <v>-17.582096602920949</v>
      </c>
      <c r="K148" s="113">
        <f>IF(E147="","",IFERROR((E148/VLOOKUP(B148&amp;"|"&amp;VLOOKUP(TDPrimas_!$B$4,Cat!R:T,2,0),'TD Operación'!A:D,4,0))*100,"ND"))</f>
        <v>13.185520377314097</v>
      </c>
      <c r="L148" s="113">
        <f>IF('TDPrimas Vida'!E41="","",'TDPrimas Vida'!E41)</f>
        <v>13.185520377314097</v>
      </c>
    </row>
    <row r="149" spans="1:12" ht="14" x14ac:dyDescent="0.3">
      <c r="B149" s="83" t="str">
        <f>IF(C149="",B148,D149)</f>
        <v>La Latinoamericana</v>
      </c>
      <c r="C149" s="54"/>
      <c r="D149" s="70" t="str">
        <f>IF(D148="","","1er Año")</f>
        <v>1er Año</v>
      </c>
      <c r="E149" s="111">
        <f>IF(E148="","",(VLOOKUP(B149,'TDPrimas Vida'!$B:$N,5,0)))</f>
        <v>7043.689699999999</v>
      </c>
      <c r="F149" s="111">
        <f>IF(E148="","",(VLOOKUP(B149,'TDPrimas Vida'!$B:$N,6,0)))</f>
        <v>40734.999609999999</v>
      </c>
      <c r="G149" s="112">
        <f>IFERROR((E149/VLOOKUP("TOTAL",$D$12:$L$312,2,0))*100,"")</f>
        <v>1.680752983789624E-3</v>
      </c>
      <c r="H149" s="112">
        <f>IFERROR((E149/VLOOKUP("TOTAL",$D$12:$L$312,3,0))*100,"")</f>
        <v>1.8738470825113741E-3</v>
      </c>
      <c r="I149" s="111">
        <f>IF(E148="","",E149-F149)</f>
        <v>-33691.309909999996</v>
      </c>
      <c r="J149" s="113">
        <f>IF(E148="","",IFERROR((E149/F149-1)*100,"ND"))</f>
        <v>-82.708506769518038</v>
      </c>
      <c r="K149" s="113">
        <f>IF(E148="","",IFERROR((E149/VLOOKUP(B149&amp;"|"&amp;VLOOKUP(TDPrimas_!$B$4,Cat!R:T,2,0),'TD Operación'!A:D,4,0))*100,"ND"))</f>
        <v>0.48498575663297394</v>
      </c>
      <c r="L149" s="113">
        <f>IF(E148="","",(VLOOKUP(B149,'TDPrimas Vida'!$B:$N,7,0)))</f>
        <v>-82.708506769518038</v>
      </c>
    </row>
    <row r="150" spans="1:12" ht="14" x14ac:dyDescent="0.3">
      <c r="B150" s="83" t="str">
        <f>IF(C150="",B149,D150)</f>
        <v>La Latinoamericana</v>
      </c>
      <c r="C150" s="54"/>
      <c r="D150" s="70" t="str">
        <f>IF(D149="","","Renovación")</f>
        <v>Renovación</v>
      </c>
      <c r="E150" s="111">
        <f>IF(E148="","",(VLOOKUP(B150,'TDPrimas Vida'!$B:$N,8,0)))</f>
        <v>184456.19003999999</v>
      </c>
      <c r="F150" s="111">
        <f>IF(E148="","",(VLOOKUP(B150,'TDPrimas Vida'!$B:$N,9,0)))</f>
        <v>191617.28290000002</v>
      </c>
      <c r="G150" s="112">
        <f>IFERROR((E150/VLOOKUP("TOTAL",$D$12:$L$312,2,0))*100,"")</f>
        <v>4.4014615207736363E-2</v>
      </c>
      <c r="H150" s="112">
        <f>IFERROR((E150/VLOOKUP("TOTAL",$D$12:$L$312,3,0))*100,"")</f>
        <v>4.9071255021017987E-2</v>
      </c>
      <c r="I150" s="111">
        <f>IF(E148="","",E150-F150)</f>
        <v>-7161.0928600000334</v>
      </c>
      <c r="J150" s="113">
        <f>IF(E148="","",IFERROR((E150/F150-1)*100,"ND"))</f>
        <v>-3.7371852640960435</v>
      </c>
      <c r="K150" s="113">
        <f>IF(E149="","",IFERROR((E150/VLOOKUP(B150&amp;"|"&amp;VLOOKUP(TDPrimas_!$B$4,Cat!R:T,2,0),'TD Operación'!A:D,4,0))*100,"ND"))</f>
        <v>12.700534620681122</v>
      </c>
      <c r="L150" s="113">
        <f>IF(E148="","",(VLOOKUP(B150,'TDPrimas Vida'!$B:$N,10,0)))</f>
        <v>4.4014615207736363E-2</v>
      </c>
    </row>
    <row r="151" spans="1:12" ht="14" x14ac:dyDescent="0.3">
      <c r="B151" s="83" t="str">
        <f>IF(C151="",B150,D151)</f>
        <v>La Latinoamericana</v>
      </c>
      <c r="C151" s="54"/>
      <c r="D151" s="70" t="str">
        <f>IF(D150="","","Únicas")</f>
        <v>Únicas</v>
      </c>
      <c r="E151" s="111">
        <f>IF(E149="","",(VLOOKUP(B151,'TDPrimas Vida'!$B:$N,11,0)))</f>
        <v>0</v>
      </c>
      <c r="F151" s="111">
        <f>IF(E149="","",(VLOOKUP(B151,'TDPrimas Vida'!$B:$N,12,0)))</f>
        <v>0</v>
      </c>
      <c r="G151" s="112">
        <f>IFERROR((E151/VLOOKUP("TOTAL",$D$12:$L$312,2,0))*100,"")</f>
        <v>0</v>
      </c>
      <c r="H151" s="112">
        <f>IFERROR((E151/VLOOKUP("TOTAL",$D$12:$L$312,3,0))*100,"")</f>
        <v>0</v>
      </c>
      <c r="I151" s="111">
        <f>IF(E148="","",E151-F151)</f>
        <v>0</v>
      </c>
      <c r="J151" s="113" t="str">
        <f>IF(E148="","",IFERROR((E151/F151-1)*100,"ND"))</f>
        <v>ND</v>
      </c>
      <c r="K151" s="113">
        <f>IF(E150="","",IFERROR((E151/VLOOKUP(B151&amp;"|"&amp;VLOOKUP(TDPrimas_!$B$4,Cat!R:T,2,0),'TD Operación'!A:D,4,0))*100,"ND"))</f>
        <v>0</v>
      </c>
      <c r="L151" s="113">
        <f>IF(E148="","",(VLOOKUP(B151,'TDPrimas Vida'!$B:$N,13,0)))</f>
        <v>0</v>
      </c>
    </row>
    <row r="152" spans="1:12" s="25" customFormat="1" ht="14.5" x14ac:dyDescent="0.35">
      <c r="A152"/>
      <c r="B152" s="83" t="str">
        <f>IF(C152="",B148,D152)</f>
        <v>Tokio Marine</v>
      </c>
      <c r="C152" s="54">
        <f>IF('TDPrimas Vida'!A42="","",'TDPrimas Vida'!A42)</f>
        <v>34</v>
      </c>
      <c r="D152" s="70" t="str">
        <f>IF('TDPrimas Vida'!B42="","",'TDPrimas Vida'!B42)</f>
        <v>Tokio Marine</v>
      </c>
      <c r="E152" s="111">
        <f>IF('TDPrimas Vida'!C42="","",'TDPrimas Vida'!C42)</f>
        <v>69125.351900000009</v>
      </c>
      <c r="F152" s="111">
        <f>IF('TDPrimas Vida'!D42="","",'TDPrimas Vida'!D42)</f>
        <v>83927.425659999994</v>
      </c>
      <c r="G152" s="112">
        <f>IF('TDPrimas Vida'!C42="","",IFERROR((E152/VLOOKUP("TOTAL",$D$12:$L$312,2,0))*100,""))</f>
        <v>1.6494571227553195E-2</v>
      </c>
      <c r="H152" s="112">
        <f>IF('TDPrimas Vida'!C42="","",IFERROR((E152/VLOOKUP("TOTAL",$D$12:$L$312,3,0))*100,""))</f>
        <v>1.8389557817316556E-2</v>
      </c>
      <c r="I152" s="111">
        <f>IF('TDPrimas Vida'!C42="","",E152-F152)</f>
        <v>-14802.073759999985</v>
      </c>
      <c r="J152" s="113">
        <f>IFERROR(IF('TDPrimas Vida'!C42="","",(E152/F152-1)*100),"ND")</f>
        <v>-17.636754188034963</v>
      </c>
      <c r="K152" s="113">
        <f>IF(E151="","",IFERROR((E152/VLOOKUP(B152&amp;"|"&amp;VLOOKUP(TDPrimas_!$B$4,Cat!R:T,2,0),'TD Operación'!A:D,4,0))*100,"ND"))</f>
        <v>5.2768966667350297</v>
      </c>
      <c r="L152" s="113">
        <f>IF('TDPrimas Vida'!E42="","",'TDPrimas Vida'!E42)</f>
        <v>5.2768966667350297</v>
      </c>
    </row>
    <row r="153" spans="1:12" ht="14" x14ac:dyDescent="0.3">
      <c r="B153" s="83" t="str">
        <f>IF(C153="",B152,D153)</f>
        <v>Tokio Marine</v>
      </c>
      <c r="C153" s="54"/>
      <c r="D153" s="70" t="str">
        <f>IF(D152="","","1er Año")</f>
        <v>1er Año</v>
      </c>
      <c r="E153" s="111">
        <f>IF(E152="","",(VLOOKUP(B153,'TDPrimas Vida'!$B:$N,5,0)))</f>
        <v>28810.535400000001</v>
      </c>
      <c r="F153" s="111">
        <f>IF(E152="","",(VLOOKUP(B153,'TDPrimas Vida'!$B:$N,6,0)))</f>
        <v>44991.431859999997</v>
      </c>
      <c r="G153" s="112">
        <f>IFERROR((E153/VLOOKUP("TOTAL",$D$12:$L$312,2,0))*100,"")</f>
        <v>6.8747198415237687E-3</v>
      </c>
      <c r="H153" s="112">
        <f>IFERROR((E153/VLOOKUP("TOTAL",$D$12:$L$312,3,0))*100,"")</f>
        <v>7.6645252707371082E-3</v>
      </c>
      <c r="I153" s="111">
        <f>IF(E152="","",E153-F153)</f>
        <v>-16180.896459999996</v>
      </c>
      <c r="J153" s="113">
        <f>IF(E152="","",IFERROR((E153/F153-1)*100,"ND"))</f>
        <v>-35.964395421666396</v>
      </c>
      <c r="K153" s="113">
        <f>IF(E152="","",IFERROR((E153/VLOOKUP(B153&amp;"|"&amp;VLOOKUP(TDPrimas_!$B$4,Cat!R:T,2,0),'TD Operación'!A:D,4,0))*100,"ND"))</f>
        <v>2.1993409659461212</v>
      </c>
      <c r="L153" s="113">
        <f>IF(E152="","",(VLOOKUP(B153,'TDPrimas Vida'!$B:$N,7,0)))</f>
        <v>-35.964395421666396</v>
      </c>
    </row>
    <row r="154" spans="1:12" ht="14" x14ac:dyDescent="0.3">
      <c r="B154" s="83" t="str">
        <f>IF(C154="",B153,D154)</f>
        <v>Tokio Marine</v>
      </c>
      <c r="C154" s="54"/>
      <c r="D154" s="70" t="str">
        <f>IF(D153="","","Renovación")</f>
        <v>Renovación</v>
      </c>
      <c r="E154" s="111">
        <f>IF(E152="","",(VLOOKUP(B154,'TDPrimas Vida'!$B:$N,8,0)))</f>
        <v>40314.816500000001</v>
      </c>
      <c r="F154" s="111">
        <f>IF(E152="","",(VLOOKUP(B154,'TDPrimas Vida'!$B:$N,9,0)))</f>
        <v>38935.993799999997</v>
      </c>
      <c r="G154" s="112">
        <f>IFERROR((E154/VLOOKUP("TOTAL",$D$12:$L$312,2,0))*100,"")</f>
        <v>9.6198513860294241E-3</v>
      </c>
      <c r="H154" s="112">
        <f>IFERROR((E154/VLOOKUP("TOTAL",$D$12:$L$312,3,0))*100,"")</f>
        <v>1.0725032546579447E-2</v>
      </c>
      <c r="I154" s="111">
        <f>IF(E152="","",E154-F154)</f>
        <v>1378.8227000000043</v>
      </c>
      <c r="J154" s="113">
        <f>IF(E152="","",IFERROR((E154/F154-1)*100,"ND"))</f>
        <v>3.5412546732016548</v>
      </c>
      <c r="K154" s="113">
        <f>IF(E153="","",IFERROR((E154/VLOOKUP(B154&amp;"|"&amp;VLOOKUP(TDPrimas_!$B$4,Cat!R:T,2,0),'TD Operación'!A:D,4,0))*100,"ND"))</f>
        <v>3.0775557007889076</v>
      </c>
      <c r="L154" s="113">
        <f>IF(E152="","",(VLOOKUP(B154,'TDPrimas Vida'!$B:$N,10,0)))</f>
        <v>9.6198513860294241E-3</v>
      </c>
    </row>
    <row r="155" spans="1:12" ht="14" x14ac:dyDescent="0.3">
      <c r="B155" s="83" t="str">
        <f>IF(C155="",B154,D155)</f>
        <v>Tokio Marine</v>
      </c>
      <c r="C155" s="54"/>
      <c r="D155" s="70" t="str">
        <f>IF(D154="","","Únicas")</f>
        <v>Únicas</v>
      </c>
      <c r="E155" s="111">
        <f>IF(E153="","",(VLOOKUP(B155,'TDPrimas Vida'!$B:$N,11,0)))</f>
        <v>0</v>
      </c>
      <c r="F155" s="111">
        <f>IF(E153="","",(VLOOKUP(B155,'TDPrimas Vida'!$B:$N,12,0)))</f>
        <v>0</v>
      </c>
      <c r="G155" s="112">
        <f>IFERROR((E155/VLOOKUP("TOTAL",$D$12:$L$312,2,0))*100,"")</f>
        <v>0</v>
      </c>
      <c r="H155" s="112">
        <f>IFERROR((E155/VLOOKUP("TOTAL",$D$12:$L$312,3,0))*100,"")</f>
        <v>0</v>
      </c>
      <c r="I155" s="111">
        <f>IF(E152="","",E155-F155)</f>
        <v>0</v>
      </c>
      <c r="J155" s="113" t="str">
        <f>IF(E152="","",IFERROR((E155/F155-1)*100,"ND"))</f>
        <v>ND</v>
      </c>
      <c r="K155" s="113">
        <f>IF(E154="","",IFERROR((E155/VLOOKUP(B155&amp;"|"&amp;VLOOKUP(TDPrimas_!$B$4,Cat!R:T,2,0),'TD Operación'!A:D,4,0))*100,"ND"))</f>
        <v>0</v>
      </c>
      <c r="L155" s="113">
        <f>IF(E152="","",(VLOOKUP(B155,'TDPrimas Vida'!$B:$N,13,0)))</f>
        <v>0</v>
      </c>
    </row>
    <row r="156" spans="1:12" s="25" customFormat="1" ht="14.5" x14ac:dyDescent="0.35">
      <c r="A156"/>
      <c r="B156" s="83" t="str">
        <f>IF(C156="",B152,D156)</f>
        <v>HDI Seguros</v>
      </c>
      <c r="C156" s="54">
        <f>IF('TDPrimas Vida'!A43="","",'TDPrimas Vida'!A43)</f>
        <v>35</v>
      </c>
      <c r="D156" s="70" t="str">
        <f>IF('TDPrimas Vida'!B43="","",'TDPrimas Vida'!B43)</f>
        <v>HDI Seguros</v>
      </c>
      <c r="E156" s="111">
        <f>IF('TDPrimas Vida'!C43="","",'TDPrimas Vida'!C43)</f>
        <v>21948.433100000002</v>
      </c>
      <c r="F156" s="111">
        <f>IF('TDPrimas Vida'!D43="","",'TDPrimas Vida'!D43)</f>
        <v>7098.1754500000006</v>
      </c>
      <c r="G156" s="112">
        <f>IF('TDPrimas Vida'!C43="","",IFERROR((E156/VLOOKUP("TOTAL",$D$12:$L$312,2,0))*100,""))</f>
        <v>5.2372969272527665E-3</v>
      </c>
      <c r="H156" s="112">
        <f>IF('TDPrimas Vida'!C43="","",IFERROR((E156/VLOOKUP("TOTAL",$D$12:$L$312,3,0))*100,""))</f>
        <v>5.8389862532035007E-3</v>
      </c>
      <c r="I156" s="111">
        <f>IF('TDPrimas Vida'!C43="","",E156-F156)</f>
        <v>14850.257650000001</v>
      </c>
      <c r="J156" s="113">
        <f>IFERROR(IF('TDPrimas Vida'!C43="","",(E156/F156-1)*100),"ND")</f>
        <v>209.2123215973761</v>
      </c>
      <c r="K156" s="113">
        <f>IF(E155="","",IFERROR((E156/VLOOKUP(B156&amp;"|"&amp;VLOOKUP(TDPrimas_!$B$4,Cat!R:T,2,0),'TD Operación'!A:D,4,0))*100,"ND"))</f>
        <v>0.14731867771200066</v>
      </c>
      <c r="L156" s="113">
        <f>IF('TDPrimas Vida'!E43="","",'TDPrimas Vida'!E43)</f>
        <v>0.14731867771200066</v>
      </c>
    </row>
    <row r="157" spans="1:12" ht="14" x14ac:dyDescent="0.3">
      <c r="B157" s="83" t="str">
        <f>IF(C157="",B156,D157)</f>
        <v>HDI Seguros</v>
      </c>
      <c r="C157" s="54"/>
      <c r="D157" s="70" t="str">
        <f>IF(D156="","","1er Año")</f>
        <v>1er Año</v>
      </c>
      <c r="E157" s="111">
        <f>IF(E156="","",(VLOOKUP(B157,'TDPrimas Vida'!$B:$N,5,0)))</f>
        <v>0</v>
      </c>
      <c r="F157" s="111">
        <f>IF(E156="","",(VLOOKUP(B157,'TDPrimas Vida'!$B:$N,6,0)))</f>
        <v>0</v>
      </c>
      <c r="G157" s="112">
        <f>IFERROR((E157/VLOOKUP("TOTAL",$D$12:$L$312,2,0))*100,"")</f>
        <v>0</v>
      </c>
      <c r="H157" s="112">
        <f>IFERROR((E157/VLOOKUP("TOTAL",$D$12:$L$312,3,0))*100,"")</f>
        <v>0</v>
      </c>
      <c r="I157" s="111">
        <f>IF(E156="","",E157-F157)</f>
        <v>0</v>
      </c>
      <c r="J157" s="113" t="str">
        <f>IF(E156="","",IFERROR((E157/F157-1)*100,"ND"))</f>
        <v>ND</v>
      </c>
      <c r="K157" s="113">
        <f>IF(E156="","",IFERROR((E157/VLOOKUP(B157&amp;"|"&amp;VLOOKUP(TDPrimas_!$B$4,Cat!R:T,2,0),'TD Operación'!A:D,4,0))*100,"ND"))</f>
        <v>0</v>
      </c>
      <c r="L157" s="113">
        <f>IF(E156="","",(VLOOKUP(B157,'TDPrimas Vida'!$B:$N,7,0)))</f>
        <v>0</v>
      </c>
    </row>
    <row r="158" spans="1:12" ht="14" x14ac:dyDescent="0.3">
      <c r="B158" s="83" t="str">
        <f>IF(C158="",B157,D158)</f>
        <v>HDI Seguros</v>
      </c>
      <c r="C158" s="54"/>
      <c r="D158" s="70" t="str">
        <f>IF(D157="","","Renovación")</f>
        <v>Renovación</v>
      </c>
      <c r="E158" s="111">
        <f>IF(E156="","",(VLOOKUP(B158,'TDPrimas Vida'!$B:$N,8,0)))</f>
        <v>21948.433100000002</v>
      </c>
      <c r="F158" s="111">
        <f>IF(E156="","",(VLOOKUP(B158,'TDPrimas Vida'!$B:$N,9,0)))</f>
        <v>7098.1754500000006</v>
      </c>
      <c r="G158" s="112">
        <f>IFERROR((E158/VLOOKUP("TOTAL",$D$12:$L$312,2,0))*100,"")</f>
        <v>5.2372969272527665E-3</v>
      </c>
      <c r="H158" s="112">
        <f>IFERROR((E158/VLOOKUP("TOTAL",$D$12:$L$312,3,0))*100,"")</f>
        <v>5.8389862532035007E-3</v>
      </c>
      <c r="I158" s="111">
        <f>IF(E156="","",E158-F158)</f>
        <v>14850.257650000001</v>
      </c>
      <c r="J158" s="113">
        <f>IF(E156="","",IFERROR((E158/F158-1)*100,"ND"))</f>
        <v>209.2123215973761</v>
      </c>
      <c r="K158" s="113">
        <f>IF(E157="","",IFERROR((E158/VLOOKUP(B158&amp;"|"&amp;VLOOKUP(TDPrimas_!$B$4,Cat!R:T,2,0),'TD Operación'!A:D,4,0))*100,"ND"))</f>
        <v>0.14731867771200066</v>
      </c>
      <c r="L158" s="113">
        <f>IF(E156="","",(VLOOKUP(B158,'TDPrimas Vida'!$B:$N,10,0)))</f>
        <v>5.2372969272527665E-3</v>
      </c>
    </row>
    <row r="159" spans="1:12" ht="14" x14ac:dyDescent="0.3">
      <c r="B159" s="83" t="str">
        <f>IF(C159="",B158,D159)</f>
        <v>HDI Seguros</v>
      </c>
      <c r="C159" s="54"/>
      <c r="D159" s="70" t="str">
        <f>IF(D158="","","Únicas")</f>
        <v>Únicas</v>
      </c>
      <c r="E159" s="111">
        <f>IF(E157="","",(VLOOKUP(B159,'TDPrimas Vida'!$B:$N,11,0)))</f>
        <v>0</v>
      </c>
      <c r="F159" s="111">
        <f>IF(E157="","",(VLOOKUP(B159,'TDPrimas Vida'!$B:$N,12,0)))</f>
        <v>0</v>
      </c>
      <c r="G159" s="112">
        <f>IFERROR((E159/VLOOKUP("TOTAL",$D$12:$L$312,2,0))*100,"")</f>
        <v>0</v>
      </c>
      <c r="H159" s="112">
        <f>IFERROR((E159/VLOOKUP("TOTAL",$D$12:$L$312,3,0))*100,"")</f>
        <v>0</v>
      </c>
      <c r="I159" s="111">
        <f>IF(E156="","",E159-F159)</f>
        <v>0</v>
      </c>
      <c r="J159" s="113" t="str">
        <f>IF(E156="","",IFERROR((E159/F159-1)*100,"ND"))</f>
        <v>ND</v>
      </c>
      <c r="K159" s="113">
        <f>IF(E158="","",IFERROR((E159/VLOOKUP(B159&amp;"|"&amp;VLOOKUP(TDPrimas_!$B$4,Cat!R:T,2,0),'TD Operación'!A:D,4,0))*100,"ND"))</f>
        <v>0</v>
      </c>
      <c r="L159" s="113">
        <f>IF(E156="","",(VLOOKUP(B159,'TDPrimas Vida'!$B:$N,13,0)))</f>
        <v>0</v>
      </c>
    </row>
    <row r="160" spans="1:12" s="25" customFormat="1" ht="14.5" x14ac:dyDescent="0.35">
      <c r="A160"/>
      <c r="B160" s="83" t="str">
        <f>IF(C160="",B156,D160)</f>
        <v>TOTAL RESTO</v>
      </c>
      <c r="C160" s="54">
        <f>IF('TDPrimas Vida'!A44="","",'TDPrimas Vida'!A44)</f>
        <v>150.1</v>
      </c>
      <c r="D160" s="70" t="str">
        <f>IF('TDPrimas Vida'!B44="","",'TDPrimas Vida'!B44)</f>
        <v>TOTAL RESTO</v>
      </c>
      <c r="E160" s="111">
        <f>IF('TDPrimas Vida'!C44="","",'TDPrimas Vida'!C44)</f>
        <v>31372362.677019998</v>
      </c>
      <c r="F160" s="111">
        <f>IF('TDPrimas Vida'!D44="","",'TDPrimas Vida'!D44)</f>
        <v>28856988.652779996</v>
      </c>
      <c r="G160" s="112">
        <f>IF('TDPrimas Vida'!C44="","",IFERROR((E160/VLOOKUP("TOTAL",$D$12:$L$312,2,0))*100,""))</f>
        <v>7.486018610094594</v>
      </c>
      <c r="H160" s="112">
        <f>IF('TDPrimas Vida'!C44="","",IFERROR((E160/VLOOKUP("TOTAL",$D$12:$L$312,3,0))*100,""))</f>
        <v>8.3460533864549227</v>
      </c>
      <c r="I160" s="111">
        <f>IF('TDPrimas Vida'!C44="","",E160-F160)</f>
        <v>2515374.024240002</v>
      </c>
      <c r="J160" s="113">
        <f>IFERROR(IF('TDPrimas Vida'!C44="","",(E160/F160-1)*100),"ND")</f>
        <v>8.7166892377652072</v>
      </c>
      <c r="K160" s="113">
        <f>IF(E159="","",IFERROR((E160/VLOOKUP(B160&amp;"|"&amp;VLOOKUP(TDPrimas_!$B$4,Cat!R:T,2,0),'TD Operación'!A:D,4,0))*100,"ND"))</f>
        <v>14.225331765096774</v>
      </c>
      <c r="L160" s="113">
        <f>IF('TDPrimas Vida'!E44="","",'TDPrimas Vida'!E44)</f>
        <v>21.203257776294464</v>
      </c>
    </row>
    <row r="161" spans="1:12" ht="14" x14ac:dyDescent="0.3">
      <c r="B161" s="83" t="str">
        <f>IF(C161="",B160,D161)</f>
        <v>TOTAL RESTO</v>
      </c>
      <c r="C161" s="54"/>
      <c r="D161" s="70" t="str">
        <f>IF(D160="","","1er Año")</f>
        <v>1er Año</v>
      </c>
      <c r="E161" s="111">
        <f>IF(E160="","",(VLOOKUP(B161,'TDPrimas Vida'!$B:$N,5,0)))</f>
        <v>22011682.954360001</v>
      </c>
      <c r="F161" s="111">
        <f>IF(E160="","",(VLOOKUP(B161,'TDPrimas Vida'!$B:$N,6,0)))</f>
        <v>20303731.912239999</v>
      </c>
      <c r="G161" s="112">
        <f>IFERROR((E161/VLOOKUP("TOTAL",$D$12:$L$312,2,0))*100,"")</f>
        <v>5.252389497477691</v>
      </c>
      <c r="H161" s="112">
        <f>IFERROR((E161/VLOOKUP("TOTAL",$D$12:$L$312,3,0))*100,"")</f>
        <v>5.8558127404722047</v>
      </c>
      <c r="I161" s="111">
        <f>IF(E160="","",E161-F161)</f>
        <v>1707951.0421200022</v>
      </c>
      <c r="J161" s="113">
        <f>IF(E160="","",IFERROR((E161/F161-1)*100,"ND"))</f>
        <v>8.4120054850131964</v>
      </c>
      <c r="K161" s="113">
        <f>IF(E160="","",IFERROR((E161/VLOOKUP(B161&amp;"|"&amp;VLOOKUP(TDPrimas_!$B$4,Cat!R:T,2,0),'TD Operación'!A:D,4,0))*100,"ND"))</f>
        <v>9.9808706139705876</v>
      </c>
      <c r="L161" s="113">
        <f>IF(E160="","",(VLOOKUP(B161,'TDPrimas Vida'!$B:$N,7,0)))</f>
        <v>8.4120054850131964</v>
      </c>
    </row>
    <row r="162" spans="1:12" ht="14" x14ac:dyDescent="0.3">
      <c r="B162" s="83" t="str">
        <f>IF(C162="",B161,D162)</f>
        <v>TOTAL RESTO</v>
      </c>
      <c r="C162" s="54"/>
      <c r="D162" s="70" t="str">
        <f>IF(D161="","","Renovación")</f>
        <v>Renovación</v>
      </c>
      <c r="E162" s="111">
        <f>IF(E160="","",(VLOOKUP(B162,'TDPrimas Vida'!$B:$N,8,0)))</f>
        <v>7403335.7643899992</v>
      </c>
      <c r="F162" s="111">
        <f>IF(E160="","",(VLOOKUP(B162,'TDPrimas Vida'!$B:$N,9,0)))</f>
        <v>7189826.4654799998</v>
      </c>
      <c r="G162" s="112">
        <f>IFERROR((E162/VLOOKUP("TOTAL",$D$12:$L$312,2,0))*100,"")</f>
        <v>1.7665711020738082</v>
      </c>
      <c r="H162" s="112">
        <f>IFERROR((E162/VLOOKUP("TOTAL",$D$12:$L$312,3,0))*100,"")</f>
        <v>1.9695244557627685</v>
      </c>
      <c r="I162" s="111">
        <f>IF(E160="","",E162-F162)</f>
        <v>213509.29890999943</v>
      </c>
      <c r="J162" s="113">
        <f>IF(E160="","",IFERROR((E162/F162-1)*100,"ND"))</f>
        <v>2.9696029512688016</v>
      </c>
      <c r="K162" s="113">
        <f>IF(E161="","",IFERROR((E162/VLOOKUP(B162&amp;"|"&amp;VLOOKUP(TDPrimas_!$B$4,Cat!R:T,2,0),'TD Operación'!A:D,4,0))*100,"ND"))</f>
        <v>3.3569326129841146</v>
      </c>
      <c r="L162" s="113">
        <f>IF(E160="","",(VLOOKUP(B162,'TDPrimas Vida'!$B:$N,10,0)))</f>
        <v>1.7665711020738082</v>
      </c>
    </row>
    <row r="163" spans="1:12" ht="14" x14ac:dyDescent="0.3">
      <c r="B163" s="83" t="str">
        <f>IF(C163="",B162,D163)</f>
        <v>TOTAL RESTO</v>
      </c>
      <c r="C163" s="54"/>
      <c r="D163" s="70" t="str">
        <f>IF(D162="","","Únicas")</f>
        <v>Únicas</v>
      </c>
      <c r="E163" s="111">
        <f>IF(E161="","",(VLOOKUP(B163,'TDPrimas Vida'!$B:$N,11,0)))</f>
        <v>1957343.9582700001</v>
      </c>
      <c r="F163" s="111">
        <f>IF(E161="","",(VLOOKUP(B163,'TDPrimas Vida'!$B:$N,12,0)))</f>
        <v>1363430.2750599999</v>
      </c>
      <c r="G163" s="112">
        <f>IFERROR((E163/VLOOKUP("TOTAL",$D$12:$L$312,2,0))*100,"")</f>
        <v>0.46705801054309598</v>
      </c>
      <c r="H163" s="112">
        <f>IFERROR((E163/VLOOKUP("TOTAL",$D$12:$L$312,3,0))*100,"")</f>
        <v>0.5207161902199503</v>
      </c>
      <c r="I163" s="111">
        <f>IF(E160="","",E163-F163)</f>
        <v>593913.68321000016</v>
      </c>
      <c r="J163" s="113">
        <f>IF(E160="","",IFERROR((E163/F163-1)*100,"ND"))</f>
        <v>43.560253433851905</v>
      </c>
      <c r="K163" s="113">
        <f>IF(E162="","",IFERROR((E163/VLOOKUP(B163&amp;"|"&amp;VLOOKUP(TDPrimas_!$B$4,Cat!R:T,2,0),'TD Operación'!A:D,4,0))*100,"ND"))</f>
        <v>0.88752853814207289</v>
      </c>
      <c r="L163" s="113">
        <f>IF(E160="","",(VLOOKUP(B163,'TDPrimas Vida'!$B:$N,13,0)))</f>
        <v>0.46705801054309598</v>
      </c>
    </row>
    <row r="164" spans="1:12" s="25" customFormat="1" ht="14.5" x14ac:dyDescent="0.35">
      <c r="A164"/>
      <c r="B164" s="83" t="str">
        <f>IF(C164="",B160,D164)</f>
        <v>TOTAL</v>
      </c>
      <c r="C164" s="54">
        <f>IF('TDPrimas Vida'!A45="","",'TDPrimas Vida'!A45)</f>
        <v>201.1</v>
      </c>
      <c r="D164" s="70" t="str">
        <f>IF('TDPrimas Vida'!B45="","",'TDPrimas Vida'!B45)</f>
        <v>TOTAL</v>
      </c>
      <c r="E164" s="111">
        <f>IF('TDPrimas Vida'!C45="","",'TDPrimas Vida'!C45)</f>
        <v>419079410.71260005</v>
      </c>
      <c r="F164" s="111">
        <f>IF('TDPrimas Vida'!D45="","",'TDPrimas Vida'!D45)</f>
        <v>375894584.23469001</v>
      </c>
      <c r="G164" s="112">
        <f>IF('TDPrimas Vida'!C45="","",IFERROR((E164/VLOOKUP("TOTAL",$D$12:$L$312,2,0))*100,""))</f>
        <v>100</v>
      </c>
      <c r="H164" s="112">
        <f>IF('TDPrimas Vida'!C45="","",IFERROR((E164/VLOOKUP("TOTAL",$D$12:$L$312,3,0))*100,""))</f>
        <v>111.48854713239167</v>
      </c>
      <c r="I164" s="111">
        <f>IF('TDPrimas Vida'!C45="","",E164-F164)</f>
        <v>43184826.477910042</v>
      </c>
      <c r="J164" s="113">
        <f>IFERROR(IF('TDPrimas Vida'!C45="","",(E164/F164-1)*100),"ND")</f>
        <v>11.48854713239167</v>
      </c>
      <c r="K164" s="113">
        <f>IF(E163="","",IFERROR((E164/VLOOKUP(B164&amp;"|"&amp;VLOOKUP(TDPrimas_!$B$4,Cat!R:T,2,0),'TD Operación'!A:D,4,0))*100,"ND"))</f>
        <v>40.885742289858548</v>
      </c>
      <c r="L164" s="113">
        <f>IF('TDPrimas Vida'!E45="","",'TDPrimas Vida'!E45)</f>
        <v>49.698073710959484</v>
      </c>
    </row>
    <row r="165" spans="1:12" ht="14" x14ac:dyDescent="0.3">
      <c r="B165" s="83" t="str">
        <f>IF(C165="",B164,D165)</f>
        <v>TOTAL</v>
      </c>
      <c r="C165" s="54"/>
      <c r="D165" s="70" t="str">
        <f>IF(D164="","","1er Año")</f>
        <v>1er Año</v>
      </c>
      <c r="E165" s="111">
        <f>IF(E164="","",(VLOOKUP(B165,'TDPrimas Vida'!$B:$N,5,0)))</f>
        <v>207179525.06859004</v>
      </c>
      <c r="F165" s="111">
        <f>IF(E164="","",(VLOOKUP(B165,'TDPrimas Vida'!$B:$N,6,0)))</f>
        <v>185707394.90734997</v>
      </c>
      <c r="G165" s="112">
        <f>IFERROR((E165/VLOOKUP("TOTAL",$D$12:$L$312,2,0))*100,"")</f>
        <v>49.436817885255508</v>
      </c>
      <c r="H165" s="112">
        <f>IFERROR((E165/VLOOKUP("TOTAL",$D$12:$L$312,3,0))*100,"")</f>
        <v>55.116390008757719</v>
      </c>
      <c r="I165" s="111">
        <f>IF(E164="","",E165-F165)</f>
        <v>21472130.161240071</v>
      </c>
      <c r="J165" s="113">
        <f>IF(E164="","",IFERROR((E165/F165-1)*100,"ND"))</f>
        <v>11.562345253915485</v>
      </c>
      <c r="K165" s="113">
        <f>IF(E164="","",IFERROR((E165/VLOOKUP(B165&amp;"|"&amp;VLOOKUP(TDPrimas_!$B$4,Cat!R:T,2,0),'TD Operación'!A:D,4,0))*100,"ND"))</f>
        <v>20.212609956872264</v>
      </c>
      <c r="L165" s="113">
        <f>IF(E164="","",(VLOOKUP(B165,'TDPrimas Vida'!$B:$N,7,0)))</f>
        <v>11.562345253915485</v>
      </c>
    </row>
    <row r="166" spans="1:12" ht="14" x14ac:dyDescent="0.3">
      <c r="B166" s="83" t="str">
        <f>IF(C166="",B165,D166)</f>
        <v>TOTAL</v>
      </c>
      <c r="C166" s="54"/>
      <c r="D166" s="70" t="str">
        <f>IF(D165="","","Renovación")</f>
        <v>Renovación</v>
      </c>
      <c r="E166" s="111">
        <f>IF(E164="","",(VLOOKUP(B166,'TDPrimas Vida'!$B:$N,8,0)))</f>
        <v>155973851.17108995</v>
      </c>
      <c r="F166" s="111">
        <f>IF(E164="","",(VLOOKUP(B166,'TDPrimas Vida'!$B:$N,9,0)))</f>
        <v>146199710.26111001</v>
      </c>
      <c r="G166" s="112">
        <f>IFERROR((E166/VLOOKUP("TOTAL",$D$12:$L$312,2,0))*100,"")</f>
        <v>37.218209051566852</v>
      </c>
      <c r="H166" s="112">
        <f>IFERROR((E166/VLOOKUP("TOTAL",$D$12:$L$312,3,0))*100,"")</f>
        <v>41.494040540288175</v>
      </c>
      <c r="I166" s="111">
        <f>IF(E164="","",E166-F166)</f>
        <v>9774140.9099799395</v>
      </c>
      <c r="J166" s="113">
        <f>IF(E164="","",IFERROR((E166/F166-1)*100,"ND"))</f>
        <v>6.685472148011451</v>
      </c>
      <c r="K166" s="113">
        <f>IF(E165="","",IFERROR((E166/VLOOKUP(B166&amp;"|"&amp;VLOOKUP(TDPrimas_!$B$4,Cat!R:T,2,0),'TD Operación'!A:D,4,0))*100,"ND"))</f>
        <v>15.21694103772443</v>
      </c>
      <c r="L166" s="113">
        <f>IF(E164="","",(VLOOKUP(B166,'TDPrimas Vida'!$B:$N,10,0)))</f>
        <v>37.218209051566852</v>
      </c>
    </row>
    <row r="167" spans="1:12" ht="14" x14ac:dyDescent="0.3">
      <c r="B167" s="83" t="str">
        <f>IF(C167="",B166,D167)</f>
        <v>TOTAL</v>
      </c>
      <c r="C167" s="54"/>
      <c r="D167" s="70" t="str">
        <f>IF(D166="","","Únicas")</f>
        <v>Únicas</v>
      </c>
      <c r="E167" s="111">
        <f>IF(E165="","",(VLOOKUP(B167,'TDPrimas Vida'!$B:$N,11,0)))</f>
        <v>55926034.472919993</v>
      </c>
      <c r="F167" s="111">
        <f>IF(E165="","",(VLOOKUP(B167,'TDPrimas Vida'!$B:$N,12,0)))</f>
        <v>43987479.066229992</v>
      </c>
      <c r="G167" s="112">
        <f>IFERROR((E167/VLOOKUP("TOTAL",$D$12:$L$312,2,0))*100,"")</f>
        <v>13.344973063177623</v>
      </c>
      <c r="H167" s="112">
        <f>IFERROR((E167/VLOOKUP("TOTAL",$D$12:$L$312,3,0))*100,"")</f>
        <v>14.878116583345754</v>
      </c>
      <c r="I167" s="111">
        <f>IF(E164="","",E167-F167)</f>
        <v>11938555.406690001</v>
      </c>
      <c r="J167" s="113">
        <f>IF(E164="","",IFERROR((E167/F167-1)*100,"ND"))</f>
        <v>27.140803838098225</v>
      </c>
      <c r="K167" s="113">
        <f>IF(E166="","",IFERROR((E167/VLOOKUP(B167&amp;"|"&amp;VLOOKUP(TDPrimas_!$B$4,Cat!R:T,2,0),'TD Operación'!A:D,4,0))*100,"ND"))</f>
        <v>5.4561912952618448</v>
      </c>
      <c r="L167" s="113">
        <f>IF(E164="","",(VLOOKUP(B167,'TDPrimas Vida'!$B:$N,13,0)))</f>
        <v>13.344973063177623</v>
      </c>
    </row>
    <row r="168" spans="1:12" s="25" customFormat="1" ht="14.5" x14ac:dyDescent="0.35">
      <c r="A168"/>
      <c r="B168" s="83" t="str">
        <f>IF(C168="",B164,D168)</f>
        <v>TOTAL</v>
      </c>
      <c r="C168" s="54" t="str">
        <f>IF('TDPrimas Vida'!A46="","",'TDPrimas Vida'!A46)</f>
        <v/>
      </c>
      <c r="D168" s="70" t="str">
        <f>IF('TDPrimas Vida'!B46="","",'TDPrimas Vida'!B46)</f>
        <v/>
      </c>
      <c r="E168" s="111" t="str">
        <f>IF('TDPrimas Vida'!C46="","",'TDPrimas Vida'!C46)</f>
        <v/>
      </c>
      <c r="F168" s="111" t="str">
        <f>IF('TDPrimas Vida'!D46="","",'TDPrimas Vida'!D46)</f>
        <v/>
      </c>
      <c r="G168" s="112" t="str">
        <f>IF('TDPrimas Vida'!C46="","",IFERROR((E168/VLOOKUP("TOTAL",$D$12:$L$312,2,0))*100,""))</f>
        <v/>
      </c>
      <c r="H168" s="112" t="str">
        <f>IF('TDPrimas Vida'!C46="","",IFERROR((E168/VLOOKUP("TOTAL",$D$12:$L$312,3,0))*100,""))</f>
        <v/>
      </c>
      <c r="I168" s="111" t="str">
        <f>IF('TDPrimas Vida'!C46="","",E168-F168)</f>
        <v/>
      </c>
      <c r="J168" s="113" t="str">
        <f>IFERROR(IF('TDPrimas Vida'!C46="","",(E168/F168-1)*100),"ND")</f>
        <v/>
      </c>
      <c r="K168" s="113" t="str">
        <f>IF(E167="","",IFERROR((E168/VLOOKUP(B168&amp;"|"&amp;VLOOKUP(TDPrimas_!$B$4,Cat!R:T,2,0),'TD Operación'!A:D,4,0))*100,"ND"))</f>
        <v>ND</v>
      </c>
      <c r="L168" s="113" t="str">
        <f>IF('TDPrimas Vida'!E46="","",'TDPrimas Vida'!E46)</f>
        <v/>
      </c>
    </row>
    <row r="169" spans="1:12" ht="14" x14ac:dyDescent="0.3">
      <c r="B169" s="83" t="str">
        <f>IF(C169="",B168,D169)</f>
        <v>TOTAL</v>
      </c>
      <c r="C169" s="54"/>
      <c r="D169" s="70" t="str">
        <f>IF(D168="","","1er Año")</f>
        <v/>
      </c>
      <c r="E169" s="111" t="str">
        <f>IF(E168="","",(VLOOKUP(B169,'TDPrimas Vida'!$B:$N,5,0)))</f>
        <v/>
      </c>
      <c r="F169" s="111" t="str">
        <f>IF(E168="","",(VLOOKUP(B169,'TDPrimas Vida'!$B:$N,6,0)))</f>
        <v/>
      </c>
      <c r="G169" s="112" t="str">
        <f>IFERROR((E169/VLOOKUP("TOTAL",$D$12:$L$312,2,0))*100,"")</f>
        <v/>
      </c>
      <c r="H169" s="112" t="str">
        <f>IFERROR((E169/VLOOKUP("TOTAL",$D$12:$L$312,3,0))*100,"")</f>
        <v/>
      </c>
      <c r="I169" s="111" t="str">
        <f>IF(E168="","",E169-F169)</f>
        <v/>
      </c>
      <c r="J169" s="113" t="str">
        <f>IF(E168="","",IFERROR((E169/F169-1)*100,"ND"))</f>
        <v/>
      </c>
      <c r="K169" s="113" t="str">
        <f>IF(E168="","",IFERROR((E169/VLOOKUP(B169&amp;"|"&amp;VLOOKUP(TDPrimas_!$B$4,Cat!R:T,2,0),'TD Operación'!A:D,4,0))*100,"ND"))</f>
        <v/>
      </c>
      <c r="L169" s="113" t="str">
        <f>IF(E168="","",(VLOOKUP(B169,'TDPrimas Vida'!$B:$N,7,0)))</f>
        <v/>
      </c>
    </row>
    <row r="170" spans="1:12" ht="14" x14ac:dyDescent="0.3">
      <c r="B170" s="83" t="str">
        <f>IF(C170="",B169,D170)</f>
        <v>TOTAL</v>
      </c>
      <c r="C170" s="54"/>
      <c r="D170" s="70" t="str">
        <f>IF(D169="","","Renovación")</f>
        <v/>
      </c>
      <c r="E170" s="111" t="str">
        <f>IF(E168="","",(VLOOKUP(B170,'TDPrimas Vida'!$B:$N,8,0)))</f>
        <v/>
      </c>
      <c r="F170" s="111" t="str">
        <f>IF(E168="","",(VLOOKUP(B170,'TDPrimas Vida'!$B:$N,9,0)))</f>
        <v/>
      </c>
      <c r="G170" s="112" t="str">
        <f>IFERROR((E170/VLOOKUP("TOTAL",$D$12:$L$312,2,0))*100,"")</f>
        <v/>
      </c>
      <c r="H170" s="112" t="str">
        <f>IFERROR((E170/VLOOKUP("TOTAL",$D$12:$L$312,3,0))*100,"")</f>
        <v/>
      </c>
      <c r="I170" s="111" t="str">
        <f>IF(E168="","",E170-F170)</f>
        <v/>
      </c>
      <c r="J170" s="113" t="str">
        <f>IF(E168="","",IFERROR((E170/F170-1)*100,"ND"))</f>
        <v/>
      </c>
      <c r="K170" s="113" t="str">
        <f>IF(E169="","",IFERROR((E170/VLOOKUP(B170&amp;"|"&amp;VLOOKUP(TDPrimas_!$B$4,Cat!R:T,2,0),'TD Operación'!A:D,4,0))*100,"ND"))</f>
        <v/>
      </c>
      <c r="L170" s="113" t="str">
        <f>IF(E168="","",(VLOOKUP(B170,'TDPrimas Vida'!$B:$N,10,0)))</f>
        <v/>
      </c>
    </row>
    <row r="171" spans="1:12" ht="14" x14ac:dyDescent="0.3">
      <c r="B171" s="83" t="str">
        <f>IF(C171="",B170,D171)</f>
        <v>TOTAL</v>
      </c>
      <c r="C171" s="54"/>
      <c r="D171" s="70" t="str">
        <f>IF(D170="","","Únicas")</f>
        <v/>
      </c>
      <c r="E171" s="111" t="str">
        <f>IF(E169="","",(VLOOKUP(B171,'TDPrimas Vida'!$B:$N,11,0)))</f>
        <v/>
      </c>
      <c r="F171" s="111" t="str">
        <f>IF(E169="","",(VLOOKUP(B171,'TDPrimas Vida'!$B:$N,12,0)))</f>
        <v/>
      </c>
      <c r="G171" s="112" t="str">
        <f>IFERROR((E171/VLOOKUP("TOTAL",$D$12:$L$312,2,0))*100,"")</f>
        <v/>
      </c>
      <c r="H171" s="112" t="str">
        <f>IFERROR((E171/VLOOKUP("TOTAL",$D$12:$L$312,3,0))*100,"")</f>
        <v/>
      </c>
      <c r="I171" s="111" t="str">
        <f>IF(E168="","",E171-F171)</f>
        <v/>
      </c>
      <c r="J171" s="113" t="str">
        <f>IF(E168="","",IFERROR((E171/F171-1)*100,"ND"))</f>
        <v/>
      </c>
      <c r="K171" s="113" t="str">
        <f>IF(E170="","",IFERROR((E171/VLOOKUP(B171&amp;"|"&amp;VLOOKUP(TDPrimas_!$B$4,Cat!R:T,2,0),'TD Operación'!A:D,4,0))*100,"ND"))</f>
        <v/>
      </c>
      <c r="L171" s="113" t="str">
        <f>IF(E168="","",(VLOOKUP(B171,'TDPrimas Vida'!$B:$N,13,0)))</f>
        <v/>
      </c>
    </row>
    <row r="172" spans="1:12" s="25" customFormat="1" ht="14.5" x14ac:dyDescent="0.35">
      <c r="A172"/>
      <c r="B172" s="83" t="str">
        <f>IF(C172="",B168,D172)</f>
        <v>TOTAL</v>
      </c>
      <c r="C172" s="54" t="str">
        <f>IF('TDPrimas Vida'!A47="","",'TDPrimas Vida'!A47)</f>
        <v/>
      </c>
      <c r="D172" s="70" t="str">
        <f>IF('TDPrimas Vida'!B47="","",'TDPrimas Vida'!B47)</f>
        <v/>
      </c>
      <c r="E172" s="111" t="str">
        <f>IF('TDPrimas Vida'!C47="","",'TDPrimas Vida'!C47)</f>
        <v/>
      </c>
      <c r="F172" s="111" t="str">
        <f>IF('TDPrimas Vida'!D47="","",'TDPrimas Vida'!D47)</f>
        <v/>
      </c>
      <c r="G172" s="112" t="str">
        <f>IF('TDPrimas Vida'!C47="","",IFERROR((E172/VLOOKUP("TOTAL",$D$12:$L$312,2,0))*100,""))</f>
        <v/>
      </c>
      <c r="H172" s="112" t="str">
        <f>IF('TDPrimas Vida'!C47="","",IFERROR((E172/VLOOKUP("TOTAL",$D$12:$L$312,3,0))*100,""))</f>
        <v/>
      </c>
      <c r="I172" s="111" t="str">
        <f>IF('TDPrimas Vida'!C47="","",E172-F172)</f>
        <v/>
      </c>
      <c r="J172" s="113" t="str">
        <f>IFERROR(IF('TDPrimas Vida'!C47="","",(E172/F172-1)*100),"ND")</f>
        <v/>
      </c>
      <c r="K172" s="113" t="str">
        <f>IF(E171="","",IFERROR((E172/VLOOKUP(B172&amp;"|"&amp;VLOOKUP(TDPrimas_!$B$4,Cat!R:T,2,0),'TD Operación'!A:D,4,0))*100,"ND"))</f>
        <v/>
      </c>
      <c r="L172" s="113" t="str">
        <f>IF('TDPrimas Vida'!E47="","",'TDPrimas Vida'!E47)</f>
        <v/>
      </c>
    </row>
    <row r="173" spans="1:12" ht="14" x14ac:dyDescent="0.3">
      <c r="B173" s="83" t="str">
        <f>IF(C173="",B172,D173)</f>
        <v>TOTAL</v>
      </c>
      <c r="C173" s="54"/>
      <c r="D173" s="70" t="str">
        <f>IF(D172="","","1er Año")</f>
        <v/>
      </c>
      <c r="E173" s="111" t="str">
        <f>IF(E172="","",(VLOOKUP(B173,'TDPrimas Vida'!$B:$N,5,0)))</f>
        <v/>
      </c>
      <c r="F173" s="111" t="str">
        <f>IF(E172="","",(VLOOKUP(B173,'TDPrimas Vida'!$B:$N,6,0)))</f>
        <v/>
      </c>
      <c r="G173" s="112" t="str">
        <f>IFERROR((E173/VLOOKUP("TOTAL",$D$12:$L$312,2,0))*100,"")</f>
        <v/>
      </c>
      <c r="H173" s="112" t="str">
        <f>IFERROR((E173/VLOOKUP("TOTAL",$D$12:$L$312,3,0))*100,"")</f>
        <v/>
      </c>
      <c r="I173" s="111" t="str">
        <f>IF(E172="","",E173-F173)</f>
        <v/>
      </c>
      <c r="J173" s="113" t="str">
        <f>IF(E172="","",IFERROR((E173/F173-1)*100,"ND"))</f>
        <v/>
      </c>
      <c r="K173" s="113" t="str">
        <f>IF(E172="","",IFERROR((E173/VLOOKUP(B173&amp;"|"&amp;VLOOKUP(TDPrimas_!$B$4,Cat!R:T,2,0),'TD Operación'!A:D,4,0))*100,"ND"))</f>
        <v/>
      </c>
      <c r="L173" s="113" t="str">
        <f>IF(E172="","",(VLOOKUP(B173,'TDPrimas Vida'!$B:$N,7,0)))</f>
        <v/>
      </c>
    </row>
    <row r="174" spans="1:12" ht="14" x14ac:dyDescent="0.3">
      <c r="B174" s="83" t="str">
        <f>IF(C174="",B173,D174)</f>
        <v>TOTAL</v>
      </c>
      <c r="C174" s="54"/>
      <c r="D174" s="70" t="str">
        <f>IF(D173="","","Renovación")</f>
        <v/>
      </c>
      <c r="E174" s="111" t="str">
        <f>IF(E172="","",(VLOOKUP(B174,'TDPrimas Vida'!$B:$N,8,0)))</f>
        <v/>
      </c>
      <c r="F174" s="111" t="str">
        <f>IF(E172="","",(VLOOKUP(B174,'TDPrimas Vida'!$B:$N,9,0)))</f>
        <v/>
      </c>
      <c r="G174" s="112" t="str">
        <f>IFERROR((E174/VLOOKUP("TOTAL",$D$12:$L$312,2,0))*100,"")</f>
        <v/>
      </c>
      <c r="H174" s="112" t="str">
        <f>IFERROR((E174/VLOOKUP("TOTAL",$D$12:$L$312,3,0))*100,"")</f>
        <v/>
      </c>
      <c r="I174" s="111" t="str">
        <f>IF(E172="","",E174-F174)</f>
        <v/>
      </c>
      <c r="J174" s="113" t="str">
        <f>IF(E172="","",IFERROR((E174/F174-1)*100,"ND"))</f>
        <v/>
      </c>
      <c r="K174" s="113" t="str">
        <f>IF(E173="","",IFERROR((E174/VLOOKUP(B174&amp;"|"&amp;VLOOKUP(TDPrimas_!$B$4,Cat!R:T,2,0),'TD Operación'!A:D,4,0))*100,"ND"))</f>
        <v/>
      </c>
      <c r="L174" s="113" t="str">
        <f>IF(E172="","",(VLOOKUP(B174,'TDPrimas Vida'!$B:$N,10,0)))</f>
        <v/>
      </c>
    </row>
    <row r="175" spans="1:12" ht="14" x14ac:dyDescent="0.3">
      <c r="B175" s="83" t="str">
        <f>IF(C175="",B174,D175)</f>
        <v>TOTAL</v>
      </c>
      <c r="C175" s="54"/>
      <c r="D175" s="70" t="str">
        <f>IF(D174="","","Únicas")</f>
        <v/>
      </c>
      <c r="E175" s="111" t="str">
        <f>IF(E173="","",(VLOOKUP(B175,'TDPrimas Vida'!$B:$N,11,0)))</f>
        <v/>
      </c>
      <c r="F175" s="111" t="str">
        <f>IF(E173="","",(VLOOKUP(B175,'TDPrimas Vida'!$B:$N,12,0)))</f>
        <v/>
      </c>
      <c r="G175" s="112" t="str">
        <f>IFERROR((E175/VLOOKUP("TOTAL",$D$12:$L$312,2,0))*100,"")</f>
        <v/>
      </c>
      <c r="H175" s="112" t="str">
        <f>IFERROR((E175/VLOOKUP("TOTAL",$D$12:$L$312,3,0))*100,"")</f>
        <v/>
      </c>
      <c r="I175" s="111" t="str">
        <f>IF(E172="","",E175-F175)</f>
        <v/>
      </c>
      <c r="J175" s="113" t="str">
        <f>IF(E172="","",IFERROR((E175/F175-1)*100,"ND"))</f>
        <v/>
      </c>
      <c r="K175" s="113" t="str">
        <f>IF(E174="","",IFERROR((E175/VLOOKUP(B175&amp;"|"&amp;VLOOKUP(TDPrimas_!$B$4,Cat!R:T,2,0),'TD Operación'!A:D,4,0))*100,"ND"))</f>
        <v/>
      </c>
      <c r="L175" s="113" t="str">
        <f>IF(E172="","",(VLOOKUP(B175,'TDPrimas Vida'!$B:$N,13,0)))</f>
        <v/>
      </c>
    </row>
    <row r="176" spans="1:12" s="25" customFormat="1" ht="14.5" x14ac:dyDescent="0.35">
      <c r="A176"/>
      <c r="B176" s="84" t="str">
        <f>IF(C176="",B172,D176)</f>
        <v>TOTAL</v>
      </c>
      <c r="C176" s="54" t="str">
        <f>IF('TDPrimas Vida'!A48="","",'TDPrimas Vida'!A48)</f>
        <v/>
      </c>
      <c r="D176" s="70" t="str">
        <f>IF('TDPrimas Vida'!B48="","",'TDPrimas Vida'!B48)</f>
        <v/>
      </c>
      <c r="E176" s="111" t="str">
        <f>IF('TDPrimas Vida'!C48="","",'TDPrimas Vida'!C48)</f>
        <v/>
      </c>
      <c r="F176" s="111" t="str">
        <f>IF('TDPrimas Vida'!D48="","",'TDPrimas Vida'!D48)</f>
        <v/>
      </c>
      <c r="G176" s="112" t="str">
        <f>IF('TDPrimas Vida'!C48="","",IFERROR((E176/VLOOKUP("TOTAL",$D$12:$L$312,2,0))*100,""))</f>
        <v/>
      </c>
      <c r="H176" s="112" t="str">
        <f>IF('TDPrimas Vida'!C48="","",IFERROR((E176/VLOOKUP("TOTAL",$D$12:$L$312,3,0))*100,""))</f>
        <v/>
      </c>
      <c r="I176" s="111" t="str">
        <f>IF('TDPrimas Vida'!C48="","",E176-F176)</f>
        <v/>
      </c>
      <c r="J176" s="113" t="str">
        <f>IFERROR(IF('TDPrimas Vida'!C48="","",(E176/F176-1)*100),"ND")</f>
        <v/>
      </c>
      <c r="K176" s="113" t="str">
        <f>IF(E175="","",IFERROR((E176/VLOOKUP(B176&amp;"|"&amp;VLOOKUP(TDPrimas_!$B$4,Cat!R:T,2,0),'TD Operación'!A:D,4,0))*100,"ND"))</f>
        <v/>
      </c>
      <c r="L176" s="113" t="str">
        <f>IF('TDPrimas Vida'!E48="","",'TDPrimas Vida'!E48)</f>
        <v/>
      </c>
    </row>
    <row r="177" spans="1:12" ht="14" x14ac:dyDescent="0.3">
      <c r="B177" s="83" t="str">
        <f>IF(C177="",B176,D177)</f>
        <v>TOTAL</v>
      </c>
      <c r="C177" s="54"/>
      <c r="D177" s="70" t="str">
        <f>IF(D176="","","1er Año")</f>
        <v/>
      </c>
      <c r="E177" s="111" t="str">
        <f>IF(E176="","",(VLOOKUP(B177,'TDPrimas Vida'!$B:$N,5,0)))</f>
        <v/>
      </c>
      <c r="F177" s="111" t="str">
        <f>IF(E176="","",(VLOOKUP(B177,'TDPrimas Vida'!$B:$N,6,0)))</f>
        <v/>
      </c>
      <c r="G177" s="112" t="str">
        <f>IFERROR((E177/VLOOKUP("TOTAL",$D$12:$L$312,2,0))*100,"")</f>
        <v/>
      </c>
      <c r="H177" s="112" t="str">
        <f>IFERROR((E177/VLOOKUP("TOTAL",$D$12:$L$312,3,0))*100,"")</f>
        <v/>
      </c>
      <c r="I177" s="111" t="str">
        <f>IF(E176="","",E177-F177)</f>
        <v/>
      </c>
      <c r="J177" s="113" t="str">
        <f>IF(E176="","",IFERROR((E177/F177-1)*100,"ND"))</f>
        <v/>
      </c>
      <c r="K177" s="113" t="str">
        <f>IF(E176="","",IFERROR((E177/VLOOKUP(B177&amp;"|"&amp;VLOOKUP(TDPrimas_!$B$4,Cat!R:T,2,0),'TD Operación'!A:D,4,0))*100,"ND"))</f>
        <v/>
      </c>
      <c r="L177" s="113" t="str">
        <f>IF(E176="","",(VLOOKUP(B177,'TDPrimas Vida'!$B:$N,7,0)))</f>
        <v/>
      </c>
    </row>
    <row r="178" spans="1:12" ht="14" x14ac:dyDescent="0.3">
      <c r="B178" s="83" t="str">
        <f>IF(C178="",B177,D178)</f>
        <v>TOTAL</v>
      </c>
      <c r="C178" s="54"/>
      <c r="D178" s="70" t="str">
        <f>IF(D177="","","Renovación")</f>
        <v/>
      </c>
      <c r="E178" s="111" t="str">
        <f>IF(E176="","",(VLOOKUP(B178,'TDPrimas Vida'!$B:$N,8,0)))</f>
        <v/>
      </c>
      <c r="F178" s="111" t="str">
        <f>IF(E176="","",(VLOOKUP(B178,'TDPrimas Vida'!$B:$N,9,0)))</f>
        <v/>
      </c>
      <c r="G178" s="112" t="str">
        <f>IFERROR((E178/VLOOKUP("TOTAL",$D$12:$L$312,2,0))*100,"")</f>
        <v/>
      </c>
      <c r="H178" s="112" t="str">
        <f>IFERROR((E178/VLOOKUP("TOTAL",$D$12:$L$312,3,0))*100,"")</f>
        <v/>
      </c>
      <c r="I178" s="111" t="str">
        <f>IF(E176="","",E178-F178)</f>
        <v/>
      </c>
      <c r="J178" s="113" t="str">
        <f>IF(E176="","",IFERROR((E178/F178-1)*100,"ND"))</f>
        <v/>
      </c>
      <c r="K178" s="113" t="str">
        <f>IF(E177="","",IFERROR((E178/VLOOKUP(B178&amp;"|"&amp;VLOOKUP(TDPrimas_!$B$4,Cat!R:T,2,0),'TD Operación'!A:D,4,0))*100,"ND"))</f>
        <v/>
      </c>
      <c r="L178" s="113" t="str">
        <f>IF(E176="","",(VLOOKUP(B178,'TDPrimas Vida'!$B:$N,10,0)))</f>
        <v/>
      </c>
    </row>
    <row r="179" spans="1:12" ht="14" x14ac:dyDescent="0.3">
      <c r="B179" s="83" t="str">
        <f>IF(C179="",B178,D179)</f>
        <v>TOTAL</v>
      </c>
      <c r="C179" s="54"/>
      <c r="D179" s="70" t="str">
        <f>IF(D178="","","Únicas")</f>
        <v/>
      </c>
      <c r="E179" s="111" t="str">
        <f>IF(E177="","",(VLOOKUP(B179,'TDPrimas Vida'!$B:$N,11,0)))</f>
        <v/>
      </c>
      <c r="F179" s="111" t="str">
        <f>IF(E177="","",(VLOOKUP(B179,'TDPrimas Vida'!$B:$N,12,0)))</f>
        <v/>
      </c>
      <c r="G179" s="112" t="str">
        <f>IFERROR((E179/VLOOKUP("TOTAL",$D$12:$L$312,2,0))*100,"")</f>
        <v/>
      </c>
      <c r="H179" s="112" t="str">
        <f>IFERROR((E179/VLOOKUP("TOTAL",$D$12:$L$312,3,0))*100,"")</f>
        <v/>
      </c>
      <c r="I179" s="111" t="str">
        <f>IF(E176="","",E179-F179)</f>
        <v/>
      </c>
      <c r="J179" s="113" t="str">
        <f>IF(E176="","",IFERROR((E179/F179-1)*100,"ND"))</f>
        <v/>
      </c>
      <c r="K179" s="113" t="str">
        <f>IF(E178="","",IFERROR((E179/VLOOKUP(B179&amp;"|"&amp;VLOOKUP(TDPrimas_!$B$4,Cat!R:T,2,0),'TD Operación'!A:D,4,0))*100,"ND"))</f>
        <v/>
      </c>
      <c r="L179" s="113" t="str">
        <f>IF(E176="","",(VLOOKUP(B179,'TDPrimas Vida'!$B:$N,13,0)))</f>
        <v/>
      </c>
    </row>
    <row r="180" spans="1:12" s="25" customFormat="1" ht="14.5" x14ac:dyDescent="0.35">
      <c r="A180"/>
      <c r="B180" s="84" t="str">
        <f>IF(C180="",B176,D180)</f>
        <v>TOTAL</v>
      </c>
      <c r="C180" s="54" t="str">
        <f>IF('TDPrimas Vida'!A49="","",'TDPrimas Vida'!A49)</f>
        <v/>
      </c>
      <c r="D180" s="70" t="str">
        <f>IF('TDPrimas Vida'!B49="","",'TDPrimas Vida'!B49)</f>
        <v/>
      </c>
      <c r="E180" s="111" t="str">
        <f>IF('TDPrimas Vida'!C49="","",'TDPrimas Vida'!C49)</f>
        <v/>
      </c>
      <c r="F180" s="111" t="str">
        <f>IF('TDPrimas Vida'!D49="","",'TDPrimas Vida'!D49)</f>
        <v/>
      </c>
      <c r="G180" s="112" t="str">
        <f>IF('TDPrimas Vida'!C49="","",IFERROR((E180/VLOOKUP("TOTAL",$D$12:$L$312,2,0))*100,""))</f>
        <v/>
      </c>
      <c r="H180" s="112" t="str">
        <f>IF('TDPrimas Vida'!C49="","",IFERROR((E180/VLOOKUP("TOTAL",$D$12:$L$312,3,0))*100,""))</f>
        <v/>
      </c>
      <c r="I180" s="111" t="str">
        <f>IF('TDPrimas Vida'!C49="","",E180-F180)</f>
        <v/>
      </c>
      <c r="J180" s="113" t="str">
        <f>IFERROR(IF('TDPrimas Vida'!C49="","",(E180/F180-1)*100),"ND")</f>
        <v/>
      </c>
      <c r="K180" s="113" t="str">
        <f>IF(E179="","",IFERROR((E180/VLOOKUP(B180&amp;"|"&amp;VLOOKUP(TDPrimas_!$B$4,Cat!R:T,2,0),'TD Operación'!A:D,4,0))*100,"ND"))</f>
        <v/>
      </c>
      <c r="L180" s="113" t="str">
        <f>IF('TDPrimas Vida'!E49="","",'TDPrimas Vida'!E49)</f>
        <v/>
      </c>
    </row>
    <row r="181" spans="1:12" ht="14" x14ac:dyDescent="0.3">
      <c r="B181" s="83" t="str">
        <f t="shared" ref="B181:B187" si="3">IF(C181="",B180,D181)</f>
        <v>TOTAL</v>
      </c>
      <c r="C181" s="54"/>
      <c r="D181" s="70" t="str">
        <f>IF(D180="","","1er Año")</f>
        <v/>
      </c>
      <c r="E181" s="111" t="str">
        <f>IF(E180="","",(VLOOKUP(B181,'TDPrimas Vida'!$B:$N,5,0)))</f>
        <v/>
      </c>
      <c r="F181" s="111" t="str">
        <f>IF(E180="","",(VLOOKUP(B181,'TDPrimas Vida'!$B:$N,6,0)))</f>
        <v/>
      </c>
      <c r="G181" s="112" t="str">
        <f>IFERROR((E181/VLOOKUP("TOTAL",$D$12:$L$312,2,0))*100,"")</f>
        <v/>
      </c>
      <c r="H181" s="112" t="str">
        <f>IFERROR((E181/VLOOKUP("TOTAL",$D$12:$L$312,3,0))*100,"")</f>
        <v/>
      </c>
      <c r="I181" s="111" t="str">
        <f>IF(E180="","",E181-F181)</f>
        <v/>
      </c>
      <c r="J181" s="113" t="str">
        <f>IF(E180="","",IFERROR((E181/F181-1)*100,"ND"))</f>
        <v/>
      </c>
      <c r="K181" s="113" t="str">
        <f>IF(E180="","",IFERROR((E181/VLOOKUP(B181&amp;"|"&amp;VLOOKUP(TDPrimas_!$B$4,Cat!R:T,2,0),'TD Operación'!A:D,4,0))*100,"ND"))</f>
        <v/>
      </c>
      <c r="L181" s="113" t="str">
        <f>IF(E180="","",(VLOOKUP(B181,'TDPrimas Vida'!$B:$N,7,0)))</f>
        <v/>
      </c>
    </row>
    <row r="182" spans="1:12" ht="14" x14ac:dyDescent="0.3">
      <c r="B182" s="83" t="str">
        <f t="shared" si="3"/>
        <v>TOTAL</v>
      </c>
      <c r="C182" s="54"/>
      <c r="D182" s="70" t="str">
        <f>IF(D181="","","Renovación")</f>
        <v/>
      </c>
      <c r="E182" s="111" t="str">
        <f>IF(E180="","",(VLOOKUP(B182,'TDPrimas Vida'!$B:$N,8,0)))</f>
        <v/>
      </c>
      <c r="F182" s="111" t="str">
        <f>IF(E180="","",(VLOOKUP(B182,'TDPrimas Vida'!$B:$N,9,0)))</f>
        <v/>
      </c>
      <c r="G182" s="112" t="str">
        <f>IFERROR((E182/VLOOKUP("TOTAL",$D$12:$L$312,2,0))*100,"")</f>
        <v/>
      </c>
      <c r="H182" s="112" t="str">
        <f>IFERROR((E182/VLOOKUP("TOTAL",$D$12:$L$312,3,0))*100,"")</f>
        <v/>
      </c>
      <c r="I182" s="111" t="str">
        <f>IF(E180="","",E182-F182)</f>
        <v/>
      </c>
      <c r="J182" s="113" t="str">
        <f>IF(E180="","",IFERROR((E182/F182-1)*100,"ND"))</f>
        <v/>
      </c>
      <c r="K182" s="113" t="str">
        <f>IF(E181="","",IFERROR((E182/VLOOKUP(B182&amp;"|"&amp;VLOOKUP(TDPrimas_!$B$4,Cat!R:T,2,0),'TD Operación'!A:D,4,0))*100,"ND"))</f>
        <v/>
      </c>
      <c r="L182" s="113" t="str">
        <f>IF(E180="","",(VLOOKUP(B182,'TDPrimas Vida'!$B:$N,10,0)))</f>
        <v/>
      </c>
    </row>
    <row r="183" spans="1:12" ht="14" x14ac:dyDescent="0.3">
      <c r="B183" s="83" t="str">
        <f t="shared" si="3"/>
        <v>TOTAL</v>
      </c>
      <c r="C183" s="54"/>
      <c r="D183" s="70" t="str">
        <f>IF(D182="","","Únicas")</f>
        <v/>
      </c>
      <c r="E183" s="111" t="str">
        <f>IF(E181="","",(VLOOKUP(B183,'TDPrimas Vida'!$B:$N,11,0)))</f>
        <v/>
      </c>
      <c r="F183" s="111" t="str">
        <f>IF(E181="","",(VLOOKUP(B183,'TDPrimas Vida'!$B:$N,12,0)))</f>
        <v/>
      </c>
      <c r="G183" s="112" t="str">
        <f>IFERROR((E183/VLOOKUP("TOTAL",$D$12:$L$312,2,0))*100,"")</f>
        <v/>
      </c>
      <c r="H183" s="112" t="str">
        <f>IFERROR((E183/VLOOKUP("TOTAL",$D$12:$L$312,3,0))*100,"")</f>
        <v/>
      </c>
      <c r="I183" s="111" t="str">
        <f>IF(E180="","",E183-F183)</f>
        <v/>
      </c>
      <c r="J183" s="113" t="str">
        <f>IF(E180="","",IFERROR((E183/F183-1)*100,"ND"))</f>
        <v/>
      </c>
      <c r="K183" s="113" t="str">
        <f>IF(E182="","",IFERROR((E183/VLOOKUP(B183&amp;"|"&amp;VLOOKUP(TDPrimas_!$B$4,Cat!R:T,2,0),'TD Operación'!A:D,4,0))*100,"ND"))</f>
        <v/>
      </c>
      <c r="L183" s="113" t="str">
        <f>IF(E180="","",(VLOOKUP(B183,'TDPrimas Vida'!$B:$N,13,0)))</f>
        <v/>
      </c>
    </row>
    <row r="184" spans="1:12" s="25" customFormat="1" ht="14.5" x14ac:dyDescent="0.35">
      <c r="A184"/>
      <c r="B184" s="84" t="str">
        <f t="shared" si="3"/>
        <v>TOTAL</v>
      </c>
      <c r="C184" s="54" t="str">
        <f>IF('TDPrimas Vida'!A51="","",'TDPrimas Vida'!A51)</f>
        <v/>
      </c>
      <c r="D184" s="70" t="str">
        <f>IF('TDPrimas Vida'!B51="","",'TDPrimas Vida'!B51)</f>
        <v/>
      </c>
      <c r="E184" s="111" t="str">
        <f>IF('TDPrimas Vida'!C51="","",'TDPrimas Vida'!C51)</f>
        <v/>
      </c>
      <c r="F184" s="111" t="str">
        <f>IF('TDPrimas Vida'!D51="","",'TDPrimas Vida'!D51)</f>
        <v/>
      </c>
      <c r="G184" s="112" t="str">
        <f>IF('TDPrimas Vida'!C51="","",IFERROR((E184/VLOOKUP("TOTAL",$D$12:$L$312,2,0))*100,""))</f>
        <v/>
      </c>
      <c r="H184" s="112" t="str">
        <f>IF('TDPrimas Vida'!C51="","",IFERROR((E184/VLOOKUP("TOTAL",$D$12:$L$312,3,0))*100,""))</f>
        <v/>
      </c>
      <c r="I184" s="111" t="str">
        <f>IF('TDPrimas Vida'!C51="","",E184-F184)</f>
        <v/>
      </c>
      <c r="J184" s="113" t="str">
        <f>IFERROR(IF('TDPrimas Vida'!C51="","",(E184/F184-1)*100),"ND")</f>
        <v/>
      </c>
      <c r="K184" s="113" t="str">
        <f>IF(E183="","",IFERROR((E184/VLOOKUP(B184&amp;"|"&amp;VLOOKUP(TDPrimas_!$B$4,Cat!R:T,2,0),'TD Operación'!A:D,4,0))*100,"ND"))</f>
        <v/>
      </c>
      <c r="L184" s="113" t="str">
        <f>IF('TDPrimas Vida'!E51="","",'TDPrimas Vida'!E51)</f>
        <v/>
      </c>
    </row>
    <row r="185" spans="1:12" ht="14" x14ac:dyDescent="0.3">
      <c r="B185" s="83" t="str">
        <f t="shared" si="3"/>
        <v>TOTAL</v>
      </c>
      <c r="C185" s="54"/>
      <c r="D185" s="70" t="str">
        <f>IF(D184="","","1er Año")</f>
        <v/>
      </c>
      <c r="E185" s="111" t="str">
        <f>IF(E184="","",(VLOOKUP(B185,'TDPrimas Vida'!$B:$N,5,0)))</f>
        <v/>
      </c>
      <c r="F185" s="111" t="str">
        <f>IF(E184="","",(VLOOKUP(B185,'TDPrimas Vida'!$B:$N,6,0)))</f>
        <v/>
      </c>
      <c r="G185" s="112" t="str">
        <f>IFERROR((E185/VLOOKUP("TOTAL",$D$12:$L$312,2,0))*100,"")</f>
        <v/>
      </c>
      <c r="H185" s="112" t="str">
        <f>IFERROR((E185/VLOOKUP("TOTAL",$D$12:$L$312,3,0))*100,"")</f>
        <v/>
      </c>
      <c r="I185" s="111" t="str">
        <f>IF(E184="","",E185-F185)</f>
        <v/>
      </c>
      <c r="J185" s="113" t="str">
        <f>IF(E184="","",IFERROR((E185/F185-1)*100,"ND"))</f>
        <v/>
      </c>
      <c r="K185" s="113" t="str">
        <f>IF(E184="","",IFERROR((E185/VLOOKUP(B185&amp;"|"&amp;VLOOKUP(TDPrimas_!$B$4,Cat!R:T,2,0),'TD Operación'!A:D,4,0))*100,"ND"))</f>
        <v/>
      </c>
      <c r="L185" s="113" t="str">
        <f>IF(E184="","",(VLOOKUP(B185,'TDPrimas Vida'!$B:$N,7,0)))</f>
        <v/>
      </c>
    </row>
    <row r="186" spans="1:12" ht="14" x14ac:dyDescent="0.3">
      <c r="B186" s="83" t="str">
        <f t="shared" si="3"/>
        <v>TOTAL</v>
      </c>
      <c r="C186" s="54"/>
      <c r="D186" s="70" t="str">
        <f>IF(D185="","","Renovación")</f>
        <v/>
      </c>
      <c r="E186" s="111" t="str">
        <f>IF(E184="","",(VLOOKUP(B186,'TDPrimas Vida'!$B:$N,8,0)))</f>
        <v/>
      </c>
      <c r="F186" s="111" t="str">
        <f>IF(E184="","",(VLOOKUP(B186,'TDPrimas Vida'!$B:$N,9,0)))</f>
        <v/>
      </c>
      <c r="G186" s="112" t="str">
        <f>IFERROR((E186/VLOOKUP("TOTAL",$D$12:$L$312,2,0))*100,"")</f>
        <v/>
      </c>
      <c r="H186" s="112" t="str">
        <f>IFERROR((E186/VLOOKUP("TOTAL",$D$12:$L$312,3,0))*100,"")</f>
        <v/>
      </c>
      <c r="I186" s="111" t="str">
        <f>IF(E184="","",E186-F186)</f>
        <v/>
      </c>
      <c r="J186" s="113" t="str">
        <f>IF(E184="","",IFERROR((E186/F186-1)*100,"ND"))</f>
        <v/>
      </c>
      <c r="K186" s="113" t="str">
        <f>IF(E185="","",IFERROR((E186/VLOOKUP(B186&amp;"|"&amp;VLOOKUP(TDPrimas_!$B$4,Cat!R:T,2,0),'TD Operación'!A:D,4,0))*100,"ND"))</f>
        <v/>
      </c>
      <c r="L186" s="113" t="str">
        <f>IF(E184="","",(VLOOKUP(B186,'TDPrimas Vida'!$B:$N,10,0)))</f>
        <v/>
      </c>
    </row>
    <row r="187" spans="1:12" ht="14" x14ac:dyDescent="0.3">
      <c r="B187" s="83" t="str">
        <f t="shared" si="3"/>
        <v>TOTAL</v>
      </c>
      <c r="C187" s="54"/>
      <c r="D187" s="70" t="str">
        <f>IF(D186="","","Únicas")</f>
        <v/>
      </c>
      <c r="E187" s="111" t="str">
        <f>IF(E185="","",(VLOOKUP(B187,'TDPrimas Vida'!$B:$N,11,0)))</f>
        <v/>
      </c>
      <c r="F187" s="111" t="str">
        <f>IF(E185="","",(VLOOKUP(B187,'TDPrimas Vida'!$B:$N,12,0)))</f>
        <v/>
      </c>
      <c r="G187" s="112" t="str">
        <f>IFERROR((E187/VLOOKUP("TOTAL",$D$12:$L$312,2,0))*100,"")</f>
        <v/>
      </c>
      <c r="H187" s="112" t="str">
        <f>IFERROR((E187/VLOOKUP("TOTAL",$D$12:$L$312,3,0))*100,"")</f>
        <v/>
      </c>
      <c r="I187" s="111" t="str">
        <f>IF(E184="","",E187-F187)</f>
        <v/>
      </c>
      <c r="J187" s="113" t="str">
        <f>IF(E184="","",IFERROR((E187/F187-1)*100,"ND"))</f>
        <v/>
      </c>
      <c r="K187" s="113" t="str">
        <f>IF(E186="","",IFERROR((E187/VLOOKUP(B187&amp;"|"&amp;VLOOKUP(TDPrimas_!$B$4,Cat!R:T,2,0),'TD Operación'!A:D,4,0))*100,"ND"))</f>
        <v/>
      </c>
      <c r="L187" s="113" t="str">
        <f>IF(E184="","",(VLOOKUP(B187,'TDPrimas Vida'!$B:$N,13,0)))</f>
        <v/>
      </c>
    </row>
    <row r="188" spans="1:12" s="25" customFormat="1" ht="14.5" x14ac:dyDescent="0.35">
      <c r="A188"/>
      <c r="B188" s="84" t="str">
        <f>IF(C188="",B184,D188)</f>
        <v>TOTAL</v>
      </c>
      <c r="C188" s="54" t="str">
        <f>IF('TDPrimas Vida'!A52="","",'TDPrimas Vida'!A52)</f>
        <v/>
      </c>
      <c r="D188" s="70" t="str">
        <f>IF('TDPrimas Vida'!B52="","",'TDPrimas Vida'!B52)</f>
        <v/>
      </c>
      <c r="E188" s="111" t="str">
        <f>IF('TDPrimas Vida'!C52="","",'TDPrimas Vida'!C52)</f>
        <v/>
      </c>
      <c r="F188" s="111" t="str">
        <f>IF('TDPrimas Vida'!D52="","",'TDPrimas Vida'!D52)</f>
        <v/>
      </c>
      <c r="G188" s="112" t="str">
        <f>IF('TDPrimas Vida'!C52="","",IFERROR((E188/VLOOKUP("TOTAL",$D$12:$L$312,2,0))*100,""))</f>
        <v/>
      </c>
      <c r="H188" s="112" t="str">
        <f>IF('TDPrimas Vida'!C52="","",IFERROR((E188/VLOOKUP("TOTAL",$D$12:$L$312,3,0))*100,""))</f>
        <v/>
      </c>
      <c r="I188" s="111" t="str">
        <f>IF('TDPrimas Vida'!C52="","",E188-F188)</f>
        <v/>
      </c>
      <c r="J188" s="113" t="str">
        <f>IFERROR(IF('TDPrimas Vida'!C52="","",(E188/F188-1)*100),"ND")</f>
        <v/>
      </c>
      <c r="K188" s="113" t="str">
        <f>IF(E187="","",IFERROR((E188/VLOOKUP(B188&amp;"|"&amp;VLOOKUP(TDPrimas_!$B$4,Cat!R:T,2,0),'TD Operación'!A:D,4,0))*100,"ND"))</f>
        <v/>
      </c>
      <c r="L188" s="113" t="str">
        <f>IF('TDPrimas Vida'!E52="","",'TDPrimas Vida'!E52)</f>
        <v/>
      </c>
    </row>
    <row r="189" spans="1:12" ht="14" x14ac:dyDescent="0.3">
      <c r="B189" s="83" t="str">
        <f>IF(C189="",B188,D189)</f>
        <v>TOTAL</v>
      </c>
      <c r="C189" s="54"/>
      <c r="D189" s="70" t="str">
        <f>IF(D188="","","1er Año")</f>
        <v/>
      </c>
      <c r="E189" s="111" t="str">
        <f>IF(E188="","",(VLOOKUP(B189,'TDPrimas Vida'!$B:$N,5,0)))</f>
        <v/>
      </c>
      <c r="F189" s="111" t="str">
        <f>IF(E188="","",(VLOOKUP(B189,'TDPrimas Vida'!$B:$N,6,0)))</f>
        <v/>
      </c>
      <c r="G189" s="112" t="str">
        <f>IFERROR((E189/VLOOKUP("TOTAL",$D$12:$L$312,2,0))*100,"")</f>
        <v/>
      </c>
      <c r="H189" s="112" t="str">
        <f>IFERROR((E189/VLOOKUP("TOTAL",$D$12:$L$312,3,0))*100,"")</f>
        <v/>
      </c>
      <c r="I189" s="111" t="str">
        <f>IF(E188="","",E189-F189)</f>
        <v/>
      </c>
      <c r="J189" s="113" t="str">
        <f>IF(E188="","",IFERROR((E189/F189-1)*100,"ND"))</f>
        <v/>
      </c>
      <c r="K189" s="113" t="str">
        <f>IF(E188="","",IFERROR((E189/VLOOKUP(B189&amp;"|"&amp;VLOOKUP(TDPrimas_!$B$4,Cat!R:T,2,0),'TD Operación'!A:D,4,0))*100,"ND"))</f>
        <v/>
      </c>
      <c r="L189" s="113" t="str">
        <f>IF(E188="","",(VLOOKUP(B189,'TDPrimas Vida'!$B:$N,7,0)))</f>
        <v/>
      </c>
    </row>
    <row r="190" spans="1:12" ht="14" x14ac:dyDescent="0.3">
      <c r="B190" s="83" t="str">
        <f>IF(C190="",B189,D190)</f>
        <v>TOTAL</v>
      </c>
      <c r="C190" s="54"/>
      <c r="D190" s="70" t="str">
        <f>IF(D189="","","Renovación")</f>
        <v/>
      </c>
      <c r="E190" s="111" t="str">
        <f>IF(E188="","",(VLOOKUP(B190,'TDPrimas Vida'!$B:$N,8,0)))</f>
        <v/>
      </c>
      <c r="F190" s="111" t="str">
        <f>IF(E188="","",(VLOOKUP(B190,'TDPrimas Vida'!$B:$N,9,0)))</f>
        <v/>
      </c>
      <c r="G190" s="112" t="str">
        <f>IFERROR((E190/VLOOKUP("TOTAL",$D$12:$L$312,2,0))*100,"")</f>
        <v/>
      </c>
      <c r="H190" s="112" t="str">
        <f>IFERROR((E190/VLOOKUP("TOTAL",$D$12:$L$312,3,0))*100,"")</f>
        <v/>
      </c>
      <c r="I190" s="111" t="str">
        <f>IF(E188="","",E190-F190)</f>
        <v/>
      </c>
      <c r="J190" s="113" t="str">
        <f>IF(E188="","",IFERROR((E190/F190-1)*100,"ND"))</f>
        <v/>
      </c>
      <c r="K190" s="113" t="str">
        <f>IF(E189="","",IFERROR((E190/VLOOKUP(B190&amp;"|"&amp;VLOOKUP(TDPrimas_!$B$4,Cat!R:T,2,0),'TD Operación'!A:D,4,0))*100,"ND"))</f>
        <v/>
      </c>
      <c r="L190" s="113" t="str">
        <f>IF(E188="","",(VLOOKUP(B190,'TDPrimas Vida'!$B:$N,10,0)))</f>
        <v/>
      </c>
    </row>
    <row r="191" spans="1:12" ht="14" x14ac:dyDescent="0.3">
      <c r="B191" s="83" t="str">
        <f>IF(C191="",B190,D191)</f>
        <v>TOTAL</v>
      </c>
      <c r="C191" s="54"/>
      <c r="D191" s="70" t="str">
        <f>IF(D190="","","Únicas")</f>
        <v/>
      </c>
      <c r="E191" s="111" t="str">
        <f>IF(E189="","",(VLOOKUP(B191,'TDPrimas Vida'!$B:$N,11,0)))</f>
        <v/>
      </c>
      <c r="F191" s="111" t="str">
        <f>IF(E189="","",(VLOOKUP(B191,'TDPrimas Vida'!$B:$N,12,0)))</f>
        <v/>
      </c>
      <c r="G191" s="112" t="str">
        <f>IFERROR((E191/VLOOKUP("TOTAL",$D$12:$L$312,2,0))*100,"")</f>
        <v/>
      </c>
      <c r="H191" s="112" t="str">
        <f>IFERROR((E191/VLOOKUP("TOTAL",$D$12:$L$312,3,0))*100,"")</f>
        <v/>
      </c>
      <c r="I191" s="111" t="str">
        <f>IF(E188="","",E191-F191)</f>
        <v/>
      </c>
      <c r="J191" s="113" t="str">
        <f>IF(E188="","",IFERROR((E191/F191-1)*100,"ND"))</f>
        <v/>
      </c>
      <c r="K191" s="113" t="str">
        <f>IF(E190="","",IFERROR((E191/VLOOKUP(B191&amp;"|"&amp;VLOOKUP(TDPrimas_!$B$4,Cat!R:T,2,0),'TD Operación'!A:D,4,0))*100,"ND"))</f>
        <v/>
      </c>
      <c r="L191" s="113" t="str">
        <f>IF(E188="","",(VLOOKUP(B191,'TDPrimas Vida'!$B:$N,13,0)))</f>
        <v/>
      </c>
    </row>
    <row r="192" spans="1:12" s="25" customFormat="1" ht="14.5" x14ac:dyDescent="0.35">
      <c r="A192"/>
      <c r="B192" s="84" t="str">
        <f>IF(C192="",B188,D192)</f>
        <v>TOTAL</v>
      </c>
      <c r="C192" s="54" t="str">
        <f>IF('TDPrimas Vida'!A53="","",'TDPrimas Vida'!A53)</f>
        <v/>
      </c>
      <c r="D192" s="70" t="str">
        <f>IF('TDPrimas Vida'!B53="","",'TDPrimas Vida'!B53)</f>
        <v/>
      </c>
      <c r="E192" s="111" t="str">
        <f>IF('TDPrimas Vida'!C53="","",'TDPrimas Vida'!C53)</f>
        <v/>
      </c>
      <c r="F192" s="111" t="str">
        <f>IF('TDPrimas Vida'!D53="","",'TDPrimas Vida'!D53)</f>
        <v/>
      </c>
      <c r="G192" s="112" t="str">
        <f>IF('TDPrimas Vida'!C53="","",IFERROR((E192/VLOOKUP("TOTAL",$D$12:$L$312,2,0))*100,""))</f>
        <v/>
      </c>
      <c r="H192" s="112" t="str">
        <f>IF('TDPrimas Vida'!C53="","",IFERROR((E192/VLOOKUP("TOTAL",$D$12:$L$312,3,0))*100,""))</f>
        <v/>
      </c>
      <c r="I192" s="111" t="str">
        <f>IF('TDPrimas Vida'!C53="","",E192-F192)</f>
        <v/>
      </c>
      <c r="J192" s="113" t="str">
        <f>IFERROR(IF('TDPrimas Vida'!C53="","",(E192/F192-1)*100),"ND")</f>
        <v/>
      </c>
      <c r="K192" s="113" t="str">
        <f>IF(E191="","",IFERROR((E192/VLOOKUP(B192&amp;"|"&amp;VLOOKUP(TDPrimas_!$B$4,Cat!R:T,2,0),'TD Operación'!A:D,4,0))*100,"ND"))</f>
        <v/>
      </c>
      <c r="L192" s="113" t="str">
        <f>IF('TDPrimas Vida'!E53="","",'TDPrimas Vida'!E53)</f>
        <v/>
      </c>
    </row>
    <row r="193" spans="1:12" ht="14" x14ac:dyDescent="0.3">
      <c r="B193" s="83" t="str">
        <f>IF(C193="",B192,D193)</f>
        <v>TOTAL</v>
      </c>
      <c r="C193" s="54"/>
      <c r="D193" s="70" t="str">
        <f>IF(D192="","","1er Año")</f>
        <v/>
      </c>
      <c r="E193" s="111" t="str">
        <f>IF(E192="","",(VLOOKUP(B193,'TDPrimas Vida'!$B:$N,5,0)))</f>
        <v/>
      </c>
      <c r="F193" s="111" t="str">
        <f>IF(E192="","",(VLOOKUP(B193,'TDPrimas Vida'!$B:$N,6,0)))</f>
        <v/>
      </c>
      <c r="G193" s="112" t="str">
        <f>IFERROR((E193/VLOOKUP("TOTAL",$D$12:$L$312,2,0))*100,"")</f>
        <v/>
      </c>
      <c r="H193" s="112" t="str">
        <f>IFERROR((E193/VLOOKUP("TOTAL",$D$12:$L$312,3,0))*100,"")</f>
        <v/>
      </c>
      <c r="I193" s="111" t="str">
        <f>IF(E192="","",E193-F193)</f>
        <v/>
      </c>
      <c r="J193" s="113" t="str">
        <f>IF(E192="","",IFERROR((E193/F193-1)*100,"ND"))</f>
        <v/>
      </c>
      <c r="K193" s="113" t="str">
        <f>IF(E192="","",IFERROR((E193/VLOOKUP(B193&amp;"|"&amp;VLOOKUP(TDPrimas_!$B$4,Cat!R:T,2,0),'TD Operación'!A:D,4,0))*100,"ND"))</f>
        <v/>
      </c>
      <c r="L193" s="113" t="str">
        <f>IF(E192="","",(VLOOKUP(B193,'TDPrimas Vida'!$B:$N,7,0)))</f>
        <v/>
      </c>
    </row>
    <row r="194" spans="1:12" ht="14" x14ac:dyDescent="0.3">
      <c r="B194" s="83" t="str">
        <f>IF(C194="",B193,D194)</f>
        <v>TOTAL</v>
      </c>
      <c r="C194" s="54"/>
      <c r="D194" s="70" t="str">
        <f>IF(D193="","","Renovación")</f>
        <v/>
      </c>
      <c r="E194" s="111" t="str">
        <f>IF(E192="","",(VLOOKUP(B194,'TDPrimas Vida'!$B:$N,8,0)))</f>
        <v/>
      </c>
      <c r="F194" s="111" t="str">
        <f>IF(E192="","",(VLOOKUP(B194,'TDPrimas Vida'!$B:$N,9,0)))</f>
        <v/>
      </c>
      <c r="G194" s="112" t="str">
        <f>IFERROR((E194/VLOOKUP("TOTAL",$D$12:$L$312,2,0))*100,"")</f>
        <v/>
      </c>
      <c r="H194" s="112" t="str">
        <f>IFERROR((E194/VLOOKUP("TOTAL",$D$12:$L$312,3,0))*100,"")</f>
        <v/>
      </c>
      <c r="I194" s="111" t="str">
        <f>IF(E192="","",E194-F194)</f>
        <v/>
      </c>
      <c r="J194" s="113" t="str">
        <f>IF(E192="","",IFERROR((E194/F194-1)*100,"ND"))</f>
        <v/>
      </c>
      <c r="K194" s="113" t="str">
        <f>IF(E193="","",IFERROR((E194/VLOOKUP(B194&amp;"|"&amp;VLOOKUP(TDPrimas_!$B$4,Cat!R:T,2,0),'TD Operación'!A:D,4,0))*100,"ND"))</f>
        <v/>
      </c>
      <c r="L194" s="113" t="str">
        <f>IF(E192="","",(VLOOKUP(B194,'TDPrimas Vida'!$B:$N,10,0)))</f>
        <v/>
      </c>
    </row>
    <row r="195" spans="1:12" ht="14" x14ac:dyDescent="0.3">
      <c r="B195" s="83" t="str">
        <f>IF(C195="",B194,D195)</f>
        <v>TOTAL</v>
      </c>
      <c r="C195" s="54"/>
      <c r="D195" s="70" t="str">
        <f>IF(D194="","","Únicas")</f>
        <v/>
      </c>
      <c r="E195" s="111" t="str">
        <f>IF(E193="","",(VLOOKUP(B195,'TDPrimas Vida'!$B:$N,11,0)))</f>
        <v/>
      </c>
      <c r="F195" s="111" t="str">
        <f>IF(E193="","",(VLOOKUP(B195,'TDPrimas Vida'!$B:$N,12,0)))</f>
        <v/>
      </c>
      <c r="G195" s="112" t="str">
        <f>IFERROR((E195/VLOOKUP("TOTAL",$D$12:$L$312,2,0))*100,"")</f>
        <v/>
      </c>
      <c r="H195" s="112" t="str">
        <f>IFERROR((E195/VLOOKUP("TOTAL",$D$12:$L$312,3,0))*100,"")</f>
        <v/>
      </c>
      <c r="I195" s="111" t="str">
        <f>IF(E192="","",E195-F195)</f>
        <v/>
      </c>
      <c r="J195" s="113" t="str">
        <f>IF(E192="","",IFERROR((E195/F195-1)*100,"ND"))</f>
        <v/>
      </c>
      <c r="K195" s="113" t="str">
        <f>IF(E194="","",IFERROR((E195/VLOOKUP(B195&amp;"|"&amp;VLOOKUP(TDPrimas_!$B$4,Cat!R:T,2,0),'TD Operación'!A:D,4,0))*100,"ND"))</f>
        <v/>
      </c>
      <c r="L195" s="113" t="str">
        <f>IF(E192="","",(VLOOKUP(B195,'TDPrimas Vida'!$B:$N,13,0)))</f>
        <v/>
      </c>
    </row>
    <row r="196" spans="1:12" s="25" customFormat="1" ht="14.5" x14ac:dyDescent="0.35">
      <c r="A196"/>
      <c r="B196" s="84" t="str">
        <f>IF(C196="",B192,D196)</f>
        <v>TOTAL</v>
      </c>
      <c r="C196" s="54" t="str">
        <f>IF('TDPrimas Vida'!A54="","",'TDPrimas Vida'!A54)</f>
        <v/>
      </c>
      <c r="D196" s="70" t="str">
        <f>IF('TDPrimas Vida'!B54="","",'TDPrimas Vida'!B54)</f>
        <v/>
      </c>
      <c r="E196" s="111" t="str">
        <f>IF('TDPrimas Vida'!C54="","",'TDPrimas Vida'!C54)</f>
        <v/>
      </c>
      <c r="F196" s="111" t="str">
        <f>IF('TDPrimas Vida'!D54="","",'TDPrimas Vida'!D54)</f>
        <v/>
      </c>
      <c r="G196" s="112" t="str">
        <f>IF('TDPrimas Vida'!C54="","",IFERROR((E196/VLOOKUP("TOTAL",$D$12:$L$312,2,0))*100,""))</f>
        <v/>
      </c>
      <c r="H196" s="112" t="str">
        <f>IF('TDPrimas Vida'!C54="","",IFERROR((E196/VLOOKUP("TOTAL",$D$12:$L$312,3,0))*100,""))</f>
        <v/>
      </c>
      <c r="I196" s="111" t="str">
        <f>IF('TDPrimas Vida'!C54="","",E196-F196)</f>
        <v/>
      </c>
      <c r="J196" s="113" t="str">
        <f>IFERROR(IF('TDPrimas Vida'!C54="","",(E196/F196-1)*100),"ND")</f>
        <v/>
      </c>
      <c r="K196" s="113" t="str">
        <f>IF(E195="","",IFERROR((E196/VLOOKUP(B196&amp;"|"&amp;VLOOKUP(TDPrimas_!$B$4,Cat!R:T,2,0),'TD Operación'!A:D,4,0))*100,"ND"))</f>
        <v/>
      </c>
      <c r="L196" s="113" t="str">
        <f>IF('TDPrimas Vida'!E54="","",'TDPrimas Vida'!E54)</f>
        <v/>
      </c>
    </row>
    <row r="197" spans="1:12" ht="14" x14ac:dyDescent="0.3">
      <c r="B197" s="83" t="str">
        <f>IF(C197="",B196,D197)</f>
        <v>TOTAL</v>
      </c>
      <c r="C197" s="54"/>
      <c r="D197" s="70" t="str">
        <f>IF(D196="","","1er Año")</f>
        <v/>
      </c>
      <c r="E197" s="111" t="str">
        <f>IF(E196="","",(VLOOKUP(B197,'TDPrimas Vida'!$B:$N,5,0)))</f>
        <v/>
      </c>
      <c r="F197" s="111" t="str">
        <f>IF(E196="","",(VLOOKUP(B197,'TDPrimas Vida'!$B:$N,6,0)))</f>
        <v/>
      </c>
      <c r="G197" s="112" t="str">
        <f>IFERROR((E197/VLOOKUP("TOTAL",$D$12:$L$312,2,0))*100,"")</f>
        <v/>
      </c>
      <c r="H197" s="112" t="str">
        <f>IFERROR((E197/VLOOKUP("TOTAL",$D$12:$L$312,3,0))*100,"")</f>
        <v/>
      </c>
      <c r="I197" s="111" t="str">
        <f>IF(E196="","",E197-F197)</f>
        <v/>
      </c>
      <c r="J197" s="113" t="str">
        <f>IF(E196="","",IFERROR((E197/F197-1)*100,"ND"))</f>
        <v/>
      </c>
      <c r="K197" s="113" t="str">
        <f>IF(E196="","",IFERROR((E197/VLOOKUP(B197&amp;"|"&amp;VLOOKUP(TDPrimas_!$B$4,Cat!R:T,2,0),'TD Operación'!A:D,4,0))*100,"ND"))</f>
        <v/>
      </c>
      <c r="L197" s="113" t="str">
        <f>IF(E196="","",(VLOOKUP(B197,'TDPrimas Vida'!$B:$N,7,0)))</f>
        <v/>
      </c>
    </row>
    <row r="198" spans="1:12" ht="14" x14ac:dyDescent="0.3">
      <c r="B198" s="83" t="str">
        <f>IF(C198="",B197,D198)</f>
        <v>TOTAL</v>
      </c>
      <c r="C198" s="54"/>
      <c r="D198" s="70" t="str">
        <f>IF(D197="","","Renovación")</f>
        <v/>
      </c>
      <c r="E198" s="111" t="str">
        <f>IF(E196="","",(VLOOKUP(B198,'TDPrimas Vida'!$B:$N,8,0)))</f>
        <v/>
      </c>
      <c r="F198" s="111" t="str">
        <f>IF(E196="","",(VLOOKUP(B198,'TDPrimas Vida'!$B:$N,9,0)))</f>
        <v/>
      </c>
      <c r="G198" s="112" t="str">
        <f>IFERROR((E198/VLOOKUP("TOTAL",$D$12:$L$312,2,0))*100,"")</f>
        <v/>
      </c>
      <c r="H198" s="112" t="str">
        <f>IFERROR((E198/VLOOKUP("TOTAL",$D$12:$L$312,3,0))*100,"")</f>
        <v/>
      </c>
      <c r="I198" s="111" t="str">
        <f>IF(E196="","",E198-F198)</f>
        <v/>
      </c>
      <c r="J198" s="113" t="str">
        <f>IF(E196="","",IFERROR((E198/F198-1)*100,"ND"))</f>
        <v/>
      </c>
      <c r="K198" s="113" t="str">
        <f>IF(E197="","",IFERROR((E198/VLOOKUP(B198&amp;"|"&amp;VLOOKUP(TDPrimas_!$B$4,Cat!R:T,2,0),'TD Operación'!A:D,4,0))*100,"ND"))</f>
        <v/>
      </c>
      <c r="L198" s="113" t="str">
        <f>IF(E196="","",(VLOOKUP(B198,'TDPrimas Vida'!$B:$N,10,0)))</f>
        <v/>
      </c>
    </row>
    <row r="199" spans="1:12" ht="14" x14ac:dyDescent="0.3">
      <c r="B199" s="83" t="str">
        <f>IF(C199="",B198,D199)</f>
        <v>TOTAL</v>
      </c>
      <c r="C199" s="54"/>
      <c r="D199" s="70" t="str">
        <f>IF(D198="","","Únicas")</f>
        <v/>
      </c>
      <c r="E199" s="111" t="str">
        <f>IF(E197="","",(VLOOKUP(B199,'TDPrimas Vida'!$B:$N,11,0)))</f>
        <v/>
      </c>
      <c r="F199" s="111" t="str">
        <f>IF(E197="","",(VLOOKUP(B199,'TDPrimas Vida'!$B:$N,12,0)))</f>
        <v/>
      </c>
      <c r="G199" s="112" t="str">
        <f>IFERROR((E199/VLOOKUP("TOTAL",$D$12:$L$312,2,0))*100,"")</f>
        <v/>
      </c>
      <c r="H199" s="112" t="str">
        <f>IFERROR((E199/VLOOKUP("TOTAL",$D$12:$L$312,3,0))*100,"")</f>
        <v/>
      </c>
      <c r="I199" s="111" t="str">
        <f>IF(E196="","",E199-F199)</f>
        <v/>
      </c>
      <c r="J199" s="113" t="str">
        <f>IF(E196="","",IFERROR((E199/F199-1)*100,"ND"))</f>
        <v/>
      </c>
      <c r="K199" s="113" t="str">
        <f>IF(E198="","",IFERROR((E199/VLOOKUP(B199&amp;"|"&amp;VLOOKUP(TDPrimas_!$B$4,Cat!R:T,2,0),'TD Operación'!A:D,4,0))*100,"ND"))</f>
        <v/>
      </c>
      <c r="L199" s="113" t="str">
        <f>IF(E196="","",(VLOOKUP(B199,'TDPrimas Vida'!$B:$N,13,0)))</f>
        <v/>
      </c>
    </row>
    <row r="200" spans="1:12" s="25" customFormat="1" ht="14.5" x14ac:dyDescent="0.35">
      <c r="A200"/>
      <c r="B200" s="85" t="str">
        <f>IF(C200="",B196,D200)</f>
        <v>TOTAL</v>
      </c>
      <c r="C200" s="54" t="str">
        <f>IF('TDPrimas Vida'!A55="","",'TDPrimas Vida'!A55)</f>
        <v/>
      </c>
      <c r="D200" s="70" t="str">
        <f>IF('TDPrimas Vida'!B55="","",'TDPrimas Vida'!B55)</f>
        <v/>
      </c>
      <c r="E200" s="111" t="str">
        <f>IF('TDPrimas Vida'!C55="","",'TDPrimas Vida'!C55)</f>
        <v/>
      </c>
      <c r="F200" s="111" t="str">
        <f>IF('TDPrimas Vida'!D55="","",'TDPrimas Vida'!D55)</f>
        <v/>
      </c>
      <c r="G200" s="112" t="str">
        <f>IF('TDPrimas Vida'!C55="","",IFERROR((E200/VLOOKUP("TOTAL",$D$12:$L$312,2,0))*100,""))</f>
        <v/>
      </c>
      <c r="H200" s="112" t="str">
        <f>IF('TDPrimas Vida'!C55="","",IFERROR((E200/VLOOKUP("TOTAL",$D$12:$L$312,3,0))*100,""))</f>
        <v/>
      </c>
      <c r="I200" s="111" t="str">
        <f>IF('TDPrimas Vida'!C55="","",E200-F200)</f>
        <v/>
      </c>
      <c r="J200" s="113" t="str">
        <f>IFERROR(IF('TDPrimas Vida'!C55="","",(E200/F200-1)*100),"ND")</f>
        <v/>
      </c>
      <c r="K200" s="113" t="str">
        <f>IF(E199="","",IFERROR((E200/VLOOKUP(B200&amp;"|"&amp;VLOOKUP(TDPrimas_!$B$4,Cat!R:T,2,0),'TD Operación'!A:D,4,0))*100,"ND"))</f>
        <v/>
      </c>
      <c r="L200" s="113" t="str">
        <f>IF('TDPrimas Vida'!E55="","",'TDPrimas Vida'!E55)</f>
        <v/>
      </c>
    </row>
    <row r="201" spans="1:12" ht="14" x14ac:dyDescent="0.3">
      <c r="B201" s="83" t="str">
        <f>IF(C201="",B200,D201)</f>
        <v>TOTAL</v>
      </c>
      <c r="C201" s="54"/>
      <c r="D201" s="70" t="str">
        <f>IF(D200="","","1er Año")</f>
        <v/>
      </c>
      <c r="E201" s="111" t="str">
        <f>IF(E200="","",(VLOOKUP(B201,'TDPrimas Vida'!$B:$N,5,0)))</f>
        <v/>
      </c>
      <c r="F201" s="111" t="str">
        <f>IF(E200="","",(VLOOKUP(B201,'TDPrimas Vida'!$B:$N,6,0)))</f>
        <v/>
      </c>
      <c r="G201" s="112" t="str">
        <f>IFERROR((E201/VLOOKUP("TOTAL",$D$12:$L$312,2,0))*100,"")</f>
        <v/>
      </c>
      <c r="H201" s="112" t="str">
        <f>IFERROR((E201/VLOOKUP("TOTAL",$D$12:$L$312,3,0))*100,"")</f>
        <v/>
      </c>
      <c r="I201" s="111" t="str">
        <f>IF(E200="","",E201-F201)</f>
        <v/>
      </c>
      <c r="J201" s="113" t="str">
        <f>IF(E200="","",IFERROR((E201/F201-1)*100,"ND"))</f>
        <v/>
      </c>
      <c r="K201" s="113" t="str">
        <f>IF(E200="","",IFERROR((E201/VLOOKUP(B201&amp;"|"&amp;VLOOKUP(TDPrimas_!$B$4,Cat!R:T,2,0),'TD Operación'!A:D,4,0))*100,"ND"))</f>
        <v/>
      </c>
      <c r="L201" s="113" t="str">
        <f>IF(E200="","",(VLOOKUP(B201,'TDPrimas Vida'!$B:$N,7,0)))</f>
        <v/>
      </c>
    </row>
    <row r="202" spans="1:12" ht="14" x14ac:dyDescent="0.3">
      <c r="B202" s="83" t="str">
        <f>IF(C202="",B201,D202)</f>
        <v>TOTAL</v>
      </c>
      <c r="C202" s="54"/>
      <c r="D202" s="70" t="str">
        <f>IF(D201="","","Renovación")</f>
        <v/>
      </c>
      <c r="E202" s="111" t="str">
        <f>IF(E200="","",(VLOOKUP(B202,'TDPrimas Vida'!$B:$N,8,0)))</f>
        <v/>
      </c>
      <c r="F202" s="111" t="str">
        <f>IF(E200="","",(VLOOKUP(B202,'TDPrimas Vida'!$B:$N,9,0)))</f>
        <v/>
      </c>
      <c r="G202" s="112" t="str">
        <f>IFERROR((E202/VLOOKUP("TOTAL",$D$12:$L$312,2,0))*100,"")</f>
        <v/>
      </c>
      <c r="H202" s="112" t="str">
        <f>IFERROR((E202/VLOOKUP("TOTAL",$D$12:$L$312,3,0))*100,"")</f>
        <v/>
      </c>
      <c r="I202" s="111" t="str">
        <f>IF(E200="","",E202-F202)</f>
        <v/>
      </c>
      <c r="J202" s="113" t="str">
        <f>IF(E200="","",IFERROR((E202/F202-1)*100,"ND"))</f>
        <v/>
      </c>
      <c r="K202" s="113" t="str">
        <f>IF(E201="","",IFERROR((E202/VLOOKUP(B202&amp;"|"&amp;VLOOKUP(TDPrimas_!$B$4,Cat!R:T,2,0),'TD Operación'!A:D,4,0))*100,"ND"))</f>
        <v/>
      </c>
      <c r="L202" s="113" t="str">
        <f>IF(E200="","",(VLOOKUP(B202,'TDPrimas Vida'!$B:$N,10,0)))</f>
        <v/>
      </c>
    </row>
    <row r="203" spans="1:12" ht="14" x14ac:dyDescent="0.3">
      <c r="B203" s="83" t="str">
        <f>IF(C203="",B202,D203)</f>
        <v>TOTAL</v>
      </c>
      <c r="C203" s="54"/>
      <c r="D203" s="70" t="str">
        <f>IF(D202="","","Únicas")</f>
        <v/>
      </c>
      <c r="E203" s="111" t="str">
        <f>IF(E201="","",(VLOOKUP(B203,'TDPrimas Vida'!$B:$N,11,0)))</f>
        <v/>
      </c>
      <c r="F203" s="111" t="str">
        <f>IF(E201="","",(VLOOKUP(B203,'TDPrimas Vida'!$B:$N,12,0)))</f>
        <v/>
      </c>
      <c r="G203" s="112" t="str">
        <f>IFERROR((E203/VLOOKUP("TOTAL",$D$12:$L$312,2,0))*100,"")</f>
        <v/>
      </c>
      <c r="H203" s="112" t="str">
        <f>IFERROR((E203/VLOOKUP("TOTAL",$D$12:$L$312,3,0))*100,"")</f>
        <v/>
      </c>
      <c r="I203" s="111" t="str">
        <f>IF(E200="","",E203-F203)</f>
        <v/>
      </c>
      <c r="J203" s="113" t="str">
        <f>IF(E200="","",IFERROR((E203/F203-1)*100,"ND"))</f>
        <v/>
      </c>
      <c r="K203" s="113" t="str">
        <f>IF(E202="","",IFERROR((E203/VLOOKUP(B203&amp;"|"&amp;VLOOKUP(TDPrimas_!$B$4,Cat!R:T,2,0),'TD Operación'!A:D,4,0))*100,"ND"))</f>
        <v/>
      </c>
      <c r="L203" s="113" t="str">
        <f>IF(E200="","",(VLOOKUP(B203,'TDPrimas Vida'!$B:$N,13,0)))</f>
        <v/>
      </c>
    </row>
    <row r="204" spans="1:12" s="25" customFormat="1" ht="14.5" x14ac:dyDescent="0.35">
      <c r="A204"/>
      <c r="B204" s="85" t="str">
        <f>IF(C204="",B200,D204)</f>
        <v>TOTAL</v>
      </c>
      <c r="C204" s="54" t="str">
        <f>IF('TDPrimas Vida'!A56="","",'TDPrimas Vida'!A56)</f>
        <v/>
      </c>
      <c r="D204" s="70" t="str">
        <f>IF('TDPrimas Vida'!B56="","",'TDPrimas Vida'!B56)</f>
        <v/>
      </c>
      <c r="E204" s="111" t="str">
        <f>IF('TDPrimas Vida'!C56="","",'TDPrimas Vida'!C56)</f>
        <v/>
      </c>
      <c r="F204" s="111" t="str">
        <f>IF('TDPrimas Vida'!D56="","",'TDPrimas Vida'!D56)</f>
        <v/>
      </c>
      <c r="G204" s="112" t="str">
        <f>IF('TDPrimas Vida'!C56="","",IFERROR((E204/VLOOKUP("TOTAL",$D$12:$L$312,2,0))*100,""))</f>
        <v/>
      </c>
      <c r="H204" s="112" t="str">
        <f>IF('TDPrimas Vida'!C56="","",IFERROR((E204/VLOOKUP("TOTAL",$D$12:$L$312,3,0))*100,""))</f>
        <v/>
      </c>
      <c r="I204" s="111" t="str">
        <f>IF('TDPrimas Vida'!C56="","",E204-F204)</f>
        <v/>
      </c>
      <c r="J204" s="113" t="str">
        <f>IFERROR(IF('TDPrimas Vida'!C56="","",(E204/F204-1)*100),"ND")</f>
        <v/>
      </c>
      <c r="K204" s="113" t="str">
        <f>IF(E203="","",IFERROR((E204/VLOOKUP(B204&amp;"|"&amp;VLOOKUP(TDPrimas_!$B$4,Cat!R:T,2,0),'TD Operación'!A:D,4,0))*100,"ND"))</f>
        <v/>
      </c>
      <c r="L204" s="113" t="str">
        <f>IF('TDPrimas Vida'!E56="","",'TDPrimas Vida'!E56)</f>
        <v/>
      </c>
    </row>
    <row r="205" spans="1:12" ht="14" x14ac:dyDescent="0.3">
      <c r="B205" s="83" t="str">
        <f>IF(C205="",B204,D205)</f>
        <v>TOTAL</v>
      </c>
      <c r="C205" s="54"/>
      <c r="D205" s="70" t="str">
        <f>IF(D204="","","1er Año")</f>
        <v/>
      </c>
      <c r="E205" s="111" t="str">
        <f>IF(E204="","",(VLOOKUP(B205,'TDPrimas Vida'!$B:$N,5,0)))</f>
        <v/>
      </c>
      <c r="F205" s="111" t="str">
        <f>IF(E204="","",(VLOOKUP(B205,'TDPrimas Vida'!$B:$N,6,0)))</f>
        <v/>
      </c>
      <c r="G205" s="112" t="str">
        <f>IFERROR((E205/VLOOKUP("TOTAL",$D$12:$L$312,2,0))*100,"")</f>
        <v/>
      </c>
      <c r="H205" s="112" t="str">
        <f>IFERROR((E205/VLOOKUP("TOTAL",$D$12:$L$312,3,0))*100,"")</f>
        <v/>
      </c>
      <c r="I205" s="111" t="str">
        <f>IF(E204="","",E205-F205)</f>
        <v/>
      </c>
      <c r="J205" s="113" t="str">
        <f>IF(E204="","",IFERROR((E205/F205-1)*100,"ND"))</f>
        <v/>
      </c>
      <c r="K205" s="113" t="str">
        <f>IF(E204="","",IFERROR((E205/VLOOKUP(B205&amp;"|"&amp;VLOOKUP(TDPrimas_!$B$4,Cat!R:T,2,0),'TD Operación'!A:D,4,0))*100,"ND"))</f>
        <v/>
      </c>
      <c r="L205" s="113" t="str">
        <f>IF(E204="","",(VLOOKUP(B205,'TDPrimas Vida'!$B:$N,7,0)))</f>
        <v/>
      </c>
    </row>
    <row r="206" spans="1:12" ht="14" x14ac:dyDescent="0.3">
      <c r="B206" s="83" t="str">
        <f>IF(C206="",B205,D206)</f>
        <v>TOTAL</v>
      </c>
      <c r="C206" s="54"/>
      <c r="D206" s="70" t="str">
        <f>IF(D205="","","Renovación")</f>
        <v/>
      </c>
      <c r="E206" s="111" t="str">
        <f>IF(E204="","",(VLOOKUP(B206,'TDPrimas Vida'!$B:$N,8,0)))</f>
        <v/>
      </c>
      <c r="F206" s="111" t="str">
        <f>IF(E204="","",(VLOOKUP(B206,'TDPrimas Vida'!$B:$N,9,0)))</f>
        <v/>
      </c>
      <c r="G206" s="112" t="str">
        <f>IFERROR((E206/VLOOKUP("TOTAL",$D$12:$L$312,2,0))*100,"")</f>
        <v/>
      </c>
      <c r="H206" s="112" t="str">
        <f>IFERROR((E206/VLOOKUP("TOTAL",$D$12:$L$312,3,0))*100,"")</f>
        <v/>
      </c>
      <c r="I206" s="111" t="str">
        <f>IF(E204="","",E206-F206)</f>
        <v/>
      </c>
      <c r="J206" s="113" t="str">
        <f>IF(E204="","",IFERROR((E206/F206-1)*100,"ND"))</f>
        <v/>
      </c>
      <c r="K206" s="113" t="str">
        <f>IF(E205="","",IFERROR((E206/VLOOKUP(B206&amp;"|"&amp;VLOOKUP(TDPrimas_!$B$4,Cat!R:T,2,0),'TD Operación'!A:D,4,0))*100,"ND"))</f>
        <v/>
      </c>
      <c r="L206" s="113" t="str">
        <f>IF(E204="","",(VLOOKUP(B206,'TDPrimas Vida'!$B:$N,10,0)))</f>
        <v/>
      </c>
    </row>
    <row r="207" spans="1:12" ht="14" x14ac:dyDescent="0.3">
      <c r="B207" s="83" t="str">
        <f>IF(C207="",B206,D207)</f>
        <v>TOTAL</v>
      </c>
      <c r="C207" s="54"/>
      <c r="D207" s="70" t="str">
        <f>IF(D206="","","Únicas")</f>
        <v/>
      </c>
      <c r="E207" s="111" t="str">
        <f>IF(E205="","",(VLOOKUP(B207,'TDPrimas Vida'!$B:$N,11,0)))</f>
        <v/>
      </c>
      <c r="F207" s="111" t="str">
        <f>IF(E205="","",(VLOOKUP(B207,'TDPrimas Vida'!$B:$N,12,0)))</f>
        <v/>
      </c>
      <c r="G207" s="112" t="str">
        <f>IFERROR((E207/VLOOKUP("TOTAL",$D$12:$L$312,2,0))*100,"")</f>
        <v/>
      </c>
      <c r="H207" s="112" t="str">
        <f>IFERROR((E207/VLOOKUP("TOTAL",$D$12:$L$312,3,0))*100,"")</f>
        <v/>
      </c>
      <c r="I207" s="111" t="str">
        <f>IF(E204="","",E207-F207)</f>
        <v/>
      </c>
      <c r="J207" s="113" t="str">
        <f>IF(E204="","",IFERROR((E207/F207-1)*100,"ND"))</f>
        <v/>
      </c>
      <c r="K207" s="113" t="str">
        <f>IF(E206="","",IFERROR((E207/VLOOKUP(B207&amp;"|"&amp;VLOOKUP(TDPrimas_!$B$4,Cat!R:T,2,0),'TD Operación'!A:D,4,0))*100,"ND"))</f>
        <v/>
      </c>
      <c r="L207" s="113" t="str">
        <f>IF(E204="","",(VLOOKUP(B207,'TDPrimas Vida'!$B:$N,13,0)))</f>
        <v/>
      </c>
    </row>
    <row r="208" spans="1:12" s="25" customFormat="1" ht="14.5" x14ac:dyDescent="0.35">
      <c r="A208"/>
      <c r="B208" s="85" t="str">
        <f>IF(C208="",B204,D208)</f>
        <v>TOTAL</v>
      </c>
      <c r="C208" s="54" t="str">
        <f>IF('TDPrimas Vida'!A57="","",'TDPrimas Vida'!A57)</f>
        <v/>
      </c>
      <c r="D208" s="70" t="str">
        <f>IF('TDPrimas Vida'!B57="","",'TDPrimas Vida'!B57)</f>
        <v/>
      </c>
      <c r="E208" s="111" t="str">
        <f>IF('TDPrimas Vida'!C57="","",'TDPrimas Vida'!C57)</f>
        <v/>
      </c>
      <c r="F208" s="111" t="str">
        <f>IF('TDPrimas Vida'!D57="","",'TDPrimas Vida'!D57)</f>
        <v/>
      </c>
      <c r="G208" s="112" t="str">
        <f>IF('TDPrimas Vida'!C57="","",IFERROR((E208/VLOOKUP("TOTAL",$D$12:$L$312,2,0))*100,""))</f>
        <v/>
      </c>
      <c r="H208" s="112" t="str">
        <f>IF('TDPrimas Vida'!C57="","",IFERROR((E208/VLOOKUP("TOTAL",$D$12:$L$312,3,0))*100,""))</f>
        <v/>
      </c>
      <c r="I208" s="111" t="str">
        <f>IF('TDPrimas Vida'!C57="","",E208-F208)</f>
        <v/>
      </c>
      <c r="J208" s="113" t="str">
        <f>IFERROR(IF('TDPrimas Vida'!C57="","",(E208/F208-1)*100),"ND")</f>
        <v/>
      </c>
      <c r="K208" s="113" t="str">
        <f>IF(E207="","",IFERROR((E208/VLOOKUP(B208&amp;"|"&amp;VLOOKUP(TDPrimas_!$B$4,Cat!R:T,2,0),'TD Operación'!A:D,4,0))*100,"ND"))</f>
        <v/>
      </c>
      <c r="L208" s="113" t="str">
        <f>IF('TDPrimas Vida'!E57="","",'TDPrimas Vida'!E57)</f>
        <v/>
      </c>
    </row>
    <row r="209" spans="1:12" ht="14" x14ac:dyDescent="0.3">
      <c r="B209" s="83" t="str">
        <f>IF(C209="",B208,D209)</f>
        <v>TOTAL</v>
      </c>
      <c r="C209" s="54"/>
      <c r="D209" s="70" t="str">
        <f>IF(D208="","","1er Año")</f>
        <v/>
      </c>
      <c r="E209" s="111" t="str">
        <f>IF(E208="","",(VLOOKUP(B209,'TDPrimas Vida'!$B:$N,5,0)))</f>
        <v/>
      </c>
      <c r="F209" s="111" t="str">
        <f>IF(E208="","",(VLOOKUP(B209,'TDPrimas Vida'!$B:$N,6,0)))</f>
        <v/>
      </c>
      <c r="G209" s="112" t="str">
        <f>IFERROR((E209/VLOOKUP("TOTAL",$D$12:$L$312,2,0))*100,"")</f>
        <v/>
      </c>
      <c r="H209" s="112" t="str">
        <f>IFERROR((E209/VLOOKUP("TOTAL",$D$12:$L$312,3,0))*100,"")</f>
        <v/>
      </c>
      <c r="I209" s="111" t="str">
        <f>IF(E208="","",E209-F209)</f>
        <v/>
      </c>
      <c r="J209" s="113" t="str">
        <f>IF(E208="","",IFERROR((E209/F209-1)*100,"ND"))</f>
        <v/>
      </c>
      <c r="K209" s="113" t="str">
        <f>IF(E208="","",IFERROR((E209/VLOOKUP(B209&amp;"|"&amp;VLOOKUP(TDPrimas_!$B$4,Cat!R:T,2,0),'TD Operación'!A:D,4,0))*100,"ND"))</f>
        <v/>
      </c>
      <c r="L209" s="113" t="str">
        <f>IF(E208="","",(VLOOKUP(B209,'TDPrimas Vida'!$B:$N,7,0)))</f>
        <v/>
      </c>
    </row>
    <row r="210" spans="1:12" ht="14" x14ac:dyDescent="0.3">
      <c r="B210" s="83" t="str">
        <f>IF(C210="",B209,D210)</f>
        <v>TOTAL</v>
      </c>
      <c r="C210" s="54"/>
      <c r="D210" s="70" t="str">
        <f>IF(D209="","","Renovación")</f>
        <v/>
      </c>
      <c r="E210" s="111" t="str">
        <f>IF(E208="","",(VLOOKUP(B210,'TDPrimas Vida'!$B:$N,8,0)))</f>
        <v/>
      </c>
      <c r="F210" s="111" t="str">
        <f>IF(E208="","",(VLOOKUP(B210,'TDPrimas Vida'!$B:$N,9,0)))</f>
        <v/>
      </c>
      <c r="G210" s="112" t="str">
        <f>IFERROR((E210/VLOOKUP("TOTAL",$D$12:$L$312,2,0))*100,"")</f>
        <v/>
      </c>
      <c r="H210" s="112" t="str">
        <f>IFERROR((E210/VLOOKUP("TOTAL",$D$12:$L$312,3,0))*100,"")</f>
        <v/>
      </c>
      <c r="I210" s="111" t="str">
        <f>IF(E208="","",E210-F210)</f>
        <v/>
      </c>
      <c r="J210" s="113" t="str">
        <f>IF(E208="","",IFERROR((E210/F210-1)*100,"ND"))</f>
        <v/>
      </c>
      <c r="K210" s="113" t="str">
        <f>IF(E208="","",IFERROR((E210/VLOOKUP(B210&amp;"|"&amp;VLOOKUP(#REF!,Cat!R:T,2,0),'TD Operación'!A:D,4,0))*100,"ND"))</f>
        <v/>
      </c>
      <c r="L210" s="113" t="str">
        <f>IF(E208="","",(VLOOKUP(B210,'TDPrimas Vida'!$B:$N,10,0)))</f>
        <v/>
      </c>
    </row>
    <row r="211" spans="1:12" ht="14" x14ac:dyDescent="0.3">
      <c r="B211" s="83" t="str">
        <f>IF(C211="",B210,D211)</f>
        <v>TOTAL</v>
      </c>
      <c r="C211" s="54"/>
      <c r="D211" s="70" t="str">
        <f>IF(D210="","","Únicas")</f>
        <v/>
      </c>
      <c r="E211" s="111" t="str">
        <f>IF(E209="","",(VLOOKUP(B211,'TDPrimas Vida'!$B:$N,11,0)))</f>
        <v/>
      </c>
      <c r="F211" s="111" t="str">
        <f>IF(E209="","",(VLOOKUP(B211,'TDPrimas Vida'!$B:$N,12,0)))</f>
        <v/>
      </c>
      <c r="G211" s="112" t="str">
        <f>IFERROR((E211/VLOOKUP("TOTAL",$D$12:$L$312,2,0))*100,"")</f>
        <v/>
      </c>
      <c r="H211" s="112" t="str">
        <f>IFERROR((E211/VLOOKUP("TOTAL",$D$12:$L$312,3,0))*100,"")</f>
        <v/>
      </c>
      <c r="I211" s="111" t="str">
        <f>IF(E208="","",E211-F211)</f>
        <v/>
      </c>
      <c r="J211" s="113" t="str">
        <f>IF(E208="","",IFERROR((E211/F211-1)*100,"ND"))</f>
        <v/>
      </c>
      <c r="K211" s="113" t="str">
        <f>IF(E208="","",IFERROR((E211/VLOOKUP(B211&amp;"|"&amp;VLOOKUP(#REF!,Cat!R:T,2,0),'TD Operación'!A:D,4,0))*100,"ND"))</f>
        <v/>
      </c>
      <c r="L211" s="113" t="str">
        <f>IF(E208="","",(VLOOKUP(B211,'TDPrimas Vida'!$B:$N,13,0)))</f>
        <v/>
      </c>
    </row>
    <row r="212" spans="1:12" s="25" customFormat="1" ht="14.5" x14ac:dyDescent="0.35">
      <c r="A212"/>
      <c r="B212" s="86"/>
    </row>
    <row r="213" spans="1:12" x14ac:dyDescent="0.25">
      <c r="J213" s="19"/>
    </row>
    <row r="214" spans="1:12" x14ac:dyDescent="0.25">
      <c r="C214" s="124"/>
      <c r="J214" s="19"/>
    </row>
    <row r="215" spans="1:12" x14ac:dyDescent="0.25">
      <c r="C215" s="124"/>
      <c r="J215" s="19"/>
      <c r="K215" s="19"/>
    </row>
    <row r="216" spans="1:12" x14ac:dyDescent="0.25">
      <c r="J216" s="19"/>
      <c r="K216" s="19"/>
    </row>
  </sheetData>
  <sheetProtection algorithmName="SHA-512" hashValue="EFoDE55Op7SqQKrILneVTp4Ra1oQ6Au2ziNpD+k0LFsQt80Jibw1UabAi1wCxT1mWQhSUrgGMOMaQFLCyXSqOw==" saltValue="Yp8d34TY6rk73xw05Bux5A==" spinCount="100000" sheet="1" formatCells="0" formatColumns="0" formatRows="0" insertColumns="0" insertRows="0" insertHyperlinks="0" deleteColumns="0" deleteRows="0" sort="0" autoFilter="0" pivotTables="0"/>
  <mergeCells count="1">
    <mergeCell ref="C2:L2"/>
  </mergeCells>
  <conditionalFormatting sqref="C12:L211">
    <cfRule type="cellIs" dxfId="8" priority="2" operator="notEqual">
      <formula>""</formula>
    </cfRule>
  </conditionalFormatting>
  <conditionalFormatting sqref="D12:D211">
    <cfRule type="containsText" dxfId="7" priority="1" operator="containsText" text="TOTAL">
      <formula>NOT(ISERROR(SEARCH("TOTAL",D12)))</formula>
    </cfRule>
  </conditionalFormatting>
  <pageMargins left="0.7" right="0.7" top="0.75" bottom="0.75" header="0.3" footer="0.3"/>
  <ignoredErrors>
    <ignoredError sqref="D9:D211 E10:J11 E8:L8 E12:F211 C12:C1048576 E9:J9 L9 L10:L11 K9:K209 L1 C2 E6:H6" unlockedFormula="1"/>
    <ignoredError sqref="G210:L211 G12:J209 L12:L209" formula="1" unlockedFormula="1"/>
  </ignoredErrors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9AE8F-518D-435D-A5B8-0B8EEF29D2B7}">
  <sheetPr codeName="Hoja11">
    <tabColor rgb="FF33CCCC"/>
  </sheetPr>
  <dimension ref="A1:WVW124"/>
  <sheetViews>
    <sheetView showGridLines="0" zoomScaleNormal="100" workbookViewId="0">
      <pane ySplit="6" topLeftCell="A7" activePane="bottomLeft" state="frozen"/>
      <selection pane="bottomLeft"/>
    </sheetView>
  </sheetViews>
  <sheetFormatPr baseColWidth="10" defaultColWidth="0" defaultRowHeight="14.5" x14ac:dyDescent="0.35"/>
  <cols>
    <col min="1" max="1" width="2" style="15" customWidth="1"/>
    <col min="2" max="2" width="5.453125" style="15" customWidth="1"/>
    <col min="3" max="3" width="24.453125" style="15" customWidth="1"/>
    <col min="4" max="4" width="13.453125" style="15" bestFit="1" customWidth="1"/>
    <col min="5" max="5" width="8.453125" style="15" bestFit="1" customWidth="1"/>
    <col min="6" max="6" width="10.54296875" style="27" customWidth="1"/>
    <col min="7" max="9" width="9.453125" style="27" customWidth="1"/>
    <col min="10" max="10" width="0.54296875" style="25" customWidth="1"/>
    <col min="11" max="11" width="11" style="15" customWidth="1"/>
    <col min="12" max="12" width="9" style="27" bestFit="1" customWidth="1"/>
    <col min="13" max="13" width="9.453125" style="27" customWidth="1"/>
    <col min="14" max="14" width="9.54296875" style="15" bestFit="1" customWidth="1"/>
    <col min="15" max="16" width="9.54296875" style="15" customWidth="1"/>
    <col min="17" max="19" width="11.453125" style="15" customWidth="1"/>
    <col min="20" max="259" width="11.453125" style="15" hidden="1"/>
    <col min="260" max="260" width="2.453125" style="15" hidden="1"/>
    <col min="261" max="261" width="7.54296875" style="15" hidden="1"/>
    <col min="262" max="262" width="19.453125" style="15" hidden="1"/>
    <col min="263" max="264" width="12" style="15" hidden="1"/>
    <col min="265" max="266" width="9.453125" style="15" hidden="1"/>
    <col min="267" max="267" width="12" style="15" hidden="1"/>
    <col min="268" max="270" width="9.453125" style="15" hidden="1"/>
    <col min="271" max="271" width="3.54296875" style="15" hidden="1"/>
    <col min="272" max="515" width="11.453125" style="15" hidden="1"/>
    <col min="516" max="516" width="2.453125" style="15" hidden="1"/>
    <col min="517" max="517" width="7.54296875" style="15" hidden="1"/>
    <col min="518" max="518" width="19.453125" style="15" hidden="1"/>
    <col min="519" max="520" width="12" style="15" hidden="1"/>
    <col min="521" max="522" width="9.453125" style="15" hidden="1"/>
    <col min="523" max="523" width="12" style="15" hidden="1"/>
    <col min="524" max="526" width="9.453125" style="15" hidden="1"/>
    <col min="527" max="527" width="3.54296875" style="15" hidden="1"/>
    <col min="528" max="771" width="11.453125" style="15" hidden="1"/>
    <col min="772" max="772" width="2.453125" style="15" hidden="1"/>
    <col min="773" max="773" width="7.54296875" style="15" hidden="1"/>
    <col min="774" max="774" width="19.453125" style="15" hidden="1"/>
    <col min="775" max="776" width="12" style="15" hidden="1"/>
    <col min="777" max="778" width="9.453125" style="15" hidden="1"/>
    <col min="779" max="779" width="12" style="15" hidden="1"/>
    <col min="780" max="782" width="9.453125" style="15" hidden="1"/>
    <col min="783" max="783" width="3.54296875" style="15" hidden="1"/>
    <col min="784" max="1027" width="11.453125" style="15" hidden="1"/>
    <col min="1028" max="1028" width="2.453125" style="15" hidden="1"/>
    <col min="1029" max="1029" width="7.54296875" style="15" hidden="1"/>
    <col min="1030" max="1030" width="19.453125" style="15" hidden="1"/>
    <col min="1031" max="1032" width="12" style="15" hidden="1"/>
    <col min="1033" max="1034" width="9.453125" style="15" hidden="1"/>
    <col min="1035" max="1035" width="12" style="15" hidden="1"/>
    <col min="1036" max="1038" width="9.453125" style="15" hidden="1"/>
    <col min="1039" max="1039" width="3.54296875" style="15" hidden="1"/>
    <col min="1040" max="1283" width="11.453125" style="15" hidden="1"/>
    <col min="1284" max="1284" width="2.453125" style="15" hidden="1"/>
    <col min="1285" max="1285" width="7.54296875" style="15" hidden="1"/>
    <col min="1286" max="1286" width="19.453125" style="15" hidden="1"/>
    <col min="1287" max="1288" width="12" style="15" hidden="1"/>
    <col min="1289" max="1290" width="9.453125" style="15" hidden="1"/>
    <col min="1291" max="1291" width="12" style="15" hidden="1"/>
    <col min="1292" max="1294" width="9.453125" style="15" hidden="1"/>
    <col min="1295" max="1295" width="3.54296875" style="15" hidden="1"/>
    <col min="1296" max="1539" width="11.453125" style="15" hidden="1"/>
    <col min="1540" max="1540" width="2.453125" style="15" hidden="1"/>
    <col min="1541" max="1541" width="7.54296875" style="15" hidden="1"/>
    <col min="1542" max="1542" width="19.453125" style="15" hidden="1"/>
    <col min="1543" max="1544" width="12" style="15" hidden="1"/>
    <col min="1545" max="1546" width="9.453125" style="15" hidden="1"/>
    <col min="1547" max="1547" width="12" style="15" hidden="1"/>
    <col min="1548" max="1550" width="9.453125" style="15" hidden="1"/>
    <col min="1551" max="1551" width="3.54296875" style="15" hidden="1"/>
    <col min="1552" max="1795" width="11.453125" style="15" hidden="1"/>
    <col min="1796" max="1796" width="2.453125" style="15" hidden="1"/>
    <col min="1797" max="1797" width="7.54296875" style="15" hidden="1"/>
    <col min="1798" max="1798" width="19.453125" style="15" hidden="1"/>
    <col min="1799" max="1800" width="12" style="15" hidden="1"/>
    <col min="1801" max="1802" width="9.453125" style="15" hidden="1"/>
    <col min="1803" max="1803" width="12" style="15" hidden="1"/>
    <col min="1804" max="1806" width="9.453125" style="15" hidden="1"/>
    <col min="1807" max="1807" width="3.54296875" style="15" hidden="1"/>
    <col min="1808" max="2051" width="11.453125" style="15" hidden="1"/>
    <col min="2052" max="2052" width="2.453125" style="15" hidden="1"/>
    <col min="2053" max="2053" width="7.54296875" style="15" hidden="1"/>
    <col min="2054" max="2054" width="19.453125" style="15" hidden="1"/>
    <col min="2055" max="2056" width="12" style="15" hidden="1"/>
    <col min="2057" max="2058" width="9.453125" style="15" hidden="1"/>
    <col min="2059" max="2059" width="12" style="15" hidden="1"/>
    <col min="2060" max="2062" width="9.453125" style="15" hidden="1"/>
    <col min="2063" max="2063" width="3.54296875" style="15" hidden="1"/>
    <col min="2064" max="2307" width="11.453125" style="15" hidden="1"/>
    <col min="2308" max="2308" width="2.453125" style="15" hidden="1"/>
    <col min="2309" max="2309" width="7.54296875" style="15" hidden="1"/>
    <col min="2310" max="2310" width="19.453125" style="15" hidden="1"/>
    <col min="2311" max="2312" width="12" style="15" hidden="1"/>
    <col min="2313" max="2314" width="9.453125" style="15" hidden="1"/>
    <col min="2315" max="2315" width="12" style="15" hidden="1"/>
    <col min="2316" max="2318" width="9.453125" style="15" hidden="1"/>
    <col min="2319" max="2319" width="3.54296875" style="15" hidden="1"/>
    <col min="2320" max="2563" width="11.453125" style="15" hidden="1"/>
    <col min="2564" max="2564" width="2.453125" style="15" hidden="1"/>
    <col min="2565" max="2565" width="7.54296875" style="15" hidden="1"/>
    <col min="2566" max="2566" width="19.453125" style="15" hidden="1"/>
    <col min="2567" max="2568" width="12" style="15" hidden="1"/>
    <col min="2569" max="2570" width="9.453125" style="15" hidden="1"/>
    <col min="2571" max="2571" width="12" style="15" hidden="1"/>
    <col min="2572" max="2574" width="9.453125" style="15" hidden="1"/>
    <col min="2575" max="2575" width="3.54296875" style="15" hidden="1"/>
    <col min="2576" max="2819" width="11.453125" style="15" hidden="1"/>
    <col min="2820" max="2820" width="2.453125" style="15" hidden="1"/>
    <col min="2821" max="2821" width="7.54296875" style="15" hidden="1"/>
    <col min="2822" max="2822" width="19.453125" style="15" hidden="1"/>
    <col min="2823" max="2824" width="12" style="15" hidden="1"/>
    <col min="2825" max="2826" width="9.453125" style="15" hidden="1"/>
    <col min="2827" max="2827" width="12" style="15" hidden="1"/>
    <col min="2828" max="2830" width="9.453125" style="15" hidden="1"/>
    <col min="2831" max="2831" width="3.54296875" style="15" hidden="1"/>
    <col min="2832" max="3075" width="11.453125" style="15" hidden="1"/>
    <col min="3076" max="3076" width="2.453125" style="15" hidden="1"/>
    <col min="3077" max="3077" width="7.54296875" style="15" hidden="1"/>
    <col min="3078" max="3078" width="19.453125" style="15" hidden="1"/>
    <col min="3079" max="3080" width="12" style="15" hidden="1"/>
    <col min="3081" max="3082" width="9.453125" style="15" hidden="1"/>
    <col min="3083" max="3083" width="12" style="15" hidden="1"/>
    <col min="3084" max="3086" width="9.453125" style="15" hidden="1"/>
    <col min="3087" max="3087" width="3.54296875" style="15" hidden="1"/>
    <col min="3088" max="3331" width="11.453125" style="15" hidden="1"/>
    <col min="3332" max="3332" width="2.453125" style="15" hidden="1"/>
    <col min="3333" max="3333" width="7.54296875" style="15" hidden="1"/>
    <col min="3334" max="3334" width="19.453125" style="15" hidden="1"/>
    <col min="3335" max="3336" width="12" style="15" hidden="1"/>
    <col min="3337" max="3338" width="9.453125" style="15" hidden="1"/>
    <col min="3339" max="3339" width="12" style="15" hidden="1"/>
    <col min="3340" max="3342" width="9.453125" style="15" hidden="1"/>
    <col min="3343" max="3343" width="3.54296875" style="15" hidden="1"/>
    <col min="3344" max="3587" width="11.453125" style="15" hidden="1"/>
    <col min="3588" max="3588" width="2.453125" style="15" hidden="1"/>
    <col min="3589" max="3589" width="7.54296875" style="15" hidden="1"/>
    <col min="3590" max="3590" width="19.453125" style="15" hidden="1"/>
    <col min="3591" max="3592" width="12" style="15" hidden="1"/>
    <col min="3593" max="3594" width="9.453125" style="15" hidden="1"/>
    <col min="3595" max="3595" width="12" style="15" hidden="1"/>
    <col min="3596" max="3598" width="9.453125" style="15" hidden="1"/>
    <col min="3599" max="3599" width="3.54296875" style="15" hidden="1"/>
    <col min="3600" max="3843" width="11.453125" style="15" hidden="1"/>
    <col min="3844" max="3844" width="2.453125" style="15" hidden="1"/>
    <col min="3845" max="3845" width="7.54296875" style="15" hidden="1"/>
    <col min="3846" max="3846" width="19.453125" style="15" hidden="1"/>
    <col min="3847" max="3848" width="12" style="15" hidden="1"/>
    <col min="3849" max="3850" width="9.453125" style="15" hidden="1"/>
    <col min="3851" max="3851" width="12" style="15" hidden="1"/>
    <col min="3852" max="3854" width="9.453125" style="15" hidden="1"/>
    <col min="3855" max="3855" width="3.54296875" style="15" hidden="1"/>
    <col min="3856" max="4099" width="11.453125" style="15" hidden="1"/>
    <col min="4100" max="4100" width="2.453125" style="15" hidden="1"/>
    <col min="4101" max="4101" width="7.54296875" style="15" hidden="1"/>
    <col min="4102" max="4102" width="19.453125" style="15" hidden="1"/>
    <col min="4103" max="4104" width="12" style="15" hidden="1"/>
    <col min="4105" max="4106" width="9.453125" style="15" hidden="1"/>
    <col min="4107" max="4107" width="12" style="15" hidden="1"/>
    <col min="4108" max="4110" width="9.453125" style="15" hidden="1"/>
    <col min="4111" max="4111" width="3.54296875" style="15" hidden="1"/>
    <col min="4112" max="4355" width="11.453125" style="15" hidden="1"/>
    <col min="4356" max="4356" width="2.453125" style="15" hidden="1"/>
    <col min="4357" max="4357" width="7.54296875" style="15" hidden="1"/>
    <col min="4358" max="4358" width="19.453125" style="15" hidden="1"/>
    <col min="4359" max="4360" width="12" style="15" hidden="1"/>
    <col min="4361" max="4362" width="9.453125" style="15" hidden="1"/>
    <col min="4363" max="4363" width="12" style="15" hidden="1"/>
    <col min="4364" max="4366" width="9.453125" style="15" hidden="1"/>
    <col min="4367" max="4367" width="3.54296875" style="15" hidden="1"/>
    <col min="4368" max="4611" width="11.453125" style="15" hidden="1"/>
    <col min="4612" max="4612" width="2.453125" style="15" hidden="1"/>
    <col min="4613" max="4613" width="7.54296875" style="15" hidden="1"/>
    <col min="4614" max="4614" width="19.453125" style="15" hidden="1"/>
    <col min="4615" max="4616" width="12" style="15" hidden="1"/>
    <col min="4617" max="4618" width="9.453125" style="15" hidden="1"/>
    <col min="4619" max="4619" width="12" style="15" hidden="1"/>
    <col min="4620" max="4622" width="9.453125" style="15" hidden="1"/>
    <col min="4623" max="4623" width="3.54296875" style="15" hidden="1"/>
    <col min="4624" max="4867" width="11.453125" style="15" hidden="1"/>
    <col min="4868" max="4868" width="2.453125" style="15" hidden="1"/>
    <col min="4869" max="4869" width="7.54296875" style="15" hidden="1"/>
    <col min="4870" max="4870" width="19.453125" style="15" hidden="1"/>
    <col min="4871" max="4872" width="12" style="15" hidden="1"/>
    <col min="4873" max="4874" width="9.453125" style="15" hidden="1"/>
    <col min="4875" max="4875" width="12" style="15" hidden="1"/>
    <col min="4876" max="4878" width="9.453125" style="15" hidden="1"/>
    <col min="4879" max="4879" width="3.54296875" style="15" hidden="1"/>
    <col min="4880" max="5123" width="11.453125" style="15" hidden="1"/>
    <col min="5124" max="5124" width="2.453125" style="15" hidden="1"/>
    <col min="5125" max="5125" width="7.54296875" style="15" hidden="1"/>
    <col min="5126" max="5126" width="19.453125" style="15" hidden="1"/>
    <col min="5127" max="5128" width="12" style="15" hidden="1"/>
    <col min="5129" max="5130" width="9.453125" style="15" hidden="1"/>
    <col min="5131" max="5131" width="12" style="15" hidden="1"/>
    <col min="5132" max="5134" width="9.453125" style="15" hidden="1"/>
    <col min="5135" max="5135" width="3.54296875" style="15" hidden="1"/>
    <col min="5136" max="5379" width="11.453125" style="15" hidden="1"/>
    <col min="5380" max="5380" width="2.453125" style="15" hidden="1"/>
    <col min="5381" max="5381" width="7.54296875" style="15" hidden="1"/>
    <col min="5382" max="5382" width="19.453125" style="15" hidden="1"/>
    <col min="5383" max="5384" width="12" style="15" hidden="1"/>
    <col min="5385" max="5386" width="9.453125" style="15" hidden="1"/>
    <col min="5387" max="5387" width="12" style="15" hidden="1"/>
    <col min="5388" max="5390" width="9.453125" style="15" hidden="1"/>
    <col min="5391" max="5391" width="3.54296875" style="15" hidden="1"/>
    <col min="5392" max="5635" width="11.453125" style="15" hidden="1"/>
    <col min="5636" max="5636" width="2.453125" style="15" hidden="1"/>
    <col min="5637" max="5637" width="7.54296875" style="15" hidden="1"/>
    <col min="5638" max="5638" width="19.453125" style="15" hidden="1"/>
    <col min="5639" max="5640" width="12" style="15" hidden="1"/>
    <col min="5641" max="5642" width="9.453125" style="15" hidden="1"/>
    <col min="5643" max="5643" width="12" style="15" hidden="1"/>
    <col min="5644" max="5646" width="9.453125" style="15" hidden="1"/>
    <col min="5647" max="5647" width="3.54296875" style="15" hidden="1"/>
    <col min="5648" max="5891" width="11.453125" style="15" hidden="1"/>
    <col min="5892" max="5892" width="2.453125" style="15" hidden="1"/>
    <col min="5893" max="5893" width="7.54296875" style="15" hidden="1"/>
    <col min="5894" max="5894" width="19.453125" style="15" hidden="1"/>
    <col min="5895" max="5896" width="12" style="15" hidden="1"/>
    <col min="5897" max="5898" width="9.453125" style="15" hidden="1"/>
    <col min="5899" max="5899" width="12" style="15" hidden="1"/>
    <col min="5900" max="5902" width="9.453125" style="15" hidden="1"/>
    <col min="5903" max="5903" width="3.54296875" style="15" hidden="1"/>
    <col min="5904" max="6147" width="11.453125" style="15" hidden="1"/>
    <col min="6148" max="6148" width="2.453125" style="15" hidden="1"/>
    <col min="6149" max="6149" width="7.54296875" style="15" hidden="1"/>
    <col min="6150" max="6150" width="19.453125" style="15" hidden="1"/>
    <col min="6151" max="6152" width="12" style="15" hidden="1"/>
    <col min="6153" max="6154" width="9.453125" style="15" hidden="1"/>
    <col min="6155" max="6155" width="12" style="15" hidden="1"/>
    <col min="6156" max="6158" width="9.453125" style="15" hidden="1"/>
    <col min="6159" max="6159" width="3.54296875" style="15" hidden="1"/>
    <col min="6160" max="6403" width="11.453125" style="15" hidden="1"/>
    <col min="6404" max="6404" width="2.453125" style="15" hidden="1"/>
    <col min="6405" max="6405" width="7.54296875" style="15" hidden="1"/>
    <col min="6406" max="6406" width="19.453125" style="15" hidden="1"/>
    <col min="6407" max="6408" width="12" style="15" hidden="1"/>
    <col min="6409" max="6410" width="9.453125" style="15" hidden="1"/>
    <col min="6411" max="6411" width="12" style="15" hidden="1"/>
    <col min="6412" max="6414" width="9.453125" style="15" hidden="1"/>
    <col min="6415" max="6415" width="3.54296875" style="15" hidden="1"/>
    <col min="6416" max="6659" width="11.453125" style="15" hidden="1"/>
    <col min="6660" max="6660" width="2.453125" style="15" hidden="1"/>
    <col min="6661" max="6661" width="7.54296875" style="15" hidden="1"/>
    <col min="6662" max="6662" width="19.453125" style="15" hidden="1"/>
    <col min="6663" max="6664" width="12" style="15" hidden="1"/>
    <col min="6665" max="6666" width="9.453125" style="15" hidden="1"/>
    <col min="6667" max="6667" width="12" style="15" hidden="1"/>
    <col min="6668" max="6670" width="9.453125" style="15" hidden="1"/>
    <col min="6671" max="6671" width="3.54296875" style="15" hidden="1"/>
    <col min="6672" max="6915" width="11.453125" style="15" hidden="1"/>
    <col min="6916" max="6916" width="2.453125" style="15" hidden="1"/>
    <col min="6917" max="6917" width="7.54296875" style="15" hidden="1"/>
    <col min="6918" max="6918" width="19.453125" style="15" hidden="1"/>
    <col min="6919" max="6920" width="12" style="15" hidden="1"/>
    <col min="6921" max="6922" width="9.453125" style="15" hidden="1"/>
    <col min="6923" max="6923" width="12" style="15" hidden="1"/>
    <col min="6924" max="6926" width="9.453125" style="15" hidden="1"/>
    <col min="6927" max="6927" width="3.54296875" style="15" hidden="1"/>
    <col min="6928" max="7171" width="11.453125" style="15" hidden="1"/>
    <col min="7172" max="7172" width="2.453125" style="15" hidden="1"/>
    <col min="7173" max="7173" width="7.54296875" style="15" hidden="1"/>
    <col min="7174" max="7174" width="19.453125" style="15" hidden="1"/>
    <col min="7175" max="7176" width="12" style="15" hidden="1"/>
    <col min="7177" max="7178" width="9.453125" style="15" hidden="1"/>
    <col min="7179" max="7179" width="12" style="15" hidden="1"/>
    <col min="7180" max="7182" width="9.453125" style="15" hidden="1"/>
    <col min="7183" max="7183" width="3.54296875" style="15" hidden="1"/>
    <col min="7184" max="7427" width="11.453125" style="15" hidden="1"/>
    <col min="7428" max="7428" width="2.453125" style="15" hidden="1"/>
    <col min="7429" max="7429" width="7.54296875" style="15" hidden="1"/>
    <col min="7430" max="7430" width="19.453125" style="15" hidden="1"/>
    <col min="7431" max="7432" width="12" style="15" hidden="1"/>
    <col min="7433" max="7434" width="9.453125" style="15" hidden="1"/>
    <col min="7435" max="7435" width="12" style="15" hidden="1"/>
    <col min="7436" max="7438" width="9.453125" style="15" hidden="1"/>
    <col min="7439" max="7439" width="3.54296875" style="15" hidden="1"/>
    <col min="7440" max="7683" width="11.453125" style="15" hidden="1"/>
    <col min="7684" max="7684" width="2.453125" style="15" hidden="1"/>
    <col min="7685" max="7685" width="7.54296875" style="15" hidden="1"/>
    <col min="7686" max="7686" width="19.453125" style="15" hidden="1"/>
    <col min="7687" max="7688" width="12" style="15" hidden="1"/>
    <col min="7689" max="7690" width="9.453125" style="15" hidden="1"/>
    <col min="7691" max="7691" width="12" style="15" hidden="1"/>
    <col min="7692" max="7694" width="9.453125" style="15" hidden="1"/>
    <col min="7695" max="7695" width="3.54296875" style="15" hidden="1"/>
    <col min="7696" max="7939" width="11.453125" style="15" hidden="1"/>
    <col min="7940" max="7940" width="2.453125" style="15" hidden="1"/>
    <col min="7941" max="7941" width="7.54296875" style="15" hidden="1"/>
    <col min="7942" max="7942" width="19.453125" style="15" hidden="1"/>
    <col min="7943" max="7944" width="12" style="15" hidden="1"/>
    <col min="7945" max="7946" width="9.453125" style="15" hidden="1"/>
    <col min="7947" max="7947" width="12" style="15" hidden="1"/>
    <col min="7948" max="7950" width="9.453125" style="15" hidden="1"/>
    <col min="7951" max="7951" width="3.54296875" style="15" hidden="1"/>
    <col min="7952" max="8195" width="11.453125" style="15" hidden="1"/>
    <col min="8196" max="8196" width="2.453125" style="15" hidden="1"/>
    <col min="8197" max="8197" width="7.54296875" style="15" hidden="1"/>
    <col min="8198" max="8198" width="19.453125" style="15" hidden="1"/>
    <col min="8199" max="8200" width="12" style="15" hidden="1"/>
    <col min="8201" max="8202" width="9.453125" style="15" hidden="1"/>
    <col min="8203" max="8203" width="12" style="15" hidden="1"/>
    <col min="8204" max="8206" width="9.453125" style="15" hidden="1"/>
    <col min="8207" max="8207" width="3.54296875" style="15" hidden="1"/>
    <col min="8208" max="8451" width="11.453125" style="15" hidden="1"/>
    <col min="8452" max="8452" width="2.453125" style="15" hidden="1"/>
    <col min="8453" max="8453" width="7.54296875" style="15" hidden="1"/>
    <col min="8454" max="8454" width="19.453125" style="15" hidden="1"/>
    <col min="8455" max="8456" width="12" style="15" hidden="1"/>
    <col min="8457" max="8458" width="9.453125" style="15" hidden="1"/>
    <col min="8459" max="8459" width="12" style="15" hidden="1"/>
    <col min="8460" max="8462" width="9.453125" style="15" hidden="1"/>
    <col min="8463" max="8463" width="3.54296875" style="15" hidden="1"/>
    <col min="8464" max="8707" width="11.453125" style="15" hidden="1"/>
    <col min="8708" max="8708" width="2.453125" style="15" hidden="1"/>
    <col min="8709" max="8709" width="7.54296875" style="15" hidden="1"/>
    <col min="8710" max="8710" width="19.453125" style="15" hidden="1"/>
    <col min="8711" max="8712" width="12" style="15" hidden="1"/>
    <col min="8713" max="8714" width="9.453125" style="15" hidden="1"/>
    <col min="8715" max="8715" width="12" style="15" hidden="1"/>
    <col min="8716" max="8718" width="9.453125" style="15" hidden="1"/>
    <col min="8719" max="8719" width="3.54296875" style="15" hidden="1"/>
    <col min="8720" max="8963" width="11.453125" style="15" hidden="1"/>
    <col min="8964" max="8964" width="2.453125" style="15" hidden="1"/>
    <col min="8965" max="8965" width="7.54296875" style="15" hidden="1"/>
    <col min="8966" max="8966" width="19.453125" style="15" hidden="1"/>
    <col min="8967" max="8968" width="12" style="15" hidden="1"/>
    <col min="8969" max="8970" width="9.453125" style="15" hidden="1"/>
    <col min="8971" max="8971" width="12" style="15" hidden="1"/>
    <col min="8972" max="8974" width="9.453125" style="15" hidden="1"/>
    <col min="8975" max="8975" width="3.54296875" style="15" hidden="1"/>
    <col min="8976" max="9219" width="11.453125" style="15" hidden="1"/>
    <col min="9220" max="9220" width="2.453125" style="15" hidden="1"/>
    <col min="9221" max="9221" width="7.54296875" style="15" hidden="1"/>
    <col min="9222" max="9222" width="19.453125" style="15" hidden="1"/>
    <col min="9223" max="9224" width="12" style="15" hidden="1"/>
    <col min="9225" max="9226" width="9.453125" style="15" hidden="1"/>
    <col min="9227" max="9227" width="12" style="15" hidden="1"/>
    <col min="9228" max="9230" width="9.453125" style="15" hidden="1"/>
    <col min="9231" max="9231" width="3.54296875" style="15" hidden="1"/>
    <col min="9232" max="9475" width="11.453125" style="15" hidden="1"/>
    <col min="9476" max="9476" width="2.453125" style="15" hidden="1"/>
    <col min="9477" max="9477" width="7.54296875" style="15" hidden="1"/>
    <col min="9478" max="9478" width="19.453125" style="15" hidden="1"/>
    <col min="9479" max="9480" width="12" style="15" hidden="1"/>
    <col min="9481" max="9482" width="9.453125" style="15" hidden="1"/>
    <col min="9483" max="9483" width="12" style="15" hidden="1"/>
    <col min="9484" max="9486" width="9.453125" style="15" hidden="1"/>
    <col min="9487" max="9487" width="3.54296875" style="15" hidden="1"/>
    <col min="9488" max="9731" width="11.453125" style="15" hidden="1"/>
    <col min="9732" max="9732" width="2.453125" style="15" hidden="1"/>
    <col min="9733" max="9733" width="7.54296875" style="15" hidden="1"/>
    <col min="9734" max="9734" width="19.453125" style="15" hidden="1"/>
    <col min="9735" max="9736" width="12" style="15" hidden="1"/>
    <col min="9737" max="9738" width="9.453125" style="15" hidden="1"/>
    <col min="9739" max="9739" width="12" style="15" hidden="1"/>
    <col min="9740" max="9742" width="9.453125" style="15" hidden="1"/>
    <col min="9743" max="9743" width="3.54296875" style="15" hidden="1"/>
    <col min="9744" max="9987" width="11.453125" style="15" hidden="1"/>
    <col min="9988" max="9988" width="2.453125" style="15" hidden="1"/>
    <col min="9989" max="9989" width="7.54296875" style="15" hidden="1"/>
    <col min="9990" max="9990" width="19.453125" style="15" hidden="1"/>
    <col min="9991" max="9992" width="12" style="15" hidden="1"/>
    <col min="9993" max="9994" width="9.453125" style="15" hidden="1"/>
    <col min="9995" max="9995" width="12" style="15" hidden="1"/>
    <col min="9996" max="9998" width="9.453125" style="15" hidden="1"/>
    <col min="9999" max="9999" width="3.54296875" style="15" hidden="1"/>
    <col min="10000" max="10243" width="11.453125" style="15" hidden="1"/>
    <col min="10244" max="10244" width="2.453125" style="15" hidden="1"/>
    <col min="10245" max="10245" width="7.54296875" style="15" hidden="1"/>
    <col min="10246" max="10246" width="19.453125" style="15" hidden="1"/>
    <col min="10247" max="10248" width="12" style="15" hidden="1"/>
    <col min="10249" max="10250" width="9.453125" style="15" hidden="1"/>
    <col min="10251" max="10251" width="12" style="15" hidden="1"/>
    <col min="10252" max="10254" width="9.453125" style="15" hidden="1"/>
    <col min="10255" max="10255" width="3.54296875" style="15" hidden="1"/>
    <col min="10256" max="10499" width="11.453125" style="15" hidden="1"/>
    <col min="10500" max="10500" width="2.453125" style="15" hidden="1"/>
    <col min="10501" max="10501" width="7.54296875" style="15" hidden="1"/>
    <col min="10502" max="10502" width="19.453125" style="15" hidden="1"/>
    <col min="10503" max="10504" width="12" style="15" hidden="1"/>
    <col min="10505" max="10506" width="9.453125" style="15" hidden="1"/>
    <col min="10507" max="10507" width="12" style="15" hidden="1"/>
    <col min="10508" max="10510" width="9.453125" style="15" hidden="1"/>
    <col min="10511" max="10511" width="3.54296875" style="15" hidden="1"/>
    <col min="10512" max="10755" width="11.453125" style="15" hidden="1"/>
    <col min="10756" max="10756" width="2.453125" style="15" hidden="1"/>
    <col min="10757" max="10757" width="7.54296875" style="15" hidden="1"/>
    <col min="10758" max="10758" width="19.453125" style="15" hidden="1"/>
    <col min="10759" max="10760" width="12" style="15" hidden="1"/>
    <col min="10761" max="10762" width="9.453125" style="15" hidden="1"/>
    <col min="10763" max="10763" width="12" style="15" hidden="1"/>
    <col min="10764" max="10766" width="9.453125" style="15" hidden="1"/>
    <col min="10767" max="10767" width="3.54296875" style="15" hidden="1"/>
    <col min="10768" max="11011" width="11.453125" style="15" hidden="1"/>
    <col min="11012" max="11012" width="2.453125" style="15" hidden="1"/>
    <col min="11013" max="11013" width="7.54296875" style="15" hidden="1"/>
    <col min="11014" max="11014" width="19.453125" style="15" hidden="1"/>
    <col min="11015" max="11016" width="12" style="15" hidden="1"/>
    <col min="11017" max="11018" width="9.453125" style="15" hidden="1"/>
    <col min="11019" max="11019" width="12" style="15" hidden="1"/>
    <col min="11020" max="11022" width="9.453125" style="15" hidden="1"/>
    <col min="11023" max="11023" width="3.54296875" style="15" hidden="1"/>
    <col min="11024" max="11267" width="11.453125" style="15" hidden="1"/>
    <col min="11268" max="11268" width="2.453125" style="15" hidden="1"/>
    <col min="11269" max="11269" width="7.54296875" style="15" hidden="1"/>
    <col min="11270" max="11270" width="19.453125" style="15" hidden="1"/>
    <col min="11271" max="11272" width="12" style="15" hidden="1"/>
    <col min="11273" max="11274" width="9.453125" style="15" hidden="1"/>
    <col min="11275" max="11275" width="12" style="15" hidden="1"/>
    <col min="11276" max="11278" width="9.453125" style="15" hidden="1"/>
    <col min="11279" max="11279" width="3.54296875" style="15" hidden="1"/>
    <col min="11280" max="11523" width="11.453125" style="15" hidden="1"/>
    <col min="11524" max="11524" width="2.453125" style="15" hidden="1"/>
    <col min="11525" max="11525" width="7.54296875" style="15" hidden="1"/>
    <col min="11526" max="11526" width="19.453125" style="15" hidden="1"/>
    <col min="11527" max="11528" width="12" style="15" hidden="1"/>
    <col min="11529" max="11530" width="9.453125" style="15" hidden="1"/>
    <col min="11531" max="11531" width="12" style="15" hidden="1"/>
    <col min="11532" max="11534" width="9.453125" style="15" hidden="1"/>
    <col min="11535" max="11535" width="3.54296875" style="15" hidden="1"/>
    <col min="11536" max="11779" width="11.453125" style="15" hidden="1"/>
    <col min="11780" max="11780" width="2.453125" style="15" hidden="1"/>
    <col min="11781" max="11781" width="7.54296875" style="15" hidden="1"/>
    <col min="11782" max="11782" width="19.453125" style="15" hidden="1"/>
    <col min="11783" max="11784" width="12" style="15" hidden="1"/>
    <col min="11785" max="11786" width="9.453125" style="15" hidden="1"/>
    <col min="11787" max="11787" width="12" style="15" hidden="1"/>
    <col min="11788" max="11790" width="9.453125" style="15" hidden="1"/>
    <col min="11791" max="11791" width="3.54296875" style="15" hidden="1"/>
    <col min="11792" max="12035" width="11.453125" style="15" hidden="1"/>
    <col min="12036" max="12036" width="2.453125" style="15" hidden="1"/>
    <col min="12037" max="12037" width="7.54296875" style="15" hidden="1"/>
    <col min="12038" max="12038" width="19.453125" style="15" hidden="1"/>
    <col min="12039" max="12040" width="12" style="15" hidden="1"/>
    <col min="12041" max="12042" width="9.453125" style="15" hidden="1"/>
    <col min="12043" max="12043" width="12" style="15" hidden="1"/>
    <col min="12044" max="12046" width="9.453125" style="15" hidden="1"/>
    <col min="12047" max="12047" width="3.54296875" style="15" hidden="1"/>
    <col min="12048" max="12291" width="11.453125" style="15" hidden="1"/>
    <col min="12292" max="12292" width="2.453125" style="15" hidden="1"/>
    <col min="12293" max="12293" width="7.54296875" style="15" hidden="1"/>
    <col min="12294" max="12294" width="19.453125" style="15" hidden="1"/>
    <col min="12295" max="12296" width="12" style="15" hidden="1"/>
    <col min="12297" max="12298" width="9.453125" style="15" hidden="1"/>
    <col min="12299" max="12299" width="12" style="15" hidden="1"/>
    <col min="12300" max="12302" width="9.453125" style="15" hidden="1"/>
    <col min="12303" max="12303" width="3.54296875" style="15" hidden="1"/>
    <col min="12304" max="12547" width="11.453125" style="15" hidden="1"/>
    <col min="12548" max="12548" width="2.453125" style="15" hidden="1"/>
    <col min="12549" max="12549" width="7.54296875" style="15" hidden="1"/>
    <col min="12550" max="12550" width="19.453125" style="15" hidden="1"/>
    <col min="12551" max="12552" width="12" style="15" hidden="1"/>
    <col min="12553" max="12554" width="9.453125" style="15" hidden="1"/>
    <col min="12555" max="12555" width="12" style="15" hidden="1"/>
    <col min="12556" max="12558" width="9.453125" style="15" hidden="1"/>
    <col min="12559" max="12559" width="3.54296875" style="15" hidden="1"/>
    <col min="12560" max="12803" width="11.453125" style="15" hidden="1"/>
    <col min="12804" max="12804" width="2.453125" style="15" hidden="1"/>
    <col min="12805" max="12805" width="7.54296875" style="15" hidden="1"/>
    <col min="12806" max="12806" width="19.453125" style="15" hidden="1"/>
    <col min="12807" max="12808" width="12" style="15" hidden="1"/>
    <col min="12809" max="12810" width="9.453125" style="15" hidden="1"/>
    <col min="12811" max="12811" width="12" style="15" hidden="1"/>
    <col min="12812" max="12814" width="9.453125" style="15" hidden="1"/>
    <col min="12815" max="12815" width="3.54296875" style="15" hidden="1"/>
    <col min="12816" max="13059" width="11.453125" style="15" hidden="1"/>
    <col min="13060" max="13060" width="2.453125" style="15" hidden="1"/>
    <col min="13061" max="13061" width="7.54296875" style="15" hidden="1"/>
    <col min="13062" max="13062" width="19.453125" style="15" hidden="1"/>
    <col min="13063" max="13064" width="12" style="15" hidden="1"/>
    <col min="13065" max="13066" width="9.453125" style="15" hidden="1"/>
    <col min="13067" max="13067" width="12" style="15" hidden="1"/>
    <col min="13068" max="13070" width="9.453125" style="15" hidden="1"/>
    <col min="13071" max="13071" width="3.54296875" style="15" hidden="1"/>
    <col min="13072" max="13315" width="11.453125" style="15" hidden="1"/>
    <col min="13316" max="13316" width="2.453125" style="15" hidden="1"/>
    <col min="13317" max="13317" width="7.54296875" style="15" hidden="1"/>
    <col min="13318" max="13318" width="19.453125" style="15" hidden="1"/>
    <col min="13319" max="13320" width="12" style="15" hidden="1"/>
    <col min="13321" max="13322" width="9.453125" style="15" hidden="1"/>
    <col min="13323" max="13323" width="12" style="15" hidden="1"/>
    <col min="13324" max="13326" width="9.453125" style="15" hidden="1"/>
    <col min="13327" max="13327" width="3.54296875" style="15" hidden="1"/>
    <col min="13328" max="13571" width="11.453125" style="15" hidden="1"/>
    <col min="13572" max="13572" width="2.453125" style="15" hidden="1"/>
    <col min="13573" max="13573" width="7.54296875" style="15" hidden="1"/>
    <col min="13574" max="13574" width="19.453125" style="15" hidden="1"/>
    <col min="13575" max="13576" width="12" style="15" hidden="1"/>
    <col min="13577" max="13578" width="9.453125" style="15" hidden="1"/>
    <col min="13579" max="13579" width="12" style="15" hidden="1"/>
    <col min="13580" max="13582" width="9.453125" style="15" hidden="1"/>
    <col min="13583" max="13583" width="3.54296875" style="15" hidden="1"/>
    <col min="13584" max="13827" width="11.453125" style="15" hidden="1"/>
    <col min="13828" max="13828" width="2.453125" style="15" hidden="1"/>
    <col min="13829" max="13829" width="7.54296875" style="15" hidden="1"/>
    <col min="13830" max="13830" width="19.453125" style="15" hidden="1"/>
    <col min="13831" max="13832" width="12" style="15" hidden="1"/>
    <col min="13833" max="13834" width="9.453125" style="15" hidden="1"/>
    <col min="13835" max="13835" width="12" style="15" hidden="1"/>
    <col min="13836" max="13838" width="9.453125" style="15" hidden="1"/>
    <col min="13839" max="13839" width="3.54296875" style="15" hidden="1"/>
    <col min="13840" max="14083" width="11.453125" style="15" hidden="1"/>
    <col min="14084" max="14084" width="2.453125" style="15" hidden="1"/>
    <col min="14085" max="14085" width="7.54296875" style="15" hidden="1"/>
    <col min="14086" max="14086" width="19.453125" style="15" hidden="1"/>
    <col min="14087" max="14088" width="12" style="15" hidden="1"/>
    <col min="14089" max="14090" width="9.453125" style="15" hidden="1"/>
    <col min="14091" max="14091" width="12" style="15" hidden="1"/>
    <col min="14092" max="14094" width="9.453125" style="15" hidden="1"/>
    <col min="14095" max="14095" width="3.54296875" style="15" hidden="1"/>
    <col min="14096" max="14339" width="11.453125" style="15" hidden="1"/>
    <col min="14340" max="14340" width="2.453125" style="15" hidden="1"/>
    <col min="14341" max="14341" width="7.54296875" style="15" hidden="1"/>
    <col min="14342" max="14342" width="19.453125" style="15" hidden="1"/>
    <col min="14343" max="14344" width="12" style="15" hidden="1"/>
    <col min="14345" max="14346" width="9.453125" style="15" hidden="1"/>
    <col min="14347" max="14347" width="12" style="15" hidden="1"/>
    <col min="14348" max="14350" width="9.453125" style="15" hidden="1"/>
    <col min="14351" max="14351" width="3.54296875" style="15" hidden="1"/>
    <col min="14352" max="14595" width="11.453125" style="15" hidden="1"/>
    <col min="14596" max="14596" width="2.453125" style="15" hidden="1"/>
    <col min="14597" max="14597" width="7.54296875" style="15" hidden="1"/>
    <col min="14598" max="14598" width="19.453125" style="15" hidden="1"/>
    <col min="14599" max="14600" width="12" style="15" hidden="1"/>
    <col min="14601" max="14602" width="9.453125" style="15" hidden="1"/>
    <col min="14603" max="14603" width="12" style="15" hidden="1"/>
    <col min="14604" max="14606" width="9.453125" style="15" hidden="1"/>
    <col min="14607" max="14607" width="3.54296875" style="15" hidden="1"/>
    <col min="14608" max="14851" width="11.453125" style="15" hidden="1"/>
    <col min="14852" max="14852" width="2.453125" style="15" hidden="1"/>
    <col min="14853" max="14853" width="7.54296875" style="15" hidden="1"/>
    <col min="14854" max="14854" width="19.453125" style="15" hidden="1"/>
    <col min="14855" max="14856" width="12" style="15" hidden="1"/>
    <col min="14857" max="14858" width="9.453125" style="15" hidden="1"/>
    <col min="14859" max="14859" width="12" style="15" hidden="1"/>
    <col min="14860" max="14862" width="9.453125" style="15" hidden="1"/>
    <col min="14863" max="14863" width="3.54296875" style="15" hidden="1"/>
    <col min="14864" max="15107" width="11.453125" style="15" hidden="1"/>
    <col min="15108" max="15108" width="2.453125" style="15" hidden="1"/>
    <col min="15109" max="15109" width="7.54296875" style="15" hidden="1"/>
    <col min="15110" max="15110" width="19.453125" style="15" hidden="1"/>
    <col min="15111" max="15112" width="12" style="15" hidden="1"/>
    <col min="15113" max="15114" width="9.453125" style="15" hidden="1"/>
    <col min="15115" max="15115" width="12" style="15" hidden="1"/>
    <col min="15116" max="15118" width="9.453125" style="15" hidden="1"/>
    <col min="15119" max="15119" width="3.54296875" style="15" hidden="1"/>
    <col min="15120" max="15363" width="11.453125" style="15" hidden="1"/>
    <col min="15364" max="15364" width="2.453125" style="15" hidden="1"/>
    <col min="15365" max="15365" width="7.54296875" style="15" hidden="1"/>
    <col min="15366" max="15366" width="19.453125" style="15" hidden="1"/>
    <col min="15367" max="15368" width="12" style="15" hidden="1"/>
    <col min="15369" max="15370" width="9.453125" style="15" hidden="1"/>
    <col min="15371" max="15371" width="12" style="15" hidden="1"/>
    <col min="15372" max="15374" width="9.453125" style="15" hidden="1"/>
    <col min="15375" max="15375" width="3.54296875" style="15" hidden="1"/>
    <col min="15376" max="15619" width="11.453125" style="15" hidden="1"/>
    <col min="15620" max="15620" width="2.453125" style="15" hidden="1"/>
    <col min="15621" max="15621" width="7.54296875" style="15" hidden="1"/>
    <col min="15622" max="15622" width="19.453125" style="15" hidden="1"/>
    <col min="15623" max="15624" width="12" style="15" hidden="1"/>
    <col min="15625" max="15626" width="9.453125" style="15" hidden="1"/>
    <col min="15627" max="15627" width="12" style="15" hidden="1"/>
    <col min="15628" max="15630" width="9.453125" style="15" hidden="1"/>
    <col min="15631" max="15631" width="3.54296875" style="15" hidden="1"/>
    <col min="15632" max="15875" width="11.453125" style="15" hidden="1"/>
    <col min="15876" max="15876" width="2.453125" style="15" hidden="1"/>
    <col min="15877" max="15877" width="7.54296875" style="15" hidden="1"/>
    <col min="15878" max="15878" width="19.453125" style="15" hidden="1"/>
    <col min="15879" max="15880" width="12" style="15" hidden="1"/>
    <col min="15881" max="15882" width="9.453125" style="15" hidden="1"/>
    <col min="15883" max="15883" width="12" style="15" hidden="1"/>
    <col min="15884" max="15886" width="9.453125" style="15" hidden="1"/>
    <col min="15887" max="15887" width="3.54296875" style="15" hidden="1"/>
    <col min="15888" max="16131" width="11.453125" style="15" hidden="1"/>
    <col min="16132" max="16132" width="2.453125" style="15" hidden="1"/>
    <col min="16133" max="16133" width="7.54296875" style="15" hidden="1"/>
    <col min="16134" max="16134" width="19.453125" style="15" hidden="1"/>
    <col min="16135" max="16136" width="12" style="15" hidden="1"/>
    <col min="16137" max="16138" width="9.453125" style="15" hidden="1"/>
    <col min="16139" max="16139" width="12" style="15" hidden="1"/>
    <col min="16140" max="16142" width="9.453125" style="15" hidden="1"/>
    <col min="16143" max="16143" width="3.54296875" style="15" hidden="1"/>
    <col min="16144" max="16384" width="11.453125" style="15" hidden="1"/>
  </cols>
  <sheetData>
    <row r="1" spans="2:19" ht="21" customHeight="1" x14ac:dyDescent="0.35">
      <c r="B1" s="73" t="s">
        <v>204</v>
      </c>
      <c r="C1" s="74"/>
      <c r="D1" s="75"/>
      <c r="E1" s="75"/>
      <c r="F1" s="74"/>
      <c r="G1" s="74"/>
      <c r="H1" s="74"/>
      <c r="I1" s="74"/>
      <c r="J1" s="77"/>
      <c r="K1" s="75"/>
      <c r="L1" s="74"/>
      <c r="M1" s="74"/>
      <c r="N1" s="78"/>
      <c r="O1" s="78"/>
      <c r="P1" s="76" t="str">
        <f>VLOOKUP(RIGHT('TD Siniestros Daños'!B2,2),Cat!$N$2:$O$5,2,0)&amp;" "&amp;LEFT('TD Siniestros Daños'!B2,4)</f>
        <v>Cuarto Trimestre 2025</v>
      </c>
    </row>
    <row r="2" spans="2:19" ht="21" customHeight="1" x14ac:dyDescent="0.3">
      <c r="B2" s="180" t="str">
        <f>UPPER(RIGHT('TD Siniestros Daños'!$B$3,LEN('TD Siniestros Daños'!$B$3)-3))</f>
        <v>DAÑOS TOTAL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</row>
    <row r="3" spans="2:19" ht="15" thickBot="1" x14ac:dyDescent="0.4">
      <c r="B3" s="20"/>
      <c r="C3" s="20"/>
      <c r="D3" s="20"/>
      <c r="E3" s="20"/>
      <c r="F3" s="20"/>
      <c r="G3" s="20"/>
      <c r="H3" s="20"/>
      <c r="I3" s="20"/>
      <c r="J3" s="28"/>
      <c r="K3" s="20"/>
      <c r="L3" s="20"/>
      <c r="M3" s="20"/>
      <c r="N3" s="79"/>
      <c r="P3" s="80" t="s">
        <v>118</v>
      </c>
    </row>
    <row r="4" spans="2:19" s="16" customFormat="1" ht="18" customHeight="1" thickBot="1" x14ac:dyDescent="0.4">
      <c r="B4" s="56"/>
      <c r="C4" s="57"/>
      <c r="D4" s="185" t="s">
        <v>191</v>
      </c>
      <c r="E4" s="185"/>
      <c r="F4" s="185"/>
      <c r="G4" s="185"/>
      <c r="H4" s="185"/>
      <c r="I4" s="185"/>
      <c r="J4" s="28"/>
      <c r="K4" s="178" t="s">
        <v>192</v>
      </c>
      <c r="L4" s="178"/>
      <c r="M4" s="178"/>
      <c r="N4" s="178"/>
      <c r="O4" s="178"/>
      <c r="P4" s="178"/>
    </row>
    <row r="5" spans="2:19" ht="15.65" customHeight="1" thickBot="1" x14ac:dyDescent="0.4">
      <c r="B5" s="36" t="s">
        <v>123</v>
      </c>
      <c r="C5" s="37"/>
      <c r="D5" s="33" t="s">
        <v>124</v>
      </c>
      <c r="E5" s="182" t="s">
        <v>202</v>
      </c>
      <c r="F5" s="184" t="s">
        <v>203</v>
      </c>
      <c r="G5" s="185" t="s">
        <v>194</v>
      </c>
      <c r="H5" s="185"/>
      <c r="I5" s="184" t="s">
        <v>199</v>
      </c>
      <c r="J5" s="28"/>
      <c r="K5" s="33" t="s">
        <v>124</v>
      </c>
      <c r="L5" s="33" t="s">
        <v>193</v>
      </c>
      <c r="M5" s="32" t="s">
        <v>195</v>
      </c>
      <c r="N5" s="33" t="s">
        <v>193</v>
      </c>
      <c r="O5" s="178" t="s">
        <v>196</v>
      </c>
      <c r="P5" s="178"/>
    </row>
    <row r="6" spans="2:19" s="16" customFormat="1" ht="21" customHeight="1" x14ac:dyDescent="0.35">
      <c r="B6" s="38"/>
      <c r="C6" s="39"/>
      <c r="D6" s="40" t="str">
        <f>'Primas Directas'!D6</f>
        <v>2025</v>
      </c>
      <c r="E6" s="183"/>
      <c r="F6" s="183"/>
      <c r="G6" s="40" t="str">
        <f>'Primas Directas'!D6</f>
        <v>2025</v>
      </c>
      <c r="H6" s="40">
        <f>'Primas Directas'!E6</f>
        <v>2024</v>
      </c>
      <c r="I6" s="186"/>
      <c r="J6" s="28"/>
      <c r="K6" s="40" t="str">
        <f>D6</f>
        <v>2025</v>
      </c>
      <c r="L6" s="40" t="s">
        <v>197</v>
      </c>
      <c r="M6" s="40" t="s">
        <v>198</v>
      </c>
      <c r="N6" s="40" t="s">
        <v>197</v>
      </c>
      <c r="O6" s="40" t="str">
        <f>G6</f>
        <v>2025</v>
      </c>
      <c r="P6" s="40">
        <f>H6</f>
        <v>2024</v>
      </c>
      <c r="Q6" s="17"/>
      <c r="R6" s="17"/>
      <c r="S6" s="17"/>
    </row>
    <row r="7" spans="2:19" ht="15" customHeight="1" x14ac:dyDescent="0.35">
      <c r="B7" s="41"/>
      <c r="C7" s="42" t="s">
        <v>103</v>
      </c>
      <c r="D7" s="43">
        <f>VLOOKUP(C7,'TD Siniestros Daños'!$B$7:$M$154,2,0)</f>
        <v>192698359.00147003</v>
      </c>
      <c r="E7" s="58">
        <f>VLOOKUP(C7,'TD Siniestros Daños'!$B$7:$M$154,3,0)</f>
        <v>12.99765008089906</v>
      </c>
      <c r="F7" s="44">
        <f>VLOOKUP(C7,'TD Siniestros Daños'!$B$7:$M$154,4,0)</f>
        <v>659766.09075999993</v>
      </c>
      <c r="G7" s="44">
        <f>VLOOKUP(C7,'TD Siniestros Daños'!$B$7:$M$154,5,0)</f>
        <v>51.919747427549659</v>
      </c>
      <c r="H7" s="44">
        <f>VLOOKUP(C7,'TD Siniestros Daños'!$B$7:$M$154,6,0)</f>
        <v>51.506154820353004</v>
      </c>
      <c r="I7" s="44">
        <f>IFERROR(D7/VLOOKUP("TOTAL",$C$8:$D$124,2,0)*100,"")</f>
        <v>100</v>
      </c>
      <c r="J7" s="28"/>
      <c r="K7" s="69">
        <f>VLOOKUP(C7,'TD Siniestros Daños'!$B$7:$M$154,7,0)</f>
        <v>140762849.16681001</v>
      </c>
      <c r="L7" s="44">
        <f>VLOOKUP(C7,'TD Siniestros Daños'!$B$7:$M$154,8,0)</f>
        <v>14.780660045270988</v>
      </c>
      <c r="M7" s="69">
        <f>VLOOKUP(C7,'TD Siniestros Daños'!$B$7:$M$154,9,0)</f>
        <v>227761984.46267998</v>
      </c>
      <c r="N7" s="46">
        <f>VLOOKUP(C7,'TD Siniestros Daños'!$B$7:$M$154,10,0)</f>
        <v>11.762288591348291</v>
      </c>
      <c r="O7" s="46">
        <f>VLOOKUP(C7,'TD Siniestros Daños'!$B$7:$M$154,11,0)</f>
        <v>61.802609201394077</v>
      </c>
      <c r="P7" s="46">
        <f>VLOOKUP(C7,'TD Siniestros Daños'!$B$7:$M$154,12,0)</f>
        <v>60.177394367136692</v>
      </c>
    </row>
    <row r="8" spans="2:19" ht="15" customHeight="1" x14ac:dyDescent="0.35">
      <c r="B8" s="8">
        <f>IF('TD Siniestros Daños'!A7="","",'TD Siniestros Daños'!A7)</f>
        <v>1</v>
      </c>
      <c r="C8" s="9" t="str">
        <f>IF('TD Siniestros Daños'!B7="","",'TD Siniestros Daños'!B7)</f>
        <v>Quálitas</v>
      </c>
      <c r="D8" s="10">
        <f>IF('TD Siniestros Daños'!C7="","",'TD Siniestros Daños'!C7)</f>
        <v>42436615.444960006</v>
      </c>
      <c r="E8" s="65">
        <f>IF('TD Siniestros Daños'!D7="","",'TD Siniestros Daños'!D7)</f>
        <v>13.886714471517546</v>
      </c>
      <c r="F8" s="11">
        <f>IF('TD Siniestros Daños'!E7="","",'TD Siniestros Daños'!E7)</f>
        <v>215251.19245</v>
      </c>
      <c r="G8" s="11">
        <f>IF('TD Siniestros Daños'!F7="","",'TD Siniestros Daños'!F7)</f>
        <v>58.96275284623583</v>
      </c>
      <c r="H8" s="11">
        <f>IF('TD Siniestros Daños'!G7="","",'TD Siniestros Daños'!G7)</f>
        <v>56.55166193291096</v>
      </c>
      <c r="I8" s="11">
        <f>IFERROR(D8/VLOOKUP("TOTAL",$C$8:$D$124,2,0)*100,"")</f>
        <v>22.022302454914144</v>
      </c>
      <c r="J8" s="28"/>
      <c r="K8" s="11">
        <f>IF('TD Siniestros Daños'!H7="","",'TD Siniestros Daños'!H7)</f>
        <v>42413967.130929999</v>
      </c>
      <c r="L8" s="11">
        <f>IF('TD Siniestros Daños'!I7="","",'TD Siniestros Daños'!I7)</f>
        <v>13.789482752039529</v>
      </c>
      <c r="M8" s="68">
        <f>IF('TD Siniestros Daños'!J7="","",'TD Siniestros Daños'!J7)</f>
        <v>65774363.269709997</v>
      </c>
      <c r="N8" s="13">
        <f>IF('TD Siniestros Daños'!K7="","",'TD Siniestros Daños'!K7)</f>
        <v>13.689212735863787</v>
      </c>
      <c r="O8" s="13">
        <f>IF('TD Siniestros Daños'!L7="","",'TD Siniestros Daños'!L7)</f>
        <v>64.484040623867529</v>
      </c>
      <c r="P8" s="13">
        <f>IF('TD Siniestros Daños'!M7="","",'TD Siniestros Daños'!M7)</f>
        <v>64.427218010388202</v>
      </c>
      <c r="Q8" s="26"/>
      <c r="R8" s="19"/>
      <c r="S8" s="18"/>
    </row>
    <row r="9" spans="2:19" ht="15" customHeight="1" x14ac:dyDescent="0.35">
      <c r="B9" s="8">
        <f>IF('TD Siniestros Daños'!A8="","",'TD Siniestros Daños'!A8)</f>
        <v>2</v>
      </c>
      <c r="C9" s="9" t="str">
        <f>IF('TD Siniestros Daños'!B8="","",'TD Siniestros Daños'!B8)</f>
        <v>G.N.P.</v>
      </c>
      <c r="D9" s="10">
        <f>IF('TD Siniestros Daños'!C8="","",'TD Siniestros Daños'!C8)</f>
        <v>22717902.409429997</v>
      </c>
      <c r="E9" s="65">
        <f>IF('TD Siniestros Daños'!D8="","",'TD Siniestros Daños'!D8)</f>
        <v>33.905384733151635</v>
      </c>
      <c r="F9" s="11">
        <f>IF('TD Siniestros Daños'!E8="","",'TD Siniestros Daños'!E8)</f>
        <v>42016.68568000001</v>
      </c>
      <c r="G9" s="11">
        <f>IF('TD Siniestros Daños'!F8="","",'TD Siniestros Daños'!F8)</f>
        <v>58.813806266615117</v>
      </c>
      <c r="H9" s="11">
        <f>IF('TD Siniestros Daños'!G8="","",'TD Siniestros Daños'!G8)</f>
        <v>47.72113750669682</v>
      </c>
      <c r="I9" s="11">
        <f t="shared" ref="I9:I72" si="0">IFERROR(D9/VLOOKUP("TOTAL",$C$8:$D$124,2,0)*100,"")</f>
        <v>11.789359560273521</v>
      </c>
      <c r="J9" s="28"/>
      <c r="K9" s="68">
        <f>IF('TD Siniestros Daños'!H8="","",'TD Siniestros Daños'!H8)</f>
        <v>18815896.93922</v>
      </c>
      <c r="L9" s="11">
        <f>IF('TD Siniestros Daños'!I8="","",'TD Siniestros Daños'!I8)</f>
        <v>20.066752436765633</v>
      </c>
      <c r="M9" s="68">
        <f>IF('TD Siniestros Daños'!J8="","",'TD Siniestros Daños'!J8)</f>
        <v>29606661.528689999</v>
      </c>
      <c r="N9" s="13">
        <f>IF('TD Siniestros Daños'!K8="","",'TD Siniestros Daños'!K8)</f>
        <v>16.09127855722161</v>
      </c>
      <c r="O9" s="13">
        <f>IF('TD Siniestros Daños'!L8="","",'TD Siniestros Daños'!L8)</f>
        <v>63.552916700812986</v>
      </c>
      <c r="P9" s="13">
        <f>IF('TD Siniestros Daños'!M8="","",'TD Siniestros Daños'!M8)</f>
        <v>61.448645908230489</v>
      </c>
      <c r="Q9" s="26"/>
    </row>
    <row r="10" spans="2:19" ht="15" customHeight="1" x14ac:dyDescent="0.35">
      <c r="B10" s="8">
        <f>IF('TD Siniestros Daños'!A9="","",'TD Siniestros Daños'!A9)</f>
        <v>3</v>
      </c>
      <c r="C10" s="9" t="str">
        <f>IF('TD Siniestros Daños'!B9="","",'TD Siniestros Daños'!B9)</f>
        <v>Chubb Seguros México</v>
      </c>
      <c r="D10" s="10">
        <f>IF('TD Siniestros Daños'!C9="","",'TD Siniestros Daños'!C9)</f>
        <v>13059695.301439999</v>
      </c>
      <c r="E10" s="65">
        <f>IF('TD Siniestros Daños'!D9="","",'TD Siniestros Daños'!D9)</f>
        <v>9.2579712104719381</v>
      </c>
      <c r="F10" s="11">
        <f>IF('TD Siniestros Daños'!E9="","",'TD Siniestros Daños'!E9)</f>
        <v>12442.371650000001</v>
      </c>
      <c r="G10" s="11">
        <f>IF('TD Siniestros Daños'!F9="","",'TD Siniestros Daños'!F9)</f>
        <v>46.316558204212512</v>
      </c>
      <c r="H10" s="11">
        <f>IF('TD Siniestros Daños'!G9="","",'TD Siniestros Daños'!G9)</f>
        <v>50.694752518850564</v>
      </c>
      <c r="I10" s="11">
        <f t="shared" si="0"/>
        <v>6.7772737500791953</v>
      </c>
      <c r="J10" s="28"/>
      <c r="K10" s="68">
        <f>IF('TD Siniestros Daños'!H9="","",'TD Siniestros Daños'!H9)</f>
        <v>5874865.5064399997</v>
      </c>
      <c r="L10" s="11">
        <f>IF('TD Siniestros Daños'!I9="","",'TD Siniestros Daños'!I9)</f>
        <v>6.8060865191568176</v>
      </c>
      <c r="M10" s="68">
        <f>IF('TD Siniestros Daños'!J9="","",'TD Siniestros Daños'!J9)</f>
        <v>10314629.63352</v>
      </c>
      <c r="N10" s="13">
        <f>IF('TD Siniestros Daños'!K9="","",'TD Siniestros Daños'!K9)</f>
        <v>12.711794739598382</v>
      </c>
      <c r="O10" s="13">
        <f>IF('TD Siniestros Daños'!L9="","",'TD Siniestros Daños'!L9)</f>
        <v>56.956630680641574</v>
      </c>
      <c r="P10" s="13">
        <f>IF('TD Siniestros Daños'!M9="","",'TD Siniestros Daños'!M9)</f>
        <v>60.105975937842693</v>
      </c>
    </row>
    <row r="11" spans="2:19" ht="15" customHeight="1" x14ac:dyDescent="0.35">
      <c r="B11" s="8">
        <f>IF('TD Siniestros Daños'!A10="","",'TD Siniestros Daños'!A10)</f>
        <v>4</v>
      </c>
      <c r="C11" s="9" t="str">
        <f>IF('TD Siniestros Daños'!B10="","",'TD Siniestros Daños'!B10)</f>
        <v>AXA Seguros</v>
      </c>
      <c r="D11" s="10">
        <f>IF('TD Siniestros Daños'!C10="","",'TD Siniestros Daños'!C10)</f>
        <v>17603883.61555</v>
      </c>
      <c r="E11" s="65">
        <f>IF('TD Siniestros Daños'!D10="","",'TD Siniestros Daños'!D10)</f>
        <v>35.208482086402611</v>
      </c>
      <c r="F11" s="11">
        <f>IF('TD Siniestros Daños'!E10="","",'TD Siniestros Daños'!E10)</f>
        <v>134617.69756999999</v>
      </c>
      <c r="G11" s="11">
        <f>IF('TD Siniestros Daños'!F10="","",'TD Siniestros Daños'!F10)</f>
        <v>64.995009197332251</v>
      </c>
      <c r="H11" s="11">
        <f>IF('TD Siniestros Daños'!G10="","",'TD Siniestros Daños'!G10)</f>
        <v>52.2837526586884</v>
      </c>
      <c r="I11" s="11">
        <f t="shared" si="0"/>
        <v>9.1354610941008101</v>
      </c>
      <c r="J11" s="28"/>
      <c r="K11" s="68">
        <f>IF('TD Siniestros Daños'!H10="","",'TD Siniestros Daños'!H10)</f>
        <v>12962130.16518</v>
      </c>
      <c r="L11" s="11">
        <f>IF('TD Siniestros Daños'!I10="","",'TD Siniestros Daños'!I10)</f>
        <v>10.52937298597525</v>
      </c>
      <c r="M11" s="68">
        <f>IF('TD Siniestros Daños'!J10="","",'TD Siniestros Daños'!J10)</f>
        <v>18805135.775589999</v>
      </c>
      <c r="N11" s="13">
        <f>IF('TD Siniestros Daños'!K10="","",'TD Siniestros Daños'!K10)</f>
        <v>2.3923300592146202</v>
      </c>
      <c r="O11" s="13">
        <f>IF('TD Siniestros Daños'!L10="","",'TD Siniestros Daños'!L10)</f>
        <v>68.928670975114628</v>
      </c>
      <c r="P11" s="13">
        <f>IF('TD Siniestros Daños'!M10="","",'TD Siniestros Daños'!M10)</f>
        <v>63.854222984893653</v>
      </c>
    </row>
    <row r="12" spans="2:19" ht="15" customHeight="1" x14ac:dyDescent="0.35">
      <c r="B12" s="8">
        <f>IF('TD Siniestros Daños'!A11="","",'TD Siniestros Daños'!A11)</f>
        <v>5</v>
      </c>
      <c r="C12" s="9" t="str">
        <f>IF('TD Siniestros Daños'!B11="","",'TD Siniestros Daños'!B11)</f>
        <v>BBVA</v>
      </c>
      <c r="D12" s="10">
        <f>IF('TD Siniestros Daños'!C11="","",'TD Siniestros Daños'!C11)</f>
        <v>10429068.450959999</v>
      </c>
      <c r="E12" s="65">
        <f>IF('TD Siniestros Daños'!D11="","",'TD Siniestros Daños'!D11)</f>
        <v>20.564520337901104</v>
      </c>
      <c r="F12" s="11">
        <f>IF('TD Siniestros Daños'!E11="","",'TD Siniestros Daños'!E11)</f>
        <v>0</v>
      </c>
      <c r="G12" s="11">
        <f>IF('TD Siniestros Daños'!F11="","",'TD Siniestros Daños'!F11)</f>
        <v>50.750157355359235</v>
      </c>
      <c r="H12" s="11">
        <f>IF('TD Siniestros Daños'!G11="","",'TD Siniestros Daños'!G11)</f>
        <v>48.526519920949895</v>
      </c>
      <c r="I12" s="11">
        <f t="shared" si="0"/>
        <v>5.4121210502267116</v>
      </c>
      <c r="J12" s="28"/>
      <c r="K12" s="68">
        <f>IF('TD Siniestros Daños'!H11="","",'TD Siniestros Daños'!H11)</f>
        <v>9651115.8705000002</v>
      </c>
      <c r="L12" s="11">
        <f>IF('TD Siniestros Daños'!I11="","",'TD Siniestros Daños'!I11)</f>
        <v>21.411399162082102</v>
      </c>
      <c r="M12" s="68">
        <f>IF('TD Siniestros Daños'!J11="","",'TD Siniestros Daños'!J11)</f>
        <v>19299346.412189998</v>
      </c>
      <c r="N12" s="13">
        <f>IF('TD Siniestros Daños'!K11="","",'TD Siniestros Daños'!K11)</f>
        <v>23.323367591225242</v>
      </c>
      <c r="O12" s="13">
        <f>IF('TD Siniestros Daños'!L11="","",'TD Siniestros Daños'!L11)</f>
        <v>50.007475198248628</v>
      </c>
      <c r="P12" s="13">
        <f>IF('TD Siniestros Daños'!M11="","",'TD Siniestros Daños'!M11)</f>
        <v>50.79498538641942</v>
      </c>
    </row>
    <row r="13" spans="2:19" ht="15" customHeight="1" x14ac:dyDescent="0.35">
      <c r="B13" s="54">
        <f>IF('TD Siniestros Daños'!A12="","",'TD Siniestros Daños'!A12)</f>
        <v>5.0999999999999996</v>
      </c>
      <c r="C13" s="49" t="str">
        <f>IF('TD Siniestros Daños'!B12="","",'TD Siniestros Daños'!B12)</f>
        <v>TOTAL GRANDES</v>
      </c>
      <c r="D13" s="50">
        <f>IF('TD Siniestros Daños'!C12="","",'TD Siniestros Daños'!C12)</f>
        <v>106247165.22234</v>
      </c>
      <c r="E13" s="71">
        <f>IF('TD Siniestros Daños'!D12="","",'TD Siniestros Daños'!D12)</f>
        <v>20.940389729147533</v>
      </c>
      <c r="F13" s="51">
        <f>IF('TD Siniestros Daños'!E12="","",'TD Siniestros Daños'!E12)</f>
        <v>404327.94735000003</v>
      </c>
      <c r="G13" s="51">
        <f>IF('TD Siniestros Daños'!F12="","",'TD Siniestros Daños'!F12)</f>
        <v>56.990341403398659</v>
      </c>
      <c r="H13" s="51">
        <f>IF('TD Siniestros Daños'!G12="","",'TD Siniestros Daños'!G12)</f>
        <v>52.37057515749283</v>
      </c>
      <c r="I13" s="51">
        <f t="shared" si="0"/>
        <v>55.136517909594382</v>
      </c>
      <c r="J13" s="158"/>
      <c r="K13" s="72">
        <f>IF('TD Siniestros Daños'!H12="","",'TD Siniestros Daños'!H12)</f>
        <v>89717975.612269998</v>
      </c>
      <c r="L13" s="51">
        <f>IF('TD Siniestros Daños'!I12="","",'TD Siniestros Daños'!I12)</f>
        <v>14.843155711890743</v>
      </c>
      <c r="M13" s="72">
        <f>IF('TD Siniestros Daños'!J12="","",'TD Siniestros Daños'!J12)</f>
        <v>143800136.61969998</v>
      </c>
      <c r="N13" s="51">
        <f>IF('TD Siniestros Daños'!K12="","",'TD Siniestros Daños'!K12)</f>
        <v>13.65449744485252</v>
      </c>
      <c r="O13" s="51">
        <f>IF('TD Siniestros Daños'!L12="","",'TD Siniestros Daños'!L12)</f>
        <v>62.390744349250525</v>
      </c>
      <c r="P13" s="51">
        <f>IF('TD Siniestros Daños'!M12="","",'TD Siniestros Daños'!M12)</f>
        <v>61.744982974985817</v>
      </c>
    </row>
    <row r="14" spans="2:19" ht="15" customHeight="1" x14ac:dyDescent="0.35">
      <c r="B14" s="8">
        <f>IF('TD Siniestros Daños'!A13="","",'TD Siniestros Daños'!A13)</f>
        <v>6</v>
      </c>
      <c r="C14" s="9" t="str">
        <f>IF('TD Siniestros Daños'!B13="","",'TD Siniestros Daños'!B13)</f>
        <v>Mapfre México</v>
      </c>
      <c r="D14" s="10">
        <f>IF('TD Siniestros Daños'!C13="","",'TD Siniestros Daños'!C13)</f>
        <v>3126331.3335000016</v>
      </c>
      <c r="E14" s="65">
        <f>IF('TD Siniestros Daños'!D13="","",'TD Siniestros Daños'!D13)</f>
        <v>-74.401953517784705</v>
      </c>
      <c r="F14" s="11">
        <f>IF('TD Siniestros Daños'!E13="","",'TD Siniestros Daños'!E13)</f>
        <v>152389.24388999995</v>
      </c>
      <c r="G14" s="11">
        <f>IF('TD Siniestros Daños'!F13="","",'TD Siniestros Daños'!F13)</f>
        <v>16.102339031827839</v>
      </c>
      <c r="H14" s="11">
        <f>IF('TD Siniestros Daños'!G13="","",'TD Siniestros Daños'!G13)</f>
        <v>70.604174888771752</v>
      </c>
      <c r="I14" s="11">
        <f t="shared" si="0"/>
        <v>1.6223964488852507</v>
      </c>
      <c r="J14" s="28"/>
      <c r="K14" s="68">
        <f>IF('TD Siniestros Daños'!H13="","",'TD Siniestros Daños'!H13)</f>
        <v>3347557.3547100001</v>
      </c>
      <c r="L14" s="11">
        <f>IF('TD Siniestros Daños'!I13="","",'TD Siniestros Daños'!I13)</f>
        <v>5.6981379010281108</v>
      </c>
      <c r="M14" s="68">
        <f>IF('TD Siniestros Daños'!J13="","",'TD Siniestros Daños'!J13)</f>
        <v>5650293.7313799998</v>
      </c>
      <c r="N14" s="13">
        <f>IF('TD Siniestros Daños'!K13="","",'TD Siniestros Daños'!K13)</f>
        <v>8.5372374813703633</v>
      </c>
      <c r="O14" s="13">
        <f>IF('TD Siniestros Daños'!L13="","",'TD Siniestros Daños'!L13)</f>
        <v>59.245722680197886</v>
      </c>
      <c r="P14" s="13">
        <f>IF('TD Siniestros Daños'!M13="","",'TD Siniestros Daños'!M13)</f>
        <v>60.837089469988683</v>
      </c>
    </row>
    <row r="15" spans="2:19" ht="15" customHeight="1" x14ac:dyDescent="0.35">
      <c r="B15" s="8">
        <f>IF('TD Siniestros Daños'!A14="","",'TD Siniestros Daños'!A14)</f>
        <v>7</v>
      </c>
      <c r="C15" s="9" t="str">
        <f>IF('TD Siniestros Daños'!B14="","",'TD Siniestros Daños'!B14)</f>
        <v>Inbursa</v>
      </c>
      <c r="D15" s="10">
        <f>IF('TD Siniestros Daños'!C14="","",'TD Siniestros Daños'!C14)</f>
        <v>12812605.200849997</v>
      </c>
      <c r="E15" s="65">
        <f>IF('TD Siniestros Daños'!D14="","",'TD Siniestros Daños'!D14)</f>
        <v>42.728413101074516</v>
      </c>
      <c r="F15" s="11">
        <f>IF('TD Siniestros Daños'!E14="","",'TD Siniestros Daños'!E14)</f>
        <v>4099.9554400000006</v>
      </c>
      <c r="G15" s="11">
        <f>IF('TD Siniestros Daños'!F14="","",'TD Siniestros Daños'!F14)</f>
        <v>68.291513779666587</v>
      </c>
      <c r="H15" s="11">
        <f>IF('TD Siniestros Daños'!G14="","",'TD Siniestros Daños'!G14)</f>
        <v>48.192425473245393</v>
      </c>
      <c r="I15" s="11">
        <f t="shared" si="0"/>
        <v>6.6490473853761545</v>
      </c>
      <c r="J15" s="28"/>
      <c r="K15" s="68">
        <f>IF('TD Siniestros Daños'!H14="","",'TD Siniestros Daños'!H14)</f>
        <v>5996583.8038500007</v>
      </c>
      <c r="L15" s="11">
        <f>IF('TD Siniestros Daños'!I14="","",'TD Siniestros Daños'!I14)</f>
        <v>8.1171907479699268</v>
      </c>
      <c r="M15" s="68">
        <f>IF('TD Siniestros Daños'!J14="","",'TD Siniestros Daños'!J14)</f>
        <v>9176632.7384300008</v>
      </c>
      <c r="N15" s="13">
        <f>IF('TD Siniestros Daños'!K14="","",'TD Siniestros Daños'!K14)</f>
        <v>11.462699391120523</v>
      </c>
      <c r="O15" s="13">
        <f>IF('TD Siniestros Daños'!L14="","",'TD Siniestros Daños'!L14)</f>
        <v>65.346232924168817</v>
      </c>
      <c r="P15" s="13">
        <f>IF('TD Siniestros Daños'!M14="","",'TD Siniestros Daños'!M14)</f>
        <v>67.368264624518432</v>
      </c>
    </row>
    <row r="16" spans="2:19" ht="15" customHeight="1" x14ac:dyDescent="0.35">
      <c r="B16" s="8">
        <f>IF('TD Siniestros Daños'!A15="","",'TD Siniestros Daños'!A15)</f>
        <v>8</v>
      </c>
      <c r="C16" s="9" t="str">
        <f>IF('TD Siniestros Daños'!B15="","",'TD Siniestros Daños'!B15)</f>
        <v>Banorte</v>
      </c>
      <c r="D16" s="10">
        <f>IF('TD Siniestros Daños'!C15="","",'TD Siniestros Daños'!C15)</f>
        <v>7969855.3564000009</v>
      </c>
      <c r="E16" s="65">
        <f>IF('TD Siniestros Daños'!D15="","",'TD Siniestros Daños'!D15)</f>
        <v>11.331131538110938</v>
      </c>
      <c r="F16" s="11">
        <f>IF('TD Siniestros Daños'!E15="","",'TD Siniestros Daños'!E15)</f>
        <v>1950.77892</v>
      </c>
      <c r="G16" s="11">
        <f>IF('TD Siniestros Daños'!F15="","",'TD Siniestros Daños'!F15)</f>
        <v>49.003057777447964</v>
      </c>
      <c r="H16" s="11">
        <f>IF('TD Siniestros Daños'!G15="","",'TD Siniestros Daños'!G15)</f>
        <v>52.11541636597461</v>
      </c>
      <c r="I16" s="11">
        <f t="shared" si="0"/>
        <v>4.1359227954500648</v>
      </c>
      <c r="J16" s="28"/>
      <c r="K16" s="68">
        <f>IF('TD Siniestros Daños'!H15="","",'TD Siniestros Daños'!H15)</f>
        <v>6837110.9786700001</v>
      </c>
      <c r="L16" s="11">
        <f>IF('TD Siniestros Daños'!I15="","",'TD Siniestros Daños'!I15)</f>
        <v>23.804545525112953</v>
      </c>
      <c r="M16" s="68">
        <f>IF('TD Siniestros Daños'!J15="","",'TD Siniestros Daños'!J15)</f>
        <v>10856500.133579999</v>
      </c>
      <c r="N16" s="13">
        <f>IF('TD Siniestros Daños'!K15="","",'TD Siniestros Daños'!K15)</f>
        <v>12.292706364876004</v>
      </c>
      <c r="O16" s="13">
        <f>IF('TD Siniestros Daños'!L15="","",'TD Siniestros Daños'!L15)</f>
        <v>62.977118726524807</v>
      </c>
      <c r="P16" s="13">
        <f>IF('TD Siniestros Daños'!M15="","",'TD Siniestros Daños'!M15)</f>
        <v>57.121255692741101</v>
      </c>
    </row>
    <row r="17" spans="2:16" ht="15" customHeight="1" x14ac:dyDescent="0.35">
      <c r="B17" s="8">
        <f>IF('TD Siniestros Daños'!A16="","",'TD Siniestros Daños'!A16)</f>
        <v>9</v>
      </c>
      <c r="C17" s="9" t="str">
        <f>IF('TD Siniestros Daños'!B16="","",'TD Siniestros Daños'!B16)</f>
        <v>HDI Seguros</v>
      </c>
      <c r="D17" s="10">
        <f>IF('TD Siniestros Daños'!C16="","",'TD Siniestros Daños'!C16)</f>
        <v>8784034.1964899972</v>
      </c>
      <c r="E17" s="65">
        <f>IF('TD Siniestros Daños'!D16="","",'TD Siniestros Daños'!D16)</f>
        <v>25.447210672903875</v>
      </c>
      <c r="F17" s="11">
        <f>IF('TD Siniestros Daños'!E16="","",'TD Siniestros Daños'!E16)</f>
        <v>0</v>
      </c>
      <c r="G17" s="11">
        <f>IF('TD Siniestros Daños'!F16="","",'TD Siniestros Daños'!F16)</f>
        <v>59.787170033258889</v>
      </c>
      <c r="H17" s="11">
        <f>IF('TD Siniestros Daños'!G16="","",'TD Siniestros Daños'!G16)</f>
        <v>54.870263110441378</v>
      </c>
      <c r="I17" s="11">
        <f t="shared" si="0"/>
        <v>4.558437467764314</v>
      </c>
      <c r="J17" s="28"/>
      <c r="K17" s="68">
        <f>IF('TD Siniestros Daños'!H16="","",'TD Siniestros Daños'!H16)</f>
        <v>8237892.4936600002</v>
      </c>
      <c r="L17" s="11">
        <f>IF('TD Siniestros Daños'!I16="","",'TD Siniestros Daños'!I16)</f>
        <v>19.849615505349782</v>
      </c>
      <c r="M17" s="68">
        <f>IF('TD Siniestros Daños'!J16="","",'TD Siniestros Daños'!J16)</f>
        <v>12044064.99076</v>
      </c>
      <c r="N17" s="13">
        <f>IF('TD Siniestros Daños'!K16="","",'TD Siniestros Daños'!K16)</f>
        <v>6.8097746966939265</v>
      </c>
      <c r="O17" s="13">
        <f>IF('TD Siniestros Daños'!L16="","",'TD Siniestros Daños'!L16)</f>
        <v>68.397941226487646</v>
      </c>
      <c r="P17" s="13">
        <f>IF('TD Siniestros Daños'!M16="","",'TD Siniestros Daños'!M16)</f>
        <v>60.95612957383878</v>
      </c>
    </row>
    <row r="18" spans="2:16" ht="15" customHeight="1" x14ac:dyDescent="0.35">
      <c r="B18" s="8">
        <f>IF('TD Siniestros Daños'!A17="","",'TD Siniestros Daños'!A17)</f>
        <v>10</v>
      </c>
      <c r="C18" s="9" t="str">
        <f>IF('TD Siniestros Daños'!B17="","",'TD Siniestros Daños'!B17)</f>
        <v>Atlas</v>
      </c>
      <c r="D18" s="10">
        <f>IF('TD Siniestros Daños'!C17="","",'TD Siniestros Daños'!C17)</f>
        <v>6086054.5200999994</v>
      </c>
      <c r="E18" s="65">
        <f>IF('TD Siniestros Daños'!D17="","",'TD Siniestros Daños'!D17)</f>
        <v>47.309351860374974</v>
      </c>
      <c r="F18" s="11">
        <f>IF('TD Siniestros Daños'!E17="","",'TD Siniestros Daños'!E17)</f>
        <v>24683.669519999999</v>
      </c>
      <c r="G18" s="11">
        <f>IF('TD Siniestros Daños'!F17="","",'TD Siniestros Daños'!F17)</f>
        <v>45.857985603543952</v>
      </c>
      <c r="H18" s="11">
        <f>IF('TD Siniestros Daños'!G17="","",'TD Siniestros Daños'!G17)</f>
        <v>32.02408751002703</v>
      </c>
      <c r="I18" s="11">
        <f t="shared" si="0"/>
        <v>3.1583323032105168</v>
      </c>
      <c r="J18" s="28"/>
      <c r="K18" s="68">
        <f>IF('TD Siniestros Daños'!H17="","",'TD Siniestros Daños'!H17)</f>
        <v>3909618.5310399998</v>
      </c>
      <c r="L18" s="11">
        <f>IF('TD Siniestros Daños'!I17="","",'TD Siniestros Daños'!I17)</f>
        <v>8.2138947768552129</v>
      </c>
      <c r="M18" s="68">
        <f>IF('TD Siniestros Daños'!J17="","",'TD Siniestros Daños'!J17)</f>
        <v>5654161.6241899999</v>
      </c>
      <c r="N18" s="13">
        <f>IF('TD Siniestros Daños'!K17="","",'TD Siniestros Daños'!K17)</f>
        <v>4.9657767723761514</v>
      </c>
      <c r="O18" s="13">
        <f>IF('TD Siniestros Daños'!L17="","",'TD Siniestros Daños'!L17)</f>
        <v>69.145857350692225</v>
      </c>
      <c r="P18" s="13">
        <f>IF('TD Siniestros Daños'!M17="","",'TD Siniestros Daños'!M17)</f>
        <v>67.070394632535255</v>
      </c>
    </row>
    <row r="19" spans="2:16" ht="15" customHeight="1" x14ac:dyDescent="0.35">
      <c r="B19" s="8">
        <f>IF('TD Siniestros Daños'!A18="","",'TD Siniestros Daños'!A18)</f>
        <v>11</v>
      </c>
      <c r="C19" s="9" t="str">
        <f>IF('TD Siniestros Daños'!B18="","",'TD Siniestros Daños'!B18)</f>
        <v>Agroasemex</v>
      </c>
      <c r="D19" s="10">
        <f>IF('TD Siniestros Daños'!C18="","",'TD Siniestros Daños'!C18)</f>
        <v>6366087.5807799986</v>
      </c>
      <c r="E19" s="65">
        <f>IF('TD Siniestros Daños'!D18="","",'TD Siniestros Daños'!D18)</f>
        <v>-12.35696065989953</v>
      </c>
      <c r="F19" s="11">
        <f>IF('TD Siniestros Daños'!E18="","",'TD Siniestros Daños'!E18)</f>
        <v>-2184.9185299999999</v>
      </c>
      <c r="G19" s="11">
        <f>IF('TD Siniestros Daños'!F18="","",'TD Siniestros Daños'!F18)</f>
        <v>48.283418141410387</v>
      </c>
      <c r="H19" s="11">
        <f>IF('TD Siniestros Daños'!G18="","",'TD Siniestros Daños'!G18)</f>
        <v>119.94062762611139</v>
      </c>
      <c r="I19" s="11">
        <f t="shared" si="0"/>
        <v>3.303654277995919</v>
      </c>
      <c r="J19" s="28"/>
      <c r="K19" s="68">
        <f>IF('TD Siniestros Daños'!H18="","",'TD Siniestros Daños'!H18)</f>
        <v>3932859.1001300002</v>
      </c>
      <c r="L19" s="11">
        <f>IF('TD Siniestros Daños'!I18="","",'TD Siniestros Daños'!I18)</f>
        <v>122.04355839499689</v>
      </c>
      <c r="M19" s="68">
        <f>IF('TD Siniestros Daños'!J18="","",'TD Siniestros Daños'!J18)</f>
        <v>4467137.4428300001</v>
      </c>
      <c r="N19" s="13">
        <f>IF('TD Siniestros Daños'!K18="","",'TD Siniestros Daños'!K18)</f>
        <v>48.731347858926391</v>
      </c>
      <c r="O19" s="13">
        <f>IF('TD Siniestros Daños'!L18="","",'TD Siniestros Daños'!L18)</f>
        <v>88.039805142831554</v>
      </c>
      <c r="P19" s="13">
        <f>IF('TD Siniestros Daños'!M18="","",'TD Siniestros Daños'!M18)</f>
        <v>58.971667445704277</v>
      </c>
    </row>
    <row r="20" spans="2:16" ht="15" customHeight="1" x14ac:dyDescent="0.35">
      <c r="B20" s="8">
        <f>IF('TD Siniestros Daños'!A19="","",'TD Siniestros Daños'!A19)</f>
        <v>12</v>
      </c>
      <c r="C20" s="9" t="str">
        <f>IF('TD Siniestros Daños'!B19="","",'TD Siniestros Daños'!B19)</f>
        <v>GMX Seguros</v>
      </c>
      <c r="D20" s="10">
        <f>IF('TD Siniestros Daños'!C19="","",'TD Siniestros Daños'!C19)</f>
        <v>7484727.5283899987</v>
      </c>
      <c r="E20" s="65">
        <f>IF('TD Siniestros Daños'!D19="","",'TD Siniestros Daños'!D19)</f>
        <v>25.57008076597036</v>
      </c>
      <c r="F20" s="11">
        <f>IF('TD Siniestros Daños'!E19="","",'TD Siniestros Daños'!E19)</f>
        <v>0</v>
      </c>
      <c r="G20" s="11">
        <f>IF('TD Siniestros Daños'!F19="","",'TD Siniestros Daños'!F19)</f>
        <v>63.012012071285028</v>
      </c>
      <c r="H20" s="11">
        <f>IF('TD Siniestros Daños'!G19="","",'TD Siniestros Daños'!G19)</f>
        <v>49.484705935714324</v>
      </c>
      <c r="I20" s="11">
        <f t="shared" si="0"/>
        <v>3.8841677568893571</v>
      </c>
      <c r="J20" s="28"/>
      <c r="K20" s="68">
        <f>IF('TD Siniestros Daños'!H19="","",'TD Siniestros Daños'!H19)</f>
        <v>1657944.9049000002</v>
      </c>
      <c r="L20" s="11">
        <f>IF('TD Siniestros Daños'!I19="","",'TD Siniestros Daños'!I19)</f>
        <v>-15.385313604916572</v>
      </c>
      <c r="M20" s="68">
        <f>IF('TD Siniestros Daños'!J19="","",'TD Siniestros Daños'!J19)</f>
        <v>3693059.0309000001</v>
      </c>
      <c r="N20" s="13">
        <f>IF('TD Siniestros Daños'!K19="","",'TD Siniestros Daños'!K19)</f>
        <v>6.5784476507676937</v>
      </c>
      <c r="O20" s="13">
        <f>IF('TD Siniestros Daños'!L19="","",'TD Siniestros Daños'!L19)</f>
        <v>44.893539232053875</v>
      </c>
      <c r="P20" s="13">
        <f>IF('TD Siniestros Daños'!M19="","",'TD Siniestros Daños'!M19)</f>
        <v>56.546728762433318</v>
      </c>
    </row>
    <row r="21" spans="2:16" ht="15" customHeight="1" x14ac:dyDescent="0.35">
      <c r="B21" s="8">
        <f>IF('TD Siniestros Daños'!A20="","",'TD Siniestros Daños'!A20)</f>
        <v>13</v>
      </c>
      <c r="C21" s="9" t="str">
        <f>IF('TD Siniestros Daños'!B20="","",'TD Siniestros Daños'!B20)</f>
        <v>Zurich Aseguradora Mexicana</v>
      </c>
      <c r="D21" s="10">
        <f>IF('TD Siniestros Daños'!C20="","",'TD Siniestros Daños'!C20)</f>
        <v>4140634.3849800006</v>
      </c>
      <c r="E21" s="65">
        <f>IF('TD Siniestros Daños'!D20="","",'TD Siniestros Daños'!D20)</f>
        <v>7.3514950425304981</v>
      </c>
      <c r="F21" s="11">
        <f>IF('TD Siniestros Daños'!E20="","",'TD Siniestros Daños'!E20)</f>
        <v>16367.718270000001</v>
      </c>
      <c r="G21" s="11">
        <f>IF('TD Siniestros Daños'!F20="","",'TD Siniestros Daños'!F20)</f>
        <v>39.61717526290056</v>
      </c>
      <c r="H21" s="11">
        <f>IF('TD Siniestros Daños'!G20="","",'TD Siniestros Daños'!G20)</f>
        <v>36.58042531201221</v>
      </c>
      <c r="I21" s="11">
        <f t="shared" si="0"/>
        <v>2.1487647359510795</v>
      </c>
      <c r="J21" s="28"/>
      <c r="K21" s="68">
        <f>IF('TD Siniestros Daños'!H20="","",'TD Siniestros Daños'!H20)</f>
        <v>3198494.2347300001</v>
      </c>
      <c r="L21" s="11">
        <f>IF('TD Siniestros Daños'!I20="","",'TD Siniestros Daños'!I20)</f>
        <v>-2.9507731598855225</v>
      </c>
      <c r="M21" s="68">
        <f>IF('TD Siniestros Daños'!J20="","",'TD Siniestros Daños'!J20)</f>
        <v>5661064.7245800002</v>
      </c>
      <c r="N21" s="13">
        <f>IF('TD Siniestros Daños'!K20="","",'TD Siniestros Daños'!K20)</f>
        <v>-1.9840618676784993</v>
      </c>
      <c r="O21" s="13">
        <f>IF('TD Siniestros Daños'!L20="","",'TD Siniestros Daños'!L20)</f>
        <v>56.49987043678076</v>
      </c>
      <c r="P21" s="13">
        <f>IF('TD Siniestros Daños'!M20="","",'TD Siniestros Daños'!M20)</f>
        <v>57.062667942107147</v>
      </c>
    </row>
    <row r="22" spans="2:16" ht="15" customHeight="1" x14ac:dyDescent="0.35">
      <c r="B22" s="8">
        <f>IF('TD Siniestros Daños'!A21="","",'TD Siniestros Daños'!A21)</f>
        <v>14</v>
      </c>
      <c r="C22" s="9" t="str">
        <f>IF('TD Siniestros Daños'!B21="","",'TD Siniestros Daños'!B21)</f>
        <v>AIG Seguros</v>
      </c>
      <c r="D22" s="10">
        <f>IF('TD Siniestros Daños'!C21="","",'TD Siniestros Daños'!C21)</f>
        <v>2704807.9846100002</v>
      </c>
      <c r="E22" s="65">
        <f>IF('TD Siniestros Daños'!D21="","",'TD Siniestros Daños'!D21)</f>
        <v>61.674230934758697</v>
      </c>
      <c r="F22" s="11">
        <f>IF('TD Siniestros Daños'!E21="","",'TD Siniestros Daños'!E21)</f>
        <v>12653.339300000001</v>
      </c>
      <c r="G22" s="11">
        <f>IF('TD Siniestros Daños'!F21="","",'TD Siniestros Daños'!F21)</f>
        <v>32.789274183529223</v>
      </c>
      <c r="H22" s="11">
        <f>IF('TD Siniestros Daños'!G21="","",'TD Siniestros Daños'!G21)</f>
        <v>26.384423430809839</v>
      </c>
      <c r="I22" s="11">
        <f t="shared" si="0"/>
        <v>1.4036486862814259</v>
      </c>
      <c r="J22" s="28"/>
      <c r="K22" s="68">
        <f>IF('TD Siniestros Daños'!H21="","",'TD Siniestros Daños'!H21)</f>
        <v>663373.36977999995</v>
      </c>
      <c r="L22" s="11">
        <f>IF('TD Siniestros Daños'!I21="","",'TD Siniestros Daños'!I21)</f>
        <v>-1.611113395123176</v>
      </c>
      <c r="M22" s="68">
        <f>IF('TD Siniestros Daños'!J21="","",'TD Siniestros Daños'!J21)</f>
        <v>1313941.2887000002</v>
      </c>
      <c r="N22" s="13">
        <f>IF('TD Siniestros Daños'!K21="","",'TD Siniestros Daños'!K21)</f>
        <v>14.029548026773742</v>
      </c>
      <c r="O22" s="13">
        <f>IF('TD Siniestros Daños'!L21="","",'TD Siniestros Daños'!L21)</f>
        <v>50.487291592483153</v>
      </c>
      <c r="P22" s="13">
        <f>IF('TD Siniestros Daños'!M21="","",'TD Siniestros Daños'!M21)</f>
        <v>58.513143506813805</v>
      </c>
    </row>
    <row r="23" spans="2:16" ht="15" customHeight="1" x14ac:dyDescent="0.35">
      <c r="B23" s="8">
        <f>IF('TD Siniestros Daños'!A22="","",'TD Siniestros Daños'!A22)</f>
        <v>15</v>
      </c>
      <c r="C23" s="9" t="str">
        <f>IF('TD Siniestros Daños'!B22="","",'TD Siniestros Daños'!B22)</f>
        <v>Allianz México</v>
      </c>
      <c r="D23" s="10">
        <f>IF('TD Siniestros Daños'!C22="","",'TD Siniestros Daños'!C22)</f>
        <v>508341.95753000013</v>
      </c>
      <c r="E23" s="65">
        <f>IF('TD Siniestros Daños'!D22="","",'TD Siniestros Daños'!D22)</f>
        <v>-83.302964513338196</v>
      </c>
      <c r="F23" s="11">
        <f>IF('TD Siniestros Daños'!E22="","",'TD Siniestros Daños'!E22)</f>
        <v>15552.021990000001</v>
      </c>
      <c r="G23" s="11">
        <f>IF('TD Siniestros Daños'!F22="","",'TD Siniestros Daños'!F22)</f>
        <v>6.4710001780757418</v>
      </c>
      <c r="H23" s="11">
        <f>IF('TD Siniestros Daños'!G22="","",'TD Siniestros Daños'!G22)</f>
        <v>46.412000037155273</v>
      </c>
      <c r="I23" s="11">
        <f t="shared" si="0"/>
        <v>0.2638019130853741</v>
      </c>
      <c r="J23" s="28"/>
      <c r="K23" s="68">
        <f>IF('TD Siniestros Daños'!H22="","",'TD Siniestros Daños'!H22)</f>
        <v>563226.19137000002</v>
      </c>
      <c r="L23" s="11">
        <f>IF('TD Siniestros Daños'!I22="","",'TD Siniestros Daños'!I22)</f>
        <v>13.715937915225807</v>
      </c>
      <c r="M23" s="68">
        <f>IF('TD Siniestros Daños'!J22="","",'TD Siniestros Daños'!J22)</f>
        <v>1019920.70514</v>
      </c>
      <c r="N23" s="13">
        <f>IF('TD Siniestros Daños'!K22="","",'TD Siniestros Daños'!K22)</f>
        <v>16.514279701328284</v>
      </c>
      <c r="O23" s="13">
        <f>IF('TD Siniestros Daños'!L22="","",'TD Siniestros Daños'!L22)</f>
        <v>55.222547059939174</v>
      </c>
      <c r="P23" s="13">
        <f>IF('TD Siniestros Daños'!M22="","",'TD Siniestros Daños'!M22)</f>
        <v>56.581473203502632</v>
      </c>
    </row>
    <row r="24" spans="2:16" ht="15" customHeight="1" x14ac:dyDescent="0.35">
      <c r="B24" s="54">
        <f>IF('TD Siniestros Daños'!A23="","",'TD Siniestros Daños'!A23)</f>
        <v>15.1</v>
      </c>
      <c r="C24" s="49" t="str">
        <f>IF('TD Siniestros Daños'!B23="","",'TD Siniestros Daños'!B23)</f>
        <v>TOTAL MEDIANAS</v>
      </c>
      <c r="D24" s="50">
        <f>IF('TD Siniestros Daños'!C23="","",'TD Siniestros Daños'!C23)</f>
        <v>59983480.043629996</v>
      </c>
      <c r="E24" s="71">
        <f>IF('TD Siniestros Daños'!D23="","",'TD Siniestros Daños'!D23)</f>
        <v>-2.1177468463183136</v>
      </c>
      <c r="F24" s="51">
        <f>IF('TD Siniestros Daños'!E23="","",'TD Siniestros Daños'!E23)</f>
        <v>225511.80879999994</v>
      </c>
      <c r="G24" s="51">
        <f>IF('TD Siniestros Daños'!F23="","",'TD Siniestros Daños'!F23)</f>
        <v>44.755716508235288</v>
      </c>
      <c r="H24" s="51">
        <f>IF('TD Siniestros Daños'!G23="","",'TD Siniestros Daños'!G23)</f>
        <v>52.435360702875464</v>
      </c>
      <c r="I24" s="51">
        <f t="shared" si="0"/>
        <v>31.128173770889454</v>
      </c>
      <c r="J24" s="28"/>
      <c r="K24" s="72">
        <f>IF('TD Siniestros Daños'!H23="","",'TD Siniestros Daños'!H23)</f>
        <v>38344660.962839998</v>
      </c>
      <c r="L24" s="51">
        <f>IF('TD Siniestros Daños'!I23="","",'TD Siniestros Daños'!I23)</f>
        <v>16.484523839940458</v>
      </c>
      <c r="M24" s="72">
        <f>IF('TD Siniestros Daños'!J23="","",'TD Siniestros Daños'!J23)</f>
        <v>59536776.410489999</v>
      </c>
      <c r="N24" s="51">
        <f>IF('TD Siniestros Daños'!K23="","",'TD Siniestros Daños'!K23)</f>
        <v>10.168482634107212</v>
      </c>
      <c r="O24" s="51">
        <f>IF('TD Siniestros Daños'!L23="","",'TD Siniestros Daños'!L23)</f>
        <v>64.405000194273057</v>
      </c>
      <c r="P24" s="51">
        <f>IF('TD Siniestros Daños'!M23="","",'TD Siniestros Daños'!M23)</f>
        <v>60.912822678505528</v>
      </c>
    </row>
    <row r="25" spans="2:16" ht="15" customHeight="1" x14ac:dyDescent="0.35">
      <c r="B25" s="8">
        <f>IF('TD Siniestros Daños'!A24="","",'TD Siniestros Daños'!A24)</f>
        <v>16</v>
      </c>
      <c r="C25" s="9" t="str">
        <f>IF('TD Siniestros Daños'!B24="","",'TD Siniestros Daños'!B24)</f>
        <v>Afirme</v>
      </c>
      <c r="D25" s="10">
        <f>IF('TD Siniestros Daños'!C24="","",'TD Siniestros Daños'!C24)</f>
        <v>1475098.909</v>
      </c>
      <c r="E25" s="65">
        <f>IF('TD Siniestros Daños'!D24="","",'TD Siniestros Daños'!D24)</f>
        <v>-45.881971806540136</v>
      </c>
      <c r="F25" s="11">
        <f>IF('TD Siniestros Daños'!E24="","",'TD Siniestros Daños'!E24)</f>
        <v>1996.2961699999998</v>
      </c>
      <c r="G25" s="11">
        <f>IF('TD Siniestros Daños'!F24="","",'TD Siniestros Daños'!F24)</f>
        <v>29.586792330810884</v>
      </c>
      <c r="H25" s="11">
        <f>IF('TD Siniestros Daños'!G24="","",'TD Siniestros Daños'!G24)</f>
        <v>55.026827927708077</v>
      </c>
      <c r="I25" s="11">
        <f t="shared" si="0"/>
        <v>0.76549635224903334</v>
      </c>
      <c r="J25" s="28"/>
      <c r="K25" s="68">
        <f>IF('TD Siniestros Daños'!H24="","",'TD Siniestros Daños'!H24)</f>
        <v>1932324.0260000001</v>
      </c>
      <c r="L25" s="11">
        <f>IF('TD Siniestros Daños'!I24="","",'TD Siniestros Daños'!I24)</f>
        <v>-12.151681755177012</v>
      </c>
      <c r="M25" s="68">
        <f>IF('TD Siniestros Daños'!J24="","",'TD Siniestros Daños'!J24)</f>
        <v>3063053.1857500002</v>
      </c>
      <c r="N25" s="13">
        <f>IF('TD Siniestros Daños'!K24="","",'TD Siniestros Daños'!K24)</f>
        <v>0.29551860144609865</v>
      </c>
      <c r="O25" s="13">
        <f>IF('TD Siniestros Daños'!L24="","",'TD Siniestros Daños'!L24)</f>
        <v>63.084899569801735</v>
      </c>
      <c r="P25" s="13">
        <f>IF('TD Siniestros Daños'!M24="","",'TD Siniestros Daños'!M24)</f>
        <v>72.023378986498415</v>
      </c>
    </row>
    <row r="26" spans="2:16" ht="15" customHeight="1" x14ac:dyDescent="0.35">
      <c r="B26" s="8">
        <f>IF('TD Siniestros Daños'!A25="","",'TD Siniestros Daños'!A25)</f>
        <v>17</v>
      </c>
      <c r="C26" s="9" t="str">
        <f>IF('TD Siniestros Daños'!B25="","",'TD Siniestros Daños'!B25)</f>
        <v>FM Global</v>
      </c>
      <c r="D26" s="10">
        <f>IF('TD Siniestros Daños'!C25="","",'TD Siniestros Daños'!C25)</f>
        <v>6123937.1778600002</v>
      </c>
      <c r="E26" s="65">
        <f>IF('TD Siniestros Daños'!D25="","",'TD Siniestros Daños'!D25)</f>
        <v>36.416537763308064</v>
      </c>
      <c r="F26" s="11">
        <f>IF('TD Siniestros Daños'!E25="","",'TD Siniestros Daños'!E25)</f>
        <v>0</v>
      </c>
      <c r="G26" s="11">
        <f>IF('TD Siniestros Daños'!F25="","",'TD Siniestros Daños'!F25)</f>
        <v>124.39931377094267</v>
      </c>
      <c r="H26" s="11">
        <f>IF('TD Siniestros Daños'!G25="","",'TD Siniestros Daños'!G25)</f>
        <v>100.53614608065304</v>
      </c>
      <c r="I26" s="11">
        <f t="shared" si="0"/>
        <v>3.177991348547645</v>
      </c>
      <c r="J26" s="28"/>
      <c r="K26" s="68">
        <f>IF('TD Siniestros Daños'!H25="","",'TD Siniestros Daños'!H25)</f>
        <v>10148.333369999998</v>
      </c>
      <c r="L26" s="11">
        <f>IF('TD Siniestros Daños'!I25="","",'TD Siniestros Daños'!I25)</f>
        <v>29.089755614903478</v>
      </c>
      <c r="M26" s="68">
        <f>IF('TD Siniestros Daños'!J25="","",'TD Siniestros Daños'!J25)</f>
        <v>36292.532119999996</v>
      </c>
      <c r="N26" s="13">
        <f>IF('TD Siniestros Daños'!K25="","",'TD Siniestros Daños'!K25)</f>
        <v>68.119135514488633</v>
      </c>
      <c r="O26" s="13">
        <f>IF('TD Siniestros Daños'!L25="","",'TD Siniestros Daños'!L25)</f>
        <v>27.962593892442904</v>
      </c>
      <c r="P26" s="13">
        <f>IF('TD Siniestros Daños'!M25="","",'TD Siniestros Daños'!M25)</f>
        <v>36.416887533385975</v>
      </c>
    </row>
    <row r="27" spans="2:16" ht="15" customHeight="1" x14ac:dyDescent="0.35">
      <c r="B27" s="8">
        <f>IF('TD Siniestros Daños'!A26="","",'TD Siniestros Daños'!A26)</f>
        <v>18</v>
      </c>
      <c r="C27" s="9" t="str">
        <f>IF('TD Siniestros Daños'!B26="","",'TD Siniestros Daños'!B26)</f>
        <v>ANA</v>
      </c>
      <c r="D27" s="10">
        <f>IF('TD Siniestros Daños'!C26="","",'TD Siniestros Daños'!C26)</f>
        <v>2703602.7485799999</v>
      </c>
      <c r="E27" s="65">
        <f>IF('TD Siniestros Daños'!D26="","",'TD Siniestros Daños'!D26)</f>
        <v>7.8212400756237921</v>
      </c>
      <c r="F27" s="11">
        <f>IF('TD Siniestros Daños'!E26="","",'TD Siniestros Daños'!E26)</f>
        <v>10193.734119999999</v>
      </c>
      <c r="G27" s="11">
        <f>IF('TD Siniestros Daños'!F26="","",'TD Siniestros Daños'!F26)</f>
        <v>57.096316111618648</v>
      </c>
      <c r="H27" s="11">
        <f>IF('TD Siniestros Daños'!G26="","",'TD Siniestros Daños'!G26)</f>
        <v>65.809040651965262</v>
      </c>
      <c r="I27" s="11">
        <f t="shared" si="0"/>
        <v>1.4030232341311091</v>
      </c>
      <c r="J27" s="28"/>
      <c r="K27" s="68">
        <f>IF('TD Siniestros Daños'!H26="","",'TD Siniestros Daños'!H26)</f>
        <v>2244420.9750799998</v>
      </c>
      <c r="L27" s="11">
        <f>IF('TD Siniestros Daños'!I26="","",'TD Siniestros Daños'!I26)</f>
        <v>12.023877019655615</v>
      </c>
      <c r="M27" s="68">
        <f>IF('TD Siniestros Daños'!J26="","",'TD Siniestros Daños'!J26)</f>
        <v>3318038.64481</v>
      </c>
      <c r="N27" s="13">
        <f>IF('TD Siniestros Daños'!K26="","",'TD Siniestros Daños'!K26)</f>
        <v>11.083808430988684</v>
      </c>
      <c r="O27" s="13">
        <f>IF('TD Siniestros Daños'!L26="","",'TD Siniestros Daños'!L26)</f>
        <v>67.64300285021308</v>
      </c>
      <c r="P27" s="13">
        <f>IF('TD Siniestros Daños'!M26="","",'TD Siniestros Daños'!M26)</f>
        <v>67.075364379608857</v>
      </c>
    </row>
    <row r="28" spans="2:16" ht="15" customHeight="1" x14ac:dyDescent="0.35">
      <c r="B28" s="8">
        <f>IF('TD Siniestros Daños'!A27="","",'TD Siniestros Daños'!A27)</f>
        <v>19</v>
      </c>
      <c r="C28" s="9" t="str">
        <f>IF('TD Siniestros Daños'!B27="","",'TD Siniestros Daños'!B27)</f>
        <v>Seguros SURA</v>
      </c>
      <c r="D28" s="10">
        <f>IF('TD Siniestros Daños'!C27="","",'TD Siniestros Daños'!C27)</f>
        <v>2491179.0615699999</v>
      </c>
      <c r="E28" s="65">
        <f>IF('TD Siniestros Daños'!D27="","",'TD Siniestros Daños'!D27)</f>
        <v>38.934569329282233</v>
      </c>
      <c r="F28" s="11">
        <f>IF('TD Siniestros Daños'!E27="","",'TD Siniestros Daños'!E27)</f>
        <v>-3895.6797000000006</v>
      </c>
      <c r="G28" s="11">
        <f>IF('TD Siniestros Daños'!F27="","",'TD Siniestros Daños'!F27)</f>
        <v>53.210814393330288</v>
      </c>
      <c r="H28" s="11">
        <f>IF('TD Siniestros Daños'!G27="","",'TD Siniestros Daños'!G27)</f>
        <v>42.357265809777282</v>
      </c>
      <c r="I28" s="11">
        <f t="shared" si="0"/>
        <v>1.2927868584241526</v>
      </c>
      <c r="J28" s="28"/>
      <c r="K28" s="68">
        <f>IF('TD Siniestros Daños'!H27="","",'TD Siniestros Daños'!H27)</f>
        <v>1865118.9395000001</v>
      </c>
      <c r="L28" s="11">
        <f>IF('TD Siniestros Daños'!I27="","",'TD Siniestros Daños'!I27)</f>
        <v>16.829804908726253</v>
      </c>
      <c r="M28" s="68">
        <f>IF('TD Siniestros Daños'!J27="","",'TD Siniestros Daños'!J27)</f>
        <v>2676130.5723999999</v>
      </c>
      <c r="N28" s="13">
        <f>IF('TD Siniestros Daños'!K27="","",'TD Siniestros Daños'!K27)</f>
        <v>-5.0163069769716966</v>
      </c>
      <c r="O28" s="13">
        <f>IF('TD Siniestros Daños'!L27="","",'TD Siniestros Daños'!L27)</f>
        <v>69.69461650099268</v>
      </c>
      <c r="P28" s="13">
        <f>IF('TD Siniestros Daños'!M27="","",'TD Siniestros Daños'!M27)</f>
        <v>56.66235653016588</v>
      </c>
    </row>
    <row r="29" spans="2:16" ht="15" customHeight="1" x14ac:dyDescent="0.35">
      <c r="B29" s="8">
        <f>IF('TD Siniestros Daños'!A28="","",'TD Siniestros Daños'!A28)</f>
        <v>20</v>
      </c>
      <c r="C29" s="9" t="str">
        <f>IF('TD Siniestros Daños'!B28="","",'TD Siniestros Daños'!B28)</f>
        <v>Zurich Santander</v>
      </c>
      <c r="D29" s="10">
        <f>IF('TD Siniestros Daños'!C28="","",'TD Siniestros Daños'!C28)</f>
        <v>150565.33526000002</v>
      </c>
      <c r="E29" s="65">
        <f>IF('TD Siniestros Daños'!D28="","",'TD Siniestros Daños'!D28)</f>
        <v>-19.908545159454039</v>
      </c>
      <c r="F29" s="11">
        <f>IF('TD Siniestros Daños'!E28="","",'TD Siniestros Daños'!E28)</f>
        <v>0</v>
      </c>
      <c r="G29" s="11">
        <f>IF('TD Siniestros Daños'!F28="","",'TD Siniestros Daños'!F28)</f>
        <v>3.4937562580837542</v>
      </c>
      <c r="H29" s="11">
        <f>IF('TD Siniestros Daños'!G28="","",'TD Siniestros Daños'!G28)</f>
        <v>4.7269406512915637</v>
      </c>
      <c r="I29" s="11">
        <f t="shared" si="0"/>
        <v>7.813524517811353E-2</v>
      </c>
      <c r="J29" s="28"/>
      <c r="K29" s="68">
        <f>IF('TD Siniestros Daños'!H28="","",'TD Siniestros Daños'!H28)</f>
        <v>114410.72562000001</v>
      </c>
      <c r="L29" s="11">
        <f>IF('TD Siniestros Daños'!I28="","",'TD Siniestros Daños'!I28)</f>
        <v>-38.142039533462025</v>
      </c>
      <c r="M29" s="68">
        <f>IF('TD Siniestros Daños'!J28="","",'TD Siniestros Daños'!J28)</f>
        <v>3253634.1164799999</v>
      </c>
      <c r="N29" s="13">
        <f>IF('TD Siniestros Daños'!K28="","",'TD Siniestros Daños'!K28)</f>
        <v>7.8813064599286609</v>
      </c>
      <c r="O29" s="13">
        <f>IF('TD Siniestros Daños'!L28="","",'TD Siniestros Daños'!L28)</f>
        <v>3.5163980190795772</v>
      </c>
      <c r="P29" s="13">
        <f>IF('TD Siniestros Daños'!M28="","",'TD Siniestros Daños'!M28)</f>
        <v>6.1326563221660209</v>
      </c>
    </row>
    <row r="30" spans="2:16" ht="15" customHeight="1" x14ac:dyDescent="0.35">
      <c r="B30" s="8">
        <f>IF('TD Siniestros Daños'!A29="","",'TD Siniestros Daños'!A29)</f>
        <v>21</v>
      </c>
      <c r="C30" s="9" t="str">
        <f>IF('TD Siniestros Daños'!B29="","",'TD Siniestros Daños'!B29)</f>
        <v>General de Seguros</v>
      </c>
      <c r="D30" s="10">
        <f>IF('TD Siniestros Daños'!C29="","",'TD Siniestros Daños'!C29)</f>
        <v>1812767.0034099997</v>
      </c>
      <c r="E30" s="65">
        <f>IF('TD Siniestros Daños'!D29="","",'TD Siniestros Daños'!D29)</f>
        <v>32.257831416377904</v>
      </c>
      <c r="F30" s="11">
        <f>IF('TD Siniestros Daños'!E29="","",'TD Siniestros Daños'!E29)</f>
        <v>-1886.7372599999999</v>
      </c>
      <c r="G30" s="11">
        <f>IF('TD Siniestros Daños'!F29="","",'TD Siniestros Daños'!F29)</f>
        <v>55.459708543641497</v>
      </c>
      <c r="H30" s="11">
        <f>IF('TD Siniestros Daños'!G29="","",'TD Siniestros Daños'!G29)</f>
        <v>48.618823921054869</v>
      </c>
      <c r="I30" s="11">
        <f t="shared" si="0"/>
        <v>0.94072778450395145</v>
      </c>
      <c r="J30" s="28"/>
      <c r="K30" s="68">
        <f>IF('TD Siniestros Daños'!H29="","",'TD Siniestros Daños'!H29)</f>
        <v>1668231.80752</v>
      </c>
      <c r="L30" s="11">
        <f>IF('TD Siniestros Daños'!I29="","",'TD Siniestros Daños'!I29)</f>
        <v>34.55813915775947</v>
      </c>
      <c r="M30" s="68">
        <f>IF('TD Siniestros Daños'!J29="","",'TD Siniestros Daños'!J29)</f>
        <v>2316672.2174699996</v>
      </c>
      <c r="N30" s="13">
        <f>IF('TD Siniestros Daños'!K29="","",'TD Siniestros Daños'!K29)</f>
        <v>14.815263574896708</v>
      </c>
      <c r="O30" s="13">
        <f>IF('TD Siniestros Daños'!L29="","",'TD Siniestros Daños'!L29)</f>
        <v>72.00983354226301</v>
      </c>
      <c r="P30" s="13">
        <f>IF('TD Siniestros Daños'!M29="","",'TD Siniestros Daños'!M29)</f>
        <v>61.444280293189458</v>
      </c>
    </row>
    <row r="31" spans="2:16" ht="15" customHeight="1" x14ac:dyDescent="0.35">
      <c r="B31" s="8">
        <f>IF('TD Siniestros Daños'!A30="","",'TD Siniestros Daños'!A30)</f>
        <v>22</v>
      </c>
      <c r="C31" s="9" t="str">
        <f>IF('TD Siniestros Daños'!B30="","",'TD Siniestros Daños'!B30)</f>
        <v>Cardif Seguros Generales</v>
      </c>
      <c r="D31" s="10">
        <f>IF('TD Siniestros Daños'!C30="","",'TD Siniestros Daños'!C30)</f>
        <v>352872.54812999995</v>
      </c>
      <c r="E31" s="65">
        <f>IF('TD Siniestros Daños'!D30="","",'TD Siniestros Daños'!D30)</f>
        <v>-22.323898036985156</v>
      </c>
      <c r="F31" s="11">
        <f>IF('TD Siniestros Daños'!E30="","",'TD Siniestros Daños'!E30)</f>
        <v>0</v>
      </c>
      <c r="G31" s="11">
        <f>IF('TD Siniestros Daños'!F30="","",'TD Siniestros Daños'!F30)</f>
        <v>11.98898802963296</v>
      </c>
      <c r="H31" s="11">
        <f>IF('TD Siniestros Daños'!G30="","",'TD Siniestros Daños'!G30)</f>
        <v>19.473080831093572</v>
      </c>
      <c r="I31" s="11">
        <f t="shared" si="0"/>
        <v>0.18312171933301621</v>
      </c>
      <c r="J31" s="28"/>
      <c r="K31" s="68">
        <f>IF('TD Siniestros Daños'!H30="","",'TD Siniestros Daños'!H30)</f>
        <v>350219.01373000001</v>
      </c>
      <c r="L31" s="11">
        <f>IF('TD Siniestros Daños'!I30="","",'TD Siniestros Daños'!I30)</f>
        <v>38.796567594019017</v>
      </c>
      <c r="M31" s="68">
        <f>IF('TD Siniestros Daños'!J30="","",'TD Siniestros Daños'!J30)</f>
        <v>2534806.0816199998</v>
      </c>
      <c r="N31" s="13">
        <f>IF('TD Siniestros Daños'!K30="","",'TD Siniestros Daños'!K30)</f>
        <v>31.776538514144836</v>
      </c>
      <c r="O31" s="13">
        <f>IF('TD Siniestros Daños'!L30="","",'TD Siniestros Daños'!L30)</f>
        <v>13.816402614363868</v>
      </c>
      <c r="P31" s="13">
        <f>IF('TD Siniestros Daños'!M30="","",'TD Siniestros Daños'!M30)</f>
        <v>13.117598963716073</v>
      </c>
    </row>
    <row r="32" spans="2:16" ht="15" customHeight="1" x14ac:dyDescent="0.35">
      <c r="B32" s="8">
        <f>IF('TD Siniestros Daños'!A31="","",'TD Siniestros Daños'!A31)</f>
        <v>23</v>
      </c>
      <c r="C32" s="9" t="str">
        <f>IF('TD Siniestros Daños'!B31="","",'TD Siniestros Daños'!B31)</f>
        <v>El Potosí</v>
      </c>
      <c r="D32" s="10">
        <f>IF('TD Siniestros Daños'!C31="","",'TD Siniestros Daños'!C31)</f>
        <v>1305436.9163599999</v>
      </c>
      <c r="E32" s="65">
        <f>IF('TD Siniestros Daños'!D31="","",'TD Siniestros Daños'!D31)</f>
        <v>24.958017778265607</v>
      </c>
      <c r="F32" s="11">
        <f>IF('TD Siniestros Daños'!E31="","",'TD Siniestros Daños'!E31)</f>
        <v>0</v>
      </c>
      <c r="G32" s="11">
        <f>IF('TD Siniestros Daños'!F31="","",'TD Siniestros Daños'!F31)</f>
        <v>47.200328359766786</v>
      </c>
      <c r="H32" s="11">
        <f>IF('TD Siniestros Daños'!G31="","",'TD Siniestros Daños'!G31)</f>
        <v>50.106496060471009</v>
      </c>
      <c r="I32" s="11">
        <f t="shared" si="0"/>
        <v>0.67745097733294202</v>
      </c>
      <c r="J32" s="28"/>
      <c r="K32" s="68">
        <f>IF('TD Siniestros Daños'!H31="","",'TD Siniestros Daños'!H31)</f>
        <v>1233211.22544</v>
      </c>
      <c r="L32" s="11">
        <f>IF('TD Siniestros Daños'!I31="","",'TD Siniestros Daños'!I31)</f>
        <v>35.679277791159777</v>
      </c>
      <c r="M32" s="68">
        <f>IF('TD Siniestros Daños'!J31="","",'TD Siniestros Daños'!J31)</f>
        <v>1949911.3984400001</v>
      </c>
      <c r="N32" s="13">
        <f>IF('TD Siniestros Daños'!K31="","",'TD Siniestros Daños'!K31)</f>
        <v>25.731462701815076</v>
      </c>
      <c r="O32" s="13">
        <f>IF('TD Siniestros Daños'!L31="","",'TD Siniestros Daños'!L31)</f>
        <v>63.244474924687019</v>
      </c>
      <c r="P32" s="13">
        <f>IF('TD Siniestros Daños'!M31="","",'TD Siniestros Daños'!M31)</f>
        <v>58.607478382430401</v>
      </c>
    </row>
    <row r="33" spans="2:16" ht="15" customHeight="1" x14ac:dyDescent="0.35">
      <c r="B33" s="8">
        <f>IF('TD Siniestros Daños'!A32="","",'TD Siniestros Daños'!A32)</f>
        <v>24</v>
      </c>
      <c r="C33" s="9" t="str">
        <f>IF('TD Siniestros Daños'!B32="","",'TD Siniestros Daños'!B32)</f>
        <v>Seguros Azteca Daños</v>
      </c>
      <c r="D33" s="10">
        <f>IF('TD Siniestros Daños'!C32="","",'TD Siniestros Daños'!C32)</f>
        <v>686860.29579</v>
      </c>
      <c r="E33" s="65">
        <f>IF('TD Siniestros Daños'!D32="","",'TD Siniestros Daños'!D32)</f>
        <v>-310.27759348387093</v>
      </c>
      <c r="F33" s="11">
        <f>IF('TD Siniestros Daños'!E32="","",'TD Siniestros Daños'!E32)</f>
        <v>11096.19629</v>
      </c>
      <c r="G33" s="11">
        <f>IF('TD Siniestros Daños'!F32="","",'TD Siniestros Daños'!F32)</f>
        <v>25.030040426016992</v>
      </c>
      <c r="H33" s="11">
        <f>IF('TD Siniestros Daños'!G32="","",'TD Siniestros Daños'!G32)</f>
        <v>-14.341358411780345</v>
      </c>
      <c r="I33" s="11">
        <f t="shared" si="0"/>
        <v>0.3564432511772247</v>
      </c>
      <c r="J33" s="28"/>
      <c r="K33" s="68">
        <f>IF('TD Siniestros Daños'!H32="","",'TD Siniestros Daños'!H32)</f>
        <v>147173.86079000001</v>
      </c>
      <c r="L33" s="11">
        <f>IF('TD Siniestros Daños'!I32="","",'TD Siniestros Daños'!I32)</f>
        <v>1.0068455119816688</v>
      </c>
      <c r="M33" s="68">
        <f>IF('TD Siniestros Daños'!J32="","",'TD Siniestros Daños'!J32)</f>
        <v>539706.14030999993</v>
      </c>
      <c r="N33" s="13">
        <f>IF('TD Siniestros Daños'!K32="","",'TD Siniestros Daños'!K32)</f>
        <v>17.041641342807857</v>
      </c>
      <c r="O33" s="13">
        <f>IF('TD Siniestros Daños'!L32="","",'TD Siniestros Daños'!L32)</f>
        <v>27.26925817547033</v>
      </c>
      <c r="P33" s="13">
        <f>IF('TD Siniestros Daños'!M32="","",'TD Siniestros Daños'!M32)</f>
        <v>31.598241870440653</v>
      </c>
    </row>
    <row r="34" spans="2:16" ht="15" customHeight="1" x14ac:dyDescent="0.35">
      <c r="B34" s="8">
        <f>IF('TD Siniestros Daños'!A33="","",'TD Siniestros Daños'!A33)</f>
        <v>25</v>
      </c>
      <c r="C34" s="9" t="str">
        <f>IF('TD Siniestros Daños'!B33="","",'TD Siniestros Daños'!B33)</f>
        <v>HDI Global Seguros</v>
      </c>
      <c r="D34" s="10">
        <f>IF('TD Siniestros Daños'!C33="","",'TD Siniestros Daños'!C33)</f>
        <v>1958359.4638</v>
      </c>
      <c r="E34" s="65">
        <f>IF('TD Siniestros Daños'!D33="","",'TD Siniestros Daños'!D33)</f>
        <v>28.5148030468523</v>
      </c>
      <c r="F34" s="11">
        <f>IF('TD Siniestros Daños'!E33="","",'TD Siniestros Daños'!E33)</f>
        <v>0</v>
      </c>
      <c r="G34" s="11">
        <f>IF('TD Siniestros Daños'!F33="","",'TD Siniestros Daños'!F33)</f>
        <v>72.448747614271198</v>
      </c>
      <c r="H34" s="11">
        <f>IF('TD Siniestros Daños'!G33="","",'TD Siniestros Daños'!G33)</f>
        <v>61.73291171712215</v>
      </c>
      <c r="I34" s="11">
        <f t="shared" si="0"/>
        <v>1.0162823772594038</v>
      </c>
      <c r="J34" s="28"/>
      <c r="K34" s="68">
        <f>IF('TD Siniestros Daños'!H33="","",'TD Siniestros Daños'!H33)</f>
        <v>2205.4937799999998</v>
      </c>
      <c r="L34" s="11">
        <f>IF('TD Siniestros Daños'!I33="","",'TD Siniestros Daños'!I33)</f>
        <v>-65.785440523810308</v>
      </c>
      <c r="M34" s="68">
        <f>IF('TD Siniestros Daños'!J33="","",'TD Siniestros Daños'!J33)</f>
        <v>5418.0057400000005</v>
      </c>
      <c r="N34" s="13">
        <f>IF('TD Siniestros Daños'!K33="","",'TD Siniestros Daños'!K33)</f>
        <v>734.5236845595615</v>
      </c>
      <c r="O34" s="13">
        <f>IF('TD Siniestros Daños'!L33="","",'TD Siniestros Daños'!L33)</f>
        <v>40.706744987686186</v>
      </c>
      <c r="P34" s="13">
        <f>IF('TD Siniestros Daños'!M33="","",'TD Siniestros Daños'!M33)</f>
        <v>992.87389151366858</v>
      </c>
    </row>
    <row r="35" spans="2:16" ht="15" customHeight="1" x14ac:dyDescent="0.35">
      <c r="B35" s="8">
        <f>IF('TD Siniestros Daños'!A34="","",'TD Siniestros Daños'!A34)</f>
        <v>26</v>
      </c>
      <c r="C35" s="9" t="str">
        <f>IF('TD Siniestros Daños'!B34="","",'TD Siniestros Daños'!B34)</f>
        <v>El Águila</v>
      </c>
      <c r="D35" s="10">
        <f>IF('TD Siniestros Daños'!C34="","",'TD Siniestros Daños'!C34)</f>
        <v>1304508.9595299999</v>
      </c>
      <c r="E35" s="65">
        <f>IF('TD Siniestros Daños'!D34="","",'TD Siniestros Daños'!D34)</f>
        <v>63.615578900532618</v>
      </c>
      <c r="F35" s="11">
        <f>IF('TD Siniestros Daños'!E34="","",'TD Siniestros Daños'!E34)</f>
        <v>0</v>
      </c>
      <c r="G35" s="11">
        <f>IF('TD Siniestros Daños'!F34="","",'TD Siniestros Daños'!F34)</f>
        <v>68.671415388457575</v>
      </c>
      <c r="H35" s="11">
        <f>IF('TD Siniestros Daños'!G34="","",'TD Siniestros Daños'!G34)</f>
        <v>44.175340419379623</v>
      </c>
      <c r="I35" s="11">
        <f t="shared" si="0"/>
        <v>0.67696941805303501</v>
      </c>
      <c r="J35" s="28"/>
      <c r="K35" s="68">
        <f>IF('TD Siniestros Daños'!H34="","",'TD Siniestros Daños'!H34)</f>
        <v>787914.32172999997</v>
      </c>
      <c r="L35" s="11">
        <f>IF('TD Siniestros Daños'!I34="","",'TD Siniestros Daños'!I34)</f>
        <v>7.9561434540067255</v>
      </c>
      <c r="M35" s="68">
        <f>IF('TD Siniestros Daños'!J34="","",'TD Siniestros Daños'!J34)</f>
        <v>1445453.5924800001</v>
      </c>
      <c r="N35" s="13">
        <f>IF('TD Siniestros Daños'!K34="","",'TD Siniestros Daños'!K34)</f>
        <v>-0.86046672201829377</v>
      </c>
      <c r="O35" s="13">
        <f>IF('TD Siniestros Daños'!L34="","",'TD Siniestros Daños'!L34)</f>
        <v>54.509831780773823</v>
      </c>
      <c r="P35" s="13">
        <f>IF('TD Siniestros Daños'!M34="","",'TD Siniestros Daños'!M34)</f>
        <v>50.058098676983086</v>
      </c>
    </row>
    <row r="36" spans="2:16" ht="15" customHeight="1" x14ac:dyDescent="0.35">
      <c r="B36" s="8">
        <f>IF('TD Siniestros Daños'!A35="","",'TD Siniestros Daños'!A35)</f>
        <v>27</v>
      </c>
      <c r="C36" s="9" t="str">
        <f>IF('TD Siniestros Daños'!B35="","",'TD Siniestros Daños'!B35)</f>
        <v>Swiss Re Corporate Solutions</v>
      </c>
      <c r="D36" s="10">
        <f>IF('TD Siniestros Daños'!C35="","",'TD Siniestros Daños'!C35)</f>
        <v>616324.29154999985</v>
      </c>
      <c r="E36" s="65">
        <f>IF('TD Siniestros Daños'!D35="","",'TD Siniestros Daños'!D35)</f>
        <v>149.92375000404644</v>
      </c>
      <c r="F36" s="11">
        <f>IF('TD Siniestros Daños'!E35="","",'TD Siniestros Daños'!E35)</f>
        <v>0</v>
      </c>
      <c r="G36" s="11">
        <f>IF('TD Siniestros Daños'!F35="","",'TD Siniestros Daños'!F35)</f>
        <v>32.634845505555226</v>
      </c>
      <c r="H36" s="11">
        <f>IF('TD Siniestros Daños'!G35="","",'TD Siniestros Daños'!G35)</f>
        <v>15.026762041796522</v>
      </c>
      <c r="I36" s="11">
        <f t="shared" si="0"/>
        <v>0.31983888951815004</v>
      </c>
      <c r="J36" s="28"/>
      <c r="K36" s="68">
        <f>IF('TD Siniestros Daños'!H35="","",'TD Siniestros Daños'!H35)</f>
        <v>8104.3998099999999</v>
      </c>
      <c r="L36" s="11">
        <f>IF('TD Siniestros Daños'!I35="","",'TD Siniestros Daños'!I35)</f>
        <v>-6.4951749938906733</v>
      </c>
      <c r="M36" s="68">
        <f>IF('TD Siniestros Daños'!J35="","",'TD Siniestros Daños'!J35)</f>
        <v>-434.94821999999999</v>
      </c>
      <c r="N36" s="13">
        <f>IF('TD Siniestros Daños'!K35="","",'TD Siniestros Daños'!K35)</f>
        <v>-97.064650619654557</v>
      </c>
      <c r="O36" s="13">
        <f>IF('TD Siniestros Daños'!L35="","",'TD Siniestros Daños'!L35)</f>
        <v>-1863.3022133071381</v>
      </c>
      <c r="P36" s="13">
        <f>IF('TD Siniestros Daños'!M35="","",'TD Siniestros Daños'!M35)</f>
        <v>-58.493698019006487</v>
      </c>
    </row>
    <row r="37" spans="2:16" ht="15" customHeight="1" x14ac:dyDescent="0.35">
      <c r="B37" s="8">
        <f>IF('TD Siniestros Daños'!A36="","",'TD Siniestros Daños'!A36)</f>
        <v>28</v>
      </c>
      <c r="C37" s="9" t="str">
        <f>IF('TD Siniestros Daños'!B36="","",'TD Siniestros Daños'!B36)</f>
        <v>Ve Por Más</v>
      </c>
      <c r="D37" s="10">
        <f>IF('TD Siniestros Daños'!C36="","",'TD Siniestros Daños'!C36)</f>
        <v>976863.9177799999</v>
      </c>
      <c r="E37" s="65">
        <f>IF('TD Siniestros Daños'!D36="","",'TD Siniestros Daños'!D36)</f>
        <v>65.803484319027248</v>
      </c>
      <c r="F37" s="11">
        <f>IF('TD Siniestros Daños'!E36="","",'TD Siniestros Daños'!E36)</f>
        <v>0</v>
      </c>
      <c r="G37" s="11">
        <f>IF('TD Siniestros Daños'!F36="","",'TD Siniestros Daños'!F36)</f>
        <v>67.436507316033243</v>
      </c>
      <c r="H37" s="11">
        <f>IF('TD Siniestros Daños'!G36="","",'TD Siniestros Daños'!G36)</f>
        <v>42.265968361266225</v>
      </c>
      <c r="I37" s="11">
        <f t="shared" si="0"/>
        <v>0.50693940666746817</v>
      </c>
      <c r="J37" s="28"/>
      <c r="K37" s="68">
        <f>IF('TD Siniestros Daños'!H36="","",'TD Siniestros Daños'!H36)</f>
        <v>258530.19386000003</v>
      </c>
      <c r="L37" s="11">
        <f>IF('TD Siniestros Daños'!I36="","",'TD Siniestros Daños'!I36)</f>
        <v>-19.019778702546674</v>
      </c>
      <c r="M37" s="68">
        <f>IF('TD Siniestros Daños'!J36="","",'TD Siniestros Daños'!J36)</f>
        <v>494498.65613999998</v>
      </c>
      <c r="N37" s="13">
        <f>IF('TD Siniestros Daños'!K36="","",'TD Siniestros Daños'!K36)</f>
        <v>2.2858184317835484</v>
      </c>
      <c r="O37" s="13">
        <f>IF('TD Siniestros Daños'!L36="","",'TD Siniestros Daños'!L36)</f>
        <v>52.281273295676314</v>
      </c>
      <c r="P37" s="13">
        <f>IF('TD Siniestros Daños'!M36="","",'TD Siniestros Daños'!M36)</f>
        <v>66.03628320625711</v>
      </c>
    </row>
    <row r="38" spans="2:16" ht="15" customHeight="1" x14ac:dyDescent="0.35">
      <c r="B38" s="8">
        <f>IF('TD Siniestros Daños'!A37="","",'TD Siniestros Daños'!A37)</f>
        <v>29</v>
      </c>
      <c r="C38" s="9" t="str">
        <f>IF('TD Siniestros Daños'!B37="","",'TD Siniestros Daños'!B37)</f>
        <v>Tokio Marine</v>
      </c>
      <c r="D38" s="10">
        <f>IF('TD Siniestros Daños'!C37="","",'TD Siniestros Daños'!C37)</f>
        <v>465982.59093000001</v>
      </c>
      <c r="E38" s="65">
        <f>IF('TD Siniestros Daños'!D37="","",'TD Siniestros Daños'!D37)</f>
        <v>-24.448333519966091</v>
      </c>
      <c r="F38" s="11">
        <f>IF('TD Siniestros Daños'!E37="","",'TD Siniestros Daños'!E37)</f>
        <v>2015.1124199999999</v>
      </c>
      <c r="G38" s="11">
        <f>IF('TD Siniestros Daños'!F37="","",'TD Siniestros Daños'!F37)</f>
        <v>37.553896790492416</v>
      </c>
      <c r="H38" s="11">
        <f>IF('TD Siniestros Daños'!G37="","",'TD Siniestros Daños'!G37)</f>
        <v>60.449251330803641</v>
      </c>
      <c r="I38" s="11">
        <f t="shared" si="0"/>
        <v>0.24181969859247485</v>
      </c>
      <c r="J38" s="28"/>
      <c r="K38" s="68">
        <f>IF('TD Siniestros Daños'!H37="","",'TD Siniestros Daños'!H37)</f>
        <v>45570.289149999997</v>
      </c>
      <c r="L38" s="11">
        <f>IF('TD Siniestros Daños'!I37="","",'TD Siniestros Daños'!I37)</f>
        <v>-40.490330460909348</v>
      </c>
      <c r="M38" s="68">
        <f>IF('TD Siniestros Daños'!J37="","",'TD Siniestros Daños'!J37)</f>
        <v>174206.1764</v>
      </c>
      <c r="N38" s="13">
        <f>IF('TD Siniestros Daños'!K37="","",'TD Siniestros Daños'!K37)</f>
        <v>0.83821855343619855</v>
      </c>
      <c r="O38" s="13">
        <f>IF('TD Siniestros Daños'!L37="","",'TD Siniestros Daños'!L37)</f>
        <v>26.158825187325562</v>
      </c>
      <c r="P38" s="13">
        <f>IF('TD Siniestros Daños'!M37="","",'TD Siniestros Daños'!M37)</f>
        <v>44.325726420106314</v>
      </c>
    </row>
    <row r="39" spans="2:16" ht="15" customHeight="1" x14ac:dyDescent="0.35">
      <c r="B39" s="8">
        <f>IF('TD Siniestros Daños'!A38="","",'TD Siniestros Daños'!A38)</f>
        <v>30</v>
      </c>
      <c r="C39" s="9" t="str">
        <f>IF('TD Siniestros Daños'!B38="","",'TD Siniestros Daños'!B38)</f>
        <v>Berkley Seguros</v>
      </c>
      <c r="D39" s="10">
        <f>IF('TD Siniestros Daños'!C38="","",'TD Siniestros Daños'!C38)</f>
        <v>457419.30902000004</v>
      </c>
      <c r="E39" s="65">
        <f>IF('TD Siniestros Daños'!D38="","",'TD Siniestros Daños'!D38)</f>
        <v>77.094916247983264</v>
      </c>
      <c r="F39" s="11">
        <f>IF('TD Siniestros Daños'!E38="","",'TD Siniestros Daños'!E38)</f>
        <v>3343.7942799999996</v>
      </c>
      <c r="G39" s="11">
        <f>IF('TD Siniestros Daños'!F38="","",'TD Siniestros Daños'!F38)</f>
        <v>44.077718095839217</v>
      </c>
      <c r="H39" s="11">
        <f>IF('TD Siniestros Daños'!G38="","",'TD Siniestros Daños'!G38)</f>
        <v>28.572512985118848</v>
      </c>
      <c r="I39" s="11">
        <f t="shared" si="0"/>
        <v>0.23737581959196161</v>
      </c>
      <c r="J39" s="28"/>
      <c r="K39" s="68">
        <f>IF('TD Siniestros Daños'!H38="","",'TD Siniestros Daños'!H38)</f>
        <v>27038.113379999999</v>
      </c>
      <c r="L39" s="11">
        <f>IF('TD Siniestros Daños'!I38="","",'TD Siniestros Daños'!I38)</f>
        <v>20.966918716665429</v>
      </c>
      <c r="M39" s="68">
        <f>IF('TD Siniestros Daños'!J38="","",'TD Siniestros Daños'!J38)</f>
        <v>42269.498930000002</v>
      </c>
      <c r="N39" s="13">
        <f>IF('TD Siniestros Daños'!K38="","",'TD Siniestros Daños'!K38)</f>
        <v>16.546294432870233</v>
      </c>
      <c r="O39" s="13">
        <f>IF('TD Siniestros Daños'!L38="","",'TD Siniestros Daños'!L38)</f>
        <v>63.966013471738115</v>
      </c>
      <c r="P39" s="13">
        <f>IF('TD Siniestros Daños'!M38="","",'TD Siniestros Daños'!M38)</f>
        <v>61.628434607279694</v>
      </c>
    </row>
    <row r="40" spans="2:16" ht="15" customHeight="1" x14ac:dyDescent="0.35">
      <c r="B40" s="8">
        <f>IF('TD Siniestros Daños'!A39="","",'TD Siniestros Daños'!A39)</f>
        <v>31</v>
      </c>
      <c r="C40" s="9" t="str">
        <f>IF('TD Siniestros Daños'!B39="","",'TD Siniestros Daños'!B39)</f>
        <v>Sompo Japan</v>
      </c>
      <c r="D40" s="10">
        <f>IF('TD Siniestros Daños'!C39="","",'TD Siniestros Daños'!C39)</f>
        <v>149843.32117000001</v>
      </c>
      <c r="E40" s="65">
        <f>IF('TD Siniestros Daños'!D39="","",'TD Siniestros Daños'!D39)</f>
        <v>-25.099157089380576</v>
      </c>
      <c r="F40" s="11">
        <f>IF('TD Siniestros Daños'!E39="","",'TD Siniestros Daños'!E39)</f>
        <v>1285.9892500000001</v>
      </c>
      <c r="G40" s="11">
        <f>IF('TD Siniestros Daños'!F39="","",'TD Siniestros Daños'!F39)</f>
        <v>16.593423749884202</v>
      </c>
      <c r="H40" s="11">
        <f>IF('TD Siniestros Daños'!G39="","",'TD Siniestros Daños'!G39)</f>
        <v>25.30608997368833</v>
      </c>
      <c r="I40" s="11">
        <f t="shared" si="0"/>
        <v>7.7760559013819577E-2</v>
      </c>
      <c r="J40" s="28"/>
      <c r="K40" s="68">
        <f>IF('TD Siniestros Daños'!H39="","",'TD Siniestros Daños'!H39)</f>
        <v>52355.340939999995</v>
      </c>
      <c r="L40" s="11">
        <f>IF('TD Siniestros Daños'!I39="","",'TD Siniestros Daños'!I39)</f>
        <v>313.74674588387057</v>
      </c>
      <c r="M40" s="68">
        <f>IF('TD Siniestros Daños'!J39="","",'TD Siniestros Daños'!J39)</f>
        <v>93832.430760000003</v>
      </c>
      <c r="N40" s="13">
        <f>IF('TD Siniestros Daños'!K39="","",'TD Siniestros Daños'!K39)</f>
        <v>163.42121167076562</v>
      </c>
      <c r="O40" s="13">
        <f>IF('TD Siniestros Daños'!L39="","",'TD Siniestros Daños'!L39)</f>
        <v>55.796637171120423</v>
      </c>
      <c r="P40" s="13">
        <f>IF('TD Siniestros Daños'!M39="","",'TD Siniestros Daños'!M39)</f>
        <v>35.524189415367694</v>
      </c>
    </row>
    <row r="41" spans="2:16" ht="15" customHeight="1" x14ac:dyDescent="0.35">
      <c r="B41" s="8">
        <f>IF('TD Siniestros Daños'!A40="","",'TD Siniestros Daños'!A40)</f>
        <v>32</v>
      </c>
      <c r="C41" s="9" t="str">
        <f>IF('TD Siniestros Daños'!B40="","",'TD Siniestros Daños'!B40)</f>
        <v>Atradius</v>
      </c>
      <c r="D41" s="10">
        <f>IF('TD Siniestros Daños'!C40="","",'TD Siniestros Daños'!C40)</f>
        <v>520024.26870999997</v>
      </c>
      <c r="E41" s="65">
        <f>IF('TD Siniestros Daños'!D40="","",'TD Siniestros Daños'!D40)</f>
        <v>1.5065098409912547</v>
      </c>
      <c r="F41" s="11">
        <f>IF('TD Siniestros Daños'!E40="","",'TD Siniestros Daños'!E40)</f>
        <v>2687.4041499999998</v>
      </c>
      <c r="G41" s="11">
        <f>IF('TD Siniestros Daños'!F40="","",'TD Siniestros Daños'!F40)</f>
        <v>65.420586689254563</v>
      </c>
      <c r="H41" s="11">
        <f>IF('TD Siniestros Daños'!G40="","",'TD Siniestros Daños'!G40)</f>
        <v>70.710339205433115</v>
      </c>
      <c r="I41" s="11">
        <f t="shared" si="0"/>
        <v>0.26986439915974214</v>
      </c>
      <c r="J41" s="28"/>
      <c r="K41" s="68">
        <f>IF('TD Siniestros Daños'!H40="","",'TD Siniestros Daños'!H40)</f>
        <v>77638.137540000011</v>
      </c>
      <c r="L41" s="11">
        <f>IF('TD Siniestros Daños'!I40="","",'TD Siniestros Daños'!I40)</f>
        <v>-51.408517471911807</v>
      </c>
      <c r="M41" s="68">
        <f>IF('TD Siniestros Daños'!J40="","",'TD Siniestros Daños'!J40)</f>
        <v>232350.51858</v>
      </c>
      <c r="N41" s="13">
        <f>IF('TD Siniestros Daños'!K40="","",'TD Siniestros Daños'!K40)</f>
        <v>5.8683925557196259</v>
      </c>
      <c r="O41" s="13">
        <f>IF('TD Siniestros Daños'!L40="","",'TD Siniestros Daños'!L40)</f>
        <v>33.414230368187717</v>
      </c>
      <c r="P41" s="13">
        <f>IF('TD Siniestros Daños'!M40="","",'TD Siniestros Daños'!M40)</f>
        <v>72.801048116235094</v>
      </c>
    </row>
    <row r="42" spans="2:16" ht="15" customHeight="1" x14ac:dyDescent="0.35">
      <c r="B42" s="8">
        <f>IF('TD Siniestros Daños'!A41="","",'TD Siniestros Daños'!A41)</f>
        <v>33</v>
      </c>
      <c r="C42" s="9" t="str">
        <f>IF('TD Siniestros Daños'!B41="","",'TD Siniestros Daños'!B41)</f>
        <v>Solunion Crédito</v>
      </c>
      <c r="D42" s="10">
        <f>IF('TD Siniestros Daños'!C41="","",'TD Siniestros Daños'!C41)</f>
        <v>640836.08896999992</v>
      </c>
      <c r="E42" s="65">
        <f>IF('TD Siniestros Daños'!D41="","",'TD Siniestros Daños'!D41)</f>
        <v>175.84552572262345</v>
      </c>
      <c r="F42" s="11">
        <f>IF('TD Siniestros Daños'!E41="","",'TD Siniestros Daños'!E41)</f>
        <v>1155.2765099999999</v>
      </c>
      <c r="G42" s="11">
        <f>IF('TD Siniestros Daños'!F41="","",'TD Siniestros Daños'!F41)</f>
        <v>104.66598155211015</v>
      </c>
      <c r="H42" s="11">
        <f>IF('TD Siniestros Daños'!G41="","",'TD Siniestros Daños'!G41)</f>
        <v>37.171938524249512</v>
      </c>
      <c r="I42" s="11">
        <f t="shared" si="0"/>
        <v>0.33255918332190426</v>
      </c>
      <c r="J42" s="28"/>
      <c r="K42" s="68">
        <f>IF('TD Siniestros Daños'!H41="","",'TD Siniestros Daños'!H41)</f>
        <v>29346.027859999998</v>
      </c>
      <c r="L42" s="11">
        <f>IF('TD Siniestros Daños'!I41="","",'TD Siniestros Daños'!I41)</f>
        <v>221.12558422018088</v>
      </c>
      <c r="M42" s="68">
        <f>IF('TD Siniestros Daños'!J41="","",'TD Siniestros Daños'!J41)</f>
        <v>35624.420819999999</v>
      </c>
      <c r="N42" s="13">
        <f>IF('TD Siniestros Daños'!K41="","",'TD Siniestros Daños'!K41)</f>
        <v>-7.1995867093949677</v>
      </c>
      <c r="O42" s="13">
        <f>IF('TD Siniestros Daños'!L41="","",'TD Siniestros Daños'!L41)</f>
        <v>82.376154291116976</v>
      </c>
      <c r="P42" s="13">
        <f>IF('TD Siniestros Daños'!M41="","",'TD Siniestros Daños'!M41)</f>
        <v>23.805456616202829</v>
      </c>
    </row>
    <row r="43" spans="2:16" ht="15" customHeight="1" x14ac:dyDescent="0.35">
      <c r="B43" s="8">
        <f>IF('TD Siniestros Daños'!A42="","",'TD Siniestros Daños'!A42)</f>
        <v>34</v>
      </c>
      <c r="C43" s="9" t="str">
        <f>IF('TD Siniestros Daños'!B42="","",'TD Siniestros Daños'!B42)</f>
        <v>SHF Cred Vivienda</v>
      </c>
      <c r="D43" s="10">
        <f>IF('TD Siniestros Daños'!C42="","",'TD Siniestros Daños'!C42)</f>
        <v>211939.96643999999</v>
      </c>
      <c r="E43" s="65">
        <f>IF('TD Siniestros Daños'!D42="","",'TD Siniestros Daños'!D42)</f>
        <v>79.909451801347117</v>
      </c>
      <c r="F43" s="11">
        <f>IF('TD Siniestros Daños'!E42="","",'TD Siniestros Daños'!E42)</f>
        <v>0</v>
      </c>
      <c r="G43" s="11">
        <f>IF('TD Siniestros Daños'!F42="","",'TD Siniestros Daños'!F42)</f>
        <v>44.506846986818999</v>
      </c>
      <c r="H43" s="11">
        <f>IF('TD Siniestros Daños'!G42="","",'TD Siniestros Daños'!G42)</f>
        <v>25.063699520190486</v>
      </c>
      <c r="I43" s="11">
        <f t="shared" si="0"/>
        <v>0.10998535095899969</v>
      </c>
      <c r="J43" s="28"/>
      <c r="K43" s="68">
        <f>IF('TD Siniestros Daños'!H42="","",'TD Siniestros Daños'!H42)</f>
        <v>207851.05562</v>
      </c>
      <c r="L43" s="11">
        <f>IF('TD Siniestros Daños'!I42="","",'TD Siniestros Daños'!I42)</f>
        <v>96.716631912454758</v>
      </c>
      <c r="M43" s="68">
        <f>IF('TD Siniestros Daños'!J42="","",'TD Siniestros Daños'!J42)</f>
        <v>197505.25347</v>
      </c>
      <c r="N43" s="13">
        <f>IF('TD Siniestros Daños'!K42="","",'TD Siniestros Daños'!K42)</f>
        <v>-54.975429574963783</v>
      </c>
      <c r="O43" s="13">
        <f>IF('TD Siniestros Daños'!L42="","",'TD Siniestros Daños'!L42)</f>
        <v>105.23824149901483</v>
      </c>
      <c r="P43" s="13">
        <f>IF('TD Siniestros Daños'!M42="","",'TD Siniestros Daños'!M42)</f>
        <v>24.086964938928308</v>
      </c>
    </row>
    <row r="44" spans="2:16" ht="15" customHeight="1" x14ac:dyDescent="0.35">
      <c r="B44" s="8">
        <f>IF('TD Siniestros Daños'!A43="","",'TD Siniestros Daños'!A43)</f>
        <v>35</v>
      </c>
      <c r="C44" s="9" t="str">
        <f>IF('TD Siniestros Daños'!B43="","",'TD Siniestros Daños'!B43)</f>
        <v>Primero Seguros</v>
      </c>
      <c r="D44" s="10">
        <f>IF('TD Siniestros Daños'!C43="","",'TD Siniestros Daños'!C43)</f>
        <v>1026542.64289</v>
      </c>
      <c r="E44" s="65">
        <f>IF('TD Siniestros Daños'!D43="","",'TD Siniestros Daños'!D43)</f>
        <v>-16.216431819382237</v>
      </c>
      <c r="F44" s="11">
        <f>IF('TD Siniestros Daños'!E43="","",'TD Siniestros Daños'!E43)</f>
        <v>0</v>
      </c>
      <c r="G44" s="11">
        <f>IF('TD Siniestros Daños'!F43="","",'TD Siniestros Daños'!F43)</f>
        <v>229.25817213121528</v>
      </c>
      <c r="H44" s="11">
        <f>IF('TD Siniestros Daños'!G43="","",'TD Siniestros Daños'!G43)</f>
        <v>62.094784519897992</v>
      </c>
      <c r="I44" s="11">
        <f t="shared" si="0"/>
        <v>0.53271997136320648</v>
      </c>
      <c r="J44" s="28"/>
      <c r="K44" s="68">
        <f>IF('TD Siniestros Daños'!H43="","",'TD Siniestros Daños'!H43)</f>
        <v>910100.09693</v>
      </c>
      <c r="L44" s="11">
        <f>IF('TD Siniestros Daños'!I43="","",'TD Siniestros Daños'!I43)</f>
        <v>-14.235225529574668</v>
      </c>
      <c r="M44" s="68">
        <f>IF('TD Siniestros Daños'!J43="","",'TD Siniestros Daños'!J43)</f>
        <v>822525.01751999999</v>
      </c>
      <c r="N44" s="13">
        <f>IF('TD Siniestros Daños'!K43="","",'TD Siniestros Daños'!K43)</f>
        <v>-42.921046718096747</v>
      </c>
      <c r="O44" s="13">
        <f>IF('TD Siniestros Daños'!L43="","",'TD Siniestros Daños'!L43)</f>
        <v>110.64710222116383</v>
      </c>
      <c r="P44" s="13">
        <f>IF('TD Siniestros Daños'!M43="","",'TD Siniestros Daños'!M43)</f>
        <v>73.638866509672084</v>
      </c>
    </row>
    <row r="45" spans="2:16" ht="15" customHeight="1" x14ac:dyDescent="0.35">
      <c r="B45" s="8">
        <f>IF('TD Siniestros Daños'!A44="","",'TD Siniestros Daños'!A44)</f>
        <v>36</v>
      </c>
      <c r="C45" s="9" t="str">
        <f>IF('TD Siniestros Daños'!B44="","",'TD Siniestros Daños'!B44)</f>
        <v>La Latinoamericana</v>
      </c>
      <c r="D45" s="10">
        <f>IF('TD Siniestros Daños'!C44="","",'TD Siniestros Daños'!C44)</f>
        <v>201985.18882000007</v>
      </c>
      <c r="E45" s="65">
        <f>IF('TD Siniestros Daños'!D44="","",'TD Siniestros Daños'!D44)</f>
        <v>-31.452530581534678</v>
      </c>
      <c r="F45" s="11">
        <f>IF('TD Siniestros Daños'!E44="","",'TD Siniestros Daños'!E44)</f>
        <v>2927.0411800000002</v>
      </c>
      <c r="G45" s="11">
        <f>IF('TD Siniestros Daños'!F44="","",'TD Siniestros Daños'!F44)</f>
        <v>48.933096509910293</v>
      </c>
      <c r="H45" s="11">
        <f>IF('TD Siniestros Daños'!G44="","",'TD Siniestros Daños'!G44)</f>
        <v>57.38708533913217</v>
      </c>
      <c r="I45" s="11">
        <f t="shared" si="0"/>
        <v>0.10481936113345895</v>
      </c>
      <c r="J45" s="28"/>
      <c r="K45" s="68">
        <f>IF('TD Siniestros Daños'!H44="","",'TD Siniestros Daños'!H44)</f>
        <v>128831.5025</v>
      </c>
      <c r="L45" s="11">
        <f>IF('TD Siniestros Daños'!I44="","",'TD Siniestros Daños'!I44)</f>
        <v>-32.719725642527806</v>
      </c>
      <c r="M45" s="68">
        <f>IF('TD Siniestros Daños'!J44="","",'TD Siniestros Daños'!J44)</f>
        <v>287114.88988999999</v>
      </c>
      <c r="N45" s="13">
        <f>IF('TD Siniestros Daños'!K44="","",'TD Siniestros Daños'!K44)</f>
        <v>-12.289868690035089</v>
      </c>
      <c r="O45" s="13">
        <f>IF('TD Siniestros Daños'!L44="","",'TD Siniestros Daños'!L44)</f>
        <v>44.87106278234409</v>
      </c>
      <c r="P45" s="13">
        <f>IF('TD Siniestros Daños'!M44="","",'TD Siniestros Daños'!M44)</f>
        <v>58.496295478021999</v>
      </c>
    </row>
    <row r="46" spans="2:16" ht="15" customHeight="1" x14ac:dyDescent="0.35">
      <c r="B46" s="8">
        <f>IF('TD Siniestros Daños'!A45="","",'TD Siniestros Daños'!A45)</f>
        <v>37</v>
      </c>
      <c r="C46" s="9" t="str">
        <f>IF('TD Siniestros Daños'!B45="","",'TD Siniestros Daños'!B45)</f>
        <v>Crabi</v>
      </c>
      <c r="D46" s="10">
        <f>IF('TD Siniestros Daños'!C45="","",'TD Siniestros Daños'!C45)</f>
        <v>268813.38537999999</v>
      </c>
      <c r="E46" s="65">
        <f>IF('TD Siniestros Daños'!D45="","",'TD Siniestros Daños'!D45)</f>
        <v>80.71882729235584</v>
      </c>
      <c r="F46" s="11">
        <f>IF('TD Siniestros Daños'!E45="","",'TD Siniestros Daños'!E45)</f>
        <v>0</v>
      </c>
      <c r="G46" s="11">
        <f>IF('TD Siniestros Daños'!F45="","",'TD Siniestros Daños'!F45)</f>
        <v>69.149869892774305</v>
      </c>
      <c r="H46" s="11">
        <f>IF('TD Siniestros Daños'!G45="","",'TD Siniestros Daños'!G45)</f>
        <v>58.649135941800765</v>
      </c>
      <c r="I46" s="11">
        <f t="shared" si="0"/>
        <v>0.13949957164811627</v>
      </c>
      <c r="J46" s="28"/>
      <c r="K46" s="68">
        <f>IF('TD Siniestros Daños'!H45="","",'TD Siniestros Daños'!H45)</f>
        <v>272511.14366</v>
      </c>
      <c r="L46" s="11">
        <f>IF('TD Siniestros Daños'!I45="","",'TD Siniestros Daños'!I45)</f>
        <v>91.796632656664173</v>
      </c>
      <c r="M46" s="68">
        <f>IF('TD Siniestros Daños'!J45="","",'TD Siniestros Daños'!J45)</f>
        <v>315252.80836999998</v>
      </c>
      <c r="N46" s="13">
        <f>IF('TD Siniestros Daños'!K45="","",'TD Siniestros Daños'!K45)</f>
        <v>77.337715706676292</v>
      </c>
      <c r="O46" s="13">
        <f>IF('TD Siniestros Daños'!L45="","",'TD Siniestros Daños'!L45)</f>
        <v>86.442098666465881</v>
      </c>
      <c r="P46" s="13">
        <f>IF('TD Siniestros Daños'!M45="","",'TD Siniestros Daños'!M45)</f>
        <v>79.925513321412055</v>
      </c>
    </row>
    <row r="47" spans="2:16" ht="15" customHeight="1" x14ac:dyDescent="0.35">
      <c r="B47" s="8">
        <f>IF('TD Siniestros Daños'!A46="","",'TD Siniestros Daños'!A46)</f>
        <v>38</v>
      </c>
      <c r="C47" s="9" t="str">
        <f>IF('TD Siniestros Daños'!B46="","",'TD Siniestros Daños'!B46)</f>
        <v>Coface</v>
      </c>
      <c r="D47" s="10">
        <f>IF('TD Siniestros Daños'!C46="","",'TD Siniestros Daños'!C46)</f>
        <v>191063.76286999998</v>
      </c>
      <c r="E47" s="65">
        <f>IF('TD Siniestros Daños'!D46="","",'TD Siniestros Daños'!D46)</f>
        <v>67.368355674983832</v>
      </c>
      <c r="F47" s="11">
        <f>IF('TD Siniestros Daños'!E46="","",'TD Siniestros Daños'!E46)</f>
        <v>-992.09280000000001</v>
      </c>
      <c r="G47" s="11">
        <f>IF('TD Siniestros Daños'!F46="","",'TD Siniestros Daños'!F46)</f>
        <v>58.001118773464469</v>
      </c>
      <c r="H47" s="11">
        <f>IF('TD Siniestros Daños'!G46="","",'TD Siniestros Daños'!G46)</f>
        <v>33.332583010596991</v>
      </c>
      <c r="I47" s="11">
        <f t="shared" si="0"/>
        <v>9.9151733237407808E-2</v>
      </c>
      <c r="J47" s="28"/>
      <c r="K47" s="68">
        <f>IF('TD Siniestros Daños'!H46="","",'TD Siniestros Daños'!H46)</f>
        <v>28045.374809999998</v>
      </c>
      <c r="L47" s="11">
        <f>IF('TD Siniestros Daños'!I46="","",'TD Siniestros Daños'!I46)</f>
        <v>-7.2727470782427472</v>
      </c>
      <c r="M47" s="68">
        <f>IF('TD Siniestros Daños'!J46="","",'TD Siniestros Daños'!J46)</f>
        <v>69461.928370000009</v>
      </c>
      <c r="N47" s="13">
        <f>IF('TD Siniestros Daños'!K46="","",'TD Siniestros Daños'!K46)</f>
        <v>-4.0057063432908606</v>
      </c>
      <c r="O47" s="13">
        <f>IF('TD Siniestros Daños'!L46="","",'TD Siniestros Daños'!L46)</f>
        <v>40.375174528141301</v>
      </c>
      <c r="P47" s="13">
        <f>IF('TD Siniestros Daños'!M46="","",'TD Siniestros Daños'!M46)</f>
        <v>41.797704967768709</v>
      </c>
    </row>
    <row r="48" spans="2:16" ht="15" customHeight="1" x14ac:dyDescent="0.35">
      <c r="B48" s="8">
        <f>IF('TD Siniestros Daños'!A47="","",'TD Siniestros Daños'!A47)</f>
        <v>39</v>
      </c>
      <c r="C48" s="9" t="str">
        <f>IF('TD Siniestros Daños'!B47="","",'TD Siniestros Daños'!B47)</f>
        <v>Genworth Seg. de Crédito</v>
      </c>
      <c r="D48" s="10">
        <f>IF('TD Siniestros Daños'!C47="","",'TD Siniestros Daños'!C47)</f>
        <v>158647.92921999999</v>
      </c>
      <c r="E48" s="65">
        <f>IF('TD Siniestros Daños'!D47="","",'TD Siniestros Daños'!D47)</f>
        <v>82.773883853106952</v>
      </c>
      <c r="F48" s="11">
        <f>IF('TD Siniestros Daños'!E47="","",'TD Siniestros Daños'!E47)</f>
        <v>0</v>
      </c>
      <c r="G48" s="11">
        <f>IF('TD Siniestros Daños'!F47="","",'TD Siniestros Daños'!F47)</f>
        <v>92.476189023521073</v>
      </c>
      <c r="H48" s="11">
        <f>IF('TD Siniestros Daños'!G47="","",'TD Siniestros Daños'!G47)</f>
        <v>55.019274168650909</v>
      </c>
      <c r="I48" s="11">
        <f t="shared" si="0"/>
        <v>8.2329673196018083E-2</v>
      </c>
      <c r="J48" s="28"/>
      <c r="K48" s="68">
        <f>IF('TD Siniestros Daños'!H47="","",'TD Siniestros Daños'!H47)</f>
        <v>163320.02684000001</v>
      </c>
      <c r="L48" s="11">
        <f>IF('TD Siniestros Daños'!I47="","",'TD Siniestros Daños'!I47)</f>
        <v>76.252170717336298</v>
      </c>
      <c r="M48" s="68">
        <f>IF('TD Siniestros Daños'!J47="","",'TD Siniestros Daños'!J47)</f>
        <v>194632.49821000002</v>
      </c>
      <c r="N48" s="13">
        <f>IF('TD Siniestros Daños'!K47="","",'TD Siniestros Daños'!K47)</f>
        <v>-13.186641239081476</v>
      </c>
      <c r="O48" s="13">
        <f>IF('TD Siniestros Daños'!L47="","",'TD Siniestros Daños'!L47)</f>
        <v>83.912002539157044</v>
      </c>
      <c r="P48" s="13">
        <f>IF('TD Siniestros Daños'!M47="","",'TD Siniestros Daños'!M47)</f>
        <v>41.331024469830368</v>
      </c>
    </row>
    <row r="49" spans="2:16" ht="15" customHeight="1" x14ac:dyDescent="0.35">
      <c r="B49" s="8">
        <f>IF('TD Siniestros Daños'!A48="","",'TD Siniestros Daños'!A48)</f>
        <v>40</v>
      </c>
      <c r="C49" s="9" t="str">
        <f>IF('TD Siniestros Daños'!B48="","",'TD Siniestros Daños'!B48)</f>
        <v>Virginia Surety</v>
      </c>
      <c r="D49" s="10">
        <f>IF('TD Siniestros Daños'!C48="","",'TD Siniestros Daños'!C48)</f>
        <v>43216.575060000003</v>
      </c>
      <c r="E49" s="65">
        <f>IF('TD Siniestros Daños'!D48="","",'TD Siniestros Daños'!D48)</f>
        <v>22.788375270611748</v>
      </c>
      <c r="F49" s="11">
        <f>IF('TD Siniestros Daños'!E48="","",'TD Siniestros Daños'!E48)</f>
        <v>0</v>
      </c>
      <c r="G49" s="11">
        <f>IF('TD Siniestros Daños'!F48="","",'TD Siniestros Daños'!F48)</f>
        <v>29.191557547733549</v>
      </c>
      <c r="H49" s="11">
        <f>IF('TD Siniestros Daños'!G48="","",'TD Siniestros Daños'!G48)</f>
        <v>28.824077012076899</v>
      </c>
      <c r="I49" s="11">
        <f t="shared" si="0"/>
        <v>2.2427059204832313E-2</v>
      </c>
      <c r="J49" s="28"/>
      <c r="K49" s="68">
        <f>IF('TD Siniestros Daños'!H48="","",'TD Siniestros Daños'!H48)</f>
        <v>34990.510190000001</v>
      </c>
      <c r="L49" s="11">
        <f>IF('TD Siniestros Daños'!I48="","",'TD Siniestros Daños'!I48)</f>
        <v>56.223459027560722</v>
      </c>
      <c r="M49" s="68">
        <f>IF('TD Siniestros Daños'!J48="","",'TD Siniestros Daños'!J48)</f>
        <v>115759.38751999999</v>
      </c>
      <c r="N49" s="13">
        <f>IF('TD Siniestros Daños'!K48="","",'TD Siniestros Daños'!K48)</f>
        <v>35.416773086942619</v>
      </c>
      <c r="O49" s="13">
        <f>IF('TD Siniestros Daños'!L48="","",'TD Siniestros Daños'!L48)</f>
        <v>30.226930998537476</v>
      </c>
      <c r="P49" s="13">
        <f>IF('TD Siniestros Daños'!M48="","",'TD Siniestros Daños'!M48)</f>
        <v>26.201144704019764</v>
      </c>
    </row>
    <row r="50" spans="2:16" ht="15" customHeight="1" x14ac:dyDescent="0.35">
      <c r="B50" s="8">
        <f>IF('TD Siniestros Daños'!A49="","",'TD Siniestros Daños'!A49)</f>
        <v>41</v>
      </c>
      <c r="C50" s="9" t="str">
        <f>IF('TD Siniestros Daños'!B49="","",'TD Siniestros Daños'!B49)</f>
        <v>Tláloc Seguros</v>
      </c>
      <c r="D50" s="10">
        <f>IF('TD Siniestros Daños'!C49="","",'TD Siniestros Daños'!C49)</f>
        <v>45337.465680000001</v>
      </c>
      <c r="E50" s="65">
        <f>IF('TD Siniestros Daños'!D49="","",'TD Siniestros Daños'!D49)</f>
        <v>-52.044271236608999</v>
      </c>
      <c r="F50" s="11">
        <f>IF('TD Siniestros Daños'!E49="","",'TD Siniestros Daños'!E49)</f>
        <v>0</v>
      </c>
      <c r="G50" s="11">
        <f>IF('TD Siniestros Daños'!F49="","",'TD Siniestros Daños'!F49)</f>
        <v>32.509499131358972</v>
      </c>
      <c r="H50" s="11">
        <f>IF('TD Siniestros Daños'!G49="","",'TD Siniestros Daños'!G49)</f>
        <v>78.671469409999347</v>
      </c>
      <c r="I50" s="11">
        <f t="shared" si="0"/>
        <v>2.3527686439537419E-2</v>
      </c>
      <c r="J50" s="28"/>
      <c r="K50" s="68">
        <f>IF('TD Siniestros Daños'!H49="","",'TD Siniestros Daños'!H49)</f>
        <v>7031.3448600000002</v>
      </c>
      <c r="L50" s="11">
        <f>IF('TD Siniestros Daños'!I49="","",'TD Siniestros Daños'!I49)</f>
        <v>-43.839141086656753</v>
      </c>
      <c r="M50" s="68">
        <f>IF('TD Siniestros Daños'!J49="","",'TD Siniestros Daños'!J49)</f>
        <v>25545.640950000001</v>
      </c>
      <c r="N50" s="13">
        <f>IF('TD Siniestros Daños'!K49="","",'TD Siniestros Daños'!K49)</f>
        <v>23.578774174424023</v>
      </c>
      <c r="O50" s="13">
        <f>IF('TD Siniestros Daños'!L49="","",'TD Siniestros Daños'!L49)</f>
        <v>27.524636683660898</v>
      </c>
      <c r="P50" s="13">
        <f>IF('TD Siniestros Daños'!M49="","",'TD Siniestros Daños'!M49)</f>
        <v>60.566396717893575</v>
      </c>
    </row>
    <row r="51" spans="2:16" ht="15" customHeight="1" x14ac:dyDescent="0.35">
      <c r="B51" s="8">
        <f>IF('TD Siniestros Daños'!A50="","",'TD Siniestros Daños'!A50)</f>
        <v>42</v>
      </c>
      <c r="C51" s="9" t="str">
        <f>IF('TD Siniestros Daños'!B50="","",'TD Siniestros Daños'!B50)</f>
        <v>SPP Seguros</v>
      </c>
      <c r="D51" s="10">
        <f>IF('TD Siniestros Daños'!C50="","",'TD Siniestros Daños'!C50)</f>
        <v>20347.814200000004</v>
      </c>
      <c r="E51" s="65">
        <f>IF('TD Siniestros Daños'!D50="","",'TD Siniestros Daños'!D50)</f>
        <v>353.2614097940546</v>
      </c>
      <c r="F51" s="11">
        <f>IF('TD Siniestros Daños'!E50="","",'TD Siniestros Daños'!E50)</f>
        <v>0</v>
      </c>
      <c r="G51" s="11">
        <f>IF('TD Siniestros Daños'!F50="","",'TD Siniestros Daños'!F50)</f>
        <v>16.992389584526563</v>
      </c>
      <c r="H51" s="11">
        <f>IF('TD Siniestros Daños'!G50="","",'TD Siniestros Daños'!G50)</f>
        <v>4.6250071914024531</v>
      </c>
      <c r="I51" s="11">
        <f t="shared" si="0"/>
        <v>1.0559412288427831E-2</v>
      </c>
      <c r="J51" s="28"/>
      <c r="K51" s="68">
        <f>IF('TD Siniestros Daños'!H50="","",'TD Siniestros Daños'!H50)</f>
        <v>19408.9012</v>
      </c>
      <c r="L51" s="11">
        <f>IF('TD Siniestros Daños'!I50="","",'TD Siniestros Daños'!I50)</f>
        <v>349.23734819127679</v>
      </c>
      <c r="M51" s="68">
        <f>IF('TD Siniestros Daños'!J50="","",'TD Siniestros Daños'!J50)</f>
        <v>92284.044650000011</v>
      </c>
      <c r="N51" s="13">
        <f>IF('TD Siniestros Daños'!K50="","",'TD Siniestros Daños'!K50)</f>
        <v>-6.9275011507792028</v>
      </c>
      <c r="O51" s="13">
        <f>IF('TD Siniestros Daños'!L50="","",'TD Siniestros Daños'!L50)</f>
        <v>21.031697595842207</v>
      </c>
      <c r="P51" s="13">
        <f>IF('TD Siniestros Daños'!M50="","",'TD Siniestros Daños'!M50)</f>
        <v>4.3573239361495135</v>
      </c>
    </row>
    <row r="52" spans="2:16" ht="15" customHeight="1" x14ac:dyDescent="0.35">
      <c r="B52" s="8">
        <f>IF('TD Siniestros Daños'!A51="","",'TD Siniestros Daños'!A51)</f>
        <v>43</v>
      </c>
      <c r="C52" s="9" t="str">
        <f>IF('TD Siniestros Daños'!B51="","",'TD Siniestros Daños'!B51)</f>
        <v>Momento Seguros</v>
      </c>
      <c r="D52" s="10">
        <f>IF('TD Siniestros Daños'!C51="","",'TD Siniestros Daños'!C51)</f>
        <v>56233.906269999999</v>
      </c>
      <c r="E52" s="65">
        <f>IF('TD Siniestros Daños'!D51="","",'TD Siniestros Daños'!D51)</f>
        <v>335.78886342640368</v>
      </c>
      <c r="F52" s="11">
        <f>IF('TD Siniestros Daños'!E51="","",'TD Siniestros Daños'!E51)</f>
        <v>0</v>
      </c>
      <c r="G52" s="11">
        <f>IF('TD Siniestros Daños'!F51="","",'TD Siniestros Daños'!F51)</f>
        <v>48.620460851759475</v>
      </c>
      <c r="H52" s="11">
        <f>IF('TD Siniestros Daños'!G51="","",'TD Siniestros Daños'!G51)</f>
        <v>31.940669148037721</v>
      </c>
      <c r="I52" s="11">
        <f t="shared" si="0"/>
        <v>2.9182348288482835E-2</v>
      </c>
      <c r="J52" s="28"/>
      <c r="K52" s="68">
        <f>IF('TD Siniestros Daños'!H51="","",'TD Siniestros Daños'!H51)</f>
        <v>22173.003909999999</v>
      </c>
      <c r="L52" s="11">
        <f>IF('TD Siniestros Daños'!I51="","",'TD Siniestros Daños'!I51)</f>
        <v>317.43098936294791</v>
      </c>
      <c r="M52" s="68">
        <f>IF('TD Siniestros Daños'!J51="","",'TD Siniestros Daños'!J51)</f>
        <v>34834.55573</v>
      </c>
      <c r="N52" s="13">
        <f>IF('TD Siniestros Daños'!K51="","",'TD Siniestros Daños'!K51)</f>
        <v>369.80653000320547</v>
      </c>
      <c r="O52" s="13">
        <f>IF('TD Siniestros Daños'!L51="","",'TD Siniestros Daños'!L51)</f>
        <v>63.652322945816422</v>
      </c>
      <c r="P52" s="13">
        <f>IF('TD Siniestros Daños'!M51="","",'TD Siniestros Daños'!M51)</f>
        <v>71.638852245864911</v>
      </c>
    </row>
    <row r="53" spans="2:16" ht="15" customHeight="1" x14ac:dyDescent="0.35">
      <c r="B53" s="8">
        <f>IF('TD Siniestros Daños'!A52="","",'TD Siniestros Daños'!A52)</f>
        <v>44</v>
      </c>
      <c r="C53" s="9" t="str">
        <f>IF('TD Siniestros Daños'!B52="","",'TD Siniestros Daños'!B52)</f>
        <v>SPT</v>
      </c>
      <c r="D53" s="10">
        <f>IF('TD Siniestros Daños'!C52="","",'TD Siniestros Daños'!C52)</f>
        <v>50636.492179999994</v>
      </c>
      <c r="E53" s="65">
        <f>IF('TD Siniestros Daños'!D52="","",'TD Siniestros Daños'!D52)</f>
        <v>17.553473704813815</v>
      </c>
      <c r="F53" s="11">
        <f>IF('TD Siniestros Daños'!E52="","",'TD Siniestros Daños'!E52)</f>
        <v>0</v>
      </c>
      <c r="G53" s="11">
        <f>IF('TD Siniestros Daños'!F52="","",'TD Siniestros Daños'!F52)</f>
        <v>87.969660775695857</v>
      </c>
      <c r="H53" s="11">
        <f>IF('TD Siniestros Daños'!G52="","",'TD Siniestros Daños'!G52)</f>
        <v>75.121110813405622</v>
      </c>
      <c r="I53" s="11">
        <f t="shared" si="0"/>
        <v>2.6277593873860496E-2</v>
      </c>
      <c r="J53" s="28"/>
      <c r="K53" s="68">
        <f>IF('TD Siniestros Daños'!H52="","",'TD Siniestros Daños'!H52)</f>
        <v>50636.492180000001</v>
      </c>
      <c r="L53" s="11">
        <f>IF('TD Siniestros Daños'!I52="","",'TD Siniestros Daños'!I52)</f>
        <v>17.553473704813861</v>
      </c>
      <c r="M53" s="68">
        <f>IF('TD Siniestros Daños'!J52="","",'TD Siniestros Daños'!J52)</f>
        <v>58692.16678</v>
      </c>
      <c r="N53" s="13">
        <f>IF('TD Siniestros Daños'!K52="","",'TD Siniestros Daños'!K52)</f>
        <v>11.137798182426661</v>
      </c>
      <c r="O53" s="13">
        <f>IF('TD Siniestros Daños'!L52="","",'TD Siniestros Daños'!L52)</f>
        <v>86.274702329195563</v>
      </c>
      <c r="P53" s="13">
        <f>IF('TD Siniestros Daños'!M52="","",'TD Siniestros Daños'!M52)</f>
        <v>81.566117559301205</v>
      </c>
    </row>
    <row r="54" spans="2:16" ht="15" customHeight="1" x14ac:dyDescent="0.35">
      <c r="B54" s="8">
        <f>IF('TD Siniestros Daños'!A53="","",'TD Siniestros Daños'!A53)</f>
        <v>46</v>
      </c>
      <c r="C54" s="9" t="str">
        <f>IF('TD Siniestros Daños'!B53="","",'TD Siniestros Daños'!B53)</f>
        <v>Banamex Seguros</v>
      </c>
      <c r="D54" s="10">
        <f>IF('TD Siniestros Daños'!C53="","",'TD Siniestros Daños'!C53)</f>
        <v>466.39906999999999</v>
      </c>
      <c r="E54" s="65">
        <f>IF('TD Siniestros Daños'!D53="","",'TD Siniestros Daños'!D53)</f>
        <v>45.6514447174998</v>
      </c>
      <c r="F54" s="11">
        <f>IF('TD Siniestros Daños'!E53="","",'TD Siniestros Daños'!E53)</f>
        <v>0</v>
      </c>
      <c r="G54" s="11">
        <f>IF('TD Siniestros Daños'!F53="","",'TD Siniestros Daños'!F53)</f>
        <v>-14007.408263906826</v>
      </c>
      <c r="H54" s="11">
        <f>IF('TD Siniestros Daños'!G53="","",'TD Siniestros Daños'!G53)</f>
        <v>-8616.5706028609256</v>
      </c>
      <c r="I54" s="11">
        <f t="shared" si="0"/>
        <v>2.4203582864784124E-4</v>
      </c>
      <c r="J54" s="28"/>
      <c r="K54" s="68">
        <f>IF('TD Siniestros Daños'!H53="","",'TD Siniestros Daños'!H53)</f>
        <v>1351.9139</v>
      </c>
      <c r="L54" s="11">
        <f>IF('TD Siniestros Daños'!I53="","",'TD Siniestros Daños'!I53)</f>
        <v>12.445664054852767</v>
      </c>
      <c r="M54" s="68">
        <f>IF('TD Siniestros Daños'!J53="","",'TD Siniestros Daños'!J53)</f>
        <v>0</v>
      </c>
      <c r="N54" s="13">
        <f>IF('TD Siniestros Daños'!K53="","",'TD Siniestros Daños'!K53)</f>
        <v>0</v>
      </c>
      <c r="O54" s="13">
        <f>IF('TD Siniestros Daños'!L53="","",'TD Siniestros Daños'!L53)</f>
        <v>0</v>
      </c>
      <c r="P54" s="13">
        <f>IF('TD Siniestros Daños'!M53="","",'TD Siniestros Daños'!M53)</f>
        <v>0</v>
      </c>
    </row>
    <row r="55" spans="2:16" ht="15" customHeight="1" x14ac:dyDescent="0.35">
      <c r="B55" s="8">
        <f>IF('TD Siniestros Daños'!A54="","",'TD Siniestros Daños'!A54)</f>
        <v>150.1</v>
      </c>
      <c r="C55" s="9" t="str">
        <f>IF('TD Siniestros Daños'!B54="","",'TD Siniestros Daños'!B54)</f>
        <v>TOTAL RESTO</v>
      </c>
      <c r="D55" s="10">
        <f>IF('TD Siniestros Daños'!C54="","",'TD Siniestros Daños'!C54)</f>
        <v>26467713.7355</v>
      </c>
      <c r="E55" s="65">
        <f>IF('TD Siniestros Daños'!D54="","",'TD Siniestros Daños'!D54)</f>
        <v>23.675406069839312</v>
      </c>
      <c r="F55" s="11">
        <f>IF('TD Siniestros Daños'!E54="","",'TD Siniestros Daños'!E54)</f>
        <v>29926.334609999998</v>
      </c>
      <c r="G55" s="11">
        <f>IF('TD Siniestros Daños'!F54="","",'TD Siniestros Daños'!F54)</f>
        <v>52.212531041122624</v>
      </c>
      <c r="H55" s="11">
        <f>IF('TD Siniestros Daños'!G54="","",'TD Siniestros Daños'!G54)</f>
        <v>46.049305082336133</v>
      </c>
      <c r="I55" s="11">
        <f t="shared" si="0"/>
        <v>13.735308319516145</v>
      </c>
      <c r="J55" s="28"/>
      <c r="K55" s="68">
        <f>IF('TD Siniestros Daños'!H54="","",'TD Siniestros Daños'!H54)</f>
        <v>12700212.591699997</v>
      </c>
      <c r="L55" s="11">
        <f>IF('TD Siniestros Daños'!I54="","",'TD Siniestros Daños'!I54)</f>
        <v>9.5227502420921937</v>
      </c>
      <c r="M55" s="68">
        <f>IF('TD Siniestros Daños'!J54="","",'TD Siniestros Daños'!J54)</f>
        <v>24425071.432490002</v>
      </c>
      <c r="N55" s="13">
        <f>IF('TD Siniestros Daños'!K54="","",'TD Siniestros Daños'!K54)</f>
        <v>5.1628624727232841</v>
      </c>
      <c r="O55" s="13">
        <f>IF('TD Siniestros Daños'!L54="","",'TD Siniestros Daños'!L54)</f>
        <v>51.996624152371126</v>
      </c>
      <c r="P55" s="13">
        <f>IF('TD Siniestros Daños'!M54="","",'TD Siniestros Daños'!M54)</f>
        <v>49.926739628933831</v>
      </c>
    </row>
    <row r="56" spans="2:16" ht="15" customHeight="1" x14ac:dyDescent="0.35">
      <c r="B56" s="8">
        <f>IF('TD Siniestros Daños'!A55="","",'TD Siniestros Daños'!A55)</f>
        <v>200</v>
      </c>
      <c r="C56" s="9" t="str">
        <f>IF('TD Siniestros Daños'!B55="","",'TD Siniestros Daños'!B55)</f>
        <v>Patria</v>
      </c>
      <c r="D56" s="10">
        <f>IF('TD Siniestros Daños'!C55="","",'TD Siniestros Daños'!C55)</f>
        <v>0</v>
      </c>
      <c r="E56" s="65">
        <f>IF('TD Siniestros Daños'!D55="","",'TD Siniestros Daños'!D55)</f>
        <v>0</v>
      </c>
      <c r="F56" s="11">
        <f>IF('TD Siniestros Daños'!E55="","",'TD Siniestros Daños'!E55)</f>
        <v>0</v>
      </c>
      <c r="G56" s="11">
        <f>IF('TD Siniestros Daños'!F55="","",'TD Siniestros Daños'!F55)</f>
        <v>0</v>
      </c>
      <c r="H56" s="11">
        <f>IF('TD Siniestros Daños'!G55="","",'TD Siniestros Daños'!G55)</f>
        <v>0</v>
      </c>
      <c r="I56" s="11">
        <f t="shared" si="0"/>
        <v>0</v>
      </c>
      <c r="J56" s="28"/>
      <c r="K56" s="68">
        <f>IF('TD Siniestros Daños'!H55="","",'TD Siniestros Daños'!H55)</f>
        <v>6107571.5667099999</v>
      </c>
      <c r="L56" s="11">
        <f>IF('TD Siniestros Daños'!I55="","",'TD Siniestros Daños'!I55)</f>
        <v>38.550924531306663</v>
      </c>
      <c r="M56" s="68">
        <f>IF('TD Siniestros Daños'!J55="","",'TD Siniestros Daños'!J55)</f>
        <v>12459675.204629999</v>
      </c>
      <c r="N56" s="13">
        <f>IF('TD Siniestros Daños'!K55="","",'TD Siniestros Daños'!K55)</f>
        <v>33.83351506226586</v>
      </c>
      <c r="O56" s="13">
        <f>IF('TD Siniestros Daños'!L55="","",'TD Siniestros Daños'!L55)</f>
        <v>49.018706077028675</v>
      </c>
      <c r="P56" s="13">
        <f>IF('TD Siniestros Daños'!M55="","",'TD Siniestros Daños'!M55)</f>
        <v>47.349707411085795</v>
      </c>
    </row>
    <row r="57" spans="2:16" ht="15" customHeight="1" x14ac:dyDescent="0.35">
      <c r="B57" s="8">
        <f>IF('TD Siniestros Daños'!A56="","",'TD Siniestros Daños'!A56)</f>
        <v>201.1</v>
      </c>
      <c r="C57" s="9" t="str">
        <f>IF('TD Siniestros Daños'!B56="","",'TD Siniestros Daños'!B56)</f>
        <v>TOTAL</v>
      </c>
      <c r="D57" s="10">
        <f>IF('TD Siniestros Daños'!C56="","",'TD Siniestros Daños'!C56)</f>
        <v>192698359.00147003</v>
      </c>
      <c r="E57" s="65">
        <f>IF('TD Siniestros Daños'!D56="","",'TD Siniestros Daños'!D56)</f>
        <v>12.99765008089906</v>
      </c>
      <c r="F57" s="11">
        <f>IF('TD Siniestros Daños'!E56="","",'TD Siniestros Daños'!E56)</f>
        <v>659766.09075999993</v>
      </c>
      <c r="G57" s="11">
        <f>IF('TD Siniestros Daños'!F56="","",'TD Siniestros Daños'!F56)</f>
        <v>51.919747427549659</v>
      </c>
      <c r="H57" s="11">
        <f>IF('TD Siniestros Daños'!G56="","",'TD Siniestros Daños'!G56)</f>
        <v>51.506154820353004</v>
      </c>
      <c r="I57" s="11">
        <f t="shared" si="0"/>
        <v>100</v>
      </c>
      <c r="J57" s="28"/>
      <c r="K57" s="68">
        <f>IF('TD Siniestros Daños'!H56="","",'TD Siniestros Daños'!H56)</f>
        <v>140762849.16681001</v>
      </c>
      <c r="L57" s="11">
        <f>IF('TD Siniestros Daños'!I56="","",'TD Siniestros Daños'!I56)</f>
        <v>14.780660045270988</v>
      </c>
      <c r="M57" s="68">
        <f>IF('TD Siniestros Daños'!J56="","",'TD Siniestros Daños'!J56)</f>
        <v>227761984.46267998</v>
      </c>
      <c r="N57" s="13">
        <f>IF('TD Siniestros Daños'!K56="","",'TD Siniestros Daños'!K56)</f>
        <v>11.762288591348291</v>
      </c>
      <c r="O57" s="13">
        <f>IF('TD Siniestros Daños'!L56="","",'TD Siniestros Daños'!L56)</f>
        <v>61.802609201394077</v>
      </c>
      <c r="P57" s="13">
        <f>IF('TD Siniestros Daños'!M56="","",'TD Siniestros Daños'!M56)</f>
        <v>60.177394367136692</v>
      </c>
    </row>
    <row r="58" spans="2:16" ht="15" customHeight="1" x14ac:dyDescent="0.35">
      <c r="B58" s="8" t="str">
        <f>IF('TD Siniestros Daños'!A57="","",'TD Siniestros Daños'!A57)</f>
        <v/>
      </c>
      <c r="C58" s="9" t="str">
        <f>IF('TD Siniestros Daños'!B57="","",'TD Siniestros Daños'!B57)</f>
        <v/>
      </c>
      <c r="D58" s="10" t="str">
        <f>IF('TD Siniestros Daños'!C57="","",'TD Siniestros Daños'!C57)</f>
        <v/>
      </c>
      <c r="E58" s="65" t="str">
        <f>IF('TD Siniestros Daños'!D57="","",'TD Siniestros Daños'!D57)</f>
        <v/>
      </c>
      <c r="F58" s="11" t="str">
        <f>IF('TD Siniestros Daños'!E57="","",'TD Siniestros Daños'!E57)</f>
        <v/>
      </c>
      <c r="G58" s="11" t="str">
        <f>IF('TD Siniestros Daños'!F57="","",'TD Siniestros Daños'!F57)</f>
        <v/>
      </c>
      <c r="H58" s="11" t="str">
        <f>IF('TD Siniestros Daños'!G57="","",'TD Siniestros Daños'!G57)</f>
        <v/>
      </c>
      <c r="I58" s="11" t="str">
        <f t="shared" si="0"/>
        <v/>
      </c>
      <c r="J58" s="28"/>
      <c r="K58" s="68" t="str">
        <f>IF('TD Siniestros Daños'!H57="","",'TD Siniestros Daños'!H57)</f>
        <v/>
      </c>
      <c r="L58" s="11" t="str">
        <f>IF('TD Siniestros Daños'!I57="","",'TD Siniestros Daños'!I57)</f>
        <v/>
      </c>
      <c r="M58" s="68" t="str">
        <f>IF('TD Siniestros Daños'!J57="","",'TD Siniestros Daños'!J57)</f>
        <v/>
      </c>
      <c r="N58" s="13" t="str">
        <f>IF('TD Siniestros Daños'!K57="","",'TD Siniestros Daños'!K57)</f>
        <v/>
      </c>
      <c r="O58" s="13" t="str">
        <f>IF('TD Siniestros Daños'!L57="","",'TD Siniestros Daños'!L57)</f>
        <v/>
      </c>
      <c r="P58" s="13" t="str">
        <f>IF('TD Siniestros Daños'!M57="","",'TD Siniestros Daños'!M57)</f>
        <v/>
      </c>
    </row>
    <row r="59" spans="2:16" ht="15" customHeight="1" x14ac:dyDescent="0.35">
      <c r="B59" s="8" t="str">
        <f>IF('TD Siniestros Daños'!A58="","",'TD Siniestros Daños'!A58)</f>
        <v/>
      </c>
      <c r="C59" s="9" t="str">
        <f>IF('TD Siniestros Daños'!B58="","",'TD Siniestros Daños'!B58)</f>
        <v/>
      </c>
      <c r="D59" s="10" t="str">
        <f>IF('TD Siniestros Daños'!C58="","",'TD Siniestros Daños'!C58)</f>
        <v/>
      </c>
      <c r="E59" s="65" t="str">
        <f>IF('TD Siniestros Daños'!D58="","",'TD Siniestros Daños'!D58)</f>
        <v/>
      </c>
      <c r="F59" s="11" t="str">
        <f>IF('TD Siniestros Daños'!E58="","",'TD Siniestros Daños'!E58)</f>
        <v/>
      </c>
      <c r="G59" s="11" t="str">
        <f>IF('TD Siniestros Daños'!F58="","",'TD Siniestros Daños'!F58)</f>
        <v/>
      </c>
      <c r="H59" s="11" t="str">
        <f>IF('TD Siniestros Daños'!G58="","",'TD Siniestros Daños'!G58)</f>
        <v/>
      </c>
      <c r="I59" s="11" t="str">
        <f t="shared" si="0"/>
        <v/>
      </c>
      <c r="J59" s="28"/>
      <c r="K59" s="68" t="str">
        <f>IF('TD Siniestros Daños'!H58="","",'TD Siniestros Daños'!H58)</f>
        <v/>
      </c>
      <c r="L59" s="11" t="str">
        <f>IF('TD Siniestros Daños'!I58="","",'TD Siniestros Daños'!I58)</f>
        <v/>
      </c>
      <c r="M59" s="68" t="str">
        <f>IF('TD Siniestros Daños'!J58="","",'TD Siniestros Daños'!J58)</f>
        <v/>
      </c>
      <c r="N59" s="13" t="str">
        <f>IF('TD Siniestros Daños'!K58="","",'TD Siniestros Daños'!K58)</f>
        <v/>
      </c>
      <c r="O59" s="13" t="str">
        <f>IF('TD Siniestros Daños'!L58="","",'TD Siniestros Daños'!L58)</f>
        <v/>
      </c>
      <c r="P59" s="13" t="str">
        <f>IF('TD Siniestros Daños'!M58="","",'TD Siniestros Daños'!M58)</f>
        <v/>
      </c>
    </row>
    <row r="60" spans="2:16" ht="15" customHeight="1" x14ac:dyDescent="0.35">
      <c r="B60" s="8" t="str">
        <f>IF('TD Siniestros Daños'!A59="","",'TD Siniestros Daños'!A59)</f>
        <v/>
      </c>
      <c r="C60" s="9" t="str">
        <f>IF('TD Siniestros Daños'!B59="","",'TD Siniestros Daños'!B59)</f>
        <v/>
      </c>
      <c r="D60" s="10" t="str">
        <f>IF('TD Siniestros Daños'!C59="","",'TD Siniestros Daños'!C59)</f>
        <v/>
      </c>
      <c r="E60" s="65" t="str">
        <f>IF('TD Siniestros Daños'!D59="","",'TD Siniestros Daños'!D59)</f>
        <v/>
      </c>
      <c r="F60" s="11" t="str">
        <f>IF('TD Siniestros Daños'!E59="","",'TD Siniestros Daños'!E59)</f>
        <v/>
      </c>
      <c r="G60" s="11" t="str">
        <f>IF('TD Siniestros Daños'!F59="","",'TD Siniestros Daños'!F59)</f>
        <v/>
      </c>
      <c r="H60" s="11" t="str">
        <f>IF('TD Siniestros Daños'!G59="","",'TD Siniestros Daños'!G59)</f>
        <v/>
      </c>
      <c r="I60" s="11" t="str">
        <f t="shared" si="0"/>
        <v/>
      </c>
      <c r="J60" s="28"/>
      <c r="K60" s="68" t="str">
        <f>IF('TD Siniestros Daños'!H59="","",'TD Siniestros Daños'!H59)</f>
        <v/>
      </c>
      <c r="L60" s="11" t="str">
        <f>IF('TD Siniestros Daños'!I59="","",'TD Siniestros Daños'!I59)</f>
        <v/>
      </c>
      <c r="M60" s="68" t="str">
        <f>IF('TD Siniestros Daños'!J59="","",'TD Siniestros Daños'!J59)</f>
        <v/>
      </c>
      <c r="N60" s="13" t="str">
        <f>IF('TD Siniestros Daños'!K59="","",'TD Siniestros Daños'!K59)</f>
        <v/>
      </c>
      <c r="O60" s="13" t="str">
        <f>IF('TD Siniestros Daños'!L59="","",'TD Siniestros Daños'!L59)</f>
        <v/>
      </c>
      <c r="P60" s="13" t="str">
        <f>IF('TD Siniestros Daños'!M59="","",'TD Siniestros Daños'!M59)</f>
        <v/>
      </c>
    </row>
    <row r="61" spans="2:16" ht="15" customHeight="1" x14ac:dyDescent="0.35">
      <c r="B61" s="8" t="str">
        <f>IF('TD Siniestros Daños'!A60="","",'TD Siniestros Daños'!A60)</f>
        <v/>
      </c>
      <c r="C61" s="9" t="str">
        <f>IF('TD Siniestros Daños'!B60="","",'TD Siniestros Daños'!B60)</f>
        <v/>
      </c>
      <c r="D61" s="10" t="str">
        <f>IF('TD Siniestros Daños'!C60="","",'TD Siniestros Daños'!C60)</f>
        <v/>
      </c>
      <c r="E61" s="65" t="str">
        <f>IF('TD Siniestros Daños'!D60="","",'TD Siniestros Daños'!D60)</f>
        <v/>
      </c>
      <c r="F61" s="11" t="str">
        <f>IF('TD Siniestros Daños'!E60="","",'TD Siniestros Daños'!E60)</f>
        <v/>
      </c>
      <c r="G61" s="11" t="str">
        <f>IF('TD Siniestros Daños'!F60="","",'TD Siniestros Daños'!F60)</f>
        <v/>
      </c>
      <c r="H61" s="11" t="str">
        <f>IF('TD Siniestros Daños'!G60="","",'TD Siniestros Daños'!G60)</f>
        <v/>
      </c>
      <c r="I61" s="11" t="str">
        <f t="shared" si="0"/>
        <v/>
      </c>
      <c r="J61" s="28"/>
      <c r="K61" s="68" t="str">
        <f>IF('TD Siniestros Daños'!H60="","",'TD Siniestros Daños'!H60)</f>
        <v/>
      </c>
      <c r="L61" s="11" t="str">
        <f>IF('TD Siniestros Daños'!I60="","",'TD Siniestros Daños'!I60)</f>
        <v/>
      </c>
      <c r="M61" s="68" t="str">
        <f>IF('TD Siniestros Daños'!J60="","",'TD Siniestros Daños'!J60)</f>
        <v/>
      </c>
      <c r="N61" s="13" t="str">
        <f>IF('TD Siniestros Daños'!K60="","",'TD Siniestros Daños'!K60)</f>
        <v/>
      </c>
      <c r="O61" s="13" t="str">
        <f>IF('TD Siniestros Daños'!L60="","",'TD Siniestros Daños'!L60)</f>
        <v/>
      </c>
      <c r="P61" s="13" t="str">
        <f>IF('TD Siniestros Daños'!M60="","",'TD Siniestros Daños'!M60)</f>
        <v/>
      </c>
    </row>
    <row r="62" spans="2:16" ht="15" customHeight="1" x14ac:dyDescent="0.35">
      <c r="B62" s="8" t="str">
        <f>IF('TD Siniestros Daños'!A61="","",'TD Siniestros Daños'!A61)</f>
        <v/>
      </c>
      <c r="C62" s="9" t="str">
        <f>IF('TD Siniestros Daños'!B61="","",'TD Siniestros Daños'!B61)</f>
        <v/>
      </c>
      <c r="D62" s="10" t="str">
        <f>IF('TD Siniestros Daños'!C61="","",'TD Siniestros Daños'!C61)</f>
        <v/>
      </c>
      <c r="E62" s="65" t="str">
        <f>IF('TD Siniestros Daños'!D61="","",'TD Siniestros Daños'!D61)</f>
        <v/>
      </c>
      <c r="F62" s="11" t="str">
        <f>IF('TD Siniestros Daños'!E61="","",'TD Siniestros Daños'!E61)</f>
        <v/>
      </c>
      <c r="G62" s="11" t="str">
        <f>IF('TD Siniestros Daños'!F61="","",'TD Siniestros Daños'!F61)</f>
        <v/>
      </c>
      <c r="H62" s="11" t="str">
        <f>IF('TD Siniestros Daños'!G61="","",'TD Siniestros Daños'!G61)</f>
        <v/>
      </c>
      <c r="I62" s="11" t="str">
        <f t="shared" si="0"/>
        <v/>
      </c>
      <c r="J62" s="28"/>
      <c r="K62" s="68" t="str">
        <f>IF('TD Siniestros Daños'!H61="","",'TD Siniestros Daños'!H61)</f>
        <v/>
      </c>
      <c r="L62" s="11" t="str">
        <f>IF('TD Siniestros Daños'!I61="","",'TD Siniestros Daños'!I61)</f>
        <v/>
      </c>
      <c r="M62" s="68" t="str">
        <f>IF('TD Siniestros Daños'!J61="","",'TD Siniestros Daños'!J61)</f>
        <v/>
      </c>
      <c r="N62" s="13" t="str">
        <f>IF('TD Siniestros Daños'!K61="","",'TD Siniestros Daños'!K61)</f>
        <v/>
      </c>
      <c r="O62" s="13" t="str">
        <f>IF('TD Siniestros Daños'!L61="","",'TD Siniestros Daños'!L61)</f>
        <v/>
      </c>
      <c r="P62" s="13" t="str">
        <f>IF('TD Siniestros Daños'!M61="","",'TD Siniestros Daños'!M61)</f>
        <v/>
      </c>
    </row>
    <row r="63" spans="2:16" ht="15" customHeight="1" x14ac:dyDescent="0.35">
      <c r="B63" s="8" t="str">
        <f>IF('TD Siniestros Daños'!A62="","",'TD Siniestros Daños'!A62)</f>
        <v/>
      </c>
      <c r="C63" s="9" t="str">
        <f>IF('TD Siniestros Daños'!B62="","",'TD Siniestros Daños'!B62)</f>
        <v/>
      </c>
      <c r="D63" s="10" t="str">
        <f>IF('TD Siniestros Daños'!C62="","",'TD Siniestros Daños'!C62)</f>
        <v/>
      </c>
      <c r="E63" s="65" t="str">
        <f>IF('TD Siniestros Daños'!D62="","",'TD Siniestros Daños'!D62)</f>
        <v/>
      </c>
      <c r="F63" s="11" t="str">
        <f>IF('TD Siniestros Daños'!E62="","",'TD Siniestros Daños'!E62)</f>
        <v/>
      </c>
      <c r="G63" s="11" t="str">
        <f>IF('TD Siniestros Daños'!F62="","",'TD Siniestros Daños'!F62)</f>
        <v/>
      </c>
      <c r="H63" s="11" t="str">
        <f>IF('TD Siniestros Daños'!G62="","",'TD Siniestros Daños'!G62)</f>
        <v/>
      </c>
      <c r="I63" s="11" t="str">
        <f t="shared" si="0"/>
        <v/>
      </c>
      <c r="J63" s="28"/>
      <c r="K63" s="68" t="str">
        <f>IF('TD Siniestros Daños'!H62="","",'TD Siniestros Daños'!H62)</f>
        <v/>
      </c>
      <c r="L63" s="11" t="str">
        <f>IF('TD Siniestros Daños'!I62="","",'TD Siniestros Daños'!I62)</f>
        <v/>
      </c>
      <c r="M63" s="68" t="str">
        <f>IF('TD Siniestros Daños'!J62="","",'TD Siniestros Daños'!J62)</f>
        <v/>
      </c>
      <c r="N63" s="13" t="str">
        <f>IF('TD Siniestros Daños'!K62="","",'TD Siniestros Daños'!K62)</f>
        <v/>
      </c>
      <c r="O63" s="13" t="str">
        <f>IF('TD Siniestros Daños'!L62="","",'TD Siniestros Daños'!L62)</f>
        <v/>
      </c>
      <c r="P63" s="13" t="str">
        <f>IF('TD Siniestros Daños'!M62="","",'TD Siniestros Daños'!M62)</f>
        <v/>
      </c>
    </row>
    <row r="64" spans="2:16" ht="15" customHeight="1" x14ac:dyDescent="0.35">
      <c r="B64" s="8" t="str">
        <f>IF('TD Siniestros Daños'!A63="","",'TD Siniestros Daños'!A63)</f>
        <v/>
      </c>
      <c r="C64" s="9" t="str">
        <f>IF('TD Siniestros Daños'!B63="","",'TD Siniestros Daños'!B63)</f>
        <v/>
      </c>
      <c r="D64" s="10" t="str">
        <f>IF('TD Siniestros Daños'!C63="","",'TD Siniestros Daños'!C63)</f>
        <v/>
      </c>
      <c r="E64" s="65" t="str">
        <f>IF('TD Siniestros Daños'!D63="","",'TD Siniestros Daños'!D63)</f>
        <v/>
      </c>
      <c r="F64" s="11" t="str">
        <f>IF('TD Siniestros Daños'!E63="","",'TD Siniestros Daños'!E63)</f>
        <v/>
      </c>
      <c r="G64" s="11" t="str">
        <f>IF('TD Siniestros Daños'!F63="","",'TD Siniestros Daños'!F63)</f>
        <v/>
      </c>
      <c r="H64" s="11" t="str">
        <f>IF('TD Siniestros Daños'!G63="","",'TD Siniestros Daños'!G63)</f>
        <v/>
      </c>
      <c r="I64" s="11" t="str">
        <f t="shared" si="0"/>
        <v/>
      </c>
      <c r="J64" s="28"/>
      <c r="K64" s="68" t="str">
        <f>IF('TD Siniestros Daños'!H63="","",'TD Siniestros Daños'!H63)</f>
        <v/>
      </c>
      <c r="L64" s="11" t="str">
        <f>IF('TD Siniestros Daños'!I63="","",'TD Siniestros Daños'!I63)</f>
        <v/>
      </c>
      <c r="M64" s="68" t="str">
        <f>IF('TD Siniestros Daños'!J63="","",'TD Siniestros Daños'!J63)</f>
        <v/>
      </c>
      <c r="N64" s="13" t="str">
        <f>IF('TD Siniestros Daños'!K63="","",'TD Siniestros Daños'!K63)</f>
        <v/>
      </c>
      <c r="O64" s="13" t="str">
        <f>IF('TD Siniestros Daños'!L63="","",'TD Siniestros Daños'!L63)</f>
        <v/>
      </c>
      <c r="P64" s="13" t="str">
        <f>IF('TD Siniestros Daños'!M63="","",'TD Siniestros Daños'!M63)</f>
        <v/>
      </c>
    </row>
    <row r="65" spans="2:16" ht="15" customHeight="1" x14ac:dyDescent="0.35">
      <c r="B65" s="8" t="str">
        <f>IF('TD Siniestros Daños'!A64="","",'TD Siniestros Daños'!A64)</f>
        <v/>
      </c>
      <c r="C65" s="9" t="str">
        <f>IF('TD Siniestros Daños'!B64="","",'TD Siniestros Daños'!B64)</f>
        <v/>
      </c>
      <c r="D65" s="10" t="str">
        <f>IF('TD Siniestros Daños'!C64="","",'TD Siniestros Daños'!C64)</f>
        <v/>
      </c>
      <c r="E65" s="65" t="str">
        <f>IF('TD Siniestros Daños'!D64="","",'TD Siniestros Daños'!D64)</f>
        <v/>
      </c>
      <c r="F65" s="11" t="str">
        <f>IF('TD Siniestros Daños'!E64="","",'TD Siniestros Daños'!E64)</f>
        <v/>
      </c>
      <c r="G65" s="11" t="str">
        <f>IF('TD Siniestros Daños'!F64="","",'TD Siniestros Daños'!F64)</f>
        <v/>
      </c>
      <c r="H65" s="11" t="str">
        <f>IF('TD Siniestros Daños'!G64="","",'TD Siniestros Daños'!G64)</f>
        <v/>
      </c>
      <c r="I65" s="11" t="str">
        <f t="shared" si="0"/>
        <v/>
      </c>
      <c r="J65" s="28"/>
      <c r="K65" s="68" t="str">
        <f>IF('TD Siniestros Daños'!H64="","",'TD Siniestros Daños'!H64)</f>
        <v/>
      </c>
      <c r="L65" s="11" t="str">
        <f>IF('TD Siniestros Daños'!I64="","",'TD Siniestros Daños'!I64)</f>
        <v/>
      </c>
      <c r="M65" s="68" t="str">
        <f>IF('TD Siniestros Daños'!J64="","",'TD Siniestros Daños'!J64)</f>
        <v/>
      </c>
      <c r="N65" s="13" t="str">
        <f>IF('TD Siniestros Daños'!K64="","",'TD Siniestros Daños'!K64)</f>
        <v/>
      </c>
      <c r="O65" s="13" t="str">
        <f>IF('TD Siniestros Daños'!L64="","",'TD Siniestros Daños'!L64)</f>
        <v/>
      </c>
      <c r="P65" s="13" t="str">
        <f>IF('TD Siniestros Daños'!M64="","",'TD Siniestros Daños'!M64)</f>
        <v/>
      </c>
    </row>
    <row r="66" spans="2:16" ht="15" customHeight="1" x14ac:dyDescent="0.35">
      <c r="B66" s="8" t="str">
        <f>IF('TD Siniestros Daños'!A65="","",'TD Siniestros Daños'!A65)</f>
        <v/>
      </c>
      <c r="C66" s="9" t="str">
        <f>IF('TD Siniestros Daños'!B65="","",'TD Siniestros Daños'!B65)</f>
        <v/>
      </c>
      <c r="D66" s="10" t="str">
        <f>IF('TD Siniestros Daños'!C65="","",'TD Siniestros Daños'!C65)</f>
        <v/>
      </c>
      <c r="E66" s="65" t="str">
        <f>IF('TD Siniestros Daños'!D65="","",'TD Siniestros Daños'!D65)</f>
        <v/>
      </c>
      <c r="F66" s="11" t="str">
        <f>IF('TD Siniestros Daños'!E65="","",'TD Siniestros Daños'!E65)</f>
        <v/>
      </c>
      <c r="G66" s="11" t="str">
        <f>IF('TD Siniestros Daños'!F65="","",'TD Siniestros Daños'!F65)</f>
        <v/>
      </c>
      <c r="H66" s="11" t="str">
        <f>IF('TD Siniestros Daños'!G65="","",'TD Siniestros Daños'!G65)</f>
        <v/>
      </c>
      <c r="I66" s="11" t="str">
        <f t="shared" si="0"/>
        <v/>
      </c>
      <c r="J66" s="28"/>
      <c r="K66" s="68" t="str">
        <f>IF('TD Siniestros Daños'!H65="","",'TD Siniestros Daños'!H65)</f>
        <v/>
      </c>
      <c r="L66" s="11" t="str">
        <f>IF('TD Siniestros Daños'!I65="","",'TD Siniestros Daños'!I65)</f>
        <v/>
      </c>
      <c r="M66" s="68" t="str">
        <f>IF('TD Siniestros Daños'!J65="","",'TD Siniestros Daños'!J65)</f>
        <v/>
      </c>
      <c r="N66" s="13" t="str">
        <f>IF('TD Siniestros Daños'!K65="","",'TD Siniestros Daños'!K65)</f>
        <v/>
      </c>
      <c r="O66" s="13" t="str">
        <f>IF('TD Siniestros Daños'!L65="","",'TD Siniestros Daños'!L65)</f>
        <v/>
      </c>
      <c r="P66" s="13" t="str">
        <f>IF('TD Siniestros Daños'!M65="","",'TD Siniestros Daños'!M65)</f>
        <v/>
      </c>
    </row>
    <row r="67" spans="2:16" ht="15" customHeight="1" x14ac:dyDescent="0.35">
      <c r="B67" s="8" t="str">
        <f>IF('TD Siniestros Daños'!A66="","",'TD Siniestros Daños'!A66)</f>
        <v/>
      </c>
      <c r="C67" s="9" t="str">
        <f>IF('TD Siniestros Daños'!B66="","",'TD Siniestros Daños'!B66)</f>
        <v/>
      </c>
      <c r="D67" s="10" t="str">
        <f>IF('TD Siniestros Daños'!C66="","",'TD Siniestros Daños'!C66)</f>
        <v/>
      </c>
      <c r="E67" s="65" t="str">
        <f>IF('TD Siniestros Daños'!D66="","",'TD Siniestros Daños'!D66)</f>
        <v/>
      </c>
      <c r="F67" s="11" t="str">
        <f>IF('TD Siniestros Daños'!E66="","",'TD Siniestros Daños'!E66)</f>
        <v/>
      </c>
      <c r="G67" s="11" t="str">
        <f>IF('TD Siniestros Daños'!F66="","",'TD Siniestros Daños'!F66)</f>
        <v/>
      </c>
      <c r="H67" s="11" t="str">
        <f>IF('TD Siniestros Daños'!G66="","",'TD Siniestros Daños'!G66)</f>
        <v/>
      </c>
      <c r="I67" s="11" t="str">
        <f t="shared" si="0"/>
        <v/>
      </c>
      <c r="J67" s="28"/>
      <c r="K67" s="68" t="str">
        <f>IF('TD Siniestros Daños'!H66="","",'TD Siniestros Daños'!H66)</f>
        <v/>
      </c>
      <c r="L67" s="11" t="str">
        <f>IF('TD Siniestros Daños'!I66="","",'TD Siniestros Daños'!I66)</f>
        <v/>
      </c>
      <c r="M67" s="68" t="str">
        <f>IF('TD Siniestros Daños'!J66="","",'TD Siniestros Daños'!J66)</f>
        <v/>
      </c>
      <c r="N67" s="13" t="str">
        <f>IF('TD Siniestros Daños'!K66="","",'TD Siniestros Daños'!K66)</f>
        <v/>
      </c>
      <c r="O67" s="13" t="str">
        <f>IF('TD Siniestros Daños'!L66="","",'TD Siniestros Daños'!L66)</f>
        <v/>
      </c>
      <c r="P67" s="13" t="str">
        <f>IF('TD Siniestros Daños'!M66="","",'TD Siniestros Daños'!M66)</f>
        <v/>
      </c>
    </row>
    <row r="68" spans="2:16" ht="15" customHeight="1" x14ac:dyDescent="0.35">
      <c r="B68" s="8" t="str">
        <f>IF('TD Siniestros Daños'!A67="","",'TD Siniestros Daños'!A67)</f>
        <v/>
      </c>
      <c r="C68" s="9" t="str">
        <f>IF('TD Siniestros Daños'!B67="","",'TD Siniestros Daños'!B67)</f>
        <v/>
      </c>
      <c r="D68" s="10" t="str">
        <f>IF('TD Siniestros Daños'!C67="","",'TD Siniestros Daños'!C67)</f>
        <v/>
      </c>
      <c r="E68" s="65" t="str">
        <f>IF('TD Siniestros Daños'!D67="","",'TD Siniestros Daños'!D67)</f>
        <v/>
      </c>
      <c r="F68" s="11" t="str">
        <f>IF('TD Siniestros Daños'!E67="","",'TD Siniestros Daños'!E67)</f>
        <v/>
      </c>
      <c r="G68" s="11" t="str">
        <f>IF('TD Siniestros Daños'!F67="","",'TD Siniestros Daños'!F67)</f>
        <v/>
      </c>
      <c r="H68" s="11" t="str">
        <f>IF('TD Siniestros Daños'!G67="","",'TD Siniestros Daños'!G67)</f>
        <v/>
      </c>
      <c r="I68" s="11" t="str">
        <f t="shared" si="0"/>
        <v/>
      </c>
      <c r="J68" s="28"/>
      <c r="K68" s="68" t="str">
        <f>IF('TD Siniestros Daños'!H67="","",'TD Siniestros Daños'!H67)</f>
        <v/>
      </c>
      <c r="L68" s="11" t="str">
        <f>IF('TD Siniestros Daños'!I67="","",'TD Siniestros Daños'!I67)</f>
        <v/>
      </c>
      <c r="M68" s="68" t="str">
        <f>IF('TD Siniestros Daños'!J67="","",'TD Siniestros Daños'!J67)</f>
        <v/>
      </c>
      <c r="N68" s="13" t="str">
        <f>IF('TD Siniestros Daños'!K67="","",'TD Siniestros Daños'!K67)</f>
        <v/>
      </c>
      <c r="O68" s="13" t="str">
        <f>IF('TD Siniestros Daños'!L67="","",'TD Siniestros Daños'!L67)</f>
        <v/>
      </c>
      <c r="P68" s="13" t="str">
        <f>IF('TD Siniestros Daños'!M67="","",'TD Siniestros Daños'!M67)</f>
        <v/>
      </c>
    </row>
    <row r="69" spans="2:16" ht="15" customHeight="1" x14ac:dyDescent="0.35">
      <c r="B69" s="8" t="str">
        <f>IF('TD Siniestros Daños'!A68="","",'TD Siniestros Daños'!A68)</f>
        <v/>
      </c>
      <c r="C69" s="9" t="str">
        <f>IF('TD Siniestros Daños'!B68="","",'TD Siniestros Daños'!B68)</f>
        <v/>
      </c>
      <c r="D69" s="10" t="str">
        <f>IF('TD Siniestros Daños'!C68="","",'TD Siniestros Daños'!C68)</f>
        <v/>
      </c>
      <c r="E69" s="65" t="str">
        <f>IF('TD Siniestros Daños'!D68="","",'TD Siniestros Daños'!D68)</f>
        <v/>
      </c>
      <c r="F69" s="11" t="str">
        <f>IF('TD Siniestros Daños'!E68="","",'TD Siniestros Daños'!E68)</f>
        <v/>
      </c>
      <c r="G69" s="11" t="str">
        <f>IF('TD Siniestros Daños'!F68="","",'TD Siniestros Daños'!F68)</f>
        <v/>
      </c>
      <c r="H69" s="11" t="str">
        <f>IF('TD Siniestros Daños'!G68="","",'TD Siniestros Daños'!G68)</f>
        <v/>
      </c>
      <c r="I69" s="11" t="str">
        <f t="shared" si="0"/>
        <v/>
      </c>
      <c r="J69" s="28"/>
      <c r="K69" s="68" t="str">
        <f>IF('TD Siniestros Daños'!H68="","",'TD Siniestros Daños'!H68)</f>
        <v/>
      </c>
      <c r="L69" s="11" t="str">
        <f>IF('TD Siniestros Daños'!I68="","",'TD Siniestros Daños'!I68)</f>
        <v/>
      </c>
      <c r="M69" s="68" t="str">
        <f>IF('TD Siniestros Daños'!J68="","",'TD Siniestros Daños'!J68)</f>
        <v/>
      </c>
      <c r="N69" s="13" t="str">
        <f>IF('TD Siniestros Daños'!K68="","",'TD Siniestros Daños'!K68)</f>
        <v/>
      </c>
      <c r="O69" s="13" t="str">
        <f>IF('TD Siniestros Daños'!L68="","",'TD Siniestros Daños'!L68)</f>
        <v/>
      </c>
      <c r="P69" s="13" t="str">
        <f>IF('TD Siniestros Daños'!M68="","",'TD Siniestros Daños'!M68)</f>
        <v/>
      </c>
    </row>
    <row r="70" spans="2:16" ht="15" customHeight="1" x14ac:dyDescent="0.35">
      <c r="B70" s="8" t="str">
        <f>IF('TD Siniestros Daños'!A69="","",'TD Siniestros Daños'!A69)</f>
        <v/>
      </c>
      <c r="C70" s="9" t="str">
        <f>IF('TD Siniestros Daños'!B69="","",'TD Siniestros Daños'!B69)</f>
        <v/>
      </c>
      <c r="D70" s="10" t="str">
        <f>IF('TD Siniestros Daños'!C69="","",'TD Siniestros Daños'!C69)</f>
        <v/>
      </c>
      <c r="E70" s="65" t="str">
        <f>IF('TD Siniestros Daños'!D69="","",'TD Siniestros Daños'!D69)</f>
        <v/>
      </c>
      <c r="F70" s="11" t="str">
        <f>IF('TD Siniestros Daños'!E69="","",'TD Siniestros Daños'!E69)</f>
        <v/>
      </c>
      <c r="G70" s="11" t="str">
        <f>IF('TD Siniestros Daños'!F69="","",'TD Siniestros Daños'!F69)</f>
        <v/>
      </c>
      <c r="H70" s="11" t="str">
        <f>IF('TD Siniestros Daños'!G69="","",'TD Siniestros Daños'!G69)</f>
        <v/>
      </c>
      <c r="I70" s="11" t="str">
        <f t="shared" si="0"/>
        <v/>
      </c>
      <c r="J70" s="28"/>
      <c r="K70" s="68" t="str">
        <f>IF('TD Siniestros Daños'!H69="","",'TD Siniestros Daños'!H69)</f>
        <v/>
      </c>
      <c r="L70" s="11" t="str">
        <f>IF('TD Siniestros Daños'!I69="","",'TD Siniestros Daños'!I69)</f>
        <v/>
      </c>
      <c r="M70" s="68" t="str">
        <f>IF('TD Siniestros Daños'!J69="","",'TD Siniestros Daños'!J69)</f>
        <v/>
      </c>
      <c r="N70" s="13" t="str">
        <f>IF('TD Siniestros Daños'!K69="","",'TD Siniestros Daños'!K69)</f>
        <v/>
      </c>
      <c r="O70" s="13" t="str">
        <f>IF('TD Siniestros Daños'!L69="","",'TD Siniestros Daños'!L69)</f>
        <v/>
      </c>
      <c r="P70" s="13" t="str">
        <f>IF('TD Siniestros Daños'!M69="","",'TD Siniestros Daños'!M69)</f>
        <v/>
      </c>
    </row>
    <row r="71" spans="2:16" ht="15" customHeight="1" x14ac:dyDescent="0.35">
      <c r="B71" s="8" t="str">
        <f>IF('TD Siniestros Daños'!A70="","",'TD Siniestros Daños'!A70)</f>
        <v/>
      </c>
      <c r="C71" s="9" t="str">
        <f>IF('TD Siniestros Daños'!B70="","",'TD Siniestros Daños'!B70)</f>
        <v/>
      </c>
      <c r="D71" s="10" t="str">
        <f>IF('TD Siniestros Daños'!C70="","",'TD Siniestros Daños'!C70)</f>
        <v/>
      </c>
      <c r="E71" s="65" t="str">
        <f>IF('TD Siniestros Daños'!D70="","",'TD Siniestros Daños'!D70)</f>
        <v/>
      </c>
      <c r="F71" s="11" t="str">
        <f>IF('TD Siniestros Daños'!E70="","",'TD Siniestros Daños'!E70)</f>
        <v/>
      </c>
      <c r="G71" s="11" t="str">
        <f>IF('TD Siniestros Daños'!F70="","",'TD Siniestros Daños'!F70)</f>
        <v/>
      </c>
      <c r="H71" s="11" t="str">
        <f>IF('TD Siniestros Daños'!G70="","",'TD Siniestros Daños'!G70)</f>
        <v/>
      </c>
      <c r="I71" s="11" t="str">
        <f t="shared" si="0"/>
        <v/>
      </c>
      <c r="J71" s="28"/>
      <c r="K71" s="68" t="str">
        <f>IF('TD Siniestros Daños'!H70="","",'TD Siniestros Daños'!H70)</f>
        <v/>
      </c>
      <c r="L71" s="11" t="str">
        <f>IF('TD Siniestros Daños'!I70="","",'TD Siniestros Daños'!I70)</f>
        <v/>
      </c>
      <c r="M71" s="68" t="str">
        <f>IF('TD Siniestros Daños'!J70="","",'TD Siniestros Daños'!J70)</f>
        <v/>
      </c>
      <c r="N71" s="13" t="str">
        <f>IF('TD Siniestros Daños'!K70="","",'TD Siniestros Daños'!K70)</f>
        <v/>
      </c>
      <c r="O71" s="13" t="str">
        <f>IF('TD Siniestros Daños'!L70="","",'TD Siniestros Daños'!L70)</f>
        <v/>
      </c>
      <c r="P71" s="13" t="str">
        <f>IF('TD Siniestros Daños'!M70="","",'TD Siniestros Daños'!M70)</f>
        <v/>
      </c>
    </row>
    <row r="72" spans="2:16" ht="15" customHeight="1" x14ac:dyDescent="0.35">
      <c r="B72" s="8" t="str">
        <f>IF('TD Siniestros Daños'!A71="","",'TD Siniestros Daños'!A71)</f>
        <v/>
      </c>
      <c r="C72" s="9" t="str">
        <f>IF('TD Siniestros Daños'!B71="","",'TD Siniestros Daños'!B71)</f>
        <v/>
      </c>
      <c r="D72" s="10" t="str">
        <f>IF('TD Siniestros Daños'!C71="","",'TD Siniestros Daños'!C71)</f>
        <v/>
      </c>
      <c r="E72" s="65" t="str">
        <f>IF('TD Siniestros Daños'!D71="","",'TD Siniestros Daños'!D71)</f>
        <v/>
      </c>
      <c r="F72" s="11" t="str">
        <f>IF('TD Siniestros Daños'!E71="","",'TD Siniestros Daños'!E71)</f>
        <v/>
      </c>
      <c r="G72" s="11" t="str">
        <f>IF('TD Siniestros Daños'!F71="","",'TD Siniestros Daños'!F71)</f>
        <v/>
      </c>
      <c r="H72" s="11" t="str">
        <f>IF('TD Siniestros Daños'!G71="","",'TD Siniestros Daños'!G71)</f>
        <v/>
      </c>
      <c r="I72" s="11" t="str">
        <f t="shared" si="0"/>
        <v/>
      </c>
      <c r="J72" s="28"/>
      <c r="K72" s="68" t="str">
        <f>IF('TD Siniestros Daños'!H71="","",'TD Siniestros Daños'!H71)</f>
        <v/>
      </c>
      <c r="L72" s="11" t="str">
        <f>IF('TD Siniestros Daños'!I71="","",'TD Siniestros Daños'!I71)</f>
        <v/>
      </c>
      <c r="M72" s="68" t="str">
        <f>IF('TD Siniestros Daños'!J71="","",'TD Siniestros Daños'!J71)</f>
        <v/>
      </c>
      <c r="N72" s="13" t="str">
        <f>IF('TD Siniestros Daños'!K71="","",'TD Siniestros Daños'!K71)</f>
        <v/>
      </c>
      <c r="O72" s="13" t="str">
        <f>IF('TD Siniestros Daños'!L71="","",'TD Siniestros Daños'!L71)</f>
        <v/>
      </c>
      <c r="P72" s="13" t="str">
        <f>IF('TD Siniestros Daños'!M71="","",'TD Siniestros Daños'!M71)</f>
        <v/>
      </c>
    </row>
    <row r="73" spans="2:16" ht="15" customHeight="1" x14ac:dyDescent="0.35">
      <c r="B73" s="8" t="str">
        <f>IF('TD Siniestros Daños'!A72="","",'TD Siniestros Daños'!A72)</f>
        <v/>
      </c>
      <c r="C73" s="9" t="str">
        <f>IF('TD Siniestros Daños'!B72="","",'TD Siniestros Daños'!B72)</f>
        <v/>
      </c>
      <c r="D73" s="10" t="str">
        <f>IF('TD Siniestros Daños'!C72="","",'TD Siniestros Daños'!C72)</f>
        <v/>
      </c>
      <c r="E73" s="65" t="str">
        <f>IF('TD Siniestros Daños'!D72="","",'TD Siniestros Daños'!D72)</f>
        <v/>
      </c>
      <c r="F73" s="11" t="str">
        <f>IF('TD Siniestros Daños'!E72="","",'TD Siniestros Daños'!E72)</f>
        <v/>
      </c>
      <c r="G73" s="11" t="str">
        <f>IF('TD Siniestros Daños'!F72="","",'TD Siniestros Daños'!F72)</f>
        <v/>
      </c>
      <c r="H73" s="11" t="str">
        <f>IF('TD Siniestros Daños'!G72="","",'TD Siniestros Daños'!G72)</f>
        <v/>
      </c>
      <c r="I73" s="11" t="str">
        <f t="shared" ref="I73:I124" si="1">IFERROR(D73/VLOOKUP("TOTAL",$C$8:$D$124,2,0)*100,"")</f>
        <v/>
      </c>
      <c r="J73" s="28"/>
      <c r="K73" s="68" t="str">
        <f>IF('TD Siniestros Daños'!H72="","",'TD Siniestros Daños'!H72)</f>
        <v/>
      </c>
      <c r="L73" s="11" t="str">
        <f>IF('TD Siniestros Daños'!I72="","",'TD Siniestros Daños'!I72)</f>
        <v/>
      </c>
      <c r="M73" s="68" t="str">
        <f>IF('TD Siniestros Daños'!J72="","",'TD Siniestros Daños'!J72)</f>
        <v/>
      </c>
      <c r="N73" s="13" t="str">
        <f>IF('TD Siniestros Daños'!K72="","",'TD Siniestros Daños'!K72)</f>
        <v/>
      </c>
      <c r="O73" s="13" t="str">
        <f>IF('TD Siniestros Daños'!L72="","",'TD Siniestros Daños'!L72)</f>
        <v/>
      </c>
      <c r="P73" s="13" t="str">
        <f>IF('TD Siniestros Daños'!M72="","",'TD Siniestros Daños'!M72)</f>
        <v/>
      </c>
    </row>
    <row r="74" spans="2:16" ht="15" customHeight="1" x14ac:dyDescent="0.35">
      <c r="B74" s="8" t="str">
        <f>IF('TD Siniestros Daños'!A73="","",'TD Siniestros Daños'!A73)</f>
        <v/>
      </c>
      <c r="C74" s="9" t="str">
        <f>IF('TD Siniestros Daños'!B73="","",'TD Siniestros Daños'!B73)</f>
        <v/>
      </c>
      <c r="D74" s="10" t="str">
        <f>IF('TD Siniestros Daños'!C73="","",'TD Siniestros Daños'!C73)</f>
        <v/>
      </c>
      <c r="E74" s="65" t="str">
        <f>IF('TD Siniestros Daños'!D73="","",'TD Siniestros Daños'!D73)</f>
        <v/>
      </c>
      <c r="F74" s="11" t="str">
        <f>IF('TD Siniestros Daños'!E73="","",'TD Siniestros Daños'!E73)</f>
        <v/>
      </c>
      <c r="G74" s="11" t="str">
        <f>IF('TD Siniestros Daños'!F73="","",'TD Siniestros Daños'!F73)</f>
        <v/>
      </c>
      <c r="H74" s="11" t="str">
        <f>IF('TD Siniestros Daños'!G73="","",'TD Siniestros Daños'!G73)</f>
        <v/>
      </c>
      <c r="I74" s="11" t="str">
        <f t="shared" si="1"/>
        <v/>
      </c>
      <c r="J74" s="28"/>
      <c r="K74" s="68" t="str">
        <f>IF('TD Siniestros Daños'!H73="","",'TD Siniestros Daños'!H73)</f>
        <v/>
      </c>
      <c r="L74" s="11" t="str">
        <f>IF('TD Siniestros Daños'!I73="","",'TD Siniestros Daños'!I73)</f>
        <v/>
      </c>
      <c r="M74" s="68" t="str">
        <f>IF('TD Siniestros Daños'!J73="","",'TD Siniestros Daños'!J73)</f>
        <v/>
      </c>
      <c r="N74" s="13" t="str">
        <f>IF('TD Siniestros Daños'!K73="","",'TD Siniestros Daños'!K73)</f>
        <v/>
      </c>
      <c r="O74" s="13" t="str">
        <f>IF('TD Siniestros Daños'!L73="","",'TD Siniestros Daños'!L73)</f>
        <v/>
      </c>
      <c r="P74" s="13" t="str">
        <f>IF('TD Siniestros Daños'!M73="","",'TD Siniestros Daños'!M73)</f>
        <v/>
      </c>
    </row>
    <row r="75" spans="2:16" ht="15" customHeight="1" x14ac:dyDescent="0.35">
      <c r="B75" s="8" t="str">
        <f>IF('TD Siniestros Daños'!A74="","",'TD Siniestros Daños'!A74)</f>
        <v/>
      </c>
      <c r="C75" s="9" t="str">
        <f>IF('TD Siniestros Daños'!B74="","",'TD Siniestros Daños'!B74)</f>
        <v/>
      </c>
      <c r="D75" s="10" t="str">
        <f>IF('TD Siniestros Daños'!C74="","",'TD Siniestros Daños'!C74)</f>
        <v/>
      </c>
      <c r="E75" s="65" t="str">
        <f>IF('TD Siniestros Daños'!D74="","",'TD Siniestros Daños'!D74)</f>
        <v/>
      </c>
      <c r="F75" s="11" t="str">
        <f>IF('TD Siniestros Daños'!E74="","",'TD Siniestros Daños'!E74)</f>
        <v/>
      </c>
      <c r="G75" s="11" t="str">
        <f>IF('TD Siniestros Daños'!F74="","",'TD Siniestros Daños'!F74)</f>
        <v/>
      </c>
      <c r="H75" s="11" t="str">
        <f>IF('TD Siniestros Daños'!G74="","",'TD Siniestros Daños'!G74)</f>
        <v/>
      </c>
      <c r="I75" s="11" t="str">
        <f t="shared" si="1"/>
        <v/>
      </c>
      <c r="J75" s="28"/>
      <c r="K75" s="68" t="str">
        <f>IF('TD Siniestros Daños'!H74="","",'TD Siniestros Daños'!H74)</f>
        <v/>
      </c>
      <c r="L75" s="11" t="str">
        <f>IF('TD Siniestros Daños'!I74="","",'TD Siniestros Daños'!I74)</f>
        <v/>
      </c>
      <c r="M75" s="68" t="str">
        <f>IF('TD Siniestros Daños'!J74="","",'TD Siniestros Daños'!J74)</f>
        <v/>
      </c>
      <c r="N75" s="13" t="str">
        <f>IF('TD Siniestros Daños'!K74="","",'TD Siniestros Daños'!K74)</f>
        <v/>
      </c>
      <c r="O75" s="13" t="str">
        <f>IF('TD Siniestros Daños'!L74="","",'TD Siniestros Daños'!L74)</f>
        <v/>
      </c>
      <c r="P75" s="13" t="str">
        <f>IF('TD Siniestros Daños'!M74="","",'TD Siniestros Daños'!M74)</f>
        <v/>
      </c>
    </row>
    <row r="76" spans="2:16" ht="15" customHeight="1" x14ac:dyDescent="0.35">
      <c r="B76" s="8" t="str">
        <f>IF('TD Siniestros Daños'!A75="","",'TD Siniestros Daños'!A75)</f>
        <v/>
      </c>
      <c r="C76" s="9" t="str">
        <f>IF('TD Siniestros Daños'!B75="","",'TD Siniestros Daños'!B75)</f>
        <v/>
      </c>
      <c r="D76" s="10" t="str">
        <f>IF('TD Siniestros Daños'!C75="","",'TD Siniestros Daños'!C75)</f>
        <v/>
      </c>
      <c r="E76" s="65" t="str">
        <f>IF('TD Siniestros Daños'!D75="","",'TD Siniestros Daños'!D75)</f>
        <v/>
      </c>
      <c r="F76" s="11" t="str">
        <f>IF('TD Siniestros Daños'!E75="","",'TD Siniestros Daños'!E75)</f>
        <v/>
      </c>
      <c r="G76" s="11" t="str">
        <f>IF('TD Siniestros Daños'!F75="","",'TD Siniestros Daños'!F75)</f>
        <v/>
      </c>
      <c r="H76" s="11" t="str">
        <f>IF('TD Siniestros Daños'!G75="","",'TD Siniestros Daños'!G75)</f>
        <v/>
      </c>
      <c r="I76" s="11" t="str">
        <f t="shared" si="1"/>
        <v/>
      </c>
      <c r="J76" s="28"/>
      <c r="K76" s="68" t="str">
        <f>IF('TD Siniestros Daños'!H75="","",'TD Siniestros Daños'!H75)</f>
        <v/>
      </c>
      <c r="L76" s="11" t="str">
        <f>IF('TD Siniestros Daños'!I75="","",'TD Siniestros Daños'!I75)</f>
        <v/>
      </c>
      <c r="M76" s="68" t="str">
        <f>IF('TD Siniestros Daños'!J75="","",'TD Siniestros Daños'!J75)</f>
        <v/>
      </c>
      <c r="N76" s="13" t="str">
        <f>IF('TD Siniestros Daños'!K75="","",'TD Siniestros Daños'!K75)</f>
        <v/>
      </c>
      <c r="O76" s="13" t="str">
        <f>IF('TD Siniestros Daños'!L75="","",'TD Siniestros Daños'!L75)</f>
        <v/>
      </c>
      <c r="P76" s="13" t="str">
        <f>IF('TD Siniestros Daños'!M75="","",'TD Siniestros Daños'!M75)</f>
        <v/>
      </c>
    </row>
    <row r="77" spans="2:16" ht="15" customHeight="1" x14ac:dyDescent="0.35">
      <c r="B77" s="8" t="str">
        <f>IF('TD Siniestros Daños'!A76="","",'TD Siniestros Daños'!A76)</f>
        <v/>
      </c>
      <c r="C77" s="9" t="str">
        <f>IF('TD Siniestros Daños'!B76="","",'TD Siniestros Daños'!B76)</f>
        <v/>
      </c>
      <c r="D77" s="10" t="str">
        <f>IF('TD Siniestros Daños'!C76="","",'TD Siniestros Daños'!C76)</f>
        <v/>
      </c>
      <c r="E77" s="65" t="str">
        <f>IF('TD Siniestros Daños'!D76="","",'TD Siniestros Daños'!D76)</f>
        <v/>
      </c>
      <c r="F77" s="11" t="str">
        <f>IF('TD Siniestros Daños'!E76="","",'TD Siniestros Daños'!E76)</f>
        <v/>
      </c>
      <c r="G77" s="11" t="str">
        <f>IF('TD Siniestros Daños'!F76="","",'TD Siniestros Daños'!F76)</f>
        <v/>
      </c>
      <c r="H77" s="11" t="str">
        <f>IF('TD Siniestros Daños'!G76="","",'TD Siniestros Daños'!G76)</f>
        <v/>
      </c>
      <c r="I77" s="11" t="str">
        <f t="shared" si="1"/>
        <v/>
      </c>
      <c r="J77" s="28"/>
      <c r="K77" s="68" t="str">
        <f>IF('TD Siniestros Daños'!H76="","",'TD Siniestros Daños'!H76)</f>
        <v/>
      </c>
      <c r="L77" s="11" t="str">
        <f>IF('TD Siniestros Daños'!I76="","",'TD Siniestros Daños'!I76)</f>
        <v/>
      </c>
      <c r="M77" s="68" t="str">
        <f>IF('TD Siniestros Daños'!J76="","",'TD Siniestros Daños'!J76)</f>
        <v/>
      </c>
      <c r="N77" s="13" t="str">
        <f>IF('TD Siniestros Daños'!K76="","",'TD Siniestros Daños'!K76)</f>
        <v/>
      </c>
      <c r="O77" s="13" t="str">
        <f>IF('TD Siniestros Daños'!L76="","",'TD Siniestros Daños'!L76)</f>
        <v/>
      </c>
      <c r="P77" s="13" t="str">
        <f>IF('TD Siniestros Daños'!M76="","",'TD Siniestros Daños'!M76)</f>
        <v/>
      </c>
    </row>
    <row r="78" spans="2:16" ht="15" customHeight="1" x14ac:dyDescent="0.35">
      <c r="B78" s="8" t="str">
        <f>IF('TD Siniestros Daños'!A77="","",'TD Siniestros Daños'!A77)</f>
        <v/>
      </c>
      <c r="C78" s="9" t="str">
        <f>IF('TD Siniestros Daños'!B77="","",'TD Siniestros Daños'!B77)</f>
        <v/>
      </c>
      <c r="D78" s="10" t="str">
        <f>IF('TD Siniestros Daños'!C77="","",'TD Siniestros Daños'!C77)</f>
        <v/>
      </c>
      <c r="E78" s="65" t="str">
        <f>IF('TD Siniestros Daños'!D77="","",'TD Siniestros Daños'!D77)</f>
        <v/>
      </c>
      <c r="F78" s="11" t="str">
        <f>IF('TD Siniestros Daños'!E77="","",'TD Siniestros Daños'!E77)</f>
        <v/>
      </c>
      <c r="G78" s="11" t="str">
        <f>IF('TD Siniestros Daños'!F77="","",'TD Siniestros Daños'!F77)</f>
        <v/>
      </c>
      <c r="H78" s="11" t="str">
        <f>IF('TD Siniestros Daños'!G77="","",'TD Siniestros Daños'!G77)</f>
        <v/>
      </c>
      <c r="I78" s="11" t="str">
        <f t="shared" si="1"/>
        <v/>
      </c>
      <c r="J78" s="28"/>
      <c r="K78" s="68" t="str">
        <f>IF('TD Siniestros Daños'!H77="","",'TD Siniestros Daños'!H77)</f>
        <v/>
      </c>
      <c r="L78" s="11" t="str">
        <f>IF('TD Siniestros Daños'!I77="","",'TD Siniestros Daños'!I77)</f>
        <v/>
      </c>
      <c r="M78" s="68" t="str">
        <f>IF('TD Siniestros Daños'!J77="","",'TD Siniestros Daños'!J77)</f>
        <v/>
      </c>
      <c r="N78" s="13" t="str">
        <f>IF('TD Siniestros Daños'!K77="","",'TD Siniestros Daños'!K77)</f>
        <v/>
      </c>
      <c r="O78" s="13" t="str">
        <f>IF('TD Siniestros Daños'!L77="","",'TD Siniestros Daños'!L77)</f>
        <v/>
      </c>
      <c r="P78" s="13" t="str">
        <f>IF('TD Siniestros Daños'!M77="","",'TD Siniestros Daños'!M77)</f>
        <v/>
      </c>
    </row>
    <row r="79" spans="2:16" ht="15" customHeight="1" x14ac:dyDescent="0.35">
      <c r="B79" s="8" t="str">
        <f>IF('TD Siniestros Daños'!A78="","",'TD Siniestros Daños'!A78)</f>
        <v/>
      </c>
      <c r="C79" s="9" t="str">
        <f>IF('TD Siniestros Daños'!B78="","",'TD Siniestros Daños'!B78)</f>
        <v/>
      </c>
      <c r="D79" s="10" t="str">
        <f>IF('TD Siniestros Daños'!C78="","",'TD Siniestros Daños'!C78)</f>
        <v/>
      </c>
      <c r="E79" s="65" t="str">
        <f>IF('TD Siniestros Daños'!D78="","",'TD Siniestros Daños'!D78)</f>
        <v/>
      </c>
      <c r="F79" s="11" t="str">
        <f>IF('TD Siniestros Daños'!E78="","",'TD Siniestros Daños'!E78)</f>
        <v/>
      </c>
      <c r="G79" s="11" t="str">
        <f>IF('TD Siniestros Daños'!F78="","",'TD Siniestros Daños'!F78)</f>
        <v/>
      </c>
      <c r="H79" s="11" t="str">
        <f>IF('TD Siniestros Daños'!G78="","",'TD Siniestros Daños'!G78)</f>
        <v/>
      </c>
      <c r="I79" s="11" t="str">
        <f t="shared" si="1"/>
        <v/>
      </c>
      <c r="J79" s="28"/>
      <c r="K79" s="68" t="str">
        <f>IF('TD Siniestros Daños'!H78="","",'TD Siniestros Daños'!H78)</f>
        <v/>
      </c>
      <c r="L79" s="11" t="str">
        <f>IF('TD Siniestros Daños'!I78="","",'TD Siniestros Daños'!I78)</f>
        <v/>
      </c>
      <c r="M79" s="68" t="str">
        <f>IF('TD Siniestros Daños'!J78="","",'TD Siniestros Daños'!J78)</f>
        <v/>
      </c>
      <c r="N79" s="13" t="str">
        <f>IF('TD Siniestros Daños'!K78="","",'TD Siniestros Daños'!K78)</f>
        <v/>
      </c>
      <c r="O79" s="13" t="str">
        <f>IF('TD Siniestros Daños'!L78="","",'TD Siniestros Daños'!L78)</f>
        <v/>
      </c>
      <c r="P79" s="13" t="str">
        <f>IF('TD Siniestros Daños'!M78="","",'TD Siniestros Daños'!M78)</f>
        <v/>
      </c>
    </row>
    <row r="80" spans="2:16" ht="15" customHeight="1" x14ac:dyDescent="0.35">
      <c r="B80" s="8" t="str">
        <f>IF('TD Siniestros Daños'!A79="","",'TD Siniestros Daños'!A79)</f>
        <v/>
      </c>
      <c r="C80" s="9" t="str">
        <f>IF('TD Siniestros Daños'!B79="","",'TD Siniestros Daños'!B79)</f>
        <v/>
      </c>
      <c r="D80" s="10" t="str">
        <f>IF('TD Siniestros Daños'!C79="","",'TD Siniestros Daños'!C79)</f>
        <v/>
      </c>
      <c r="E80" s="65" t="str">
        <f>IF('TD Siniestros Daños'!D79="","",'TD Siniestros Daños'!D79)</f>
        <v/>
      </c>
      <c r="F80" s="11" t="str">
        <f>IF('TD Siniestros Daños'!E79="","",'TD Siniestros Daños'!E79)</f>
        <v/>
      </c>
      <c r="G80" s="11" t="str">
        <f>IF('TD Siniestros Daños'!F79="","",'TD Siniestros Daños'!F79)</f>
        <v/>
      </c>
      <c r="H80" s="11" t="str">
        <f>IF('TD Siniestros Daños'!G79="","",'TD Siniestros Daños'!G79)</f>
        <v/>
      </c>
      <c r="I80" s="11" t="str">
        <f t="shared" si="1"/>
        <v/>
      </c>
      <c r="J80" s="28"/>
      <c r="K80" s="68" t="str">
        <f>IF('TD Siniestros Daños'!H79="","",'TD Siniestros Daños'!H79)</f>
        <v/>
      </c>
      <c r="L80" s="11" t="str">
        <f>IF('TD Siniestros Daños'!I79="","",'TD Siniestros Daños'!I79)</f>
        <v/>
      </c>
      <c r="M80" s="68" t="str">
        <f>IF('TD Siniestros Daños'!J79="","",'TD Siniestros Daños'!J79)</f>
        <v/>
      </c>
      <c r="N80" s="13" t="str">
        <f>IF('TD Siniestros Daños'!K79="","",'TD Siniestros Daños'!K79)</f>
        <v/>
      </c>
      <c r="O80" s="13" t="str">
        <f>IF('TD Siniestros Daños'!L79="","",'TD Siniestros Daños'!L79)</f>
        <v/>
      </c>
      <c r="P80" s="13" t="str">
        <f>IF('TD Siniestros Daños'!M79="","",'TD Siniestros Daños'!M79)</f>
        <v/>
      </c>
    </row>
    <row r="81" spans="2:16" ht="15" customHeight="1" x14ac:dyDescent="0.35">
      <c r="B81" s="8" t="str">
        <f>IF('TD Siniestros Daños'!A80="","",'TD Siniestros Daños'!A80)</f>
        <v/>
      </c>
      <c r="C81" s="9" t="str">
        <f>IF('TD Siniestros Daños'!B80="","",'TD Siniestros Daños'!B80)</f>
        <v/>
      </c>
      <c r="D81" s="10" t="str">
        <f>IF('TD Siniestros Daños'!C80="","",'TD Siniestros Daños'!C80)</f>
        <v/>
      </c>
      <c r="E81" s="65" t="str">
        <f>IF('TD Siniestros Daños'!D80="","",'TD Siniestros Daños'!D80)</f>
        <v/>
      </c>
      <c r="F81" s="11" t="str">
        <f>IF('TD Siniestros Daños'!E80="","",'TD Siniestros Daños'!E80)</f>
        <v/>
      </c>
      <c r="G81" s="11" t="str">
        <f>IF('TD Siniestros Daños'!F80="","",'TD Siniestros Daños'!F80)</f>
        <v/>
      </c>
      <c r="H81" s="11" t="str">
        <f>IF('TD Siniestros Daños'!G80="","",'TD Siniestros Daños'!G80)</f>
        <v/>
      </c>
      <c r="I81" s="11" t="str">
        <f t="shared" si="1"/>
        <v/>
      </c>
      <c r="J81" s="28"/>
      <c r="K81" s="68" t="str">
        <f>IF('TD Siniestros Daños'!H80="","",'TD Siniestros Daños'!H80)</f>
        <v/>
      </c>
      <c r="L81" s="11" t="str">
        <f>IF('TD Siniestros Daños'!I80="","",'TD Siniestros Daños'!I80)</f>
        <v/>
      </c>
      <c r="M81" s="68" t="str">
        <f>IF('TD Siniestros Daños'!J80="","",'TD Siniestros Daños'!J80)</f>
        <v/>
      </c>
      <c r="N81" s="13" t="str">
        <f>IF('TD Siniestros Daños'!K80="","",'TD Siniestros Daños'!K80)</f>
        <v/>
      </c>
      <c r="O81" s="13" t="str">
        <f>IF('TD Siniestros Daños'!L80="","",'TD Siniestros Daños'!L80)</f>
        <v/>
      </c>
      <c r="P81" s="13" t="str">
        <f>IF('TD Siniestros Daños'!M80="","",'TD Siniestros Daños'!M80)</f>
        <v/>
      </c>
    </row>
    <row r="82" spans="2:16" ht="15" customHeight="1" x14ac:dyDescent="0.35">
      <c r="B82" s="8" t="str">
        <f>IF('TD Siniestros Daños'!A81="","",'TD Siniestros Daños'!A81)</f>
        <v/>
      </c>
      <c r="C82" s="9" t="str">
        <f>IF('TD Siniestros Daños'!B81="","",'TD Siniestros Daños'!B81)</f>
        <v/>
      </c>
      <c r="D82" s="10" t="str">
        <f>IF('TD Siniestros Daños'!C81="","",'TD Siniestros Daños'!C81)</f>
        <v/>
      </c>
      <c r="E82" s="65" t="str">
        <f>IF('TD Siniestros Daños'!D81="","",'TD Siniestros Daños'!D81)</f>
        <v/>
      </c>
      <c r="F82" s="11" t="str">
        <f>IF('TD Siniestros Daños'!E81="","",'TD Siniestros Daños'!E81)</f>
        <v/>
      </c>
      <c r="G82" s="11" t="str">
        <f>IF('TD Siniestros Daños'!F81="","",'TD Siniestros Daños'!F81)</f>
        <v/>
      </c>
      <c r="H82" s="11" t="str">
        <f>IF('TD Siniestros Daños'!G81="","",'TD Siniestros Daños'!G81)</f>
        <v/>
      </c>
      <c r="I82" s="11" t="str">
        <f t="shared" si="1"/>
        <v/>
      </c>
      <c r="J82" s="28"/>
      <c r="K82" s="68" t="str">
        <f>IF('TD Siniestros Daños'!H81="","",'TD Siniestros Daños'!H81)</f>
        <v/>
      </c>
      <c r="L82" s="11" t="str">
        <f>IF('TD Siniestros Daños'!I81="","",'TD Siniestros Daños'!I81)</f>
        <v/>
      </c>
      <c r="M82" s="68" t="str">
        <f>IF('TD Siniestros Daños'!J81="","",'TD Siniestros Daños'!J81)</f>
        <v/>
      </c>
      <c r="N82" s="13" t="str">
        <f>IF('TD Siniestros Daños'!K81="","",'TD Siniestros Daños'!K81)</f>
        <v/>
      </c>
      <c r="O82" s="13" t="str">
        <f>IF('TD Siniestros Daños'!L81="","",'TD Siniestros Daños'!L81)</f>
        <v/>
      </c>
      <c r="P82" s="13" t="str">
        <f>IF('TD Siniestros Daños'!M81="","",'TD Siniestros Daños'!M81)</f>
        <v/>
      </c>
    </row>
    <row r="83" spans="2:16" ht="15" customHeight="1" x14ac:dyDescent="0.35">
      <c r="B83" s="8" t="str">
        <f>IF('TD Siniestros Daños'!A82="","",'TD Siniestros Daños'!A82)</f>
        <v/>
      </c>
      <c r="C83" s="9" t="str">
        <f>IF('TD Siniestros Daños'!B82="","",'TD Siniestros Daños'!B82)</f>
        <v/>
      </c>
      <c r="D83" s="10" t="str">
        <f>IF('TD Siniestros Daños'!C82="","",'TD Siniestros Daños'!C82)</f>
        <v/>
      </c>
      <c r="E83" s="65" t="str">
        <f>IF('TD Siniestros Daños'!D82="","",'TD Siniestros Daños'!D82)</f>
        <v/>
      </c>
      <c r="F83" s="11" t="str">
        <f>IF('TD Siniestros Daños'!E82="","",'TD Siniestros Daños'!E82)</f>
        <v/>
      </c>
      <c r="G83" s="11" t="str">
        <f>IF('TD Siniestros Daños'!F82="","",'TD Siniestros Daños'!F82)</f>
        <v/>
      </c>
      <c r="H83" s="11" t="str">
        <f>IF('TD Siniestros Daños'!G82="","",'TD Siniestros Daños'!G82)</f>
        <v/>
      </c>
      <c r="I83" s="11" t="str">
        <f t="shared" si="1"/>
        <v/>
      </c>
      <c r="J83" s="28"/>
      <c r="K83" s="68" t="str">
        <f>IF('TD Siniestros Daños'!H82="","",'TD Siniestros Daños'!H82)</f>
        <v/>
      </c>
      <c r="L83" s="11" t="str">
        <f>IF('TD Siniestros Daños'!I82="","",'TD Siniestros Daños'!I82)</f>
        <v/>
      </c>
      <c r="M83" s="68" t="str">
        <f>IF('TD Siniestros Daños'!J82="","",'TD Siniestros Daños'!J82)</f>
        <v/>
      </c>
      <c r="N83" s="13" t="str">
        <f>IF('TD Siniestros Daños'!K82="","",'TD Siniestros Daños'!K82)</f>
        <v/>
      </c>
      <c r="O83" s="13" t="str">
        <f>IF('TD Siniestros Daños'!L82="","",'TD Siniestros Daños'!L82)</f>
        <v/>
      </c>
      <c r="P83" s="13" t="str">
        <f>IF('TD Siniestros Daños'!M82="","",'TD Siniestros Daños'!M82)</f>
        <v/>
      </c>
    </row>
    <row r="84" spans="2:16" ht="15" customHeight="1" x14ac:dyDescent="0.35">
      <c r="B84" s="8" t="str">
        <f>IF('TD Siniestros Daños'!A83="","",'TD Siniestros Daños'!A83)</f>
        <v/>
      </c>
      <c r="C84" s="9" t="str">
        <f>IF('TD Siniestros Daños'!B83="","",'TD Siniestros Daños'!B83)</f>
        <v/>
      </c>
      <c r="D84" s="10" t="str">
        <f>IF('TD Siniestros Daños'!C83="","",'TD Siniestros Daños'!C83)</f>
        <v/>
      </c>
      <c r="E84" s="65" t="str">
        <f>IF('TD Siniestros Daños'!D83="","",'TD Siniestros Daños'!D83)</f>
        <v/>
      </c>
      <c r="F84" s="11" t="str">
        <f>IF('TD Siniestros Daños'!E83="","",'TD Siniestros Daños'!E83)</f>
        <v/>
      </c>
      <c r="G84" s="11" t="str">
        <f>IF('TD Siniestros Daños'!F83="","",'TD Siniestros Daños'!F83)</f>
        <v/>
      </c>
      <c r="H84" s="11" t="str">
        <f>IF('TD Siniestros Daños'!G83="","",'TD Siniestros Daños'!G83)</f>
        <v/>
      </c>
      <c r="I84" s="11" t="str">
        <f t="shared" si="1"/>
        <v/>
      </c>
      <c r="J84" s="28"/>
      <c r="K84" s="68" t="str">
        <f>IF('TD Siniestros Daños'!H83="","",'TD Siniestros Daños'!H83)</f>
        <v/>
      </c>
      <c r="L84" s="11" t="str">
        <f>IF('TD Siniestros Daños'!I83="","",'TD Siniestros Daños'!I83)</f>
        <v/>
      </c>
      <c r="M84" s="68" t="str">
        <f>IF('TD Siniestros Daños'!J83="","",'TD Siniestros Daños'!J83)</f>
        <v/>
      </c>
      <c r="N84" s="13" t="str">
        <f>IF('TD Siniestros Daños'!K83="","",'TD Siniestros Daños'!K83)</f>
        <v/>
      </c>
      <c r="O84" s="13" t="str">
        <f>IF('TD Siniestros Daños'!L83="","",'TD Siniestros Daños'!L83)</f>
        <v/>
      </c>
      <c r="P84" s="13" t="str">
        <f>IF('TD Siniestros Daños'!M83="","",'TD Siniestros Daños'!M83)</f>
        <v/>
      </c>
    </row>
    <row r="85" spans="2:16" ht="15" customHeight="1" x14ac:dyDescent="0.35">
      <c r="B85" s="8" t="str">
        <f>IF('TD Siniestros Daños'!A84="","",'TD Siniestros Daños'!A84)</f>
        <v/>
      </c>
      <c r="C85" s="9" t="str">
        <f>IF('TD Siniestros Daños'!B84="","",'TD Siniestros Daños'!B84)</f>
        <v/>
      </c>
      <c r="D85" s="10" t="str">
        <f>IF('TD Siniestros Daños'!C84="","",'TD Siniestros Daños'!C84)</f>
        <v/>
      </c>
      <c r="E85" s="65" t="str">
        <f>IF('TD Siniestros Daños'!D84="","",'TD Siniestros Daños'!D84)</f>
        <v/>
      </c>
      <c r="F85" s="11" t="str">
        <f>IF('TD Siniestros Daños'!E84="","",'TD Siniestros Daños'!E84)</f>
        <v/>
      </c>
      <c r="G85" s="11" t="str">
        <f>IF('TD Siniestros Daños'!F84="","",'TD Siniestros Daños'!F84)</f>
        <v/>
      </c>
      <c r="H85" s="11" t="str">
        <f>IF('TD Siniestros Daños'!G84="","",'TD Siniestros Daños'!G84)</f>
        <v/>
      </c>
      <c r="I85" s="11" t="str">
        <f t="shared" si="1"/>
        <v/>
      </c>
      <c r="J85" s="28"/>
      <c r="K85" s="68" t="str">
        <f>IF('TD Siniestros Daños'!H84="","",'TD Siniestros Daños'!H84)</f>
        <v/>
      </c>
      <c r="L85" s="11" t="str">
        <f>IF('TD Siniestros Daños'!I84="","",'TD Siniestros Daños'!I84)</f>
        <v/>
      </c>
      <c r="M85" s="68" t="str">
        <f>IF('TD Siniestros Daños'!J84="","",'TD Siniestros Daños'!J84)</f>
        <v/>
      </c>
      <c r="N85" s="13" t="str">
        <f>IF('TD Siniestros Daños'!K84="","",'TD Siniestros Daños'!K84)</f>
        <v/>
      </c>
      <c r="O85" s="13" t="str">
        <f>IF('TD Siniestros Daños'!L84="","",'TD Siniestros Daños'!L84)</f>
        <v/>
      </c>
      <c r="P85" s="13" t="str">
        <f>IF('TD Siniestros Daños'!M84="","",'TD Siniestros Daños'!M84)</f>
        <v/>
      </c>
    </row>
    <row r="86" spans="2:16" ht="15" customHeight="1" x14ac:dyDescent="0.35">
      <c r="B86" s="8" t="str">
        <f>IF('TD Siniestros Daños'!A85="","",'TD Siniestros Daños'!A85)</f>
        <v/>
      </c>
      <c r="C86" s="9" t="str">
        <f>IF('TD Siniestros Daños'!B85="","",'TD Siniestros Daños'!B85)</f>
        <v/>
      </c>
      <c r="D86" s="10" t="str">
        <f>IF('TD Siniestros Daños'!C85="","",'TD Siniestros Daños'!C85)</f>
        <v/>
      </c>
      <c r="E86" s="65" t="str">
        <f>IF('TD Siniestros Daños'!D85="","",'TD Siniestros Daños'!D85)</f>
        <v/>
      </c>
      <c r="F86" s="11" t="str">
        <f>IF('TD Siniestros Daños'!E85="","",'TD Siniestros Daños'!E85)</f>
        <v/>
      </c>
      <c r="G86" s="11" t="str">
        <f>IF('TD Siniestros Daños'!F85="","",'TD Siniestros Daños'!F85)</f>
        <v/>
      </c>
      <c r="H86" s="11" t="str">
        <f>IF('TD Siniestros Daños'!G85="","",'TD Siniestros Daños'!G85)</f>
        <v/>
      </c>
      <c r="I86" s="11" t="str">
        <f t="shared" si="1"/>
        <v/>
      </c>
      <c r="J86" s="28"/>
      <c r="K86" s="68" t="str">
        <f>IF('TD Siniestros Daños'!H85="","",'TD Siniestros Daños'!H85)</f>
        <v/>
      </c>
      <c r="L86" s="11" t="str">
        <f>IF('TD Siniestros Daños'!I85="","",'TD Siniestros Daños'!I85)</f>
        <v/>
      </c>
      <c r="M86" s="68" t="str">
        <f>IF('TD Siniestros Daños'!J85="","",'TD Siniestros Daños'!J85)</f>
        <v/>
      </c>
      <c r="N86" s="13" t="str">
        <f>IF('TD Siniestros Daños'!K85="","",'TD Siniestros Daños'!K85)</f>
        <v/>
      </c>
      <c r="O86" s="13" t="str">
        <f>IF('TD Siniestros Daños'!L85="","",'TD Siniestros Daños'!L85)</f>
        <v/>
      </c>
      <c r="P86" s="13" t="str">
        <f>IF('TD Siniestros Daños'!M85="","",'TD Siniestros Daños'!M85)</f>
        <v/>
      </c>
    </row>
    <row r="87" spans="2:16" ht="15" customHeight="1" x14ac:dyDescent="0.35">
      <c r="B87" s="8" t="str">
        <f>IF('TD Siniestros Daños'!A86="","",'TD Siniestros Daños'!A86)</f>
        <v/>
      </c>
      <c r="C87" s="9" t="str">
        <f>IF('TD Siniestros Daños'!B86="","",'TD Siniestros Daños'!B86)</f>
        <v/>
      </c>
      <c r="D87" s="10" t="str">
        <f>IF('TD Siniestros Daños'!C86="","",'TD Siniestros Daños'!C86)</f>
        <v/>
      </c>
      <c r="E87" s="65" t="str">
        <f>IF('TD Siniestros Daños'!D86="","",'TD Siniestros Daños'!D86)</f>
        <v/>
      </c>
      <c r="F87" s="11" t="str">
        <f>IF('TD Siniestros Daños'!E86="","",'TD Siniestros Daños'!E86)</f>
        <v/>
      </c>
      <c r="G87" s="11" t="str">
        <f>IF('TD Siniestros Daños'!F86="","",'TD Siniestros Daños'!F86)</f>
        <v/>
      </c>
      <c r="H87" s="11" t="str">
        <f>IF('TD Siniestros Daños'!G86="","",'TD Siniestros Daños'!G86)</f>
        <v/>
      </c>
      <c r="I87" s="11" t="str">
        <f t="shared" si="1"/>
        <v/>
      </c>
      <c r="J87" s="28"/>
      <c r="K87" s="68" t="str">
        <f>IF('TD Siniestros Daños'!H86="","",'TD Siniestros Daños'!H86)</f>
        <v/>
      </c>
      <c r="L87" s="11" t="str">
        <f>IF('TD Siniestros Daños'!I86="","",'TD Siniestros Daños'!I86)</f>
        <v/>
      </c>
      <c r="M87" s="68" t="str">
        <f>IF('TD Siniestros Daños'!J86="","",'TD Siniestros Daños'!J86)</f>
        <v/>
      </c>
      <c r="N87" s="13" t="str">
        <f>IF('TD Siniestros Daños'!K86="","",'TD Siniestros Daños'!K86)</f>
        <v/>
      </c>
      <c r="O87" s="13" t="str">
        <f>IF('TD Siniestros Daños'!L86="","",'TD Siniestros Daños'!L86)</f>
        <v/>
      </c>
      <c r="P87" s="13" t="str">
        <f>IF('TD Siniestros Daños'!M86="","",'TD Siniestros Daños'!M86)</f>
        <v/>
      </c>
    </row>
    <row r="88" spans="2:16" ht="15" customHeight="1" x14ac:dyDescent="0.35">
      <c r="B88" s="8" t="str">
        <f>IF('TD Siniestros Daños'!A87="","",'TD Siniestros Daños'!A87)</f>
        <v/>
      </c>
      <c r="C88" s="9" t="str">
        <f>IF('TD Siniestros Daños'!B87="","",'TD Siniestros Daños'!B87)</f>
        <v/>
      </c>
      <c r="D88" s="10" t="str">
        <f>IF('TD Siniestros Daños'!C87="","",'TD Siniestros Daños'!C87)</f>
        <v/>
      </c>
      <c r="E88" s="65" t="str">
        <f>IF('TD Siniestros Daños'!D87="","",'TD Siniestros Daños'!D87)</f>
        <v/>
      </c>
      <c r="F88" s="11" t="str">
        <f>IF('TD Siniestros Daños'!E87="","",'TD Siniestros Daños'!E87)</f>
        <v/>
      </c>
      <c r="G88" s="11" t="str">
        <f>IF('TD Siniestros Daños'!F87="","",'TD Siniestros Daños'!F87)</f>
        <v/>
      </c>
      <c r="H88" s="11" t="str">
        <f>IF('TD Siniestros Daños'!G87="","",'TD Siniestros Daños'!G87)</f>
        <v/>
      </c>
      <c r="I88" s="11" t="str">
        <f t="shared" si="1"/>
        <v/>
      </c>
      <c r="J88" s="28"/>
      <c r="K88" s="68" t="str">
        <f>IF('TD Siniestros Daños'!H87="","",'TD Siniestros Daños'!H87)</f>
        <v/>
      </c>
      <c r="L88" s="11" t="str">
        <f>IF('TD Siniestros Daños'!I87="","",'TD Siniestros Daños'!I87)</f>
        <v/>
      </c>
      <c r="M88" s="68" t="str">
        <f>IF('TD Siniestros Daños'!J87="","",'TD Siniestros Daños'!J87)</f>
        <v/>
      </c>
      <c r="N88" s="13" t="str">
        <f>IF('TD Siniestros Daños'!K87="","",'TD Siniestros Daños'!K87)</f>
        <v/>
      </c>
      <c r="O88" s="13" t="str">
        <f>IF('TD Siniestros Daños'!L87="","",'TD Siniestros Daños'!L87)</f>
        <v/>
      </c>
      <c r="P88" s="13" t="str">
        <f>IF('TD Siniestros Daños'!M87="","",'TD Siniestros Daños'!M87)</f>
        <v/>
      </c>
    </row>
    <row r="89" spans="2:16" ht="15" customHeight="1" x14ac:dyDescent="0.35">
      <c r="B89" s="8" t="str">
        <f>IF('TD Siniestros Daños'!A88="","",'TD Siniestros Daños'!A88)</f>
        <v/>
      </c>
      <c r="C89" s="9" t="str">
        <f>IF('TD Siniestros Daños'!B88="","",'TD Siniestros Daños'!B88)</f>
        <v/>
      </c>
      <c r="D89" s="10" t="str">
        <f>IF('TD Siniestros Daños'!C88="","",'TD Siniestros Daños'!C88)</f>
        <v/>
      </c>
      <c r="E89" s="65" t="str">
        <f>IF('TD Siniestros Daños'!D88="","",'TD Siniestros Daños'!D88)</f>
        <v/>
      </c>
      <c r="F89" s="11" t="str">
        <f>IF('TD Siniestros Daños'!E88="","",'TD Siniestros Daños'!E88)</f>
        <v/>
      </c>
      <c r="G89" s="11" t="str">
        <f>IF('TD Siniestros Daños'!F88="","",'TD Siniestros Daños'!F88)</f>
        <v/>
      </c>
      <c r="H89" s="11" t="str">
        <f>IF('TD Siniestros Daños'!G88="","",'TD Siniestros Daños'!G88)</f>
        <v/>
      </c>
      <c r="I89" s="11" t="str">
        <f t="shared" si="1"/>
        <v/>
      </c>
      <c r="J89" s="28"/>
      <c r="K89" s="68" t="str">
        <f>IF('TD Siniestros Daños'!H88="","",'TD Siniestros Daños'!H88)</f>
        <v/>
      </c>
      <c r="L89" s="11" t="str">
        <f>IF('TD Siniestros Daños'!I88="","",'TD Siniestros Daños'!I88)</f>
        <v/>
      </c>
      <c r="M89" s="68" t="str">
        <f>IF('TD Siniestros Daños'!J88="","",'TD Siniestros Daños'!J88)</f>
        <v/>
      </c>
      <c r="N89" s="13" t="str">
        <f>IF('TD Siniestros Daños'!K88="","",'TD Siniestros Daños'!K88)</f>
        <v/>
      </c>
      <c r="O89" s="13" t="str">
        <f>IF('TD Siniestros Daños'!L88="","",'TD Siniestros Daños'!L88)</f>
        <v/>
      </c>
      <c r="P89" s="13" t="str">
        <f>IF('TD Siniestros Daños'!M88="","",'TD Siniestros Daños'!M88)</f>
        <v/>
      </c>
    </row>
    <row r="90" spans="2:16" ht="15" customHeight="1" x14ac:dyDescent="0.35">
      <c r="B90" s="70" t="str">
        <f>IF('TD Siniestros Daños'!A89="","",'TD Siniestros Daños'!A89)</f>
        <v/>
      </c>
      <c r="C90" s="29" t="str">
        <f>IF('TD Siniestros Daños'!B89="","",'TD Siniestros Daños'!B89)</f>
        <v/>
      </c>
      <c r="D90" s="66" t="str">
        <f>IF('TD Siniestros Daños'!C89="","",'TD Siniestros Daños'!C89)</f>
        <v/>
      </c>
      <c r="E90" s="67" t="str">
        <f>IF('TD Siniestros Daños'!D89="","",'TD Siniestros Daños'!D89)</f>
        <v/>
      </c>
      <c r="F90" s="48" t="str">
        <f>IF('TD Siniestros Daños'!E89="","",'TD Siniestros Daños'!E89)</f>
        <v/>
      </c>
      <c r="G90" s="48" t="str">
        <f>IF('TD Siniestros Daños'!F89="","",'TD Siniestros Daños'!F89)</f>
        <v/>
      </c>
      <c r="H90" s="48" t="str">
        <f>IF('TD Siniestros Daños'!G89="","",'TD Siniestros Daños'!G89)</f>
        <v/>
      </c>
      <c r="I90" s="48" t="str">
        <f t="shared" si="1"/>
        <v/>
      </c>
      <c r="J90" s="28"/>
      <c r="K90" s="68" t="str">
        <f>IF('TD Siniestros Daños'!H89="","",'TD Siniestros Daños'!H89)</f>
        <v/>
      </c>
      <c r="L90" s="11" t="str">
        <f>IF('TD Siniestros Daños'!I89="","",'TD Siniestros Daños'!I89)</f>
        <v/>
      </c>
      <c r="M90" s="68" t="str">
        <f>IF('TD Siniestros Daños'!J89="","",'TD Siniestros Daños'!J89)</f>
        <v/>
      </c>
      <c r="N90" s="13" t="str">
        <f>IF('TD Siniestros Daños'!K89="","",'TD Siniestros Daños'!K89)</f>
        <v/>
      </c>
      <c r="O90" s="13" t="str">
        <f>IF('TD Siniestros Daños'!L89="","",'TD Siniestros Daños'!L89)</f>
        <v/>
      </c>
      <c r="P90" s="13" t="str">
        <f>IF('TD Siniestros Daños'!M89="","",'TD Siniestros Daños'!M89)</f>
        <v/>
      </c>
    </row>
    <row r="91" spans="2:16" x14ac:dyDescent="0.35">
      <c r="B91" s="70" t="str">
        <f>IF('TD Siniestros Daños'!A90="","",'TD Siniestros Daños'!A90)</f>
        <v/>
      </c>
      <c r="C91" s="29" t="str">
        <f>IF('TD Siniestros Daños'!B90="","",'TD Siniestros Daños'!B90)</f>
        <v/>
      </c>
      <c r="D91" s="66" t="str">
        <f>IF('TD Siniestros Daños'!C90="","",'TD Siniestros Daños'!C90)</f>
        <v/>
      </c>
      <c r="E91" s="67" t="str">
        <f>IF('TD Siniestros Daños'!D90="","",'TD Siniestros Daños'!D90)</f>
        <v/>
      </c>
      <c r="F91" s="48" t="str">
        <f>IF('TD Siniestros Daños'!E90="","",'TD Siniestros Daños'!E90)</f>
        <v/>
      </c>
      <c r="G91" s="48" t="str">
        <f>IF('TD Siniestros Daños'!F90="","",'TD Siniestros Daños'!F90)</f>
        <v/>
      </c>
      <c r="H91" s="48" t="str">
        <f>IF('TD Siniestros Daños'!G90="","",'TD Siniestros Daños'!G90)</f>
        <v/>
      </c>
      <c r="I91" s="48" t="str">
        <f t="shared" si="1"/>
        <v/>
      </c>
      <c r="J91" s="28"/>
      <c r="K91" s="68" t="str">
        <f>IF('TD Siniestros Daños'!H90="","",'TD Siniestros Daños'!H90)</f>
        <v/>
      </c>
      <c r="L91" s="11" t="str">
        <f>IF('TD Siniestros Daños'!I90="","",'TD Siniestros Daños'!I90)</f>
        <v/>
      </c>
      <c r="M91" s="68" t="str">
        <f>IF('TD Siniestros Daños'!J90="","",'TD Siniestros Daños'!J90)</f>
        <v/>
      </c>
      <c r="N91" s="13" t="str">
        <f>IF('TD Siniestros Daños'!K90="","",'TD Siniestros Daños'!K90)</f>
        <v/>
      </c>
      <c r="O91" s="13" t="str">
        <f>IF('TD Siniestros Daños'!L90="","",'TD Siniestros Daños'!L90)</f>
        <v/>
      </c>
      <c r="P91" s="13" t="str">
        <f>IF('TD Siniestros Daños'!M90="","",'TD Siniestros Daños'!M90)</f>
        <v/>
      </c>
    </row>
    <row r="92" spans="2:16" x14ac:dyDescent="0.35">
      <c r="B92" s="22" t="str">
        <f>IF('TD Siniestros Daños'!A91="","",'TD Siniestros Daños'!A91)</f>
        <v/>
      </c>
      <c r="C92" s="22" t="str">
        <f>IF('TD Siniestros Daños'!B91="","",'TD Siniestros Daños'!B91)</f>
        <v/>
      </c>
      <c r="D92" s="22" t="str">
        <f>IF('TD Siniestros Daños'!C91="","",'TD Siniestros Daños'!C91)</f>
        <v/>
      </c>
      <c r="E92" s="30" t="str">
        <f>IF('TD Siniestros Daños'!D91="","",'TD Siniestros Daños'!D91)</f>
        <v/>
      </c>
      <c r="F92" s="24" t="str">
        <f>IF('TD Siniestros Daños'!E91="","",'TD Siniestros Daños'!E91)</f>
        <v/>
      </c>
      <c r="G92" s="24" t="str">
        <f>IF('TD Siniestros Daños'!F91="","",'TD Siniestros Daños'!F91)</f>
        <v/>
      </c>
      <c r="H92" s="24" t="str">
        <f>IF('TD Siniestros Daños'!G91="","",'TD Siniestros Daños'!G91)</f>
        <v/>
      </c>
      <c r="I92" s="24" t="str">
        <f t="shared" si="1"/>
        <v/>
      </c>
      <c r="J92" s="28"/>
      <c r="K92" s="68" t="str">
        <f>IF('TD Siniestros Daños'!H91="","",'TD Siniestros Daños'!H91)</f>
        <v/>
      </c>
      <c r="L92" s="11" t="str">
        <f>IF('TD Siniestros Daños'!I91="","",'TD Siniestros Daños'!I91)</f>
        <v/>
      </c>
      <c r="M92" s="68" t="str">
        <f>IF('TD Siniestros Daños'!J91="","",'TD Siniestros Daños'!J91)</f>
        <v/>
      </c>
      <c r="N92" s="13" t="str">
        <f>IF('TD Siniestros Daños'!K91="","",'TD Siniestros Daños'!K91)</f>
        <v/>
      </c>
      <c r="O92" s="13" t="str">
        <f>IF('TD Siniestros Daños'!L91="","",'TD Siniestros Daños'!L91)</f>
        <v/>
      </c>
      <c r="P92" s="13" t="str">
        <f>IF('TD Siniestros Daños'!M91="","",'TD Siniestros Daños'!M91)</f>
        <v/>
      </c>
    </row>
    <row r="93" spans="2:16" x14ac:dyDescent="0.35">
      <c r="B93" s="22" t="str">
        <f>IF('TD Siniestros Daños'!A92="","",'TD Siniestros Daños'!A92)</f>
        <v/>
      </c>
      <c r="C93" s="22" t="str">
        <f>IF('TD Siniestros Daños'!B92="","",'TD Siniestros Daños'!B92)</f>
        <v/>
      </c>
      <c r="D93" s="22" t="str">
        <f>IF('TD Siniestros Daños'!C92="","",'TD Siniestros Daños'!C92)</f>
        <v/>
      </c>
      <c r="E93" s="30" t="str">
        <f>IF('TD Siniestros Daños'!D92="","",'TD Siniestros Daños'!D92)</f>
        <v/>
      </c>
      <c r="F93" s="24" t="str">
        <f>IF('TD Siniestros Daños'!E92="","",'TD Siniestros Daños'!E92)</f>
        <v/>
      </c>
      <c r="G93" s="24" t="str">
        <f>IF('TD Siniestros Daños'!F92="","",'TD Siniestros Daños'!F92)</f>
        <v/>
      </c>
      <c r="H93" s="24" t="str">
        <f>IF('TD Siniestros Daños'!G92="","",'TD Siniestros Daños'!G92)</f>
        <v/>
      </c>
      <c r="I93" s="24" t="str">
        <f t="shared" si="1"/>
        <v/>
      </c>
      <c r="J93" s="28"/>
      <c r="K93" s="68" t="str">
        <f>IF('TD Siniestros Daños'!H92="","",'TD Siniestros Daños'!H92)</f>
        <v/>
      </c>
      <c r="L93" s="11" t="str">
        <f>IF('TD Siniestros Daños'!I92="","",'TD Siniestros Daños'!I92)</f>
        <v/>
      </c>
      <c r="M93" s="68" t="str">
        <f>IF('TD Siniestros Daños'!J92="","",'TD Siniestros Daños'!J92)</f>
        <v/>
      </c>
      <c r="N93" s="13" t="str">
        <f>IF('TD Siniestros Daños'!K92="","",'TD Siniestros Daños'!K92)</f>
        <v/>
      </c>
      <c r="O93" s="13" t="str">
        <f>IF('TD Siniestros Daños'!L92="","",'TD Siniestros Daños'!L92)</f>
        <v/>
      </c>
      <c r="P93" s="13" t="str">
        <f>IF('TD Siniestros Daños'!M92="","",'TD Siniestros Daños'!M92)</f>
        <v/>
      </c>
    </row>
    <row r="94" spans="2:16" x14ac:dyDescent="0.35">
      <c r="B94" s="22" t="str">
        <f>IF('TD Siniestros Daños'!A93="","",'TD Siniestros Daños'!A93)</f>
        <v/>
      </c>
      <c r="C94" s="22" t="str">
        <f>IF('TD Siniestros Daños'!B93="","",'TD Siniestros Daños'!B93)</f>
        <v/>
      </c>
      <c r="D94" s="22" t="str">
        <f>IF('TD Siniestros Daños'!C93="","",'TD Siniestros Daños'!C93)</f>
        <v/>
      </c>
      <c r="E94" s="30" t="str">
        <f>IF('TD Siniestros Daños'!D93="","",'TD Siniestros Daños'!D93)</f>
        <v/>
      </c>
      <c r="F94" s="24" t="str">
        <f>IF('TD Siniestros Daños'!E93="","",'TD Siniestros Daños'!E93)</f>
        <v/>
      </c>
      <c r="G94" s="24" t="str">
        <f>IF('TD Siniestros Daños'!F93="","",'TD Siniestros Daños'!F93)</f>
        <v/>
      </c>
      <c r="H94" s="24" t="str">
        <f>IF('TD Siniestros Daños'!G93="","",'TD Siniestros Daños'!G93)</f>
        <v/>
      </c>
      <c r="I94" s="24" t="str">
        <f t="shared" si="1"/>
        <v/>
      </c>
      <c r="J94" s="28"/>
      <c r="K94" s="68" t="str">
        <f>IF('TD Siniestros Daños'!H93="","",'TD Siniestros Daños'!H93)</f>
        <v/>
      </c>
      <c r="L94" s="11" t="str">
        <f>IF('TD Siniestros Daños'!I93="","",'TD Siniestros Daños'!I93)</f>
        <v/>
      </c>
      <c r="M94" s="68" t="str">
        <f>IF('TD Siniestros Daños'!J93="","",'TD Siniestros Daños'!J93)</f>
        <v/>
      </c>
      <c r="N94" s="13" t="str">
        <f>IF('TD Siniestros Daños'!K93="","",'TD Siniestros Daños'!K93)</f>
        <v/>
      </c>
      <c r="O94" s="13" t="str">
        <f>IF('TD Siniestros Daños'!L93="","",'TD Siniestros Daños'!L93)</f>
        <v/>
      </c>
      <c r="P94" s="13" t="str">
        <f>IF('TD Siniestros Daños'!M93="","",'TD Siniestros Daños'!M93)</f>
        <v/>
      </c>
    </row>
    <row r="95" spans="2:16" x14ac:dyDescent="0.35">
      <c r="B95" s="22" t="str">
        <f>IF('TD Siniestros Daños'!A94="","",'TD Siniestros Daños'!A94)</f>
        <v/>
      </c>
      <c r="C95" s="22" t="str">
        <f>IF('TD Siniestros Daños'!B94="","",'TD Siniestros Daños'!B94)</f>
        <v/>
      </c>
      <c r="D95" s="22" t="str">
        <f>IF('TD Siniestros Daños'!C94="","",'TD Siniestros Daños'!C94)</f>
        <v/>
      </c>
      <c r="E95" s="30" t="str">
        <f>IF('TD Siniestros Daños'!D94="","",'TD Siniestros Daños'!D94)</f>
        <v/>
      </c>
      <c r="F95" s="24" t="str">
        <f>IF('TD Siniestros Daños'!E94="","",'TD Siniestros Daños'!E94)</f>
        <v/>
      </c>
      <c r="G95" s="24" t="str">
        <f>IF('TD Siniestros Daños'!F94="","",'TD Siniestros Daños'!F94)</f>
        <v/>
      </c>
      <c r="H95" s="24" t="str">
        <f>IF('TD Siniestros Daños'!G94="","",'TD Siniestros Daños'!G94)</f>
        <v/>
      </c>
      <c r="I95" s="24" t="str">
        <f t="shared" si="1"/>
        <v/>
      </c>
      <c r="J95" s="28"/>
      <c r="K95" s="68" t="str">
        <f>IF('TD Siniestros Daños'!H94="","",'TD Siniestros Daños'!H94)</f>
        <v/>
      </c>
      <c r="L95" s="11" t="str">
        <f>IF('TD Siniestros Daños'!I94="","",'TD Siniestros Daños'!I94)</f>
        <v/>
      </c>
      <c r="M95" s="68" t="str">
        <f>IF('TD Siniestros Daños'!J94="","",'TD Siniestros Daños'!J94)</f>
        <v/>
      </c>
      <c r="N95" s="13" t="str">
        <f>IF('TD Siniestros Daños'!K94="","",'TD Siniestros Daños'!K94)</f>
        <v/>
      </c>
      <c r="O95" s="13" t="str">
        <f>IF('TD Siniestros Daños'!L94="","",'TD Siniestros Daños'!L94)</f>
        <v/>
      </c>
      <c r="P95" s="13" t="str">
        <f>IF('TD Siniestros Daños'!M94="","",'TD Siniestros Daños'!M94)</f>
        <v/>
      </c>
    </row>
    <row r="96" spans="2:16" x14ac:dyDescent="0.35">
      <c r="B96" s="22" t="str">
        <f>IF('TD Siniestros Daños'!A95="","",'TD Siniestros Daños'!A95)</f>
        <v/>
      </c>
      <c r="C96" s="22" t="str">
        <f>IF('TD Siniestros Daños'!B95="","",'TD Siniestros Daños'!B95)</f>
        <v/>
      </c>
      <c r="D96" s="22" t="str">
        <f>IF('TD Siniestros Daños'!C95="","",'TD Siniestros Daños'!C95)</f>
        <v/>
      </c>
      <c r="E96" s="30" t="str">
        <f>IF('TD Siniestros Daños'!D95="","",'TD Siniestros Daños'!D95)</f>
        <v/>
      </c>
      <c r="F96" s="24" t="str">
        <f>IF('TD Siniestros Daños'!E95="","",'TD Siniestros Daños'!E95)</f>
        <v/>
      </c>
      <c r="G96" s="24" t="str">
        <f>IF('TD Siniestros Daños'!F95="","",'TD Siniestros Daños'!F95)</f>
        <v/>
      </c>
      <c r="H96" s="24" t="str">
        <f>IF('TD Siniestros Daños'!G95="","",'TD Siniestros Daños'!G95)</f>
        <v/>
      </c>
      <c r="I96" s="24" t="str">
        <f t="shared" si="1"/>
        <v/>
      </c>
      <c r="J96" s="28"/>
      <c r="K96" s="68" t="str">
        <f>IF('TD Siniestros Daños'!H95="","",'TD Siniestros Daños'!H95)</f>
        <v/>
      </c>
      <c r="L96" s="11" t="str">
        <f>IF('TD Siniestros Daños'!I95="","",'TD Siniestros Daños'!I95)</f>
        <v/>
      </c>
      <c r="M96" s="68" t="str">
        <f>IF('TD Siniestros Daños'!J95="","",'TD Siniestros Daños'!J95)</f>
        <v/>
      </c>
      <c r="N96" s="13" t="str">
        <f>IF('TD Siniestros Daños'!K95="","",'TD Siniestros Daños'!K95)</f>
        <v/>
      </c>
      <c r="O96" s="13" t="str">
        <f>IF('TD Siniestros Daños'!L95="","",'TD Siniestros Daños'!L95)</f>
        <v/>
      </c>
      <c r="P96" s="13" t="str">
        <f>IF('TD Siniestros Daños'!M95="","",'TD Siniestros Daños'!M95)</f>
        <v/>
      </c>
    </row>
    <row r="97" spans="2:16" x14ac:dyDescent="0.35">
      <c r="B97" s="22" t="str">
        <f>IF('TD Siniestros Daños'!A96="","",'TD Siniestros Daños'!A96)</f>
        <v/>
      </c>
      <c r="C97" s="22" t="str">
        <f>IF('TD Siniestros Daños'!B96="","",'TD Siniestros Daños'!B96)</f>
        <v/>
      </c>
      <c r="D97" s="22" t="str">
        <f>IF('TD Siniestros Daños'!C96="","",'TD Siniestros Daños'!C96)</f>
        <v/>
      </c>
      <c r="E97" s="30" t="str">
        <f>IF('TD Siniestros Daños'!D96="","",'TD Siniestros Daños'!D96)</f>
        <v/>
      </c>
      <c r="F97" s="24" t="str">
        <f>IF('TD Siniestros Daños'!E96="","",'TD Siniestros Daños'!E96)</f>
        <v/>
      </c>
      <c r="G97" s="24" t="str">
        <f>IF('TD Siniestros Daños'!F96="","",'TD Siniestros Daños'!F96)</f>
        <v/>
      </c>
      <c r="H97" s="24" t="str">
        <f>IF('TD Siniestros Daños'!G96="","",'TD Siniestros Daños'!G96)</f>
        <v/>
      </c>
      <c r="I97" s="24" t="str">
        <f t="shared" si="1"/>
        <v/>
      </c>
      <c r="J97" s="28"/>
      <c r="K97" s="68" t="str">
        <f>IF('TD Siniestros Daños'!H96="","",'TD Siniestros Daños'!H96)</f>
        <v/>
      </c>
      <c r="L97" s="11" t="str">
        <f>IF('TD Siniestros Daños'!I96="","",'TD Siniestros Daños'!I96)</f>
        <v/>
      </c>
      <c r="M97" s="68" t="str">
        <f>IF('TD Siniestros Daños'!J96="","",'TD Siniestros Daños'!J96)</f>
        <v/>
      </c>
      <c r="N97" s="13" t="str">
        <f>IF('TD Siniestros Daños'!K96="","",'TD Siniestros Daños'!K96)</f>
        <v/>
      </c>
      <c r="O97" s="13" t="str">
        <f>IF('TD Siniestros Daños'!L96="","",'TD Siniestros Daños'!L96)</f>
        <v/>
      </c>
      <c r="P97" s="13" t="str">
        <f>IF('TD Siniestros Daños'!M96="","",'TD Siniestros Daños'!M96)</f>
        <v/>
      </c>
    </row>
    <row r="98" spans="2:16" x14ac:dyDescent="0.35">
      <c r="B98" s="22" t="str">
        <f>IF('TD Siniestros Daños'!A97="","",'TD Siniestros Daños'!A97)</f>
        <v/>
      </c>
      <c r="C98" s="22" t="str">
        <f>IF('TD Siniestros Daños'!B97="","",'TD Siniestros Daños'!B97)</f>
        <v/>
      </c>
      <c r="D98" s="22" t="str">
        <f>IF('TD Siniestros Daños'!C97="","",'TD Siniestros Daños'!C97)</f>
        <v/>
      </c>
      <c r="E98" s="30" t="str">
        <f>IF('TD Siniestros Daños'!D97="","",'TD Siniestros Daños'!D97)</f>
        <v/>
      </c>
      <c r="F98" s="24" t="str">
        <f>IF('TD Siniestros Daños'!E97="","",'TD Siniestros Daños'!E97)</f>
        <v/>
      </c>
      <c r="G98" s="24" t="str">
        <f>IF('TD Siniestros Daños'!F97="","",'TD Siniestros Daños'!F97)</f>
        <v/>
      </c>
      <c r="H98" s="24" t="str">
        <f>IF('TD Siniestros Daños'!G97="","",'TD Siniestros Daños'!G97)</f>
        <v/>
      </c>
      <c r="I98" s="24" t="str">
        <f t="shared" si="1"/>
        <v/>
      </c>
      <c r="J98" s="28"/>
      <c r="K98" s="68" t="str">
        <f>IF('TD Siniestros Daños'!H97="","",'TD Siniestros Daños'!H97)</f>
        <v/>
      </c>
      <c r="L98" s="11" t="str">
        <f>IF('TD Siniestros Daños'!I97="","",'TD Siniestros Daños'!I97)</f>
        <v/>
      </c>
      <c r="M98" s="68" t="str">
        <f>IF('TD Siniestros Daños'!J97="","",'TD Siniestros Daños'!J97)</f>
        <v/>
      </c>
      <c r="N98" s="13" t="str">
        <f>IF('TD Siniestros Daños'!K97="","",'TD Siniestros Daños'!K97)</f>
        <v/>
      </c>
      <c r="O98" s="13" t="str">
        <f>IF('TD Siniestros Daños'!L97="","",'TD Siniestros Daños'!L97)</f>
        <v/>
      </c>
      <c r="P98" s="13" t="str">
        <f>IF('TD Siniestros Daños'!M97="","",'TD Siniestros Daños'!M97)</f>
        <v/>
      </c>
    </row>
    <row r="99" spans="2:16" x14ac:dyDescent="0.35">
      <c r="B99" s="22" t="str">
        <f>IF('TD Siniestros Daños'!A98="","",'TD Siniestros Daños'!A98)</f>
        <v/>
      </c>
      <c r="C99" s="22" t="str">
        <f>IF('TD Siniestros Daños'!B98="","",'TD Siniestros Daños'!B98)</f>
        <v/>
      </c>
      <c r="D99" s="22" t="str">
        <f>IF('TD Siniestros Daños'!C98="","",'TD Siniestros Daños'!C98)</f>
        <v/>
      </c>
      <c r="E99" s="30" t="str">
        <f>IF('TD Siniestros Daños'!D98="","",'TD Siniestros Daños'!D98)</f>
        <v/>
      </c>
      <c r="F99" s="24" t="str">
        <f>IF('TD Siniestros Daños'!E98="","",'TD Siniestros Daños'!E98)</f>
        <v/>
      </c>
      <c r="G99" s="24" t="str">
        <f>IF('TD Siniestros Daños'!F98="","",'TD Siniestros Daños'!F98)</f>
        <v/>
      </c>
      <c r="H99" s="24" t="str">
        <f>IF('TD Siniestros Daños'!G98="","",'TD Siniestros Daños'!G98)</f>
        <v/>
      </c>
      <c r="I99" s="24" t="str">
        <f t="shared" si="1"/>
        <v/>
      </c>
      <c r="J99" s="28"/>
      <c r="K99" s="68" t="str">
        <f>IF('TD Siniestros Daños'!H98="","",'TD Siniestros Daños'!H98)</f>
        <v/>
      </c>
      <c r="L99" s="11" t="str">
        <f>IF('TD Siniestros Daños'!I98="","",'TD Siniestros Daños'!I98)</f>
        <v/>
      </c>
      <c r="M99" s="68" t="str">
        <f>IF('TD Siniestros Daños'!J98="","",'TD Siniestros Daños'!J98)</f>
        <v/>
      </c>
      <c r="N99" s="13" t="str">
        <f>IF('TD Siniestros Daños'!K98="","",'TD Siniestros Daños'!K98)</f>
        <v/>
      </c>
      <c r="O99" s="13" t="str">
        <f>IF('TD Siniestros Daños'!L98="","",'TD Siniestros Daños'!L98)</f>
        <v/>
      </c>
      <c r="P99" s="13" t="str">
        <f>IF('TD Siniestros Daños'!M98="","",'TD Siniestros Daños'!M98)</f>
        <v/>
      </c>
    </row>
    <row r="100" spans="2:16" x14ac:dyDescent="0.35">
      <c r="B100" s="22" t="str">
        <f>IF('TD Siniestros Daños'!A99="","",'TD Siniestros Daños'!A99)</f>
        <v/>
      </c>
      <c r="C100" s="22" t="str">
        <f>IF('TD Siniestros Daños'!B99="","",'TD Siniestros Daños'!B99)</f>
        <v/>
      </c>
      <c r="D100" s="22" t="str">
        <f>IF('TD Siniestros Daños'!C99="","",'TD Siniestros Daños'!C99)</f>
        <v/>
      </c>
      <c r="E100" s="30" t="str">
        <f>IF('TD Siniestros Daños'!D99="","",'TD Siniestros Daños'!D99)</f>
        <v/>
      </c>
      <c r="F100" s="24" t="str">
        <f>IF('TD Siniestros Daños'!E99="","",'TD Siniestros Daños'!E99)</f>
        <v/>
      </c>
      <c r="G100" s="24" t="str">
        <f>IF('TD Siniestros Daños'!F99="","",'TD Siniestros Daños'!F99)</f>
        <v/>
      </c>
      <c r="H100" s="24" t="str">
        <f>IF('TD Siniestros Daños'!G99="","",'TD Siniestros Daños'!G99)</f>
        <v/>
      </c>
      <c r="I100" s="24" t="str">
        <f t="shared" si="1"/>
        <v/>
      </c>
      <c r="J100" s="28"/>
      <c r="K100" s="68" t="str">
        <f>IF('TD Siniestros Daños'!H99="","",'TD Siniestros Daños'!H99)</f>
        <v/>
      </c>
      <c r="L100" s="11" t="str">
        <f>IF('TD Siniestros Daños'!I99="","",'TD Siniestros Daños'!I99)</f>
        <v/>
      </c>
      <c r="M100" s="68" t="str">
        <f>IF('TD Siniestros Daños'!J99="","",'TD Siniestros Daños'!J99)</f>
        <v/>
      </c>
      <c r="N100" s="13" t="str">
        <f>IF('TD Siniestros Daños'!K99="","",'TD Siniestros Daños'!K99)</f>
        <v/>
      </c>
      <c r="O100" s="13" t="str">
        <f>IF('TD Siniestros Daños'!L99="","",'TD Siniestros Daños'!L99)</f>
        <v/>
      </c>
      <c r="P100" s="13" t="str">
        <f>IF('TD Siniestros Daños'!M99="","",'TD Siniestros Daños'!M99)</f>
        <v/>
      </c>
    </row>
    <row r="101" spans="2:16" x14ac:dyDescent="0.35">
      <c r="B101" s="22" t="str">
        <f>IF('TD Siniestros Daños'!A100="","",'TD Siniestros Daños'!A100)</f>
        <v/>
      </c>
      <c r="C101" s="22" t="str">
        <f>IF('TD Siniestros Daños'!B100="","",'TD Siniestros Daños'!B100)</f>
        <v/>
      </c>
      <c r="D101" s="22" t="str">
        <f>IF('TD Siniestros Daños'!C100="","",'TD Siniestros Daños'!C100)</f>
        <v/>
      </c>
      <c r="E101" s="30" t="str">
        <f>IF('TD Siniestros Daños'!D100="","",'TD Siniestros Daños'!D100)</f>
        <v/>
      </c>
      <c r="F101" s="24" t="str">
        <f>IF('TD Siniestros Daños'!E100="","",'TD Siniestros Daños'!E100)</f>
        <v/>
      </c>
      <c r="G101" s="24" t="str">
        <f>IF('TD Siniestros Daños'!F100="","",'TD Siniestros Daños'!F100)</f>
        <v/>
      </c>
      <c r="H101" s="24" t="str">
        <f>IF('TD Siniestros Daños'!G100="","",'TD Siniestros Daños'!G100)</f>
        <v/>
      </c>
      <c r="I101" s="24" t="str">
        <f t="shared" si="1"/>
        <v/>
      </c>
      <c r="J101" s="28"/>
      <c r="K101" s="68" t="str">
        <f>IF('TD Siniestros Daños'!H100="","",'TD Siniestros Daños'!H100)</f>
        <v/>
      </c>
      <c r="L101" s="11" t="str">
        <f>IF('TD Siniestros Daños'!I100="","",'TD Siniestros Daños'!I100)</f>
        <v/>
      </c>
      <c r="M101" s="68" t="str">
        <f>IF('TD Siniestros Daños'!J100="","",'TD Siniestros Daños'!J100)</f>
        <v/>
      </c>
      <c r="N101" s="13" t="str">
        <f>IF('TD Siniestros Daños'!K100="","",'TD Siniestros Daños'!K100)</f>
        <v/>
      </c>
      <c r="O101" s="13" t="str">
        <f>IF('TD Siniestros Daños'!L100="","",'TD Siniestros Daños'!L100)</f>
        <v/>
      </c>
      <c r="P101" s="13" t="str">
        <f>IF('TD Siniestros Daños'!M100="","",'TD Siniestros Daños'!M100)</f>
        <v/>
      </c>
    </row>
    <row r="102" spans="2:16" x14ac:dyDescent="0.35">
      <c r="B102" s="22" t="str">
        <f>IF('TD Siniestros Daños'!A101="","",'TD Siniestros Daños'!A101)</f>
        <v/>
      </c>
      <c r="C102" s="22" t="str">
        <f>IF('TD Siniestros Daños'!B101="","",'TD Siniestros Daños'!B101)</f>
        <v/>
      </c>
      <c r="D102" s="22" t="str">
        <f>IF('TD Siniestros Daños'!C101="","",'TD Siniestros Daños'!C101)</f>
        <v/>
      </c>
      <c r="E102" s="30" t="str">
        <f>IF('TD Siniestros Daños'!D101="","",'TD Siniestros Daños'!D101)</f>
        <v/>
      </c>
      <c r="F102" s="24" t="str">
        <f>IF('TD Siniestros Daños'!E101="","",'TD Siniestros Daños'!E101)</f>
        <v/>
      </c>
      <c r="G102" s="24" t="str">
        <f>IF('TD Siniestros Daños'!F101="","",'TD Siniestros Daños'!F101)</f>
        <v/>
      </c>
      <c r="H102" s="24" t="str">
        <f>IF('TD Siniestros Daños'!G101="","",'TD Siniestros Daños'!G101)</f>
        <v/>
      </c>
      <c r="I102" s="24" t="str">
        <f t="shared" si="1"/>
        <v/>
      </c>
      <c r="J102" s="28"/>
      <c r="K102" s="68" t="str">
        <f>IF('TD Siniestros Daños'!H101="","",'TD Siniestros Daños'!H101)</f>
        <v/>
      </c>
      <c r="L102" s="11" t="str">
        <f>IF('TD Siniestros Daños'!I101="","",'TD Siniestros Daños'!I101)</f>
        <v/>
      </c>
      <c r="M102" s="68" t="str">
        <f>IF('TD Siniestros Daños'!J101="","",'TD Siniestros Daños'!J101)</f>
        <v/>
      </c>
      <c r="N102" s="13" t="str">
        <f>IF('TD Siniestros Daños'!K101="","",'TD Siniestros Daños'!K101)</f>
        <v/>
      </c>
      <c r="O102" s="13" t="str">
        <f>IF('TD Siniestros Daños'!L101="","",'TD Siniestros Daños'!L101)</f>
        <v/>
      </c>
      <c r="P102" s="13" t="str">
        <f>IF('TD Siniestros Daños'!M101="","",'TD Siniestros Daños'!M101)</f>
        <v/>
      </c>
    </row>
    <row r="103" spans="2:16" x14ac:dyDescent="0.35">
      <c r="B103" s="22" t="str">
        <f>IF('TD Siniestros Daños'!A102="","",'TD Siniestros Daños'!A102)</f>
        <v/>
      </c>
      <c r="C103" s="22" t="str">
        <f>IF('TD Siniestros Daños'!B102="","",'TD Siniestros Daños'!B102)</f>
        <v/>
      </c>
      <c r="D103" s="22" t="str">
        <f>IF('TD Siniestros Daños'!C102="","",'TD Siniestros Daños'!C102)</f>
        <v/>
      </c>
      <c r="E103" s="30" t="str">
        <f>IF('TD Siniestros Daños'!D102="","",'TD Siniestros Daños'!D102)</f>
        <v/>
      </c>
      <c r="F103" s="24" t="str">
        <f>IF('TD Siniestros Daños'!E102="","",'TD Siniestros Daños'!E102)</f>
        <v/>
      </c>
      <c r="G103" s="24" t="str">
        <f>IF('TD Siniestros Daños'!F102="","",'TD Siniestros Daños'!F102)</f>
        <v/>
      </c>
      <c r="H103" s="24" t="str">
        <f>IF('TD Siniestros Daños'!G102="","",'TD Siniestros Daños'!G102)</f>
        <v/>
      </c>
      <c r="I103" s="24" t="str">
        <f t="shared" si="1"/>
        <v/>
      </c>
      <c r="J103" s="28"/>
      <c r="K103" s="68" t="str">
        <f>IF('TD Siniestros Daños'!H102="","",'TD Siniestros Daños'!H102)</f>
        <v/>
      </c>
      <c r="L103" s="11" t="str">
        <f>IF('TD Siniestros Daños'!I102="","",'TD Siniestros Daños'!I102)</f>
        <v/>
      </c>
      <c r="M103" s="68" t="str">
        <f>IF('TD Siniestros Daños'!J102="","",'TD Siniestros Daños'!J102)</f>
        <v/>
      </c>
      <c r="N103" s="13" t="str">
        <f>IF('TD Siniestros Daños'!K102="","",'TD Siniestros Daños'!K102)</f>
        <v/>
      </c>
      <c r="O103" s="13" t="str">
        <f>IF('TD Siniestros Daños'!L102="","",'TD Siniestros Daños'!L102)</f>
        <v/>
      </c>
      <c r="P103" s="13" t="str">
        <f>IF('TD Siniestros Daños'!M102="","",'TD Siniestros Daños'!M102)</f>
        <v/>
      </c>
    </row>
    <row r="104" spans="2:16" x14ac:dyDescent="0.35">
      <c r="B104" s="22" t="str">
        <f>IF('TD Siniestros Daños'!A103="","",'TD Siniestros Daños'!A103)</f>
        <v/>
      </c>
      <c r="C104" s="22" t="str">
        <f>IF('TD Siniestros Daños'!B103="","",'TD Siniestros Daños'!B103)</f>
        <v/>
      </c>
      <c r="D104" s="22" t="str">
        <f>IF('TD Siniestros Daños'!C103="","",'TD Siniestros Daños'!C103)</f>
        <v/>
      </c>
      <c r="E104" s="30" t="str">
        <f>IF('TD Siniestros Daños'!D103="","",'TD Siniestros Daños'!D103)</f>
        <v/>
      </c>
      <c r="F104" s="24" t="str">
        <f>IF('TD Siniestros Daños'!E103="","",'TD Siniestros Daños'!E103)</f>
        <v/>
      </c>
      <c r="G104" s="24" t="str">
        <f>IF('TD Siniestros Daños'!F103="","",'TD Siniestros Daños'!F103)</f>
        <v/>
      </c>
      <c r="H104" s="24" t="str">
        <f>IF('TD Siniestros Daños'!G103="","",'TD Siniestros Daños'!G103)</f>
        <v/>
      </c>
      <c r="I104" s="24" t="str">
        <f t="shared" si="1"/>
        <v/>
      </c>
      <c r="J104" s="28"/>
      <c r="K104" s="68" t="str">
        <f>IF('TD Siniestros Daños'!H103="","",'TD Siniestros Daños'!H103)</f>
        <v/>
      </c>
      <c r="L104" s="11" t="str">
        <f>IF('TD Siniestros Daños'!I103="","",'TD Siniestros Daños'!I103)</f>
        <v/>
      </c>
      <c r="M104" s="68" t="str">
        <f>IF('TD Siniestros Daños'!J103="","",'TD Siniestros Daños'!J103)</f>
        <v/>
      </c>
      <c r="N104" s="13" t="str">
        <f>IF('TD Siniestros Daños'!K103="","",'TD Siniestros Daños'!K103)</f>
        <v/>
      </c>
      <c r="O104" s="13" t="str">
        <f>IF('TD Siniestros Daños'!L103="","",'TD Siniestros Daños'!L103)</f>
        <v/>
      </c>
      <c r="P104" s="13" t="str">
        <f>IF('TD Siniestros Daños'!M103="","",'TD Siniestros Daños'!M103)</f>
        <v/>
      </c>
    </row>
    <row r="105" spans="2:16" x14ac:dyDescent="0.35">
      <c r="B105" s="22" t="str">
        <f>IF('TD Siniestros Daños'!A104="","",'TD Siniestros Daños'!A104)</f>
        <v/>
      </c>
      <c r="C105" s="22" t="str">
        <f>IF('TD Siniestros Daños'!B104="","",'TD Siniestros Daños'!B104)</f>
        <v/>
      </c>
      <c r="D105" s="22" t="str">
        <f>IF('TD Siniestros Daños'!C104="","",'TD Siniestros Daños'!C104)</f>
        <v/>
      </c>
      <c r="E105" s="30" t="str">
        <f>IF('TD Siniestros Daños'!D104="","",'TD Siniestros Daños'!D104)</f>
        <v/>
      </c>
      <c r="F105" s="24" t="str">
        <f>IF('TD Siniestros Daños'!E104="","",'TD Siniestros Daños'!E104)</f>
        <v/>
      </c>
      <c r="G105" s="24" t="str">
        <f>IF('TD Siniestros Daños'!F104="","",'TD Siniestros Daños'!F104)</f>
        <v/>
      </c>
      <c r="H105" s="24" t="str">
        <f>IF('TD Siniestros Daños'!G104="","",'TD Siniestros Daños'!G104)</f>
        <v/>
      </c>
      <c r="I105" s="24" t="str">
        <f t="shared" si="1"/>
        <v/>
      </c>
      <c r="J105" s="28"/>
      <c r="K105" s="68" t="str">
        <f>IF('TD Siniestros Daños'!H104="","",'TD Siniestros Daños'!H104)</f>
        <v/>
      </c>
      <c r="L105" s="11" t="str">
        <f>IF('TD Siniestros Daños'!I104="","",'TD Siniestros Daños'!I104)</f>
        <v/>
      </c>
      <c r="M105" s="68" t="str">
        <f>IF('TD Siniestros Daños'!J104="","",'TD Siniestros Daños'!J104)</f>
        <v/>
      </c>
      <c r="N105" s="13" t="str">
        <f>IF('TD Siniestros Daños'!K104="","",'TD Siniestros Daños'!K104)</f>
        <v/>
      </c>
      <c r="O105" s="13" t="str">
        <f>IF('TD Siniestros Daños'!L104="","",'TD Siniestros Daños'!L104)</f>
        <v/>
      </c>
      <c r="P105" s="13" t="str">
        <f>IF('TD Siniestros Daños'!M104="","",'TD Siniestros Daños'!M104)</f>
        <v/>
      </c>
    </row>
    <row r="106" spans="2:16" x14ac:dyDescent="0.35">
      <c r="B106" s="22" t="str">
        <f>IF('TD Siniestros Daños'!A105="","",'TD Siniestros Daños'!A105)</f>
        <v/>
      </c>
      <c r="C106" s="22" t="str">
        <f>IF('TD Siniestros Daños'!B105="","",'TD Siniestros Daños'!B105)</f>
        <v/>
      </c>
      <c r="D106" s="22" t="str">
        <f>IF('TD Siniestros Daños'!C105="","",'TD Siniestros Daños'!C105)</f>
        <v/>
      </c>
      <c r="E106" s="30" t="str">
        <f>IF('TD Siniestros Daños'!D105="","",'TD Siniestros Daños'!D105)</f>
        <v/>
      </c>
      <c r="F106" s="24" t="str">
        <f>IF('TD Siniestros Daños'!E105="","",'TD Siniestros Daños'!E105)</f>
        <v/>
      </c>
      <c r="G106" s="24" t="str">
        <f>IF('TD Siniestros Daños'!F105="","",'TD Siniestros Daños'!F105)</f>
        <v/>
      </c>
      <c r="H106" s="24" t="str">
        <f>IF('TD Siniestros Daños'!G105="","",'TD Siniestros Daños'!G105)</f>
        <v/>
      </c>
      <c r="I106" s="24" t="str">
        <f t="shared" si="1"/>
        <v/>
      </c>
      <c r="J106" s="28"/>
      <c r="K106" s="68" t="str">
        <f>IF('TD Siniestros Daños'!H105="","",'TD Siniestros Daños'!H105)</f>
        <v/>
      </c>
      <c r="L106" s="11" t="str">
        <f>IF('TD Siniestros Daños'!I105="","",'TD Siniestros Daños'!I105)</f>
        <v/>
      </c>
      <c r="M106" s="68" t="str">
        <f>IF('TD Siniestros Daños'!J105="","",'TD Siniestros Daños'!J105)</f>
        <v/>
      </c>
      <c r="N106" s="13" t="str">
        <f>IF('TD Siniestros Daños'!K105="","",'TD Siniestros Daños'!K105)</f>
        <v/>
      </c>
      <c r="O106" s="13" t="str">
        <f>IF('TD Siniestros Daños'!L105="","",'TD Siniestros Daños'!L105)</f>
        <v/>
      </c>
      <c r="P106" s="13" t="str">
        <f>IF('TD Siniestros Daños'!M105="","",'TD Siniestros Daños'!M105)</f>
        <v/>
      </c>
    </row>
    <row r="107" spans="2:16" x14ac:dyDescent="0.35">
      <c r="B107" s="22" t="str">
        <f>IF('TD Siniestros Daños'!A106="","",'TD Siniestros Daños'!A106)</f>
        <v/>
      </c>
      <c r="C107" s="22" t="str">
        <f>IF('TD Siniestros Daños'!B106="","",'TD Siniestros Daños'!B106)</f>
        <v/>
      </c>
      <c r="D107" s="22" t="str">
        <f>IF('TD Siniestros Daños'!C106="","",'TD Siniestros Daños'!C106)</f>
        <v/>
      </c>
      <c r="E107" s="30" t="str">
        <f>IF('TD Siniestros Daños'!D106="","",'TD Siniestros Daños'!D106)</f>
        <v/>
      </c>
      <c r="F107" s="24" t="str">
        <f>IF('TD Siniestros Daños'!E106="","",'TD Siniestros Daños'!E106)</f>
        <v/>
      </c>
      <c r="G107" s="24" t="str">
        <f>IF('TD Siniestros Daños'!F106="","",'TD Siniestros Daños'!F106)</f>
        <v/>
      </c>
      <c r="H107" s="24" t="str">
        <f>IF('TD Siniestros Daños'!G106="","",'TD Siniestros Daños'!G106)</f>
        <v/>
      </c>
      <c r="I107" s="24" t="str">
        <f t="shared" si="1"/>
        <v/>
      </c>
      <c r="J107" s="28"/>
      <c r="K107" s="68" t="str">
        <f>IF('TD Siniestros Daños'!H106="","",'TD Siniestros Daños'!H106)</f>
        <v/>
      </c>
      <c r="L107" s="11" t="str">
        <f>IF('TD Siniestros Daños'!I106="","",'TD Siniestros Daños'!I106)</f>
        <v/>
      </c>
      <c r="M107" s="68" t="str">
        <f>IF('TD Siniestros Daños'!J106="","",'TD Siniestros Daños'!J106)</f>
        <v/>
      </c>
      <c r="N107" s="13" t="str">
        <f>IF('TD Siniestros Daños'!K106="","",'TD Siniestros Daños'!K106)</f>
        <v/>
      </c>
      <c r="O107" s="13" t="str">
        <f>IF('TD Siniestros Daños'!L106="","",'TD Siniestros Daños'!L106)</f>
        <v/>
      </c>
      <c r="P107" s="13" t="str">
        <f>IF('TD Siniestros Daños'!M106="","",'TD Siniestros Daños'!M106)</f>
        <v/>
      </c>
    </row>
    <row r="108" spans="2:16" x14ac:dyDescent="0.35">
      <c r="B108" s="22" t="str">
        <f>IF('TD Siniestros Daños'!A107="","",'TD Siniestros Daños'!A107)</f>
        <v/>
      </c>
      <c r="C108" s="22" t="str">
        <f>IF('TD Siniestros Daños'!B107="","",'TD Siniestros Daños'!B107)</f>
        <v/>
      </c>
      <c r="D108" s="22" t="str">
        <f>IF('TD Siniestros Daños'!C107="","",'TD Siniestros Daños'!C107)</f>
        <v/>
      </c>
      <c r="E108" s="30" t="str">
        <f>IF('TD Siniestros Daños'!D107="","",'TD Siniestros Daños'!D107)</f>
        <v/>
      </c>
      <c r="F108" s="24" t="str">
        <f>IF('TD Siniestros Daños'!E107="","",'TD Siniestros Daños'!E107)</f>
        <v/>
      </c>
      <c r="G108" s="24" t="str">
        <f>IF('TD Siniestros Daños'!F107="","",'TD Siniestros Daños'!F107)</f>
        <v/>
      </c>
      <c r="H108" s="24" t="str">
        <f>IF('TD Siniestros Daños'!G107="","",'TD Siniestros Daños'!G107)</f>
        <v/>
      </c>
      <c r="I108" s="24" t="str">
        <f t="shared" si="1"/>
        <v/>
      </c>
      <c r="J108" s="28"/>
      <c r="K108" s="68" t="str">
        <f>IF('TD Siniestros Daños'!H107="","",'TD Siniestros Daños'!H107)</f>
        <v/>
      </c>
      <c r="L108" s="11" t="str">
        <f>IF('TD Siniestros Daños'!I107="","",'TD Siniestros Daños'!I107)</f>
        <v/>
      </c>
      <c r="M108" s="68" t="str">
        <f>IF('TD Siniestros Daños'!J107="","",'TD Siniestros Daños'!J107)</f>
        <v/>
      </c>
      <c r="N108" s="13" t="str">
        <f>IF('TD Siniestros Daños'!K107="","",'TD Siniestros Daños'!K107)</f>
        <v/>
      </c>
      <c r="O108" s="13" t="str">
        <f>IF('TD Siniestros Daños'!L107="","",'TD Siniestros Daños'!L107)</f>
        <v/>
      </c>
      <c r="P108" s="13" t="str">
        <f>IF('TD Siniestros Daños'!M107="","",'TD Siniestros Daños'!M107)</f>
        <v/>
      </c>
    </row>
    <row r="109" spans="2:16" x14ac:dyDescent="0.35">
      <c r="B109" s="22" t="str">
        <f>IF('TD Siniestros Daños'!A108="","",'TD Siniestros Daños'!A108)</f>
        <v/>
      </c>
      <c r="C109" s="22" t="str">
        <f>IF('TD Siniestros Daños'!B108="","",'TD Siniestros Daños'!B108)</f>
        <v/>
      </c>
      <c r="D109" s="22" t="str">
        <f>IF('TD Siniestros Daños'!C108="","",'TD Siniestros Daños'!C108)</f>
        <v/>
      </c>
      <c r="E109" s="30" t="str">
        <f>IF('TD Siniestros Daños'!D108="","",'TD Siniestros Daños'!D108)</f>
        <v/>
      </c>
      <c r="F109" s="24" t="str">
        <f>IF('TD Siniestros Daños'!E108="","",'TD Siniestros Daños'!E108)</f>
        <v/>
      </c>
      <c r="G109" s="24" t="str">
        <f>IF('TD Siniestros Daños'!F108="","",'TD Siniestros Daños'!F108)</f>
        <v/>
      </c>
      <c r="H109" s="24" t="str">
        <f>IF('TD Siniestros Daños'!G108="","",'TD Siniestros Daños'!G108)</f>
        <v/>
      </c>
      <c r="I109" s="24" t="str">
        <f t="shared" si="1"/>
        <v/>
      </c>
      <c r="J109" s="28"/>
      <c r="K109" s="68" t="str">
        <f>IF('TD Siniestros Daños'!H108="","",'TD Siniestros Daños'!H108)</f>
        <v/>
      </c>
      <c r="L109" s="11" t="str">
        <f>IF('TD Siniestros Daños'!I108="","",'TD Siniestros Daños'!I108)</f>
        <v/>
      </c>
      <c r="M109" s="68" t="str">
        <f>IF('TD Siniestros Daños'!J108="","",'TD Siniestros Daños'!J108)</f>
        <v/>
      </c>
      <c r="N109" s="13" t="str">
        <f>IF('TD Siniestros Daños'!K108="","",'TD Siniestros Daños'!K108)</f>
        <v/>
      </c>
      <c r="O109" s="13" t="str">
        <f>IF('TD Siniestros Daños'!L108="","",'TD Siniestros Daños'!L108)</f>
        <v/>
      </c>
      <c r="P109" s="13" t="str">
        <f>IF('TD Siniestros Daños'!M108="","",'TD Siniestros Daños'!M108)</f>
        <v/>
      </c>
    </row>
    <row r="110" spans="2:16" x14ac:dyDescent="0.35">
      <c r="B110" s="22" t="str">
        <f>IF('TD Siniestros Daños'!A109="","",'TD Siniestros Daños'!A109)</f>
        <v/>
      </c>
      <c r="C110" s="22" t="str">
        <f>IF('TD Siniestros Daños'!B109="","",'TD Siniestros Daños'!B109)</f>
        <v/>
      </c>
      <c r="D110" s="22" t="str">
        <f>IF('TD Siniestros Daños'!C109="","",'TD Siniestros Daños'!C109)</f>
        <v/>
      </c>
      <c r="E110" s="30" t="str">
        <f>IF('TD Siniestros Daños'!D109="","",'TD Siniestros Daños'!D109)</f>
        <v/>
      </c>
      <c r="F110" s="24" t="str">
        <f>IF('TD Siniestros Daños'!E109="","",'TD Siniestros Daños'!E109)</f>
        <v/>
      </c>
      <c r="G110" s="24" t="str">
        <f>IF('TD Siniestros Daños'!F109="","",'TD Siniestros Daños'!F109)</f>
        <v/>
      </c>
      <c r="H110" s="24" t="str">
        <f>IF('TD Siniestros Daños'!G109="","",'TD Siniestros Daños'!G109)</f>
        <v/>
      </c>
      <c r="I110" s="24" t="str">
        <f t="shared" si="1"/>
        <v/>
      </c>
      <c r="J110" s="28"/>
      <c r="K110" s="68" t="str">
        <f>IF('TD Siniestros Daños'!H109="","",'TD Siniestros Daños'!H109)</f>
        <v/>
      </c>
      <c r="L110" s="11" t="str">
        <f>IF('TD Siniestros Daños'!I109="","",'TD Siniestros Daños'!I109)</f>
        <v/>
      </c>
      <c r="M110" s="68" t="str">
        <f>IF('TD Siniestros Daños'!J109="","",'TD Siniestros Daños'!J109)</f>
        <v/>
      </c>
      <c r="N110" s="13" t="str">
        <f>IF('TD Siniestros Daños'!K109="","",'TD Siniestros Daños'!K109)</f>
        <v/>
      </c>
      <c r="O110" s="13" t="str">
        <f>IF('TD Siniestros Daños'!L109="","",'TD Siniestros Daños'!L109)</f>
        <v/>
      </c>
      <c r="P110" s="13" t="str">
        <f>IF('TD Siniestros Daños'!M109="","",'TD Siniestros Daños'!M109)</f>
        <v/>
      </c>
    </row>
    <row r="111" spans="2:16" x14ac:dyDescent="0.35">
      <c r="B111" s="22" t="str">
        <f>IF('TD Siniestros Daños'!A110="","",'TD Siniestros Daños'!A110)</f>
        <v/>
      </c>
      <c r="C111" s="22" t="str">
        <f>IF('TD Siniestros Daños'!B110="","",'TD Siniestros Daños'!B110)</f>
        <v/>
      </c>
      <c r="D111" s="22" t="str">
        <f>IF('TD Siniestros Daños'!C110="","",'TD Siniestros Daños'!C110)</f>
        <v/>
      </c>
      <c r="E111" s="30" t="str">
        <f>IF('TD Siniestros Daños'!D110="","",'TD Siniestros Daños'!D110)</f>
        <v/>
      </c>
      <c r="F111" s="24" t="str">
        <f>IF('TD Siniestros Daños'!E110="","",'TD Siniestros Daños'!E110)</f>
        <v/>
      </c>
      <c r="G111" s="24" t="str">
        <f>IF('TD Siniestros Daños'!F110="","",'TD Siniestros Daños'!F110)</f>
        <v/>
      </c>
      <c r="H111" s="24" t="str">
        <f>IF('TD Siniestros Daños'!G110="","",'TD Siniestros Daños'!G110)</f>
        <v/>
      </c>
      <c r="I111" s="24" t="str">
        <f t="shared" si="1"/>
        <v/>
      </c>
      <c r="J111" s="28"/>
      <c r="K111" s="68" t="str">
        <f>IF('TD Siniestros Daños'!H110="","",'TD Siniestros Daños'!H110)</f>
        <v/>
      </c>
      <c r="L111" s="11" t="str">
        <f>IF('TD Siniestros Daños'!I110="","",'TD Siniestros Daños'!I110)</f>
        <v/>
      </c>
      <c r="M111" s="68" t="str">
        <f>IF('TD Siniestros Daños'!J110="","",'TD Siniestros Daños'!J110)</f>
        <v/>
      </c>
      <c r="N111" s="13" t="str">
        <f>IF('TD Siniestros Daños'!K110="","",'TD Siniestros Daños'!K110)</f>
        <v/>
      </c>
      <c r="O111" s="13" t="str">
        <f>IF('TD Siniestros Daños'!L110="","",'TD Siniestros Daños'!L110)</f>
        <v/>
      </c>
      <c r="P111" s="13" t="str">
        <f>IF('TD Siniestros Daños'!M110="","",'TD Siniestros Daños'!M110)</f>
        <v/>
      </c>
    </row>
    <row r="112" spans="2:16" x14ac:dyDescent="0.35">
      <c r="B112" s="22" t="str">
        <f>IF('TD Siniestros Daños'!A111="","",'TD Siniestros Daños'!A111)</f>
        <v/>
      </c>
      <c r="C112" s="22" t="str">
        <f>IF('TD Siniestros Daños'!B111="","",'TD Siniestros Daños'!B111)</f>
        <v/>
      </c>
      <c r="D112" s="22" t="str">
        <f>IF('TD Siniestros Daños'!C111="","",'TD Siniestros Daños'!C111)</f>
        <v/>
      </c>
      <c r="E112" s="30" t="str">
        <f>IF('TD Siniestros Daños'!D111="","",'TD Siniestros Daños'!D111)</f>
        <v/>
      </c>
      <c r="F112" s="24" t="str">
        <f>IF('TD Siniestros Daños'!E111="","",'TD Siniestros Daños'!E111)</f>
        <v/>
      </c>
      <c r="G112" s="24" t="str">
        <f>IF('TD Siniestros Daños'!F111="","",'TD Siniestros Daños'!F111)</f>
        <v/>
      </c>
      <c r="H112" s="24" t="str">
        <f>IF('TD Siniestros Daños'!G111="","",'TD Siniestros Daños'!G111)</f>
        <v/>
      </c>
      <c r="I112" s="24" t="str">
        <f t="shared" si="1"/>
        <v/>
      </c>
      <c r="J112" s="28"/>
      <c r="K112" s="68" t="str">
        <f>IF('TD Siniestros Daños'!H111="","",'TD Siniestros Daños'!H111)</f>
        <v/>
      </c>
      <c r="L112" s="11" t="str">
        <f>IF('TD Siniestros Daños'!I111="","",'TD Siniestros Daños'!I111)</f>
        <v/>
      </c>
      <c r="M112" s="68" t="str">
        <f>IF('TD Siniestros Daños'!J111="","",'TD Siniestros Daños'!J111)</f>
        <v/>
      </c>
      <c r="N112" s="13" t="str">
        <f>IF('TD Siniestros Daños'!K111="","",'TD Siniestros Daños'!K111)</f>
        <v/>
      </c>
      <c r="O112" s="13" t="str">
        <f>IF('TD Siniestros Daños'!L111="","",'TD Siniestros Daños'!L111)</f>
        <v/>
      </c>
      <c r="P112" s="13" t="str">
        <f>IF('TD Siniestros Daños'!M111="","",'TD Siniestros Daños'!M111)</f>
        <v/>
      </c>
    </row>
    <row r="113" spans="2:16" x14ac:dyDescent="0.35">
      <c r="B113" s="22" t="str">
        <f>IF('TD Siniestros Daños'!A112="","",'TD Siniestros Daños'!A112)</f>
        <v/>
      </c>
      <c r="C113" s="22" t="str">
        <f>IF('TD Siniestros Daños'!B112="","",'TD Siniestros Daños'!B112)</f>
        <v/>
      </c>
      <c r="D113" s="22" t="str">
        <f>IF('TD Siniestros Daños'!C112="","",'TD Siniestros Daños'!C112)</f>
        <v/>
      </c>
      <c r="E113" s="30" t="str">
        <f>IF('TD Siniestros Daños'!D112="","",'TD Siniestros Daños'!D112)</f>
        <v/>
      </c>
      <c r="F113" s="24" t="str">
        <f>IF('TD Siniestros Daños'!E112="","",'TD Siniestros Daños'!E112)</f>
        <v/>
      </c>
      <c r="G113" s="24" t="str">
        <f>IF('TD Siniestros Daños'!F112="","",'TD Siniestros Daños'!F112)</f>
        <v/>
      </c>
      <c r="H113" s="24" t="str">
        <f>IF('TD Siniestros Daños'!G112="","",'TD Siniestros Daños'!G112)</f>
        <v/>
      </c>
      <c r="I113" s="24" t="str">
        <f t="shared" si="1"/>
        <v/>
      </c>
      <c r="J113" s="28"/>
      <c r="K113" s="68" t="str">
        <f>IF('TD Siniestros Daños'!H112="","",'TD Siniestros Daños'!H112)</f>
        <v/>
      </c>
      <c r="L113" s="11" t="str">
        <f>IF('TD Siniestros Daños'!I112="","",'TD Siniestros Daños'!I112)</f>
        <v/>
      </c>
      <c r="M113" s="68" t="str">
        <f>IF('TD Siniestros Daños'!J112="","",'TD Siniestros Daños'!J112)</f>
        <v/>
      </c>
      <c r="N113" s="13" t="str">
        <f>IF('TD Siniestros Daños'!K112="","",'TD Siniestros Daños'!K112)</f>
        <v/>
      </c>
      <c r="O113" s="13" t="str">
        <f>IF('TD Siniestros Daños'!L112="","",'TD Siniestros Daños'!L112)</f>
        <v/>
      </c>
      <c r="P113" s="13" t="str">
        <f>IF('TD Siniestros Daños'!M112="","",'TD Siniestros Daños'!M112)</f>
        <v/>
      </c>
    </row>
    <row r="114" spans="2:16" x14ac:dyDescent="0.35">
      <c r="B114" s="22" t="str">
        <f>IF('TD Siniestros Daños'!A113="","",'TD Siniestros Daños'!A113)</f>
        <v/>
      </c>
      <c r="C114" s="22" t="str">
        <f>IF('TD Siniestros Daños'!B113="","",'TD Siniestros Daños'!B113)</f>
        <v/>
      </c>
      <c r="D114" s="22" t="str">
        <f>IF('TD Siniestros Daños'!C113="","",'TD Siniestros Daños'!C113)</f>
        <v/>
      </c>
      <c r="E114" s="30" t="str">
        <f>IF('TD Siniestros Daños'!D113="","",'TD Siniestros Daños'!D113)</f>
        <v/>
      </c>
      <c r="F114" s="24" t="str">
        <f>IF('TD Siniestros Daños'!E113="","",'TD Siniestros Daños'!E113)</f>
        <v/>
      </c>
      <c r="G114" s="24" t="str">
        <f>IF('TD Siniestros Daños'!F113="","",'TD Siniestros Daños'!F113)</f>
        <v/>
      </c>
      <c r="H114" s="24" t="str">
        <f>IF('TD Siniestros Daños'!G113="","",'TD Siniestros Daños'!G113)</f>
        <v/>
      </c>
      <c r="I114" s="24" t="str">
        <f t="shared" si="1"/>
        <v/>
      </c>
      <c r="J114" s="28"/>
      <c r="K114" s="68" t="str">
        <f>IF('TD Siniestros Daños'!H113="","",'TD Siniestros Daños'!H113)</f>
        <v/>
      </c>
      <c r="L114" s="11" t="str">
        <f>IF('TD Siniestros Daños'!I113="","",'TD Siniestros Daños'!I113)</f>
        <v/>
      </c>
      <c r="M114" s="68" t="str">
        <f>IF('TD Siniestros Daños'!J113="","",'TD Siniestros Daños'!J113)</f>
        <v/>
      </c>
      <c r="N114" s="13" t="str">
        <f>IF('TD Siniestros Daños'!K113="","",'TD Siniestros Daños'!K113)</f>
        <v/>
      </c>
      <c r="O114" s="13" t="str">
        <f>IF('TD Siniestros Daños'!L113="","",'TD Siniestros Daños'!L113)</f>
        <v/>
      </c>
      <c r="P114" s="13" t="str">
        <f>IF('TD Siniestros Daños'!M113="","",'TD Siniestros Daños'!M113)</f>
        <v/>
      </c>
    </row>
    <row r="115" spans="2:16" x14ac:dyDescent="0.35">
      <c r="B115" s="22" t="str">
        <f>IF('TD Siniestros Daños'!A114="","",'TD Siniestros Daños'!A114)</f>
        <v/>
      </c>
      <c r="C115" s="22" t="str">
        <f>IF('TD Siniestros Daños'!B114="","",'TD Siniestros Daños'!B114)</f>
        <v/>
      </c>
      <c r="D115" s="22" t="str">
        <f>IF('TD Siniestros Daños'!C114="","",'TD Siniestros Daños'!C114)</f>
        <v/>
      </c>
      <c r="E115" s="30" t="str">
        <f>IF('TD Siniestros Daños'!D114="","",'TD Siniestros Daños'!D114)</f>
        <v/>
      </c>
      <c r="F115" s="24" t="str">
        <f>IF('TD Siniestros Daños'!E114="","",'TD Siniestros Daños'!E114)</f>
        <v/>
      </c>
      <c r="G115" s="24" t="str">
        <f>IF('TD Siniestros Daños'!F114="","",'TD Siniestros Daños'!F114)</f>
        <v/>
      </c>
      <c r="H115" s="24" t="str">
        <f>IF('TD Siniestros Daños'!G114="","",'TD Siniestros Daños'!G114)</f>
        <v/>
      </c>
      <c r="I115" s="24" t="str">
        <f t="shared" si="1"/>
        <v/>
      </c>
      <c r="J115" s="28"/>
      <c r="K115" s="68" t="str">
        <f>IF('TD Siniestros Daños'!H114="","",'TD Siniestros Daños'!H114)</f>
        <v/>
      </c>
      <c r="L115" s="11" t="str">
        <f>IF('TD Siniestros Daños'!I114="","",'TD Siniestros Daños'!I114)</f>
        <v/>
      </c>
      <c r="M115" s="68" t="str">
        <f>IF('TD Siniestros Daños'!J114="","",'TD Siniestros Daños'!J114)</f>
        <v/>
      </c>
      <c r="N115" s="13" t="str">
        <f>IF('TD Siniestros Daños'!K114="","",'TD Siniestros Daños'!K114)</f>
        <v/>
      </c>
      <c r="O115" s="13" t="str">
        <f>IF('TD Siniestros Daños'!L114="","",'TD Siniestros Daños'!L114)</f>
        <v/>
      </c>
      <c r="P115" s="13" t="str">
        <f>IF('TD Siniestros Daños'!M114="","",'TD Siniestros Daños'!M114)</f>
        <v/>
      </c>
    </row>
    <row r="116" spans="2:16" x14ac:dyDescent="0.35">
      <c r="B116" s="22" t="str">
        <f>IF('TD Siniestros Daños'!A115="","",'TD Siniestros Daños'!A115)</f>
        <v/>
      </c>
      <c r="C116" s="22" t="str">
        <f>IF('TD Siniestros Daños'!B115="","",'TD Siniestros Daños'!B115)</f>
        <v/>
      </c>
      <c r="D116" s="22" t="str">
        <f>IF('TD Siniestros Daños'!C115="","",'TD Siniestros Daños'!C115)</f>
        <v/>
      </c>
      <c r="E116" s="30" t="str">
        <f>IF('TD Siniestros Daños'!D115="","",'TD Siniestros Daños'!D115)</f>
        <v/>
      </c>
      <c r="F116" s="24" t="str">
        <f>IF('TD Siniestros Daños'!E115="","",'TD Siniestros Daños'!E115)</f>
        <v/>
      </c>
      <c r="G116" s="24" t="str">
        <f>IF('TD Siniestros Daños'!F115="","",'TD Siniestros Daños'!F115)</f>
        <v/>
      </c>
      <c r="H116" s="24" t="str">
        <f>IF('TD Siniestros Daños'!G115="","",'TD Siniestros Daños'!G115)</f>
        <v/>
      </c>
      <c r="I116" s="24" t="str">
        <f t="shared" si="1"/>
        <v/>
      </c>
      <c r="J116" s="28"/>
      <c r="K116" s="68" t="str">
        <f>IF('TD Siniestros Daños'!H115="","",'TD Siniestros Daños'!H115)</f>
        <v/>
      </c>
      <c r="L116" s="11" t="str">
        <f>IF('TD Siniestros Daños'!I115="","",'TD Siniestros Daños'!I115)</f>
        <v/>
      </c>
      <c r="M116" s="68" t="str">
        <f>IF('TD Siniestros Daños'!J115="","",'TD Siniestros Daños'!J115)</f>
        <v/>
      </c>
      <c r="N116" s="13" t="str">
        <f>IF('TD Siniestros Daños'!K115="","",'TD Siniestros Daños'!K115)</f>
        <v/>
      </c>
      <c r="O116" s="13" t="str">
        <f>IF('TD Siniestros Daños'!L115="","",'TD Siniestros Daños'!L115)</f>
        <v/>
      </c>
      <c r="P116" s="13" t="str">
        <f>IF('TD Siniestros Daños'!M115="","",'TD Siniestros Daños'!M115)</f>
        <v/>
      </c>
    </row>
    <row r="117" spans="2:16" x14ac:dyDescent="0.35">
      <c r="B117" s="22" t="str">
        <f>IF('TD Siniestros Daños'!A116="","",'TD Siniestros Daños'!A116)</f>
        <v/>
      </c>
      <c r="C117" s="22" t="str">
        <f>IF('TD Siniestros Daños'!B116="","",'TD Siniestros Daños'!B116)</f>
        <v/>
      </c>
      <c r="D117" s="22" t="str">
        <f>IF('TD Siniestros Daños'!C116="","",'TD Siniestros Daños'!C116)</f>
        <v/>
      </c>
      <c r="E117" s="30" t="str">
        <f>IF('TD Siniestros Daños'!D116="","",'TD Siniestros Daños'!D116)</f>
        <v/>
      </c>
      <c r="F117" s="24" t="str">
        <f>IF('TD Siniestros Daños'!E116="","",'TD Siniestros Daños'!E116)</f>
        <v/>
      </c>
      <c r="G117" s="24" t="str">
        <f>IF('TD Siniestros Daños'!F116="","",'TD Siniestros Daños'!F116)</f>
        <v/>
      </c>
      <c r="H117" s="24" t="str">
        <f>IF('TD Siniestros Daños'!G116="","",'TD Siniestros Daños'!G116)</f>
        <v/>
      </c>
      <c r="I117" s="24" t="str">
        <f t="shared" si="1"/>
        <v/>
      </c>
      <c r="J117" s="28"/>
      <c r="K117" s="68" t="str">
        <f>IF('TD Siniestros Daños'!H116="","",'TD Siniestros Daños'!H116)</f>
        <v/>
      </c>
      <c r="L117" s="11" t="str">
        <f>IF('TD Siniestros Daños'!I116="","",'TD Siniestros Daños'!I116)</f>
        <v/>
      </c>
      <c r="M117" s="68" t="str">
        <f>IF('TD Siniestros Daños'!J116="","",'TD Siniestros Daños'!J116)</f>
        <v/>
      </c>
      <c r="N117" s="13" t="str">
        <f>IF('TD Siniestros Daños'!K116="","",'TD Siniestros Daños'!K116)</f>
        <v/>
      </c>
      <c r="O117" s="13" t="str">
        <f>IF('TD Siniestros Daños'!L116="","",'TD Siniestros Daños'!L116)</f>
        <v/>
      </c>
      <c r="P117" s="13" t="str">
        <f>IF('TD Siniestros Daños'!M116="","",'TD Siniestros Daños'!M116)</f>
        <v/>
      </c>
    </row>
    <row r="118" spans="2:16" x14ac:dyDescent="0.35">
      <c r="B118" s="22" t="str">
        <f>IF('TD Siniestros Daños'!A117="","",'TD Siniestros Daños'!A117)</f>
        <v/>
      </c>
      <c r="C118" s="22" t="str">
        <f>IF('TD Siniestros Daños'!B117="","",'TD Siniestros Daños'!B117)</f>
        <v/>
      </c>
      <c r="D118" s="22" t="str">
        <f>IF('TD Siniestros Daños'!C117="","",'TD Siniestros Daños'!C117)</f>
        <v/>
      </c>
      <c r="E118" s="30" t="str">
        <f>IF('TD Siniestros Daños'!D117="","",'TD Siniestros Daños'!D117)</f>
        <v/>
      </c>
      <c r="F118" s="24" t="str">
        <f>IF('TD Siniestros Daños'!E117="","",'TD Siniestros Daños'!E117)</f>
        <v/>
      </c>
      <c r="G118" s="24" t="str">
        <f>IF('TD Siniestros Daños'!F117="","",'TD Siniestros Daños'!F117)</f>
        <v/>
      </c>
      <c r="H118" s="24" t="str">
        <f>IF('TD Siniestros Daños'!G117="","",'TD Siniestros Daños'!G117)</f>
        <v/>
      </c>
      <c r="I118" s="24" t="str">
        <f t="shared" si="1"/>
        <v/>
      </c>
      <c r="J118" s="28"/>
      <c r="K118" s="68" t="str">
        <f>IF('TD Siniestros Daños'!H117="","",'TD Siniestros Daños'!H117)</f>
        <v/>
      </c>
      <c r="L118" s="11" t="str">
        <f>IF('TD Siniestros Daños'!I117="","",'TD Siniestros Daños'!I117)</f>
        <v/>
      </c>
      <c r="M118" s="68" t="str">
        <f>IF('TD Siniestros Daños'!J117="","",'TD Siniestros Daños'!J117)</f>
        <v/>
      </c>
      <c r="N118" s="13" t="str">
        <f>IF('TD Siniestros Daños'!K117="","",'TD Siniestros Daños'!K117)</f>
        <v/>
      </c>
      <c r="O118" s="13" t="str">
        <f>IF('TD Siniestros Daños'!L117="","",'TD Siniestros Daños'!L117)</f>
        <v/>
      </c>
      <c r="P118" s="13" t="str">
        <f>IF('TD Siniestros Daños'!M117="","",'TD Siniestros Daños'!M117)</f>
        <v/>
      </c>
    </row>
    <row r="119" spans="2:16" x14ac:dyDescent="0.35">
      <c r="B119" s="22" t="str">
        <f>IF('TD Siniestros Daños'!A118="","",'TD Siniestros Daños'!A118)</f>
        <v/>
      </c>
      <c r="C119" s="22" t="str">
        <f>IF('TD Siniestros Daños'!B118="","",'TD Siniestros Daños'!B118)</f>
        <v/>
      </c>
      <c r="D119" s="22" t="str">
        <f>IF('TD Siniestros Daños'!C118="","",'TD Siniestros Daños'!C118)</f>
        <v/>
      </c>
      <c r="E119" s="30" t="str">
        <f>IF('TD Siniestros Daños'!D118="","",'TD Siniestros Daños'!D118)</f>
        <v/>
      </c>
      <c r="F119" s="24" t="str">
        <f>IF('TD Siniestros Daños'!E118="","",'TD Siniestros Daños'!E118)</f>
        <v/>
      </c>
      <c r="G119" s="24" t="str">
        <f>IF('TD Siniestros Daños'!F118="","",'TD Siniestros Daños'!F118)</f>
        <v/>
      </c>
      <c r="H119" s="24" t="str">
        <f>IF('TD Siniestros Daños'!G118="","",'TD Siniestros Daños'!G118)</f>
        <v/>
      </c>
      <c r="I119" s="24" t="str">
        <f t="shared" si="1"/>
        <v/>
      </c>
      <c r="J119" s="28"/>
      <c r="K119" s="68" t="str">
        <f>IF('TD Siniestros Daños'!H118="","",'TD Siniestros Daños'!H118)</f>
        <v/>
      </c>
      <c r="L119" s="11" t="str">
        <f>IF('TD Siniestros Daños'!I118="","",'TD Siniestros Daños'!I118)</f>
        <v/>
      </c>
      <c r="M119" s="68" t="str">
        <f>IF('TD Siniestros Daños'!J118="","",'TD Siniestros Daños'!J118)</f>
        <v/>
      </c>
      <c r="N119" s="13" t="str">
        <f>IF('TD Siniestros Daños'!K118="","",'TD Siniestros Daños'!K118)</f>
        <v/>
      </c>
      <c r="O119" s="13" t="str">
        <f>IF('TD Siniestros Daños'!L118="","",'TD Siniestros Daños'!L118)</f>
        <v/>
      </c>
      <c r="P119" s="13" t="str">
        <f>IF('TD Siniestros Daños'!M118="","",'TD Siniestros Daños'!M118)</f>
        <v/>
      </c>
    </row>
    <row r="120" spans="2:16" x14ac:dyDescent="0.35">
      <c r="B120" s="22" t="str">
        <f>IF('TD Siniestros Daños'!A119="","",'TD Siniestros Daños'!A119)</f>
        <v/>
      </c>
      <c r="C120" s="22" t="str">
        <f>IF('TD Siniestros Daños'!B119="","",'TD Siniestros Daños'!B119)</f>
        <v/>
      </c>
      <c r="D120" s="22" t="str">
        <f>IF('TD Siniestros Daños'!C119="","",'TD Siniestros Daños'!C119)</f>
        <v/>
      </c>
      <c r="E120" s="30" t="str">
        <f>IF('TD Siniestros Daños'!D119="","",'TD Siniestros Daños'!D119)</f>
        <v/>
      </c>
      <c r="F120" s="24" t="str">
        <f>IF('TD Siniestros Daños'!E119="","",'TD Siniestros Daños'!E119)</f>
        <v/>
      </c>
      <c r="G120" s="24" t="str">
        <f>IF('TD Siniestros Daños'!F119="","",'TD Siniestros Daños'!F119)</f>
        <v/>
      </c>
      <c r="H120" s="24" t="str">
        <f>IF('TD Siniestros Daños'!G119="","",'TD Siniestros Daños'!G119)</f>
        <v/>
      </c>
      <c r="I120" s="24" t="str">
        <f t="shared" si="1"/>
        <v/>
      </c>
      <c r="J120" s="28"/>
      <c r="K120" s="68" t="str">
        <f>IF('TD Siniestros Daños'!H119="","",'TD Siniestros Daños'!H119)</f>
        <v/>
      </c>
      <c r="L120" s="11" t="str">
        <f>IF('TD Siniestros Daños'!I119="","",'TD Siniestros Daños'!I119)</f>
        <v/>
      </c>
      <c r="M120" s="68" t="str">
        <f>IF('TD Siniestros Daños'!J119="","",'TD Siniestros Daños'!J119)</f>
        <v/>
      </c>
      <c r="N120" s="13" t="str">
        <f>IF('TD Siniestros Daños'!K119="","",'TD Siniestros Daños'!K119)</f>
        <v/>
      </c>
      <c r="O120" s="13" t="str">
        <f>IF('TD Siniestros Daños'!L119="","",'TD Siniestros Daños'!L119)</f>
        <v/>
      </c>
      <c r="P120" s="13" t="str">
        <f>IF('TD Siniestros Daños'!M119="","",'TD Siniestros Daños'!M119)</f>
        <v/>
      </c>
    </row>
    <row r="121" spans="2:16" x14ac:dyDescent="0.35">
      <c r="B121" s="22" t="str">
        <f>IF('TD Siniestros Daños'!A120="","",'TD Siniestros Daños'!A120)</f>
        <v/>
      </c>
      <c r="C121" s="22" t="str">
        <f>IF('TD Siniestros Daños'!B120="","",'TD Siniestros Daños'!B120)</f>
        <v/>
      </c>
      <c r="D121" s="22" t="str">
        <f>IF('TD Siniestros Daños'!C120="","",'TD Siniestros Daños'!C120)</f>
        <v/>
      </c>
      <c r="E121" s="30" t="str">
        <f>IF('TD Siniestros Daños'!D120="","",'TD Siniestros Daños'!D120)</f>
        <v/>
      </c>
      <c r="F121" s="24" t="str">
        <f>IF('TD Siniestros Daños'!E120="","",'TD Siniestros Daños'!E120)</f>
        <v/>
      </c>
      <c r="G121" s="24" t="str">
        <f>IF('TD Siniestros Daños'!F120="","",'TD Siniestros Daños'!F120)</f>
        <v/>
      </c>
      <c r="H121" s="24" t="str">
        <f>IF('TD Siniestros Daños'!G120="","",'TD Siniestros Daños'!G120)</f>
        <v/>
      </c>
      <c r="I121" s="24" t="str">
        <f t="shared" si="1"/>
        <v/>
      </c>
      <c r="J121" s="28"/>
      <c r="K121" s="68" t="str">
        <f>IF('TD Siniestros Daños'!H120="","",'TD Siniestros Daños'!H120)</f>
        <v/>
      </c>
      <c r="L121" s="11" t="str">
        <f>IF('TD Siniestros Daños'!I120="","",'TD Siniestros Daños'!I120)</f>
        <v/>
      </c>
      <c r="M121" s="68" t="str">
        <f>IF('TD Siniestros Daños'!J120="","",'TD Siniestros Daños'!J120)</f>
        <v/>
      </c>
      <c r="N121" s="13" t="str">
        <f>IF('TD Siniestros Daños'!K120="","",'TD Siniestros Daños'!K120)</f>
        <v/>
      </c>
      <c r="O121" s="13" t="str">
        <f>IF('TD Siniestros Daños'!L120="","",'TD Siniestros Daños'!L120)</f>
        <v/>
      </c>
      <c r="P121" s="13" t="str">
        <f>IF('TD Siniestros Daños'!M120="","",'TD Siniestros Daños'!M120)</f>
        <v/>
      </c>
    </row>
    <row r="122" spans="2:16" x14ac:dyDescent="0.35">
      <c r="B122" s="22" t="str">
        <f>IF('TD Siniestros Daños'!A121="","",'TD Siniestros Daños'!A121)</f>
        <v/>
      </c>
      <c r="C122" s="22" t="str">
        <f>IF('TD Siniestros Daños'!B121="","",'TD Siniestros Daños'!B121)</f>
        <v/>
      </c>
      <c r="D122" s="22" t="str">
        <f>IF('TD Siniestros Daños'!C121="","",'TD Siniestros Daños'!C121)</f>
        <v/>
      </c>
      <c r="E122" s="30" t="str">
        <f>IF('TD Siniestros Daños'!D121="","",'TD Siniestros Daños'!D121)</f>
        <v/>
      </c>
      <c r="F122" s="24" t="str">
        <f>IF('TD Siniestros Daños'!E121="","",'TD Siniestros Daños'!E121)</f>
        <v/>
      </c>
      <c r="G122" s="24" t="str">
        <f>IF('TD Siniestros Daños'!F121="","",'TD Siniestros Daños'!F121)</f>
        <v/>
      </c>
      <c r="H122" s="24" t="str">
        <f>IF('TD Siniestros Daños'!G121="","",'TD Siniestros Daños'!G121)</f>
        <v/>
      </c>
      <c r="I122" s="24" t="str">
        <f t="shared" si="1"/>
        <v/>
      </c>
      <c r="J122" s="28"/>
      <c r="K122" s="68" t="str">
        <f>IF('TD Siniestros Daños'!H121="","",'TD Siniestros Daños'!H121)</f>
        <v/>
      </c>
      <c r="L122" s="11" t="str">
        <f>IF('TD Siniestros Daños'!I121="","",'TD Siniestros Daños'!I121)</f>
        <v/>
      </c>
      <c r="M122" s="68" t="str">
        <f>IF('TD Siniestros Daños'!J121="","",'TD Siniestros Daños'!J121)</f>
        <v/>
      </c>
      <c r="N122" s="13" t="str">
        <f>IF('TD Siniestros Daños'!K121="","",'TD Siniestros Daños'!K121)</f>
        <v/>
      </c>
      <c r="O122" s="13" t="str">
        <f>IF('TD Siniestros Daños'!L121="","",'TD Siniestros Daños'!L121)</f>
        <v/>
      </c>
      <c r="P122" s="13" t="str">
        <f>IF('TD Siniestros Daños'!M121="","",'TD Siniestros Daños'!M121)</f>
        <v/>
      </c>
    </row>
    <row r="123" spans="2:16" x14ac:dyDescent="0.35">
      <c r="B123" s="22" t="str">
        <f>IF('TD Siniestros Daños'!A122="","",'TD Siniestros Daños'!A122)</f>
        <v/>
      </c>
      <c r="C123" s="22" t="str">
        <f>IF('TD Siniestros Daños'!B122="","",'TD Siniestros Daños'!B122)</f>
        <v/>
      </c>
      <c r="D123" s="22" t="str">
        <f>IF('TD Siniestros Daños'!C122="","",'TD Siniestros Daños'!C122)</f>
        <v/>
      </c>
      <c r="E123" s="30" t="str">
        <f>IF('TD Siniestros Daños'!D122="","",'TD Siniestros Daños'!D122)</f>
        <v/>
      </c>
      <c r="F123" s="24" t="str">
        <f>IF('TD Siniestros Daños'!E122="","",'TD Siniestros Daños'!E122)</f>
        <v/>
      </c>
      <c r="G123" s="24" t="str">
        <f>IF('TD Siniestros Daños'!F122="","",'TD Siniestros Daños'!F122)</f>
        <v/>
      </c>
      <c r="H123" s="24" t="str">
        <f>IF('TD Siniestros Daños'!G122="","",'TD Siniestros Daños'!G122)</f>
        <v/>
      </c>
      <c r="I123" s="24" t="str">
        <f t="shared" si="1"/>
        <v/>
      </c>
      <c r="J123" s="28"/>
      <c r="K123" s="68" t="str">
        <f>IF('TD Siniestros Daños'!H122="","",'TD Siniestros Daños'!H122)</f>
        <v/>
      </c>
      <c r="L123" s="11" t="str">
        <f>IF('TD Siniestros Daños'!I122="","",'TD Siniestros Daños'!I122)</f>
        <v/>
      </c>
      <c r="M123" s="68" t="str">
        <f>IF('TD Siniestros Daños'!J122="","",'TD Siniestros Daños'!J122)</f>
        <v/>
      </c>
      <c r="N123" s="13" t="str">
        <f>IF('TD Siniestros Daños'!K122="","",'TD Siniestros Daños'!K122)</f>
        <v/>
      </c>
      <c r="O123" s="13" t="str">
        <f>IF('TD Siniestros Daños'!L122="","",'TD Siniestros Daños'!L122)</f>
        <v/>
      </c>
      <c r="P123" s="13" t="str">
        <f>IF('TD Siniestros Daños'!M122="","",'TD Siniestros Daños'!M122)</f>
        <v/>
      </c>
    </row>
    <row r="124" spans="2:16" x14ac:dyDescent="0.35">
      <c r="B124" s="22" t="str">
        <f>IF('TD Siniestros Daños'!A123="","",'TD Siniestros Daños'!A123)</f>
        <v/>
      </c>
      <c r="C124" s="22" t="str">
        <f>IF('TD Siniestros Daños'!B123="","",'TD Siniestros Daños'!B123)</f>
        <v/>
      </c>
      <c r="D124" s="22" t="str">
        <f>IF('TD Siniestros Daños'!C123="","",'TD Siniestros Daños'!C123)</f>
        <v/>
      </c>
      <c r="E124" s="30" t="str">
        <f>IF('TD Siniestros Daños'!D123="","",'TD Siniestros Daños'!D123)</f>
        <v/>
      </c>
      <c r="F124" s="24" t="str">
        <f>IF('TD Siniestros Daños'!E123="","",'TD Siniestros Daños'!E123)</f>
        <v/>
      </c>
      <c r="G124" s="24" t="str">
        <f>IF('TD Siniestros Daños'!F123="","",'TD Siniestros Daños'!F123)</f>
        <v/>
      </c>
      <c r="H124" s="24" t="str">
        <f>IF('TD Siniestros Daños'!G123="","",'TD Siniestros Daños'!G123)</f>
        <v/>
      </c>
      <c r="I124" s="24" t="str">
        <f t="shared" si="1"/>
        <v/>
      </c>
      <c r="J124" s="28"/>
      <c r="K124" s="68" t="str">
        <f>IF('TD Siniestros Daños'!H123="","",'TD Siniestros Daños'!H123)</f>
        <v/>
      </c>
      <c r="L124" s="11" t="str">
        <f>IF('TD Siniestros Daños'!I123="","",'TD Siniestros Daños'!I123)</f>
        <v/>
      </c>
      <c r="M124" s="68" t="str">
        <f>IF('TD Siniestros Daños'!J123="","",'TD Siniestros Daños'!J123)</f>
        <v/>
      </c>
      <c r="N124" s="13" t="str">
        <f>IF('TD Siniestros Daños'!K123="","",'TD Siniestros Daños'!K123)</f>
        <v/>
      </c>
      <c r="O124" s="13" t="str">
        <f>IF('TD Siniestros Daños'!L123="","",'TD Siniestros Daños'!L123)</f>
        <v/>
      </c>
      <c r="P124" s="13" t="str">
        <f>IF('TD Siniestros Daños'!M123="","",'TD Siniestros Daños'!M123)</f>
        <v/>
      </c>
    </row>
  </sheetData>
  <sheetProtection algorithmName="SHA-512" hashValue="gUy82aOuaZBCxA22M9aFeW15i4Ii3BBWIki+fcdtUE5SQbPQwZb8TChoxutVGCUeTu97k1X85jknI8zWEthB6w==" saltValue="i8Ig54b3NrD1Nv0E1xYmSA==" spinCount="100000" sheet="1" formatCells="0" formatColumns="0" formatRows="0" insertColumns="0" insertRows="0" insertHyperlinks="0" deleteColumns="0" deleteRows="0" sort="0" autoFilter="0" pivotTables="0"/>
  <mergeCells count="8">
    <mergeCell ref="B2:P2"/>
    <mergeCell ref="D4:I4"/>
    <mergeCell ref="K4:P4"/>
    <mergeCell ref="E5:E6"/>
    <mergeCell ref="F5:F6"/>
    <mergeCell ref="G5:H5"/>
    <mergeCell ref="I5:I6"/>
    <mergeCell ref="O5:P5"/>
  </mergeCells>
  <conditionalFormatting sqref="B8:P124">
    <cfRule type="cellIs" dxfId="6" priority="2" operator="notEqual">
      <formula>""</formula>
    </cfRule>
  </conditionalFormatting>
  <conditionalFormatting sqref="C8:C124">
    <cfRule type="containsText" dxfId="5" priority="1" operator="containsText" text="TOTAL">
      <formula>NOT(ISERROR(SEARCH("TOTAL",C8)))</formula>
    </cfRule>
  </conditionalFormatting>
  <pageMargins left="0.7" right="0.7" top="0.75" bottom="0.75" header="0.3" footer="0.3"/>
  <ignoredErrors>
    <ignoredError sqref="B4:P124 B3:N3 P1 B2" unlockedFormula="1"/>
  </ignoredErrors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ED95F5AA51F1C45BC52FCC6A138B285" ma:contentTypeVersion="4" ma:contentTypeDescription="Create a new document." ma:contentTypeScope="" ma:versionID="3619e4c0083490e0015d43081b951764">
  <xsd:schema xmlns:xsd="http://www.w3.org/2001/XMLSchema" xmlns:xs="http://www.w3.org/2001/XMLSchema" xmlns:p="http://schemas.microsoft.com/office/2006/metadata/properties" xmlns:ns2="65dd3b05-d35b-4743-9a9b-fe625f700034" targetNamespace="http://schemas.microsoft.com/office/2006/metadata/properties" ma:root="true" ma:fieldsID="8a31f846336538066fd193f1914ce81d" ns2:_="">
    <xsd:import namespace="65dd3b05-d35b-4743-9a9b-fe625f7000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dd3b05-d35b-4743-9a9b-fe625f7000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0F0954ED-B9C0-45A1-924C-48B815456DC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F80C6D7-05BC-4F8F-9794-A8F6AC4FE522}"/>
</file>

<file path=customXml/itemProps3.xml><?xml version="1.0" encoding="utf-8"?>
<ds:datastoreItem xmlns:ds="http://schemas.openxmlformats.org/officeDocument/2006/customXml" ds:itemID="{B8D1ABE0-C5BF-49E7-8B4E-FCDB29EBBF97}">
  <ds:schemaRefs>
    <ds:schemaRef ds:uri="http://schemas.microsoft.com/office/2006/metadata/properties"/>
    <ds:schemaRef ds:uri="http://purl.org/dc/terms/"/>
    <ds:schemaRef ds:uri="http://purl.org/dc/elements/1.1/"/>
    <ds:schemaRef ds:uri="http://purl.org/dc/dcmitype/"/>
    <ds:schemaRef ds:uri="45a8d920-ac73-4983-8e65-482083b2742f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0d7d2182-08b6-4f0d-97cb-6704e3928b52"/>
  </ds:schemaRefs>
</ds:datastoreItem>
</file>

<file path=customXml/itemProps4.xml><?xml version="1.0" encoding="utf-8"?>
<ds:datastoreItem xmlns:ds="http://schemas.openxmlformats.org/officeDocument/2006/customXml" ds:itemID="{DD781B3F-0928-49EF-8E71-4871F6250D41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1d61bbe-e9ae-4b29-a328-6c6085fa38c1}" enabled="1" method="Privileged" siteId="{3c0bd4fe-1111-4d13-8e0c-7c33b9eb758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TD Operación</vt:lpstr>
      <vt:lpstr>TDPrimas_</vt:lpstr>
      <vt:lpstr>TDPrimas Vida</vt:lpstr>
      <vt:lpstr>TD Siniestros</vt:lpstr>
      <vt:lpstr>TD Siniestros Daños</vt:lpstr>
      <vt:lpstr>Cat</vt:lpstr>
      <vt:lpstr>Inicio</vt:lpstr>
      <vt:lpstr>Primas Directas</vt:lpstr>
      <vt:lpstr>Siniestros</vt:lpstr>
      <vt:lpstr>Primas Directas (Vida)</vt:lpstr>
      <vt:lpstr>Siniestros (Daños)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Margarita Torres</dc:creator>
  <cp:lastModifiedBy>Tapia Magana Daniela</cp:lastModifiedBy>
  <cp:lastPrinted>2024-01-09T16:57:09Z</cp:lastPrinted>
  <dcterms:created xsi:type="dcterms:W3CDTF">2022-05-09T15:52:47Z</dcterms:created>
  <dcterms:modified xsi:type="dcterms:W3CDTF">2026-03-04T21:40:03Z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0x0101009ED95F5AA51F1C45BC52FCC6A138B285</vt:lpwstr>
  </property>
  <property fmtid="{D5CDD505-2E9C-101B-9397-08002B2CF9AE}" pid="3" name="MediaServiceImageTags">
    <vt:lpwstr/>
  </property>
</Properties>
</file>